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xr:revisionPtr revIDLastSave="0" documentId="8_{FCCA98A2-0EA6-4F05-B860-A955766053D2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CLASS" sheetId="29" r:id="rId1"/>
    <sheet name="IssueLookup" sheetId="43" state="hidden" r:id="rId2"/>
    <sheet name="DivisionLookup" sheetId="44" state="hidden" r:id="rId3"/>
    <sheet name="HandicapLookup" sheetId="41" state="hidden" r:id="rId4"/>
    <sheet name="TEAM" sheetId="49" r:id="rId5"/>
    <sheet name="CAT" sheetId="48" r:id="rId6"/>
    <sheet name="SCORE" sheetId="50" r:id="rId7"/>
    <sheet name="TEAM SCORES ORST" sheetId="24" r:id="rId8"/>
    <sheet name="TEAM SCORES EJC" sheetId="51" r:id="rId9"/>
    <sheet name="TEAM SCORES CAM" sheetId="52" r:id="rId10"/>
    <sheet name="TEAM SCORES SDGC" sheetId="53" r:id="rId11"/>
    <sheet name="TEAM SCORES DOV" sheetId="55" r:id="rId12"/>
    <sheet name="TEAM SCORES OLSS" sheetId="54" r:id="rId13"/>
    <sheet name="TEAM SCORES ST" sheetId="56" r:id="rId14"/>
    <sheet name="TEAM SCORES AGL" sheetId="57" r:id="rId15"/>
    <sheet name="FINAL SCORES" sheetId="58" r:id="rId16"/>
    <sheet name="OA TEAM" sheetId="28" r:id="rId17"/>
    <sheet name="Working" sheetId="32" state="hidden" r:id="rId18"/>
    <sheet name="Import" sheetId="30" state="hidden" r:id="rId19"/>
    <sheet name="Compare" sheetId="31" state="hidden" r:id="rId20"/>
  </sheets>
  <definedNames>
    <definedName name="_xlnm._FilterDatabase" localSheetId="0" hidden="1">CLASS!$A$1:$AZ$404</definedName>
    <definedName name="_xlnm._FilterDatabase" localSheetId="19" hidden="1">Compare!$M$1:$M$286</definedName>
    <definedName name="_xlnm._FilterDatabase" localSheetId="6" hidden="1">SCORE!$K$1:$K$405</definedName>
    <definedName name="_xlnm._FilterDatabase" localSheetId="14" hidden="1">'TEAM SCORES AGL'!$A$1:$BB$397</definedName>
    <definedName name="_xlnm._FilterDatabase" localSheetId="9" hidden="1">'TEAM SCORES CAM'!$A$1:$BB$397</definedName>
    <definedName name="_xlnm._FilterDatabase" localSheetId="11" hidden="1">'TEAM SCORES DOV'!$A$1:$BB$397</definedName>
    <definedName name="_xlnm._FilterDatabase" localSheetId="8" hidden="1">'TEAM SCORES EJC'!$A$1:$BB$399</definedName>
    <definedName name="_xlnm._FilterDatabase" localSheetId="12" hidden="1">'TEAM SCORES OLSS'!$A$1:$BB$397</definedName>
    <definedName name="_xlnm._FilterDatabase" localSheetId="7" hidden="1">'TEAM SCORES ORST'!$A$1:$BB$491</definedName>
    <definedName name="_xlnm._FilterDatabase" localSheetId="10" hidden="1">'TEAM SCORES SDGC'!$A$1:$BB$397</definedName>
    <definedName name="_xlnm._FilterDatabase" localSheetId="13" hidden="1">'TEAM SCORES ST'!$A$1:$BB$397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93" i="53" l="1"/>
  <c r="S177" i="53"/>
  <c r="S137" i="53"/>
  <c r="S212" i="53"/>
  <c r="S117" i="53"/>
  <c r="S201" i="53"/>
  <c r="S200" i="53"/>
  <c r="S146" i="53"/>
  <c r="S47" i="53"/>
  <c r="S197" i="53"/>
  <c r="S153" i="53"/>
  <c r="S190" i="53"/>
  <c r="S141" i="53"/>
  <c r="S179" i="53"/>
  <c r="S152" i="53"/>
  <c r="S90" i="53"/>
  <c r="S174" i="53"/>
  <c r="S172" i="53"/>
  <c r="S170" i="53"/>
  <c r="S133" i="53"/>
  <c r="S131" i="53"/>
  <c r="S160" i="53"/>
  <c r="S127" i="53"/>
  <c r="S126" i="53"/>
  <c r="S125" i="53"/>
  <c r="S206" i="53"/>
  <c r="S144" i="53"/>
  <c r="S176" i="53"/>
  <c r="S151" i="53"/>
  <c r="S208" i="53"/>
  <c r="S147" i="53"/>
  <c r="S145" i="53"/>
  <c r="S154" i="53"/>
  <c r="S40" i="53"/>
  <c r="S37" i="53"/>
  <c r="S143" i="53"/>
  <c r="S104" i="53"/>
  <c r="S135" i="53"/>
  <c r="S129" i="53"/>
  <c r="S128" i="53"/>
  <c r="S124" i="53"/>
  <c r="S123" i="53"/>
  <c r="S122" i="53"/>
  <c r="S121" i="53"/>
  <c r="S120" i="53"/>
  <c r="S198" i="53"/>
  <c r="S156" i="53"/>
  <c r="S161" i="53"/>
  <c r="S116" i="53"/>
  <c r="S115" i="53"/>
  <c r="S113" i="53"/>
  <c r="S69" i="53"/>
  <c r="S83" i="53"/>
  <c r="S80" i="53"/>
  <c r="S105" i="53"/>
  <c r="S103" i="53"/>
  <c r="S101" i="53"/>
  <c r="S79" i="53"/>
  <c r="S66" i="53"/>
  <c r="S148" i="53"/>
  <c r="S97" i="53"/>
  <c r="S95" i="53"/>
  <c r="S86" i="53"/>
  <c r="S70" i="53"/>
  <c r="S30" i="53"/>
  <c r="S57" i="53"/>
  <c r="S15" i="53"/>
  <c r="S94" i="53"/>
  <c r="S169" i="53"/>
  <c r="S62" i="53"/>
  <c r="S63" i="53"/>
  <c r="S59" i="53"/>
  <c r="S58" i="53"/>
  <c r="S159" i="53"/>
  <c r="S56" i="53"/>
  <c r="S77" i="53"/>
  <c r="S76" i="53"/>
  <c r="S74" i="53"/>
  <c r="S49" i="53"/>
  <c r="S202" i="53"/>
  <c r="S75" i="53"/>
  <c r="S108" i="53"/>
  <c r="S43" i="53"/>
  <c r="S114" i="53"/>
  <c r="S55" i="53"/>
  <c r="S54" i="53"/>
  <c r="S53" i="53"/>
  <c r="S60" i="53"/>
  <c r="S167" i="53"/>
  <c r="S67" i="53"/>
  <c r="S34" i="53"/>
  <c r="S89" i="53"/>
  <c r="S136" i="53"/>
  <c r="S14" i="53"/>
  <c r="S191" i="53"/>
  <c r="S24" i="53"/>
  <c r="S23" i="53"/>
  <c r="S7" i="53"/>
  <c r="S87" i="53"/>
  <c r="S22" i="53"/>
  <c r="S12" i="53"/>
  <c r="S11" i="53"/>
  <c r="S10" i="53"/>
  <c r="S9" i="53"/>
  <c r="S8" i="53"/>
  <c r="S335" i="24"/>
  <c r="S370" i="24"/>
  <c r="S270" i="24"/>
  <c r="S355" i="24"/>
  <c r="S230" i="24"/>
  <c r="S349" i="24"/>
  <c r="S348" i="24"/>
  <c r="S345" i="24"/>
  <c r="S344" i="24"/>
  <c r="S281" i="24"/>
  <c r="S359" i="24"/>
  <c r="S253" i="24"/>
  <c r="S336" i="24"/>
  <c r="S328" i="24"/>
  <c r="S327" i="24"/>
  <c r="S325" i="24"/>
  <c r="S323" i="24"/>
  <c r="S321" i="24"/>
  <c r="S251" i="24"/>
  <c r="S318" i="24"/>
  <c r="S242" i="24"/>
  <c r="S312" i="24"/>
  <c r="S306" i="24"/>
  <c r="S304" i="24"/>
  <c r="S303" i="24"/>
  <c r="S302" i="24"/>
  <c r="S301" i="24"/>
  <c r="S300" i="24"/>
  <c r="S299" i="24"/>
  <c r="S296" i="24"/>
  <c r="S295" i="24"/>
  <c r="S165" i="24"/>
  <c r="S293" i="24"/>
  <c r="S292" i="24"/>
  <c r="S291" i="24"/>
  <c r="S288" i="24"/>
  <c r="S311" i="24"/>
  <c r="S287" i="24"/>
  <c r="S286" i="24"/>
  <c r="S282" i="24"/>
  <c r="S283" i="24"/>
  <c r="S278" i="24"/>
  <c r="S277" i="24"/>
  <c r="S272" i="24"/>
  <c r="S271" i="24"/>
  <c r="S268" i="24"/>
  <c r="S163" i="24"/>
  <c r="S263" i="24"/>
  <c r="S326" i="24"/>
  <c r="S261" i="24"/>
  <c r="S258" i="24"/>
  <c r="S199" i="24"/>
  <c r="S161" i="24"/>
  <c r="S252" i="24"/>
  <c r="S244" i="24"/>
  <c r="S308" i="24"/>
  <c r="S240" i="24"/>
  <c r="S198" i="24"/>
  <c r="S237" i="24"/>
  <c r="S241" i="24"/>
  <c r="S238" i="24"/>
  <c r="S234" i="24"/>
  <c r="S233" i="24"/>
  <c r="S226" i="24"/>
  <c r="S229" i="24"/>
  <c r="S227" i="24"/>
  <c r="S350" i="24"/>
  <c r="S213" i="24"/>
  <c r="S208" i="24"/>
  <c r="S353" i="24"/>
  <c r="S162" i="24"/>
  <c r="S196" i="24"/>
  <c r="S192" i="24"/>
  <c r="S189" i="24"/>
  <c r="S188" i="24"/>
  <c r="S185" i="24"/>
  <c r="A164" i="51" l="1"/>
  <c r="S165" i="51"/>
  <c r="A214" i="53"/>
  <c r="C214" i="53" s="1"/>
  <c r="E214" i="53"/>
  <c r="I214" i="53"/>
  <c r="J214" i="53"/>
  <c r="K214" i="53" s="1"/>
  <c r="Q162" i="29"/>
  <c r="S162" i="29"/>
  <c r="AO162" i="29" s="1"/>
  <c r="U162" i="29"/>
  <c r="AP162" i="29" s="1"/>
  <c r="W162" i="29"/>
  <c r="AQ162" i="29" s="1"/>
  <c r="Y162" i="29"/>
  <c r="AR162" i="29" s="1"/>
  <c r="AA162" i="29"/>
  <c r="AC162" i="29"/>
  <c r="AE162" i="29"/>
  <c r="AU162" i="29" s="1"/>
  <c r="AG162" i="29"/>
  <c r="AV162" i="29" s="1"/>
  <c r="AI162" i="29"/>
  <c r="AW162" i="29" s="1"/>
  <c r="AK162" i="29"/>
  <c r="AX162" i="29" s="1"/>
  <c r="AS162" i="29"/>
  <c r="AT162" i="29"/>
  <c r="F214" i="53" l="1"/>
  <c r="H214" i="53"/>
  <c r="D214" i="53"/>
  <c r="G214" i="53"/>
  <c r="AL162" i="29"/>
  <c r="AN162" i="29"/>
  <c r="AY162" i="29" s="1" a="1"/>
  <c r="AY162" i="29" s="1"/>
  <c r="S332" i="24"/>
  <c r="S339" i="24"/>
  <c r="S320" i="24"/>
  <c r="S246" i="24"/>
  <c r="S184" i="24"/>
  <c r="S294" i="24"/>
  <c r="S193" i="24"/>
  <c r="S322" i="24"/>
  <c r="S314" i="24"/>
  <c r="S313" i="24"/>
  <c r="S168" i="24"/>
  <c r="S266" i="24"/>
  <c r="S174" i="24"/>
  <c r="S285" i="24"/>
  <c r="S284" i="24"/>
  <c r="S362" i="24"/>
  <c r="S274" i="24"/>
  <c r="S273" i="24"/>
  <c r="S167" i="24"/>
  <c r="S218" i="24"/>
  <c r="S215" i="24"/>
  <c r="S249" i="24"/>
  <c r="S248" i="24"/>
  <c r="S247" i="24"/>
  <c r="S239" i="24"/>
  <c r="S236" i="24"/>
  <c r="S232" i="24"/>
  <c r="S347" i="24"/>
  <c r="S316" i="24"/>
  <c r="S212" i="24"/>
  <c r="S197" i="24"/>
  <c r="S195" i="24"/>
  <c r="S194" i="24"/>
  <c r="S290" i="24"/>
  <c r="S216" i="24"/>
  <c r="T209" i="57" l="1"/>
  <c r="T208" i="57"/>
  <c r="T206" i="57"/>
  <c r="T202" i="57"/>
  <c r="T200" i="57"/>
  <c r="T199" i="57"/>
  <c r="T198" i="57"/>
  <c r="T197" i="57"/>
  <c r="T196" i="57"/>
  <c r="T191" i="57"/>
  <c r="T188" i="57"/>
  <c r="T187" i="57"/>
  <c r="T186" i="57"/>
  <c r="T184" i="57"/>
  <c r="T183" i="57"/>
  <c r="T180" i="57"/>
  <c r="T179" i="57"/>
  <c r="T178" i="57"/>
  <c r="T177" i="57"/>
  <c r="T176" i="57"/>
  <c r="T175" i="57"/>
  <c r="T174" i="57"/>
  <c r="T173" i="57"/>
  <c r="T172" i="57"/>
  <c r="T171" i="57"/>
  <c r="T170" i="57"/>
  <c r="T169" i="57"/>
  <c r="T168" i="57"/>
  <c r="T167" i="57"/>
  <c r="T166" i="57"/>
  <c r="T165" i="57"/>
  <c r="T164" i="57"/>
  <c r="T163" i="57"/>
  <c r="T162" i="57"/>
  <c r="T161" i="57"/>
  <c r="T158" i="57"/>
  <c r="T157" i="57"/>
  <c r="T150" i="57"/>
  <c r="T147" i="57"/>
  <c r="T145" i="57"/>
  <c r="T144" i="57"/>
  <c r="T143" i="57"/>
  <c r="T142" i="57"/>
  <c r="T141" i="57"/>
  <c r="T140" i="57"/>
  <c r="T137" i="57"/>
  <c r="T133" i="57"/>
  <c r="T132" i="57"/>
  <c r="T131" i="57"/>
  <c r="T129" i="57"/>
  <c r="T128" i="57"/>
  <c r="T127" i="57"/>
  <c r="T126" i="57"/>
  <c r="T125" i="57"/>
  <c r="T123" i="57"/>
  <c r="T122" i="57"/>
  <c r="T121" i="57"/>
  <c r="T120" i="57"/>
  <c r="T119" i="57"/>
  <c r="T118" i="57"/>
  <c r="T115" i="57"/>
  <c r="T114" i="57"/>
  <c r="T113" i="57"/>
  <c r="T112" i="57"/>
  <c r="T111" i="57"/>
  <c r="T110" i="57"/>
  <c r="T109" i="57"/>
  <c r="T108" i="57"/>
  <c r="T105" i="57"/>
  <c r="T101" i="57"/>
  <c r="T100" i="57"/>
  <c r="T99" i="57"/>
  <c r="T97" i="57"/>
  <c r="T96" i="57"/>
  <c r="T95" i="57"/>
  <c r="T94" i="57"/>
  <c r="T93" i="57"/>
  <c r="T89" i="57"/>
  <c r="T87" i="57"/>
  <c r="T85" i="57"/>
  <c r="T84" i="57"/>
  <c r="T81" i="57"/>
  <c r="T74" i="57"/>
  <c r="T73" i="57"/>
  <c r="T72" i="57"/>
  <c r="T70" i="57"/>
  <c r="T69" i="57"/>
  <c r="T68" i="57"/>
  <c r="T67" i="57"/>
  <c r="T66" i="57"/>
  <c r="T64" i="57"/>
  <c r="T62" i="57"/>
  <c r="T57" i="57"/>
  <c r="T55" i="57"/>
  <c r="T54" i="57"/>
  <c r="T53" i="57"/>
  <c r="T52" i="57"/>
  <c r="T50" i="57"/>
  <c r="T48" i="57"/>
  <c r="T47" i="57"/>
  <c r="T46" i="57"/>
  <c r="T45" i="57"/>
  <c r="T42" i="57"/>
  <c r="T41" i="57"/>
  <c r="T40" i="57"/>
  <c r="T39" i="57"/>
  <c r="T31" i="57"/>
  <c r="T29" i="57"/>
  <c r="T28" i="57"/>
  <c r="T26" i="57"/>
  <c r="T25" i="57"/>
  <c r="T24" i="57"/>
  <c r="T23" i="57"/>
  <c r="T22" i="57"/>
  <c r="T21" i="57"/>
  <c r="T14" i="57"/>
  <c r="T13" i="57"/>
  <c r="T12" i="57"/>
  <c r="T11" i="57"/>
  <c r="T8" i="57"/>
  <c r="T7" i="57"/>
  <c r="T6" i="57"/>
  <c r="T3" i="57"/>
  <c r="T210" i="56"/>
  <c r="T207" i="56"/>
  <c r="T205" i="56"/>
  <c r="T204" i="56"/>
  <c r="T203" i="56"/>
  <c r="T201" i="56"/>
  <c r="T195" i="56"/>
  <c r="T194" i="56"/>
  <c r="T193" i="56"/>
  <c r="T192" i="56"/>
  <c r="T190" i="56"/>
  <c r="T189" i="56"/>
  <c r="T185" i="56"/>
  <c r="T182" i="56"/>
  <c r="T181" i="56"/>
  <c r="T160" i="56"/>
  <c r="T159" i="56"/>
  <c r="T156" i="56"/>
  <c r="T155" i="56"/>
  <c r="T154" i="56"/>
  <c r="T153" i="56"/>
  <c r="T152" i="56"/>
  <c r="T151" i="56"/>
  <c r="T149" i="56"/>
  <c r="T148" i="56"/>
  <c r="T146" i="56"/>
  <c r="T139" i="56"/>
  <c r="T138" i="56"/>
  <c r="T136" i="56"/>
  <c r="T135" i="56"/>
  <c r="T134" i="56"/>
  <c r="T130" i="56"/>
  <c r="T124" i="56"/>
  <c r="T117" i="56"/>
  <c r="T116" i="56"/>
  <c r="T107" i="56"/>
  <c r="T106" i="56"/>
  <c r="T104" i="56"/>
  <c r="T103" i="56"/>
  <c r="T102" i="56"/>
  <c r="T98" i="56"/>
  <c r="T92" i="56"/>
  <c r="T91" i="56"/>
  <c r="T90" i="56"/>
  <c r="T88" i="56"/>
  <c r="T86" i="56"/>
  <c r="T83" i="56"/>
  <c r="T82" i="56"/>
  <c r="T80" i="56"/>
  <c r="T79" i="56"/>
  <c r="T78" i="56"/>
  <c r="T77" i="56"/>
  <c r="T76" i="56"/>
  <c r="T75" i="56"/>
  <c r="T71" i="56"/>
  <c r="T65" i="56"/>
  <c r="T63" i="56"/>
  <c r="T61" i="56"/>
  <c r="T60" i="56"/>
  <c r="T59" i="56"/>
  <c r="T58" i="56"/>
  <c r="T56" i="56"/>
  <c r="T51" i="56"/>
  <c r="T49" i="56"/>
  <c r="T44" i="56"/>
  <c r="T43" i="56"/>
  <c r="T38" i="56"/>
  <c r="T37" i="56"/>
  <c r="T36" i="56"/>
  <c r="T35" i="56"/>
  <c r="T34" i="56"/>
  <c r="T33" i="56"/>
  <c r="T32" i="56"/>
  <c r="T30" i="56"/>
  <c r="T27" i="56"/>
  <c r="T20" i="56"/>
  <c r="T19" i="56"/>
  <c r="T18" i="56"/>
  <c r="T17" i="56"/>
  <c r="T16" i="56"/>
  <c r="T15" i="56"/>
  <c r="T10" i="56"/>
  <c r="T9" i="56"/>
  <c r="T5" i="56"/>
  <c r="T4" i="56"/>
  <c r="T2" i="56"/>
  <c r="T113" i="55"/>
  <c r="T52" i="55"/>
  <c r="T205" i="55"/>
  <c r="T118" i="55"/>
  <c r="T129" i="55"/>
  <c r="T183" i="55"/>
  <c r="T195" i="55"/>
  <c r="T49" i="55"/>
  <c r="T41" i="55"/>
  <c r="T192" i="55"/>
  <c r="T190" i="55"/>
  <c r="T189" i="55"/>
  <c r="T185" i="55"/>
  <c r="T182" i="55"/>
  <c r="T33" i="55"/>
  <c r="T91" i="55"/>
  <c r="T159" i="55"/>
  <c r="T156" i="55"/>
  <c r="T155" i="55"/>
  <c r="T154" i="55"/>
  <c r="T114" i="55"/>
  <c r="T59" i="55"/>
  <c r="T151" i="55"/>
  <c r="T194" i="55"/>
  <c r="T148" i="55"/>
  <c r="T146" i="55"/>
  <c r="T139" i="55"/>
  <c r="T138" i="55"/>
  <c r="T35" i="55"/>
  <c r="T30" i="55"/>
  <c r="T134" i="55"/>
  <c r="T51" i="55"/>
  <c r="T131" i="55"/>
  <c r="T116" i="55"/>
  <c r="T87" i="55"/>
  <c r="T43" i="55"/>
  <c r="T104" i="55"/>
  <c r="T103" i="55"/>
  <c r="T111" i="55"/>
  <c r="T98" i="55"/>
  <c r="T74" i="55"/>
  <c r="T14" i="55"/>
  <c r="T106" i="55"/>
  <c r="T62" i="55"/>
  <c r="T204" i="55"/>
  <c r="T126" i="55"/>
  <c r="T209" i="55"/>
  <c r="T61" i="55"/>
  <c r="T79" i="55"/>
  <c r="T78" i="55"/>
  <c r="T77" i="55"/>
  <c r="T34" i="55"/>
  <c r="T75" i="55"/>
  <c r="T71" i="55"/>
  <c r="T65" i="55"/>
  <c r="T23" i="55"/>
  <c r="T94" i="55"/>
  <c r="T6" i="55"/>
  <c r="T132" i="55"/>
  <c r="T63" i="55"/>
  <c r="T48" i="55"/>
  <c r="T171" i="55"/>
  <c r="T147" i="55"/>
  <c r="T44" i="55"/>
  <c r="T72" i="55"/>
  <c r="T82" i="55"/>
  <c r="T37" i="55"/>
  <c r="T36" i="55"/>
  <c r="T112" i="55"/>
  <c r="T20" i="55"/>
  <c r="T60" i="55"/>
  <c r="T201" i="55"/>
  <c r="T56" i="55"/>
  <c r="T84" i="55"/>
  <c r="T50" i="55"/>
  <c r="T127" i="55"/>
  <c r="T17" i="55"/>
  <c r="T16" i="55"/>
  <c r="T15" i="55"/>
  <c r="T10" i="55"/>
  <c r="T9" i="55"/>
  <c r="T68" i="55"/>
  <c r="T149" i="55"/>
  <c r="T24" i="55"/>
  <c r="T209" i="54"/>
  <c r="T208" i="54"/>
  <c r="T206" i="54"/>
  <c r="T202" i="54"/>
  <c r="T200" i="54"/>
  <c r="T199" i="54"/>
  <c r="T198" i="54"/>
  <c r="T197" i="54"/>
  <c r="T196" i="54"/>
  <c r="T191" i="54"/>
  <c r="T188" i="54"/>
  <c r="T187" i="54"/>
  <c r="T186" i="54"/>
  <c r="T184" i="54"/>
  <c r="T183" i="54"/>
  <c r="T180" i="54"/>
  <c r="T179" i="54"/>
  <c r="T178" i="54"/>
  <c r="T177" i="54"/>
  <c r="T176" i="54"/>
  <c r="T175" i="54"/>
  <c r="T174" i="54"/>
  <c r="T173" i="54"/>
  <c r="T172" i="54"/>
  <c r="T171" i="54"/>
  <c r="T170" i="54"/>
  <c r="T169" i="54"/>
  <c r="T168" i="54"/>
  <c r="T167" i="54"/>
  <c r="T166" i="54"/>
  <c r="T165" i="54"/>
  <c r="T164" i="54"/>
  <c r="T163" i="54"/>
  <c r="T162" i="54"/>
  <c r="T161" i="54"/>
  <c r="T158" i="54"/>
  <c r="T157" i="54"/>
  <c r="T150" i="54"/>
  <c r="T147" i="54"/>
  <c r="T145" i="54"/>
  <c r="T144" i="54"/>
  <c r="T143" i="54"/>
  <c r="T142" i="54"/>
  <c r="T141" i="54"/>
  <c r="T140" i="54"/>
  <c r="T137" i="54"/>
  <c r="T133" i="54"/>
  <c r="T132" i="54"/>
  <c r="T131" i="54"/>
  <c r="T129" i="54"/>
  <c r="T128" i="54"/>
  <c r="T127" i="54"/>
  <c r="T126" i="54"/>
  <c r="T125" i="54"/>
  <c r="T123" i="54"/>
  <c r="T122" i="54"/>
  <c r="T121" i="54"/>
  <c r="T120" i="54"/>
  <c r="T119" i="54"/>
  <c r="T118" i="54"/>
  <c r="T115" i="54"/>
  <c r="T114" i="54"/>
  <c r="T113" i="54"/>
  <c r="T112" i="54"/>
  <c r="T111" i="54"/>
  <c r="T110" i="54"/>
  <c r="T109" i="54"/>
  <c r="T108" i="54"/>
  <c r="T105" i="54"/>
  <c r="T101" i="54"/>
  <c r="T100" i="54"/>
  <c r="T99" i="54"/>
  <c r="T97" i="54"/>
  <c r="T96" i="54"/>
  <c r="T95" i="54"/>
  <c r="T94" i="54"/>
  <c r="T93" i="54"/>
  <c r="T89" i="54"/>
  <c r="T87" i="54"/>
  <c r="T85" i="54"/>
  <c r="T84" i="54"/>
  <c r="T81" i="54"/>
  <c r="T74" i="54"/>
  <c r="T73" i="54"/>
  <c r="T72" i="54"/>
  <c r="T70" i="54"/>
  <c r="T69" i="54"/>
  <c r="T68" i="54"/>
  <c r="T67" i="54"/>
  <c r="T66" i="54"/>
  <c r="T64" i="54"/>
  <c r="T62" i="54"/>
  <c r="T57" i="54"/>
  <c r="T55" i="54"/>
  <c r="T54" i="54"/>
  <c r="T53" i="54"/>
  <c r="T52" i="54"/>
  <c r="T50" i="54"/>
  <c r="T48" i="54"/>
  <c r="T47" i="54"/>
  <c r="T46" i="54"/>
  <c r="T45" i="54"/>
  <c r="T42" i="54"/>
  <c r="T41" i="54"/>
  <c r="T40" i="54"/>
  <c r="T39" i="54"/>
  <c r="T31" i="54"/>
  <c r="T29" i="54"/>
  <c r="T28" i="54"/>
  <c r="T26" i="54"/>
  <c r="T25" i="54"/>
  <c r="T24" i="54"/>
  <c r="T23" i="54"/>
  <c r="T22" i="54"/>
  <c r="T21" i="54"/>
  <c r="T14" i="54"/>
  <c r="T13" i="54"/>
  <c r="T12" i="54"/>
  <c r="T11" i="54"/>
  <c r="T8" i="54"/>
  <c r="T7" i="54"/>
  <c r="T6" i="54"/>
  <c r="T3" i="54"/>
  <c r="T209" i="53"/>
  <c r="T120" i="53"/>
  <c r="T76" i="53"/>
  <c r="T140" i="53"/>
  <c r="T146" i="53"/>
  <c r="T66" i="53"/>
  <c r="T202" i="53"/>
  <c r="T117" i="53"/>
  <c r="T208" i="53"/>
  <c r="T176" i="53"/>
  <c r="T90" i="53"/>
  <c r="T57" i="53"/>
  <c r="T161" i="53"/>
  <c r="T204" i="53"/>
  <c r="T75" i="53"/>
  <c r="T212" i="53"/>
  <c r="T193" i="53"/>
  <c r="T149" i="53"/>
  <c r="T173" i="53"/>
  <c r="T46" i="53"/>
  <c r="T42" i="53"/>
  <c r="T91" i="53"/>
  <c r="T34" i="53"/>
  <c r="T30" i="53"/>
  <c r="T87" i="53"/>
  <c r="T15" i="53"/>
  <c r="T190" i="53"/>
  <c r="T197" i="53"/>
  <c r="T163" i="53"/>
  <c r="T162" i="53"/>
  <c r="T174" i="53"/>
  <c r="T158" i="53"/>
  <c r="T183" i="53"/>
  <c r="T147" i="53"/>
  <c r="T194" i="53"/>
  <c r="T144" i="53"/>
  <c r="T154" i="53"/>
  <c r="T206" i="53"/>
  <c r="T137" i="53"/>
  <c r="T143" i="53"/>
  <c r="T96" i="53"/>
  <c r="T80" i="53"/>
  <c r="T133" i="53"/>
  <c r="T196" i="53"/>
  <c r="T178" i="53"/>
  <c r="T44" i="53"/>
  <c r="T139" i="53"/>
  <c r="T70" i="53"/>
  <c r="T136" i="53"/>
  <c r="T40" i="53"/>
  <c r="T29" i="53"/>
  <c r="T166" i="53"/>
  <c r="T37" i="53"/>
  <c r="T118" i="53"/>
  <c r="T22" i="53"/>
  <c r="T132" i="53"/>
  <c r="T24" i="53"/>
  <c r="T112" i="53"/>
  <c r="T9" i="53"/>
  <c r="T10" i="53"/>
  <c r="T170" i="53"/>
  <c r="T179" i="53"/>
  <c r="T200" i="53"/>
  <c r="T74" i="53"/>
  <c r="T116" i="53"/>
  <c r="T123" i="53"/>
  <c r="T52" i="53"/>
  <c r="T60" i="53"/>
  <c r="T43" i="53"/>
  <c r="T211" i="53"/>
  <c r="T185" i="53"/>
  <c r="T164" i="53"/>
  <c r="T141" i="53"/>
  <c r="T71" i="53"/>
  <c r="T47" i="53"/>
  <c r="T72" i="53"/>
  <c r="T50" i="53"/>
  <c r="T39" i="53"/>
  <c r="T195" i="53"/>
  <c r="T213" i="53"/>
  <c r="T67" i="53"/>
  <c r="T31" i="53"/>
  <c r="T84" i="53"/>
  <c r="T7" i="53"/>
  <c r="T16" i="53"/>
  <c r="T169" i="53"/>
  <c r="T61" i="53"/>
  <c r="T48" i="53"/>
  <c r="T62" i="53"/>
  <c r="T160" i="53"/>
  <c r="T101" i="53"/>
  <c r="T41" i="53"/>
  <c r="T95" i="53"/>
  <c r="T27" i="53"/>
  <c r="T78" i="53"/>
  <c r="T23" i="53"/>
  <c r="T26" i="53"/>
  <c r="T11" i="53"/>
  <c r="T59" i="53"/>
  <c r="T56" i="53"/>
  <c r="T21" i="53"/>
  <c r="T189" i="53"/>
  <c r="T13" i="53"/>
  <c r="T103" i="53"/>
  <c r="T113" i="53"/>
  <c r="T184" i="53"/>
  <c r="T28" i="53"/>
  <c r="T6" i="53"/>
  <c r="T3" i="53"/>
  <c r="S280" i="57"/>
  <c r="A280" i="57"/>
  <c r="S279" i="57"/>
  <c r="A279" i="57"/>
  <c r="I279" i="57" s="1"/>
  <c r="S278" i="57"/>
  <c r="A278" i="57"/>
  <c r="G278" i="57" s="1"/>
  <c r="S277" i="57"/>
  <c r="A277" i="57"/>
  <c r="J277" i="57" s="1"/>
  <c r="K277" i="57" s="1"/>
  <c r="S276" i="57"/>
  <c r="A276" i="57"/>
  <c r="S275" i="57"/>
  <c r="A275" i="57"/>
  <c r="I275" i="57" s="1"/>
  <c r="S274" i="57"/>
  <c r="A274" i="57"/>
  <c r="S273" i="57"/>
  <c r="A273" i="57"/>
  <c r="J273" i="57" s="1"/>
  <c r="K273" i="57" s="1"/>
  <c r="S272" i="57"/>
  <c r="A272" i="57"/>
  <c r="J272" i="57" s="1"/>
  <c r="K272" i="57" s="1"/>
  <c r="S271" i="57"/>
  <c r="D271" i="57"/>
  <c r="A271" i="57"/>
  <c r="I271" i="57" s="1"/>
  <c r="S270" i="57"/>
  <c r="A270" i="57"/>
  <c r="J270" i="57" s="1"/>
  <c r="K270" i="57" s="1"/>
  <c r="S269" i="57"/>
  <c r="A269" i="57"/>
  <c r="J269" i="57" s="1"/>
  <c r="K269" i="57" s="1"/>
  <c r="S268" i="57"/>
  <c r="A268" i="57"/>
  <c r="C268" i="57" s="1"/>
  <c r="S267" i="57"/>
  <c r="A267" i="57"/>
  <c r="I267" i="57" s="1"/>
  <c r="S266" i="57"/>
  <c r="A266" i="57"/>
  <c r="G266" i="57" s="1"/>
  <c r="S265" i="57"/>
  <c r="A265" i="57"/>
  <c r="H265" i="57" s="1"/>
  <c r="S264" i="57"/>
  <c r="A264" i="57"/>
  <c r="E264" i="57" s="1"/>
  <c r="M264" i="57" s="1"/>
  <c r="S263" i="57"/>
  <c r="A263" i="57"/>
  <c r="I263" i="57" s="1"/>
  <c r="S262" i="57"/>
  <c r="A262" i="57"/>
  <c r="S261" i="57"/>
  <c r="A261" i="57"/>
  <c r="H261" i="57" s="1"/>
  <c r="S260" i="57"/>
  <c r="A260" i="57"/>
  <c r="F260" i="57" s="1"/>
  <c r="S259" i="57"/>
  <c r="A259" i="57"/>
  <c r="I259" i="57" s="1"/>
  <c r="S258" i="57"/>
  <c r="A258" i="57"/>
  <c r="H258" i="57" s="1"/>
  <c r="S257" i="57"/>
  <c r="A257" i="57"/>
  <c r="S256" i="57"/>
  <c r="A256" i="57"/>
  <c r="H256" i="57" s="1"/>
  <c r="S255" i="57"/>
  <c r="D255" i="57"/>
  <c r="A255" i="57"/>
  <c r="I255" i="57" s="1"/>
  <c r="S254" i="57"/>
  <c r="A254" i="57"/>
  <c r="G254" i="57" s="1"/>
  <c r="S253" i="57"/>
  <c r="A253" i="57"/>
  <c r="H253" i="57" s="1"/>
  <c r="S252" i="57"/>
  <c r="C252" i="57"/>
  <c r="A252" i="57"/>
  <c r="H252" i="57" s="1"/>
  <c r="S251" i="57"/>
  <c r="A251" i="57"/>
  <c r="E251" i="57" s="1"/>
  <c r="M251" i="57" s="1"/>
  <c r="S250" i="57"/>
  <c r="A250" i="57"/>
  <c r="S249" i="57"/>
  <c r="A249" i="57"/>
  <c r="I249" i="57" s="1"/>
  <c r="S248" i="57"/>
  <c r="A248" i="57"/>
  <c r="J248" i="57" s="1"/>
  <c r="K248" i="57" s="1"/>
  <c r="S247" i="57"/>
  <c r="A247" i="57"/>
  <c r="S246" i="57"/>
  <c r="A246" i="57"/>
  <c r="S245" i="57"/>
  <c r="A245" i="57"/>
  <c r="H245" i="57" s="1"/>
  <c r="S244" i="57"/>
  <c r="A244" i="57"/>
  <c r="E244" i="57" s="1"/>
  <c r="M244" i="57" s="1"/>
  <c r="S243" i="57"/>
  <c r="A243" i="57"/>
  <c r="S242" i="57"/>
  <c r="A242" i="57"/>
  <c r="H242" i="57" s="1"/>
  <c r="S241" i="57"/>
  <c r="A241" i="57"/>
  <c r="S240" i="57"/>
  <c r="A240" i="57"/>
  <c r="S239" i="57"/>
  <c r="A239" i="57"/>
  <c r="S238" i="57"/>
  <c r="A238" i="57"/>
  <c r="F238" i="57" s="1"/>
  <c r="S237" i="57"/>
  <c r="A237" i="57"/>
  <c r="S236" i="57"/>
  <c r="A236" i="57"/>
  <c r="J236" i="57" s="1"/>
  <c r="K236" i="57" s="1"/>
  <c r="S235" i="57"/>
  <c r="A235" i="57"/>
  <c r="S234" i="57"/>
  <c r="A234" i="57"/>
  <c r="S233" i="57"/>
  <c r="A233" i="57"/>
  <c r="H233" i="57" s="1"/>
  <c r="S232" i="57"/>
  <c r="D232" i="57"/>
  <c r="A232" i="57"/>
  <c r="G232" i="57" s="1"/>
  <c r="S231" i="57"/>
  <c r="E231" i="57"/>
  <c r="M231" i="57" s="1"/>
  <c r="A231" i="57"/>
  <c r="J231" i="57" s="1"/>
  <c r="K231" i="57" s="1"/>
  <c r="S230" i="57"/>
  <c r="A230" i="57"/>
  <c r="S229" i="57"/>
  <c r="A229" i="57"/>
  <c r="S228" i="57"/>
  <c r="A228" i="57"/>
  <c r="C228" i="57" s="1"/>
  <c r="S227" i="57"/>
  <c r="I227" i="57"/>
  <c r="A227" i="57"/>
  <c r="G227" i="57" s="1"/>
  <c r="S226" i="57"/>
  <c r="A226" i="57"/>
  <c r="S225" i="57"/>
  <c r="A225" i="57"/>
  <c r="H225" i="57" s="1"/>
  <c r="S224" i="57"/>
  <c r="A224" i="57"/>
  <c r="C224" i="57" s="1"/>
  <c r="S223" i="57"/>
  <c r="A223" i="57"/>
  <c r="D223" i="57" s="1"/>
  <c r="S222" i="57"/>
  <c r="A222" i="57"/>
  <c r="G222" i="57" s="1"/>
  <c r="S221" i="57"/>
  <c r="A221" i="57"/>
  <c r="C221" i="57" s="1"/>
  <c r="S220" i="57"/>
  <c r="A220" i="57"/>
  <c r="S219" i="57"/>
  <c r="A219" i="57"/>
  <c r="S218" i="57"/>
  <c r="A218" i="57"/>
  <c r="S217" i="57"/>
  <c r="A217" i="57"/>
  <c r="S216" i="57"/>
  <c r="A216" i="57"/>
  <c r="S215" i="57"/>
  <c r="A215" i="57"/>
  <c r="S214" i="57"/>
  <c r="A214" i="57"/>
  <c r="S213" i="57"/>
  <c r="A213" i="57"/>
  <c r="S212" i="57"/>
  <c r="A212" i="57"/>
  <c r="C212" i="57" s="1"/>
  <c r="S211" i="57"/>
  <c r="A211" i="57"/>
  <c r="S210" i="57"/>
  <c r="A210" i="57"/>
  <c r="S209" i="57"/>
  <c r="A209" i="57"/>
  <c r="S208" i="57"/>
  <c r="A208" i="57"/>
  <c r="J208" i="57" s="1"/>
  <c r="K208" i="57" s="1"/>
  <c r="S207" i="57"/>
  <c r="A207" i="57"/>
  <c r="D207" i="57" s="1"/>
  <c r="S206" i="57"/>
  <c r="A206" i="57"/>
  <c r="C206" i="57" s="1"/>
  <c r="S205" i="57"/>
  <c r="A205" i="57"/>
  <c r="S204" i="57"/>
  <c r="A204" i="57"/>
  <c r="C204" i="57" s="1"/>
  <c r="S203" i="57"/>
  <c r="A203" i="57"/>
  <c r="S202" i="57"/>
  <c r="A202" i="57"/>
  <c r="D202" i="57" s="1"/>
  <c r="S201" i="57"/>
  <c r="A201" i="57"/>
  <c r="I201" i="57" s="1"/>
  <c r="S200" i="57"/>
  <c r="A200" i="57"/>
  <c r="J200" i="57" s="1"/>
  <c r="K200" i="57" s="1"/>
  <c r="S199" i="57"/>
  <c r="A199" i="57"/>
  <c r="D199" i="57" s="1"/>
  <c r="S198" i="57"/>
  <c r="A198" i="57"/>
  <c r="I198" i="57" s="1"/>
  <c r="S197" i="57"/>
  <c r="A197" i="57"/>
  <c r="S196" i="57"/>
  <c r="A196" i="57"/>
  <c r="S195" i="57"/>
  <c r="A195" i="57"/>
  <c r="S194" i="57"/>
  <c r="A194" i="57"/>
  <c r="I194" i="57" s="1"/>
  <c r="S193" i="57"/>
  <c r="A193" i="57"/>
  <c r="I193" i="57" s="1"/>
  <c r="S192" i="57"/>
  <c r="A192" i="57"/>
  <c r="I192" i="57" s="1"/>
  <c r="S191" i="57"/>
  <c r="A191" i="57"/>
  <c r="J191" i="57" s="1"/>
  <c r="K191" i="57" s="1"/>
  <c r="S190" i="57"/>
  <c r="A190" i="57"/>
  <c r="S189" i="57"/>
  <c r="A189" i="57"/>
  <c r="C189" i="57" s="1"/>
  <c r="S188" i="57"/>
  <c r="I188" i="57"/>
  <c r="A188" i="57"/>
  <c r="D188" i="57" s="1"/>
  <c r="S187" i="57"/>
  <c r="A187" i="57"/>
  <c r="S186" i="57"/>
  <c r="A186" i="57"/>
  <c r="D186" i="57" s="1"/>
  <c r="S185" i="57"/>
  <c r="A185" i="57"/>
  <c r="I185" i="57" s="1"/>
  <c r="S184" i="57"/>
  <c r="A184" i="57"/>
  <c r="S183" i="57"/>
  <c r="A183" i="57"/>
  <c r="S182" i="57"/>
  <c r="A182" i="57"/>
  <c r="S181" i="57"/>
  <c r="A181" i="57"/>
  <c r="D181" i="57" s="1"/>
  <c r="S180" i="57"/>
  <c r="A180" i="57"/>
  <c r="J180" i="57" s="1"/>
  <c r="K180" i="57" s="1"/>
  <c r="S179" i="57"/>
  <c r="A179" i="57"/>
  <c r="J179" i="57" s="1"/>
  <c r="K179" i="57" s="1"/>
  <c r="S178" i="57"/>
  <c r="A178" i="57"/>
  <c r="D178" i="57" s="1"/>
  <c r="S177" i="57"/>
  <c r="A177" i="57"/>
  <c r="I177" i="57" s="1"/>
  <c r="S176" i="57"/>
  <c r="A176" i="57"/>
  <c r="J176" i="57" s="1"/>
  <c r="K176" i="57" s="1"/>
  <c r="S175" i="57"/>
  <c r="A175" i="57"/>
  <c r="I175" i="57" s="1"/>
  <c r="S174" i="57"/>
  <c r="A174" i="57"/>
  <c r="S173" i="57"/>
  <c r="A173" i="57"/>
  <c r="C173" i="57" s="1"/>
  <c r="S172" i="57"/>
  <c r="A172" i="57"/>
  <c r="S171" i="57"/>
  <c r="A171" i="57"/>
  <c r="J171" i="57" s="1"/>
  <c r="K171" i="57" s="1"/>
  <c r="S170" i="57"/>
  <c r="A170" i="57"/>
  <c r="J170" i="57" s="1"/>
  <c r="K170" i="57" s="1"/>
  <c r="S169" i="57"/>
  <c r="A169" i="57"/>
  <c r="J169" i="57" s="1"/>
  <c r="K169" i="57" s="1"/>
  <c r="S168" i="57"/>
  <c r="A168" i="57"/>
  <c r="D168" i="57" s="1"/>
  <c r="S167" i="57"/>
  <c r="A167" i="57"/>
  <c r="S166" i="57"/>
  <c r="A166" i="57"/>
  <c r="S165" i="57"/>
  <c r="A165" i="57"/>
  <c r="S164" i="57"/>
  <c r="A164" i="57"/>
  <c r="S163" i="57"/>
  <c r="A163" i="57"/>
  <c r="S162" i="57"/>
  <c r="A162" i="57"/>
  <c r="S161" i="57"/>
  <c r="A161" i="57"/>
  <c r="J161" i="57" s="1"/>
  <c r="K161" i="57" s="1"/>
  <c r="S160" i="57"/>
  <c r="A160" i="57"/>
  <c r="S159" i="57"/>
  <c r="C159" i="57"/>
  <c r="A159" i="57"/>
  <c r="S158" i="57"/>
  <c r="A158" i="57"/>
  <c r="S157" i="57"/>
  <c r="A157" i="57"/>
  <c r="I157" i="57" s="1"/>
  <c r="S156" i="57"/>
  <c r="A156" i="57"/>
  <c r="D156" i="57" s="1"/>
  <c r="S155" i="57"/>
  <c r="A155" i="57"/>
  <c r="S154" i="57"/>
  <c r="A154" i="57"/>
  <c r="J154" i="57" s="1"/>
  <c r="K154" i="57" s="1"/>
  <c r="S153" i="57"/>
  <c r="A153" i="57"/>
  <c r="I153" i="57" s="1"/>
  <c r="S152" i="57"/>
  <c r="A152" i="57"/>
  <c r="I152" i="57" s="1"/>
  <c r="S151" i="57"/>
  <c r="A151" i="57"/>
  <c r="D151" i="57" s="1"/>
  <c r="S150" i="57"/>
  <c r="A150" i="57"/>
  <c r="S149" i="57"/>
  <c r="A149" i="57"/>
  <c r="D149" i="57" s="1"/>
  <c r="S148" i="57"/>
  <c r="A148" i="57"/>
  <c r="D148" i="57" s="1"/>
  <c r="S147" i="57"/>
  <c r="A147" i="57"/>
  <c r="J147" i="57" s="1"/>
  <c r="K147" i="57" s="1"/>
  <c r="S146" i="57"/>
  <c r="A146" i="57"/>
  <c r="S145" i="57"/>
  <c r="A145" i="57"/>
  <c r="S144" i="57"/>
  <c r="A144" i="57"/>
  <c r="S143" i="57"/>
  <c r="A143" i="57"/>
  <c r="I143" i="57" s="1"/>
  <c r="S142" i="57"/>
  <c r="A142" i="57"/>
  <c r="S141" i="57"/>
  <c r="A141" i="57"/>
  <c r="J141" i="57" s="1"/>
  <c r="K141" i="57" s="1"/>
  <c r="S140" i="57"/>
  <c r="A140" i="57"/>
  <c r="S139" i="57"/>
  <c r="A139" i="57"/>
  <c r="C139" i="57" s="1"/>
  <c r="S138" i="57"/>
  <c r="A138" i="57"/>
  <c r="C138" i="57" s="1"/>
  <c r="S137" i="57"/>
  <c r="A137" i="57"/>
  <c r="S136" i="57"/>
  <c r="A136" i="57"/>
  <c r="D136" i="57" s="1"/>
  <c r="S135" i="57"/>
  <c r="A135" i="57"/>
  <c r="S134" i="57"/>
  <c r="A134" i="57"/>
  <c r="S133" i="57"/>
  <c r="A133" i="57"/>
  <c r="J133" i="57" s="1"/>
  <c r="K133" i="57" s="1"/>
  <c r="S132" i="57"/>
  <c r="A132" i="57"/>
  <c r="S131" i="57"/>
  <c r="A131" i="57"/>
  <c r="I131" i="57" s="1"/>
  <c r="S130" i="57"/>
  <c r="J130" i="57"/>
  <c r="K130" i="57" s="1"/>
  <c r="A130" i="57"/>
  <c r="D130" i="57" s="1"/>
  <c r="S129" i="57"/>
  <c r="A129" i="57"/>
  <c r="J129" i="57" s="1"/>
  <c r="K129" i="57" s="1"/>
  <c r="S128" i="57"/>
  <c r="A128" i="57"/>
  <c r="I128" i="57" s="1"/>
  <c r="S127" i="57"/>
  <c r="A127" i="57"/>
  <c r="I127" i="57" s="1"/>
  <c r="S126" i="57"/>
  <c r="A126" i="57"/>
  <c r="J126" i="57" s="1"/>
  <c r="K126" i="57" s="1"/>
  <c r="S125" i="57"/>
  <c r="A125" i="57"/>
  <c r="J125" i="57" s="1"/>
  <c r="K125" i="57" s="1"/>
  <c r="S124" i="57"/>
  <c r="A124" i="57"/>
  <c r="I124" i="57" s="1"/>
  <c r="S123" i="57"/>
  <c r="A123" i="57"/>
  <c r="S122" i="57"/>
  <c r="A122" i="57"/>
  <c r="J122" i="57" s="1"/>
  <c r="K122" i="57" s="1"/>
  <c r="S121" i="57"/>
  <c r="A121" i="57"/>
  <c r="J121" i="57" s="1"/>
  <c r="K121" i="57" s="1"/>
  <c r="S120" i="57"/>
  <c r="A120" i="57"/>
  <c r="I120" i="57" s="1"/>
  <c r="S119" i="57"/>
  <c r="A119" i="57"/>
  <c r="J119" i="57" s="1"/>
  <c r="K119" i="57" s="1"/>
  <c r="S118" i="57"/>
  <c r="A118" i="57"/>
  <c r="S117" i="57"/>
  <c r="A117" i="57"/>
  <c r="S116" i="57"/>
  <c r="A116" i="57"/>
  <c r="I116" i="57" s="1"/>
  <c r="S115" i="57"/>
  <c r="A115" i="57"/>
  <c r="I115" i="57" s="1"/>
  <c r="S114" i="57"/>
  <c r="A114" i="57"/>
  <c r="D114" i="57" s="1"/>
  <c r="S113" i="57"/>
  <c r="A113" i="57"/>
  <c r="D113" i="57" s="1"/>
  <c r="S112" i="57"/>
  <c r="A112" i="57"/>
  <c r="S111" i="57"/>
  <c r="A111" i="57"/>
  <c r="S110" i="57"/>
  <c r="A110" i="57"/>
  <c r="S109" i="57"/>
  <c r="A109" i="57"/>
  <c r="I109" i="57" s="1"/>
  <c r="S108" i="57"/>
  <c r="A108" i="57"/>
  <c r="J108" i="57" s="1"/>
  <c r="K108" i="57" s="1"/>
  <c r="S107" i="57"/>
  <c r="A107" i="57"/>
  <c r="S106" i="57"/>
  <c r="A106" i="57"/>
  <c r="S105" i="57"/>
  <c r="A105" i="57"/>
  <c r="S104" i="57"/>
  <c r="A104" i="57"/>
  <c r="D104" i="57" s="1"/>
  <c r="S103" i="57"/>
  <c r="A103" i="57"/>
  <c r="J103" i="57" s="1"/>
  <c r="K103" i="57" s="1"/>
  <c r="S102" i="57"/>
  <c r="A102" i="57"/>
  <c r="C102" i="57" s="1"/>
  <c r="S101" i="57"/>
  <c r="A101" i="57"/>
  <c r="J101" i="57" s="1"/>
  <c r="K101" i="57" s="1"/>
  <c r="S100" i="57"/>
  <c r="A100" i="57"/>
  <c r="S99" i="57"/>
  <c r="A99" i="57"/>
  <c r="I99" i="57" s="1"/>
  <c r="S98" i="57"/>
  <c r="J98" i="57"/>
  <c r="K98" i="57" s="1"/>
  <c r="A98" i="57"/>
  <c r="C98" i="57" s="1"/>
  <c r="S97" i="57"/>
  <c r="A97" i="57"/>
  <c r="I97" i="57" s="1"/>
  <c r="S96" i="57"/>
  <c r="A96" i="57"/>
  <c r="J96" i="57" s="1"/>
  <c r="K96" i="57" s="1"/>
  <c r="S95" i="57"/>
  <c r="A95" i="57"/>
  <c r="S94" i="57"/>
  <c r="A94" i="57"/>
  <c r="J94" i="57" s="1"/>
  <c r="K94" i="57" s="1"/>
  <c r="S93" i="57"/>
  <c r="A93" i="57"/>
  <c r="D93" i="57" s="1"/>
  <c r="S92" i="57"/>
  <c r="A92" i="57"/>
  <c r="S91" i="57"/>
  <c r="A91" i="57"/>
  <c r="S90" i="57"/>
  <c r="A90" i="57"/>
  <c r="D90" i="57" s="1"/>
  <c r="S89" i="57"/>
  <c r="A89" i="57"/>
  <c r="S88" i="57"/>
  <c r="A88" i="57"/>
  <c r="D88" i="57" s="1"/>
  <c r="S87" i="57"/>
  <c r="A87" i="57"/>
  <c r="S86" i="57"/>
  <c r="A86" i="57"/>
  <c r="D86" i="57" s="1"/>
  <c r="S85" i="57"/>
  <c r="A85" i="57"/>
  <c r="I85" i="57" s="1"/>
  <c r="S84" i="57"/>
  <c r="A84" i="57"/>
  <c r="S83" i="57"/>
  <c r="A83" i="57"/>
  <c r="S82" i="57"/>
  <c r="A82" i="57"/>
  <c r="D82" i="57" s="1"/>
  <c r="S81" i="57"/>
  <c r="A81" i="57"/>
  <c r="J81" i="57" s="1"/>
  <c r="K81" i="57" s="1"/>
  <c r="S80" i="57"/>
  <c r="A80" i="57"/>
  <c r="S79" i="57"/>
  <c r="A79" i="57"/>
  <c r="S78" i="57"/>
  <c r="A78" i="57"/>
  <c r="I78" i="57" s="1"/>
  <c r="S77" i="57"/>
  <c r="A77" i="57"/>
  <c r="C77" i="57" s="1"/>
  <c r="S76" i="57"/>
  <c r="A76" i="57"/>
  <c r="S75" i="57"/>
  <c r="A75" i="57"/>
  <c r="S74" i="57"/>
  <c r="A74" i="57"/>
  <c r="I74" i="57" s="1"/>
  <c r="S73" i="57"/>
  <c r="A73" i="57"/>
  <c r="C73" i="57" s="1"/>
  <c r="S72" i="57"/>
  <c r="A72" i="57"/>
  <c r="D72" i="57" s="1"/>
  <c r="S71" i="57"/>
  <c r="A71" i="57"/>
  <c r="D71" i="57" s="1"/>
  <c r="S70" i="57"/>
  <c r="A70" i="57"/>
  <c r="D70" i="57" s="1"/>
  <c r="S69" i="57"/>
  <c r="A69" i="57"/>
  <c r="J69" i="57" s="1"/>
  <c r="K69" i="57" s="1"/>
  <c r="S68" i="57"/>
  <c r="A68" i="57"/>
  <c r="J68" i="57" s="1"/>
  <c r="K68" i="57" s="1"/>
  <c r="S67" i="57"/>
  <c r="A67" i="57"/>
  <c r="S66" i="57"/>
  <c r="A66" i="57"/>
  <c r="S65" i="57"/>
  <c r="A65" i="57"/>
  <c r="D65" i="57" s="1"/>
  <c r="S64" i="57"/>
  <c r="A64" i="57"/>
  <c r="J64" i="57" s="1"/>
  <c r="K64" i="57" s="1"/>
  <c r="S63" i="57"/>
  <c r="A63" i="57"/>
  <c r="D63" i="57" s="1"/>
  <c r="S62" i="57"/>
  <c r="A62" i="57"/>
  <c r="S61" i="57"/>
  <c r="A61" i="57"/>
  <c r="S60" i="57"/>
  <c r="A60" i="57"/>
  <c r="S59" i="57"/>
  <c r="A59" i="57"/>
  <c r="S58" i="57"/>
  <c r="A58" i="57"/>
  <c r="J58" i="57" s="1"/>
  <c r="K58" i="57" s="1"/>
  <c r="S57" i="57"/>
  <c r="A57" i="57"/>
  <c r="S56" i="57"/>
  <c r="A56" i="57"/>
  <c r="S55" i="57"/>
  <c r="A55" i="57"/>
  <c r="J55" i="57" s="1"/>
  <c r="K55" i="57" s="1"/>
  <c r="S54" i="57"/>
  <c r="A54" i="57"/>
  <c r="D54" i="57" s="1"/>
  <c r="S53" i="57"/>
  <c r="A53" i="57"/>
  <c r="S52" i="57"/>
  <c r="A52" i="57"/>
  <c r="D52" i="57" s="1"/>
  <c r="S51" i="57"/>
  <c r="A51" i="57"/>
  <c r="J51" i="57" s="1"/>
  <c r="K51" i="57" s="1"/>
  <c r="S50" i="57"/>
  <c r="A50" i="57"/>
  <c r="S49" i="57"/>
  <c r="A49" i="57"/>
  <c r="S48" i="57"/>
  <c r="A48" i="57"/>
  <c r="J48" i="57" s="1"/>
  <c r="K48" i="57" s="1"/>
  <c r="S47" i="57"/>
  <c r="A47" i="57"/>
  <c r="S46" i="57"/>
  <c r="A46" i="57"/>
  <c r="S45" i="57"/>
  <c r="A45" i="57"/>
  <c r="S44" i="57"/>
  <c r="A44" i="57"/>
  <c r="J44" i="57" s="1"/>
  <c r="K44" i="57" s="1"/>
  <c r="S43" i="57"/>
  <c r="A43" i="57"/>
  <c r="C43" i="57" s="1"/>
  <c r="S42" i="57"/>
  <c r="A42" i="57"/>
  <c r="D42" i="57" s="1"/>
  <c r="S41" i="57"/>
  <c r="A41" i="57"/>
  <c r="J41" i="57" s="1"/>
  <c r="K41" i="57" s="1"/>
  <c r="S40" i="57"/>
  <c r="A40" i="57"/>
  <c r="J40" i="57" s="1"/>
  <c r="K40" i="57" s="1"/>
  <c r="S39" i="57"/>
  <c r="A39" i="57"/>
  <c r="S38" i="57"/>
  <c r="A38" i="57"/>
  <c r="S37" i="57"/>
  <c r="A37" i="57"/>
  <c r="S36" i="57"/>
  <c r="A36" i="57"/>
  <c r="S35" i="57"/>
  <c r="A35" i="57"/>
  <c r="S34" i="57"/>
  <c r="A34" i="57"/>
  <c r="S33" i="57"/>
  <c r="A33" i="57"/>
  <c r="S32" i="57"/>
  <c r="A32" i="57"/>
  <c r="D32" i="57" s="1"/>
  <c r="S31" i="57"/>
  <c r="A31" i="57"/>
  <c r="S30" i="57"/>
  <c r="A30" i="57"/>
  <c r="J30" i="57" s="1"/>
  <c r="K30" i="57" s="1"/>
  <c r="S29" i="57"/>
  <c r="A29" i="57"/>
  <c r="S28" i="57"/>
  <c r="A28" i="57"/>
  <c r="S27" i="57"/>
  <c r="A27" i="57"/>
  <c r="J27" i="57" s="1"/>
  <c r="K27" i="57" s="1"/>
  <c r="S26" i="57"/>
  <c r="A26" i="57"/>
  <c r="S25" i="57"/>
  <c r="A25" i="57"/>
  <c r="S24" i="57"/>
  <c r="A24" i="57"/>
  <c r="S23" i="57"/>
  <c r="A23" i="57"/>
  <c r="C23" i="57" s="1"/>
  <c r="S22" i="57"/>
  <c r="A22" i="57"/>
  <c r="S21" i="57"/>
  <c r="A21" i="57"/>
  <c r="C21" i="57" s="1"/>
  <c r="S20" i="57"/>
  <c r="A20" i="57"/>
  <c r="I20" i="57" s="1"/>
  <c r="S19" i="57"/>
  <c r="A19" i="57"/>
  <c r="I19" i="57" s="1"/>
  <c r="S18" i="57"/>
  <c r="A18" i="57"/>
  <c r="S17" i="57"/>
  <c r="A17" i="57"/>
  <c r="D17" i="57" s="1"/>
  <c r="S16" i="57"/>
  <c r="A16" i="57"/>
  <c r="S15" i="57"/>
  <c r="A15" i="57"/>
  <c r="C15" i="57" s="1"/>
  <c r="S14" i="57"/>
  <c r="A14" i="57"/>
  <c r="S13" i="57"/>
  <c r="A13" i="57"/>
  <c r="I13" i="57" s="1"/>
  <c r="S12" i="57"/>
  <c r="A12" i="57"/>
  <c r="S11" i="57"/>
  <c r="A11" i="57"/>
  <c r="S10" i="57"/>
  <c r="A10" i="57"/>
  <c r="C10" i="57" s="1"/>
  <c r="S9" i="57"/>
  <c r="A9" i="57"/>
  <c r="I9" i="57" s="1"/>
  <c r="S8" i="57"/>
  <c r="A8" i="57"/>
  <c r="I8" i="57" s="1"/>
  <c r="S7" i="57"/>
  <c r="A7" i="57"/>
  <c r="C7" i="57" s="1"/>
  <c r="S6" i="57"/>
  <c r="A6" i="57"/>
  <c r="S5" i="57"/>
  <c r="A5" i="57"/>
  <c r="S4" i="57"/>
  <c r="A4" i="57"/>
  <c r="S3" i="57"/>
  <c r="A3" i="57"/>
  <c r="I3" i="57" s="1"/>
  <c r="S2" i="57"/>
  <c r="A2" i="57"/>
  <c r="J2" i="57" s="1"/>
  <c r="K2" i="57" s="1"/>
  <c r="S280" i="56"/>
  <c r="A280" i="56"/>
  <c r="J280" i="56" s="1"/>
  <c r="K280" i="56" s="1"/>
  <c r="S279" i="56"/>
  <c r="A279" i="56"/>
  <c r="C279" i="56" s="1"/>
  <c r="S278" i="56"/>
  <c r="A278" i="56"/>
  <c r="D278" i="56" s="1"/>
  <c r="S277" i="56"/>
  <c r="A277" i="56"/>
  <c r="D277" i="56" s="1"/>
  <c r="S276" i="56"/>
  <c r="A276" i="56"/>
  <c r="J276" i="56" s="1"/>
  <c r="K276" i="56" s="1"/>
  <c r="S275" i="56"/>
  <c r="A275" i="56"/>
  <c r="F275" i="56" s="1"/>
  <c r="S274" i="56"/>
  <c r="A274" i="56"/>
  <c r="J274" i="56" s="1"/>
  <c r="K274" i="56" s="1"/>
  <c r="S273" i="56"/>
  <c r="A273" i="56"/>
  <c r="I273" i="56" s="1"/>
  <c r="S272" i="56"/>
  <c r="D272" i="56"/>
  <c r="A272" i="56"/>
  <c r="J272" i="56" s="1"/>
  <c r="K272" i="56" s="1"/>
  <c r="S271" i="56"/>
  <c r="A271" i="56"/>
  <c r="J271" i="56" s="1"/>
  <c r="K271" i="56" s="1"/>
  <c r="S270" i="56"/>
  <c r="A270" i="56"/>
  <c r="G270" i="56" s="1"/>
  <c r="S269" i="56"/>
  <c r="A269" i="56"/>
  <c r="I269" i="56" s="1"/>
  <c r="S268" i="56"/>
  <c r="A268" i="56"/>
  <c r="S267" i="56"/>
  <c r="A267" i="56"/>
  <c r="S266" i="56"/>
  <c r="A266" i="56"/>
  <c r="S265" i="56"/>
  <c r="A265" i="56"/>
  <c r="I265" i="56" s="1"/>
  <c r="S264" i="56"/>
  <c r="A264" i="56"/>
  <c r="S263" i="56"/>
  <c r="A263" i="56"/>
  <c r="C263" i="56" s="1"/>
  <c r="S262" i="56"/>
  <c r="A262" i="56"/>
  <c r="E262" i="56" s="1"/>
  <c r="M262" i="56" s="1"/>
  <c r="S261" i="56"/>
  <c r="A261" i="56"/>
  <c r="S260" i="56"/>
  <c r="A260" i="56"/>
  <c r="E260" i="56" s="1"/>
  <c r="M260" i="56" s="1"/>
  <c r="S259" i="56"/>
  <c r="A259" i="56"/>
  <c r="S258" i="56"/>
  <c r="A258" i="56"/>
  <c r="I258" i="56" s="1"/>
  <c r="S257" i="56"/>
  <c r="A257" i="56"/>
  <c r="E257" i="56" s="1"/>
  <c r="M257" i="56" s="1"/>
  <c r="S256" i="56"/>
  <c r="A256" i="56"/>
  <c r="S255" i="56"/>
  <c r="A255" i="56"/>
  <c r="S254" i="56"/>
  <c r="A254" i="56"/>
  <c r="E254" i="56" s="1"/>
  <c r="M254" i="56" s="1"/>
  <c r="S253" i="56"/>
  <c r="A253" i="56"/>
  <c r="S252" i="56"/>
  <c r="A252" i="56"/>
  <c r="J252" i="56" s="1"/>
  <c r="K252" i="56" s="1"/>
  <c r="S251" i="56"/>
  <c r="A251" i="56"/>
  <c r="F251" i="56" s="1"/>
  <c r="S250" i="56"/>
  <c r="A250" i="56"/>
  <c r="S249" i="56"/>
  <c r="A249" i="56"/>
  <c r="E249" i="56" s="1"/>
  <c r="M249" i="56" s="1"/>
  <c r="S248" i="56"/>
  <c r="A248" i="56"/>
  <c r="S247" i="56"/>
  <c r="A247" i="56"/>
  <c r="S246" i="56"/>
  <c r="A246" i="56"/>
  <c r="C246" i="56" s="1"/>
  <c r="S245" i="56"/>
  <c r="A245" i="56"/>
  <c r="S244" i="56"/>
  <c r="A244" i="56"/>
  <c r="D244" i="56" s="1"/>
  <c r="S243" i="56"/>
  <c r="A243" i="56"/>
  <c r="S242" i="56"/>
  <c r="A242" i="56"/>
  <c r="F242" i="56" s="1"/>
  <c r="S241" i="56"/>
  <c r="A241" i="56"/>
  <c r="S240" i="56"/>
  <c r="A240" i="56"/>
  <c r="J240" i="56" s="1"/>
  <c r="K240" i="56" s="1"/>
  <c r="S239" i="56"/>
  <c r="A239" i="56"/>
  <c r="S238" i="56"/>
  <c r="A238" i="56"/>
  <c r="S237" i="56"/>
  <c r="A237" i="56"/>
  <c r="I237" i="56" s="1"/>
  <c r="S236" i="56"/>
  <c r="A236" i="56"/>
  <c r="J236" i="56" s="1"/>
  <c r="K236" i="56" s="1"/>
  <c r="S235" i="56"/>
  <c r="A235" i="56"/>
  <c r="D235" i="56" s="1"/>
  <c r="S234" i="56"/>
  <c r="A234" i="56"/>
  <c r="S233" i="56"/>
  <c r="A233" i="56"/>
  <c r="H233" i="56" s="1"/>
  <c r="S232" i="56"/>
  <c r="A232" i="56"/>
  <c r="S231" i="56"/>
  <c r="A231" i="56"/>
  <c r="S230" i="56"/>
  <c r="A230" i="56"/>
  <c r="G230" i="56" s="1"/>
  <c r="S229" i="56"/>
  <c r="A229" i="56"/>
  <c r="G229" i="56" s="1"/>
  <c r="S228" i="56"/>
  <c r="A228" i="56"/>
  <c r="J228" i="56" s="1"/>
  <c r="K228" i="56" s="1"/>
  <c r="S227" i="56"/>
  <c r="A227" i="56"/>
  <c r="S226" i="56"/>
  <c r="A226" i="56"/>
  <c r="E226" i="56" s="1"/>
  <c r="M226" i="56" s="1"/>
  <c r="S225" i="56"/>
  <c r="A225" i="56"/>
  <c r="S224" i="56"/>
  <c r="A224" i="56"/>
  <c r="I224" i="56" s="1"/>
  <c r="S223" i="56"/>
  <c r="A223" i="56"/>
  <c r="F223" i="56" s="1"/>
  <c r="S222" i="56"/>
  <c r="A222" i="56"/>
  <c r="J222" i="56" s="1"/>
  <c r="K222" i="56" s="1"/>
  <c r="S221" i="56"/>
  <c r="A221" i="56"/>
  <c r="F221" i="56" s="1"/>
  <c r="S220" i="56"/>
  <c r="A220" i="56"/>
  <c r="S219" i="56"/>
  <c r="A219" i="56"/>
  <c r="I219" i="56" s="1"/>
  <c r="S218" i="56"/>
  <c r="A218" i="56"/>
  <c r="E218" i="56" s="1"/>
  <c r="M218" i="56" s="1"/>
  <c r="S217" i="56"/>
  <c r="A217" i="56"/>
  <c r="E217" i="56" s="1"/>
  <c r="M217" i="56" s="1"/>
  <c r="S216" i="56"/>
  <c r="A216" i="56"/>
  <c r="J216" i="56" s="1"/>
  <c r="K216" i="56" s="1"/>
  <c r="S215" i="56"/>
  <c r="A215" i="56"/>
  <c r="J215" i="56" s="1"/>
  <c r="K215" i="56" s="1"/>
  <c r="S214" i="56"/>
  <c r="A214" i="56"/>
  <c r="G214" i="56" s="1"/>
  <c r="S213" i="56"/>
  <c r="A213" i="56"/>
  <c r="J213" i="56" s="1"/>
  <c r="K213" i="56" s="1"/>
  <c r="S212" i="56"/>
  <c r="A212" i="56"/>
  <c r="J212" i="56" s="1"/>
  <c r="K212" i="56" s="1"/>
  <c r="S211" i="56"/>
  <c r="A211" i="56"/>
  <c r="J211" i="56" s="1"/>
  <c r="K211" i="56" s="1"/>
  <c r="S210" i="56"/>
  <c r="A210" i="56"/>
  <c r="S209" i="56"/>
  <c r="A209" i="56"/>
  <c r="D209" i="56" s="1"/>
  <c r="S208" i="56"/>
  <c r="A208" i="56"/>
  <c r="J208" i="56" s="1"/>
  <c r="K208" i="56" s="1"/>
  <c r="S207" i="56"/>
  <c r="A207" i="56"/>
  <c r="S206" i="56"/>
  <c r="A206" i="56"/>
  <c r="J206" i="56" s="1"/>
  <c r="K206" i="56" s="1"/>
  <c r="S205" i="56"/>
  <c r="A205" i="56"/>
  <c r="J205" i="56" s="1"/>
  <c r="K205" i="56" s="1"/>
  <c r="S204" i="56"/>
  <c r="A204" i="56"/>
  <c r="J204" i="56" s="1"/>
  <c r="K204" i="56" s="1"/>
  <c r="S203" i="56"/>
  <c r="A203" i="56"/>
  <c r="I203" i="56" s="1"/>
  <c r="S202" i="56"/>
  <c r="A202" i="56"/>
  <c r="S201" i="56"/>
  <c r="A201" i="56"/>
  <c r="S200" i="56"/>
  <c r="A200" i="56"/>
  <c r="J200" i="56" s="1"/>
  <c r="K200" i="56" s="1"/>
  <c r="S199" i="56"/>
  <c r="A199" i="56"/>
  <c r="C199" i="56" s="1"/>
  <c r="S198" i="56"/>
  <c r="A198" i="56"/>
  <c r="S197" i="56"/>
  <c r="A197" i="56"/>
  <c r="I197" i="56" s="1"/>
  <c r="S196" i="56"/>
  <c r="A196" i="56"/>
  <c r="S195" i="56"/>
  <c r="A195" i="56"/>
  <c r="S194" i="56"/>
  <c r="A194" i="56"/>
  <c r="S193" i="56"/>
  <c r="A193" i="56"/>
  <c r="S192" i="56"/>
  <c r="A192" i="56"/>
  <c r="D192" i="56" s="1"/>
  <c r="S191" i="56"/>
  <c r="A191" i="56"/>
  <c r="C191" i="56" s="1"/>
  <c r="S190" i="56"/>
  <c r="A190" i="56"/>
  <c r="S189" i="56"/>
  <c r="A189" i="56"/>
  <c r="C189" i="56" s="1"/>
  <c r="S188" i="56"/>
  <c r="A188" i="56"/>
  <c r="D188" i="56" s="1"/>
  <c r="S187" i="56"/>
  <c r="A187" i="56"/>
  <c r="S186" i="56"/>
  <c r="A186" i="56"/>
  <c r="I186" i="56" s="1"/>
  <c r="S185" i="56"/>
  <c r="A185" i="56"/>
  <c r="C185" i="56" s="1"/>
  <c r="S184" i="56"/>
  <c r="A184" i="56"/>
  <c r="S183" i="56"/>
  <c r="A183" i="56"/>
  <c r="I183" i="56" s="1"/>
  <c r="S182" i="56"/>
  <c r="A182" i="56"/>
  <c r="S181" i="56"/>
  <c r="A181" i="56"/>
  <c r="S180" i="56"/>
  <c r="A180" i="56"/>
  <c r="S179" i="56"/>
  <c r="A179" i="56"/>
  <c r="S178" i="56"/>
  <c r="A178" i="56"/>
  <c r="J178" i="56" s="1"/>
  <c r="K178" i="56" s="1"/>
  <c r="S177" i="56"/>
  <c r="A177" i="56"/>
  <c r="C177" i="56" s="1"/>
  <c r="S176" i="56"/>
  <c r="A176" i="56"/>
  <c r="D176" i="56" s="1"/>
  <c r="S175" i="56"/>
  <c r="A175" i="56"/>
  <c r="I175" i="56" s="1"/>
  <c r="S174" i="56"/>
  <c r="A174" i="56"/>
  <c r="I174" i="56" s="1"/>
  <c r="S173" i="56"/>
  <c r="A173" i="56"/>
  <c r="C173" i="56" s="1"/>
  <c r="S172" i="56"/>
  <c r="A172" i="56"/>
  <c r="D172" i="56" s="1"/>
  <c r="S171" i="56"/>
  <c r="A171" i="56"/>
  <c r="S170" i="56"/>
  <c r="A170" i="56"/>
  <c r="I170" i="56" s="1"/>
  <c r="S169" i="56"/>
  <c r="A169" i="56"/>
  <c r="C169" i="56" s="1"/>
  <c r="S168" i="56"/>
  <c r="A168" i="56"/>
  <c r="S167" i="56"/>
  <c r="A167" i="56"/>
  <c r="I167" i="56" s="1"/>
  <c r="S166" i="56"/>
  <c r="A166" i="56"/>
  <c r="C166" i="56" s="1"/>
  <c r="S165" i="56"/>
  <c r="A165" i="56"/>
  <c r="S164" i="56"/>
  <c r="A164" i="56"/>
  <c r="S163" i="56"/>
  <c r="A163" i="56"/>
  <c r="I163" i="56" s="1"/>
  <c r="S162" i="56"/>
  <c r="C162" i="56"/>
  <c r="A162" i="56"/>
  <c r="I162" i="56" s="1"/>
  <c r="S161" i="56"/>
  <c r="A161" i="56"/>
  <c r="S160" i="56"/>
  <c r="A160" i="56"/>
  <c r="S159" i="56"/>
  <c r="A159" i="56"/>
  <c r="S158" i="56"/>
  <c r="A158" i="56"/>
  <c r="I158" i="56" s="1"/>
  <c r="S157" i="56"/>
  <c r="A157" i="56"/>
  <c r="J157" i="56" s="1"/>
  <c r="K157" i="56" s="1"/>
  <c r="S156" i="56"/>
  <c r="A156" i="56"/>
  <c r="S155" i="56"/>
  <c r="A155" i="56"/>
  <c r="S154" i="56"/>
  <c r="A154" i="56"/>
  <c r="J154" i="56" s="1"/>
  <c r="K154" i="56" s="1"/>
  <c r="S153" i="56"/>
  <c r="A153" i="56"/>
  <c r="I153" i="56" s="1"/>
  <c r="S152" i="56"/>
  <c r="A152" i="56"/>
  <c r="I152" i="56" s="1"/>
  <c r="S151" i="56"/>
  <c r="A151" i="56"/>
  <c r="I151" i="56" s="1"/>
  <c r="S150" i="56"/>
  <c r="A150" i="56"/>
  <c r="C150" i="56" s="1"/>
  <c r="S149" i="56"/>
  <c r="A149" i="56"/>
  <c r="S148" i="56"/>
  <c r="A148" i="56"/>
  <c r="S147" i="56"/>
  <c r="A147" i="56"/>
  <c r="I147" i="56" s="1"/>
  <c r="S146" i="56"/>
  <c r="A146" i="56"/>
  <c r="S145" i="56"/>
  <c r="A145" i="56"/>
  <c r="S144" i="56"/>
  <c r="A144" i="56"/>
  <c r="S143" i="56"/>
  <c r="A143" i="56"/>
  <c r="I143" i="56" s="1"/>
  <c r="S142" i="56"/>
  <c r="A142" i="56"/>
  <c r="I142" i="56" s="1"/>
  <c r="S141" i="56"/>
  <c r="A141" i="56"/>
  <c r="I141" i="56" s="1"/>
  <c r="S140" i="56"/>
  <c r="A140" i="56"/>
  <c r="S139" i="56"/>
  <c r="A139" i="56"/>
  <c r="I139" i="56" s="1"/>
  <c r="S138" i="56"/>
  <c r="A138" i="56"/>
  <c r="C138" i="56" s="1"/>
  <c r="S137" i="56"/>
  <c r="A137" i="56"/>
  <c r="S136" i="56"/>
  <c r="A136" i="56"/>
  <c r="I136" i="56" s="1"/>
  <c r="S135" i="56"/>
  <c r="A135" i="56"/>
  <c r="S134" i="56"/>
  <c r="A134" i="56"/>
  <c r="I134" i="56" s="1"/>
  <c r="S133" i="56"/>
  <c r="A133" i="56"/>
  <c r="J133" i="56" s="1"/>
  <c r="K133" i="56" s="1"/>
  <c r="S132" i="56"/>
  <c r="A132" i="56"/>
  <c r="I132" i="56" s="1"/>
  <c r="S131" i="56"/>
  <c r="A131" i="56"/>
  <c r="I131" i="56" s="1"/>
  <c r="S130" i="56"/>
  <c r="J130" i="56"/>
  <c r="K130" i="56" s="1"/>
  <c r="A130" i="56"/>
  <c r="S129" i="56"/>
  <c r="A129" i="56"/>
  <c r="C129" i="56" s="1"/>
  <c r="S128" i="56"/>
  <c r="A128" i="56"/>
  <c r="I128" i="56" s="1"/>
  <c r="S127" i="56"/>
  <c r="A127" i="56"/>
  <c r="S126" i="56"/>
  <c r="A126" i="56"/>
  <c r="I126" i="56" s="1"/>
  <c r="S125" i="56"/>
  <c r="A125" i="56"/>
  <c r="S124" i="56"/>
  <c r="A124" i="56"/>
  <c r="I124" i="56" s="1"/>
  <c r="S123" i="56"/>
  <c r="A123" i="56"/>
  <c r="S122" i="56"/>
  <c r="A122" i="56"/>
  <c r="I122" i="56" s="1"/>
  <c r="S121" i="56"/>
  <c r="A121" i="56"/>
  <c r="S120" i="56"/>
  <c r="A120" i="56"/>
  <c r="S119" i="56"/>
  <c r="A119" i="56"/>
  <c r="S118" i="56"/>
  <c r="A118" i="56"/>
  <c r="I118" i="56" s="1"/>
  <c r="S117" i="56"/>
  <c r="A117" i="56"/>
  <c r="C117" i="56" s="1"/>
  <c r="S116" i="56"/>
  <c r="A116" i="56"/>
  <c r="S115" i="56"/>
  <c r="A115" i="56"/>
  <c r="S114" i="56"/>
  <c r="A114" i="56"/>
  <c r="I114" i="56" s="1"/>
  <c r="S113" i="56"/>
  <c r="A113" i="56"/>
  <c r="S112" i="56"/>
  <c r="A112" i="56"/>
  <c r="I112" i="56" s="1"/>
  <c r="S111" i="56"/>
  <c r="A111" i="56"/>
  <c r="D111" i="56" s="1"/>
  <c r="S110" i="56"/>
  <c r="A110" i="56"/>
  <c r="J110" i="56" s="1"/>
  <c r="K110" i="56" s="1"/>
  <c r="S109" i="56"/>
  <c r="A109" i="56"/>
  <c r="S108" i="56"/>
  <c r="A108" i="56"/>
  <c r="S107" i="56"/>
  <c r="A107" i="56"/>
  <c r="S106" i="56"/>
  <c r="A106" i="56"/>
  <c r="I106" i="56" s="1"/>
  <c r="S105" i="56"/>
  <c r="A105" i="56"/>
  <c r="S104" i="56"/>
  <c r="A104" i="56"/>
  <c r="I104" i="56" s="1"/>
  <c r="S103" i="56"/>
  <c r="A103" i="56"/>
  <c r="C103" i="56" s="1"/>
  <c r="S102" i="56"/>
  <c r="A102" i="56"/>
  <c r="S101" i="56"/>
  <c r="A101" i="56"/>
  <c r="S100" i="56"/>
  <c r="A100" i="56"/>
  <c r="S99" i="56"/>
  <c r="A99" i="56"/>
  <c r="S98" i="56"/>
  <c r="A98" i="56"/>
  <c r="S97" i="56"/>
  <c r="A97" i="56"/>
  <c r="S96" i="56"/>
  <c r="A96" i="56"/>
  <c r="S95" i="56"/>
  <c r="A95" i="56"/>
  <c r="J95" i="56" s="1"/>
  <c r="K95" i="56" s="1"/>
  <c r="S94" i="56"/>
  <c r="A94" i="56"/>
  <c r="S93" i="56"/>
  <c r="A93" i="56"/>
  <c r="J93" i="56" s="1"/>
  <c r="K93" i="56" s="1"/>
  <c r="S92" i="56"/>
  <c r="A92" i="56"/>
  <c r="S91" i="56"/>
  <c r="A91" i="56"/>
  <c r="S90" i="56"/>
  <c r="A90" i="56"/>
  <c r="J90" i="56" s="1"/>
  <c r="K90" i="56" s="1"/>
  <c r="S89" i="56"/>
  <c r="A89" i="56"/>
  <c r="S88" i="56"/>
  <c r="A88" i="56"/>
  <c r="D88" i="56" s="1"/>
  <c r="S87" i="56"/>
  <c r="A87" i="56"/>
  <c r="S86" i="56"/>
  <c r="A86" i="56"/>
  <c r="S85" i="56"/>
  <c r="I85" i="56"/>
  <c r="A85" i="56"/>
  <c r="S84" i="56"/>
  <c r="A84" i="56"/>
  <c r="I84" i="56" s="1"/>
  <c r="S83" i="56"/>
  <c r="A83" i="56"/>
  <c r="S82" i="56"/>
  <c r="A82" i="56"/>
  <c r="J82" i="56" s="1"/>
  <c r="K82" i="56" s="1"/>
  <c r="S81" i="56"/>
  <c r="A81" i="56"/>
  <c r="I81" i="56" s="1"/>
  <c r="S80" i="56"/>
  <c r="A80" i="56"/>
  <c r="S79" i="56"/>
  <c r="A79" i="56"/>
  <c r="I79" i="56" s="1"/>
  <c r="S78" i="56"/>
  <c r="A78" i="56"/>
  <c r="S77" i="56"/>
  <c r="A77" i="56"/>
  <c r="S76" i="56"/>
  <c r="A76" i="56"/>
  <c r="S75" i="56"/>
  <c r="A75" i="56"/>
  <c r="S74" i="56"/>
  <c r="A74" i="56"/>
  <c r="I74" i="56" s="1"/>
  <c r="S73" i="56"/>
  <c r="A73" i="56"/>
  <c r="S72" i="56"/>
  <c r="A72" i="56"/>
  <c r="S71" i="56"/>
  <c r="A71" i="56"/>
  <c r="C71" i="56" s="1"/>
  <c r="S70" i="56"/>
  <c r="A70" i="56"/>
  <c r="S69" i="56"/>
  <c r="A69" i="56"/>
  <c r="I69" i="56" s="1"/>
  <c r="S68" i="56"/>
  <c r="A68" i="56"/>
  <c r="I68" i="56" s="1"/>
  <c r="S67" i="56"/>
  <c r="A67" i="56"/>
  <c r="S66" i="56"/>
  <c r="A66" i="56"/>
  <c r="I66" i="56" s="1"/>
  <c r="S65" i="56"/>
  <c r="A65" i="56"/>
  <c r="S64" i="56"/>
  <c r="A64" i="56"/>
  <c r="S63" i="56"/>
  <c r="A63" i="56"/>
  <c r="I63" i="56" s="1"/>
  <c r="S62" i="56"/>
  <c r="A62" i="56"/>
  <c r="S61" i="56"/>
  <c r="A61" i="56"/>
  <c r="S60" i="56"/>
  <c r="A60" i="56"/>
  <c r="S59" i="56"/>
  <c r="A59" i="56"/>
  <c r="I59" i="56" s="1"/>
  <c r="S58" i="56"/>
  <c r="A58" i="56"/>
  <c r="J58" i="56" s="1"/>
  <c r="K58" i="56" s="1"/>
  <c r="S57" i="56"/>
  <c r="A57" i="56"/>
  <c r="S56" i="56"/>
  <c r="A56" i="56"/>
  <c r="S55" i="56"/>
  <c r="A55" i="56"/>
  <c r="S54" i="56"/>
  <c r="A54" i="56"/>
  <c r="J54" i="56" s="1"/>
  <c r="K54" i="56" s="1"/>
  <c r="S53" i="56"/>
  <c r="A53" i="56"/>
  <c r="I53" i="56" s="1"/>
  <c r="S52" i="56"/>
  <c r="A52" i="56"/>
  <c r="S51" i="56"/>
  <c r="A51" i="56"/>
  <c r="I51" i="56" s="1"/>
  <c r="S50" i="56"/>
  <c r="A50" i="56"/>
  <c r="J50" i="56" s="1"/>
  <c r="K50" i="56" s="1"/>
  <c r="S49" i="56"/>
  <c r="A49" i="56"/>
  <c r="C49" i="56" s="1"/>
  <c r="S48" i="56"/>
  <c r="A48" i="56"/>
  <c r="J48" i="56" s="1"/>
  <c r="K48" i="56" s="1"/>
  <c r="S47" i="56"/>
  <c r="A47" i="56"/>
  <c r="S46" i="56"/>
  <c r="A46" i="56"/>
  <c r="S45" i="56"/>
  <c r="A45" i="56"/>
  <c r="J45" i="56" s="1"/>
  <c r="K45" i="56" s="1"/>
  <c r="S44" i="56"/>
  <c r="A44" i="56"/>
  <c r="I44" i="56" s="1"/>
  <c r="S43" i="56"/>
  <c r="A43" i="56"/>
  <c r="I43" i="56" s="1"/>
  <c r="S42" i="56"/>
  <c r="A42" i="56"/>
  <c r="S41" i="56"/>
  <c r="A41" i="56"/>
  <c r="S40" i="56"/>
  <c r="A40" i="56"/>
  <c r="S39" i="56"/>
  <c r="A39" i="56"/>
  <c r="C39" i="56" s="1"/>
  <c r="S38" i="56"/>
  <c r="A38" i="56"/>
  <c r="I38" i="56" s="1"/>
  <c r="S37" i="56"/>
  <c r="A37" i="56"/>
  <c r="S36" i="56"/>
  <c r="A36" i="56"/>
  <c r="C36" i="56" s="1"/>
  <c r="S35" i="56"/>
  <c r="A35" i="56"/>
  <c r="J35" i="56" s="1"/>
  <c r="K35" i="56" s="1"/>
  <c r="S34" i="56"/>
  <c r="A34" i="56"/>
  <c r="D34" i="56" s="1"/>
  <c r="S33" i="56"/>
  <c r="A33" i="56"/>
  <c r="I33" i="56" s="1"/>
  <c r="S32" i="56"/>
  <c r="A32" i="56"/>
  <c r="C32" i="56" s="1"/>
  <c r="S31" i="56"/>
  <c r="A31" i="56"/>
  <c r="J31" i="56" s="1"/>
  <c r="K31" i="56" s="1"/>
  <c r="S30" i="56"/>
  <c r="A30" i="56"/>
  <c r="D30" i="56" s="1"/>
  <c r="S29" i="56"/>
  <c r="A29" i="56"/>
  <c r="I29" i="56" s="1"/>
  <c r="S28" i="56"/>
  <c r="A28" i="56"/>
  <c r="I28" i="56" s="1"/>
  <c r="S27" i="56"/>
  <c r="A27" i="56"/>
  <c r="S26" i="56"/>
  <c r="A26" i="56"/>
  <c r="D26" i="56" s="1"/>
  <c r="S25" i="56"/>
  <c r="A25" i="56"/>
  <c r="I25" i="56" s="1"/>
  <c r="S24" i="56"/>
  <c r="A24" i="56"/>
  <c r="S23" i="56"/>
  <c r="A23" i="56"/>
  <c r="S22" i="56"/>
  <c r="A22" i="56"/>
  <c r="I22" i="56" s="1"/>
  <c r="S21" i="56"/>
  <c r="A21" i="56"/>
  <c r="I21" i="56" s="1"/>
  <c r="S20" i="56"/>
  <c r="A20" i="56"/>
  <c r="D20" i="56" s="1"/>
  <c r="S19" i="56"/>
  <c r="A19" i="56"/>
  <c r="S18" i="56"/>
  <c r="A18" i="56"/>
  <c r="S17" i="56"/>
  <c r="A17" i="56"/>
  <c r="I17" i="56" s="1"/>
  <c r="S16" i="56"/>
  <c r="A16" i="56"/>
  <c r="I16" i="56" s="1"/>
  <c r="S15" i="56"/>
  <c r="A15" i="56"/>
  <c r="J15" i="56" s="1"/>
  <c r="K15" i="56" s="1"/>
  <c r="S14" i="56"/>
  <c r="A14" i="56"/>
  <c r="S13" i="56"/>
  <c r="A13" i="56"/>
  <c r="S12" i="56"/>
  <c r="A12" i="56"/>
  <c r="S11" i="56"/>
  <c r="A11" i="56"/>
  <c r="J11" i="56" s="1"/>
  <c r="K11" i="56" s="1"/>
  <c r="S10" i="56"/>
  <c r="A10" i="56"/>
  <c r="S9" i="56"/>
  <c r="A9" i="56"/>
  <c r="S8" i="56"/>
  <c r="A8" i="56"/>
  <c r="S7" i="56"/>
  <c r="A7" i="56"/>
  <c r="S6" i="56"/>
  <c r="A6" i="56"/>
  <c r="D6" i="56" s="1"/>
  <c r="S5" i="56"/>
  <c r="A5" i="56"/>
  <c r="S4" i="56"/>
  <c r="A4" i="56"/>
  <c r="J4" i="56" s="1"/>
  <c r="K4" i="56" s="1"/>
  <c r="S3" i="56"/>
  <c r="A3" i="56"/>
  <c r="I3" i="56" s="1"/>
  <c r="S2" i="56"/>
  <c r="A2" i="56"/>
  <c r="S280" i="55"/>
  <c r="A280" i="55"/>
  <c r="S279" i="55"/>
  <c r="A279" i="55"/>
  <c r="F279" i="55" s="1"/>
  <c r="S278" i="55"/>
  <c r="A278" i="55"/>
  <c r="F278" i="55" s="1"/>
  <c r="S277" i="55"/>
  <c r="A277" i="55"/>
  <c r="S276" i="55"/>
  <c r="A276" i="55"/>
  <c r="G276" i="55" s="1"/>
  <c r="S275" i="55"/>
  <c r="A275" i="55"/>
  <c r="I275" i="55" s="1"/>
  <c r="S274" i="55"/>
  <c r="A274" i="55"/>
  <c r="J274" i="55" s="1"/>
  <c r="K274" i="55" s="1"/>
  <c r="S273" i="55"/>
  <c r="A273" i="55"/>
  <c r="E273" i="55" s="1"/>
  <c r="M273" i="55" s="1"/>
  <c r="S272" i="55"/>
  <c r="A272" i="55"/>
  <c r="S271" i="55"/>
  <c r="A271" i="55"/>
  <c r="S270" i="55"/>
  <c r="A270" i="55"/>
  <c r="F270" i="55" s="1"/>
  <c r="S269" i="55"/>
  <c r="A269" i="55"/>
  <c r="C269" i="55" s="1"/>
  <c r="S268" i="55"/>
  <c r="A268" i="55"/>
  <c r="C268" i="55" s="1"/>
  <c r="S267" i="55"/>
  <c r="A267" i="55"/>
  <c r="S266" i="55"/>
  <c r="A266" i="55"/>
  <c r="S265" i="55"/>
  <c r="A265" i="55"/>
  <c r="J265" i="55" s="1"/>
  <c r="K265" i="55" s="1"/>
  <c r="S264" i="55"/>
  <c r="A264" i="55"/>
  <c r="S263" i="55"/>
  <c r="A263" i="55"/>
  <c r="S262" i="55"/>
  <c r="A262" i="55"/>
  <c r="G262" i="55" s="1"/>
  <c r="S261" i="55"/>
  <c r="A261" i="55"/>
  <c r="J261" i="55" s="1"/>
  <c r="K261" i="55" s="1"/>
  <c r="S260" i="55"/>
  <c r="A260" i="55"/>
  <c r="S259" i="55"/>
  <c r="A259" i="55"/>
  <c r="S258" i="55"/>
  <c r="A258" i="55"/>
  <c r="F258" i="55" s="1"/>
  <c r="S257" i="55"/>
  <c r="A257" i="55"/>
  <c r="S256" i="55"/>
  <c r="A256" i="55"/>
  <c r="C256" i="55" s="1"/>
  <c r="S255" i="55"/>
  <c r="A255" i="55"/>
  <c r="F255" i="55" s="1"/>
  <c r="S254" i="55"/>
  <c r="D254" i="55"/>
  <c r="A254" i="55"/>
  <c r="C254" i="55" s="1"/>
  <c r="S253" i="55"/>
  <c r="A253" i="55"/>
  <c r="G253" i="55" s="1"/>
  <c r="S252" i="55"/>
  <c r="A252" i="55"/>
  <c r="H252" i="55" s="1"/>
  <c r="S251" i="55"/>
  <c r="A251" i="55"/>
  <c r="F251" i="55" s="1"/>
  <c r="S250" i="55"/>
  <c r="A250" i="55"/>
  <c r="G250" i="55" s="1"/>
  <c r="S249" i="55"/>
  <c r="A249" i="55"/>
  <c r="S248" i="55"/>
  <c r="A248" i="55"/>
  <c r="S247" i="55"/>
  <c r="A247" i="55"/>
  <c r="J247" i="55" s="1"/>
  <c r="K247" i="55" s="1"/>
  <c r="S246" i="55"/>
  <c r="A246" i="55"/>
  <c r="H246" i="55" s="1"/>
  <c r="S245" i="55"/>
  <c r="A245" i="55"/>
  <c r="H245" i="55" s="1"/>
  <c r="S244" i="55"/>
  <c r="A244" i="55"/>
  <c r="S243" i="55"/>
  <c r="A243" i="55"/>
  <c r="E243" i="55" s="1"/>
  <c r="M243" i="55" s="1"/>
  <c r="S242" i="55"/>
  <c r="A242" i="55"/>
  <c r="H242" i="55" s="1"/>
  <c r="S241" i="55"/>
  <c r="A241" i="55"/>
  <c r="S240" i="55"/>
  <c r="A240" i="55"/>
  <c r="H240" i="55" s="1"/>
  <c r="S239" i="55"/>
  <c r="A239" i="55"/>
  <c r="D239" i="55" s="1"/>
  <c r="S238" i="55"/>
  <c r="A238" i="55"/>
  <c r="D238" i="55" s="1"/>
  <c r="S237" i="55"/>
  <c r="A237" i="55"/>
  <c r="S236" i="55"/>
  <c r="A236" i="55"/>
  <c r="H236" i="55" s="1"/>
  <c r="S235" i="55"/>
  <c r="A235" i="55"/>
  <c r="D235" i="55" s="1"/>
  <c r="S234" i="55"/>
  <c r="A234" i="55"/>
  <c r="F234" i="55" s="1"/>
  <c r="S233" i="55"/>
  <c r="A233" i="55"/>
  <c r="F233" i="55" s="1"/>
  <c r="S232" i="55"/>
  <c r="A232" i="55"/>
  <c r="G232" i="55" s="1"/>
  <c r="S231" i="55"/>
  <c r="A231" i="55"/>
  <c r="S230" i="55"/>
  <c r="A230" i="55"/>
  <c r="S229" i="55"/>
  <c r="A229" i="55"/>
  <c r="F229" i="55" s="1"/>
  <c r="S228" i="55"/>
  <c r="A228" i="55"/>
  <c r="S227" i="55"/>
  <c r="A227" i="55"/>
  <c r="E227" i="55" s="1"/>
  <c r="M227" i="55" s="1"/>
  <c r="S226" i="55"/>
  <c r="A226" i="55"/>
  <c r="G226" i="55" s="1"/>
  <c r="S225" i="55"/>
  <c r="A225" i="55"/>
  <c r="E225" i="55" s="1"/>
  <c r="M225" i="55" s="1"/>
  <c r="S224" i="55"/>
  <c r="A224" i="55"/>
  <c r="S223" i="55"/>
  <c r="A223" i="55"/>
  <c r="I223" i="55" s="1"/>
  <c r="S222" i="55"/>
  <c r="A222" i="55"/>
  <c r="G222" i="55" s="1"/>
  <c r="S221" i="55"/>
  <c r="A221" i="55"/>
  <c r="S220" i="55"/>
  <c r="A220" i="55"/>
  <c r="E220" i="55" s="1"/>
  <c r="M220" i="55" s="1"/>
  <c r="S219" i="55"/>
  <c r="A219" i="55"/>
  <c r="S218" i="55"/>
  <c r="A218" i="55"/>
  <c r="E218" i="55" s="1"/>
  <c r="M218" i="55" s="1"/>
  <c r="S217" i="55"/>
  <c r="A217" i="55"/>
  <c r="C217" i="55" s="1"/>
  <c r="S216" i="55"/>
  <c r="A216" i="55"/>
  <c r="H216" i="55" s="1"/>
  <c r="S215" i="55"/>
  <c r="A215" i="55"/>
  <c r="E215" i="55" s="1"/>
  <c r="M215" i="55" s="1"/>
  <c r="S214" i="55"/>
  <c r="A214" i="55"/>
  <c r="I214" i="55" s="1"/>
  <c r="S213" i="55"/>
  <c r="A213" i="55"/>
  <c r="C213" i="55" s="1"/>
  <c r="S212" i="55"/>
  <c r="A212" i="55"/>
  <c r="I212" i="55" s="1"/>
  <c r="S211" i="55"/>
  <c r="A211" i="55"/>
  <c r="S113" i="55"/>
  <c r="A113" i="55"/>
  <c r="S121" i="55"/>
  <c r="A121" i="55"/>
  <c r="S208" i="55"/>
  <c r="A208" i="55"/>
  <c r="J208" i="55" s="1"/>
  <c r="K208" i="55" s="1"/>
  <c r="S52" i="55"/>
  <c r="A52" i="55"/>
  <c r="S206" i="55"/>
  <c r="A206" i="55"/>
  <c r="D206" i="55" s="1"/>
  <c r="S205" i="55"/>
  <c r="A205" i="55"/>
  <c r="S118" i="55"/>
  <c r="A118" i="55"/>
  <c r="I118" i="55" s="1"/>
  <c r="S129" i="55"/>
  <c r="A129" i="55"/>
  <c r="J129" i="55" s="1"/>
  <c r="K129" i="55" s="1"/>
  <c r="S202" i="55"/>
  <c r="A202" i="55"/>
  <c r="S183" i="55"/>
  <c r="A183" i="55"/>
  <c r="S95" i="55"/>
  <c r="A95" i="55"/>
  <c r="C95" i="55" s="1"/>
  <c r="S120" i="55"/>
  <c r="A120" i="55"/>
  <c r="S198" i="55"/>
  <c r="A198" i="55"/>
  <c r="S197" i="55"/>
  <c r="A197" i="55"/>
  <c r="I197" i="55" s="1"/>
  <c r="S196" i="55"/>
  <c r="A196" i="55"/>
  <c r="S195" i="55"/>
  <c r="A195" i="55"/>
  <c r="S49" i="55"/>
  <c r="A49" i="55"/>
  <c r="S41" i="55"/>
  <c r="A41" i="55"/>
  <c r="S192" i="55"/>
  <c r="A192" i="55"/>
  <c r="S191" i="55"/>
  <c r="A191" i="55"/>
  <c r="S190" i="55"/>
  <c r="A190" i="55"/>
  <c r="S189" i="55"/>
  <c r="A189" i="55"/>
  <c r="J189" i="55" s="1"/>
  <c r="K189" i="55" s="1"/>
  <c r="S188" i="55"/>
  <c r="A188" i="55"/>
  <c r="S187" i="55"/>
  <c r="A187" i="55"/>
  <c r="S186" i="55"/>
  <c r="A186" i="55"/>
  <c r="S185" i="55"/>
  <c r="A185" i="55"/>
  <c r="S184" i="55"/>
  <c r="A184" i="55"/>
  <c r="S46" i="55"/>
  <c r="A46" i="55"/>
  <c r="S182" i="55"/>
  <c r="A182" i="55"/>
  <c r="J182" i="55" s="1"/>
  <c r="K182" i="55" s="1"/>
  <c r="S33" i="55"/>
  <c r="A33" i="55"/>
  <c r="C33" i="55" s="1"/>
  <c r="S180" i="55"/>
  <c r="A180" i="55"/>
  <c r="J180" i="55" s="1"/>
  <c r="K180" i="55" s="1"/>
  <c r="S179" i="55"/>
  <c r="A179" i="55"/>
  <c r="S178" i="55"/>
  <c r="A178" i="55"/>
  <c r="D178" i="55" s="1"/>
  <c r="S29" i="55"/>
  <c r="A29" i="55"/>
  <c r="C29" i="55" s="1"/>
  <c r="S64" i="55"/>
  <c r="A64" i="55"/>
  <c r="D64" i="55" s="1"/>
  <c r="S170" i="55"/>
  <c r="A170" i="55"/>
  <c r="C170" i="55" s="1"/>
  <c r="S55" i="55"/>
  <c r="A55" i="55"/>
  <c r="D55" i="55" s="1"/>
  <c r="A19" i="55"/>
  <c r="I19" i="55" s="1"/>
  <c r="S181" i="55"/>
  <c r="A181" i="55"/>
  <c r="I181" i="55" s="1"/>
  <c r="S53" i="55"/>
  <c r="A53" i="55"/>
  <c r="A158" i="55"/>
  <c r="J158" i="55" s="1"/>
  <c r="K158" i="55" s="1"/>
  <c r="S169" i="55"/>
  <c r="A169" i="55"/>
  <c r="C169" i="55" s="1"/>
  <c r="S168" i="55"/>
  <c r="A168" i="55"/>
  <c r="I168" i="55" s="1"/>
  <c r="A25" i="55"/>
  <c r="D25" i="55" s="1"/>
  <c r="S167" i="55"/>
  <c r="A167" i="55"/>
  <c r="J167" i="55" s="1"/>
  <c r="K167" i="55" s="1"/>
  <c r="S165" i="55"/>
  <c r="A165" i="55"/>
  <c r="J165" i="55" s="1"/>
  <c r="K165" i="55" s="1"/>
  <c r="S164" i="55"/>
  <c r="A164" i="55"/>
  <c r="S107" i="55"/>
  <c r="A107" i="55"/>
  <c r="S110" i="55"/>
  <c r="A110" i="55"/>
  <c r="I110" i="55" s="1"/>
  <c r="S161" i="55"/>
  <c r="A161" i="55"/>
  <c r="J161" i="55" s="1"/>
  <c r="K161" i="55" s="1"/>
  <c r="S91" i="55"/>
  <c r="A91" i="55"/>
  <c r="I91" i="55" s="1"/>
  <c r="S159" i="55"/>
  <c r="A159" i="55"/>
  <c r="J159" i="55" s="1"/>
  <c r="K159" i="55" s="1"/>
  <c r="S117" i="55"/>
  <c r="A117" i="55"/>
  <c r="I117" i="55" s="1"/>
  <c r="S93" i="55"/>
  <c r="A93" i="55"/>
  <c r="I93" i="55" s="1"/>
  <c r="S156" i="55"/>
  <c r="A156" i="55"/>
  <c r="S155" i="55"/>
  <c r="A155" i="55"/>
  <c r="S154" i="55"/>
  <c r="A154" i="55"/>
  <c r="S114" i="55"/>
  <c r="A114" i="55"/>
  <c r="J114" i="55" s="1"/>
  <c r="K114" i="55" s="1"/>
  <c r="S59" i="55"/>
  <c r="A59" i="55"/>
  <c r="J59" i="55" s="1"/>
  <c r="K59" i="55" s="1"/>
  <c r="S151" i="55"/>
  <c r="A151" i="55"/>
  <c r="I151" i="55" s="1"/>
  <c r="S150" i="55"/>
  <c r="A150" i="55"/>
  <c r="C150" i="55" s="1"/>
  <c r="S194" i="55"/>
  <c r="A194" i="55"/>
  <c r="S148" i="55"/>
  <c r="A148" i="55"/>
  <c r="S153" i="55"/>
  <c r="A153" i="55"/>
  <c r="S146" i="55"/>
  <c r="A146" i="55"/>
  <c r="I146" i="55" s="1"/>
  <c r="S145" i="55"/>
  <c r="A145" i="55"/>
  <c r="J145" i="55" s="1"/>
  <c r="K145" i="55" s="1"/>
  <c r="S144" i="55"/>
  <c r="A144" i="55"/>
  <c r="J144" i="55" s="1"/>
  <c r="K144" i="55" s="1"/>
  <c r="S143" i="55"/>
  <c r="A143" i="55"/>
  <c r="J143" i="55" s="1"/>
  <c r="K143" i="55" s="1"/>
  <c r="S142" i="55"/>
  <c r="A142" i="55"/>
  <c r="I142" i="55" s="1"/>
  <c r="S141" i="55"/>
  <c r="A141" i="55"/>
  <c r="I141" i="55" s="1"/>
  <c r="S140" i="55"/>
  <c r="A140" i="55"/>
  <c r="S139" i="55"/>
  <c r="A139" i="55"/>
  <c r="I139" i="55" s="1"/>
  <c r="S138" i="55"/>
  <c r="A138" i="55"/>
  <c r="C138" i="55" s="1"/>
  <c r="S137" i="55"/>
  <c r="A137" i="55"/>
  <c r="S35" i="55"/>
  <c r="A35" i="55"/>
  <c r="S30" i="55"/>
  <c r="A30" i="55"/>
  <c r="J30" i="55" s="1"/>
  <c r="K30" i="55" s="1"/>
  <c r="S134" i="55"/>
  <c r="A134" i="55"/>
  <c r="C134" i="55" s="1"/>
  <c r="S83" i="55"/>
  <c r="A83" i="55"/>
  <c r="S85" i="55"/>
  <c r="A85" i="55"/>
  <c r="I85" i="55" s="1"/>
  <c r="S200" i="55"/>
  <c r="A200" i="55"/>
  <c r="A174" i="55"/>
  <c r="C174" i="55" s="1"/>
  <c r="S97" i="55"/>
  <c r="A97" i="55"/>
  <c r="I97" i="55" s="1"/>
  <c r="S207" i="55"/>
  <c r="A207" i="55"/>
  <c r="S8" i="55"/>
  <c r="A8" i="55"/>
  <c r="I8" i="55" s="1"/>
  <c r="S177" i="55"/>
  <c r="A177" i="55"/>
  <c r="I177" i="55" s="1"/>
  <c r="S125" i="55"/>
  <c r="A125" i="55"/>
  <c r="C125" i="55" s="1"/>
  <c r="S51" i="55"/>
  <c r="A51" i="55"/>
  <c r="I51" i="55" s="1"/>
  <c r="S123" i="55"/>
  <c r="A123" i="55"/>
  <c r="D123" i="55" s="1"/>
  <c r="S122" i="55"/>
  <c r="A122" i="55"/>
  <c r="C122" i="55" s="1"/>
  <c r="S203" i="55"/>
  <c r="A203" i="55"/>
  <c r="D203" i="55" s="1"/>
  <c r="S13" i="55"/>
  <c r="A13" i="55"/>
  <c r="S119" i="55"/>
  <c r="A119" i="55"/>
  <c r="D119" i="55" s="1"/>
  <c r="A66" i="55"/>
  <c r="S131" i="55"/>
  <c r="A131" i="55"/>
  <c r="S116" i="55"/>
  <c r="A116" i="55"/>
  <c r="I116" i="55" s="1"/>
  <c r="S115" i="55"/>
  <c r="A115" i="55"/>
  <c r="D115" i="55" s="1"/>
  <c r="S160" i="55"/>
  <c r="A160" i="55"/>
  <c r="J160" i="55" s="1"/>
  <c r="K160" i="55" s="1"/>
  <c r="S135" i="55"/>
  <c r="A135" i="55"/>
  <c r="I135" i="55" s="1"/>
  <c r="A21" i="55"/>
  <c r="D21" i="55" s="1"/>
  <c r="S22" i="55"/>
  <c r="A22" i="55"/>
  <c r="S2" i="55"/>
  <c r="A2" i="55"/>
  <c r="C2" i="55" s="1"/>
  <c r="S109" i="55"/>
  <c r="A109" i="55"/>
  <c r="D109" i="55" s="1"/>
  <c r="S108" i="55"/>
  <c r="A108" i="55"/>
  <c r="D108" i="55" s="1"/>
  <c r="S87" i="55"/>
  <c r="A87" i="55"/>
  <c r="D87" i="55" s="1"/>
  <c r="S43" i="55"/>
  <c r="A43" i="55"/>
  <c r="D43" i="55" s="1"/>
  <c r="S105" i="55"/>
  <c r="A105" i="55"/>
  <c r="A104" i="55"/>
  <c r="S103" i="55"/>
  <c r="A103" i="55"/>
  <c r="C103" i="55" s="1"/>
  <c r="S111" i="55"/>
  <c r="A111" i="55"/>
  <c r="I111" i="55" s="1"/>
  <c r="S101" i="55"/>
  <c r="A101" i="55"/>
  <c r="S100" i="55"/>
  <c r="A100" i="55"/>
  <c r="S99" i="55"/>
  <c r="A99" i="55"/>
  <c r="J99" i="55" s="1"/>
  <c r="K99" i="55" s="1"/>
  <c r="S98" i="55"/>
  <c r="A98" i="55"/>
  <c r="S162" i="55"/>
  <c r="A162" i="55"/>
  <c r="S96" i="55"/>
  <c r="A96" i="55"/>
  <c r="S173" i="55"/>
  <c r="A173" i="55"/>
  <c r="S199" i="55"/>
  <c r="A199" i="55"/>
  <c r="A88" i="55"/>
  <c r="C88" i="55" s="1"/>
  <c r="S74" i="55"/>
  <c r="A74" i="55"/>
  <c r="D74" i="55" s="1"/>
  <c r="A14" i="55"/>
  <c r="A106" i="55"/>
  <c r="I106" i="55" s="1"/>
  <c r="S89" i="55"/>
  <c r="A89" i="55"/>
  <c r="J89" i="55" s="1"/>
  <c r="K89" i="55" s="1"/>
  <c r="S62" i="55"/>
  <c r="A62" i="55"/>
  <c r="S157" i="55"/>
  <c r="A157" i="55"/>
  <c r="D157" i="55" s="1"/>
  <c r="S204" i="55"/>
  <c r="A204" i="55"/>
  <c r="I204" i="55" s="1"/>
  <c r="S102" i="55"/>
  <c r="A102" i="55"/>
  <c r="J102" i="55" s="1"/>
  <c r="K102" i="55" s="1"/>
  <c r="S67" i="55"/>
  <c r="A67" i="55"/>
  <c r="S126" i="55"/>
  <c r="A126" i="55"/>
  <c r="D126" i="55" s="1"/>
  <c r="S209" i="55"/>
  <c r="A209" i="55"/>
  <c r="C209" i="55" s="1"/>
  <c r="S81" i="55"/>
  <c r="A81" i="55"/>
  <c r="C81" i="55" s="1"/>
  <c r="S61" i="55"/>
  <c r="A61" i="55"/>
  <c r="D61" i="55" s="1"/>
  <c r="S79" i="55"/>
  <c r="A79" i="55"/>
  <c r="D79" i="55" s="1"/>
  <c r="S78" i="55"/>
  <c r="A78" i="55"/>
  <c r="I78" i="55" s="1"/>
  <c r="S77" i="55"/>
  <c r="A77" i="55"/>
  <c r="D77" i="55" s="1"/>
  <c r="S34" i="55"/>
  <c r="A34" i="55"/>
  <c r="I34" i="55" s="1"/>
  <c r="S75" i="55"/>
  <c r="A75" i="55"/>
  <c r="C75" i="55" s="1"/>
  <c r="S128" i="55"/>
  <c r="A128" i="55"/>
  <c r="J128" i="55" s="1"/>
  <c r="K128" i="55" s="1"/>
  <c r="S210" i="55"/>
  <c r="A210" i="55"/>
  <c r="I210" i="55" s="1"/>
  <c r="S136" i="55"/>
  <c r="A136" i="55"/>
  <c r="I136" i="55" s="1"/>
  <c r="S71" i="55"/>
  <c r="A71" i="55"/>
  <c r="J71" i="55" s="1"/>
  <c r="K71" i="55" s="1"/>
  <c r="S58" i="55"/>
  <c r="A58" i="55"/>
  <c r="J58" i="55" s="1"/>
  <c r="K58" i="55" s="1"/>
  <c r="S172" i="55"/>
  <c r="A172" i="55"/>
  <c r="I172" i="55" s="1"/>
  <c r="S73" i="55"/>
  <c r="A73" i="55"/>
  <c r="S133" i="55"/>
  <c r="A133" i="55"/>
  <c r="S86" i="55"/>
  <c r="A86" i="55"/>
  <c r="C86" i="55" s="1"/>
  <c r="S65" i="55"/>
  <c r="A65" i="55"/>
  <c r="I65" i="55" s="1"/>
  <c r="S76" i="55"/>
  <c r="A76" i="55"/>
  <c r="D76" i="55" s="1"/>
  <c r="S23" i="55"/>
  <c r="A23" i="55"/>
  <c r="D23" i="55" s="1"/>
  <c r="S193" i="55"/>
  <c r="A193" i="55"/>
  <c r="I193" i="55" s="1"/>
  <c r="S94" i="55"/>
  <c r="A94" i="55"/>
  <c r="I94" i="55" s="1"/>
  <c r="S6" i="55"/>
  <c r="A6" i="55"/>
  <c r="I6" i="55" s="1"/>
  <c r="S132" i="55"/>
  <c r="A132" i="55"/>
  <c r="I132" i="55" s="1"/>
  <c r="S63" i="55"/>
  <c r="A63" i="55"/>
  <c r="I63" i="55" s="1"/>
  <c r="S57" i="55"/>
  <c r="A57" i="55"/>
  <c r="I57" i="55" s="1"/>
  <c r="S48" i="55"/>
  <c r="A48" i="55"/>
  <c r="S90" i="55"/>
  <c r="A90" i="55"/>
  <c r="I90" i="55" s="1"/>
  <c r="S54" i="55"/>
  <c r="A54" i="55"/>
  <c r="I54" i="55" s="1"/>
  <c r="S28" i="55"/>
  <c r="A28" i="55"/>
  <c r="I28" i="55" s="1"/>
  <c r="S26" i="55"/>
  <c r="A26" i="55"/>
  <c r="J26" i="55" s="1"/>
  <c r="K26" i="55" s="1"/>
  <c r="S171" i="55"/>
  <c r="A171" i="55"/>
  <c r="I171" i="55" s="1"/>
  <c r="S166" i="55"/>
  <c r="A166" i="55"/>
  <c r="S147" i="55"/>
  <c r="A147" i="55"/>
  <c r="I147" i="55" s="1"/>
  <c r="S18" i="55"/>
  <c r="A18" i="55"/>
  <c r="I18" i="55" s="1"/>
  <c r="S7" i="55"/>
  <c r="A7" i="55"/>
  <c r="I7" i="55" s="1"/>
  <c r="S130" i="55"/>
  <c r="A130" i="55"/>
  <c r="S45" i="55"/>
  <c r="A45" i="55"/>
  <c r="I45" i="55" s="1"/>
  <c r="S44" i="55"/>
  <c r="A44" i="55"/>
  <c r="J44" i="55" s="1"/>
  <c r="K44" i="55" s="1"/>
  <c r="S72" i="55"/>
  <c r="A72" i="55"/>
  <c r="I72" i="55" s="1"/>
  <c r="S42" i="55"/>
  <c r="A42" i="55"/>
  <c r="S32" i="55"/>
  <c r="A32" i="55"/>
  <c r="I32" i="55" s="1"/>
  <c r="S40" i="55"/>
  <c r="A40" i="55"/>
  <c r="I40" i="55" s="1"/>
  <c r="S39" i="55"/>
  <c r="A39" i="55"/>
  <c r="I39" i="55" s="1"/>
  <c r="S82" i="55"/>
  <c r="A82" i="55"/>
  <c r="S37" i="55"/>
  <c r="A37" i="55"/>
  <c r="I37" i="55" s="1"/>
  <c r="S36" i="55"/>
  <c r="A36" i="55"/>
  <c r="S112" i="55"/>
  <c r="A112" i="55"/>
  <c r="I112" i="55" s="1"/>
  <c r="A176" i="55"/>
  <c r="J176" i="55" s="1"/>
  <c r="K176" i="55" s="1"/>
  <c r="S20" i="55"/>
  <c r="A20" i="55"/>
  <c r="I20" i="55" s="1"/>
  <c r="S60" i="55"/>
  <c r="A60" i="55"/>
  <c r="I60" i="55" s="1"/>
  <c r="S175" i="55"/>
  <c r="A175" i="55"/>
  <c r="I175" i="55" s="1"/>
  <c r="S201" i="55"/>
  <c r="A201" i="55"/>
  <c r="J201" i="55" s="1"/>
  <c r="K201" i="55" s="1"/>
  <c r="S4" i="55"/>
  <c r="A4" i="55"/>
  <c r="I4" i="55" s="1"/>
  <c r="S69" i="55"/>
  <c r="A69" i="55"/>
  <c r="J69" i="55" s="1"/>
  <c r="K69" i="55" s="1"/>
  <c r="S56" i="55"/>
  <c r="A56" i="55"/>
  <c r="I56" i="55" s="1"/>
  <c r="A70" i="55"/>
  <c r="J70" i="55" s="1"/>
  <c r="K70" i="55" s="1"/>
  <c r="S27" i="55"/>
  <c r="A27" i="55"/>
  <c r="I27" i="55" s="1"/>
  <c r="S163" i="55"/>
  <c r="A163" i="55"/>
  <c r="I163" i="55" s="1"/>
  <c r="S5" i="55"/>
  <c r="A5" i="55"/>
  <c r="S3" i="55"/>
  <c r="A3" i="55"/>
  <c r="J3" i="55" s="1"/>
  <c r="K3" i="55" s="1"/>
  <c r="S80" i="55"/>
  <c r="A80" i="55"/>
  <c r="I80" i="55" s="1"/>
  <c r="S84" i="55"/>
  <c r="A84" i="55"/>
  <c r="D84" i="55" s="1"/>
  <c r="S50" i="55"/>
  <c r="A50" i="55"/>
  <c r="I50" i="55" s="1"/>
  <c r="S127" i="55"/>
  <c r="A127" i="55"/>
  <c r="I127" i="55" s="1"/>
  <c r="S17" i="55"/>
  <c r="A17" i="55"/>
  <c r="I17" i="55" s="1"/>
  <c r="S16" i="55"/>
  <c r="A16" i="55"/>
  <c r="J16" i="55" s="1"/>
  <c r="K16" i="55" s="1"/>
  <c r="S15" i="55"/>
  <c r="A15" i="55"/>
  <c r="I15" i="55" s="1"/>
  <c r="S124" i="55"/>
  <c r="A124" i="55"/>
  <c r="S47" i="55"/>
  <c r="A47" i="55"/>
  <c r="I47" i="55" s="1"/>
  <c r="S12" i="55"/>
  <c r="A12" i="55"/>
  <c r="J12" i="55" s="1"/>
  <c r="K12" i="55" s="1"/>
  <c r="S11" i="55"/>
  <c r="A11" i="55"/>
  <c r="I11" i="55" s="1"/>
  <c r="S10" i="55"/>
  <c r="A10" i="55"/>
  <c r="J10" i="55" s="1"/>
  <c r="K10" i="55" s="1"/>
  <c r="S9" i="55"/>
  <c r="A9" i="55"/>
  <c r="I9" i="55" s="1"/>
  <c r="S38" i="55"/>
  <c r="A38" i="55"/>
  <c r="J38" i="55" s="1"/>
  <c r="K38" i="55" s="1"/>
  <c r="S31" i="55"/>
  <c r="A31" i="55"/>
  <c r="I31" i="55" s="1"/>
  <c r="S92" i="55"/>
  <c r="A92" i="55"/>
  <c r="I92" i="55" s="1"/>
  <c r="S68" i="55"/>
  <c r="A68" i="55"/>
  <c r="I68" i="55" s="1"/>
  <c r="S149" i="55"/>
  <c r="A149" i="55"/>
  <c r="S152" i="55"/>
  <c r="A152" i="55"/>
  <c r="I152" i="55" s="1"/>
  <c r="S24" i="55"/>
  <c r="A24" i="55"/>
  <c r="J24" i="55" s="1"/>
  <c r="K24" i="55" s="1"/>
  <c r="S280" i="54"/>
  <c r="A280" i="54"/>
  <c r="S279" i="54"/>
  <c r="A279" i="54"/>
  <c r="G279" i="54" s="1"/>
  <c r="S278" i="54"/>
  <c r="A278" i="54"/>
  <c r="I278" i="54" s="1"/>
  <c r="S277" i="54"/>
  <c r="A277" i="54"/>
  <c r="F277" i="54" s="1"/>
  <c r="S276" i="54"/>
  <c r="A276" i="54"/>
  <c r="J276" i="54" s="1"/>
  <c r="K276" i="54" s="1"/>
  <c r="S275" i="54"/>
  <c r="A275" i="54"/>
  <c r="I275" i="54" s="1"/>
  <c r="S274" i="54"/>
  <c r="A274" i="54"/>
  <c r="S273" i="54"/>
  <c r="A273" i="54"/>
  <c r="E273" i="54" s="1"/>
  <c r="M273" i="54" s="1"/>
  <c r="S272" i="54"/>
  <c r="A272" i="54"/>
  <c r="I272" i="54" s="1"/>
  <c r="S271" i="54"/>
  <c r="A271" i="54"/>
  <c r="I271" i="54" s="1"/>
  <c r="S270" i="54"/>
  <c r="A270" i="54"/>
  <c r="C270" i="54" s="1"/>
  <c r="S269" i="54"/>
  <c r="A269" i="54"/>
  <c r="E269" i="54" s="1"/>
  <c r="M269" i="54" s="1"/>
  <c r="S268" i="54"/>
  <c r="A268" i="54"/>
  <c r="I268" i="54" s="1"/>
  <c r="S267" i="54"/>
  <c r="A267" i="54"/>
  <c r="S266" i="54"/>
  <c r="A266" i="54"/>
  <c r="C266" i="54" s="1"/>
  <c r="S265" i="54"/>
  <c r="A265" i="54"/>
  <c r="E265" i="54" s="1"/>
  <c r="M265" i="54" s="1"/>
  <c r="S264" i="54"/>
  <c r="A264" i="54"/>
  <c r="S263" i="54"/>
  <c r="A263" i="54"/>
  <c r="I263" i="54" s="1"/>
  <c r="S262" i="54"/>
  <c r="A262" i="54"/>
  <c r="S261" i="54"/>
  <c r="A261" i="54"/>
  <c r="S260" i="54"/>
  <c r="A260" i="54"/>
  <c r="S259" i="54"/>
  <c r="A259" i="54"/>
  <c r="I259" i="54" s="1"/>
  <c r="S258" i="54"/>
  <c r="A258" i="54"/>
  <c r="S257" i="54"/>
  <c r="A257" i="54"/>
  <c r="G257" i="54" s="1"/>
  <c r="S256" i="54"/>
  <c r="A256" i="54"/>
  <c r="S255" i="54"/>
  <c r="A255" i="54"/>
  <c r="S254" i="54"/>
  <c r="A254" i="54"/>
  <c r="J254" i="54" s="1"/>
  <c r="K254" i="54" s="1"/>
  <c r="S253" i="54"/>
  <c r="A253" i="54"/>
  <c r="J253" i="54" s="1"/>
  <c r="K253" i="54" s="1"/>
  <c r="S252" i="54"/>
  <c r="A252" i="54"/>
  <c r="E252" i="54" s="1"/>
  <c r="M252" i="54" s="1"/>
  <c r="S251" i="54"/>
  <c r="A251" i="54"/>
  <c r="J251" i="54" s="1"/>
  <c r="K251" i="54" s="1"/>
  <c r="S250" i="54"/>
  <c r="D250" i="54"/>
  <c r="A250" i="54"/>
  <c r="G250" i="54" s="1"/>
  <c r="S249" i="54"/>
  <c r="A249" i="54"/>
  <c r="J249" i="54" s="1"/>
  <c r="K249" i="54" s="1"/>
  <c r="S248" i="54"/>
  <c r="A248" i="54"/>
  <c r="H248" i="54" s="1"/>
  <c r="S247" i="54"/>
  <c r="A247" i="54"/>
  <c r="I247" i="54" s="1"/>
  <c r="S246" i="54"/>
  <c r="A246" i="54"/>
  <c r="G246" i="54" s="1"/>
  <c r="S245" i="54"/>
  <c r="A245" i="54"/>
  <c r="C245" i="54" s="1"/>
  <c r="S244" i="54"/>
  <c r="A244" i="54"/>
  <c r="S243" i="54"/>
  <c r="A243" i="54"/>
  <c r="J243" i="54" s="1"/>
  <c r="K243" i="54" s="1"/>
  <c r="S242" i="54"/>
  <c r="A242" i="54"/>
  <c r="F242" i="54" s="1"/>
  <c r="S241" i="54"/>
  <c r="A241" i="54"/>
  <c r="F241" i="54" s="1"/>
  <c r="S240" i="54"/>
  <c r="A240" i="54"/>
  <c r="H240" i="54" s="1"/>
  <c r="S239" i="54"/>
  <c r="A239" i="54"/>
  <c r="I239" i="54" s="1"/>
  <c r="S238" i="54"/>
  <c r="A238" i="54"/>
  <c r="I238" i="54" s="1"/>
  <c r="S237" i="54"/>
  <c r="A237" i="54"/>
  <c r="S236" i="54"/>
  <c r="A236" i="54"/>
  <c r="F236" i="54" s="1"/>
  <c r="S235" i="54"/>
  <c r="A235" i="54"/>
  <c r="S234" i="54"/>
  <c r="A234" i="54"/>
  <c r="I234" i="54" s="1"/>
  <c r="S233" i="54"/>
  <c r="A233" i="54"/>
  <c r="H233" i="54" s="1"/>
  <c r="S232" i="54"/>
  <c r="A232" i="54"/>
  <c r="S231" i="54"/>
  <c r="A231" i="54"/>
  <c r="S230" i="54"/>
  <c r="A230" i="54"/>
  <c r="J230" i="54" s="1"/>
  <c r="K230" i="54" s="1"/>
  <c r="S229" i="54"/>
  <c r="A229" i="54"/>
  <c r="H229" i="54" s="1"/>
  <c r="S228" i="54"/>
  <c r="A228" i="54"/>
  <c r="S227" i="54"/>
  <c r="A227" i="54"/>
  <c r="S226" i="54"/>
  <c r="A226" i="54"/>
  <c r="I226" i="54" s="1"/>
  <c r="S225" i="54"/>
  <c r="A225" i="54"/>
  <c r="S224" i="54"/>
  <c r="A224" i="54"/>
  <c r="S223" i="54"/>
  <c r="C223" i="54"/>
  <c r="A223" i="54"/>
  <c r="H223" i="54" s="1"/>
  <c r="S222" i="54"/>
  <c r="A222" i="54"/>
  <c r="F222" i="54" s="1"/>
  <c r="S221" i="54"/>
  <c r="A221" i="54"/>
  <c r="S220" i="54"/>
  <c r="A220" i="54"/>
  <c r="C220" i="54" s="1"/>
  <c r="S219" i="54"/>
  <c r="A219" i="54"/>
  <c r="H219" i="54" s="1"/>
  <c r="S218" i="54"/>
  <c r="A218" i="54"/>
  <c r="F218" i="54" s="1"/>
  <c r="S217" i="54"/>
  <c r="A217" i="54"/>
  <c r="S216" i="54"/>
  <c r="A216" i="54"/>
  <c r="S215" i="54"/>
  <c r="A215" i="54"/>
  <c r="E215" i="54" s="1"/>
  <c r="M215" i="54" s="1"/>
  <c r="S214" i="54"/>
  <c r="A214" i="54"/>
  <c r="F214" i="54" s="1"/>
  <c r="S213" i="54"/>
  <c r="A213" i="54"/>
  <c r="S212" i="54"/>
  <c r="A212" i="54"/>
  <c r="C212" i="54" s="1"/>
  <c r="S211" i="54"/>
  <c r="A211" i="54"/>
  <c r="D211" i="54" s="1"/>
  <c r="S210" i="54"/>
  <c r="A210" i="54"/>
  <c r="J210" i="54" s="1"/>
  <c r="K210" i="54" s="1"/>
  <c r="S209" i="54"/>
  <c r="A209" i="54"/>
  <c r="S208" i="54"/>
  <c r="A208" i="54"/>
  <c r="I208" i="54" s="1"/>
  <c r="S207" i="54"/>
  <c r="A207" i="54"/>
  <c r="I207" i="54" s="1"/>
  <c r="S206" i="54"/>
  <c r="A206" i="54"/>
  <c r="S205" i="54"/>
  <c r="A205" i="54"/>
  <c r="J205" i="54" s="1"/>
  <c r="K205" i="54" s="1"/>
  <c r="S204" i="54"/>
  <c r="A204" i="54"/>
  <c r="I204" i="54" s="1"/>
  <c r="S203" i="54"/>
  <c r="A203" i="54"/>
  <c r="S202" i="54"/>
  <c r="A202" i="54"/>
  <c r="J202" i="54" s="1"/>
  <c r="K202" i="54" s="1"/>
  <c r="S201" i="54"/>
  <c r="A201" i="54"/>
  <c r="D201" i="54" s="1"/>
  <c r="S200" i="54"/>
  <c r="A200" i="54"/>
  <c r="J200" i="54" s="1"/>
  <c r="K200" i="54" s="1"/>
  <c r="S199" i="54"/>
  <c r="A199" i="54"/>
  <c r="S198" i="54"/>
  <c r="A198" i="54"/>
  <c r="J198" i="54" s="1"/>
  <c r="K198" i="54" s="1"/>
  <c r="S197" i="54"/>
  <c r="A197" i="54"/>
  <c r="I197" i="54" s="1"/>
  <c r="S196" i="54"/>
  <c r="A196" i="54"/>
  <c r="I196" i="54" s="1"/>
  <c r="S195" i="54"/>
  <c r="A195" i="54"/>
  <c r="I195" i="54" s="1"/>
  <c r="S194" i="54"/>
  <c r="A194" i="54"/>
  <c r="I194" i="54" s="1"/>
  <c r="S193" i="54"/>
  <c r="A193" i="54"/>
  <c r="S192" i="54"/>
  <c r="A192" i="54"/>
  <c r="C192" i="54" s="1"/>
  <c r="S191" i="54"/>
  <c r="A191" i="54"/>
  <c r="S190" i="54"/>
  <c r="A190" i="54"/>
  <c r="S189" i="54"/>
  <c r="A189" i="54"/>
  <c r="S188" i="54"/>
  <c r="A188" i="54"/>
  <c r="S187" i="54"/>
  <c r="A187" i="54"/>
  <c r="I187" i="54" s="1"/>
  <c r="S186" i="54"/>
  <c r="A186" i="54"/>
  <c r="C186" i="54" s="1"/>
  <c r="S185" i="54"/>
  <c r="A185" i="54"/>
  <c r="I185" i="54" s="1"/>
  <c r="S184" i="54"/>
  <c r="A184" i="54"/>
  <c r="S183" i="54"/>
  <c r="A183" i="54"/>
  <c r="I183" i="54" s="1"/>
  <c r="S182" i="54"/>
  <c r="A182" i="54"/>
  <c r="S181" i="54"/>
  <c r="A181" i="54"/>
  <c r="I181" i="54" s="1"/>
  <c r="S180" i="54"/>
  <c r="A180" i="54"/>
  <c r="I180" i="54" s="1"/>
  <c r="S179" i="54"/>
  <c r="A179" i="54"/>
  <c r="S178" i="54"/>
  <c r="A178" i="54"/>
  <c r="C178" i="54" s="1"/>
  <c r="S177" i="54"/>
  <c r="A177" i="54"/>
  <c r="I177" i="54" s="1"/>
  <c r="S176" i="54"/>
  <c r="A176" i="54"/>
  <c r="I176" i="54" s="1"/>
  <c r="S175" i="54"/>
  <c r="A175" i="54"/>
  <c r="I175" i="54" s="1"/>
  <c r="S174" i="54"/>
  <c r="A174" i="54"/>
  <c r="C174" i="54" s="1"/>
  <c r="S173" i="54"/>
  <c r="A173" i="54"/>
  <c r="I173" i="54" s="1"/>
  <c r="S172" i="54"/>
  <c r="A172" i="54"/>
  <c r="S171" i="54"/>
  <c r="A171" i="54"/>
  <c r="I171" i="54" s="1"/>
  <c r="S170" i="54"/>
  <c r="A170" i="54"/>
  <c r="S169" i="54"/>
  <c r="A169" i="54"/>
  <c r="S168" i="54"/>
  <c r="A168" i="54"/>
  <c r="S167" i="54"/>
  <c r="A167" i="54"/>
  <c r="S166" i="54"/>
  <c r="A166" i="54"/>
  <c r="C166" i="54" s="1"/>
  <c r="S165" i="54"/>
  <c r="A165" i="54"/>
  <c r="I165" i="54" s="1"/>
  <c r="S164" i="54"/>
  <c r="A164" i="54"/>
  <c r="S163" i="54"/>
  <c r="A163" i="54"/>
  <c r="S162" i="54"/>
  <c r="A162" i="54"/>
  <c r="C162" i="54" s="1"/>
  <c r="S161" i="54"/>
  <c r="A161" i="54"/>
  <c r="D161" i="54" s="1"/>
  <c r="S160" i="54"/>
  <c r="A160" i="54"/>
  <c r="I160" i="54" s="1"/>
  <c r="S159" i="54"/>
  <c r="A159" i="54"/>
  <c r="I159" i="54" s="1"/>
  <c r="S158" i="54"/>
  <c r="A158" i="54"/>
  <c r="I158" i="54" s="1"/>
  <c r="S157" i="54"/>
  <c r="A157" i="54"/>
  <c r="S156" i="54"/>
  <c r="A156" i="54"/>
  <c r="S155" i="54"/>
  <c r="A155" i="54"/>
  <c r="J155" i="54" s="1"/>
  <c r="K155" i="54" s="1"/>
  <c r="S154" i="54"/>
  <c r="A154" i="54"/>
  <c r="S153" i="54"/>
  <c r="A153" i="54"/>
  <c r="J153" i="54" s="1"/>
  <c r="K153" i="54" s="1"/>
  <c r="S152" i="54"/>
  <c r="A152" i="54"/>
  <c r="S151" i="54"/>
  <c r="A151" i="54"/>
  <c r="S150" i="54"/>
  <c r="A150" i="54"/>
  <c r="S149" i="54"/>
  <c r="A149" i="54"/>
  <c r="J149" i="54" s="1"/>
  <c r="K149" i="54" s="1"/>
  <c r="S148" i="54"/>
  <c r="A148" i="54"/>
  <c r="S147" i="54"/>
  <c r="A147" i="54"/>
  <c r="J147" i="54" s="1"/>
  <c r="K147" i="54" s="1"/>
  <c r="S146" i="54"/>
  <c r="A146" i="54"/>
  <c r="S145" i="54"/>
  <c r="A145" i="54"/>
  <c r="I145" i="54" s="1"/>
  <c r="S144" i="54"/>
  <c r="A144" i="54"/>
  <c r="D144" i="54" s="1"/>
  <c r="S143" i="54"/>
  <c r="A143" i="54"/>
  <c r="S142" i="54"/>
  <c r="A142" i="54"/>
  <c r="D142" i="54" s="1"/>
  <c r="S141" i="54"/>
  <c r="A141" i="54"/>
  <c r="S140" i="54"/>
  <c r="A140" i="54"/>
  <c r="S139" i="54"/>
  <c r="A139" i="54"/>
  <c r="I139" i="54" s="1"/>
  <c r="S138" i="54"/>
  <c r="A138" i="54"/>
  <c r="D138" i="54" s="1"/>
  <c r="S137" i="54"/>
  <c r="A137" i="54"/>
  <c r="I137" i="54" s="1"/>
  <c r="S136" i="54"/>
  <c r="A136" i="54"/>
  <c r="S135" i="54"/>
  <c r="A135" i="54"/>
  <c r="S134" i="54"/>
  <c r="A134" i="54"/>
  <c r="S133" i="54"/>
  <c r="A133" i="54"/>
  <c r="I133" i="54" s="1"/>
  <c r="S132" i="54"/>
  <c r="A132" i="54"/>
  <c r="D132" i="54" s="1"/>
  <c r="S131" i="54"/>
  <c r="A131" i="54"/>
  <c r="S130" i="54"/>
  <c r="A130" i="54"/>
  <c r="S129" i="54"/>
  <c r="A129" i="54"/>
  <c r="S128" i="54"/>
  <c r="A128" i="54"/>
  <c r="S127" i="54"/>
  <c r="A127" i="54"/>
  <c r="S126" i="54"/>
  <c r="A126" i="54"/>
  <c r="C126" i="54" s="1"/>
  <c r="S125" i="54"/>
  <c r="A125" i="54"/>
  <c r="J125" i="54" s="1"/>
  <c r="K125" i="54" s="1"/>
  <c r="S124" i="54"/>
  <c r="A124" i="54"/>
  <c r="I124" i="54" s="1"/>
  <c r="S123" i="54"/>
  <c r="A123" i="54"/>
  <c r="I123" i="54" s="1"/>
  <c r="S122" i="54"/>
  <c r="A122" i="54"/>
  <c r="S121" i="54"/>
  <c r="A121" i="54"/>
  <c r="I121" i="54" s="1"/>
  <c r="S120" i="54"/>
  <c r="A120" i="54"/>
  <c r="C120" i="54" s="1"/>
  <c r="S119" i="54"/>
  <c r="A119" i="54"/>
  <c r="S118" i="54"/>
  <c r="A118" i="54"/>
  <c r="S117" i="54"/>
  <c r="A117" i="54"/>
  <c r="D117" i="54" s="1"/>
  <c r="S116" i="54"/>
  <c r="A116" i="54"/>
  <c r="J116" i="54" s="1"/>
  <c r="K116" i="54" s="1"/>
  <c r="S115" i="54"/>
  <c r="A115" i="54"/>
  <c r="I115" i="54" s="1"/>
  <c r="S114" i="54"/>
  <c r="A114" i="54"/>
  <c r="D114" i="54" s="1"/>
  <c r="S113" i="54"/>
  <c r="A113" i="54"/>
  <c r="S112" i="54"/>
  <c r="A112" i="54"/>
  <c r="J112" i="54" s="1"/>
  <c r="K112" i="54" s="1"/>
  <c r="S111" i="54"/>
  <c r="A111" i="54"/>
  <c r="I111" i="54" s="1"/>
  <c r="S110" i="54"/>
  <c r="A110" i="54"/>
  <c r="D110" i="54" s="1"/>
  <c r="S109" i="54"/>
  <c r="A109" i="54"/>
  <c r="I109" i="54" s="1"/>
  <c r="S108" i="54"/>
  <c r="A108" i="54"/>
  <c r="S107" i="54"/>
  <c r="A107" i="54"/>
  <c r="S106" i="54"/>
  <c r="A106" i="54"/>
  <c r="D106" i="54" s="1"/>
  <c r="S105" i="54"/>
  <c r="A105" i="54"/>
  <c r="I105" i="54" s="1"/>
  <c r="S104" i="54"/>
  <c r="A104" i="54"/>
  <c r="I104" i="54" s="1"/>
  <c r="S103" i="54"/>
  <c r="A103" i="54"/>
  <c r="I103" i="54" s="1"/>
  <c r="S102" i="54"/>
  <c r="A102" i="54"/>
  <c r="J102" i="54" s="1"/>
  <c r="K102" i="54" s="1"/>
  <c r="S101" i="54"/>
  <c r="A101" i="54"/>
  <c r="J101" i="54" s="1"/>
  <c r="K101" i="54" s="1"/>
  <c r="S100" i="54"/>
  <c r="A100" i="54"/>
  <c r="D100" i="54" s="1"/>
  <c r="S99" i="54"/>
  <c r="A99" i="54"/>
  <c r="J99" i="54" s="1"/>
  <c r="K99" i="54" s="1"/>
  <c r="S98" i="54"/>
  <c r="A98" i="54"/>
  <c r="D98" i="54" s="1"/>
  <c r="S97" i="54"/>
  <c r="A97" i="54"/>
  <c r="S96" i="54"/>
  <c r="A96" i="54"/>
  <c r="I96" i="54" s="1"/>
  <c r="S95" i="54"/>
  <c r="A95" i="54"/>
  <c r="C95" i="54" s="1"/>
  <c r="S94" i="54"/>
  <c r="A94" i="54"/>
  <c r="S93" i="54"/>
  <c r="A93" i="54"/>
  <c r="I93" i="54" s="1"/>
  <c r="S92" i="54"/>
  <c r="A92" i="54"/>
  <c r="C92" i="54" s="1"/>
  <c r="S91" i="54"/>
  <c r="A91" i="54"/>
  <c r="I91" i="54" s="1"/>
  <c r="S90" i="54"/>
  <c r="A90" i="54"/>
  <c r="S89" i="54"/>
  <c r="A89" i="54"/>
  <c r="S88" i="54"/>
  <c r="A88" i="54"/>
  <c r="D88" i="54" s="1"/>
  <c r="S87" i="54"/>
  <c r="A87" i="54"/>
  <c r="J87" i="54" s="1"/>
  <c r="K87" i="54" s="1"/>
  <c r="S86" i="54"/>
  <c r="A86" i="54"/>
  <c r="D86" i="54" s="1"/>
  <c r="S85" i="54"/>
  <c r="A85" i="54"/>
  <c r="I85" i="54" s="1"/>
  <c r="S84" i="54"/>
  <c r="A84" i="54"/>
  <c r="C84" i="54" s="1"/>
  <c r="S83" i="54"/>
  <c r="A83" i="54"/>
  <c r="S82" i="54"/>
  <c r="A82" i="54"/>
  <c r="S81" i="54"/>
  <c r="A81" i="54"/>
  <c r="D81" i="54" s="1"/>
  <c r="S80" i="54"/>
  <c r="A80" i="54"/>
  <c r="S79" i="54"/>
  <c r="A79" i="54"/>
  <c r="I79" i="54" s="1"/>
  <c r="S78" i="54"/>
  <c r="A78" i="54"/>
  <c r="J78" i="54" s="1"/>
  <c r="K78" i="54" s="1"/>
  <c r="S77" i="54"/>
  <c r="A77" i="54"/>
  <c r="D77" i="54" s="1"/>
  <c r="S76" i="54"/>
  <c r="A76" i="54"/>
  <c r="S75" i="54"/>
  <c r="A75" i="54"/>
  <c r="J75" i="54" s="1"/>
  <c r="K75" i="54" s="1"/>
  <c r="S74" i="54"/>
  <c r="A74" i="54"/>
  <c r="D74" i="54" s="1"/>
  <c r="S73" i="54"/>
  <c r="A73" i="54"/>
  <c r="I73" i="54" s="1"/>
  <c r="S72" i="54"/>
  <c r="A72" i="54"/>
  <c r="I72" i="54" s="1"/>
  <c r="S71" i="54"/>
  <c r="A71" i="54"/>
  <c r="C71" i="54" s="1"/>
  <c r="S70" i="54"/>
  <c r="A70" i="54"/>
  <c r="I70" i="54" s="1"/>
  <c r="S69" i="54"/>
  <c r="A69" i="54"/>
  <c r="I69" i="54" s="1"/>
  <c r="S68" i="54"/>
  <c r="A68" i="54"/>
  <c r="C68" i="54" s="1"/>
  <c r="S67" i="54"/>
  <c r="A67" i="54"/>
  <c r="C67" i="54" s="1"/>
  <c r="S66" i="54"/>
  <c r="A66" i="54"/>
  <c r="I66" i="54" s="1"/>
  <c r="S65" i="54"/>
  <c r="A65" i="54"/>
  <c r="I65" i="54" s="1"/>
  <c r="S64" i="54"/>
  <c r="A64" i="54"/>
  <c r="C64" i="54" s="1"/>
  <c r="S63" i="54"/>
  <c r="A63" i="54"/>
  <c r="S62" i="54"/>
  <c r="A62" i="54"/>
  <c r="S61" i="54"/>
  <c r="A61" i="54"/>
  <c r="I61" i="54" s="1"/>
  <c r="S60" i="54"/>
  <c r="A60" i="54"/>
  <c r="C60" i="54" s="1"/>
  <c r="S59" i="54"/>
  <c r="A59" i="54"/>
  <c r="C59" i="54" s="1"/>
  <c r="S58" i="54"/>
  <c r="A58" i="54"/>
  <c r="I58" i="54" s="1"/>
  <c r="S57" i="54"/>
  <c r="A57" i="54"/>
  <c r="I57" i="54" s="1"/>
  <c r="S56" i="54"/>
  <c r="A56" i="54"/>
  <c r="I56" i="54" s="1"/>
  <c r="S55" i="54"/>
  <c r="A55" i="54"/>
  <c r="J55" i="54" s="1"/>
  <c r="K55" i="54" s="1"/>
  <c r="S54" i="54"/>
  <c r="A54" i="54"/>
  <c r="I54" i="54" s="1"/>
  <c r="S53" i="54"/>
  <c r="A53" i="54"/>
  <c r="I53" i="54" s="1"/>
  <c r="S52" i="54"/>
  <c r="A52" i="54"/>
  <c r="I52" i="54" s="1"/>
  <c r="S51" i="54"/>
  <c r="A51" i="54"/>
  <c r="I51" i="54" s="1"/>
  <c r="S50" i="54"/>
  <c r="A50" i="54"/>
  <c r="J50" i="54" s="1"/>
  <c r="K50" i="54" s="1"/>
  <c r="S49" i="54"/>
  <c r="A49" i="54"/>
  <c r="I49" i="54" s="1"/>
  <c r="S48" i="54"/>
  <c r="A48" i="54"/>
  <c r="I48" i="54" s="1"/>
  <c r="S47" i="54"/>
  <c r="A47" i="54"/>
  <c r="S46" i="54"/>
  <c r="A46" i="54"/>
  <c r="J46" i="54" s="1"/>
  <c r="K46" i="54" s="1"/>
  <c r="S45" i="54"/>
  <c r="A45" i="54"/>
  <c r="J45" i="54" s="1"/>
  <c r="K45" i="54" s="1"/>
  <c r="S44" i="54"/>
  <c r="A44" i="54"/>
  <c r="I44" i="54" s="1"/>
  <c r="S43" i="54"/>
  <c r="A43" i="54"/>
  <c r="J43" i="54" s="1"/>
  <c r="K43" i="54" s="1"/>
  <c r="S42" i="54"/>
  <c r="A42" i="54"/>
  <c r="J42" i="54" s="1"/>
  <c r="K42" i="54" s="1"/>
  <c r="S41" i="54"/>
  <c r="A41" i="54"/>
  <c r="I41" i="54" s="1"/>
  <c r="S40" i="54"/>
  <c r="A40" i="54"/>
  <c r="S39" i="54"/>
  <c r="A39" i="54"/>
  <c r="S38" i="54"/>
  <c r="A38" i="54"/>
  <c r="S37" i="54"/>
  <c r="A37" i="54"/>
  <c r="S36" i="54"/>
  <c r="A36" i="54"/>
  <c r="D36" i="54" s="1"/>
  <c r="S35" i="54"/>
  <c r="A35" i="54"/>
  <c r="I35" i="54" s="1"/>
  <c r="S34" i="54"/>
  <c r="A34" i="54"/>
  <c r="D34" i="54" s="1"/>
  <c r="S33" i="54"/>
  <c r="A33" i="54"/>
  <c r="I33" i="54" s="1"/>
  <c r="S32" i="54"/>
  <c r="A32" i="54"/>
  <c r="I32" i="54" s="1"/>
  <c r="S31" i="54"/>
  <c r="A31" i="54"/>
  <c r="D31" i="54" s="1"/>
  <c r="S30" i="54"/>
  <c r="A30" i="54"/>
  <c r="I30" i="54" s="1"/>
  <c r="S29" i="54"/>
  <c r="A29" i="54"/>
  <c r="C29" i="54" s="1"/>
  <c r="S28" i="54"/>
  <c r="A28" i="54"/>
  <c r="C28" i="54" s="1"/>
  <c r="S27" i="54"/>
  <c r="A27" i="54"/>
  <c r="S26" i="54"/>
  <c r="A26" i="54"/>
  <c r="I26" i="54" s="1"/>
  <c r="S25" i="54"/>
  <c r="A25" i="54"/>
  <c r="J25" i="54" s="1"/>
  <c r="K25" i="54" s="1"/>
  <c r="S24" i="54"/>
  <c r="A24" i="54"/>
  <c r="S23" i="54"/>
  <c r="A23" i="54"/>
  <c r="I23" i="54" s="1"/>
  <c r="S22" i="54"/>
  <c r="A22" i="54"/>
  <c r="I22" i="54" s="1"/>
  <c r="S21" i="54"/>
  <c r="A21" i="54"/>
  <c r="I21" i="54" s="1"/>
  <c r="S20" i="54"/>
  <c r="A20" i="54"/>
  <c r="C20" i="54" s="1"/>
  <c r="S19" i="54"/>
  <c r="A19" i="54"/>
  <c r="I19" i="54" s="1"/>
  <c r="S18" i="54"/>
  <c r="A18" i="54"/>
  <c r="I18" i="54" s="1"/>
  <c r="S17" i="54"/>
  <c r="A17" i="54"/>
  <c r="I17" i="54" s="1"/>
  <c r="S16" i="54"/>
  <c r="A16" i="54"/>
  <c r="C16" i="54" s="1"/>
  <c r="S15" i="54"/>
  <c r="A15" i="54"/>
  <c r="I15" i="54" s="1"/>
  <c r="S14" i="54"/>
  <c r="A14" i="54"/>
  <c r="S13" i="54"/>
  <c r="A13" i="54"/>
  <c r="I13" i="54" s="1"/>
  <c r="S12" i="54"/>
  <c r="A12" i="54"/>
  <c r="C12" i="54" s="1"/>
  <c r="S11" i="54"/>
  <c r="A11" i="54"/>
  <c r="I11" i="54" s="1"/>
  <c r="S10" i="54"/>
  <c r="A10" i="54"/>
  <c r="I10" i="54" s="1"/>
  <c r="S9" i="54"/>
  <c r="A9" i="54"/>
  <c r="S8" i="54"/>
  <c r="A8" i="54"/>
  <c r="C8" i="54" s="1"/>
  <c r="S7" i="54"/>
  <c r="A7" i="54"/>
  <c r="I7" i="54" s="1"/>
  <c r="S6" i="54"/>
  <c r="A6" i="54"/>
  <c r="I6" i="54" s="1"/>
  <c r="S5" i="54"/>
  <c r="A5" i="54"/>
  <c r="I5" i="54" s="1"/>
  <c r="S4" i="54"/>
  <c r="A4" i="54"/>
  <c r="C4" i="54" s="1"/>
  <c r="S3" i="54"/>
  <c r="A3" i="54"/>
  <c r="I3" i="54" s="1"/>
  <c r="S2" i="54"/>
  <c r="A2" i="54"/>
  <c r="I2" i="54" s="1"/>
  <c r="A3" i="53"/>
  <c r="I3" i="53" s="1"/>
  <c r="S3" i="53"/>
  <c r="A4" i="53"/>
  <c r="C4" i="53" s="1"/>
  <c r="S4" i="53"/>
  <c r="A12" i="53"/>
  <c r="C12" i="53" s="1"/>
  <c r="A6" i="53"/>
  <c r="J6" i="53" s="1"/>
  <c r="K6" i="53" s="1"/>
  <c r="S6" i="53"/>
  <c r="A28" i="53"/>
  <c r="S28" i="53"/>
  <c r="A184" i="53"/>
  <c r="C184" i="53" s="1"/>
  <c r="S184" i="53"/>
  <c r="A8" i="53"/>
  <c r="D8" i="53" s="1"/>
  <c r="A115" i="53"/>
  <c r="J115" i="53" s="1"/>
  <c r="K115" i="53" s="1"/>
  <c r="A113" i="53"/>
  <c r="J113" i="53" s="1"/>
  <c r="K113" i="53" s="1"/>
  <c r="A103" i="53"/>
  <c r="C103" i="53" s="1"/>
  <c r="A13" i="53"/>
  <c r="S13" i="53"/>
  <c r="A189" i="53"/>
  <c r="S189" i="53"/>
  <c r="A135" i="53"/>
  <c r="I135" i="53" s="1"/>
  <c r="A129" i="53"/>
  <c r="D129" i="53" s="1"/>
  <c r="A128" i="53"/>
  <c r="D128" i="53" s="1"/>
  <c r="A18" i="53"/>
  <c r="C18" i="53" s="1"/>
  <c r="S18" i="53"/>
  <c r="A19" i="53"/>
  <c r="J19" i="53" s="1"/>
  <c r="K19" i="53" s="1"/>
  <c r="S19" i="53"/>
  <c r="A20" i="53"/>
  <c r="C20" i="53" s="1"/>
  <c r="S20" i="53"/>
  <c r="A21" i="53"/>
  <c r="S21" i="53"/>
  <c r="A131" i="53"/>
  <c r="J131" i="53" s="1"/>
  <c r="K131" i="53" s="1"/>
  <c r="A56" i="53"/>
  <c r="A59" i="53"/>
  <c r="A11" i="53"/>
  <c r="J11" i="53" s="1"/>
  <c r="K11" i="53" s="1"/>
  <c r="A26" i="53"/>
  <c r="J26" i="53" s="1"/>
  <c r="K26" i="53" s="1"/>
  <c r="S26" i="53"/>
  <c r="A165" i="53"/>
  <c r="J165" i="53" s="1"/>
  <c r="K165" i="53" s="1"/>
  <c r="S165" i="53"/>
  <c r="A23" i="53"/>
  <c r="C23" i="53" s="1"/>
  <c r="A78" i="53"/>
  <c r="C78" i="53" s="1"/>
  <c r="S78" i="53"/>
  <c r="A81" i="53"/>
  <c r="S81" i="53"/>
  <c r="A27" i="53"/>
  <c r="J27" i="53" s="1"/>
  <c r="K27" i="53" s="1"/>
  <c r="S27" i="53"/>
  <c r="A186" i="53"/>
  <c r="S186" i="53"/>
  <c r="A36" i="53"/>
  <c r="D36" i="53" s="1"/>
  <c r="S36" i="53"/>
  <c r="A181" i="53"/>
  <c r="S181" i="53"/>
  <c r="A127" i="53"/>
  <c r="I127" i="53" s="1"/>
  <c r="A159" i="53"/>
  <c r="D159" i="53" s="1"/>
  <c r="A79" i="53"/>
  <c r="A100" i="53"/>
  <c r="S100" i="53"/>
  <c r="A33" i="53"/>
  <c r="A95" i="53"/>
  <c r="D95" i="53" s="1"/>
  <c r="A41" i="53"/>
  <c r="I41" i="53" s="1"/>
  <c r="A101" i="53"/>
  <c r="J101" i="53" s="1"/>
  <c r="K101" i="53" s="1"/>
  <c r="A175" i="53"/>
  <c r="I175" i="53" s="1"/>
  <c r="S175" i="53"/>
  <c r="A121" i="53"/>
  <c r="A160" i="53"/>
  <c r="C160" i="53" s="1"/>
  <c r="A5" i="53"/>
  <c r="C5" i="53" s="1"/>
  <c r="S5" i="53"/>
  <c r="A62" i="53"/>
  <c r="A48" i="53"/>
  <c r="C48" i="53" s="1"/>
  <c r="S48" i="53"/>
  <c r="A17" i="53"/>
  <c r="A61" i="53"/>
  <c r="S61" i="53"/>
  <c r="A63" i="53"/>
  <c r="A169" i="53"/>
  <c r="I169" i="53" s="1"/>
  <c r="A16" i="53"/>
  <c r="S16" i="53"/>
  <c r="A7" i="53"/>
  <c r="I7" i="53" s="1"/>
  <c r="A84" i="53"/>
  <c r="S84" i="53"/>
  <c r="A25" i="53"/>
  <c r="I25" i="53" s="1"/>
  <c r="S25" i="53"/>
  <c r="A32" i="53"/>
  <c r="C32" i="53" s="1"/>
  <c r="A82" i="53"/>
  <c r="S82" i="53"/>
  <c r="A191" i="53"/>
  <c r="C191" i="53" s="1"/>
  <c r="A85" i="53"/>
  <c r="S85" i="53"/>
  <c r="A150" i="53"/>
  <c r="I150" i="53" s="1"/>
  <c r="S150" i="53"/>
  <c r="A31" i="53"/>
  <c r="S31" i="53"/>
  <c r="A35" i="53"/>
  <c r="S35" i="53"/>
  <c r="A67" i="53"/>
  <c r="I67" i="53" s="1"/>
  <c r="A38" i="53"/>
  <c r="A213" i="53"/>
  <c r="S213" i="53"/>
  <c r="A195" i="53"/>
  <c r="S195" i="53"/>
  <c r="A39" i="53"/>
  <c r="A180" i="53"/>
  <c r="A50" i="53"/>
  <c r="C50" i="53" s="1"/>
  <c r="A89" i="53"/>
  <c r="A72" i="53"/>
  <c r="S72" i="53"/>
  <c r="A142" i="53"/>
  <c r="I142" i="53" s="1"/>
  <c r="A47" i="53"/>
  <c r="I47" i="53" s="1"/>
  <c r="A45" i="53"/>
  <c r="I45" i="53" s="1"/>
  <c r="A94" i="53"/>
  <c r="I94" i="53" s="1"/>
  <c r="A198" i="53"/>
  <c r="A69" i="53"/>
  <c r="C69" i="53" s="1"/>
  <c r="A86" i="53"/>
  <c r="A119" i="53"/>
  <c r="J119" i="53" s="1"/>
  <c r="K119" i="53" s="1"/>
  <c r="S119" i="53"/>
  <c r="A111" i="53"/>
  <c r="D111" i="53" s="1"/>
  <c r="A93" i="53"/>
  <c r="J93" i="53" s="1"/>
  <c r="K93" i="53" s="1"/>
  <c r="S93" i="53"/>
  <c r="A130" i="53"/>
  <c r="A71" i="53"/>
  <c r="S71" i="53"/>
  <c r="A141" i="53"/>
  <c r="A83" i="53"/>
  <c r="A164" i="53"/>
  <c r="C164" i="53" s="1"/>
  <c r="S164" i="53"/>
  <c r="A125" i="53"/>
  <c r="D125" i="53" s="1"/>
  <c r="A185" i="53"/>
  <c r="I185" i="53" s="1"/>
  <c r="S185" i="53"/>
  <c r="A109" i="53"/>
  <c r="D109" i="53" s="1"/>
  <c r="S109" i="53"/>
  <c r="A155" i="53"/>
  <c r="J155" i="53" s="1"/>
  <c r="K155" i="53" s="1"/>
  <c r="S155" i="53"/>
  <c r="A49" i="53"/>
  <c r="A211" i="53"/>
  <c r="S211" i="53"/>
  <c r="A73" i="53"/>
  <c r="C73" i="53" s="1"/>
  <c r="S73" i="53"/>
  <c r="A43" i="53"/>
  <c r="J43" i="53" s="1"/>
  <c r="K43" i="53" s="1"/>
  <c r="A60" i="53"/>
  <c r="C60" i="53" s="1"/>
  <c r="A52" i="53"/>
  <c r="C52" i="53" s="1"/>
  <c r="S52" i="53"/>
  <c r="A124" i="53"/>
  <c r="A123" i="53"/>
  <c r="A116" i="53"/>
  <c r="J116" i="53" s="1"/>
  <c r="K116" i="53" s="1"/>
  <c r="A74" i="53"/>
  <c r="A102" i="53"/>
  <c r="I102" i="53" s="1"/>
  <c r="S102" i="53"/>
  <c r="A105" i="53"/>
  <c r="I105" i="53" s="1"/>
  <c r="A201" i="53"/>
  <c r="I201" i="53" s="1"/>
  <c r="A200" i="53"/>
  <c r="A106" i="53"/>
  <c r="I106" i="53" s="1"/>
  <c r="S106" i="53"/>
  <c r="A107" i="53"/>
  <c r="I107" i="53" s="1"/>
  <c r="S107" i="53"/>
  <c r="A179" i="53"/>
  <c r="C179" i="53" s="1"/>
  <c r="A170" i="53"/>
  <c r="I170" i="53" s="1"/>
  <c r="A10" i="53"/>
  <c r="I10" i="53" s="1"/>
  <c r="A9" i="53"/>
  <c r="I9" i="53" s="1"/>
  <c r="A112" i="53"/>
  <c r="D112" i="53" s="1"/>
  <c r="S112" i="53"/>
  <c r="A24" i="53"/>
  <c r="I24" i="53" s="1"/>
  <c r="A132" i="53"/>
  <c r="A22" i="53"/>
  <c r="A14" i="53"/>
  <c r="I14" i="53" s="1"/>
  <c r="A104" i="53"/>
  <c r="A118" i="53"/>
  <c r="I118" i="53" s="1"/>
  <c r="S118" i="53"/>
  <c r="A37" i="53"/>
  <c r="D37" i="53" s="1"/>
  <c r="A166" i="53"/>
  <c r="S166" i="53"/>
  <c r="A29" i="53"/>
  <c r="C29" i="53" s="1"/>
  <c r="S29" i="53"/>
  <c r="A40" i="53"/>
  <c r="I40" i="53" s="1"/>
  <c r="A136" i="53"/>
  <c r="D136" i="53" s="1"/>
  <c r="A157" i="53"/>
  <c r="J157" i="53" s="1"/>
  <c r="K157" i="53" s="1"/>
  <c r="S157" i="53"/>
  <c r="A138" i="53"/>
  <c r="I138" i="53" s="1"/>
  <c r="A70" i="53"/>
  <c r="C70" i="53" s="1"/>
  <c r="A139" i="53"/>
  <c r="J139" i="53" s="1"/>
  <c r="K139" i="53" s="1"/>
  <c r="S139" i="53"/>
  <c r="A44" i="53"/>
  <c r="I44" i="53" s="1"/>
  <c r="S44" i="53"/>
  <c r="A88" i="53"/>
  <c r="C88" i="53" s="1"/>
  <c r="A92" i="53"/>
  <c r="S92" i="53"/>
  <c r="A178" i="53"/>
  <c r="I178" i="53" s="1"/>
  <c r="S178" i="53"/>
  <c r="A196" i="53"/>
  <c r="I196" i="53" s="1"/>
  <c r="S196" i="53"/>
  <c r="A133" i="53"/>
  <c r="C133" i="53" s="1"/>
  <c r="A167" i="53"/>
  <c r="A51" i="53"/>
  <c r="C51" i="53" s="1"/>
  <c r="S51" i="53"/>
  <c r="A58" i="53"/>
  <c r="I58" i="53" s="1"/>
  <c r="A80" i="53"/>
  <c r="A108" i="53"/>
  <c r="J108" i="53" s="1"/>
  <c r="K108" i="53" s="1"/>
  <c r="A64" i="53"/>
  <c r="C64" i="53" s="1"/>
  <c r="A96" i="53"/>
  <c r="I96" i="53" s="1"/>
  <c r="A143" i="53"/>
  <c r="D143" i="53" s="1"/>
  <c r="A137" i="53"/>
  <c r="A206" i="53"/>
  <c r="C206" i="53" s="1"/>
  <c r="A154" i="53"/>
  <c r="I154" i="53" s="1"/>
  <c r="A144" i="53"/>
  <c r="J144" i="53" s="1"/>
  <c r="K144" i="53" s="1"/>
  <c r="A153" i="53"/>
  <c r="J153" i="53" s="1"/>
  <c r="K153" i="53" s="1"/>
  <c r="A194" i="53"/>
  <c r="D194" i="53" s="1"/>
  <c r="S194" i="53"/>
  <c r="A77" i="53"/>
  <c r="D77" i="53" s="1"/>
  <c r="A205" i="53"/>
  <c r="C205" i="53" s="1"/>
  <c r="S205" i="53"/>
  <c r="A147" i="53"/>
  <c r="A97" i="53"/>
  <c r="C97" i="53" s="1"/>
  <c r="A171" i="53"/>
  <c r="J171" i="53" s="1"/>
  <c r="K171" i="53" s="1"/>
  <c r="S171" i="53"/>
  <c r="A187" i="53"/>
  <c r="J187" i="53" s="1"/>
  <c r="K187" i="53" s="1"/>
  <c r="S187" i="53"/>
  <c r="A110" i="53"/>
  <c r="A151" i="53"/>
  <c r="A172" i="53"/>
  <c r="A183" i="53"/>
  <c r="J183" i="53" s="1"/>
  <c r="K183" i="53" s="1"/>
  <c r="S183" i="53"/>
  <c r="A158" i="53"/>
  <c r="I158" i="53" s="1"/>
  <c r="S158" i="53"/>
  <c r="A53" i="53"/>
  <c r="A182" i="53"/>
  <c r="I182" i="53" s="1"/>
  <c r="S182" i="53"/>
  <c r="A174" i="53"/>
  <c r="J174" i="53" s="1"/>
  <c r="K174" i="53" s="1"/>
  <c r="A162" i="53"/>
  <c r="J162" i="53" s="1"/>
  <c r="K162" i="53" s="1"/>
  <c r="S162" i="53"/>
  <c r="A163" i="53"/>
  <c r="S163" i="53"/>
  <c r="A197" i="53"/>
  <c r="J197" i="53" s="1"/>
  <c r="K197" i="53" s="1"/>
  <c r="A190" i="53"/>
  <c r="J190" i="53" s="1"/>
  <c r="K190" i="53" s="1"/>
  <c r="A65" i="53"/>
  <c r="J65" i="53" s="1"/>
  <c r="K65" i="53" s="1"/>
  <c r="A15" i="53"/>
  <c r="I15" i="53" s="1"/>
  <c r="A87" i="53"/>
  <c r="J87" i="53" s="1"/>
  <c r="K87" i="53" s="1"/>
  <c r="A30" i="53"/>
  <c r="J30" i="53" s="1"/>
  <c r="K30" i="53" s="1"/>
  <c r="A34" i="53"/>
  <c r="A91" i="53"/>
  <c r="I91" i="53" s="1"/>
  <c r="S91" i="53"/>
  <c r="A42" i="53"/>
  <c r="C42" i="53" s="1"/>
  <c r="S42" i="53"/>
  <c r="A46" i="53"/>
  <c r="J46" i="53" s="1"/>
  <c r="K46" i="53" s="1"/>
  <c r="S46" i="53"/>
  <c r="A173" i="53"/>
  <c r="I173" i="53" s="1"/>
  <c r="S173" i="53"/>
  <c r="A149" i="53"/>
  <c r="D149" i="53" s="1"/>
  <c r="S149" i="53"/>
  <c r="A134" i="53"/>
  <c r="I134" i="53" s="1"/>
  <c r="A193" i="53"/>
  <c r="J193" i="53" s="1"/>
  <c r="K193" i="53" s="1"/>
  <c r="A168" i="53"/>
  <c r="J168" i="53" s="1"/>
  <c r="K168" i="53" s="1"/>
  <c r="A212" i="53"/>
  <c r="A75" i="53"/>
  <c r="I75" i="53" s="1"/>
  <c r="A203" i="53"/>
  <c r="J203" i="53" s="1"/>
  <c r="K203" i="53" s="1"/>
  <c r="S203" i="53"/>
  <c r="A68" i="53"/>
  <c r="J68" i="53" s="1"/>
  <c r="K68" i="53" s="1"/>
  <c r="A204" i="53"/>
  <c r="J204" i="53" s="1"/>
  <c r="K204" i="53" s="1"/>
  <c r="S204" i="53"/>
  <c r="A161" i="53"/>
  <c r="C161" i="53" s="1"/>
  <c r="A114" i="53"/>
  <c r="J114" i="53" s="1"/>
  <c r="K114" i="53" s="1"/>
  <c r="A57" i="53"/>
  <c r="J57" i="53" s="1"/>
  <c r="K57" i="53" s="1"/>
  <c r="A90" i="53"/>
  <c r="D90" i="53" s="1"/>
  <c r="A176" i="53"/>
  <c r="I176" i="53" s="1"/>
  <c r="A152" i="53"/>
  <c r="J152" i="53" s="1"/>
  <c r="K152" i="53" s="1"/>
  <c r="A177" i="53"/>
  <c r="J177" i="53" s="1"/>
  <c r="K177" i="53" s="1"/>
  <c r="A208" i="53"/>
  <c r="D208" i="53" s="1"/>
  <c r="A148" i="53"/>
  <c r="A98" i="53"/>
  <c r="J98" i="53" s="1"/>
  <c r="K98" i="53" s="1"/>
  <c r="A126" i="53"/>
  <c r="J126" i="53" s="1"/>
  <c r="K126" i="53" s="1"/>
  <c r="A156" i="53"/>
  <c r="A117" i="53"/>
  <c r="D117" i="53" s="1"/>
  <c r="A202" i="53"/>
  <c r="J202" i="53" s="1"/>
  <c r="K202" i="53" s="1"/>
  <c r="A66" i="53"/>
  <c r="I66" i="53" s="1"/>
  <c r="A99" i="53"/>
  <c r="I99" i="53" s="1"/>
  <c r="S99" i="53"/>
  <c r="A146" i="53"/>
  <c r="A199" i="53"/>
  <c r="J199" i="53" s="1"/>
  <c r="K199" i="53" s="1"/>
  <c r="S199" i="53"/>
  <c r="A140" i="53"/>
  <c r="J140" i="53" s="1"/>
  <c r="K140" i="53" s="1"/>
  <c r="A192" i="53"/>
  <c r="S192" i="53"/>
  <c r="A188" i="53"/>
  <c r="I188" i="53" s="1"/>
  <c r="S188" i="53"/>
  <c r="A122" i="53"/>
  <c r="J122" i="53" s="1"/>
  <c r="K122" i="53" s="1"/>
  <c r="A76" i="53"/>
  <c r="J76" i="53" s="1"/>
  <c r="K76" i="53" s="1"/>
  <c r="A207" i="53"/>
  <c r="S207" i="53"/>
  <c r="A120" i="53"/>
  <c r="I120" i="53" s="1"/>
  <c r="A209" i="53"/>
  <c r="J209" i="53" s="1"/>
  <c r="K209" i="53" s="1"/>
  <c r="S209" i="53"/>
  <c r="A210" i="53"/>
  <c r="J210" i="53" s="1"/>
  <c r="K210" i="53" s="1"/>
  <c r="S210" i="53"/>
  <c r="A145" i="53"/>
  <c r="D145" i="53" s="1"/>
  <c r="A55" i="53"/>
  <c r="I55" i="53" s="1"/>
  <c r="A54" i="53"/>
  <c r="J54" i="53" s="1"/>
  <c r="K54" i="53" s="1"/>
  <c r="M214" i="53"/>
  <c r="S214" i="53"/>
  <c r="A215" i="53"/>
  <c r="E215" i="53" s="1"/>
  <c r="M215" i="53" s="1"/>
  <c r="S215" i="53"/>
  <c r="A216" i="53"/>
  <c r="H216" i="53" s="1"/>
  <c r="S216" i="53"/>
  <c r="A217" i="53"/>
  <c r="C217" i="53" s="1"/>
  <c r="S217" i="53"/>
  <c r="A218" i="53"/>
  <c r="S218" i="53"/>
  <c r="A219" i="53"/>
  <c r="I219" i="53" s="1"/>
  <c r="S219" i="53"/>
  <c r="A220" i="53"/>
  <c r="I220" i="53"/>
  <c r="S220" i="53"/>
  <c r="A221" i="53"/>
  <c r="E221" i="53" s="1"/>
  <c r="M221" i="53" s="1"/>
  <c r="S221" i="53"/>
  <c r="A222" i="53"/>
  <c r="S222" i="53"/>
  <c r="A223" i="53"/>
  <c r="C223" i="53" s="1"/>
  <c r="E223" i="53"/>
  <c r="M223" i="53" s="1"/>
  <c r="H223" i="53"/>
  <c r="S223" i="53"/>
  <c r="A224" i="53"/>
  <c r="F224" i="53" s="1"/>
  <c r="S224" i="53"/>
  <c r="A225" i="53"/>
  <c r="H225" i="53" s="1"/>
  <c r="S225" i="53"/>
  <c r="A226" i="53"/>
  <c r="G226" i="53" s="1"/>
  <c r="S226" i="53"/>
  <c r="A227" i="53"/>
  <c r="I227" i="53" s="1"/>
  <c r="S227" i="53"/>
  <c r="A228" i="53"/>
  <c r="S228" i="53"/>
  <c r="A229" i="53"/>
  <c r="S229" i="53"/>
  <c r="A230" i="53"/>
  <c r="C230" i="53" s="1"/>
  <c r="S230" i="53"/>
  <c r="A231" i="53"/>
  <c r="I231" i="53" s="1"/>
  <c r="S231" i="53"/>
  <c r="A232" i="53"/>
  <c r="D232" i="53" s="1"/>
  <c r="S232" i="53"/>
  <c r="A233" i="53"/>
  <c r="F233" i="53" s="1"/>
  <c r="S233" i="53"/>
  <c r="A234" i="53"/>
  <c r="S234" i="53"/>
  <c r="A235" i="53"/>
  <c r="C235" i="53" s="1"/>
  <c r="S235" i="53"/>
  <c r="A236" i="53"/>
  <c r="E236" i="53" s="1"/>
  <c r="M236" i="53" s="1"/>
  <c r="S236" i="53"/>
  <c r="A237" i="53"/>
  <c r="H237" i="53" s="1"/>
  <c r="S237" i="53"/>
  <c r="A238" i="53"/>
  <c r="H238" i="53" s="1"/>
  <c r="S238" i="53"/>
  <c r="A239" i="53"/>
  <c r="G239" i="53" s="1"/>
  <c r="S239" i="53"/>
  <c r="A240" i="53"/>
  <c r="J240" i="53" s="1"/>
  <c r="K240" i="53" s="1"/>
  <c r="S240" i="53"/>
  <c r="A241" i="53"/>
  <c r="F241" i="53" s="1"/>
  <c r="S241" i="53"/>
  <c r="A242" i="53"/>
  <c r="S242" i="53"/>
  <c r="A243" i="53"/>
  <c r="C243" i="53" s="1"/>
  <c r="I243" i="53"/>
  <c r="S243" i="53"/>
  <c r="A244" i="53"/>
  <c r="S244" i="53"/>
  <c r="A245" i="53"/>
  <c r="D245" i="53" s="1"/>
  <c r="S245" i="53"/>
  <c r="A246" i="53"/>
  <c r="F246" i="53" s="1"/>
  <c r="S246" i="53"/>
  <c r="A247" i="53"/>
  <c r="G247" i="53" s="1"/>
  <c r="S247" i="53"/>
  <c r="A248" i="53"/>
  <c r="D248" i="53" s="1"/>
  <c r="S248" i="53"/>
  <c r="A249" i="53"/>
  <c r="C249" i="53" s="1"/>
  <c r="E249" i="53"/>
  <c r="M249" i="53" s="1"/>
  <c r="S249" i="53"/>
  <c r="A250" i="53"/>
  <c r="S250" i="53"/>
  <c r="A251" i="53"/>
  <c r="C251" i="53" s="1"/>
  <c r="S251" i="53"/>
  <c r="A252" i="53"/>
  <c r="G252" i="53" s="1"/>
  <c r="S252" i="53"/>
  <c r="A253" i="53"/>
  <c r="F253" i="53" s="1"/>
  <c r="S253" i="53"/>
  <c r="A254" i="53"/>
  <c r="E254" i="53" s="1"/>
  <c r="M254" i="53" s="1"/>
  <c r="S254" i="53"/>
  <c r="A255" i="53"/>
  <c r="G255" i="53" s="1"/>
  <c r="S255" i="53"/>
  <c r="A256" i="53"/>
  <c r="D256" i="53" s="1"/>
  <c r="S256" i="53"/>
  <c r="A257" i="53"/>
  <c r="F257" i="53" s="1"/>
  <c r="S257" i="53"/>
  <c r="A258" i="53"/>
  <c r="S258" i="53"/>
  <c r="A259" i="53"/>
  <c r="C259" i="53" s="1"/>
  <c r="S259" i="53"/>
  <c r="A260" i="53"/>
  <c r="E260" i="53" s="1"/>
  <c r="M260" i="53" s="1"/>
  <c r="S260" i="53"/>
  <c r="A261" i="53"/>
  <c r="J261" i="53" s="1"/>
  <c r="K261" i="53" s="1"/>
  <c r="S261" i="53"/>
  <c r="A262" i="53"/>
  <c r="E262" i="53"/>
  <c r="M262" i="53" s="1"/>
  <c r="S262" i="53"/>
  <c r="A263" i="53"/>
  <c r="G263" i="53" s="1"/>
  <c r="S263" i="53"/>
  <c r="A264" i="53"/>
  <c r="D264" i="53" s="1"/>
  <c r="S264" i="53"/>
  <c r="A265" i="53"/>
  <c r="S265" i="53"/>
  <c r="A266" i="53"/>
  <c r="S266" i="53"/>
  <c r="A267" i="53"/>
  <c r="C267" i="53" s="1"/>
  <c r="S267" i="53"/>
  <c r="A268" i="53"/>
  <c r="E268" i="53" s="1"/>
  <c r="M268" i="53" s="1"/>
  <c r="S268" i="53"/>
  <c r="A269" i="53"/>
  <c r="F269" i="53" s="1"/>
  <c r="C269" i="53"/>
  <c r="S269" i="53"/>
  <c r="A270" i="53"/>
  <c r="H270" i="53" s="1"/>
  <c r="S270" i="53"/>
  <c r="A271" i="53"/>
  <c r="G271" i="53" s="1"/>
  <c r="S271" i="53"/>
  <c r="A272" i="53"/>
  <c r="D272" i="53" s="1"/>
  <c r="S272" i="53"/>
  <c r="A273" i="53"/>
  <c r="F273" i="53" s="1"/>
  <c r="S273" i="53"/>
  <c r="A274" i="53"/>
  <c r="S274" i="53"/>
  <c r="A275" i="53"/>
  <c r="C275" i="53" s="1"/>
  <c r="D275" i="53"/>
  <c r="I275" i="53"/>
  <c r="S275" i="53"/>
  <c r="A276" i="53"/>
  <c r="E276" i="53" s="1"/>
  <c r="M276" i="53" s="1"/>
  <c r="J276" i="53"/>
  <c r="K276" i="53" s="1"/>
  <c r="S276" i="53"/>
  <c r="A277" i="53"/>
  <c r="S277" i="53"/>
  <c r="A278" i="53"/>
  <c r="C278" i="53" s="1"/>
  <c r="S278" i="53"/>
  <c r="A279" i="53"/>
  <c r="C279" i="53" s="1"/>
  <c r="S279" i="53"/>
  <c r="A280" i="53"/>
  <c r="J280" i="53" s="1"/>
  <c r="K280" i="53" s="1"/>
  <c r="S280" i="53"/>
  <c r="A2" i="53"/>
  <c r="S2" i="53"/>
  <c r="I210" i="53" l="1"/>
  <c r="S106" i="55"/>
  <c r="S14" i="55"/>
  <c r="D118" i="56"/>
  <c r="D271" i="56"/>
  <c r="C120" i="57"/>
  <c r="D121" i="57"/>
  <c r="C156" i="57"/>
  <c r="D251" i="57"/>
  <c r="D162" i="54"/>
  <c r="G241" i="54"/>
  <c r="J50" i="55"/>
  <c r="K50" i="55" s="1"/>
  <c r="C211" i="56"/>
  <c r="F270" i="56"/>
  <c r="G278" i="56"/>
  <c r="J72" i="57"/>
  <c r="K72" i="57" s="1"/>
  <c r="D120" i="57"/>
  <c r="D242" i="57"/>
  <c r="H246" i="53"/>
  <c r="C72" i="54"/>
  <c r="C73" i="54"/>
  <c r="C74" i="54"/>
  <c r="C75" i="54"/>
  <c r="J122" i="55"/>
  <c r="K122" i="55" s="1"/>
  <c r="C238" i="55"/>
  <c r="E252" i="53"/>
  <c r="M252" i="53" s="1"/>
  <c r="E246" i="53"/>
  <c r="M246" i="53" s="1"/>
  <c r="G233" i="53"/>
  <c r="J42" i="53"/>
  <c r="K42" i="53" s="1"/>
  <c r="I74" i="54"/>
  <c r="F215" i="55"/>
  <c r="H275" i="56"/>
  <c r="C27" i="57"/>
  <c r="C178" i="55"/>
  <c r="D170" i="55"/>
  <c r="D91" i="53"/>
  <c r="I8" i="53"/>
  <c r="D247" i="54"/>
  <c r="C37" i="55"/>
  <c r="C111" i="55"/>
  <c r="J257" i="56"/>
  <c r="K257" i="56" s="1"/>
  <c r="E271" i="56"/>
  <c r="M271" i="56" s="1"/>
  <c r="J63" i="57"/>
  <c r="K63" i="57" s="1"/>
  <c r="H251" i="57"/>
  <c r="E252" i="57"/>
  <c r="M252" i="57" s="1"/>
  <c r="I120" i="54"/>
  <c r="C145" i="54"/>
  <c r="C180" i="54"/>
  <c r="C106" i="55"/>
  <c r="D84" i="56"/>
  <c r="J111" i="56"/>
  <c r="K111" i="56" s="1"/>
  <c r="C142" i="56"/>
  <c r="J269" i="53"/>
  <c r="K269" i="53" s="1"/>
  <c r="J223" i="53"/>
  <c r="K223" i="53" s="1"/>
  <c r="H221" i="53"/>
  <c r="D21" i="54"/>
  <c r="C58" i="54"/>
  <c r="C104" i="54"/>
  <c r="J117" i="54"/>
  <c r="K117" i="54" s="1"/>
  <c r="I138" i="54"/>
  <c r="D180" i="54"/>
  <c r="C187" i="54"/>
  <c r="G233" i="54"/>
  <c r="G266" i="54"/>
  <c r="C204" i="55"/>
  <c r="C89" i="55"/>
  <c r="J74" i="55"/>
  <c r="K74" i="55" s="1"/>
  <c r="C108" i="55"/>
  <c r="D246" i="55"/>
  <c r="C51" i="56"/>
  <c r="D124" i="56"/>
  <c r="C34" i="54"/>
  <c r="I198" i="54"/>
  <c r="F238" i="54"/>
  <c r="J88" i="55"/>
  <c r="K88" i="55" s="1"/>
  <c r="C124" i="56"/>
  <c r="J237" i="53"/>
  <c r="K237" i="53" s="1"/>
  <c r="H269" i="53"/>
  <c r="H257" i="53"/>
  <c r="E237" i="53"/>
  <c r="M237" i="53" s="1"/>
  <c r="J224" i="53"/>
  <c r="K224" i="53" s="1"/>
  <c r="I223" i="53"/>
  <c r="J149" i="53"/>
  <c r="K149" i="53" s="1"/>
  <c r="I174" i="53"/>
  <c r="I109" i="53"/>
  <c r="J159" i="53"/>
  <c r="K159" i="53" s="1"/>
  <c r="D4" i="53"/>
  <c r="C110" i="54"/>
  <c r="C259" i="54"/>
  <c r="D81" i="55"/>
  <c r="I189" i="55"/>
  <c r="F239" i="55"/>
  <c r="D3" i="56"/>
  <c r="C26" i="56"/>
  <c r="D204" i="56"/>
  <c r="F245" i="57"/>
  <c r="F264" i="57"/>
  <c r="I30" i="53"/>
  <c r="J97" i="53"/>
  <c r="K97" i="53" s="1"/>
  <c r="I125" i="53"/>
  <c r="C8" i="53"/>
  <c r="I117" i="53"/>
  <c r="I51" i="53"/>
  <c r="J179" i="53"/>
  <c r="K179" i="53" s="1"/>
  <c r="D120" i="53"/>
  <c r="D75" i="53"/>
  <c r="J29" i="53"/>
  <c r="K29" i="53" s="1"/>
  <c r="J23" i="53"/>
  <c r="K23" i="53" s="1"/>
  <c r="J8" i="53"/>
  <c r="K8" i="53" s="1"/>
  <c r="I151" i="53"/>
  <c r="D151" i="53"/>
  <c r="D83" i="53"/>
  <c r="J83" i="53"/>
  <c r="K83" i="53" s="1"/>
  <c r="C195" i="53"/>
  <c r="I195" i="53"/>
  <c r="C141" i="54"/>
  <c r="D141" i="54"/>
  <c r="F220" i="53"/>
  <c r="E220" i="53"/>
  <c r="M220" i="53" s="1"/>
  <c r="I216" i="53"/>
  <c r="D65" i="53"/>
  <c r="C172" i="53"/>
  <c r="J172" i="53"/>
  <c r="K172" i="53" s="1"/>
  <c r="D205" i="53"/>
  <c r="C125" i="53"/>
  <c r="J164" i="53"/>
  <c r="K164" i="53" s="1"/>
  <c r="I164" i="53"/>
  <c r="C119" i="53"/>
  <c r="D119" i="53"/>
  <c r="D69" i="53"/>
  <c r="C21" i="53"/>
  <c r="I21" i="53"/>
  <c r="J128" i="53"/>
  <c r="K128" i="53" s="1"/>
  <c r="C129" i="53"/>
  <c r="J129" i="53"/>
  <c r="K129" i="53" s="1"/>
  <c r="C61" i="54"/>
  <c r="C87" i="54"/>
  <c r="C105" i="54"/>
  <c r="D173" i="54"/>
  <c r="D174" i="54"/>
  <c r="C175" i="54"/>
  <c r="C183" i="54"/>
  <c r="C201" i="54"/>
  <c r="I267" i="54"/>
  <c r="C267" i="54"/>
  <c r="I5" i="55"/>
  <c r="C5" i="55"/>
  <c r="F235" i="55"/>
  <c r="G237" i="55"/>
  <c r="H237" i="55"/>
  <c r="G238" i="55"/>
  <c r="D275" i="55"/>
  <c r="J85" i="56"/>
  <c r="K85" i="56" s="1"/>
  <c r="D85" i="56"/>
  <c r="E241" i="56"/>
  <c r="M241" i="56" s="1"/>
  <c r="G241" i="56"/>
  <c r="H266" i="56"/>
  <c r="D266" i="56"/>
  <c r="I29" i="54"/>
  <c r="D29" i="54"/>
  <c r="G220" i="54"/>
  <c r="D220" i="54"/>
  <c r="F265" i="53"/>
  <c r="H265" i="53"/>
  <c r="F262" i="53"/>
  <c r="H262" i="53"/>
  <c r="C221" i="53"/>
  <c r="D221" i="53"/>
  <c r="J221" i="53"/>
  <c r="K221" i="53" s="1"/>
  <c r="D53" i="53"/>
  <c r="J53" i="53"/>
  <c r="K53" i="53" s="1"/>
  <c r="J124" i="53"/>
  <c r="K124" i="53" s="1"/>
  <c r="C124" i="53"/>
  <c r="J130" i="53"/>
  <c r="K130" i="53" s="1"/>
  <c r="I130" i="53"/>
  <c r="C186" i="53"/>
  <c r="I186" i="53"/>
  <c r="I37" i="54"/>
  <c r="D37" i="54"/>
  <c r="D87" i="54"/>
  <c r="I174" i="54"/>
  <c r="J201" i="54"/>
  <c r="K201" i="54" s="1"/>
  <c r="J209" i="54"/>
  <c r="K209" i="54" s="1"/>
  <c r="D209" i="54"/>
  <c r="I264" i="54"/>
  <c r="C264" i="54"/>
  <c r="D31" i="57"/>
  <c r="J31" i="57"/>
  <c r="K31" i="57" s="1"/>
  <c r="C31" i="57"/>
  <c r="C216" i="53"/>
  <c r="D216" i="53"/>
  <c r="D87" i="53"/>
  <c r="C87" i="53"/>
  <c r="C234" i="53"/>
  <c r="I234" i="53"/>
  <c r="F277" i="53"/>
  <c r="H277" i="53"/>
  <c r="J232" i="53"/>
  <c r="K232" i="53" s="1"/>
  <c r="I280" i="53"/>
  <c r="F270" i="53"/>
  <c r="G261" i="53"/>
  <c r="I254" i="53"/>
  <c r="J249" i="53"/>
  <c r="K249" i="53" s="1"/>
  <c r="I232" i="53"/>
  <c r="I221" i="53"/>
  <c r="F216" i="53"/>
  <c r="C146" i="53"/>
  <c r="I146" i="53"/>
  <c r="J208" i="53"/>
  <c r="K208" i="53" s="1"/>
  <c r="D68" i="53"/>
  <c r="I193" i="53"/>
  <c r="I87" i="53"/>
  <c r="I197" i="53"/>
  <c r="D197" i="53"/>
  <c r="J151" i="53"/>
  <c r="K151" i="53" s="1"/>
  <c r="J167" i="53"/>
  <c r="K167" i="53" s="1"/>
  <c r="I167" i="53"/>
  <c r="J125" i="53"/>
  <c r="K125" i="53" s="1"/>
  <c r="C83" i="53"/>
  <c r="J36" i="53"/>
  <c r="K36" i="53" s="1"/>
  <c r="C37" i="54"/>
  <c r="C123" i="54"/>
  <c r="C142" i="54"/>
  <c r="C153" i="54"/>
  <c r="I157" i="54"/>
  <c r="D157" i="54"/>
  <c r="F226" i="54"/>
  <c r="D233" i="54"/>
  <c r="C234" i="54"/>
  <c r="D239" i="54"/>
  <c r="J246" i="54"/>
  <c r="K246" i="54" s="1"/>
  <c r="I255" i="54"/>
  <c r="C255" i="54"/>
  <c r="C275" i="54"/>
  <c r="J280" i="54"/>
  <c r="K280" i="54" s="1"/>
  <c r="C280" i="54"/>
  <c r="I84" i="55"/>
  <c r="C171" i="55"/>
  <c r="J81" i="55"/>
  <c r="K81" i="55" s="1"/>
  <c r="J105" i="55"/>
  <c r="K105" i="55" s="1"/>
  <c r="D105" i="55"/>
  <c r="I2" i="55"/>
  <c r="D2" i="55"/>
  <c r="I144" i="55"/>
  <c r="I29" i="55"/>
  <c r="D29" i="55"/>
  <c r="H219" i="55"/>
  <c r="F219" i="55"/>
  <c r="C125" i="56"/>
  <c r="D125" i="56"/>
  <c r="D259" i="56"/>
  <c r="E259" i="56"/>
  <c r="M259" i="56" s="1"/>
  <c r="E267" i="56"/>
  <c r="M267" i="56" s="1"/>
  <c r="F267" i="56"/>
  <c r="C272" i="54"/>
  <c r="F275" i="54"/>
  <c r="I279" i="54"/>
  <c r="C279" i="54"/>
  <c r="J133" i="55"/>
  <c r="K133" i="55" s="1"/>
  <c r="C133" i="55"/>
  <c r="C109" i="55"/>
  <c r="I109" i="55"/>
  <c r="I86" i="56"/>
  <c r="C86" i="56"/>
  <c r="C121" i="56"/>
  <c r="I121" i="56"/>
  <c r="J248" i="56"/>
  <c r="K248" i="56" s="1"/>
  <c r="F248" i="56"/>
  <c r="I223" i="57"/>
  <c r="D142" i="56"/>
  <c r="C78" i="57"/>
  <c r="C94" i="57"/>
  <c r="D173" i="57"/>
  <c r="C225" i="57"/>
  <c r="J252" i="57"/>
  <c r="K252" i="57" s="1"/>
  <c r="I223" i="56"/>
  <c r="I228" i="56"/>
  <c r="F229" i="56"/>
  <c r="H263" i="56"/>
  <c r="D48" i="57"/>
  <c r="C63" i="57"/>
  <c r="J93" i="57"/>
  <c r="K93" i="57" s="1"/>
  <c r="D94" i="57"/>
  <c r="G218" i="56"/>
  <c r="J279" i="56"/>
  <c r="K279" i="56" s="1"/>
  <c r="I15" i="57"/>
  <c r="D41" i="57"/>
  <c r="J88" i="57"/>
  <c r="K88" i="57" s="1"/>
  <c r="C185" i="57"/>
  <c r="F229" i="53"/>
  <c r="J229" i="53"/>
  <c r="K229" i="53" s="1"/>
  <c r="F228" i="53"/>
  <c r="J228" i="53"/>
  <c r="K228" i="53" s="1"/>
  <c r="I278" i="53"/>
  <c r="E277" i="53"/>
  <c r="M277" i="53" s="1"/>
  <c r="G273" i="53"/>
  <c r="G269" i="53"/>
  <c r="G265" i="53"/>
  <c r="F261" i="53"/>
  <c r="E261" i="53"/>
  <c r="M261" i="53" s="1"/>
  <c r="I259" i="53"/>
  <c r="J245" i="53"/>
  <c r="K245" i="53" s="1"/>
  <c r="F237" i="53"/>
  <c r="C237" i="53"/>
  <c r="F232" i="53"/>
  <c r="E232" i="53"/>
  <c r="M232" i="53" s="1"/>
  <c r="D207" i="53"/>
  <c r="J207" i="53"/>
  <c r="K207" i="53" s="1"/>
  <c r="I204" i="53"/>
  <c r="D204" i="53"/>
  <c r="J158" i="53"/>
  <c r="K158" i="53" s="1"/>
  <c r="D158" i="53"/>
  <c r="C147" i="53"/>
  <c r="J147" i="53"/>
  <c r="K147" i="53" s="1"/>
  <c r="J88" i="53"/>
  <c r="K88" i="53" s="1"/>
  <c r="I74" i="53"/>
  <c r="J74" i="53"/>
  <c r="K74" i="53" s="1"/>
  <c r="I84" i="53"/>
  <c r="C84" i="53"/>
  <c r="C101" i="53"/>
  <c r="D101" i="53"/>
  <c r="I101" i="53"/>
  <c r="I169" i="54"/>
  <c r="C169" i="54"/>
  <c r="I188" i="54"/>
  <c r="D188" i="54"/>
  <c r="C190" i="54"/>
  <c r="D190" i="54"/>
  <c r="J206" i="54"/>
  <c r="K206" i="54" s="1"/>
  <c r="D206" i="54"/>
  <c r="H224" i="54"/>
  <c r="F224" i="54"/>
  <c r="J231" i="54"/>
  <c r="K231" i="54" s="1"/>
  <c r="D231" i="54"/>
  <c r="J244" i="54"/>
  <c r="K244" i="54" s="1"/>
  <c r="H244" i="54"/>
  <c r="H261" i="54"/>
  <c r="G261" i="54"/>
  <c r="C261" i="54"/>
  <c r="E265" i="53"/>
  <c r="M265" i="53" s="1"/>
  <c r="F249" i="53"/>
  <c r="G249" i="53"/>
  <c r="I245" i="53"/>
  <c r="J244" i="53"/>
  <c r="K244" i="53" s="1"/>
  <c r="G244" i="53"/>
  <c r="G228" i="53"/>
  <c r="E224" i="53"/>
  <c r="M224" i="53" s="1"/>
  <c r="D224" i="53"/>
  <c r="H224" i="53"/>
  <c r="E222" i="53"/>
  <c r="M222" i="53" s="1"/>
  <c r="I222" i="53"/>
  <c r="I192" i="53"/>
  <c r="D192" i="53"/>
  <c r="J173" i="53"/>
  <c r="K173" i="53" s="1"/>
  <c r="D173" i="53"/>
  <c r="C163" i="53"/>
  <c r="J163" i="53"/>
  <c r="K163" i="53" s="1"/>
  <c r="D182" i="53"/>
  <c r="J182" i="53"/>
  <c r="K182" i="53" s="1"/>
  <c r="C182" i="53"/>
  <c r="C53" i="53"/>
  <c r="I53" i="53"/>
  <c r="J112" i="53"/>
  <c r="K112" i="53" s="1"/>
  <c r="C86" i="53"/>
  <c r="D86" i="53"/>
  <c r="C31" i="53"/>
  <c r="D31" i="53"/>
  <c r="C181" i="53"/>
  <c r="D181" i="53"/>
  <c r="I181" i="53"/>
  <c r="J181" i="53"/>
  <c r="K181" i="53" s="1"/>
  <c r="C59" i="53"/>
  <c r="D59" i="53"/>
  <c r="I59" i="53"/>
  <c r="I135" i="54"/>
  <c r="C135" i="54"/>
  <c r="J228" i="54"/>
  <c r="K228" i="54" s="1"/>
  <c r="D228" i="54"/>
  <c r="J265" i="53"/>
  <c r="K265" i="53" s="1"/>
  <c r="C265" i="53"/>
  <c r="H249" i="53"/>
  <c r="F238" i="53"/>
  <c r="G232" i="53"/>
  <c r="E229" i="53"/>
  <c r="M229" i="53" s="1"/>
  <c r="D228" i="53"/>
  <c r="J66" i="53"/>
  <c r="K66" i="53" s="1"/>
  <c r="D66" i="53"/>
  <c r="I90" i="53"/>
  <c r="C212" i="53"/>
  <c r="J212" i="53"/>
  <c r="K212" i="53" s="1"/>
  <c r="D134" i="53"/>
  <c r="C134" i="53"/>
  <c r="J134" i="53"/>
  <c r="I149" i="53"/>
  <c r="C149" i="53"/>
  <c r="D15" i="53"/>
  <c r="C15" i="53"/>
  <c r="J15" i="53"/>
  <c r="K15" i="53" s="1"/>
  <c r="C137" i="53"/>
  <c r="I137" i="53"/>
  <c r="C196" i="53"/>
  <c r="J196" i="53"/>
  <c r="K196" i="53" s="1"/>
  <c r="D196" i="53"/>
  <c r="C157" i="53"/>
  <c r="I157" i="53"/>
  <c r="J24" i="53"/>
  <c r="K24" i="53" s="1"/>
  <c r="C141" i="53"/>
  <c r="D141" i="53"/>
  <c r="J82" i="54"/>
  <c r="K82" i="54" s="1"/>
  <c r="I82" i="54"/>
  <c r="C82" i="54"/>
  <c r="I168" i="54"/>
  <c r="D168" i="54"/>
  <c r="C168" i="54"/>
  <c r="I189" i="54"/>
  <c r="D189" i="54"/>
  <c r="C189" i="54"/>
  <c r="F225" i="54"/>
  <c r="H225" i="54"/>
  <c r="G225" i="54"/>
  <c r="D225" i="54"/>
  <c r="F262" i="54"/>
  <c r="G262" i="54"/>
  <c r="C274" i="54"/>
  <c r="H274" i="54"/>
  <c r="G274" i="54"/>
  <c r="D274" i="54"/>
  <c r="F245" i="53"/>
  <c r="G245" i="53"/>
  <c r="D99" i="53"/>
  <c r="J99" i="53"/>
  <c r="K99" i="53" s="1"/>
  <c r="C148" i="53"/>
  <c r="J148" i="53"/>
  <c r="K148" i="53" s="1"/>
  <c r="J34" i="53"/>
  <c r="K34" i="53" s="1"/>
  <c r="I34" i="53"/>
  <c r="J110" i="53"/>
  <c r="K110" i="53" s="1"/>
  <c r="I110" i="53"/>
  <c r="C138" i="53"/>
  <c r="J138" i="53"/>
  <c r="D138" i="53"/>
  <c r="D166" i="53"/>
  <c r="I166" i="53"/>
  <c r="C112" i="53"/>
  <c r="I112" i="53"/>
  <c r="C170" i="53"/>
  <c r="J170" i="53"/>
  <c r="K170" i="53" s="1"/>
  <c r="D170" i="53"/>
  <c r="I121" i="53"/>
  <c r="C121" i="53"/>
  <c r="C11" i="53"/>
  <c r="D11" i="53"/>
  <c r="I11" i="53"/>
  <c r="I62" i="54"/>
  <c r="C62" i="54"/>
  <c r="I97" i="54"/>
  <c r="D97" i="54"/>
  <c r="J130" i="54"/>
  <c r="K130" i="54" s="1"/>
  <c r="C130" i="54"/>
  <c r="J217" i="54"/>
  <c r="K217" i="54" s="1"/>
  <c r="F217" i="54"/>
  <c r="E217" i="54"/>
  <c r="M217" i="54" s="1"/>
  <c r="J227" i="54"/>
  <c r="K227" i="54" s="1"/>
  <c r="H227" i="54"/>
  <c r="D24" i="55"/>
  <c r="C152" i="55"/>
  <c r="D10" i="55"/>
  <c r="C11" i="55"/>
  <c r="I12" i="55"/>
  <c r="C50" i="55"/>
  <c r="I70" i="55"/>
  <c r="C20" i="55"/>
  <c r="D18" i="55"/>
  <c r="C147" i="55"/>
  <c r="C63" i="55"/>
  <c r="C128" i="55"/>
  <c r="D103" i="55"/>
  <c r="C43" i="55"/>
  <c r="C110" i="55"/>
  <c r="I169" i="55"/>
  <c r="D181" i="55"/>
  <c r="C19" i="55"/>
  <c r="D197" i="55"/>
  <c r="C118" i="55"/>
  <c r="C215" i="55"/>
  <c r="G217" i="55"/>
  <c r="G220" i="55"/>
  <c r="D225" i="55"/>
  <c r="E269" i="55"/>
  <c r="M269" i="55" s="1"/>
  <c r="C273" i="55"/>
  <c r="D273" i="55"/>
  <c r="C21" i="56"/>
  <c r="D21" i="56"/>
  <c r="I103" i="56"/>
  <c r="C112" i="56"/>
  <c r="D112" i="56"/>
  <c r="C188" i="56"/>
  <c r="D199" i="56"/>
  <c r="J217" i="56"/>
  <c r="K217" i="56" s="1"/>
  <c r="G226" i="56"/>
  <c r="C226" i="56"/>
  <c r="H240" i="56"/>
  <c r="F268" i="56"/>
  <c r="I268" i="56"/>
  <c r="C278" i="56"/>
  <c r="E278" i="56"/>
  <c r="M278" i="56" s="1"/>
  <c r="C20" i="57"/>
  <c r="D27" i="57"/>
  <c r="I73" i="57"/>
  <c r="I93" i="57"/>
  <c r="D98" i="57"/>
  <c r="I104" i="57"/>
  <c r="C104" i="57"/>
  <c r="C130" i="57"/>
  <c r="I151" i="57"/>
  <c r="C151" i="57"/>
  <c r="E230" i="57"/>
  <c r="M230" i="57" s="1"/>
  <c r="G230" i="57"/>
  <c r="F223" i="53"/>
  <c r="J216" i="53"/>
  <c r="K216" i="53" s="1"/>
  <c r="E216" i="53"/>
  <c r="M216" i="53" s="1"/>
  <c r="J120" i="53"/>
  <c r="K120" i="53" s="1"/>
  <c r="J75" i="53"/>
  <c r="K75" i="53" s="1"/>
  <c r="J91" i="53"/>
  <c r="K91" i="53" s="1"/>
  <c r="I119" i="53"/>
  <c r="J186" i="53"/>
  <c r="K186" i="53" s="1"/>
  <c r="I78" i="53"/>
  <c r="J20" i="53"/>
  <c r="K20" i="53" s="1"/>
  <c r="C128" i="53"/>
  <c r="I129" i="53"/>
  <c r="J184" i="53"/>
  <c r="K184" i="53" s="1"/>
  <c r="I141" i="54"/>
  <c r="I142" i="54"/>
  <c r="I201" i="54"/>
  <c r="H239" i="54"/>
  <c r="F247" i="54"/>
  <c r="H266" i="54"/>
  <c r="F267" i="54"/>
  <c r="D279" i="54"/>
  <c r="I24" i="55"/>
  <c r="D11" i="55"/>
  <c r="D50" i="55"/>
  <c r="D110" i="55"/>
  <c r="D19" i="55"/>
  <c r="D215" i="55"/>
  <c r="I8" i="56"/>
  <c r="C8" i="56"/>
  <c r="I199" i="56"/>
  <c r="H229" i="56"/>
  <c r="J229" i="56"/>
  <c r="K229" i="56" s="1"/>
  <c r="I264" i="56"/>
  <c r="J264" i="56"/>
  <c r="K264" i="56" s="1"/>
  <c r="I45" i="57"/>
  <c r="D45" i="57"/>
  <c r="E217" i="57"/>
  <c r="M217" i="57" s="1"/>
  <c r="H217" i="57"/>
  <c r="H247" i="54"/>
  <c r="I226" i="55"/>
  <c r="F226" i="55"/>
  <c r="F267" i="55"/>
  <c r="C267" i="55"/>
  <c r="I279" i="55"/>
  <c r="C279" i="55"/>
  <c r="J23" i="56"/>
  <c r="K23" i="56" s="1"/>
  <c r="C23" i="56"/>
  <c r="D234" i="56"/>
  <c r="E234" i="56"/>
  <c r="M234" i="56" s="1"/>
  <c r="G258" i="56"/>
  <c r="C14" i="57"/>
  <c r="J14" i="57"/>
  <c r="K14" i="57" s="1"/>
  <c r="C42" i="57"/>
  <c r="C45" i="57"/>
  <c r="D96" i="57"/>
  <c r="D102" i="57"/>
  <c r="C126" i="57"/>
  <c r="D126" i="57"/>
  <c r="J138" i="57"/>
  <c r="K138" i="57" s="1"/>
  <c r="D138" i="57"/>
  <c r="J148" i="57"/>
  <c r="K148" i="57" s="1"/>
  <c r="I171" i="57"/>
  <c r="E229" i="57"/>
  <c r="M229" i="57" s="1"/>
  <c r="C229" i="57"/>
  <c r="H229" i="57"/>
  <c r="D116" i="54"/>
  <c r="C155" i="54"/>
  <c r="C177" i="54"/>
  <c r="C181" i="54"/>
  <c r="D186" i="54"/>
  <c r="G236" i="54"/>
  <c r="C239" i="54"/>
  <c r="D246" i="54"/>
  <c r="C247" i="54"/>
  <c r="F249" i="54"/>
  <c r="E254" i="54"/>
  <c r="M254" i="54" s="1"/>
  <c r="H257" i="54"/>
  <c r="D266" i="54"/>
  <c r="C47" i="55"/>
  <c r="C56" i="55"/>
  <c r="C132" i="55"/>
  <c r="J77" i="55"/>
  <c r="K77" i="55" s="1"/>
  <c r="C102" i="55"/>
  <c r="C197" i="55"/>
  <c r="D213" i="55"/>
  <c r="I215" i="55"/>
  <c r="F223" i="55"/>
  <c r="C226" i="55"/>
  <c r="J242" i="55"/>
  <c r="K242" i="55" s="1"/>
  <c r="F253" i="55"/>
  <c r="J267" i="55"/>
  <c r="K267" i="55" s="1"/>
  <c r="D279" i="55"/>
  <c r="D22" i="56"/>
  <c r="C22" i="56"/>
  <c r="J39" i="56"/>
  <c r="K39" i="56" s="1"/>
  <c r="D39" i="56"/>
  <c r="D106" i="56"/>
  <c r="C113" i="56"/>
  <c r="D113" i="56"/>
  <c r="I150" i="56"/>
  <c r="D150" i="56"/>
  <c r="H214" i="56"/>
  <c r="F214" i="56"/>
  <c r="I217" i="56"/>
  <c r="H234" i="56"/>
  <c r="D254" i="56"/>
  <c r="H254" i="56"/>
  <c r="H262" i="56"/>
  <c r="D262" i="56"/>
  <c r="I276" i="56"/>
  <c r="C276" i="56"/>
  <c r="J42" i="57"/>
  <c r="K42" i="57" s="1"/>
  <c r="J102" i="57"/>
  <c r="K102" i="57" s="1"/>
  <c r="J109" i="57"/>
  <c r="K109" i="57" s="1"/>
  <c r="D109" i="57"/>
  <c r="J162" i="57"/>
  <c r="K162" i="57" s="1"/>
  <c r="D162" i="57"/>
  <c r="C216" i="57"/>
  <c r="I216" i="57"/>
  <c r="F216" i="57"/>
  <c r="E226" i="57"/>
  <c r="M226" i="57" s="1"/>
  <c r="G226" i="57"/>
  <c r="I235" i="57"/>
  <c r="E235" i="57"/>
  <c r="M235" i="57" s="1"/>
  <c r="G249" i="57"/>
  <c r="C259" i="57"/>
  <c r="H260" i="57"/>
  <c r="F267" i="57"/>
  <c r="F271" i="57"/>
  <c r="G259" i="57"/>
  <c r="H271" i="57"/>
  <c r="C271" i="57"/>
  <c r="D279" i="53"/>
  <c r="G277" i="53"/>
  <c r="H273" i="53"/>
  <c r="C273" i="53"/>
  <c r="J268" i="53"/>
  <c r="K268" i="53" s="1"/>
  <c r="D267" i="53"/>
  <c r="I262" i="53"/>
  <c r="C262" i="53"/>
  <c r="J260" i="53"/>
  <c r="K260" i="53" s="1"/>
  <c r="G257" i="53"/>
  <c r="H254" i="53"/>
  <c r="I251" i="53"/>
  <c r="I246" i="53"/>
  <c r="C246" i="53"/>
  <c r="E244" i="53"/>
  <c r="M244" i="53" s="1"/>
  <c r="F243" i="53"/>
  <c r="J233" i="53"/>
  <c r="K233" i="53" s="1"/>
  <c r="E233" i="53"/>
  <c r="M233" i="53" s="1"/>
  <c r="G231" i="53"/>
  <c r="C229" i="53"/>
  <c r="G227" i="53"/>
  <c r="G224" i="53"/>
  <c r="C224" i="53"/>
  <c r="H222" i="53"/>
  <c r="D210" i="53"/>
  <c r="C120" i="53"/>
  <c r="I122" i="53"/>
  <c r="D146" i="53"/>
  <c r="I202" i="53"/>
  <c r="C117" i="53"/>
  <c r="I148" i="53"/>
  <c r="J161" i="53"/>
  <c r="K161" i="53" s="1"/>
  <c r="C75" i="53"/>
  <c r="I212" i="53"/>
  <c r="I46" i="53"/>
  <c r="I42" i="53"/>
  <c r="C91" i="53"/>
  <c r="D34" i="53"/>
  <c r="C197" i="53"/>
  <c r="I163" i="53"/>
  <c r="I183" i="53"/>
  <c r="I172" i="53"/>
  <c r="C151" i="53"/>
  <c r="D97" i="53"/>
  <c r="C77" i="53"/>
  <c r="I77" i="53"/>
  <c r="D144" i="53"/>
  <c r="C144" i="53"/>
  <c r="J64" i="53"/>
  <c r="K64" i="53" s="1"/>
  <c r="C44" i="53"/>
  <c r="D44" i="53"/>
  <c r="I116" i="53"/>
  <c r="I43" i="53"/>
  <c r="D73" i="53"/>
  <c r="J73" i="53"/>
  <c r="K73" i="53" s="1"/>
  <c r="D49" i="53"/>
  <c r="C49" i="53"/>
  <c r="J49" i="53"/>
  <c r="K49" i="53" s="1"/>
  <c r="D93" i="53"/>
  <c r="C93" i="53"/>
  <c r="I93" i="53"/>
  <c r="C25" i="53"/>
  <c r="C63" i="53"/>
  <c r="I63" i="53"/>
  <c r="J63" i="53"/>
  <c r="K63" i="53" s="1"/>
  <c r="I17" i="53"/>
  <c r="J17" i="53"/>
  <c r="K17" i="53" s="1"/>
  <c r="G260" i="53"/>
  <c r="E257" i="53"/>
  <c r="M257" i="53" s="1"/>
  <c r="F254" i="53"/>
  <c r="J253" i="53"/>
  <c r="K253" i="53" s="1"/>
  <c r="J241" i="53"/>
  <c r="K241" i="53" s="1"/>
  <c r="I233" i="53"/>
  <c r="D233" i="53"/>
  <c r="F222" i="53"/>
  <c r="I126" i="53"/>
  <c r="D148" i="53"/>
  <c r="I161" i="53"/>
  <c r="D212" i="53"/>
  <c r="I168" i="53"/>
  <c r="D42" i="53"/>
  <c r="D163" i="53"/>
  <c r="I162" i="53"/>
  <c r="D172" i="53"/>
  <c r="D58" i="53"/>
  <c r="C58" i="53"/>
  <c r="C89" i="53"/>
  <c r="J89" i="53"/>
  <c r="K89" i="53" s="1"/>
  <c r="I235" i="53"/>
  <c r="J225" i="53"/>
  <c r="K225" i="53" s="1"/>
  <c r="J277" i="53"/>
  <c r="K277" i="53" s="1"/>
  <c r="C277" i="53"/>
  <c r="J273" i="53"/>
  <c r="K273" i="53" s="1"/>
  <c r="E273" i="53"/>
  <c r="M273" i="53" s="1"/>
  <c r="I265" i="53"/>
  <c r="D265" i="53"/>
  <c r="J257" i="53"/>
  <c r="K257" i="53" s="1"/>
  <c r="C257" i="53"/>
  <c r="C254" i="53"/>
  <c r="E253" i="53"/>
  <c r="M253" i="53" s="1"/>
  <c r="I249" i="53"/>
  <c r="D249" i="53"/>
  <c r="E245" i="53"/>
  <c r="M245" i="53" s="1"/>
  <c r="E241" i="53"/>
  <c r="M241" i="53" s="1"/>
  <c r="J236" i="53"/>
  <c r="K236" i="53" s="1"/>
  <c r="D235" i="53"/>
  <c r="H233" i="53"/>
  <c r="C233" i="53"/>
  <c r="H229" i="53"/>
  <c r="F225" i="53"/>
  <c r="I224" i="53"/>
  <c r="J222" i="53"/>
  <c r="K222" i="53" s="1"/>
  <c r="D222" i="53"/>
  <c r="J146" i="53"/>
  <c r="K146" i="53" s="1"/>
  <c r="D126" i="53"/>
  <c r="I152" i="53"/>
  <c r="D161" i="53"/>
  <c r="I68" i="53"/>
  <c r="I203" i="53"/>
  <c r="D168" i="53"/>
  <c r="I65" i="53"/>
  <c r="I190" i="53"/>
  <c r="D162" i="53"/>
  <c r="J77" i="53"/>
  <c r="K77" i="53" s="1"/>
  <c r="C80" i="53"/>
  <c r="J80" i="53"/>
  <c r="K80" i="53" s="1"/>
  <c r="I133" i="53"/>
  <c r="J44" i="53"/>
  <c r="K44" i="53" s="1"/>
  <c r="C24" i="53"/>
  <c r="D24" i="53"/>
  <c r="C10" i="53"/>
  <c r="J10" i="53"/>
  <c r="K10" i="53" s="1"/>
  <c r="C211" i="53"/>
  <c r="J211" i="53"/>
  <c r="K211" i="53" s="1"/>
  <c r="D61" i="53"/>
  <c r="I61" i="53"/>
  <c r="J61" i="53"/>
  <c r="K61" i="53" s="1"/>
  <c r="J160" i="53"/>
  <c r="K160" i="53" s="1"/>
  <c r="C13" i="53"/>
  <c r="I13" i="53"/>
  <c r="I273" i="53"/>
  <c r="D273" i="53"/>
  <c r="I267" i="53"/>
  <c r="C194" i="53"/>
  <c r="J194" i="53"/>
  <c r="K194" i="53" s="1"/>
  <c r="D154" i="53"/>
  <c r="C154" i="53"/>
  <c r="D179" i="53"/>
  <c r="I179" i="53"/>
  <c r="C111" i="53"/>
  <c r="I111" i="53"/>
  <c r="J111" i="53"/>
  <c r="K111" i="53" s="1"/>
  <c r="D48" i="53"/>
  <c r="I48" i="53"/>
  <c r="I95" i="53"/>
  <c r="J95" i="53"/>
  <c r="K95" i="53" s="1"/>
  <c r="I161" i="54"/>
  <c r="F215" i="54"/>
  <c r="J223" i="54"/>
  <c r="K223" i="54" s="1"/>
  <c r="H252" i="54"/>
  <c r="H265" i="54"/>
  <c r="H273" i="54"/>
  <c r="J31" i="55"/>
  <c r="K31" i="55" s="1"/>
  <c r="J112" i="55"/>
  <c r="K112" i="55" s="1"/>
  <c r="J126" i="55"/>
  <c r="K126" i="55" s="1"/>
  <c r="I21" i="55"/>
  <c r="I115" i="55"/>
  <c r="D122" i="55"/>
  <c r="D117" i="55"/>
  <c r="D169" i="55"/>
  <c r="D202" i="55"/>
  <c r="C202" i="55"/>
  <c r="E219" i="55"/>
  <c r="M219" i="55" s="1"/>
  <c r="C219" i="55"/>
  <c r="C225" i="55"/>
  <c r="G225" i="55"/>
  <c r="I225" i="55"/>
  <c r="I235" i="55"/>
  <c r="C235" i="55"/>
  <c r="E242" i="55"/>
  <c r="M242" i="55" s="1"/>
  <c r="J249" i="55"/>
  <c r="K249" i="55" s="1"/>
  <c r="D249" i="55"/>
  <c r="I254" i="55"/>
  <c r="F254" i="55"/>
  <c r="H254" i="55"/>
  <c r="J256" i="55"/>
  <c r="K256" i="55" s="1"/>
  <c r="H256" i="55"/>
  <c r="F262" i="55"/>
  <c r="I271" i="55"/>
  <c r="D271" i="55"/>
  <c r="C271" i="55"/>
  <c r="C277" i="55"/>
  <c r="E277" i="55"/>
  <c r="M277" i="55" s="1"/>
  <c r="D277" i="55"/>
  <c r="D15" i="56"/>
  <c r="D49" i="56"/>
  <c r="J49" i="56"/>
  <c r="K49" i="56" s="1"/>
  <c r="I49" i="56"/>
  <c r="I90" i="56"/>
  <c r="D90" i="56"/>
  <c r="C90" i="56"/>
  <c r="J97" i="56"/>
  <c r="K97" i="56" s="1"/>
  <c r="D97" i="56"/>
  <c r="I155" i="56"/>
  <c r="J155" i="56"/>
  <c r="K155" i="56" s="1"/>
  <c r="C155" i="56"/>
  <c r="I166" i="56"/>
  <c r="D166" i="56"/>
  <c r="I179" i="56"/>
  <c r="D179" i="56"/>
  <c r="J195" i="56"/>
  <c r="K195" i="56" s="1"/>
  <c r="C195" i="56"/>
  <c r="H228" i="56"/>
  <c r="G228" i="56"/>
  <c r="D228" i="56"/>
  <c r="C235" i="56"/>
  <c r="E246" i="56"/>
  <c r="M246" i="56" s="1"/>
  <c r="H246" i="56"/>
  <c r="C5" i="57"/>
  <c r="D5" i="57"/>
  <c r="I184" i="53"/>
  <c r="I8" i="54"/>
  <c r="C13" i="54"/>
  <c r="C17" i="54"/>
  <c r="I28" i="54"/>
  <c r="C33" i="54"/>
  <c r="D44" i="54"/>
  <c r="C49" i="54"/>
  <c r="D57" i="54"/>
  <c r="D85" i="54"/>
  <c r="C93" i="54"/>
  <c r="D96" i="54"/>
  <c r="C102" i="54"/>
  <c r="I112" i="54"/>
  <c r="D115" i="54"/>
  <c r="H215" i="54"/>
  <c r="I222" i="55"/>
  <c r="F222" i="55"/>
  <c r="H222" i="55"/>
  <c r="E231" i="55"/>
  <c r="M231" i="55" s="1"/>
  <c r="D231" i="55"/>
  <c r="E236" i="55"/>
  <c r="M236" i="55" s="1"/>
  <c r="G236" i="55"/>
  <c r="I280" i="55"/>
  <c r="D280" i="55"/>
  <c r="C280" i="55"/>
  <c r="D14" i="56"/>
  <c r="I14" i="56"/>
  <c r="I94" i="56"/>
  <c r="J94" i="56"/>
  <c r="K94" i="56" s="1"/>
  <c r="D94" i="56"/>
  <c r="I99" i="56"/>
  <c r="C99" i="56"/>
  <c r="I102" i="56"/>
  <c r="D102" i="56"/>
  <c r="C102" i="56"/>
  <c r="I116" i="56"/>
  <c r="C116" i="56"/>
  <c r="D127" i="56"/>
  <c r="C127" i="56"/>
  <c r="D190" i="56"/>
  <c r="C190" i="56"/>
  <c r="J202" i="56"/>
  <c r="K202" i="56" s="1"/>
  <c r="I202" i="56"/>
  <c r="I207" i="56"/>
  <c r="D207" i="56"/>
  <c r="G220" i="56"/>
  <c r="F220" i="56"/>
  <c r="F239" i="56"/>
  <c r="H239" i="56"/>
  <c r="E239" i="56"/>
  <c r="M239" i="56" s="1"/>
  <c r="I11" i="57"/>
  <c r="C11" i="57"/>
  <c r="C38" i="57"/>
  <c r="D38" i="57"/>
  <c r="D157" i="53"/>
  <c r="C166" i="53"/>
  <c r="J106" i="53"/>
  <c r="K106" i="53" s="1"/>
  <c r="D155" i="53"/>
  <c r="D130" i="53"/>
  <c r="D50" i="53"/>
  <c r="J18" i="53"/>
  <c r="K18" i="53" s="1"/>
  <c r="I128" i="53"/>
  <c r="I103" i="53"/>
  <c r="D184" i="53"/>
  <c r="J12" i="53"/>
  <c r="K12" i="53" s="1"/>
  <c r="J4" i="53"/>
  <c r="K4" i="53" s="1"/>
  <c r="D5" i="54"/>
  <c r="I12" i="54"/>
  <c r="D13" i="54"/>
  <c r="I16" i="54"/>
  <c r="C31" i="54"/>
  <c r="C41" i="54"/>
  <c r="J48" i="54"/>
  <c r="K48" i="54" s="1"/>
  <c r="D53" i="54"/>
  <c r="D56" i="54"/>
  <c r="C65" i="54"/>
  <c r="D68" i="54"/>
  <c r="C91" i="54"/>
  <c r="I92" i="54"/>
  <c r="J93" i="54"/>
  <c r="K93" i="54" s="1"/>
  <c r="C114" i="54"/>
  <c r="D145" i="54"/>
  <c r="D155" i="54"/>
  <c r="C159" i="54"/>
  <c r="D160" i="54"/>
  <c r="C161" i="54"/>
  <c r="D165" i="54"/>
  <c r="D166" i="54"/>
  <c r="C171" i="54"/>
  <c r="D177" i="54"/>
  <c r="D178" i="54"/>
  <c r="D183" i="54"/>
  <c r="I186" i="54"/>
  <c r="C195" i="54"/>
  <c r="I206" i="54"/>
  <c r="C207" i="54"/>
  <c r="C215" i="54"/>
  <c r="J215" i="54"/>
  <c r="K215" i="54" s="1"/>
  <c r="J220" i="54"/>
  <c r="K220" i="54" s="1"/>
  <c r="D223" i="54"/>
  <c r="J233" i="54"/>
  <c r="K233" i="54" s="1"/>
  <c r="F234" i="54"/>
  <c r="F239" i="54"/>
  <c r="E243" i="54"/>
  <c r="M243" i="54" s="1"/>
  <c r="G247" i="54"/>
  <c r="J248" i="54"/>
  <c r="K248" i="54" s="1"/>
  <c r="C252" i="54"/>
  <c r="F254" i="54"/>
  <c r="F255" i="54"/>
  <c r="F259" i="54"/>
  <c r="F264" i="54"/>
  <c r="C265" i="54"/>
  <c r="G267" i="54"/>
  <c r="F272" i="54"/>
  <c r="C273" i="54"/>
  <c r="G275" i="54"/>
  <c r="J279" i="54"/>
  <c r="K279" i="54" s="1"/>
  <c r="C31" i="55"/>
  <c r="J11" i="55"/>
  <c r="K11" i="55" s="1"/>
  <c r="C17" i="55"/>
  <c r="C27" i="55"/>
  <c r="D56" i="55"/>
  <c r="D69" i="55"/>
  <c r="C4" i="55"/>
  <c r="J60" i="55"/>
  <c r="K60" i="55" s="1"/>
  <c r="C112" i="55"/>
  <c r="C39" i="55"/>
  <c r="I44" i="55"/>
  <c r="C90" i="55"/>
  <c r="J63" i="55"/>
  <c r="K63" i="55" s="1"/>
  <c r="J132" i="55"/>
  <c r="K132" i="55" s="1"/>
  <c r="D193" i="55"/>
  <c r="C65" i="55"/>
  <c r="C126" i="55"/>
  <c r="D106" i="55"/>
  <c r="C21" i="55"/>
  <c r="C160" i="55"/>
  <c r="C115" i="55"/>
  <c r="C119" i="55"/>
  <c r="D125" i="55"/>
  <c r="C177" i="55"/>
  <c r="C142" i="55"/>
  <c r="D146" i="55"/>
  <c r="I55" i="55"/>
  <c r="J179" i="55"/>
  <c r="K179" i="55" s="1"/>
  <c r="D179" i="55"/>
  <c r="C180" i="55"/>
  <c r="I46" i="55"/>
  <c r="D46" i="55"/>
  <c r="C206" i="55"/>
  <c r="F214" i="55"/>
  <c r="E216" i="55"/>
  <c r="M216" i="55" s="1"/>
  <c r="C216" i="55"/>
  <c r="J218" i="55"/>
  <c r="K218" i="55" s="1"/>
  <c r="C222" i="55"/>
  <c r="C236" i="55"/>
  <c r="C237" i="55"/>
  <c r="D237" i="55"/>
  <c r="G244" i="55"/>
  <c r="F244" i="55"/>
  <c r="I262" i="55"/>
  <c r="D262" i="55"/>
  <c r="H262" i="55"/>
  <c r="I58" i="56"/>
  <c r="C94" i="56"/>
  <c r="I98" i="56"/>
  <c r="J98" i="56"/>
  <c r="K98" i="56" s="1"/>
  <c r="D98" i="56"/>
  <c r="J99" i="56"/>
  <c r="K99" i="56" s="1"/>
  <c r="J101" i="56"/>
  <c r="K101" i="56" s="1"/>
  <c r="I101" i="56"/>
  <c r="J102" i="56"/>
  <c r="K102" i="56" s="1"/>
  <c r="I115" i="56"/>
  <c r="D115" i="56"/>
  <c r="I127" i="56"/>
  <c r="I156" i="56"/>
  <c r="C156" i="56"/>
  <c r="I182" i="56"/>
  <c r="D182" i="56"/>
  <c r="I190" i="56"/>
  <c r="J194" i="56"/>
  <c r="K194" i="56" s="1"/>
  <c r="C194" i="56"/>
  <c r="C207" i="56"/>
  <c r="I220" i="56"/>
  <c r="E222" i="56"/>
  <c r="M222" i="56" s="1"/>
  <c r="D222" i="56"/>
  <c r="F238" i="56"/>
  <c r="J238" i="56"/>
  <c r="K238" i="56" s="1"/>
  <c r="D239" i="56"/>
  <c r="E250" i="56"/>
  <c r="M250" i="56" s="1"/>
  <c r="H250" i="56"/>
  <c r="I4" i="57"/>
  <c r="C4" i="57"/>
  <c r="D12" i="53"/>
  <c r="I4" i="53"/>
  <c r="D65" i="54"/>
  <c r="D159" i="54"/>
  <c r="I166" i="54"/>
  <c r="D171" i="54"/>
  <c r="D195" i="54"/>
  <c r="D207" i="54"/>
  <c r="D215" i="54"/>
  <c r="F223" i="54"/>
  <c r="G234" i="54"/>
  <c r="G239" i="54"/>
  <c r="F252" i="54"/>
  <c r="G255" i="54"/>
  <c r="G259" i="54"/>
  <c r="H264" i="54"/>
  <c r="G265" i="54"/>
  <c r="H272" i="54"/>
  <c r="G273" i="54"/>
  <c r="D31" i="55"/>
  <c r="J56" i="55"/>
  <c r="K56" i="55" s="1"/>
  <c r="C175" i="55"/>
  <c r="D112" i="55"/>
  <c r="C32" i="55"/>
  <c r="D136" i="55"/>
  <c r="I119" i="55"/>
  <c r="C51" i="55"/>
  <c r="I125" i="55"/>
  <c r="D177" i="55"/>
  <c r="D142" i="55"/>
  <c r="C117" i="55"/>
  <c r="I167" i="55"/>
  <c r="C179" i="55"/>
  <c r="G216" i="55"/>
  <c r="D222" i="55"/>
  <c r="H225" i="55"/>
  <c r="E233" i="55"/>
  <c r="M233" i="55" s="1"/>
  <c r="H235" i="55"/>
  <c r="D236" i="55"/>
  <c r="E237" i="55"/>
  <c r="M237" i="55" s="1"/>
  <c r="I238" i="55"/>
  <c r="F238" i="55"/>
  <c r="H238" i="55"/>
  <c r="D242" i="55"/>
  <c r="J243" i="55"/>
  <c r="K243" i="55" s="1"/>
  <c r="D243" i="55"/>
  <c r="E246" i="55"/>
  <c r="M246" i="55" s="1"/>
  <c r="J246" i="55"/>
  <c r="K246" i="55" s="1"/>
  <c r="G254" i="55"/>
  <c r="C262" i="55"/>
  <c r="C25" i="56"/>
  <c r="C98" i="56"/>
  <c r="D101" i="56"/>
  <c r="C115" i="56"/>
  <c r="I138" i="56"/>
  <c r="D138" i="56"/>
  <c r="J141" i="56"/>
  <c r="K141" i="56" s="1"/>
  <c r="I146" i="56"/>
  <c r="D146" i="56"/>
  <c r="C146" i="56"/>
  <c r="C182" i="56"/>
  <c r="G217" i="56"/>
  <c r="H217" i="56"/>
  <c r="F217" i="56"/>
  <c r="H222" i="56"/>
  <c r="C238" i="56"/>
  <c r="J239" i="56"/>
  <c r="K239" i="56" s="1"/>
  <c r="C250" i="56"/>
  <c r="J37" i="57"/>
  <c r="K37" i="57" s="1"/>
  <c r="D37" i="57"/>
  <c r="C37" i="57"/>
  <c r="F258" i="56"/>
  <c r="C266" i="56"/>
  <c r="G266" i="56"/>
  <c r="H272" i="56"/>
  <c r="F272" i="56"/>
  <c r="F274" i="56"/>
  <c r="I279" i="56"/>
  <c r="D279" i="56"/>
  <c r="D2" i="57"/>
  <c r="J90" i="57"/>
  <c r="K90" i="57" s="1"/>
  <c r="D116" i="57"/>
  <c r="I139" i="57"/>
  <c r="D139" i="57"/>
  <c r="D143" i="57"/>
  <c r="J145" i="57"/>
  <c r="K145" i="57" s="1"/>
  <c r="D145" i="57"/>
  <c r="I156" i="57"/>
  <c r="J156" i="57"/>
  <c r="K156" i="57" s="1"/>
  <c r="I159" i="57"/>
  <c r="D159" i="57"/>
  <c r="G223" i="57"/>
  <c r="H223" i="57"/>
  <c r="C223" i="57"/>
  <c r="F231" i="57"/>
  <c r="D231" i="57"/>
  <c r="I231" i="57"/>
  <c r="I232" i="57"/>
  <c r="F232" i="57"/>
  <c r="H232" i="57"/>
  <c r="C232" i="57"/>
  <c r="I239" i="57"/>
  <c r="G239" i="57"/>
  <c r="D239" i="57"/>
  <c r="C239" i="57"/>
  <c r="I65" i="57"/>
  <c r="C65" i="57"/>
  <c r="J178" i="57"/>
  <c r="K178" i="57" s="1"/>
  <c r="C178" i="57"/>
  <c r="I178" i="57"/>
  <c r="C186" i="57"/>
  <c r="I186" i="57"/>
  <c r="I207" i="57"/>
  <c r="C207" i="57"/>
  <c r="H239" i="57"/>
  <c r="I241" i="57"/>
  <c r="J241" i="57"/>
  <c r="K241" i="57" s="1"/>
  <c r="G241" i="57"/>
  <c r="C241" i="57"/>
  <c r="H215" i="55"/>
  <c r="J199" i="56"/>
  <c r="K199" i="56" s="1"/>
  <c r="J234" i="56"/>
  <c r="K234" i="56" s="1"/>
  <c r="I275" i="56"/>
  <c r="D275" i="56"/>
  <c r="J275" i="56"/>
  <c r="K275" i="56" s="1"/>
  <c r="I16" i="57"/>
  <c r="C16" i="57"/>
  <c r="I29" i="57"/>
  <c r="C29" i="57"/>
  <c r="C59" i="57"/>
  <c r="D59" i="57"/>
  <c r="C70" i="57"/>
  <c r="J91" i="57"/>
  <c r="K91" i="57" s="1"/>
  <c r="I91" i="57"/>
  <c r="I100" i="57"/>
  <c r="D100" i="57"/>
  <c r="J114" i="57"/>
  <c r="K114" i="57" s="1"/>
  <c r="D129" i="57"/>
  <c r="H219" i="57"/>
  <c r="I219" i="57"/>
  <c r="D219" i="57"/>
  <c r="H246" i="57"/>
  <c r="G246" i="57"/>
  <c r="F246" i="57"/>
  <c r="D269" i="55"/>
  <c r="E270" i="55"/>
  <c r="M270" i="55" s="1"/>
  <c r="C275" i="55"/>
  <c r="J279" i="55"/>
  <c r="K279" i="55" s="1"/>
  <c r="C6" i="56"/>
  <c r="C11" i="56"/>
  <c r="C66" i="56"/>
  <c r="C106" i="56"/>
  <c r="C118" i="56"/>
  <c r="D121" i="56"/>
  <c r="C122" i="56"/>
  <c r="C128" i="56"/>
  <c r="C131" i="56"/>
  <c r="C134" i="56"/>
  <c r="C170" i="56"/>
  <c r="D175" i="56"/>
  <c r="C186" i="56"/>
  <c r="D219" i="56"/>
  <c r="H221" i="56"/>
  <c r="D240" i="56"/>
  <c r="F241" i="56"/>
  <c r="D248" i="56"/>
  <c r="C258" i="56"/>
  <c r="D260" i="56"/>
  <c r="I263" i="56"/>
  <c r="F263" i="56"/>
  <c r="E274" i="56"/>
  <c r="M274" i="56" s="1"/>
  <c r="C275" i="56"/>
  <c r="C2" i="57"/>
  <c r="C9" i="57"/>
  <c r="D9" i="57"/>
  <c r="J10" i="57"/>
  <c r="K10" i="57" s="1"/>
  <c r="D21" i="57"/>
  <c r="D29" i="57"/>
  <c r="D51" i="57"/>
  <c r="C51" i="57"/>
  <c r="D69" i="57"/>
  <c r="C90" i="57"/>
  <c r="C100" i="57"/>
  <c r="C116" i="57"/>
  <c r="I119" i="57"/>
  <c r="I136" i="57"/>
  <c r="C136" i="57"/>
  <c r="C143" i="57"/>
  <c r="I148" i="57"/>
  <c r="C148" i="57"/>
  <c r="C169" i="57"/>
  <c r="I180" i="57"/>
  <c r="C180" i="57"/>
  <c r="I202" i="57"/>
  <c r="D215" i="57"/>
  <c r="G215" i="57"/>
  <c r="E219" i="57"/>
  <c r="M219" i="57" s="1"/>
  <c r="I234" i="57"/>
  <c r="C234" i="57"/>
  <c r="I237" i="57"/>
  <c r="J237" i="57"/>
  <c r="K237" i="57" s="1"/>
  <c r="E237" i="57"/>
  <c r="M237" i="57" s="1"/>
  <c r="D237" i="57"/>
  <c r="G275" i="57"/>
  <c r="I245" i="57"/>
  <c r="G255" i="57"/>
  <c r="D258" i="57"/>
  <c r="H259" i="57"/>
  <c r="C265" i="57"/>
  <c r="H266" i="57"/>
  <c r="C275" i="57"/>
  <c r="H275" i="57"/>
  <c r="J245" i="57"/>
  <c r="K245" i="57" s="1"/>
  <c r="H255" i="57"/>
  <c r="F258" i="57"/>
  <c r="F265" i="57"/>
  <c r="D275" i="57"/>
  <c r="J278" i="56"/>
  <c r="K278" i="56" s="1"/>
  <c r="E225" i="57"/>
  <c r="M225" i="57" s="1"/>
  <c r="H235" i="57"/>
  <c r="G242" i="57"/>
  <c r="C245" i="57"/>
  <c r="E248" i="57"/>
  <c r="M248" i="57" s="1"/>
  <c r="H249" i="57"/>
  <c r="C255" i="57"/>
  <c r="J258" i="57"/>
  <c r="K258" i="57" s="1"/>
  <c r="D259" i="57"/>
  <c r="F263" i="57"/>
  <c r="G271" i="57"/>
  <c r="F275" i="57"/>
  <c r="F279" i="57"/>
  <c r="H245" i="53"/>
  <c r="C245" i="53"/>
  <c r="D243" i="53"/>
  <c r="I241" i="53"/>
  <c r="D241" i="53"/>
  <c r="E238" i="53"/>
  <c r="M238" i="53" s="1"/>
  <c r="G237" i="53"/>
  <c r="G236" i="53"/>
  <c r="E234" i="53"/>
  <c r="M234" i="53" s="1"/>
  <c r="F231" i="53"/>
  <c r="G229" i="53"/>
  <c r="I228" i="53"/>
  <c r="F227" i="53"/>
  <c r="J226" i="53"/>
  <c r="K226" i="53" s="1"/>
  <c r="H220" i="53"/>
  <c r="D220" i="53"/>
  <c r="J217" i="53"/>
  <c r="K217" i="53" s="1"/>
  <c r="G216" i="53"/>
  <c r="J215" i="53"/>
  <c r="K215" i="53" s="1"/>
  <c r="I54" i="53"/>
  <c r="D54" i="53"/>
  <c r="J145" i="53"/>
  <c r="K145" i="53" s="1"/>
  <c r="I207" i="53"/>
  <c r="D188" i="53"/>
  <c r="I140" i="53"/>
  <c r="D140" i="53"/>
  <c r="I199" i="53"/>
  <c r="J117" i="53"/>
  <c r="K117" i="53" s="1"/>
  <c r="J156" i="53"/>
  <c r="K156" i="53" s="1"/>
  <c r="I208" i="53"/>
  <c r="D176" i="53"/>
  <c r="I57" i="53"/>
  <c r="D57" i="53"/>
  <c r="I114" i="53"/>
  <c r="I171" i="53"/>
  <c r="D171" i="53"/>
  <c r="J205" i="53"/>
  <c r="K205" i="53" s="1"/>
  <c r="I153" i="53"/>
  <c r="D153" i="53"/>
  <c r="J154" i="53"/>
  <c r="K154" i="53" s="1"/>
  <c r="J206" i="53"/>
  <c r="K206" i="53" s="1"/>
  <c r="J143" i="53"/>
  <c r="K143" i="53" s="1"/>
  <c r="D96" i="53"/>
  <c r="J58" i="53"/>
  <c r="K58" i="53" s="1"/>
  <c r="J51" i="53"/>
  <c r="K51" i="53" s="1"/>
  <c r="D92" i="53"/>
  <c r="I70" i="53"/>
  <c r="J166" i="53"/>
  <c r="K166" i="53" s="1"/>
  <c r="J104" i="53"/>
  <c r="K104" i="53" s="1"/>
  <c r="D104" i="53"/>
  <c r="D14" i="53"/>
  <c r="D43" i="53"/>
  <c r="D211" i="53"/>
  <c r="I155" i="53"/>
  <c r="C155" i="53"/>
  <c r="J109" i="53"/>
  <c r="K109" i="53" s="1"/>
  <c r="C109" i="53"/>
  <c r="D185" i="53"/>
  <c r="J141" i="53"/>
  <c r="K141" i="53" s="1"/>
  <c r="D71" i="53"/>
  <c r="C130" i="53"/>
  <c r="D47" i="53"/>
  <c r="I50" i="53"/>
  <c r="I180" i="53"/>
  <c r="I38" i="53"/>
  <c r="C38" i="53"/>
  <c r="C169" i="53"/>
  <c r="C17" i="53"/>
  <c r="D17" i="53"/>
  <c r="J48" i="53"/>
  <c r="K48" i="53" s="1"/>
  <c r="J175" i="53"/>
  <c r="K175" i="53" s="1"/>
  <c r="C95" i="53"/>
  <c r="I159" i="53"/>
  <c r="J127" i="53"/>
  <c r="K127" i="53" s="1"/>
  <c r="D186" i="53"/>
  <c r="D78" i="53"/>
  <c r="J78" i="53"/>
  <c r="K78" i="53" s="1"/>
  <c r="I23" i="53"/>
  <c r="D21" i="53"/>
  <c r="J21" i="53"/>
  <c r="K21" i="53" s="1"/>
  <c r="I20" i="53"/>
  <c r="C3" i="53"/>
  <c r="J3" i="53"/>
  <c r="K3" i="53" s="1"/>
  <c r="I14" i="54"/>
  <c r="I27" i="54"/>
  <c r="C32" i="54"/>
  <c r="D32" i="54"/>
  <c r="F280" i="53"/>
  <c r="F278" i="53"/>
  <c r="G276" i="53"/>
  <c r="E272" i="53"/>
  <c r="M272" i="53" s="1"/>
  <c r="E270" i="53"/>
  <c r="M270" i="53" s="1"/>
  <c r="G268" i="53"/>
  <c r="I253" i="53"/>
  <c r="D253" i="53"/>
  <c r="F251" i="53"/>
  <c r="E278" i="53"/>
  <c r="M278" i="53" s="1"/>
  <c r="I270" i="53"/>
  <c r="C270" i="53"/>
  <c r="I261" i="53"/>
  <c r="D261" i="53"/>
  <c r="H253" i="53"/>
  <c r="D251" i="53"/>
  <c r="H241" i="53"/>
  <c r="D240" i="53"/>
  <c r="I238" i="53"/>
  <c r="C238" i="53"/>
  <c r="D231" i="53"/>
  <c r="I230" i="53"/>
  <c r="H226" i="53"/>
  <c r="G220" i="53"/>
  <c r="C220" i="53"/>
  <c r="I217" i="53"/>
  <c r="C54" i="53"/>
  <c r="I145" i="53"/>
  <c r="I76" i="53"/>
  <c r="D76" i="53"/>
  <c r="C188" i="53"/>
  <c r="I156" i="53"/>
  <c r="D156" i="53"/>
  <c r="I177" i="53"/>
  <c r="D177" i="53"/>
  <c r="C176" i="53"/>
  <c r="C171" i="53"/>
  <c r="C153" i="53"/>
  <c r="I206" i="53"/>
  <c r="D206" i="53"/>
  <c r="I143" i="53"/>
  <c r="C143" i="53"/>
  <c r="C96" i="53"/>
  <c r="J178" i="53"/>
  <c r="K178" i="53" s="1"/>
  <c r="D178" i="53"/>
  <c r="C92" i="53"/>
  <c r="I104" i="53"/>
  <c r="C104" i="53"/>
  <c r="C14" i="53"/>
  <c r="C43" i="53"/>
  <c r="J185" i="53"/>
  <c r="K185" i="53" s="1"/>
  <c r="C185" i="53"/>
  <c r="J71" i="53"/>
  <c r="K71" i="53" s="1"/>
  <c r="C71" i="53"/>
  <c r="J94" i="53"/>
  <c r="K94" i="53" s="1"/>
  <c r="C94" i="53"/>
  <c r="J45" i="53"/>
  <c r="K45" i="53" s="1"/>
  <c r="C45" i="53"/>
  <c r="C47" i="53"/>
  <c r="C72" i="53"/>
  <c r="C67" i="53"/>
  <c r="C150" i="53"/>
  <c r="D121" i="53"/>
  <c r="J41" i="53"/>
  <c r="K41" i="53" s="1"/>
  <c r="D41" i="53"/>
  <c r="D79" i="53"/>
  <c r="C79" i="53"/>
  <c r="J59" i="53"/>
  <c r="K59" i="53" s="1"/>
  <c r="J135" i="53"/>
  <c r="K135" i="53" s="1"/>
  <c r="D103" i="53"/>
  <c r="J103" i="53"/>
  <c r="K103" i="53" s="1"/>
  <c r="I9" i="54"/>
  <c r="D9" i="54"/>
  <c r="J9" i="54"/>
  <c r="K9" i="54" s="1"/>
  <c r="I25" i="54"/>
  <c r="D25" i="54"/>
  <c r="C25" i="54"/>
  <c r="I47" i="54"/>
  <c r="E280" i="53"/>
  <c r="M280" i="53" s="1"/>
  <c r="H279" i="53"/>
  <c r="E269" i="53"/>
  <c r="M269" i="53" s="1"/>
  <c r="F259" i="53"/>
  <c r="C253" i="53"/>
  <c r="J252" i="53"/>
  <c r="K252" i="53" s="1"/>
  <c r="C241" i="53"/>
  <c r="G279" i="53"/>
  <c r="I277" i="53"/>
  <c r="D277" i="53"/>
  <c r="F275" i="53"/>
  <c r="I269" i="53"/>
  <c r="D269" i="53"/>
  <c r="F267" i="53"/>
  <c r="H261" i="53"/>
  <c r="C261" i="53"/>
  <c r="D259" i="53"/>
  <c r="I257" i="53"/>
  <c r="D257" i="53"/>
  <c r="G253" i="53"/>
  <c r="G241" i="53"/>
  <c r="I237" i="53"/>
  <c r="D237" i="53"/>
  <c r="F235" i="53"/>
  <c r="I229" i="53"/>
  <c r="D229" i="53"/>
  <c r="E228" i="53"/>
  <c r="M228" i="53" s="1"/>
  <c r="J220" i="53"/>
  <c r="K220" i="53" s="1"/>
  <c r="I209" i="53"/>
  <c r="J188" i="53"/>
  <c r="K188" i="53" s="1"/>
  <c r="J192" i="53"/>
  <c r="K192" i="53" s="1"/>
  <c r="I98" i="53"/>
  <c r="J176" i="53"/>
  <c r="K176" i="53" s="1"/>
  <c r="J90" i="53"/>
  <c r="K90" i="53" s="1"/>
  <c r="I187" i="53"/>
  <c r="D147" i="53"/>
  <c r="I194" i="53"/>
  <c r="I144" i="53"/>
  <c r="J137" i="53"/>
  <c r="K137" i="53" s="1"/>
  <c r="J96" i="53"/>
  <c r="K96" i="53" s="1"/>
  <c r="J133" i="53"/>
  <c r="K133" i="53" s="1"/>
  <c r="I88" i="53"/>
  <c r="D88" i="53"/>
  <c r="I29" i="53"/>
  <c r="D29" i="53"/>
  <c r="J14" i="53"/>
  <c r="K14" i="53" s="1"/>
  <c r="D164" i="53"/>
  <c r="I89" i="53"/>
  <c r="J121" i="53"/>
  <c r="K121" i="53" s="1"/>
  <c r="C175" i="53"/>
  <c r="D175" i="53"/>
  <c r="I79" i="53"/>
  <c r="C159" i="53"/>
  <c r="C36" i="53"/>
  <c r="D23" i="53"/>
  <c r="D20" i="53"/>
  <c r="D13" i="53"/>
  <c r="J13" i="53"/>
  <c r="K13" i="53" s="1"/>
  <c r="I113" i="53"/>
  <c r="C9" i="54"/>
  <c r="J38" i="54"/>
  <c r="K38" i="54" s="1"/>
  <c r="D38" i="54"/>
  <c r="I38" i="54"/>
  <c r="C38" i="54"/>
  <c r="I45" i="54"/>
  <c r="D45" i="54"/>
  <c r="C45" i="54"/>
  <c r="J47" i="54"/>
  <c r="K47" i="54" s="1"/>
  <c r="C85" i="53"/>
  <c r="I85" i="53"/>
  <c r="C41" i="53"/>
  <c r="C100" i="53"/>
  <c r="I100" i="53"/>
  <c r="C24" i="54"/>
  <c r="I24" i="54"/>
  <c r="D35" i="54"/>
  <c r="C35" i="54"/>
  <c r="I12" i="53"/>
  <c r="I4" i="54"/>
  <c r="C5" i="54"/>
  <c r="J13" i="54"/>
  <c r="K13" i="54" s="1"/>
  <c r="D17" i="54"/>
  <c r="I20" i="54"/>
  <c r="C21" i="54"/>
  <c r="J29" i="54"/>
  <c r="K29" i="54" s="1"/>
  <c r="I31" i="54"/>
  <c r="D33" i="54"/>
  <c r="I34" i="54"/>
  <c r="J37" i="54"/>
  <c r="K37" i="54" s="1"/>
  <c r="D41" i="54"/>
  <c r="D48" i="54"/>
  <c r="D49" i="54"/>
  <c r="J52" i="54"/>
  <c r="K52" i="54" s="1"/>
  <c r="C53" i="54"/>
  <c r="C55" i="54"/>
  <c r="J56" i="54"/>
  <c r="K56" i="54" s="1"/>
  <c r="C57" i="54"/>
  <c r="I59" i="54"/>
  <c r="D61" i="54"/>
  <c r="D64" i="54"/>
  <c r="J65" i="54"/>
  <c r="K65" i="54" s="1"/>
  <c r="C70" i="54"/>
  <c r="D76" i="54"/>
  <c r="J76" i="54"/>
  <c r="K76" i="54" s="1"/>
  <c r="D84" i="54"/>
  <c r="I84" i="54"/>
  <c r="C85" i="54"/>
  <c r="C88" i="54"/>
  <c r="J88" i="54"/>
  <c r="K88" i="54" s="1"/>
  <c r="D91" i="54"/>
  <c r="I98" i="54"/>
  <c r="D99" i="54"/>
  <c r="C100" i="54"/>
  <c r="J100" i="54"/>
  <c r="K100" i="54" s="1"/>
  <c r="C106" i="54"/>
  <c r="I106" i="54"/>
  <c r="C107" i="54"/>
  <c r="I108" i="54"/>
  <c r="J110" i="54"/>
  <c r="K110" i="54" s="1"/>
  <c r="D111" i="54"/>
  <c r="J114" i="54"/>
  <c r="K114" i="54" s="1"/>
  <c r="C115" i="54"/>
  <c r="I117" i="54"/>
  <c r="J120" i="54"/>
  <c r="K120" i="54" s="1"/>
  <c r="D120" i="54"/>
  <c r="C122" i="54"/>
  <c r="J122" i="54"/>
  <c r="K122" i="54" s="1"/>
  <c r="D127" i="54"/>
  <c r="I127" i="54"/>
  <c r="D130" i="54"/>
  <c r="D137" i="54"/>
  <c r="J138" i="54"/>
  <c r="K138" i="54" s="1"/>
  <c r="J145" i="54"/>
  <c r="K145" i="54" s="1"/>
  <c r="I147" i="54"/>
  <c r="C148" i="54"/>
  <c r="C151" i="54"/>
  <c r="I155" i="54"/>
  <c r="C157" i="54"/>
  <c r="D163" i="54"/>
  <c r="C173" i="54"/>
  <c r="C182" i="54"/>
  <c r="I182" i="54"/>
  <c r="D182" i="54"/>
  <c r="I184" i="54"/>
  <c r="D184" i="54"/>
  <c r="C184" i="54"/>
  <c r="D191" i="54"/>
  <c r="C194" i="54"/>
  <c r="D194" i="54"/>
  <c r="J197" i="54"/>
  <c r="K197" i="54" s="1"/>
  <c r="D197" i="54"/>
  <c r="I199" i="54"/>
  <c r="D199" i="54"/>
  <c r="C199" i="54"/>
  <c r="J199" i="54"/>
  <c r="K199" i="54" s="1"/>
  <c r="J260" i="54"/>
  <c r="K260" i="54" s="1"/>
  <c r="F260" i="54"/>
  <c r="J17" i="54"/>
  <c r="K17" i="54" s="1"/>
  <c r="J33" i="54"/>
  <c r="K33" i="54" s="1"/>
  <c r="J41" i="54"/>
  <c r="K41" i="54" s="1"/>
  <c r="I43" i="54"/>
  <c r="J44" i="54"/>
  <c r="K44" i="54" s="1"/>
  <c r="J49" i="54"/>
  <c r="K49" i="54" s="1"/>
  <c r="D52" i="54"/>
  <c r="J58" i="54"/>
  <c r="K58" i="54" s="1"/>
  <c r="D60" i="54"/>
  <c r="J61" i="54"/>
  <c r="K61" i="54" s="1"/>
  <c r="C63" i="54"/>
  <c r="C66" i="54"/>
  <c r="I68" i="54"/>
  <c r="C69" i="54"/>
  <c r="I71" i="54"/>
  <c r="C86" i="54"/>
  <c r="C108" i="54"/>
  <c r="J108" i="54"/>
  <c r="K108" i="54" s="1"/>
  <c r="C118" i="54"/>
  <c r="D124" i="54"/>
  <c r="D126" i="54"/>
  <c r="J126" i="54"/>
  <c r="K126" i="54" s="1"/>
  <c r="I129" i="54"/>
  <c r="D129" i="54"/>
  <c r="J133" i="54"/>
  <c r="K133" i="54" s="1"/>
  <c r="J144" i="54"/>
  <c r="K144" i="54" s="1"/>
  <c r="C144" i="54"/>
  <c r="D148" i="54"/>
  <c r="D151" i="54"/>
  <c r="J151" i="54"/>
  <c r="K151" i="54" s="1"/>
  <c r="D152" i="54"/>
  <c r="D154" i="54"/>
  <c r="I164" i="54"/>
  <c r="D164" i="54"/>
  <c r="C164" i="54"/>
  <c r="I167" i="54"/>
  <c r="D167" i="54"/>
  <c r="C167" i="54"/>
  <c r="J167" i="54"/>
  <c r="K167" i="54" s="1"/>
  <c r="C176" i="54"/>
  <c r="C185" i="54"/>
  <c r="I203" i="54"/>
  <c r="C203" i="54"/>
  <c r="J203" i="54"/>
  <c r="K203" i="54" s="1"/>
  <c r="E214" i="54"/>
  <c r="M214" i="54" s="1"/>
  <c r="E218" i="54"/>
  <c r="M218" i="54" s="1"/>
  <c r="E222" i="54"/>
  <c r="M222" i="54" s="1"/>
  <c r="I230" i="54"/>
  <c r="H230" i="54"/>
  <c r="D230" i="54"/>
  <c r="G230" i="54"/>
  <c r="C230" i="54"/>
  <c r="F230" i="54"/>
  <c r="I251" i="54"/>
  <c r="H251" i="54"/>
  <c r="D251" i="54"/>
  <c r="G251" i="54"/>
  <c r="C251" i="54"/>
  <c r="F251" i="54"/>
  <c r="J5" i="54"/>
  <c r="K5" i="54" s="1"/>
  <c r="J21" i="54"/>
  <c r="K21" i="54" s="1"/>
  <c r="I36" i="54"/>
  <c r="J53" i="54"/>
  <c r="K53" i="54" s="1"/>
  <c r="J57" i="54"/>
  <c r="K57" i="54" s="1"/>
  <c r="I64" i="54"/>
  <c r="I67" i="54"/>
  <c r="D69" i="54"/>
  <c r="J77" i="54"/>
  <c r="K77" i="54" s="1"/>
  <c r="I86" i="54"/>
  <c r="J92" i="54"/>
  <c r="K92" i="54" s="1"/>
  <c r="I95" i="54"/>
  <c r="I119" i="54"/>
  <c r="D119" i="54"/>
  <c r="J128" i="54"/>
  <c r="K128" i="54" s="1"/>
  <c r="C128" i="54"/>
  <c r="J129" i="54"/>
  <c r="K129" i="54" s="1"/>
  <c r="C133" i="54"/>
  <c r="J135" i="54"/>
  <c r="K135" i="54" s="1"/>
  <c r="J139" i="54"/>
  <c r="K139" i="54" s="1"/>
  <c r="C160" i="54"/>
  <c r="C165" i="54"/>
  <c r="D176" i="54"/>
  <c r="I179" i="54"/>
  <c r="D179" i="54"/>
  <c r="C179" i="54"/>
  <c r="J179" i="54"/>
  <c r="K179" i="54" s="1"/>
  <c r="D185" i="54"/>
  <c r="C188" i="54"/>
  <c r="D203" i="54"/>
  <c r="J208" i="54"/>
  <c r="K208" i="54" s="1"/>
  <c r="D208" i="54"/>
  <c r="D213" i="54"/>
  <c r="E230" i="54"/>
  <c r="M230" i="54" s="1"/>
  <c r="I243" i="54"/>
  <c r="H243" i="54"/>
  <c r="D243" i="54"/>
  <c r="G243" i="54"/>
  <c r="C243" i="54"/>
  <c r="F243" i="54"/>
  <c r="E251" i="54"/>
  <c r="M251" i="54" s="1"/>
  <c r="I60" i="54"/>
  <c r="I63" i="54"/>
  <c r="J69" i="54"/>
  <c r="K69" i="54" s="1"/>
  <c r="J109" i="54"/>
  <c r="K109" i="54" s="1"/>
  <c r="D118" i="54"/>
  <c r="J118" i="54"/>
  <c r="K118" i="54" s="1"/>
  <c r="J121" i="54"/>
  <c r="K121" i="54" s="1"/>
  <c r="D122" i="54"/>
  <c r="J124" i="54"/>
  <c r="K124" i="54" s="1"/>
  <c r="J137" i="54"/>
  <c r="K137" i="54" s="1"/>
  <c r="D143" i="54"/>
  <c r="I143" i="54"/>
  <c r="C143" i="54"/>
  <c r="J148" i="54"/>
  <c r="K148" i="54" s="1"/>
  <c r="I151" i="54"/>
  <c r="J152" i="54"/>
  <c r="K152" i="54" s="1"/>
  <c r="C152" i="54"/>
  <c r="J154" i="54"/>
  <c r="K154" i="54" s="1"/>
  <c r="C158" i="54"/>
  <c r="D158" i="54"/>
  <c r="I163" i="54"/>
  <c r="C163" i="54"/>
  <c r="J163" i="54"/>
  <c r="K163" i="54" s="1"/>
  <c r="C170" i="54"/>
  <c r="I170" i="54"/>
  <c r="D170" i="54"/>
  <c r="I172" i="54"/>
  <c r="D172" i="54"/>
  <c r="C172" i="54"/>
  <c r="I191" i="54"/>
  <c r="C191" i="54"/>
  <c r="J191" i="54"/>
  <c r="K191" i="54" s="1"/>
  <c r="I193" i="54"/>
  <c r="D193" i="54"/>
  <c r="C193" i="54"/>
  <c r="D196" i="54"/>
  <c r="J196" i="54"/>
  <c r="K196" i="54" s="1"/>
  <c r="C196" i="54"/>
  <c r="J204" i="54"/>
  <c r="K204" i="54" s="1"/>
  <c r="D204" i="54"/>
  <c r="J212" i="54"/>
  <c r="K212" i="54" s="1"/>
  <c r="D212" i="54"/>
  <c r="I214" i="54"/>
  <c r="H214" i="54"/>
  <c r="D214" i="54"/>
  <c r="G214" i="54"/>
  <c r="C214" i="54"/>
  <c r="J214" i="54"/>
  <c r="K214" i="54" s="1"/>
  <c r="I218" i="54"/>
  <c r="H218" i="54"/>
  <c r="D218" i="54"/>
  <c r="G218" i="54"/>
  <c r="C218" i="54"/>
  <c r="J218" i="54"/>
  <c r="K218" i="54" s="1"/>
  <c r="I222" i="54"/>
  <c r="H222" i="54"/>
  <c r="D222" i="54"/>
  <c r="G222" i="54"/>
  <c r="C222" i="54"/>
  <c r="J222" i="54"/>
  <c r="K222" i="54" s="1"/>
  <c r="H242" i="54"/>
  <c r="E242" i="54"/>
  <c r="M242" i="54" s="1"/>
  <c r="J242" i="54"/>
  <c r="K242" i="54" s="1"/>
  <c r="D242" i="54"/>
  <c r="G242" i="54"/>
  <c r="E263" i="54"/>
  <c r="M263" i="54" s="1"/>
  <c r="J263" i="54"/>
  <c r="K263" i="54" s="1"/>
  <c r="E268" i="54"/>
  <c r="M268" i="54" s="1"/>
  <c r="F269" i="54"/>
  <c r="F270" i="54"/>
  <c r="E271" i="54"/>
  <c r="M271" i="54" s="1"/>
  <c r="J271" i="54"/>
  <c r="K271" i="54" s="1"/>
  <c r="F276" i="54"/>
  <c r="G277" i="54"/>
  <c r="I124" i="55"/>
  <c r="J28" i="55"/>
  <c r="K28" i="55" s="1"/>
  <c r="I48" i="55"/>
  <c r="J172" i="55"/>
  <c r="K172" i="55" s="1"/>
  <c r="J210" i="55"/>
  <c r="K210" i="55" s="1"/>
  <c r="J75" i="55"/>
  <c r="K75" i="55" s="1"/>
  <c r="I173" i="55"/>
  <c r="I162" i="55"/>
  <c r="D162" i="55"/>
  <c r="I98" i="55"/>
  <c r="J100" i="55"/>
  <c r="K100" i="55" s="1"/>
  <c r="I22" i="55"/>
  <c r="I66" i="55"/>
  <c r="C66" i="55"/>
  <c r="I13" i="55"/>
  <c r="C13" i="55"/>
  <c r="J35" i="55"/>
  <c r="K35" i="55" s="1"/>
  <c r="I137" i="55"/>
  <c r="J192" i="55"/>
  <c r="K192" i="55" s="1"/>
  <c r="I192" i="55"/>
  <c r="I230" i="55"/>
  <c r="G230" i="55"/>
  <c r="C230" i="55"/>
  <c r="F230" i="55"/>
  <c r="H230" i="55"/>
  <c r="D230" i="55"/>
  <c r="J230" i="55"/>
  <c r="K230" i="55" s="1"/>
  <c r="E230" i="55"/>
  <c r="M230" i="55" s="1"/>
  <c r="I132" i="54"/>
  <c r="J159" i="54"/>
  <c r="K159" i="54" s="1"/>
  <c r="I162" i="54"/>
  <c r="D169" i="54"/>
  <c r="J171" i="54"/>
  <c r="K171" i="54" s="1"/>
  <c r="D175" i="54"/>
  <c r="I178" i="54"/>
  <c r="D181" i="54"/>
  <c r="J183" i="54"/>
  <c r="K183" i="54" s="1"/>
  <c r="D187" i="54"/>
  <c r="I190" i="54"/>
  <c r="D192" i="54"/>
  <c r="I192" i="54"/>
  <c r="J195" i="54"/>
  <c r="K195" i="54" s="1"/>
  <c r="J207" i="54"/>
  <c r="K207" i="54" s="1"/>
  <c r="I209" i="54"/>
  <c r="H217" i="54"/>
  <c r="E223" i="54"/>
  <c r="M223" i="54" s="1"/>
  <c r="E225" i="54"/>
  <c r="M225" i="54" s="1"/>
  <c r="J225" i="54"/>
  <c r="K225" i="54" s="1"/>
  <c r="C226" i="54"/>
  <c r="G226" i="54"/>
  <c r="G228" i="54"/>
  <c r="F231" i="54"/>
  <c r="E233" i="54"/>
  <c r="M233" i="54" s="1"/>
  <c r="D234" i="54"/>
  <c r="H234" i="54"/>
  <c r="C236" i="54"/>
  <c r="H236" i="54"/>
  <c r="C238" i="54"/>
  <c r="G238" i="54"/>
  <c r="E239" i="54"/>
  <c r="M239" i="54" s="1"/>
  <c r="J239" i="54"/>
  <c r="K239" i="54" s="1"/>
  <c r="C241" i="54"/>
  <c r="H241" i="54"/>
  <c r="E246" i="54"/>
  <c r="M246" i="54" s="1"/>
  <c r="E247" i="54"/>
  <c r="M247" i="54" s="1"/>
  <c r="J247" i="54"/>
  <c r="K247" i="54" s="1"/>
  <c r="D248" i="54"/>
  <c r="E250" i="54"/>
  <c r="M250" i="54" s="1"/>
  <c r="D252" i="54"/>
  <c r="J252" i="54"/>
  <c r="K252" i="54" s="1"/>
  <c r="C253" i="54"/>
  <c r="D255" i="54"/>
  <c r="H255" i="54"/>
  <c r="C257" i="54"/>
  <c r="J257" i="54"/>
  <c r="K257" i="54" s="1"/>
  <c r="D259" i="54"/>
  <c r="H259" i="54"/>
  <c r="D262" i="54"/>
  <c r="H262" i="54"/>
  <c r="F263" i="54"/>
  <c r="D264" i="54"/>
  <c r="D265" i="54"/>
  <c r="E266" i="54"/>
  <c r="M266" i="54" s="1"/>
  <c r="D267" i="54"/>
  <c r="H267" i="54"/>
  <c r="F268" i="54"/>
  <c r="G269" i="54"/>
  <c r="G270" i="54"/>
  <c r="F271" i="54"/>
  <c r="D272" i="54"/>
  <c r="D273" i="54"/>
  <c r="E274" i="54"/>
  <c r="M274" i="54" s="1"/>
  <c r="D275" i="54"/>
  <c r="H275" i="54"/>
  <c r="H276" i="54"/>
  <c r="H277" i="54"/>
  <c r="E279" i="54"/>
  <c r="M279" i="54" s="1"/>
  <c r="D152" i="55"/>
  <c r="J152" i="55"/>
  <c r="K152" i="55" s="1"/>
  <c r="C68" i="55"/>
  <c r="C9" i="55"/>
  <c r="D47" i="55"/>
  <c r="J124" i="55"/>
  <c r="K124" i="55" s="1"/>
  <c r="C15" i="55"/>
  <c r="D17" i="55"/>
  <c r="J84" i="55"/>
  <c r="K84" i="55" s="1"/>
  <c r="C80" i="55"/>
  <c r="D5" i="55"/>
  <c r="J5" i="55"/>
  <c r="K5" i="55" s="1"/>
  <c r="D27" i="55"/>
  <c r="D4" i="55"/>
  <c r="D175" i="55"/>
  <c r="J175" i="55"/>
  <c r="K175" i="55" s="1"/>
  <c r="D60" i="55"/>
  <c r="D20" i="55"/>
  <c r="D37" i="55"/>
  <c r="D39" i="55"/>
  <c r="J39" i="55"/>
  <c r="K39" i="55" s="1"/>
  <c r="D40" i="55"/>
  <c r="D32" i="55"/>
  <c r="C45" i="55"/>
  <c r="C7" i="55"/>
  <c r="D147" i="55"/>
  <c r="D171" i="55"/>
  <c r="J171" i="55"/>
  <c r="K171" i="55" s="1"/>
  <c r="D90" i="55"/>
  <c r="J90" i="55"/>
  <c r="K90" i="55" s="1"/>
  <c r="J48" i="55"/>
  <c r="K48" i="55" s="1"/>
  <c r="C57" i="55"/>
  <c r="D63" i="55"/>
  <c r="D132" i="55"/>
  <c r="C94" i="55"/>
  <c r="D65" i="55"/>
  <c r="D133" i="55"/>
  <c r="D71" i="55"/>
  <c r="D128" i="55"/>
  <c r="I77" i="55"/>
  <c r="C77" i="55"/>
  <c r="I81" i="55"/>
  <c r="I102" i="55"/>
  <c r="D102" i="55"/>
  <c r="I88" i="55"/>
  <c r="D88" i="55"/>
  <c r="C173" i="55"/>
  <c r="J173" i="55"/>
  <c r="K173" i="55" s="1"/>
  <c r="C98" i="55"/>
  <c r="I100" i="55"/>
  <c r="D101" i="55"/>
  <c r="J101" i="55"/>
  <c r="K101" i="55" s="1"/>
  <c r="J103" i="55"/>
  <c r="K103" i="55" s="1"/>
  <c r="I103" i="55"/>
  <c r="I105" i="55"/>
  <c r="C105" i="55"/>
  <c r="I108" i="55"/>
  <c r="C22" i="55"/>
  <c r="D135" i="55"/>
  <c r="C116" i="55"/>
  <c r="I122" i="55"/>
  <c r="I123" i="55"/>
  <c r="C123" i="55"/>
  <c r="J97" i="55"/>
  <c r="K97" i="55" s="1"/>
  <c r="I174" i="55"/>
  <c r="D174" i="55"/>
  <c r="J174" i="55"/>
  <c r="I134" i="55"/>
  <c r="D134" i="55"/>
  <c r="J134" i="55"/>
  <c r="K134" i="55" s="1"/>
  <c r="I138" i="55"/>
  <c r="D138" i="55"/>
  <c r="J138" i="55"/>
  <c r="K138" i="55" s="1"/>
  <c r="J151" i="55"/>
  <c r="K151" i="55" s="1"/>
  <c r="J175" i="54"/>
  <c r="K175" i="54" s="1"/>
  <c r="J187" i="54"/>
  <c r="K187" i="54" s="1"/>
  <c r="I202" i="54"/>
  <c r="D226" i="54"/>
  <c r="H226" i="54"/>
  <c r="H228" i="54"/>
  <c r="F233" i="54"/>
  <c r="E234" i="54"/>
  <c r="M234" i="54" s="1"/>
  <c r="J234" i="54"/>
  <c r="K234" i="54" s="1"/>
  <c r="D236" i="54"/>
  <c r="J236" i="54"/>
  <c r="K236" i="54" s="1"/>
  <c r="D238" i="54"/>
  <c r="H238" i="54"/>
  <c r="D241" i="54"/>
  <c r="J241" i="54"/>
  <c r="K241" i="54" s="1"/>
  <c r="H246" i="54"/>
  <c r="E248" i="54"/>
  <c r="M248" i="54" s="1"/>
  <c r="H250" i="54"/>
  <c r="F253" i="54"/>
  <c r="E255" i="54"/>
  <c r="M255" i="54" s="1"/>
  <c r="J255" i="54"/>
  <c r="K255" i="54" s="1"/>
  <c r="D257" i="54"/>
  <c r="E259" i="54"/>
  <c r="M259" i="54" s="1"/>
  <c r="J259" i="54"/>
  <c r="K259" i="54" s="1"/>
  <c r="E262" i="54"/>
  <c r="M262" i="54" s="1"/>
  <c r="J262" i="54"/>
  <c r="K262" i="54" s="1"/>
  <c r="C263" i="54"/>
  <c r="G263" i="54"/>
  <c r="E264" i="54"/>
  <c r="M264" i="54" s="1"/>
  <c r="F265" i="54"/>
  <c r="F266" i="54"/>
  <c r="E267" i="54"/>
  <c r="M267" i="54" s="1"/>
  <c r="J267" i="54"/>
  <c r="K267" i="54" s="1"/>
  <c r="C268" i="54"/>
  <c r="H268" i="54"/>
  <c r="C269" i="54"/>
  <c r="H269" i="54"/>
  <c r="D270" i="54"/>
  <c r="H270" i="54"/>
  <c r="C271" i="54"/>
  <c r="G271" i="54"/>
  <c r="E272" i="54"/>
  <c r="M272" i="54" s="1"/>
  <c r="F273" i="54"/>
  <c r="F274" i="54"/>
  <c r="E275" i="54"/>
  <c r="M275" i="54" s="1"/>
  <c r="J275" i="54"/>
  <c r="K275" i="54" s="1"/>
  <c r="C276" i="54"/>
  <c r="I276" i="54"/>
  <c r="D277" i="54"/>
  <c r="I277" i="54"/>
  <c r="F278" i="54"/>
  <c r="D68" i="55"/>
  <c r="D9" i="55"/>
  <c r="J47" i="55"/>
  <c r="K47" i="55" s="1"/>
  <c r="D124" i="55"/>
  <c r="D15" i="55"/>
  <c r="J15" i="55"/>
  <c r="K15" i="55" s="1"/>
  <c r="J17" i="55"/>
  <c r="K17" i="55" s="1"/>
  <c r="D80" i="55"/>
  <c r="J27" i="55"/>
  <c r="K27" i="55" s="1"/>
  <c r="J4" i="55"/>
  <c r="K4" i="55" s="1"/>
  <c r="J20" i="55"/>
  <c r="K20" i="55" s="1"/>
  <c r="D176" i="55"/>
  <c r="I176" i="55"/>
  <c r="J37" i="55"/>
  <c r="K37" i="55" s="1"/>
  <c r="J32" i="55"/>
  <c r="K32" i="55" s="1"/>
  <c r="C72" i="55"/>
  <c r="D45" i="55"/>
  <c r="D7" i="55"/>
  <c r="J7" i="55"/>
  <c r="K7" i="55" s="1"/>
  <c r="J147" i="55"/>
  <c r="K147" i="55" s="1"/>
  <c r="C28" i="55"/>
  <c r="D48" i="55"/>
  <c r="D57" i="55"/>
  <c r="D94" i="55"/>
  <c r="C23" i="55"/>
  <c r="J65" i="55"/>
  <c r="K65" i="55" s="1"/>
  <c r="C172" i="55"/>
  <c r="I71" i="55"/>
  <c r="C210" i="55"/>
  <c r="I128" i="55"/>
  <c r="D75" i="55"/>
  <c r="J157" i="55"/>
  <c r="K157" i="55" s="1"/>
  <c r="C157" i="55"/>
  <c r="I157" i="55"/>
  <c r="I89" i="55"/>
  <c r="D89" i="55"/>
  <c r="I74" i="55"/>
  <c r="D173" i="55"/>
  <c r="C162" i="55"/>
  <c r="J162" i="55"/>
  <c r="K162" i="55" s="1"/>
  <c r="D98" i="55"/>
  <c r="D100" i="55"/>
  <c r="J87" i="55"/>
  <c r="K87" i="55" s="1"/>
  <c r="I87" i="55"/>
  <c r="C87" i="55"/>
  <c r="D22" i="55"/>
  <c r="I160" i="55"/>
  <c r="D160" i="55"/>
  <c r="C131" i="55"/>
  <c r="I131" i="55"/>
  <c r="D131" i="55"/>
  <c r="D66" i="55"/>
  <c r="J66" i="55"/>
  <c r="K66" i="55" s="1"/>
  <c r="D13" i="55"/>
  <c r="I35" i="55"/>
  <c r="I148" i="55"/>
  <c r="I154" i="55"/>
  <c r="D154" i="55"/>
  <c r="J154" i="55"/>
  <c r="K154" i="55" s="1"/>
  <c r="I155" i="55"/>
  <c r="J184" i="55"/>
  <c r="K184" i="55" s="1"/>
  <c r="C184" i="55"/>
  <c r="I191" i="55"/>
  <c r="J52" i="55"/>
  <c r="K52" i="55" s="1"/>
  <c r="C52" i="55"/>
  <c r="E224" i="55"/>
  <c r="M224" i="55" s="1"/>
  <c r="H224" i="55"/>
  <c r="C224" i="55"/>
  <c r="G224" i="55"/>
  <c r="I224" i="55"/>
  <c r="D224" i="55"/>
  <c r="F224" i="55"/>
  <c r="E226" i="54"/>
  <c r="M226" i="54" s="1"/>
  <c r="J226" i="54"/>
  <c r="K226" i="54" s="1"/>
  <c r="E238" i="54"/>
  <c r="M238" i="54" s="1"/>
  <c r="J238" i="54"/>
  <c r="K238" i="54" s="1"/>
  <c r="D263" i="54"/>
  <c r="H263" i="54"/>
  <c r="D268" i="54"/>
  <c r="D269" i="54"/>
  <c r="E270" i="54"/>
  <c r="M270" i="54" s="1"/>
  <c r="D271" i="54"/>
  <c r="H271" i="54"/>
  <c r="E276" i="54"/>
  <c r="M276" i="54" s="1"/>
  <c r="G278" i="54"/>
  <c r="J68" i="55"/>
  <c r="K68" i="55" s="1"/>
  <c r="J9" i="55"/>
  <c r="K9" i="55" s="1"/>
  <c r="I16" i="55"/>
  <c r="J80" i="55"/>
  <c r="K80" i="55" s="1"/>
  <c r="I201" i="55"/>
  <c r="I82" i="55"/>
  <c r="D72" i="55"/>
  <c r="J72" i="55"/>
  <c r="K72" i="55" s="1"/>
  <c r="J45" i="55"/>
  <c r="K45" i="55" s="1"/>
  <c r="D28" i="55"/>
  <c r="J57" i="55"/>
  <c r="K57" i="55" s="1"/>
  <c r="J94" i="55"/>
  <c r="K94" i="55" s="1"/>
  <c r="D172" i="55"/>
  <c r="D210" i="55"/>
  <c r="I75" i="55"/>
  <c r="J62" i="55"/>
  <c r="K62" i="55" s="1"/>
  <c r="I101" i="55"/>
  <c r="C101" i="55"/>
  <c r="C135" i="55"/>
  <c r="D116" i="55"/>
  <c r="C203" i="55"/>
  <c r="I203" i="55"/>
  <c r="D51" i="55"/>
  <c r="I30" i="55"/>
  <c r="J137" i="55"/>
  <c r="K137" i="55" s="1"/>
  <c r="I150" i="55"/>
  <c r="D150" i="55"/>
  <c r="J150" i="55"/>
  <c r="K150" i="55" s="1"/>
  <c r="C154" i="55"/>
  <c r="D53" i="55"/>
  <c r="I188" i="55"/>
  <c r="J188" i="55"/>
  <c r="K188" i="55" s="1"/>
  <c r="I195" i="55"/>
  <c r="J2" i="55"/>
  <c r="K2" i="55" s="1"/>
  <c r="J177" i="55"/>
  <c r="K177" i="55" s="1"/>
  <c r="J142" i="55"/>
  <c r="K142" i="55" s="1"/>
  <c r="I145" i="55"/>
  <c r="C146" i="55"/>
  <c r="I114" i="55"/>
  <c r="J117" i="55"/>
  <c r="K117" i="55" s="1"/>
  <c r="J91" i="55"/>
  <c r="K91" i="55" s="1"/>
  <c r="J110" i="55"/>
  <c r="K110" i="55" s="1"/>
  <c r="I165" i="55"/>
  <c r="C168" i="55"/>
  <c r="I158" i="55"/>
  <c r="C181" i="55"/>
  <c r="C55" i="55"/>
  <c r="J170" i="55"/>
  <c r="K170" i="55" s="1"/>
  <c r="I64" i="55"/>
  <c r="C64" i="55"/>
  <c r="I187" i="55"/>
  <c r="C187" i="55"/>
  <c r="I196" i="55"/>
  <c r="D196" i="55"/>
  <c r="C196" i="55"/>
  <c r="D198" i="55"/>
  <c r="I198" i="55"/>
  <c r="C198" i="55"/>
  <c r="I218" i="55"/>
  <c r="G218" i="55"/>
  <c r="C218" i="55"/>
  <c r="F218" i="55"/>
  <c r="H218" i="55"/>
  <c r="D218" i="55"/>
  <c r="C229" i="55"/>
  <c r="H229" i="55"/>
  <c r="D229" i="55"/>
  <c r="G229" i="55"/>
  <c r="E229" i="55"/>
  <c r="M229" i="55" s="1"/>
  <c r="I234" i="55"/>
  <c r="G234" i="55"/>
  <c r="C234" i="55"/>
  <c r="J234" i="55"/>
  <c r="K234" i="55" s="1"/>
  <c r="D234" i="55"/>
  <c r="H234" i="55"/>
  <c r="E234" i="55"/>
  <c r="M234" i="55" s="1"/>
  <c r="J245" i="55"/>
  <c r="K245" i="55" s="1"/>
  <c r="D245" i="55"/>
  <c r="E245" i="55"/>
  <c r="M245" i="55" s="1"/>
  <c r="G245" i="55"/>
  <c r="I250" i="55"/>
  <c r="F250" i="55"/>
  <c r="J250" i="55"/>
  <c r="K250" i="55" s="1"/>
  <c r="D250" i="55"/>
  <c r="H250" i="55"/>
  <c r="C250" i="55"/>
  <c r="E250" i="55"/>
  <c r="M250" i="55" s="1"/>
  <c r="I274" i="55"/>
  <c r="H274" i="55"/>
  <c r="D274" i="55"/>
  <c r="G274" i="55"/>
  <c r="C274" i="55"/>
  <c r="E274" i="55"/>
  <c r="M274" i="55" s="1"/>
  <c r="F274" i="55"/>
  <c r="J186" i="55"/>
  <c r="K186" i="55" s="1"/>
  <c r="C186" i="55"/>
  <c r="J120" i="55"/>
  <c r="K120" i="55" s="1"/>
  <c r="C120" i="55"/>
  <c r="C183" i="55"/>
  <c r="I183" i="55"/>
  <c r="D183" i="55"/>
  <c r="I205" i="55"/>
  <c r="C205" i="55"/>
  <c r="C221" i="55"/>
  <c r="H221" i="55"/>
  <c r="D221" i="55"/>
  <c r="G221" i="55"/>
  <c r="I221" i="55"/>
  <c r="E221" i="55"/>
  <c r="M221" i="55" s="1"/>
  <c r="E228" i="55"/>
  <c r="M228" i="55" s="1"/>
  <c r="H228" i="55"/>
  <c r="C228" i="55"/>
  <c r="G228" i="55"/>
  <c r="D228" i="55"/>
  <c r="F259" i="55"/>
  <c r="D259" i="55"/>
  <c r="J259" i="55"/>
  <c r="K259" i="55" s="1"/>
  <c r="I266" i="55"/>
  <c r="G266" i="55"/>
  <c r="C266" i="55"/>
  <c r="F266" i="55"/>
  <c r="E266" i="55"/>
  <c r="M266" i="55" s="1"/>
  <c r="D266" i="55"/>
  <c r="H266" i="55"/>
  <c r="I143" i="55"/>
  <c r="J146" i="55"/>
  <c r="K146" i="55" s="1"/>
  <c r="I59" i="55"/>
  <c r="I159" i="55"/>
  <c r="I161" i="55"/>
  <c r="J185" i="55"/>
  <c r="K185" i="55" s="1"/>
  <c r="C185" i="55"/>
  <c r="J49" i="55"/>
  <c r="K49" i="55" s="1"/>
  <c r="I49" i="55"/>
  <c r="D120" i="55"/>
  <c r="F221" i="55"/>
  <c r="I227" i="55"/>
  <c r="H227" i="55"/>
  <c r="C227" i="55"/>
  <c r="F227" i="55"/>
  <c r="D227" i="55"/>
  <c r="F228" i="55"/>
  <c r="E232" i="55"/>
  <c r="M232" i="55" s="1"/>
  <c r="H232" i="55"/>
  <c r="C232" i="55"/>
  <c r="D232" i="55"/>
  <c r="F232" i="55"/>
  <c r="I258" i="55"/>
  <c r="H258" i="55"/>
  <c r="D258" i="55"/>
  <c r="J258" i="55"/>
  <c r="K258" i="55" s="1"/>
  <c r="C258" i="55"/>
  <c r="G258" i="55"/>
  <c r="E258" i="55"/>
  <c r="M258" i="55" s="1"/>
  <c r="J266" i="55"/>
  <c r="K266" i="55" s="1"/>
  <c r="E272" i="55"/>
  <c r="M272" i="55" s="1"/>
  <c r="D272" i="55"/>
  <c r="C272" i="55"/>
  <c r="G272" i="55"/>
  <c r="J251" i="55"/>
  <c r="K251" i="55" s="1"/>
  <c r="D251" i="55"/>
  <c r="C251" i="55"/>
  <c r="H251" i="55"/>
  <c r="E251" i="55"/>
  <c r="M251" i="55" s="1"/>
  <c r="F263" i="55"/>
  <c r="D263" i="55"/>
  <c r="J263" i="55"/>
  <c r="K263" i="55" s="1"/>
  <c r="E214" i="55"/>
  <c r="M214" i="55" s="1"/>
  <c r="J214" i="55"/>
  <c r="K214" i="55" s="1"/>
  <c r="F217" i="55"/>
  <c r="F220" i="55"/>
  <c r="E223" i="55"/>
  <c r="M223" i="55" s="1"/>
  <c r="J240" i="55"/>
  <c r="K240" i="55" s="1"/>
  <c r="D240" i="55"/>
  <c r="G240" i="55"/>
  <c r="J252" i="55"/>
  <c r="K252" i="55" s="1"/>
  <c r="D252" i="55"/>
  <c r="G252" i="55"/>
  <c r="I9" i="56"/>
  <c r="C9" i="56"/>
  <c r="D10" i="56"/>
  <c r="C10" i="56"/>
  <c r="D12" i="56"/>
  <c r="I12" i="56"/>
  <c r="D13" i="56"/>
  <c r="I24" i="56"/>
  <c r="C24" i="56"/>
  <c r="I60" i="56"/>
  <c r="I72" i="56"/>
  <c r="C72" i="56"/>
  <c r="J87" i="56"/>
  <c r="K87" i="56" s="1"/>
  <c r="I87" i="56"/>
  <c r="C87" i="56"/>
  <c r="J145" i="56"/>
  <c r="K145" i="56" s="1"/>
  <c r="I159" i="56"/>
  <c r="J159" i="56"/>
  <c r="K159" i="56" s="1"/>
  <c r="C159" i="56"/>
  <c r="C165" i="56"/>
  <c r="C181" i="56"/>
  <c r="E278" i="55"/>
  <c r="M278" i="55" s="1"/>
  <c r="I20" i="56"/>
  <c r="C20" i="56"/>
  <c r="J42" i="56"/>
  <c r="K42" i="56" s="1"/>
  <c r="C42" i="56"/>
  <c r="I42" i="56"/>
  <c r="J44" i="56"/>
  <c r="K44" i="56" s="1"/>
  <c r="C44" i="56"/>
  <c r="J53" i="56"/>
  <c r="K53" i="56" s="1"/>
  <c r="C53" i="56"/>
  <c r="C69" i="56"/>
  <c r="J74" i="56"/>
  <c r="K74" i="56" s="1"/>
  <c r="C74" i="56"/>
  <c r="J149" i="56"/>
  <c r="K149" i="56" s="1"/>
  <c r="D157" i="56"/>
  <c r="I157" i="56"/>
  <c r="J193" i="56"/>
  <c r="K193" i="56" s="1"/>
  <c r="D193" i="56"/>
  <c r="C193" i="56"/>
  <c r="J198" i="56"/>
  <c r="K198" i="56" s="1"/>
  <c r="D198" i="56"/>
  <c r="D180" i="55"/>
  <c r="D95" i="55"/>
  <c r="I95" i="55"/>
  <c r="I202" i="55"/>
  <c r="C129" i="55"/>
  <c r="I213" i="55"/>
  <c r="C214" i="55"/>
  <c r="G214" i="55"/>
  <c r="D216" i="55"/>
  <c r="I216" i="55"/>
  <c r="D217" i="55"/>
  <c r="H217" i="55"/>
  <c r="D219" i="55"/>
  <c r="I219" i="55"/>
  <c r="C220" i="55"/>
  <c r="H220" i="55"/>
  <c r="E222" i="55"/>
  <c r="M222" i="55" s="1"/>
  <c r="J222" i="55"/>
  <c r="K222" i="55" s="1"/>
  <c r="C223" i="55"/>
  <c r="H223" i="55"/>
  <c r="F225" i="55"/>
  <c r="D226" i="55"/>
  <c r="H226" i="55"/>
  <c r="J239" i="55"/>
  <c r="K239" i="55" s="1"/>
  <c r="C239" i="55"/>
  <c r="H239" i="55"/>
  <c r="C240" i="55"/>
  <c r="I242" i="55"/>
  <c r="G242" i="55"/>
  <c r="C242" i="55"/>
  <c r="F242" i="55"/>
  <c r="C252" i="55"/>
  <c r="H255" i="55"/>
  <c r="J7" i="56"/>
  <c r="K7" i="56" s="1"/>
  <c r="D7" i="56"/>
  <c r="C7" i="56"/>
  <c r="J19" i="56"/>
  <c r="K19" i="56" s="1"/>
  <c r="J27" i="56"/>
  <c r="K27" i="56" s="1"/>
  <c r="C27" i="56"/>
  <c r="I37" i="56"/>
  <c r="D37" i="56"/>
  <c r="C37" i="56"/>
  <c r="J40" i="56"/>
  <c r="K40" i="56" s="1"/>
  <c r="D40" i="56"/>
  <c r="I40" i="56"/>
  <c r="C40" i="56"/>
  <c r="I48" i="56"/>
  <c r="J52" i="56"/>
  <c r="K52" i="56" s="1"/>
  <c r="I65" i="56"/>
  <c r="C65" i="56"/>
  <c r="D67" i="56"/>
  <c r="I67" i="56"/>
  <c r="C67" i="56"/>
  <c r="D81" i="56"/>
  <c r="C81" i="56"/>
  <c r="C84" i="56"/>
  <c r="I96" i="56"/>
  <c r="D96" i="56"/>
  <c r="C96" i="56"/>
  <c r="I120" i="56"/>
  <c r="D120" i="56"/>
  <c r="C120" i="56"/>
  <c r="I123" i="56"/>
  <c r="D123" i="56"/>
  <c r="C123" i="56"/>
  <c r="I135" i="56"/>
  <c r="J135" i="56"/>
  <c r="K135" i="56" s="1"/>
  <c r="D135" i="56"/>
  <c r="C135" i="56"/>
  <c r="I154" i="56"/>
  <c r="D154" i="56"/>
  <c r="C154" i="56"/>
  <c r="I161" i="56"/>
  <c r="D161" i="56"/>
  <c r="D168" i="56"/>
  <c r="I178" i="56"/>
  <c r="D178" i="56"/>
  <c r="C178" i="56"/>
  <c r="D184" i="56"/>
  <c r="D129" i="55"/>
  <c r="D214" i="55"/>
  <c r="H214" i="55"/>
  <c r="F216" i="55"/>
  <c r="E217" i="55"/>
  <c r="M217" i="55" s="1"/>
  <c r="I217" i="55"/>
  <c r="D220" i="55"/>
  <c r="I220" i="55"/>
  <c r="D223" i="55"/>
  <c r="E226" i="55"/>
  <c r="M226" i="55" s="1"/>
  <c r="J226" i="55"/>
  <c r="K226" i="55" s="1"/>
  <c r="I231" i="55"/>
  <c r="H231" i="55"/>
  <c r="C231" i="55"/>
  <c r="F231" i="55"/>
  <c r="C233" i="55"/>
  <c r="H233" i="55"/>
  <c r="D233" i="55"/>
  <c r="G233" i="55"/>
  <c r="F240" i="55"/>
  <c r="J241" i="55"/>
  <c r="K241" i="55" s="1"/>
  <c r="E241" i="55"/>
  <c r="M241" i="55" s="1"/>
  <c r="J244" i="55"/>
  <c r="K244" i="55" s="1"/>
  <c r="C244" i="55"/>
  <c r="H244" i="55"/>
  <c r="I246" i="55"/>
  <c r="G246" i="55"/>
  <c r="C246" i="55"/>
  <c r="F246" i="55"/>
  <c r="F252" i="55"/>
  <c r="J253" i="55"/>
  <c r="K253" i="55" s="1"/>
  <c r="E253" i="55"/>
  <c r="M253" i="55" s="1"/>
  <c r="J255" i="55"/>
  <c r="K255" i="55" s="1"/>
  <c r="I270" i="55"/>
  <c r="H270" i="55"/>
  <c r="D270" i="55"/>
  <c r="G270" i="55"/>
  <c r="C270" i="55"/>
  <c r="J270" i="55"/>
  <c r="K270" i="55" s="1"/>
  <c r="E276" i="55"/>
  <c r="M276" i="55" s="1"/>
  <c r="D276" i="55"/>
  <c r="C276" i="55"/>
  <c r="I278" i="55"/>
  <c r="H278" i="55"/>
  <c r="D278" i="55"/>
  <c r="G278" i="55"/>
  <c r="C278" i="55"/>
  <c r="J278" i="55"/>
  <c r="K278" i="55" s="1"/>
  <c r="J2" i="56"/>
  <c r="K2" i="56" s="1"/>
  <c r="C2" i="56"/>
  <c r="C4" i="56"/>
  <c r="I13" i="56"/>
  <c r="D18" i="56"/>
  <c r="D38" i="56"/>
  <c r="C38" i="56"/>
  <c r="J41" i="56"/>
  <c r="K41" i="56" s="1"/>
  <c r="J46" i="56"/>
  <c r="K46" i="56" s="1"/>
  <c r="C46" i="56"/>
  <c r="I46" i="56"/>
  <c r="I47" i="56"/>
  <c r="I55" i="56"/>
  <c r="C55" i="56"/>
  <c r="J56" i="56"/>
  <c r="K56" i="56" s="1"/>
  <c r="D56" i="56"/>
  <c r="I56" i="56"/>
  <c r="J57" i="56"/>
  <c r="K57" i="56" s="1"/>
  <c r="I61" i="56"/>
  <c r="C61" i="56"/>
  <c r="J62" i="56"/>
  <c r="K62" i="56" s="1"/>
  <c r="C62" i="56"/>
  <c r="I62" i="56"/>
  <c r="C63" i="56"/>
  <c r="J64" i="56"/>
  <c r="K64" i="56" s="1"/>
  <c r="I64" i="56"/>
  <c r="J72" i="56"/>
  <c r="K72" i="56" s="1"/>
  <c r="I110" i="56"/>
  <c r="D110" i="56"/>
  <c r="C110" i="56"/>
  <c r="I130" i="56"/>
  <c r="D130" i="56"/>
  <c r="C130" i="56"/>
  <c r="J140" i="56"/>
  <c r="K140" i="56" s="1"/>
  <c r="D140" i="56"/>
  <c r="I140" i="56"/>
  <c r="C140" i="56"/>
  <c r="D153" i="56"/>
  <c r="J153" i="56"/>
  <c r="K153" i="56" s="1"/>
  <c r="D160" i="56"/>
  <c r="C160" i="56"/>
  <c r="I160" i="56"/>
  <c r="I171" i="56"/>
  <c r="D171" i="56"/>
  <c r="I187" i="56"/>
  <c r="D187" i="56"/>
  <c r="D201" i="56"/>
  <c r="C218" i="56"/>
  <c r="J218" i="56"/>
  <c r="K218" i="56" s="1"/>
  <c r="F219" i="56"/>
  <c r="H220" i="56"/>
  <c r="J220" i="56"/>
  <c r="K220" i="56" s="1"/>
  <c r="I221" i="56"/>
  <c r="D224" i="56"/>
  <c r="F243" i="56"/>
  <c r="E243" i="56"/>
  <c r="M243" i="56" s="1"/>
  <c r="J243" i="56"/>
  <c r="K243" i="56" s="1"/>
  <c r="E235" i="55"/>
  <c r="M235" i="55" s="1"/>
  <c r="F236" i="55"/>
  <c r="F237" i="55"/>
  <c r="E238" i="55"/>
  <c r="M238" i="55" s="1"/>
  <c r="J238" i="55"/>
  <c r="K238" i="55" s="1"/>
  <c r="F243" i="55"/>
  <c r="E254" i="55"/>
  <c r="M254" i="55" s="1"/>
  <c r="J254" i="55"/>
  <c r="K254" i="55" s="1"/>
  <c r="E262" i="55"/>
  <c r="M262" i="55" s="1"/>
  <c r="J262" i="55"/>
  <c r="K262" i="55" s="1"/>
  <c r="D267" i="55"/>
  <c r="G269" i="55"/>
  <c r="F271" i="55"/>
  <c r="G273" i="55"/>
  <c r="F275" i="55"/>
  <c r="G277" i="55"/>
  <c r="E279" i="55"/>
  <c r="M279" i="55" s="1"/>
  <c r="J280" i="55"/>
  <c r="K280" i="55" s="1"/>
  <c r="I6" i="56"/>
  <c r="D23" i="56"/>
  <c r="D36" i="56"/>
  <c r="I36" i="56"/>
  <c r="D51" i="56"/>
  <c r="D86" i="56"/>
  <c r="J86" i="56"/>
  <c r="K86" i="56" s="1"/>
  <c r="I97" i="56"/>
  <c r="J103" i="56"/>
  <c r="K103" i="56" s="1"/>
  <c r="J106" i="56"/>
  <c r="K106" i="56" s="1"/>
  <c r="D107" i="56"/>
  <c r="I113" i="56"/>
  <c r="C114" i="56"/>
  <c r="D116" i="56"/>
  <c r="D117" i="56"/>
  <c r="J118" i="56"/>
  <c r="K118" i="56" s="1"/>
  <c r="C119" i="56"/>
  <c r="D122" i="56"/>
  <c r="I125" i="56"/>
  <c r="C126" i="56"/>
  <c r="D128" i="56"/>
  <c r="D129" i="56"/>
  <c r="D131" i="56"/>
  <c r="J131" i="56"/>
  <c r="K131" i="56" s="1"/>
  <c r="J132" i="56"/>
  <c r="K132" i="56" s="1"/>
  <c r="D133" i="56"/>
  <c r="D134" i="56"/>
  <c r="J138" i="56"/>
  <c r="K138" i="56" s="1"/>
  <c r="C139" i="56"/>
  <c r="J142" i="56"/>
  <c r="K142" i="56" s="1"/>
  <c r="C143" i="56"/>
  <c r="J146" i="56"/>
  <c r="K146" i="56" s="1"/>
  <c r="C147" i="56"/>
  <c r="J150" i="56"/>
  <c r="K150" i="56" s="1"/>
  <c r="C151" i="56"/>
  <c r="J151" i="56"/>
  <c r="K151" i="56" s="1"/>
  <c r="C158" i="56"/>
  <c r="D162" i="56"/>
  <c r="J162" i="56"/>
  <c r="K162" i="56" s="1"/>
  <c r="C163" i="56"/>
  <c r="J163" i="56"/>
  <c r="K163" i="56" s="1"/>
  <c r="J166" i="56"/>
  <c r="K166" i="56" s="1"/>
  <c r="D167" i="56"/>
  <c r="D170" i="56"/>
  <c r="C174" i="56"/>
  <c r="D180" i="56"/>
  <c r="J182" i="56"/>
  <c r="K182" i="56" s="1"/>
  <c r="D183" i="56"/>
  <c r="D186" i="56"/>
  <c r="D189" i="56"/>
  <c r="D191" i="56"/>
  <c r="I191" i="56"/>
  <c r="C192" i="56"/>
  <c r="D194" i="56"/>
  <c r="D197" i="56"/>
  <c r="C203" i="56"/>
  <c r="I208" i="56"/>
  <c r="H219" i="56"/>
  <c r="I226" i="56"/>
  <c r="F226" i="56"/>
  <c r="J226" i="56"/>
  <c r="K226" i="56" s="1"/>
  <c r="D226" i="56"/>
  <c r="H226" i="56"/>
  <c r="C231" i="56"/>
  <c r="H231" i="56"/>
  <c r="J233" i="56"/>
  <c r="K233" i="56" s="1"/>
  <c r="D233" i="56"/>
  <c r="G233" i="56"/>
  <c r="E233" i="56"/>
  <c r="M233" i="56" s="1"/>
  <c r="I242" i="56"/>
  <c r="H242" i="56"/>
  <c r="D242" i="56"/>
  <c r="G242" i="56"/>
  <c r="E242" i="56"/>
  <c r="M242" i="56" s="1"/>
  <c r="J242" i="56"/>
  <c r="K242" i="56" s="1"/>
  <c r="C242" i="56"/>
  <c r="J110" i="57"/>
  <c r="K110" i="57" s="1"/>
  <c r="D110" i="57"/>
  <c r="C110" i="57"/>
  <c r="I112" i="57"/>
  <c r="C112" i="57"/>
  <c r="J112" i="57"/>
  <c r="K112" i="57" s="1"/>
  <c r="D112" i="57"/>
  <c r="I82" i="56"/>
  <c r="D114" i="56"/>
  <c r="I117" i="56"/>
  <c r="D119" i="56"/>
  <c r="I119" i="56"/>
  <c r="J122" i="56"/>
  <c r="K122" i="56" s="1"/>
  <c r="D126" i="56"/>
  <c r="I129" i="56"/>
  <c r="J134" i="56"/>
  <c r="K134" i="56" s="1"/>
  <c r="D139" i="56"/>
  <c r="J139" i="56"/>
  <c r="K139" i="56" s="1"/>
  <c r="D143" i="56"/>
  <c r="J143" i="56"/>
  <c r="K143" i="56" s="1"/>
  <c r="D147" i="56"/>
  <c r="J147" i="56"/>
  <c r="K147" i="56" s="1"/>
  <c r="D158" i="56"/>
  <c r="J158" i="56"/>
  <c r="K158" i="56" s="1"/>
  <c r="J170" i="56"/>
  <c r="K170" i="56" s="1"/>
  <c r="D174" i="56"/>
  <c r="J186" i="56"/>
  <c r="K186" i="56" s="1"/>
  <c r="I192" i="56"/>
  <c r="D203" i="56"/>
  <c r="I206" i="56"/>
  <c r="I218" i="56"/>
  <c r="H218" i="56"/>
  <c r="D218" i="56"/>
  <c r="F218" i="56"/>
  <c r="J219" i="56"/>
  <c r="K219" i="56" s="1"/>
  <c r="F224" i="56"/>
  <c r="H224" i="56"/>
  <c r="I230" i="56"/>
  <c r="F230" i="56"/>
  <c r="H230" i="56"/>
  <c r="C230" i="56"/>
  <c r="E230" i="56"/>
  <c r="M230" i="56" s="1"/>
  <c r="J230" i="56"/>
  <c r="K230" i="56" s="1"/>
  <c r="D230" i="56"/>
  <c r="I33" i="57"/>
  <c r="J33" i="57"/>
  <c r="K33" i="57" s="1"/>
  <c r="D33" i="57"/>
  <c r="C33" i="57"/>
  <c r="J114" i="56"/>
  <c r="K114" i="56" s="1"/>
  <c r="J126" i="56"/>
  <c r="K126" i="56" s="1"/>
  <c r="I133" i="56"/>
  <c r="J174" i="56"/>
  <c r="K174" i="56" s="1"/>
  <c r="J203" i="56"/>
  <c r="K203" i="56" s="1"/>
  <c r="J210" i="56"/>
  <c r="K210" i="56" s="1"/>
  <c r="C232" i="56"/>
  <c r="I232" i="56"/>
  <c r="D232" i="56"/>
  <c r="C39" i="57"/>
  <c r="J95" i="57"/>
  <c r="K95" i="57" s="1"/>
  <c r="D95" i="57"/>
  <c r="I95" i="57"/>
  <c r="I204" i="56"/>
  <c r="J207" i="56"/>
  <c r="K207" i="56" s="1"/>
  <c r="J209" i="56"/>
  <c r="K209" i="56" s="1"/>
  <c r="I222" i="56"/>
  <c r="G222" i="56"/>
  <c r="C222" i="56"/>
  <c r="F222" i="56"/>
  <c r="I234" i="56"/>
  <c r="G234" i="56"/>
  <c r="C234" i="56"/>
  <c r="F234" i="56"/>
  <c r="H241" i="56"/>
  <c r="I254" i="56"/>
  <c r="G254" i="56"/>
  <c r="C254" i="56"/>
  <c r="F254" i="56"/>
  <c r="J254" i="56"/>
  <c r="K254" i="56" s="1"/>
  <c r="F257" i="56"/>
  <c r="I262" i="56"/>
  <c r="G262" i="56"/>
  <c r="C262" i="56"/>
  <c r="F262" i="56"/>
  <c r="J262" i="56"/>
  <c r="K262" i="56" s="1"/>
  <c r="H264" i="56"/>
  <c r="F264" i="56"/>
  <c r="D264" i="56"/>
  <c r="H268" i="56"/>
  <c r="D268" i="56"/>
  <c r="J268" i="56"/>
  <c r="K268" i="56" s="1"/>
  <c r="I271" i="56"/>
  <c r="H271" i="56"/>
  <c r="C271" i="56"/>
  <c r="F271" i="56"/>
  <c r="C274" i="56"/>
  <c r="H274" i="56"/>
  <c r="D274" i="56"/>
  <c r="G274" i="56"/>
  <c r="I7" i="57"/>
  <c r="C13" i="57"/>
  <c r="D13" i="57"/>
  <c r="I18" i="57"/>
  <c r="D18" i="57"/>
  <c r="J18" i="57"/>
  <c r="K18" i="57" s="1"/>
  <c r="C18" i="57"/>
  <c r="C19" i="57"/>
  <c r="J23" i="57"/>
  <c r="K23" i="57" s="1"/>
  <c r="I49" i="57"/>
  <c r="J49" i="57"/>
  <c r="K49" i="57" s="1"/>
  <c r="D49" i="57"/>
  <c r="C49" i="57"/>
  <c r="C50" i="57"/>
  <c r="I53" i="57"/>
  <c r="D53" i="57"/>
  <c r="J53" i="57"/>
  <c r="K53" i="57" s="1"/>
  <c r="C53" i="57"/>
  <c r="I57" i="57"/>
  <c r="C57" i="57"/>
  <c r="J57" i="57"/>
  <c r="K57" i="57" s="1"/>
  <c r="D57" i="57"/>
  <c r="D60" i="57"/>
  <c r="C61" i="57"/>
  <c r="D62" i="57"/>
  <c r="J62" i="57"/>
  <c r="K62" i="57" s="1"/>
  <c r="C62" i="57"/>
  <c r="I76" i="57"/>
  <c r="D76" i="57"/>
  <c r="J76" i="57"/>
  <c r="K76" i="57" s="1"/>
  <c r="C76" i="57"/>
  <c r="I80" i="57"/>
  <c r="C80" i="57"/>
  <c r="J80" i="57"/>
  <c r="K80" i="57" s="1"/>
  <c r="D80" i="57"/>
  <c r="J111" i="57"/>
  <c r="K111" i="57" s="1"/>
  <c r="D111" i="57"/>
  <c r="I111" i="57"/>
  <c r="I132" i="57"/>
  <c r="D132" i="57"/>
  <c r="C132" i="57"/>
  <c r="J132" i="57"/>
  <c r="K132" i="57" s="1"/>
  <c r="I236" i="56"/>
  <c r="G236" i="56"/>
  <c r="I238" i="56"/>
  <c r="G238" i="56"/>
  <c r="H238" i="56"/>
  <c r="I246" i="56"/>
  <c r="F246" i="56"/>
  <c r="G246" i="56"/>
  <c r="I250" i="56"/>
  <c r="F250" i="56"/>
  <c r="G250" i="56"/>
  <c r="G252" i="56"/>
  <c r="F252" i="56"/>
  <c r="C261" i="56"/>
  <c r="F261" i="56"/>
  <c r="E261" i="56"/>
  <c r="M261" i="56" s="1"/>
  <c r="I12" i="57"/>
  <c r="C12" i="57"/>
  <c r="C17" i="57"/>
  <c r="I17" i="57"/>
  <c r="I25" i="57"/>
  <c r="D25" i="57"/>
  <c r="J25" i="57"/>
  <c r="K25" i="57" s="1"/>
  <c r="C25" i="57"/>
  <c r="D26" i="57"/>
  <c r="J26" i="57"/>
  <c r="K26" i="57" s="1"/>
  <c r="C26" i="57"/>
  <c r="J28" i="57"/>
  <c r="K28" i="57" s="1"/>
  <c r="J83" i="57"/>
  <c r="K83" i="57" s="1"/>
  <c r="D83" i="57"/>
  <c r="I83" i="57"/>
  <c r="I84" i="57"/>
  <c r="D84" i="57"/>
  <c r="J84" i="57"/>
  <c r="K84" i="57" s="1"/>
  <c r="C84" i="57"/>
  <c r="I88" i="57"/>
  <c r="C88" i="57"/>
  <c r="I92" i="57"/>
  <c r="D92" i="57"/>
  <c r="J92" i="57"/>
  <c r="K92" i="57" s="1"/>
  <c r="C92" i="57"/>
  <c r="I108" i="57"/>
  <c r="D108" i="57"/>
  <c r="C108" i="57"/>
  <c r="J118" i="57"/>
  <c r="K118" i="57" s="1"/>
  <c r="D118" i="57"/>
  <c r="C118" i="57"/>
  <c r="F236" i="56"/>
  <c r="E238" i="56"/>
  <c r="M238" i="56" s="1"/>
  <c r="D246" i="56"/>
  <c r="J246" i="56"/>
  <c r="K246" i="56" s="1"/>
  <c r="J249" i="56"/>
  <c r="K249" i="56" s="1"/>
  <c r="D250" i="56"/>
  <c r="J250" i="56"/>
  <c r="K250" i="56" s="1"/>
  <c r="J251" i="56"/>
  <c r="K251" i="56" s="1"/>
  <c r="D252" i="56"/>
  <c r="J259" i="56"/>
  <c r="K259" i="56" s="1"/>
  <c r="I267" i="56"/>
  <c r="J267" i="56"/>
  <c r="K267" i="56" s="1"/>
  <c r="D267" i="56"/>
  <c r="H267" i="56"/>
  <c r="C267" i="56"/>
  <c r="C270" i="56"/>
  <c r="J270" i="56"/>
  <c r="K270" i="56" s="1"/>
  <c r="E270" i="56"/>
  <c r="M270" i="56" s="1"/>
  <c r="H270" i="56"/>
  <c r="D270" i="56"/>
  <c r="I280" i="56"/>
  <c r="C280" i="56"/>
  <c r="I6" i="57"/>
  <c r="D6" i="57"/>
  <c r="J6" i="57"/>
  <c r="K6" i="57" s="1"/>
  <c r="C6" i="57"/>
  <c r="C8" i="57"/>
  <c r="D22" i="57"/>
  <c r="J22" i="57"/>
  <c r="K22" i="57" s="1"/>
  <c r="C22" i="57"/>
  <c r="J34" i="57"/>
  <c r="K34" i="57" s="1"/>
  <c r="D34" i="57"/>
  <c r="I61" i="57"/>
  <c r="J61" i="57"/>
  <c r="K61" i="57" s="1"/>
  <c r="D61" i="57"/>
  <c r="J66" i="57"/>
  <c r="K66" i="57" s="1"/>
  <c r="D66" i="57"/>
  <c r="I229" i="56"/>
  <c r="G248" i="56"/>
  <c r="D258" i="56"/>
  <c r="H258" i="56"/>
  <c r="F260" i="56"/>
  <c r="D263" i="56"/>
  <c r="J263" i="56"/>
  <c r="K263" i="56" s="1"/>
  <c r="E266" i="56"/>
  <c r="M266" i="56" s="1"/>
  <c r="J266" i="56"/>
  <c r="K266" i="56" s="1"/>
  <c r="I272" i="56"/>
  <c r="E275" i="56"/>
  <c r="M275" i="56" s="1"/>
  <c r="F276" i="56"/>
  <c r="F278" i="56"/>
  <c r="E279" i="56"/>
  <c r="M279" i="56" s="1"/>
  <c r="I2" i="57"/>
  <c r="I5" i="57"/>
  <c r="I14" i="57"/>
  <c r="D14" i="57"/>
  <c r="I21" i="57"/>
  <c r="D30" i="57"/>
  <c r="J59" i="57"/>
  <c r="K59" i="57" s="1"/>
  <c r="I69" i="57"/>
  <c r="C69" i="57"/>
  <c r="I72" i="57"/>
  <c r="C72" i="57"/>
  <c r="J74" i="57"/>
  <c r="K74" i="57" s="1"/>
  <c r="J78" i="57"/>
  <c r="K78" i="57" s="1"/>
  <c r="D78" i="57"/>
  <c r="J85" i="57"/>
  <c r="K85" i="57" s="1"/>
  <c r="I86" i="57"/>
  <c r="C86" i="57"/>
  <c r="I103" i="57"/>
  <c r="J106" i="57"/>
  <c r="K106" i="57" s="1"/>
  <c r="D106" i="57"/>
  <c r="C106" i="57"/>
  <c r="I107" i="57"/>
  <c r="D107" i="57"/>
  <c r="I117" i="57"/>
  <c r="J117" i="57"/>
  <c r="K117" i="57" s="1"/>
  <c r="I155" i="57"/>
  <c r="D155" i="57"/>
  <c r="C155" i="57"/>
  <c r="J155" i="57"/>
  <c r="K155" i="57" s="1"/>
  <c r="E258" i="56"/>
  <c r="M258" i="56" s="1"/>
  <c r="J258" i="56"/>
  <c r="K258" i="56" s="1"/>
  <c r="E263" i="56"/>
  <c r="M263" i="56" s="1"/>
  <c r="F266" i="56"/>
  <c r="H276" i="56"/>
  <c r="I10" i="57"/>
  <c r="D10" i="57"/>
  <c r="J36" i="57"/>
  <c r="K36" i="57" s="1"/>
  <c r="I37" i="57"/>
  <c r="J38" i="57"/>
  <c r="K38" i="57" s="1"/>
  <c r="I41" i="57"/>
  <c r="C41" i="57"/>
  <c r="J47" i="57"/>
  <c r="K47" i="57" s="1"/>
  <c r="J52" i="57"/>
  <c r="K52" i="57" s="1"/>
  <c r="D55" i="57"/>
  <c r="J70" i="57"/>
  <c r="K70" i="57" s="1"/>
  <c r="J73" i="57"/>
  <c r="K73" i="57" s="1"/>
  <c r="D73" i="57"/>
  <c r="C87" i="57"/>
  <c r="I87" i="57"/>
  <c r="D87" i="57"/>
  <c r="I96" i="57"/>
  <c r="C96" i="57"/>
  <c r="J105" i="57"/>
  <c r="K105" i="57" s="1"/>
  <c r="D105" i="57"/>
  <c r="I105" i="57"/>
  <c r="I174" i="57"/>
  <c r="D174" i="57"/>
  <c r="J174" i="57"/>
  <c r="K174" i="57" s="1"/>
  <c r="I214" i="57"/>
  <c r="J214" i="57"/>
  <c r="K214" i="57" s="1"/>
  <c r="E214" i="57"/>
  <c r="M214" i="57" s="1"/>
  <c r="G214" i="57"/>
  <c r="F214" i="57"/>
  <c r="J140" i="57"/>
  <c r="K140" i="57" s="1"/>
  <c r="I147" i="57"/>
  <c r="D147" i="57"/>
  <c r="C147" i="57"/>
  <c r="D158" i="57"/>
  <c r="I160" i="57"/>
  <c r="J160" i="57"/>
  <c r="K160" i="57" s="1"/>
  <c r="D160" i="57"/>
  <c r="C160" i="57"/>
  <c r="J183" i="57"/>
  <c r="K183" i="57" s="1"/>
  <c r="I243" i="57"/>
  <c r="H243" i="57"/>
  <c r="D243" i="57"/>
  <c r="G243" i="57"/>
  <c r="C243" i="57"/>
  <c r="F243" i="57"/>
  <c r="E243" i="57"/>
  <c r="M243" i="57" s="1"/>
  <c r="J243" i="57"/>
  <c r="K243" i="57" s="1"/>
  <c r="J29" i="57"/>
  <c r="K29" i="57" s="1"/>
  <c r="J45" i="57"/>
  <c r="K45" i="57" s="1"/>
  <c r="J65" i="57"/>
  <c r="K65" i="57" s="1"/>
  <c r="C114" i="57"/>
  <c r="I144" i="57"/>
  <c r="J144" i="57"/>
  <c r="K144" i="57" s="1"/>
  <c r="D144" i="57"/>
  <c r="C144" i="57"/>
  <c r="J150" i="57"/>
  <c r="K150" i="57" s="1"/>
  <c r="I150" i="57"/>
  <c r="D150" i="57"/>
  <c r="D153" i="57"/>
  <c r="C153" i="57"/>
  <c r="J153" i="57"/>
  <c r="K153" i="57" s="1"/>
  <c r="I163" i="57"/>
  <c r="J163" i="57"/>
  <c r="K163" i="57" s="1"/>
  <c r="C163" i="57"/>
  <c r="I166" i="57"/>
  <c r="C166" i="57"/>
  <c r="J166" i="57"/>
  <c r="K166" i="57" s="1"/>
  <c r="J182" i="57"/>
  <c r="K182" i="57" s="1"/>
  <c r="C182" i="57"/>
  <c r="I182" i="57"/>
  <c r="I187" i="57"/>
  <c r="D187" i="57"/>
  <c r="C187" i="57"/>
  <c r="G218" i="57"/>
  <c r="F218" i="57"/>
  <c r="J218" i="57"/>
  <c r="K218" i="57" s="1"/>
  <c r="C218" i="57"/>
  <c r="I218" i="57"/>
  <c r="E218" i="57"/>
  <c r="M218" i="57" s="1"/>
  <c r="I165" i="57"/>
  <c r="J165" i="57"/>
  <c r="K165" i="57" s="1"/>
  <c r="D165" i="57"/>
  <c r="C165" i="57"/>
  <c r="J116" i="57"/>
  <c r="K116" i="57" s="1"/>
  <c r="C122" i="57"/>
  <c r="C124" i="57"/>
  <c r="J127" i="57"/>
  <c r="K127" i="57" s="1"/>
  <c r="C128" i="57"/>
  <c r="C134" i="57"/>
  <c r="J134" i="57"/>
  <c r="K134" i="57" s="1"/>
  <c r="D146" i="57"/>
  <c r="I146" i="57"/>
  <c r="C149" i="57"/>
  <c r="J151" i="57"/>
  <c r="K151" i="57" s="1"/>
  <c r="C152" i="57"/>
  <c r="I162" i="57"/>
  <c r="I169" i="57"/>
  <c r="D169" i="57"/>
  <c r="D177" i="57"/>
  <c r="J190" i="57"/>
  <c r="K190" i="57" s="1"/>
  <c r="I205" i="57"/>
  <c r="C205" i="57"/>
  <c r="J210" i="57"/>
  <c r="K210" i="57" s="1"/>
  <c r="C210" i="57"/>
  <c r="I211" i="57"/>
  <c r="D211" i="57"/>
  <c r="I247" i="57"/>
  <c r="G247" i="57"/>
  <c r="C247" i="57"/>
  <c r="F247" i="57"/>
  <c r="D247" i="57"/>
  <c r="H247" i="57"/>
  <c r="E247" i="57"/>
  <c r="M247" i="57" s="1"/>
  <c r="J100" i="57"/>
  <c r="K100" i="57" s="1"/>
  <c r="J104" i="57"/>
  <c r="K104" i="57" s="1"/>
  <c r="J120" i="57"/>
  <c r="K120" i="57" s="1"/>
  <c r="D122" i="57"/>
  <c r="D124" i="57"/>
  <c r="D128" i="57"/>
  <c r="I129" i="57"/>
  <c r="D134" i="57"/>
  <c r="J136" i="57"/>
  <c r="K136" i="57" s="1"/>
  <c r="J139" i="57"/>
  <c r="K139" i="57" s="1"/>
  <c r="J143" i="57"/>
  <c r="K143" i="57" s="1"/>
  <c r="J146" i="57"/>
  <c r="K146" i="57" s="1"/>
  <c r="D152" i="57"/>
  <c r="J152" i="57"/>
  <c r="K152" i="57" s="1"/>
  <c r="J159" i="57"/>
  <c r="K159" i="57" s="1"/>
  <c r="C171" i="57"/>
  <c r="I173" i="57"/>
  <c r="C190" i="57"/>
  <c r="J194" i="57"/>
  <c r="K194" i="57" s="1"/>
  <c r="C196" i="57"/>
  <c r="J198" i="57"/>
  <c r="K198" i="57" s="1"/>
  <c r="C208" i="57"/>
  <c r="I208" i="57"/>
  <c r="I233" i="57"/>
  <c r="C233" i="57"/>
  <c r="E233" i="57"/>
  <c r="M233" i="57" s="1"/>
  <c r="J233" i="57"/>
  <c r="K233" i="57" s="1"/>
  <c r="I236" i="57"/>
  <c r="G236" i="57"/>
  <c r="C236" i="57"/>
  <c r="F236" i="57"/>
  <c r="H236" i="57"/>
  <c r="D236" i="57"/>
  <c r="J247" i="57"/>
  <c r="K247" i="57" s="1"/>
  <c r="J124" i="57"/>
  <c r="K124" i="57" s="1"/>
  <c r="J128" i="57"/>
  <c r="K128" i="57" s="1"/>
  <c r="C177" i="57"/>
  <c r="J189" i="57"/>
  <c r="K189" i="57" s="1"/>
  <c r="D189" i="57"/>
  <c r="I210" i="57"/>
  <c r="I222" i="57"/>
  <c r="E222" i="57"/>
  <c r="M222" i="57" s="1"/>
  <c r="J222" i="57"/>
  <c r="K222" i="57" s="1"/>
  <c r="D233" i="57"/>
  <c r="E236" i="57"/>
  <c r="M236" i="57" s="1"/>
  <c r="I280" i="57"/>
  <c r="D280" i="57"/>
  <c r="C280" i="57"/>
  <c r="J280" i="57"/>
  <c r="K280" i="57" s="1"/>
  <c r="C188" i="57"/>
  <c r="J192" i="57"/>
  <c r="K192" i="57" s="1"/>
  <c r="C197" i="57"/>
  <c r="I197" i="57"/>
  <c r="I200" i="57"/>
  <c r="J216" i="57"/>
  <c r="K216" i="57" s="1"/>
  <c r="C217" i="57"/>
  <c r="H227" i="57"/>
  <c r="D227" i="57"/>
  <c r="J250" i="57"/>
  <c r="K250" i="57" s="1"/>
  <c r="D250" i="57"/>
  <c r="I278" i="57"/>
  <c r="F278" i="57"/>
  <c r="D278" i="57"/>
  <c r="H278" i="57"/>
  <c r="E280" i="57"/>
  <c r="M280" i="57" s="1"/>
  <c r="I215" i="57"/>
  <c r="C215" i="57"/>
  <c r="H215" i="57"/>
  <c r="F226" i="57"/>
  <c r="J226" i="57"/>
  <c r="K226" i="57" s="1"/>
  <c r="C226" i="57"/>
  <c r="I226" i="57"/>
  <c r="I230" i="57"/>
  <c r="F230" i="57"/>
  <c r="J230" i="57"/>
  <c r="K230" i="57" s="1"/>
  <c r="I251" i="57"/>
  <c r="G251" i="57"/>
  <c r="C251" i="57"/>
  <c r="F251" i="57"/>
  <c r="J251" i="57"/>
  <c r="K251" i="57" s="1"/>
  <c r="E239" i="57"/>
  <c r="M239" i="57" s="1"/>
  <c r="J239" i="57"/>
  <c r="K239" i="57" s="1"/>
  <c r="I242" i="57"/>
  <c r="G245" i="57"/>
  <c r="E255" i="57"/>
  <c r="M255" i="57" s="1"/>
  <c r="J255" i="57"/>
  <c r="K255" i="57" s="1"/>
  <c r="E259" i="57"/>
  <c r="M259" i="57" s="1"/>
  <c r="J259" i="57"/>
  <c r="K259" i="57" s="1"/>
  <c r="C260" i="57"/>
  <c r="J260" i="57"/>
  <c r="K260" i="57" s="1"/>
  <c r="G261" i="57"/>
  <c r="C263" i="57"/>
  <c r="G263" i="57"/>
  <c r="J265" i="57"/>
  <c r="K265" i="57" s="1"/>
  <c r="D266" i="57"/>
  <c r="J266" i="57"/>
  <c r="K266" i="57" s="1"/>
  <c r="C267" i="57"/>
  <c r="G267" i="57"/>
  <c r="E271" i="57"/>
  <c r="M271" i="57" s="1"/>
  <c r="J271" i="57"/>
  <c r="K271" i="57" s="1"/>
  <c r="C277" i="57"/>
  <c r="C279" i="57"/>
  <c r="G279" i="57"/>
  <c r="G219" i="57"/>
  <c r="H231" i="57"/>
  <c r="E232" i="57"/>
  <c r="M232" i="57" s="1"/>
  <c r="J232" i="57"/>
  <c r="K232" i="57" s="1"/>
  <c r="J235" i="57"/>
  <c r="K235" i="57" s="1"/>
  <c r="H237" i="57"/>
  <c r="F239" i="57"/>
  <c r="J246" i="57"/>
  <c r="K246" i="57" s="1"/>
  <c r="F255" i="57"/>
  <c r="F259" i="57"/>
  <c r="E260" i="57"/>
  <c r="M260" i="57" s="1"/>
  <c r="D263" i="57"/>
  <c r="H263" i="57"/>
  <c r="F266" i="57"/>
  <c r="D267" i="57"/>
  <c r="H267" i="57"/>
  <c r="E275" i="57"/>
  <c r="M275" i="57" s="1"/>
  <c r="J275" i="57"/>
  <c r="K275" i="57" s="1"/>
  <c r="F277" i="57"/>
  <c r="D279" i="57"/>
  <c r="J279" i="57"/>
  <c r="K279" i="57" s="1"/>
  <c r="E263" i="57"/>
  <c r="M263" i="57" s="1"/>
  <c r="J263" i="57"/>
  <c r="K263" i="57" s="1"/>
  <c r="E267" i="57"/>
  <c r="M267" i="57" s="1"/>
  <c r="J267" i="57"/>
  <c r="K267" i="57" s="1"/>
  <c r="E279" i="57"/>
  <c r="M279" i="57" s="1"/>
  <c r="D55" i="53"/>
  <c r="C55" i="53"/>
  <c r="J55" i="53"/>
  <c r="K55" i="53" s="1"/>
  <c r="C212" i="55"/>
  <c r="D212" i="55"/>
  <c r="J211" i="54"/>
  <c r="K211" i="54" s="1"/>
  <c r="C211" i="54"/>
  <c r="I211" i="56"/>
  <c r="D211" i="56"/>
  <c r="I67" i="57"/>
  <c r="C75" i="57"/>
  <c r="C79" i="57"/>
  <c r="D79" i="57"/>
  <c r="D56" i="57"/>
  <c r="J24" i="57"/>
  <c r="K24" i="57" s="1"/>
  <c r="I26" i="57"/>
  <c r="D28" i="57"/>
  <c r="I31" i="57"/>
  <c r="J32" i="57"/>
  <c r="K32" i="57" s="1"/>
  <c r="C34" i="57"/>
  <c r="I42" i="57"/>
  <c r="J43" i="57"/>
  <c r="K43" i="57" s="1"/>
  <c r="D44" i="57"/>
  <c r="C52" i="57"/>
  <c r="I52" i="57"/>
  <c r="J54" i="57"/>
  <c r="K54" i="57" s="1"/>
  <c r="C55" i="57"/>
  <c r="I63" i="57"/>
  <c r="C66" i="57"/>
  <c r="D74" i="57"/>
  <c r="C74" i="57"/>
  <c r="D85" i="57"/>
  <c r="C85" i="57"/>
  <c r="I89" i="57"/>
  <c r="J89" i="57"/>
  <c r="K89" i="57" s="1"/>
  <c r="D123" i="57"/>
  <c r="C123" i="57"/>
  <c r="I123" i="57"/>
  <c r="J123" i="57"/>
  <c r="K123" i="57" s="1"/>
  <c r="J4" i="57"/>
  <c r="K4" i="57" s="1"/>
  <c r="J5" i="57"/>
  <c r="K5" i="57" s="1"/>
  <c r="J7" i="57"/>
  <c r="K7" i="57" s="1"/>
  <c r="J8" i="57"/>
  <c r="K8" i="57" s="1"/>
  <c r="J9" i="57"/>
  <c r="K9" i="57" s="1"/>
  <c r="J11" i="57"/>
  <c r="K11" i="57" s="1"/>
  <c r="J12" i="57"/>
  <c r="K12" i="57" s="1"/>
  <c r="J13" i="57"/>
  <c r="K13" i="57" s="1"/>
  <c r="J15" i="57"/>
  <c r="K15" i="57" s="1"/>
  <c r="J16" i="57"/>
  <c r="K16" i="57" s="1"/>
  <c r="J17" i="57"/>
  <c r="K17" i="57" s="1"/>
  <c r="J19" i="57"/>
  <c r="K19" i="57" s="1"/>
  <c r="J20" i="57"/>
  <c r="K20" i="57" s="1"/>
  <c r="J21" i="57"/>
  <c r="K21" i="57" s="1"/>
  <c r="I23" i="57"/>
  <c r="I39" i="57"/>
  <c r="I50" i="57"/>
  <c r="C60" i="57"/>
  <c r="I60" i="57"/>
  <c r="C71" i="57"/>
  <c r="J71" i="57"/>
  <c r="K71" i="57" s="1"/>
  <c r="I71" i="57"/>
  <c r="J77" i="57"/>
  <c r="K77" i="57" s="1"/>
  <c r="I77" i="57"/>
  <c r="D81" i="57"/>
  <c r="C64" i="57"/>
  <c r="I64" i="57"/>
  <c r="C67" i="57"/>
  <c r="D75" i="57"/>
  <c r="J82" i="57"/>
  <c r="K82" i="57" s="1"/>
  <c r="I82" i="57"/>
  <c r="C81" i="57"/>
  <c r="C97" i="57"/>
  <c r="J97" i="57"/>
  <c r="K97" i="57" s="1"/>
  <c r="D97" i="57"/>
  <c r="C101" i="57"/>
  <c r="I101" i="57"/>
  <c r="D101" i="57"/>
  <c r="I35" i="57"/>
  <c r="I46" i="57"/>
  <c r="D35" i="57"/>
  <c r="C36" i="57"/>
  <c r="I36" i="57"/>
  <c r="D46" i="57"/>
  <c r="I47" i="57"/>
  <c r="I58" i="57"/>
  <c r="D67" i="57"/>
  <c r="C68" i="57"/>
  <c r="I68" i="57"/>
  <c r="I75" i="57"/>
  <c r="D3" i="57"/>
  <c r="D4" i="57"/>
  <c r="D7" i="57"/>
  <c r="D8" i="57"/>
  <c r="D11" i="57"/>
  <c r="D12" i="57"/>
  <c r="D15" i="57"/>
  <c r="D16" i="57"/>
  <c r="D19" i="57"/>
  <c r="D20" i="57"/>
  <c r="D23" i="57"/>
  <c r="I30" i="57"/>
  <c r="D39" i="57"/>
  <c r="C40" i="57"/>
  <c r="I40" i="57"/>
  <c r="D50" i="57"/>
  <c r="I51" i="57"/>
  <c r="C54" i="57"/>
  <c r="I62" i="57"/>
  <c r="D64" i="57"/>
  <c r="J75" i="57"/>
  <c r="K75" i="57" s="1"/>
  <c r="D77" i="57"/>
  <c r="I79" i="57"/>
  <c r="I81" i="57"/>
  <c r="C82" i="57"/>
  <c r="C24" i="57"/>
  <c r="I24" i="57"/>
  <c r="C56" i="57"/>
  <c r="I56" i="57"/>
  <c r="J3" i="57"/>
  <c r="K3" i="57" s="1"/>
  <c r="C32" i="57"/>
  <c r="I32" i="57"/>
  <c r="C35" i="57"/>
  <c r="I43" i="57"/>
  <c r="C46" i="57"/>
  <c r="C28" i="57"/>
  <c r="I28" i="57"/>
  <c r="I34" i="57"/>
  <c r="J35" i="57"/>
  <c r="K35" i="57" s="1"/>
  <c r="D36" i="57"/>
  <c r="D43" i="57"/>
  <c r="C44" i="57"/>
  <c r="I44" i="57"/>
  <c r="J46" i="57"/>
  <c r="K46" i="57" s="1"/>
  <c r="C47" i="57"/>
  <c r="I55" i="57"/>
  <c r="J56" i="57"/>
  <c r="K56" i="57" s="1"/>
  <c r="C58" i="57"/>
  <c r="I66" i="57"/>
  <c r="J67" i="57"/>
  <c r="K67" i="57" s="1"/>
  <c r="D68" i="57"/>
  <c r="J79" i="57"/>
  <c r="K79" i="57" s="1"/>
  <c r="C89" i="57"/>
  <c r="D89" i="57"/>
  <c r="D24" i="57"/>
  <c r="I54" i="57"/>
  <c r="C3" i="57"/>
  <c r="I27" i="57"/>
  <c r="C30" i="57"/>
  <c r="I38" i="57"/>
  <c r="J39" i="57"/>
  <c r="K39" i="57" s="1"/>
  <c r="D40" i="57"/>
  <c r="D47" i="57"/>
  <c r="C48" i="57"/>
  <c r="I48" i="57"/>
  <c r="J50" i="57"/>
  <c r="K50" i="57" s="1"/>
  <c r="D58" i="57"/>
  <c r="I59" i="57"/>
  <c r="J60" i="57"/>
  <c r="K60" i="57" s="1"/>
  <c r="I70" i="57"/>
  <c r="C99" i="57"/>
  <c r="J99" i="57"/>
  <c r="K99" i="57" s="1"/>
  <c r="D99" i="57"/>
  <c r="C115" i="57"/>
  <c r="J115" i="57"/>
  <c r="K115" i="57" s="1"/>
  <c r="D115" i="57"/>
  <c r="C91" i="57"/>
  <c r="D135" i="57"/>
  <c r="C135" i="57"/>
  <c r="J135" i="57"/>
  <c r="K135" i="57" s="1"/>
  <c r="I135" i="57"/>
  <c r="C83" i="57"/>
  <c r="C113" i="57"/>
  <c r="J113" i="57"/>
  <c r="K113" i="57" s="1"/>
  <c r="C164" i="57"/>
  <c r="D164" i="57"/>
  <c r="I164" i="57"/>
  <c r="J164" i="57"/>
  <c r="K164" i="57" s="1"/>
  <c r="I22" i="57"/>
  <c r="D91" i="57"/>
  <c r="C121" i="57"/>
  <c r="I121" i="57"/>
  <c r="C137" i="57"/>
  <c r="J137" i="57"/>
  <c r="K137" i="57" s="1"/>
  <c r="I137" i="57"/>
  <c r="D137" i="57"/>
  <c r="C105" i="57"/>
  <c r="C107" i="57"/>
  <c r="J107" i="57"/>
  <c r="K107" i="57" s="1"/>
  <c r="I113" i="57"/>
  <c r="C95" i="57"/>
  <c r="C109" i="57"/>
  <c r="D125" i="57"/>
  <c r="D127" i="57"/>
  <c r="C127" i="57"/>
  <c r="D131" i="57"/>
  <c r="C131" i="57"/>
  <c r="J131" i="57"/>
  <c r="K131" i="57" s="1"/>
  <c r="C168" i="57"/>
  <c r="J168" i="57"/>
  <c r="K168" i="57" s="1"/>
  <c r="I168" i="57"/>
  <c r="C103" i="57"/>
  <c r="C117" i="57"/>
  <c r="C133" i="57"/>
  <c r="C142" i="57"/>
  <c r="D142" i="57"/>
  <c r="I142" i="57"/>
  <c r="D167" i="57"/>
  <c r="C167" i="57"/>
  <c r="I167" i="57"/>
  <c r="I125" i="57"/>
  <c r="C129" i="57"/>
  <c r="D141" i="57"/>
  <c r="C141" i="57"/>
  <c r="I141" i="57"/>
  <c r="C158" i="57"/>
  <c r="J158" i="57"/>
  <c r="K158" i="57" s="1"/>
  <c r="I158" i="57"/>
  <c r="J86" i="57"/>
  <c r="K86" i="57" s="1"/>
  <c r="J87" i="57"/>
  <c r="K87" i="57" s="1"/>
  <c r="C93" i="57"/>
  <c r="D103" i="57"/>
  <c r="C111" i="57"/>
  <c r="D117" i="57"/>
  <c r="D133" i="57"/>
  <c r="D140" i="57"/>
  <c r="C140" i="57"/>
  <c r="I140" i="57"/>
  <c r="J149" i="57"/>
  <c r="K149" i="57" s="1"/>
  <c r="I149" i="57"/>
  <c r="J142" i="57"/>
  <c r="K142" i="57" s="1"/>
  <c r="D157" i="57"/>
  <c r="C157" i="57"/>
  <c r="J157" i="57"/>
  <c r="K157" i="57" s="1"/>
  <c r="D161" i="57"/>
  <c r="C161" i="57"/>
  <c r="I161" i="57"/>
  <c r="J167" i="57"/>
  <c r="K167" i="57" s="1"/>
  <c r="D119" i="57"/>
  <c r="C119" i="57"/>
  <c r="C125" i="57"/>
  <c r="I133" i="57"/>
  <c r="D170" i="57"/>
  <c r="I170" i="57"/>
  <c r="C170" i="57"/>
  <c r="I90" i="57"/>
  <c r="I94" i="57"/>
  <c r="I98" i="57"/>
  <c r="I102" i="57"/>
  <c r="I106" i="57"/>
  <c r="I110" i="57"/>
  <c r="I114" i="57"/>
  <c r="I118" i="57"/>
  <c r="I122" i="57"/>
  <c r="I126" i="57"/>
  <c r="I130" i="57"/>
  <c r="I134" i="57"/>
  <c r="I138" i="57"/>
  <c r="C145" i="57"/>
  <c r="D154" i="57"/>
  <c r="C162" i="57"/>
  <c r="D184" i="57"/>
  <c r="I184" i="57"/>
  <c r="D176" i="57"/>
  <c r="I176" i="57"/>
  <c r="D179" i="57"/>
  <c r="C179" i="57"/>
  <c r="I179" i="57"/>
  <c r="D183" i="57"/>
  <c r="C183" i="57"/>
  <c r="I183" i="57"/>
  <c r="J213" i="57"/>
  <c r="K213" i="57" s="1"/>
  <c r="I213" i="57"/>
  <c r="D213" i="57"/>
  <c r="C213" i="57"/>
  <c r="I145" i="57"/>
  <c r="C146" i="57"/>
  <c r="I154" i="57"/>
  <c r="D175" i="57"/>
  <c r="C175" i="57"/>
  <c r="J175" i="57"/>
  <c r="K175" i="57" s="1"/>
  <c r="J181" i="57"/>
  <c r="K181" i="57" s="1"/>
  <c r="I181" i="57"/>
  <c r="C181" i="57"/>
  <c r="C184" i="57"/>
  <c r="D195" i="57"/>
  <c r="J195" i="57"/>
  <c r="K195" i="57" s="1"/>
  <c r="I195" i="57"/>
  <c r="C195" i="57"/>
  <c r="C150" i="57"/>
  <c r="D163" i="57"/>
  <c r="D166" i="57"/>
  <c r="C176" i="57"/>
  <c r="J184" i="57"/>
  <c r="K184" i="57" s="1"/>
  <c r="J203" i="57"/>
  <c r="K203" i="57" s="1"/>
  <c r="C203" i="57"/>
  <c r="D203" i="57"/>
  <c r="I203" i="57"/>
  <c r="C154" i="57"/>
  <c r="D172" i="57"/>
  <c r="J172" i="57"/>
  <c r="K172" i="57" s="1"/>
  <c r="I172" i="57"/>
  <c r="C172" i="57"/>
  <c r="D190" i="57"/>
  <c r="C198" i="57"/>
  <c r="D198" i="57"/>
  <c r="D204" i="57"/>
  <c r="I204" i="57"/>
  <c r="J209" i="57"/>
  <c r="K209" i="57" s="1"/>
  <c r="I209" i="57"/>
  <c r="D209" i="57"/>
  <c r="C209" i="57"/>
  <c r="D180" i="57"/>
  <c r="D196" i="57"/>
  <c r="J196" i="57"/>
  <c r="K196" i="57" s="1"/>
  <c r="I196" i="57"/>
  <c r="C199" i="57"/>
  <c r="I199" i="57"/>
  <c r="I191" i="57"/>
  <c r="J193" i="57"/>
  <c r="K193" i="57" s="1"/>
  <c r="C193" i="57"/>
  <c r="D220" i="57"/>
  <c r="H220" i="57"/>
  <c r="J220" i="57"/>
  <c r="K220" i="57" s="1"/>
  <c r="G220" i="57"/>
  <c r="E220" i="57"/>
  <c r="M220" i="57" s="1"/>
  <c r="I220" i="57"/>
  <c r="C220" i="57"/>
  <c r="D171" i="57"/>
  <c r="J204" i="57"/>
  <c r="K204" i="57" s="1"/>
  <c r="J173" i="57"/>
  <c r="K173" i="57" s="1"/>
  <c r="J185" i="57"/>
  <c r="K185" i="57" s="1"/>
  <c r="D185" i="57"/>
  <c r="I190" i="57"/>
  <c r="C191" i="57"/>
  <c r="D193" i="57"/>
  <c r="J199" i="57"/>
  <c r="K199" i="57" s="1"/>
  <c r="F220" i="57"/>
  <c r="C174" i="57"/>
  <c r="J177" i="57"/>
  <c r="K177" i="57" s="1"/>
  <c r="D182" i="57"/>
  <c r="D191" i="57"/>
  <c r="D194" i="57"/>
  <c r="C194" i="57"/>
  <c r="G240" i="57"/>
  <c r="D240" i="57"/>
  <c r="J240" i="57"/>
  <c r="K240" i="57" s="1"/>
  <c r="E240" i="57"/>
  <c r="M240" i="57" s="1"/>
  <c r="I240" i="57"/>
  <c r="F240" i="57"/>
  <c r="H240" i="57"/>
  <c r="C240" i="57"/>
  <c r="D206" i="57"/>
  <c r="I206" i="57"/>
  <c r="D212" i="57"/>
  <c r="J212" i="57"/>
  <c r="K212" i="57" s="1"/>
  <c r="J221" i="57"/>
  <c r="K221" i="57" s="1"/>
  <c r="F221" i="57"/>
  <c r="D221" i="57"/>
  <c r="I221" i="57"/>
  <c r="G221" i="57"/>
  <c r="F224" i="57"/>
  <c r="F228" i="57"/>
  <c r="I224" i="57"/>
  <c r="I228" i="57"/>
  <c r="E234" i="57"/>
  <c r="M234" i="57" s="1"/>
  <c r="G234" i="57"/>
  <c r="J234" i="57"/>
  <c r="K234" i="57" s="1"/>
  <c r="H234" i="57"/>
  <c r="D234" i="57"/>
  <c r="E238" i="57"/>
  <c r="M238" i="57" s="1"/>
  <c r="G238" i="57"/>
  <c r="D238" i="57"/>
  <c r="J238" i="57"/>
  <c r="K238" i="57" s="1"/>
  <c r="H238" i="57"/>
  <c r="J197" i="57"/>
  <c r="K197" i="57" s="1"/>
  <c r="D197" i="57"/>
  <c r="J205" i="57"/>
  <c r="K205" i="57" s="1"/>
  <c r="D208" i="57"/>
  <c r="E221" i="57"/>
  <c r="M221" i="57" s="1"/>
  <c r="G244" i="57"/>
  <c r="D244" i="57"/>
  <c r="I244" i="57"/>
  <c r="C244" i="57"/>
  <c r="J244" i="57"/>
  <c r="K244" i="57" s="1"/>
  <c r="F244" i="57"/>
  <c r="J186" i="57"/>
  <c r="K186" i="57" s="1"/>
  <c r="J187" i="57"/>
  <c r="K187" i="57" s="1"/>
  <c r="J188" i="57"/>
  <c r="K188" i="57" s="1"/>
  <c r="I189" i="57"/>
  <c r="D192" i="57"/>
  <c r="J201" i="57"/>
  <c r="K201" i="57" s="1"/>
  <c r="C201" i="57"/>
  <c r="J202" i="57"/>
  <c r="K202" i="57" s="1"/>
  <c r="I212" i="57"/>
  <c r="D216" i="57"/>
  <c r="H216" i="57"/>
  <c r="E216" i="57"/>
  <c r="M216" i="57" s="1"/>
  <c r="G216" i="57"/>
  <c r="H221" i="57"/>
  <c r="F234" i="57"/>
  <c r="C238" i="57"/>
  <c r="D224" i="57"/>
  <c r="H224" i="57"/>
  <c r="J224" i="57"/>
  <c r="K224" i="57" s="1"/>
  <c r="G224" i="57"/>
  <c r="E224" i="57"/>
  <c r="M224" i="57" s="1"/>
  <c r="D228" i="57"/>
  <c r="H228" i="57"/>
  <c r="G228" i="57"/>
  <c r="E228" i="57"/>
  <c r="M228" i="57" s="1"/>
  <c r="J228" i="57"/>
  <c r="K228" i="57" s="1"/>
  <c r="C192" i="57"/>
  <c r="D200" i="57"/>
  <c r="C200" i="57"/>
  <c r="D201" i="57"/>
  <c r="C202" i="57"/>
  <c r="D205" i="57"/>
  <c r="J206" i="57"/>
  <c r="K206" i="57" s="1"/>
  <c r="J211" i="57"/>
  <c r="K211" i="57" s="1"/>
  <c r="C211" i="57"/>
  <c r="J217" i="57"/>
  <c r="K217" i="57" s="1"/>
  <c r="F217" i="57"/>
  <c r="G217" i="57"/>
  <c r="D217" i="57"/>
  <c r="I217" i="57"/>
  <c r="J225" i="57"/>
  <c r="K225" i="57" s="1"/>
  <c r="F225" i="57"/>
  <c r="I225" i="57"/>
  <c r="G225" i="57"/>
  <c r="D225" i="57"/>
  <c r="J229" i="57"/>
  <c r="K229" i="57" s="1"/>
  <c r="F229" i="57"/>
  <c r="I229" i="57"/>
  <c r="G229" i="57"/>
  <c r="D229" i="57"/>
  <c r="I238" i="57"/>
  <c r="H244" i="57"/>
  <c r="J207" i="57"/>
  <c r="K207" i="57" s="1"/>
  <c r="C214" i="57"/>
  <c r="E215" i="57"/>
  <c r="M215" i="57" s="1"/>
  <c r="H218" i="57"/>
  <c r="D218" i="57"/>
  <c r="C219" i="57"/>
  <c r="F223" i="57"/>
  <c r="J223" i="57"/>
  <c r="K223" i="57" s="1"/>
  <c r="C230" i="57"/>
  <c r="G233" i="57"/>
  <c r="F233" i="57"/>
  <c r="C237" i="57"/>
  <c r="E241" i="57"/>
  <c r="M241" i="57" s="1"/>
  <c r="D241" i="57"/>
  <c r="H241" i="57"/>
  <c r="C248" i="57"/>
  <c r="F250" i="57"/>
  <c r="G250" i="57"/>
  <c r="E257" i="57"/>
  <c r="M257" i="57" s="1"/>
  <c r="I257" i="57"/>
  <c r="D257" i="57"/>
  <c r="G257" i="57"/>
  <c r="J257" i="57"/>
  <c r="K257" i="57" s="1"/>
  <c r="H257" i="57"/>
  <c r="H222" i="57"/>
  <c r="D222" i="57"/>
  <c r="F227" i="57"/>
  <c r="J227" i="57"/>
  <c r="K227" i="57" s="1"/>
  <c r="C235" i="57"/>
  <c r="G235" i="57"/>
  <c r="F248" i="57"/>
  <c r="E249" i="57"/>
  <c r="M249" i="57" s="1"/>
  <c r="D249" i="57"/>
  <c r="J249" i="57"/>
  <c r="K249" i="57" s="1"/>
  <c r="F249" i="57"/>
  <c r="I250" i="57"/>
  <c r="E253" i="57"/>
  <c r="M253" i="57" s="1"/>
  <c r="I253" i="57"/>
  <c r="D253" i="57"/>
  <c r="C253" i="57"/>
  <c r="F253" i="57"/>
  <c r="C254" i="57"/>
  <c r="I254" i="57"/>
  <c r="E254" i="57"/>
  <c r="M254" i="57" s="1"/>
  <c r="H254" i="57"/>
  <c r="D254" i="57"/>
  <c r="J254" i="57"/>
  <c r="K254" i="57" s="1"/>
  <c r="G256" i="57"/>
  <c r="I256" i="57"/>
  <c r="D256" i="57"/>
  <c r="J256" i="57"/>
  <c r="K256" i="57" s="1"/>
  <c r="E256" i="57"/>
  <c r="M256" i="57" s="1"/>
  <c r="C256" i="57"/>
  <c r="C262" i="57"/>
  <c r="I262" i="57"/>
  <c r="E262" i="57"/>
  <c r="M262" i="57" s="1"/>
  <c r="J262" i="57"/>
  <c r="K262" i="57" s="1"/>
  <c r="H262" i="57"/>
  <c r="F262" i="57"/>
  <c r="D262" i="57"/>
  <c r="F241" i="57"/>
  <c r="I248" i="57"/>
  <c r="C257" i="57"/>
  <c r="D210" i="57"/>
  <c r="F215" i="57"/>
  <c r="J215" i="57"/>
  <c r="K215" i="57" s="1"/>
  <c r="C222" i="57"/>
  <c r="E223" i="57"/>
  <c r="M223" i="57" s="1"/>
  <c r="H226" i="57"/>
  <c r="D226" i="57"/>
  <c r="C227" i="57"/>
  <c r="C231" i="57"/>
  <c r="G231" i="57"/>
  <c r="D235" i="57"/>
  <c r="C242" i="57"/>
  <c r="E242" i="57"/>
  <c r="M242" i="57" s="1"/>
  <c r="F242" i="57"/>
  <c r="J242" i="57"/>
  <c r="K242" i="57" s="1"/>
  <c r="C246" i="57"/>
  <c r="E246" i="57"/>
  <c r="M246" i="57" s="1"/>
  <c r="D246" i="57"/>
  <c r="I246" i="57"/>
  <c r="C249" i="57"/>
  <c r="G253" i="57"/>
  <c r="F254" i="57"/>
  <c r="F256" i="57"/>
  <c r="F257" i="57"/>
  <c r="G262" i="57"/>
  <c r="C250" i="57"/>
  <c r="E250" i="57"/>
  <c r="M250" i="57" s="1"/>
  <c r="H250" i="57"/>
  <c r="H214" i="57"/>
  <c r="D214" i="57"/>
  <c r="F219" i="57"/>
  <c r="J219" i="57"/>
  <c r="K219" i="57" s="1"/>
  <c r="F222" i="57"/>
  <c r="E227" i="57"/>
  <c r="M227" i="57" s="1"/>
  <c r="H230" i="57"/>
  <c r="D230" i="57"/>
  <c r="F235" i="57"/>
  <c r="G237" i="57"/>
  <c r="F237" i="57"/>
  <c r="G248" i="57"/>
  <c r="D248" i="57"/>
  <c r="H248" i="57"/>
  <c r="J253" i="57"/>
  <c r="K253" i="57" s="1"/>
  <c r="G264" i="57"/>
  <c r="I264" i="57"/>
  <c r="D264" i="57"/>
  <c r="H264" i="57"/>
  <c r="C264" i="57"/>
  <c r="J264" i="57"/>
  <c r="K264" i="57" s="1"/>
  <c r="G252" i="57"/>
  <c r="I252" i="57"/>
  <c r="D252" i="57"/>
  <c r="C258" i="57"/>
  <c r="I258" i="57"/>
  <c r="E258" i="57"/>
  <c r="M258" i="57" s="1"/>
  <c r="G268" i="57"/>
  <c r="I268" i="57"/>
  <c r="H268" i="57"/>
  <c r="F268" i="57"/>
  <c r="E268" i="57"/>
  <c r="M268" i="57" s="1"/>
  <c r="D268" i="57"/>
  <c r="E261" i="57"/>
  <c r="M261" i="57" s="1"/>
  <c r="I261" i="57"/>
  <c r="D261" i="57"/>
  <c r="C274" i="57"/>
  <c r="I274" i="57"/>
  <c r="H274" i="57"/>
  <c r="G274" i="57"/>
  <c r="F274" i="57"/>
  <c r="E274" i="57"/>
  <c r="M274" i="57" s="1"/>
  <c r="D274" i="57"/>
  <c r="C261" i="57"/>
  <c r="G265" i="57"/>
  <c r="J268" i="57"/>
  <c r="K268" i="57" s="1"/>
  <c r="J274" i="57"/>
  <c r="K274" i="57" s="1"/>
  <c r="E245" i="57"/>
  <c r="M245" i="57" s="1"/>
  <c r="D245" i="57"/>
  <c r="F252" i="57"/>
  <c r="G258" i="57"/>
  <c r="G260" i="57"/>
  <c r="I260" i="57"/>
  <c r="D260" i="57"/>
  <c r="F261" i="57"/>
  <c r="C266" i="57"/>
  <c r="I266" i="57"/>
  <c r="E266" i="57"/>
  <c r="M266" i="57" s="1"/>
  <c r="C270" i="57"/>
  <c r="I270" i="57"/>
  <c r="H270" i="57"/>
  <c r="G270" i="57"/>
  <c r="F270" i="57"/>
  <c r="E270" i="57"/>
  <c r="M270" i="57" s="1"/>
  <c r="D270" i="57"/>
  <c r="E273" i="57"/>
  <c r="M273" i="57" s="1"/>
  <c r="I273" i="57"/>
  <c r="H273" i="57"/>
  <c r="G273" i="57"/>
  <c r="F273" i="57"/>
  <c r="D273" i="57"/>
  <c r="C273" i="57"/>
  <c r="G276" i="57"/>
  <c r="F276" i="57"/>
  <c r="J276" i="57"/>
  <c r="K276" i="57" s="1"/>
  <c r="I276" i="57"/>
  <c r="H276" i="57"/>
  <c r="E276" i="57"/>
  <c r="M276" i="57" s="1"/>
  <c r="D276" i="57"/>
  <c r="C276" i="57"/>
  <c r="J261" i="57"/>
  <c r="K261" i="57" s="1"/>
  <c r="E265" i="57"/>
  <c r="M265" i="57" s="1"/>
  <c r="I265" i="57"/>
  <c r="D265" i="57"/>
  <c r="E269" i="57"/>
  <c r="M269" i="57" s="1"/>
  <c r="I269" i="57"/>
  <c r="H269" i="57"/>
  <c r="G269" i="57"/>
  <c r="F269" i="57"/>
  <c r="D269" i="57"/>
  <c r="C269" i="57"/>
  <c r="G272" i="57"/>
  <c r="I272" i="57"/>
  <c r="H272" i="57"/>
  <c r="F272" i="57"/>
  <c r="E272" i="57"/>
  <c r="M272" i="57" s="1"/>
  <c r="D272" i="57"/>
  <c r="C272" i="57"/>
  <c r="G277" i="57"/>
  <c r="H277" i="57"/>
  <c r="I277" i="57"/>
  <c r="C278" i="57"/>
  <c r="J278" i="57"/>
  <c r="K278" i="57" s="1"/>
  <c r="E277" i="57"/>
  <c r="M277" i="57" s="1"/>
  <c r="D277" i="57"/>
  <c r="E278" i="57"/>
  <c r="M278" i="57" s="1"/>
  <c r="H279" i="57"/>
  <c r="F280" i="57"/>
  <c r="G280" i="57"/>
  <c r="H280" i="57"/>
  <c r="I5" i="56"/>
  <c r="J16" i="56"/>
  <c r="K16" i="56" s="1"/>
  <c r="I19" i="56"/>
  <c r="D2" i="56"/>
  <c r="J3" i="56"/>
  <c r="K3" i="56" s="1"/>
  <c r="D8" i="56"/>
  <c r="D9" i="56"/>
  <c r="D11" i="56"/>
  <c r="C12" i="56"/>
  <c r="C13" i="56"/>
  <c r="C14" i="56"/>
  <c r="C15" i="56"/>
  <c r="J20" i="56"/>
  <c r="K20" i="56" s="1"/>
  <c r="J21" i="56"/>
  <c r="K21" i="56" s="1"/>
  <c r="J22" i="56"/>
  <c r="K22" i="56" s="1"/>
  <c r="I23" i="56"/>
  <c r="I26" i="56"/>
  <c r="I41" i="56"/>
  <c r="D42" i="56"/>
  <c r="C43" i="56"/>
  <c r="D44" i="56"/>
  <c r="C48" i="56"/>
  <c r="I50" i="56"/>
  <c r="J51" i="56"/>
  <c r="K51" i="56" s="1"/>
  <c r="C56" i="56"/>
  <c r="D57" i="56"/>
  <c r="D62" i="56"/>
  <c r="D69" i="56"/>
  <c r="D71" i="56"/>
  <c r="D73" i="56"/>
  <c r="J80" i="56"/>
  <c r="K80" i="56" s="1"/>
  <c r="C80" i="56"/>
  <c r="D80" i="56"/>
  <c r="I80" i="56"/>
  <c r="C3" i="56"/>
  <c r="I4" i="56"/>
  <c r="C16" i="56"/>
  <c r="C17" i="56"/>
  <c r="C18" i="56"/>
  <c r="C19" i="56"/>
  <c r="J24" i="56"/>
  <c r="K24" i="56" s="1"/>
  <c r="J25" i="56"/>
  <c r="K25" i="56" s="1"/>
  <c r="J26" i="56"/>
  <c r="K26" i="56" s="1"/>
  <c r="I27" i="56"/>
  <c r="I30" i="56"/>
  <c r="D43" i="56"/>
  <c r="I45" i="56"/>
  <c r="D46" i="56"/>
  <c r="C47" i="56"/>
  <c r="D48" i="56"/>
  <c r="C52" i="56"/>
  <c r="I54" i="56"/>
  <c r="J55" i="56"/>
  <c r="K55" i="56" s="1"/>
  <c r="D55" i="56"/>
  <c r="J61" i="56"/>
  <c r="K61" i="56" s="1"/>
  <c r="D66" i="56"/>
  <c r="J66" i="56"/>
  <c r="K66" i="56" s="1"/>
  <c r="D79" i="56"/>
  <c r="C79" i="56"/>
  <c r="J79" i="56"/>
  <c r="K79" i="56" s="1"/>
  <c r="D16" i="56"/>
  <c r="D17" i="56"/>
  <c r="D19" i="56"/>
  <c r="J28" i="56"/>
  <c r="K28" i="56" s="1"/>
  <c r="J29" i="56"/>
  <c r="K29" i="56" s="1"/>
  <c r="J30" i="56"/>
  <c r="K30" i="56" s="1"/>
  <c r="I31" i="56"/>
  <c r="I32" i="56"/>
  <c r="I34" i="56"/>
  <c r="D47" i="56"/>
  <c r="D50" i="56"/>
  <c r="J59" i="56"/>
  <c r="K59" i="56" s="1"/>
  <c r="C59" i="56"/>
  <c r="J60" i="56"/>
  <c r="K60" i="56" s="1"/>
  <c r="D64" i="56"/>
  <c r="D68" i="56"/>
  <c r="C68" i="56"/>
  <c r="J68" i="56"/>
  <c r="K68" i="56" s="1"/>
  <c r="D70" i="56"/>
  <c r="C70" i="56"/>
  <c r="C78" i="56"/>
  <c r="I78" i="56"/>
  <c r="D78" i="56"/>
  <c r="J78" i="56"/>
  <c r="K78" i="56" s="1"/>
  <c r="D83" i="56"/>
  <c r="C83" i="56"/>
  <c r="I83" i="56"/>
  <c r="J75" i="56"/>
  <c r="K75" i="56" s="1"/>
  <c r="D75" i="56"/>
  <c r="C75" i="56"/>
  <c r="J76" i="56"/>
  <c r="K76" i="56" s="1"/>
  <c r="D76" i="56"/>
  <c r="I76" i="56"/>
  <c r="C77" i="56"/>
  <c r="J77" i="56"/>
  <c r="K77" i="56" s="1"/>
  <c r="D77" i="56"/>
  <c r="J34" i="56"/>
  <c r="K34" i="56" s="1"/>
  <c r="D54" i="56"/>
  <c r="D4" i="56"/>
  <c r="J5" i="56"/>
  <c r="K5" i="56" s="1"/>
  <c r="J6" i="56"/>
  <c r="K6" i="56" s="1"/>
  <c r="I7" i="56"/>
  <c r="I10" i="56"/>
  <c r="D24" i="56"/>
  <c r="D25" i="56"/>
  <c r="D27" i="56"/>
  <c r="C28" i="56"/>
  <c r="C29" i="56"/>
  <c r="C30" i="56"/>
  <c r="C31" i="56"/>
  <c r="J36" i="56"/>
  <c r="K36" i="56" s="1"/>
  <c r="J37" i="56"/>
  <c r="K37" i="56" s="1"/>
  <c r="J38" i="56"/>
  <c r="K38" i="56" s="1"/>
  <c r="I39" i="56"/>
  <c r="C41" i="56"/>
  <c r="C50" i="56"/>
  <c r="I57" i="56"/>
  <c r="D58" i="56"/>
  <c r="C58" i="56"/>
  <c r="D59" i="56"/>
  <c r="C60" i="56"/>
  <c r="D61" i="56"/>
  <c r="C64" i="56"/>
  <c r="J67" i="56"/>
  <c r="K67" i="56" s="1"/>
  <c r="J32" i="56"/>
  <c r="K32" i="56" s="1"/>
  <c r="I35" i="56"/>
  <c r="I2" i="56"/>
  <c r="C5" i="56"/>
  <c r="J8" i="56"/>
  <c r="K8" i="56" s="1"/>
  <c r="J9" i="56"/>
  <c r="K9" i="56" s="1"/>
  <c r="J10" i="56"/>
  <c r="K10" i="56" s="1"/>
  <c r="I11" i="56"/>
  <c r="D28" i="56"/>
  <c r="D29" i="56"/>
  <c r="D31" i="56"/>
  <c r="C33" i="56"/>
  <c r="C34" i="56"/>
  <c r="C35" i="56"/>
  <c r="D41" i="56"/>
  <c r="C45" i="56"/>
  <c r="I52" i="56"/>
  <c r="D53" i="56"/>
  <c r="C54" i="56"/>
  <c r="D60" i="56"/>
  <c r="J63" i="56"/>
  <c r="K63" i="56" s="1"/>
  <c r="D63" i="56"/>
  <c r="J65" i="56"/>
  <c r="K65" i="56" s="1"/>
  <c r="D65" i="56"/>
  <c r="J69" i="56"/>
  <c r="K69" i="56" s="1"/>
  <c r="J71" i="56"/>
  <c r="K71" i="56" s="1"/>
  <c r="I71" i="56"/>
  <c r="C76" i="56"/>
  <c r="J83" i="56"/>
  <c r="K83" i="56" s="1"/>
  <c r="J33" i="56"/>
  <c r="K33" i="56" s="1"/>
  <c r="D5" i="56"/>
  <c r="J12" i="56"/>
  <c r="K12" i="56" s="1"/>
  <c r="J13" i="56"/>
  <c r="K13" i="56" s="1"/>
  <c r="J14" i="56"/>
  <c r="K14" i="56" s="1"/>
  <c r="I15" i="56"/>
  <c r="I18" i="56"/>
  <c r="D32" i="56"/>
  <c r="D33" i="56"/>
  <c r="D35" i="56"/>
  <c r="J43" i="56"/>
  <c r="K43" i="56" s="1"/>
  <c r="D45" i="56"/>
  <c r="C57" i="56"/>
  <c r="I70" i="56"/>
  <c r="J73" i="56"/>
  <c r="K73" i="56" s="1"/>
  <c r="C73" i="56"/>
  <c r="I73" i="56"/>
  <c r="I75" i="56"/>
  <c r="J17" i="56"/>
  <c r="K17" i="56" s="1"/>
  <c r="J18" i="56"/>
  <c r="K18" i="56" s="1"/>
  <c r="J47" i="56"/>
  <c r="K47" i="56" s="1"/>
  <c r="D52" i="56"/>
  <c r="J70" i="56"/>
  <c r="K70" i="56" s="1"/>
  <c r="I77" i="56"/>
  <c r="C89" i="56"/>
  <c r="J89" i="56"/>
  <c r="K89" i="56" s="1"/>
  <c r="I89" i="56"/>
  <c r="D89" i="56"/>
  <c r="D82" i="56"/>
  <c r="J88" i="56"/>
  <c r="K88" i="56" s="1"/>
  <c r="C88" i="56"/>
  <c r="D91" i="56"/>
  <c r="C91" i="56"/>
  <c r="J91" i="56"/>
  <c r="K91" i="56" s="1"/>
  <c r="C108" i="56"/>
  <c r="I108" i="56"/>
  <c r="D108" i="56"/>
  <c r="J108" i="56"/>
  <c r="K108" i="56" s="1"/>
  <c r="J92" i="56"/>
  <c r="K92" i="56" s="1"/>
  <c r="C105" i="56"/>
  <c r="D105" i="56"/>
  <c r="I105" i="56"/>
  <c r="C109" i="56"/>
  <c r="D109" i="56"/>
  <c r="I109" i="56"/>
  <c r="C92" i="56"/>
  <c r="D74" i="56"/>
  <c r="I88" i="56"/>
  <c r="I91" i="56"/>
  <c r="D92" i="56"/>
  <c r="D95" i="56"/>
  <c r="C95" i="56"/>
  <c r="I95" i="56"/>
  <c r="C97" i="56"/>
  <c r="C93" i="56"/>
  <c r="I93" i="56"/>
  <c r="D93" i="56"/>
  <c r="J104" i="56"/>
  <c r="K104" i="56" s="1"/>
  <c r="C104" i="56"/>
  <c r="J105" i="56"/>
  <c r="K105" i="56" s="1"/>
  <c r="J109" i="56"/>
  <c r="K109" i="56" s="1"/>
  <c r="I92" i="56"/>
  <c r="D72" i="56"/>
  <c r="J81" i="56"/>
  <c r="K81" i="56" s="1"/>
  <c r="C82" i="56"/>
  <c r="J84" i="56"/>
  <c r="K84" i="56" s="1"/>
  <c r="J100" i="56"/>
  <c r="K100" i="56" s="1"/>
  <c r="D100" i="56"/>
  <c r="C100" i="56"/>
  <c r="I100" i="56"/>
  <c r="D104" i="56"/>
  <c r="C107" i="56"/>
  <c r="I107" i="56"/>
  <c r="J107" i="56"/>
  <c r="K107" i="56" s="1"/>
  <c r="J148" i="56"/>
  <c r="K148" i="56" s="1"/>
  <c r="I148" i="56"/>
  <c r="D148" i="56"/>
  <c r="C148" i="56"/>
  <c r="D87" i="56"/>
  <c r="J96" i="56"/>
  <c r="K96" i="56" s="1"/>
  <c r="C101" i="56"/>
  <c r="C137" i="56"/>
  <c r="J137" i="56"/>
  <c r="K137" i="56" s="1"/>
  <c r="I137" i="56"/>
  <c r="D137" i="56"/>
  <c r="J144" i="56"/>
  <c r="K144" i="56" s="1"/>
  <c r="I144" i="56"/>
  <c r="D144" i="56"/>
  <c r="C144" i="56"/>
  <c r="D99" i="56"/>
  <c r="C111" i="56"/>
  <c r="I111" i="56"/>
  <c r="J136" i="56"/>
  <c r="K136" i="56" s="1"/>
  <c r="D136" i="56"/>
  <c r="C136" i="56"/>
  <c r="C85" i="56"/>
  <c r="D103" i="56"/>
  <c r="C132" i="56"/>
  <c r="D141" i="56"/>
  <c r="C152" i="56"/>
  <c r="J112" i="56"/>
  <c r="K112" i="56" s="1"/>
  <c r="J113" i="56"/>
  <c r="K113" i="56" s="1"/>
  <c r="J115" i="56"/>
  <c r="K115" i="56" s="1"/>
  <c r="J116" i="56"/>
  <c r="K116" i="56" s="1"/>
  <c r="J117" i="56"/>
  <c r="K117" i="56" s="1"/>
  <c r="J119" i="56"/>
  <c r="K119" i="56" s="1"/>
  <c r="J120" i="56"/>
  <c r="K120" i="56" s="1"/>
  <c r="J121" i="56"/>
  <c r="K121" i="56" s="1"/>
  <c r="J123" i="56"/>
  <c r="K123" i="56" s="1"/>
  <c r="J124" i="56"/>
  <c r="K124" i="56" s="1"/>
  <c r="J125" i="56"/>
  <c r="K125" i="56" s="1"/>
  <c r="J127" i="56"/>
  <c r="K127" i="56" s="1"/>
  <c r="J128" i="56"/>
  <c r="K128" i="56" s="1"/>
  <c r="J129" i="56"/>
  <c r="K129" i="56" s="1"/>
  <c r="D132" i="56"/>
  <c r="D152" i="56"/>
  <c r="C153" i="56"/>
  <c r="J160" i="56"/>
  <c r="K160" i="56" s="1"/>
  <c r="C145" i="56"/>
  <c r="C149" i="56"/>
  <c r="C133" i="56"/>
  <c r="D145" i="56"/>
  <c r="D149" i="56"/>
  <c r="J156" i="56"/>
  <c r="K156" i="56" s="1"/>
  <c r="C161" i="56"/>
  <c r="J161" i="56"/>
  <c r="K161" i="56" s="1"/>
  <c r="D164" i="56"/>
  <c r="C164" i="56"/>
  <c r="J164" i="56"/>
  <c r="K164" i="56" s="1"/>
  <c r="C141" i="56"/>
  <c r="I145" i="56"/>
  <c r="I149" i="56"/>
  <c r="J152" i="56"/>
  <c r="K152" i="56" s="1"/>
  <c r="D196" i="56"/>
  <c r="I196" i="56"/>
  <c r="J196" i="56"/>
  <c r="K196" i="56" s="1"/>
  <c r="C196" i="56"/>
  <c r="D156" i="56"/>
  <c r="C157" i="56"/>
  <c r="I164" i="56"/>
  <c r="D151" i="56"/>
  <c r="D155" i="56"/>
  <c r="D159" i="56"/>
  <c r="D163" i="56"/>
  <c r="I165" i="56"/>
  <c r="I168" i="56"/>
  <c r="I169" i="56"/>
  <c r="I172" i="56"/>
  <c r="I173" i="56"/>
  <c r="I176" i="56"/>
  <c r="I177" i="56"/>
  <c r="I180" i="56"/>
  <c r="I181" i="56"/>
  <c r="I184" i="56"/>
  <c r="I185" i="56"/>
  <c r="I188" i="56"/>
  <c r="I189" i="56"/>
  <c r="J165" i="56"/>
  <c r="K165" i="56" s="1"/>
  <c r="J167" i="56"/>
  <c r="K167" i="56" s="1"/>
  <c r="J168" i="56"/>
  <c r="K168" i="56" s="1"/>
  <c r="J169" i="56"/>
  <c r="K169" i="56" s="1"/>
  <c r="J171" i="56"/>
  <c r="K171" i="56" s="1"/>
  <c r="J172" i="56"/>
  <c r="K172" i="56" s="1"/>
  <c r="J173" i="56"/>
  <c r="K173" i="56" s="1"/>
  <c r="J175" i="56"/>
  <c r="K175" i="56" s="1"/>
  <c r="J176" i="56"/>
  <c r="K176" i="56" s="1"/>
  <c r="J177" i="56"/>
  <c r="K177" i="56" s="1"/>
  <c r="J179" i="56"/>
  <c r="K179" i="56" s="1"/>
  <c r="J180" i="56"/>
  <c r="K180" i="56" s="1"/>
  <c r="J181" i="56"/>
  <c r="K181" i="56" s="1"/>
  <c r="J183" i="56"/>
  <c r="K183" i="56" s="1"/>
  <c r="J184" i="56"/>
  <c r="K184" i="56" s="1"/>
  <c r="J185" i="56"/>
  <c r="K185" i="56" s="1"/>
  <c r="J187" i="56"/>
  <c r="K187" i="56" s="1"/>
  <c r="J188" i="56"/>
  <c r="K188" i="56" s="1"/>
  <c r="J189" i="56"/>
  <c r="K189" i="56" s="1"/>
  <c r="D200" i="56"/>
  <c r="C225" i="56"/>
  <c r="D225" i="56"/>
  <c r="I225" i="56"/>
  <c r="F225" i="56"/>
  <c r="H225" i="56"/>
  <c r="G225" i="56"/>
  <c r="E225" i="56"/>
  <c r="M225" i="56" s="1"/>
  <c r="J225" i="56"/>
  <c r="K225" i="56" s="1"/>
  <c r="I195" i="56"/>
  <c r="D165" i="56"/>
  <c r="C167" i="56"/>
  <c r="C168" i="56"/>
  <c r="D169" i="56"/>
  <c r="C171" i="56"/>
  <c r="C172" i="56"/>
  <c r="D173" i="56"/>
  <c r="C175" i="56"/>
  <c r="C176" i="56"/>
  <c r="D177" i="56"/>
  <c r="C179" i="56"/>
  <c r="C180" i="56"/>
  <c r="D181" i="56"/>
  <c r="C183" i="56"/>
  <c r="C184" i="56"/>
  <c r="D185" i="56"/>
  <c r="C187" i="56"/>
  <c r="C198" i="56"/>
  <c r="C200" i="56"/>
  <c r="J197" i="56"/>
  <c r="K197" i="56" s="1"/>
  <c r="C205" i="56"/>
  <c r="D205" i="56"/>
  <c r="I205" i="56"/>
  <c r="G227" i="56"/>
  <c r="C227" i="56"/>
  <c r="F227" i="56"/>
  <c r="E227" i="56"/>
  <c r="M227" i="56" s="1"/>
  <c r="I227" i="56"/>
  <c r="J227" i="56"/>
  <c r="K227" i="56" s="1"/>
  <c r="H227" i="56"/>
  <c r="D227" i="56"/>
  <c r="I194" i="56"/>
  <c r="D195" i="56"/>
  <c r="C201" i="56"/>
  <c r="J201" i="56"/>
  <c r="K201" i="56" s="1"/>
  <c r="I201" i="56"/>
  <c r="C197" i="56"/>
  <c r="I198" i="56"/>
  <c r="I200" i="56"/>
  <c r="C202" i="56"/>
  <c r="D202" i="56"/>
  <c r="D208" i="56"/>
  <c r="G216" i="56"/>
  <c r="C221" i="56"/>
  <c r="D221" i="56"/>
  <c r="E221" i="56"/>
  <c r="M221" i="56" s="1"/>
  <c r="J221" i="56"/>
  <c r="K221" i="56" s="1"/>
  <c r="G221" i="56"/>
  <c r="G235" i="56"/>
  <c r="J235" i="56"/>
  <c r="K235" i="56" s="1"/>
  <c r="I235" i="56"/>
  <c r="H235" i="56"/>
  <c r="F235" i="56"/>
  <c r="E235" i="56"/>
  <c r="M235" i="56" s="1"/>
  <c r="J190" i="56"/>
  <c r="K190" i="56" s="1"/>
  <c r="J191" i="56"/>
  <c r="K191" i="56" s="1"/>
  <c r="J192" i="56"/>
  <c r="K192" i="56" s="1"/>
  <c r="I193" i="56"/>
  <c r="C206" i="56"/>
  <c r="D206" i="56"/>
  <c r="C210" i="56"/>
  <c r="D210" i="56"/>
  <c r="I210" i="56"/>
  <c r="E214" i="56"/>
  <c r="M214" i="56" s="1"/>
  <c r="H216" i="56"/>
  <c r="E223" i="56"/>
  <c r="M223" i="56" s="1"/>
  <c r="E224" i="56"/>
  <c r="M224" i="56" s="1"/>
  <c r="C224" i="56"/>
  <c r="J224" i="56"/>
  <c r="K224" i="56" s="1"/>
  <c r="G224" i="56"/>
  <c r="C237" i="56"/>
  <c r="F237" i="56"/>
  <c r="G237" i="56"/>
  <c r="H237" i="56"/>
  <c r="E237" i="56"/>
  <c r="M237" i="56" s="1"/>
  <c r="D237" i="56"/>
  <c r="J237" i="56"/>
  <c r="K237" i="56" s="1"/>
  <c r="C253" i="56"/>
  <c r="I253" i="56"/>
  <c r="H253" i="56"/>
  <c r="D253" i="56"/>
  <c r="G253" i="56"/>
  <c r="J253" i="56"/>
  <c r="K253" i="56" s="1"/>
  <c r="F253" i="56"/>
  <c r="E253" i="56"/>
  <c r="M253" i="56" s="1"/>
  <c r="C213" i="56"/>
  <c r="I213" i="56"/>
  <c r="G215" i="56"/>
  <c r="C215" i="56"/>
  <c r="F215" i="56"/>
  <c r="C245" i="56"/>
  <c r="I245" i="56"/>
  <c r="H245" i="56"/>
  <c r="D245" i="56"/>
  <c r="G245" i="56"/>
  <c r="J245" i="56"/>
  <c r="K245" i="56" s="1"/>
  <c r="F245" i="56"/>
  <c r="E245" i="56"/>
  <c r="M245" i="56" s="1"/>
  <c r="G255" i="56"/>
  <c r="I255" i="56"/>
  <c r="H255" i="56"/>
  <c r="F255" i="56"/>
  <c r="C255" i="56"/>
  <c r="D255" i="56"/>
  <c r="J255" i="56"/>
  <c r="K255" i="56" s="1"/>
  <c r="E255" i="56"/>
  <c r="M255" i="56" s="1"/>
  <c r="C209" i="56"/>
  <c r="I209" i="56"/>
  <c r="D213" i="56"/>
  <c r="D215" i="56"/>
  <c r="G247" i="56"/>
  <c r="I247" i="56"/>
  <c r="H247" i="56"/>
  <c r="C247" i="56"/>
  <c r="D247" i="56"/>
  <c r="J247" i="56"/>
  <c r="K247" i="56" s="1"/>
  <c r="F247" i="56"/>
  <c r="E247" i="56"/>
  <c r="M247" i="56" s="1"/>
  <c r="C204" i="56"/>
  <c r="C212" i="56"/>
  <c r="I212" i="56"/>
  <c r="E215" i="56"/>
  <c r="M215" i="56" s="1"/>
  <c r="E216" i="56"/>
  <c r="M216" i="56" s="1"/>
  <c r="C216" i="56"/>
  <c r="I216" i="56"/>
  <c r="F216" i="56"/>
  <c r="E244" i="56"/>
  <c r="M244" i="56" s="1"/>
  <c r="I244" i="56"/>
  <c r="H244" i="56"/>
  <c r="C244" i="56"/>
  <c r="J244" i="56"/>
  <c r="K244" i="56" s="1"/>
  <c r="G244" i="56"/>
  <c r="F244" i="56"/>
  <c r="C208" i="56"/>
  <c r="H215" i="56"/>
  <c r="G231" i="56"/>
  <c r="J231" i="56"/>
  <c r="K231" i="56" s="1"/>
  <c r="D231" i="56"/>
  <c r="F231" i="56"/>
  <c r="E231" i="56"/>
  <c r="M231" i="56" s="1"/>
  <c r="I231" i="56"/>
  <c r="E232" i="56"/>
  <c r="M232" i="56" s="1"/>
  <c r="H232" i="56"/>
  <c r="F232" i="56"/>
  <c r="J232" i="56"/>
  <c r="K232" i="56" s="1"/>
  <c r="G232" i="56"/>
  <c r="E256" i="56"/>
  <c r="M256" i="56" s="1"/>
  <c r="I256" i="56"/>
  <c r="H256" i="56"/>
  <c r="G256" i="56"/>
  <c r="C256" i="56"/>
  <c r="J256" i="56"/>
  <c r="K256" i="56" s="1"/>
  <c r="F256" i="56"/>
  <c r="D256" i="56"/>
  <c r="D212" i="56"/>
  <c r="I214" i="56"/>
  <c r="C214" i="56"/>
  <c r="D214" i="56"/>
  <c r="J214" i="56"/>
  <c r="K214" i="56" s="1"/>
  <c r="I215" i="56"/>
  <c r="D216" i="56"/>
  <c r="G223" i="56"/>
  <c r="C223" i="56"/>
  <c r="H223" i="56"/>
  <c r="D223" i="56"/>
  <c r="J223" i="56"/>
  <c r="K223" i="56" s="1"/>
  <c r="E251" i="56"/>
  <c r="M251" i="56" s="1"/>
  <c r="E252" i="56"/>
  <c r="M252" i="56" s="1"/>
  <c r="I252" i="56"/>
  <c r="H252" i="56"/>
  <c r="C252" i="56"/>
  <c r="G219" i="56"/>
  <c r="C219" i="56"/>
  <c r="D220" i="56"/>
  <c r="E228" i="56"/>
  <c r="M228" i="56" s="1"/>
  <c r="C228" i="56"/>
  <c r="E229" i="56"/>
  <c r="M229" i="56" s="1"/>
  <c r="D236" i="56"/>
  <c r="E240" i="56"/>
  <c r="M240" i="56" s="1"/>
  <c r="I240" i="56"/>
  <c r="C240" i="56"/>
  <c r="F240" i="56"/>
  <c r="F249" i="56"/>
  <c r="C217" i="56"/>
  <c r="D217" i="56"/>
  <c r="E219" i="56"/>
  <c r="M219" i="56" s="1"/>
  <c r="F228" i="56"/>
  <c r="C233" i="56"/>
  <c r="F233" i="56"/>
  <c r="I233" i="56"/>
  <c r="G240" i="56"/>
  <c r="C241" i="56"/>
  <c r="I241" i="56"/>
  <c r="D241" i="56"/>
  <c r="J241" i="56"/>
  <c r="K241" i="56" s="1"/>
  <c r="E248" i="56"/>
  <c r="M248" i="56" s="1"/>
  <c r="I248" i="56"/>
  <c r="H248" i="56"/>
  <c r="C248" i="56"/>
  <c r="G243" i="56"/>
  <c r="I243" i="56"/>
  <c r="H243" i="56"/>
  <c r="C243" i="56"/>
  <c r="D243" i="56"/>
  <c r="C249" i="56"/>
  <c r="I249" i="56"/>
  <c r="H249" i="56"/>
  <c r="D249" i="56"/>
  <c r="G249" i="56"/>
  <c r="G251" i="56"/>
  <c r="I251" i="56"/>
  <c r="H251" i="56"/>
  <c r="C251" i="56"/>
  <c r="D251" i="56"/>
  <c r="E220" i="56"/>
  <c r="M220" i="56" s="1"/>
  <c r="C220" i="56"/>
  <c r="C229" i="56"/>
  <c r="D229" i="56"/>
  <c r="E236" i="56"/>
  <c r="M236" i="56" s="1"/>
  <c r="H236" i="56"/>
  <c r="C236" i="56"/>
  <c r="G239" i="56"/>
  <c r="I239" i="56"/>
  <c r="C239" i="56"/>
  <c r="C257" i="56"/>
  <c r="I257" i="56"/>
  <c r="H257" i="56"/>
  <c r="G257" i="56"/>
  <c r="D257" i="56"/>
  <c r="G259" i="56"/>
  <c r="I259" i="56"/>
  <c r="H259" i="56"/>
  <c r="F259" i="56"/>
  <c r="C259" i="56"/>
  <c r="E277" i="56"/>
  <c r="M277" i="56" s="1"/>
  <c r="C277" i="56"/>
  <c r="J277" i="56"/>
  <c r="K277" i="56" s="1"/>
  <c r="I277" i="56"/>
  <c r="H277" i="56"/>
  <c r="G277" i="56"/>
  <c r="F277" i="56"/>
  <c r="E265" i="56"/>
  <c r="M265" i="56" s="1"/>
  <c r="C265" i="56"/>
  <c r="H265" i="56"/>
  <c r="G265" i="56"/>
  <c r="F265" i="56"/>
  <c r="D265" i="56"/>
  <c r="J265" i="56"/>
  <c r="K265" i="56" s="1"/>
  <c r="E269" i="56"/>
  <c r="M269" i="56" s="1"/>
  <c r="C269" i="56"/>
  <c r="H269" i="56"/>
  <c r="G269" i="56"/>
  <c r="F269" i="56"/>
  <c r="D269" i="56"/>
  <c r="J269" i="56"/>
  <c r="K269" i="56" s="1"/>
  <c r="E273" i="56"/>
  <c r="M273" i="56" s="1"/>
  <c r="C273" i="56"/>
  <c r="H273" i="56"/>
  <c r="G273" i="56"/>
  <c r="F273" i="56"/>
  <c r="D273" i="56"/>
  <c r="J273" i="56"/>
  <c r="K273" i="56" s="1"/>
  <c r="D238" i="56"/>
  <c r="C260" i="56"/>
  <c r="D261" i="56"/>
  <c r="G260" i="56"/>
  <c r="G261" i="56"/>
  <c r="G264" i="56"/>
  <c r="E264" i="56"/>
  <c r="M264" i="56" s="1"/>
  <c r="G268" i="56"/>
  <c r="E268" i="56"/>
  <c r="M268" i="56" s="1"/>
  <c r="G272" i="56"/>
  <c r="E272" i="56"/>
  <c r="M272" i="56" s="1"/>
  <c r="G276" i="56"/>
  <c r="E276" i="56"/>
  <c r="M276" i="56" s="1"/>
  <c r="D276" i="56"/>
  <c r="H260" i="56"/>
  <c r="H261" i="56"/>
  <c r="I260" i="56"/>
  <c r="I261" i="56"/>
  <c r="C264" i="56"/>
  <c r="C268" i="56"/>
  <c r="C272" i="56"/>
  <c r="J260" i="56"/>
  <c r="K260" i="56" s="1"/>
  <c r="J261" i="56"/>
  <c r="K261" i="56" s="1"/>
  <c r="H278" i="56"/>
  <c r="F279" i="56"/>
  <c r="D280" i="56"/>
  <c r="G263" i="56"/>
  <c r="I266" i="56"/>
  <c r="G267" i="56"/>
  <c r="I270" i="56"/>
  <c r="G271" i="56"/>
  <c r="I274" i="56"/>
  <c r="G275" i="56"/>
  <c r="I278" i="56"/>
  <c r="G279" i="56"/>
  <c r="E280" i="56"/>
  <c r="M280" i="56" s="1"/>
  <c r="H279" i="56"/>
  <c r="F280" i="56"/>
  <c r="G280" i="56"/>
  <c r="H280" i="56"/>
  <c r="C36" i="55"/>
  <c r="D38" i="55"/>
  <c r="C92" i="55"/>
  <c r="D16" i="55"/>
  <c r="C163" i="55"/>
  <c r="D201" i="55"/>
  <c r="D82" i="55"/>
  <c r="D44" i="55"/>
  <c r="D130" i="55"/>
  <c r="C130" i="55"/>
  <c r="J130" i="55"/>
  <c r="K130" i="55" s="1"/>
  <c r="I26" i="55"/>
  <c r="C6" i="55"/>
  <c r="I73" i="55"/>
  <c r="I58" i="55"/>
  <c r="C34" i="55"/>
  <c r="I67" i="55"/>
  <c r="J14" i="55"/>
  <c r="K14" i="55" s="1"/>
  <c r="I14" i="55"/>
  <c r="C14" i="55"/>
  <c r="J199" i="55"/>
  <c r="K199" i="55" s="1"/>
  <c r="D199" i="55"/>
  <c r="C199" i="55"/>
  <c r="I199" i="55"/>
  <c r="D207" i="55"/>
  <c r="I207" i="55"/>
  <c r="J207" i="55"/>
  <c r="K207" i="55" s="1"/>
  <c r="C207" i="55"/>
  <c r="C42" i="55"/>
  <c r="J42" i="55"/>
  <c r="K42" i="55" s="1"/>
  <c r="C38" i="55"/>
  <c r="C3" i="55"/>
  <c r="C10" i="55"/>
  <c r="C69" i="55"/>
  <c r="I36" i="55"/>
  <c r="C40" i="55"/>
  <c r="I42" i="55"/>
  <c r="J73" i="55"/>
  <c r="K73" i="55" s="1"/>
  <c r="J67" i="55"/>
  <c r="K67" i="55" s="1"/>
  <c r="C149" i="55"/>
  <c r="C127" i="55"/>
  <c r="I149" i="55"/>
  <c r="J149" i="55"/>
  <c r="K149" i="55" s="1"/>
  <c r="D92" i="55"/>
  <c r="I38" i="55"/>
  <c r="C124" i="55"/>
  <c r="J127" i="55"/>
  <c r="K127" i="55" s="1"/>
  <c r="I3" i="55"/>
  <c r="D163" i="55"/>
  <c r="C60" i="55"/>
  <c r="J36" i="55"/>
  <c r="K36" i="55" s="1"/>
  <c r="C18" i="55"/>
  <c r="D166" i="55"/>
  <c r="C166" i="55"/>
  <c r="J166" i="55"/>
  <c r="K166" i="55" s="1"/>
  <c r="D6" i="55"/>
  <c r="C193" i="55"/>
  <c r="C76" i="55"/>
  <c r="D34" i="55"/>
  <c r="C78" i="55"/>
  <c r="C61" i="55"/>
  <c r="D14" i="55"/>
  <c r="C104" i="55"/>
  <c r="D104" i="55"/>
  <c r="I104" i="55"/>
  <c r="J136" i="55"/>
  <c r="K136" i="55" s="1"/>
  <c r="D78" i="55"/>
  <c r="C79" i="55"/>
  <c r="C26" i="55"/>
  <c r="D54" i="55"/>
  <c r="C54" i="55"/>
  <c r="J54" i="55"/>
  <c r="K54" i="55" s="1"/>
  <c r="C73" i="55"/>
  <c r="C67" i="55"/>
  <c r="C96" i="55"/>
  <c r="J96" i="55"/>
  <c r="K96" i="55" s="1"/>
  <c r="I96" i="55"/>
  <c r="D96" i="55"/>
  <c r="D149" i="55"/>
  <c r="C12" i="55"/>
  <c r="D127" i="55"/>
  <c r="C70" i="55"/>
  <c r="D36" i="55"/>
  <c r="D42" i="55"/>
  <c r="I130" i="55"/>
  <c r="J6" i="55"/>
  <c r="K6" i="55" s="1"/>
  <c r="J193" i="55"/>
  <c r="K193" i="55" s="1"/>
  <c r="I23" i="55"/>
  <c r="D86" i="55"/>
  <c r="J34" i="55"/>
  <c r="K34" i="55" s="1"/>
  <c r="J78" i="55"/>
  <c r="K78" i="55" s="1"/>
  <c r="I79" i="55"/>
  <c r="D209" i="55"/>
  <c r="J104" i="55"/>
  <c r="K104" i="55" s="1"/>
  <c r="D26" i="55"/>
  <c r="C48" i="55"/>
  <c r="J23" i="55"/>
  <c r="K23" i="55" s="1"/>
  <c r="I76" i="55"/>
  <c r="I86" i="55"/>
  <c r="D73" i="55"/>
  <c r="C58" i="55"/>
  <c r="C136" i="55"/>
  <c r="J79" i="55"/>
  <c r="K79" i="55" s="1"/>
  <c r="I61" i="55"/>
  <c r="I209" i="55"/>
  <c r="D67" i="55"/>
  <c r="J106" i="55"/>
  <c r="K106" i="55" s="1"/>
  <c r="C16" i="55"/>
  <c r="D3" i="55"/>
  <c r="C201" i="55"/>
  <c r="C82" i="55"/>
  <c r="J82" i="55"/>
  <c r="K82" i="55" s="1"/>
  <c r="C44" i="55"/>
  <c r="C24" i="55"/>
  <c r="J92" i="55"/>
  <c r="K92" i="55" s="1"/>
  <c r="I10" i="55"/>
  <c r="D12" i="55"/>
  <c r="C84" i="55"/>
  <c r="J163" i="55"/>
  <c r="K163" i="55" s="1"/>
  <c r="D70" i="55"/>
  <c r="I69" i="55"/>
  <c r="C176" i="55"/>
  <c r="J40" i="55"/>
  <c r="K40" i="55" s="1"/>
  <c r="J18" i="55"/>
  <c r="K18" i="55" s="1"/>
  <c r="I166" i="55"/>
  <c r="J76" i="55"/>
  <c r="K76" i="55" s="1"/>
  <c r="J86" i="55"/>
  <c r="K86" i="55" s="1"/>
  <c r="I133" i="55"/>
  <c r="D58" i="55"/>
  <c r="C71" i="55"/>
  <c r="J61" i="55"/>
  <c r="K61" i="55" s="1"/>
  <c r="J209" i="55"/>
  <c r="K209" i="55" s="1"/>
  <c r="I126" i="55"/>
  <c r="C62" i="55"/>
  <c r="D62" i="55"/>
  <c r="I62" i="55"/>
  <c r="D99" i="55"/>
  <c r="C99" i="55"/>
  <c r="I99" i="55"/>
  <c r="I43" i="55"/>
  <c r="J43" i="55"/>
  <c r="K43" i="55" s="1"/>
  <c r="D204" i="55"/>
  <c r="C100" i="55"/>
  <c r="D111" i="55"/>
  <c r="D140" i="55"/>
  <c r="C140" i="55"/>
  <c r="J140" i="55"/>
  <c r="K140" i="55" s="1"/>
  <c r="I140" i="55"/>
  <c r="D156" i="55"/>
  <c r="C156" i="55"/>
  <c r="J156" i="55"/>
  <c r="K156" i="55" s="1"/>
  <c r="I156" i="55"/>
  <c r="J164" i="55"/>
  <c r="K164" i="55" s="1"/>
  <c r="I164" i="55"/>
  <c r="D164" i="55"/>
  <c r="C164" i="55"/>
  <c r="J98" i="55"/>
  <c r="K98" i="55" s="1"/>
  <c r="D8" i="55"/>
  <c r="J8" i="55"/>
  <c r="K8" i="55" s="1"/>
  <c r="C8" i="55"/>
  <c r="C194" i="55"/>
  <c r="D194" i="55"/>
  <c r="J194" i="55"/>
  <c r="K194" i="55" s="1"/>
  <c r="I194" i="55"/>
  <c r="C74" i="55"/>
  <c r="I107" i="55"/>
  <c r="D107" i="55"/>
  <c r="C107" i="55"/>
  <c r="J107" i="55"/>
  <c r="K107" i="55" s="1"/>
  <c r="J204" i="55"/>
  <c r="K204" i="55" s="1"/>
  <c r="J111" i="55"/>
  <c r="K111" i="55" s="1"/>
  <c r="C83" i="55"/>
  <c r="D83" i="55"/>
  <c r="J83" i="55"/>
  <c r="K83" i="55" s="1"/>
  <c r="I83" i="55"/>
  <c r="D200" i="55"/>
  <c r="C200" i="55"/>
  <c r="J200" i="55"/>
  <c r="K200" i="55" s="1"/>
  <c r="I200" i="55"/>
  <c r="D153" i="55"/>
  <c r="C153" i="55"/>
  <c r="J153" i="55"/>
  <c r="K153" i="55" s="1"/>
  <c r="I153" i="55"/>
  <c r="J108" i="55"/>
  <c r="K108" i="55" s="1"/>
  <c r="J109" i="55"/>
  <c r="K109" i="55" s="1"/>
  <c r="J22" i="55"/>
  <c r="K22" i="55" s="1"/>
  <c r="J21" i="55"/>
  <c r="K21" i="55" s="1"/>
  <c r="J135" i="55"/>
  <c r="K135" i="55" s="1"/>
  <c r="J115" i="55"/>
  <c r="K115" i="55" s="1"/>
  <c r="J116" i="55"/>
  <c r="K116" i="55" s="1"/>
  <c r="J131" i="55"/>
  <c r="K131" i="55" s="1"/>
  <c r="J119" i="55"/>
  <c r="K119" i="55" s="1"/>
  <c r="J13" i="55"/>
  <c r="K13" i="55" s="1"/>
  <c r="J203" i="55"/>
  <c r="K203" i="55" s="1"/>
  <c r="J123" i="55"/>
  <c r="K123" i="55" s="1"/>
  <c r="J51" i="55"/>
  <c r="K51" i="55" s="1"/>
  <c r="J125" i="55"/>
  <c r="K125" i="55" s="1"/>
  <c r="D85" i="55"/>
  <c r="C85" i="55"/>
  <c r="D139" i="55"/>
  <c r="C139" i="55"/>
  <c r="C141" i="55"/>
  <c r="D141" i="55"/>
  <c r="D148" i="55"/>
  <c r="C148" i="55"/>
  <c r="D155" i="55"/>
  <c r="C155" i="55"/>
  <c r="C93" i="55"/>
  <c r="D93" i="55"/>
  <c r="D167" i="55"/>
  <c r="C167" i="55"/>
  <c r="J25" i="55"/>
  <c r="K25" i="55" s="1"/>
  <c r="C25" i="55"/>
  <c r="I25" i="55"/>
  <c r="C97" i="55"/>
  <c r="D97" i="55"/>
  <c r="D35" i="55"/>
  <c r="C35" i="55"/>
  <c r="D143" i="55"/>
  <c r="C143" i="55"/>
  <c r="C145" i="55"/>
  <c r="D145" i="55"/>
  <c r="D59" i="55"/>
  <c r="C59" i="55"/>
  <c r="D159" i="55"/>
  <c r="C159" i="55"/>
  <c r="C161" i="55"/>
  <c r="D161" i="55"/>
  <c r="J85" i="55"/>
  <c r="K85" i="55" s="1"/>
  <c r="D30" i="55"/>
  <c r="C30" i="55"/>
  <c r="C137" i="55"/>
  <c r="D137" i="55"/>
  <c r="J139" i="55"/>
  <c r="K139" i="55" s="1"/>
  <c r="J141" i="55"/>
  <c r="K141" i="55" s="1"/>
  <c r="D144" i="55"/>
  <c r="C144" i="55"/>
  <c r="J148" i="55"/>
  <c r="K148" i="55" s="1"/>
  <c r="D151" i="55"/>
  <c r="C151" i="55"/>
  <c r="C114" i="55"/>
  <c r="D114" i="55"/>
  <c r="J155" i="55"/>
  <c r="K155" i="55" s="1"/>
  <c r="J93" i="55"/>
  <c r="K93" i="55" s="1"/>
  <c r="D91" i="55"/>
  <c r="C91" i="55"/>
  <c r="D165" i="55"/>
  <c r="D158" i="55"/>
  <c r="C158" i="55"/>
  <c r="I184" i="55"/>
  <c r="I185" i="55"/>
  <c r="I186" i="55"/>
  <c r="J169" i="55"/>
  <c r="K169" i="55" s="1"/>
  <c r="I180" i="55"/>
  <c r="J168" i="55"/>
  <c r="K168" i="55" s="1"/>
  <c r="I33" i="55"/>
  <c r="D182" i="55"/>
  <c r="I182" i="55"/>
  <c r="D190" i="55"/>
  <c r="J190" i="55"/>
  <c r="K190" i="55" s="1"/>
  <c r="I190" i="55"/>
  <c r="J46" i="55"/>
  <c r="K46" i="55" s="1"/>
  <c r="C41" i="55"/>
  <c r="I41" i="55"/>
  <c r="D41" i="55"/>
  <c r="D168" i="55"/>
  <c r="J53" i="55"/>
  <c r="K53" i="55" s="1"/>
  <c r="C53" i="55"/>
  <c r="I53" i="55"/>
  <c r="D33" i="55"/>
  <c r="C182" i="55"/>
  <c r="D184" i="55"/>
  <c r="D185" i="55"/>
  <c r="D186" i="55"/>
  <c r="J187" i="55"/>
  <c r="K187" i="55" s="1"/>
  <c r="D187" i="55"/>
  <c r="D189" i="55"/>
  <c r="C189" i="55"/>
  <c r="C190" i="55"/>
  <c r="C165" i="55"/>
  <c r="J33" i="55"/>
  <c r="K33" i="55" s="1"/>
  <c r="C46" i="55"/>
  <c r="D188" i="55"/>
  <c r="C188" i="55"/>
  <c r="J41" i="55"/>
  <c r="K41" i="55" s="1"/>
  <c r="J211" i="55"/>
  <c r="K211" i="55" s="1"/>
  <c r="D211" i="55"/>
  <c r="C211" i="55"/>
  <c r="C192" i="55"/>
  <c r="D113" i="55"/>
  <c r="C113" i="55"/>
  <c r="I113" i="55"/>
  <c r="J195" i="55"/>
  <c r="K195" i="55" s="1"/>
  <c r="C195" i="55"/>
  <c r="D121" i="55"/>
  <c r="C121" i="55"/>
  <c r="I121" i="55"/>
  <c r="J191" i="55"/>
  <c r="K191" i="55" s="1"/>
  <c r="C191" i="55"/>
  <c r="D191" i="55"/>
  <c r="D192" i="55"/>
  <c r="D208" i="55"/>
  <c r="C208" i="55"/>
  <c r="I208" i="55"/>
  <c r="I211" i="55"/>
  <c r="J181" i="55"/>
  <c r="K181" i="55" s="1"/>
  <c r="J19" i="55"/>
  <c r="K19" i="55" s="1"/>
  <c r="J55" i="55"/>
  <c r="K55" i="55" s="1"/>
  <c r="I170" i="55"/>
  <c r="I178" i="55"/>
  <c r="D195" i="55"/>
  <c r="J113" i="55"/>
  <c r="K113" i="55" s="1"/>
  <c r="J64" i="55"/>
  <c r="K64" i="55" s="1"/>
  <c r="J29" i="55"/>
  <c r="K29" i="55" s="1"/>
  <c r="J178" i="55"/>
  <c r="K178" i="55" s="1"/>
  <c r="I179" i="55"/>
  <c r="D49" i="55"/>
  <c r="C49" i="55"/>
  <c r="J121" i="55"/>
  <c r="K121" i="55" s="1"/>
  <c r="J95" i="55"/>
  <c r="K95" i="55" s="1"/>
  <c r="J183" i="55"/>
  <c r="K183" i="55" s="1"/>
  <c r="J202" i="55"/>
  <c r="K202" i="55" s="1"/>
  <c r="I129" i="55"/>
  <c r="I206" i="55"/>
  <c r="J118" i="55"/>
  <c r="K118" i="55" s="1"/>
  <c r="J205" i="55"/>
  <c r="K205" i="55" s="1"/>
  <c r="J206" i="55"/>
  <c r="K206" i="55" s="1"/>
  <c r="I52" i="55"/>
  <c r="G247" i="55"/>
  <c r="I247" i="55"/>
  <c r="H247" i="55"/>
  <c r="F247" i="55"/>
  <c r="E247" i="55"/>
  <c r="M247" i="55" s="1"/>
  <c r="D247" i="55"/>
  <c r="C247" i="55"/>
  <c r="E260" i="55"/>
  <c r="M260" i="55" s="1"/>
  <c r="I260" i="55"/>
  <c r="H260" i="55"/>
  <c r="F260" i="55"/>
  <c r="J260" i="55"/>
  <c r="K260" i="55" s="1"/>
  <c r="G260" i="55"/>
  <c r="D260" i="55"/>
  <c r="C260" i="55"/>
  <c r="E264" i="55"/>
  <c r="M264" i="55" s="1"/>
  <c r="I264" i="55"/>
  <c r="H264" i="55"/>
  <c r="F264" i="55"/>
  <c r="J264" i="55"/>
  <c r="K264" i="55" s="1"/>
  <c r="G264" i="55"/>
  <c r="D264" i="55"/>
  <c r="C264" i="55"/>
  <c r="D118" i="55"/>
  <c r="D205" i="55"/>
  <c r="D52" i="55"/>
  <c r="C241" i="55"/>
  <c r="I241" i="55"/>
  <c r="D241" i="55"/>
  <c r="H241" i="55"/>
  <c r="G241" i="55"/>
  <c r="E248" i="55"/>
  <c r="M248" i="55" s="1"/>
  <c r="I248" i="55"/>
  <c r="J248" i="55"/>
  <c r="K248" i="55" s="1"/>
  <c r="H248" i="55"/>
  <c r="G248" i="55"/>
  <c r="F248" i="55"/>
  <c r="D248" i="55"/>
  <c r="C248" i="55"/>
  <c r="C257" i="55"/>
  <c r="I257" i="55"/>
  <c r="H257" i="55"/>
  <c r="J257" i="55"/>
  <c r="K257" i="55" s="1"/>
  <c r="G257" i="55"/>
  <c r="F257" i="55"/>
  <c r="E257" i="55"/>
  <c r="M257" i="55" s="1"/>
  <c r="D257" i="55"/>
  <c r="J196" i="55"/>
  <c r="K196" i="55" s="1"/>
  <c r="J197" i="55"/>
  <c r="K197" i="55" s="1"/>
  <c r="J198" i="55"/>
  <c r="K198" i="55" s="1"/>
  <c r="I120" i="55"/>
  <c r="F241" i="55"/>
  <c r="H243" i="55"/>
  <c r="C245" i="55"/>
  <c r="I245" i="55"/>
  <c r="E249" i="55"/>
  <c r="M249" i="55" s="1"/>
  <c r="H253" i="55"/>
  <c r="E256" i="55"/>
  <c r="M256" i="55" s="1"/>
  <c r="I256" i="55"/>
  <c r="E268" i="55"/>
  <c r="M268" i="55" s="1"/>
  <c r="I268" i="55"/>
  <c r="H268" i="55"/>
  <c r="F268" i="55"/>
  <c r="E239" i="55"/>
  <c r="M239" i="55" s="1"/>
  <c r="E244" i="55"/>
  <c r="M244" i="55" s="1"/>
  <c r="I244" i="55"/>
  <c r="F249" i="55"/>
  <c r="G255" i="55"/>
  <c r="I255" i="55"/>
  <c r="C261" i="55"/>
  <c r="I261" i="55"/>
  <c r="H261" i="55"/>
  <c r="F261" i="55"/>
  <c r="G243" i="55"/>
  <c r="I243" i="55"/>
  <c r="G249" i="55"/>
  <c r="C253" i="55"/>
  <c r="I253" i="55"/>
  <c r="C265" i="55"/>
  <c r="I265" i="55"/>
  <c r="H265" i="55"/>
  <c r="F265" i="55"/>
  <c r="H249" i="55"/>
  <c r="E252" i="55"/>
  <c r="M252" i="55" s="1"/>
  <c r="I252" i="55"/>
  <c r="C255" i="55"/>
  <c r="D256" i="55"/>
  <c r="G259" i="55"/>
  <c r="I259" i="55"/>
  <c r="H259" i="55"/>
  <c r="E259" i="55"/>
  <c r="M259" i="55" s="1"/>
  <c r="D261" i="55"/>
  <c r="D268" i="55"/>
  <c r="I228" i="55"/>
  <c r="I229" i="55"/>
  <c r="I232" i="55"/>
  <c r="I233" i="55"/>
  <c r="I236" i="55"/>
  <c r="I237" i="55"/>
  <c r="E240" i="55"/>
  <c r="M240" i="55" s="1"/>
  <c r="I240" i="55"/>
  <c r="C243" i="55"/>
  <c r="D244" i="55"/>
  <c r="F245" i="55"/>
  <c r="G251" i="55"/>
  <c r="I251" i="55"/>
  <c r="D253" i="55"/>
  <c r="D255" i="55"/>
  <c r="F256" i="55"/>
  <c r="E261" i="55"/>
  <c r="M261" i="55" s="1"/>
  <c r="G263" i="55"/>
  <c r="I263" i="55"/>
  <c r="H263" i="55"/>
  <c r="E263" i="55"/>
  <c r="M263" i="55" s="1"/>
  <c r="D265" i="55"/>
  <c r="G268" i="55"/>
  <c r="J212" i="55"/>
  <c r="K212" i="55" s="1"/>
  <c r="J213" i="55"/>
  <c r="K213" i="55" s="1"/>
  <c r="G215" i="55"/>
  <c r="J215" i="55"/>
  <c r="K215" i="55" s="1"/>
  <c r="J216" i="55"/>
  <c r="K216" i="55" s="1"/>
  <c r="J217" i="55"/>
  <c r="K217" i="55" s="1"/>
  <c r="G219" i="55"/>
  <c r="J219" i="55"/>
  <c r="K219" i="55" s="1"/>
  <c r="J220" i="55"/>
  <c r="K220" i="55" s="1"/>
  <c r="J221" i="55"/>
  <c r="K221" i="55" s="1"/>
  <c r="G223" i="55"/>
  <c r="J223" i="55"/>
  <c r="K223" i="55" s="1"/>
  <c r="J224" i="55"/>
  <c r="K224" i="55" s="1"/>
  <c r="J225" i="55"/>
  <c r="K225" i="55" s="1"/>
  <c r="G227" i="55"/>
  <c r="J227" i="55"/>
  <c r="K227" i="55" s="1"/>
  <c r="J228" i="55"/>
  <c r="K228" i="55" s="1"/>
  <c r="J229" i="55"/>
  <c r="K229" i="55" s="1"/>
  <c r="G231" i="55"/>
  <c r="J231" i="55"/>
  <c r="K231" i="55" s="1"/>
  <c r="J232" i="55"/>
  <c r="K232" i="55" s="1"/>
  <c r="J233" i="55"/>
  <c r="K233" i="55" s="1"/>
  <c r="G235" i="55"/>
  <c r="J235" i="55"/>
  <c r="K235" i="55" s="1"/>
  <c r="J236" i="55"/>
  <c r="K236" i="55" s="1"/>
  <c r="J237" i="55"/>
  <c r="K237" i="55" s="1"/>
  <c r="G239" i="55"/>
  <c r="I239" i="55"/>
  <c r="C249" i="55"/>
  <c r="I249" i="55"/>
  <c r="E255" i="55"/>
  <c r="M255" i="55" s="1"/>
  <c r="G256" i="55"/>
  <c r="C259" i="55"/>
  <c r="G261" i="55"/>
  <c r="E265" i="55"/>
  <c r="M265" i="55" s="1"/>
  <c r="G267" i="55"/>
  <c r="I267" i="55"/>
  <c r="H267" i="55"/>
  <c r="E267" i="55"/>
  <c r="M267" i="55" s="1"/>
  <c r="J268" i="55"/>
  <c r="K268" i="55" s="1"/>
  <c r="C263" i="55"/>
  <c r="G265" i="55"/>
  <c r="F269" i="55"/>
  <c r="E271" i="55"/>
  <c r="M271" i="55" s="1"/>
  <c r="F272" i="55"/>
  <c r="F273" i="55"/>
  <c r="E275" i="55"/>
  <c r="M275" i="55" s="1"/>
  <c r="F276" i="55"/>
  <c r="F277" i="55"/>
  <c r="H269" i="55"/>
  <c r="H271" i="55"/>
  <c r="H272" i="55"/>
  <c r="H273" i="55"/>
  <c r="H275" i="55"/>
  <c r="H276" i="55"/>
  <c r="H277" i="55"/>
  <c r="I269" i="55"/>
  <c r="I272" i="55"/>
  <c r="I273" i="55"/>
  <c r="I276" i="55"/>
  <c r="I277" i="55"/>
  <c r="J269" i="55"/>
  <c r="K269" i="55" s="1"/>
  <c r="G271" i="55"/>
  <c r="J271" i="55"/>
  <c r="K271" i="55" s="1"/>
  <c r="J272" i="55"/>
  <c r="K272" i="55" s="1"/>
  <c r="J273" i="55"/>
  <c r="K273" i="55" s="1"/>
  <c r="G275" i="55"/>
  <c r="J275" i="55"/>
  <c r="K275" i="55" s="1"/>
  <c r="J276" i="55"/>
  <c r="K276" i="55" s="1"/>
  <c r="J277" i="55"/>
  <c r="K277" i="55" s="1"/>
  <c r="G279" i="55"/>
  <c r="E280" i="55"/>
  <c r="M280" i="55" s="1"/>
  <c r="H279" i="55"/>
  <c r="F280" i="55"/>
  <c r="G280" i="55"/>
  <c r="H280" i="55"/>
  <c r="J4" i="54"/>
  <c r="K4" i="54" s="1"/>
  <c r="J6" i="54"/>
  <c r="K6" i="54" s="1"/>
  <c r="J7" i="54"/>
  <c r="K7" i="54" s="1"/>
  <c r="J8" i="54"/>
  <c r="K8" i="54" s="1"/>
  <c r="J11" i="54"/>
  <c r="K11" i="54" s="1"/>
  <c r="J12" i="54"/>
  <c r="K12" i="54" s="1"/>
  <c r="J16" i="54"/>
  <c r="K16" i="54" s="1"/>
  <c r="J20" i="54"/>
  <c r="K20" i="54" s="1"/>
  <c r="J22" i="54"/>
  <c r="K22" i="54" s="1"/>
  <c r="J30" i="54"/>
  <c r="K30" i="54" s="1"/>
  <c r="D4" i="54"/>
  <c r="D12" i="54"/>
  <c r="C15" i="54"/>
  <c r="D16" i="54"/>
  <c r="D20" i="54"/>
  <c r="C26" i="54"/>
  <c r="C30" i="54"/>
  <c r="I89" i="54"/>
  <c r="J89" i="54"/>
  <c r="K89" i="54" s="1"/>
  <c r="D89" i="54"/>
  <c r="C89" i="54"/>
  <c r="D3" i="54"/>
  <c r="D6" i="54"/>
  <c r="D10" i="54"/>
  <c r="D14" i="54"/>
  <c r="D15" i="54"/>
  <c r="D18" i="54"/>
  <c r="D19" i="54"/>
  <c r="D26" i="54"/>
  <c r="D30" i="54"/>
  <c r="D54" i="54"/>
  <c r="J40" i="54"/>
  <c r="K40" i="54" s="1"/>
  <c r="D43" i="54"/>
  <c r="D47" i="54"/>
  <c r="D51" i="54"/>
  <c r="C113" i="54"/>
  <c r="J113" i="54"/>
  <c r="K113" i="54" s="1"/>
  <c r="D113" i="54"/>
  <c r="I113" i="54"/>
  <c r="I39" i="54"/>
  <c r="I42" i="54"/>
  <c r="C43" i="54"/>
  <c r="I46" i="54"/>
  <c r="C47" i="54"/>
  <c r="I50" i="54"/>
  <c r="C51" i="54"/>
  <c r="J54" i="54"/>
  <c r="K54" i="54" s="1"/>
  <c r="I55" i="54"/>
  <c r="J31" i="54"/>
  <c r="K31" i="54" s="1"/>
  <c r="J32" i="54"/>
  <c r="K32" i="54" s="1"/>
  <c r="J34" i="54"/>
  <c r="K34" i="54" s="1"/>
  <c r="J35" i="54"/>
  <c r="K35" i="54" s="1"/>
  <c r="C36" i="54"/>
  <c r="J36" i="54"/>
  <c r="K36" i="54" s="1"/>
  <c r="J39" i="54"/>
  <c r="K39" i="54" s="1"/>
  <c r="D40" i="54"/>
  <c r="C44" i="54"/>
  <c r="C48" i="54"/>
  <c r="C52" i="54"/>
  <c r="C40" i="54"/>
  <c r="J14" i="54"/>
  <c r="K14" i="54" s="1"/>
  <c r="J19" i="54"/>
  <c r="K19" i="54" s="1"/>
  <c r="J24" i="54"/>
  <c r="K24" i="54" s="1"/>
  <c r="J26" i="54"/>
  <c r="K26" i="54" s="1"/>
  <c r="J27" i="54"/>
  <c r="K27" i="54" s="1"/>
  <c r="D8" i="54"/>
  <c r="C14" i="54"/>
  <c r="C18" i="54"/>
  <c r="C19" i="54"/>
  <c r="C22" i="54"/>
  <c r="C23" i="54"/>
  <c r="D28" i="54"/>
  <c r="D94" i="54"/>
  <c r="C94" i="54"/>
  <c r="J94" i="54"/>
  <c r="K94" i="54" s="1"/>
  <c r="I94" i="54"/>
  <c r="D7" i="54"/>
  <c r="D42" i="54"/>
  <c r="D46" i="54"/>
  <c r="D50" i="54"/>
  <c r="C39" i="54"/>
  <c r="J51" i="54"/>
  <c r="K51" i="54" s="1"/>
  <c r="D55" i="54"/>
  <c r="C81" i="54"/>
  <c r="J81" i="54"/>
  <c r="K81" i="54" s="1"/>
  <c r="I81" i="54"/>
  <c r="J80" i="54"/>
  <c r="K80" i="54" s="1"/>
  <c r="I80" i="54"/>
  <c r="D80" i="54"/>
  <c r="C80" i="54"/>
  <c r="J83" i="54"/>
  <c r="K83" i="54" s="1"/>
  <c r="I83" i="54"/>
  <c r="D83" i="54"/>
  <c r="C83" i="54"/>
  <c r="D90" i="54"/>
  <c r="I90" i="54"/>
  <c r="C90" i="54"/>
  <c r="J90" i="54"/>
  <c r="K90" i="54" s="1"/>
  <c r="J2" i="54"/>
  <c r="K2" i="54" s="1"/>
  <c r="J3" i="54"/>
  <c r="K3" i="54" s="1"/>
  <c r="J10" i="54"/>
  <c r="K10" i="54" s="1"/>
  <c r="J15" i="54"/>
  <c r="K15" i="54" s="1"/>
  <c r="J18" i="54"/>
  <c r="K18" i="54" s="1"/>
  <c r="J23" i="54"/>
  <c r="K23" i="54" s="1"/>
  <c r="J28" i="54"/>
  <c r="K28" i="54" s="1"/>
  <c r="C2" i="54"/>
  <c r="C3" i="54"/>
  <c r="C6" i="54"/>
  <c r="C7" i="54"/>
  <c r="C10" i="54"/>
  <c r="C11" i="54"/>
  <c r="D24" i="54"/>
  <c r="C27" i="54"/>
  <c r="D2" i="54"/>
  <c r="D11" i="54"/>
  <c r="D22" i="54"/>
  <c r="D23" i="54"/>
  <c r="D27" i="54"/>
  <c r="D39" i="54"/>
  <c r="I40" i="54"/>
  <c r="C42" i="54"/>
  <c r="C46" i="54"/>
  <c r="C50" i="54"/>
  <c r="C54" i="54"/>
  <c r="C56" i="54"/>
  <c r="D58" i="54"/>
  <c r="C76" i="54"/>
  <c r="I76" i="54"/>
  <c r="D82" i="54"/>
  <c r="J91" i="54"/>
  <c r="K91" i="54" s="1"/>
  <c r="D93" i="54"/>
  <c r="I100" i="54"/>
  <c r="D102" i="54"/>
  <c r="I102" i="54"/>
  <c r="J131" i="54"/>
  <c r="K131" i="54" s="1"/>
  <c r="I131" i="54"/>
  <c r="D131" i="54"/>
  <c r="C131" i="54"/>
  <c r="D79" i="54"/>
  <c r="I88" i="54"/>
  <c r="J136" i="54"/>
  <c r="K136" i="54" s="1"/>
  <c r="D136" i="54"/>
  <c r="I136" i="54"/>
  <c r="C136" i="54"/>
  <c r="D78" i="54"/>
  <c r="C78" i="54"/>
  <c r="I78" i="54"/>
  <c r="D134" i="54"/>
  <c r="J134" i="54"/>
  <c r="K134" i="54" s="1"/>
  <c r="I134" i="54"/>
  <c r="C134" i="54"/>
  <c r="J59" i="54"/>
  <c r="K59" i="54" s="1"/>
  <c r="J60" i="54"/>
  <c r="K60" i="54" s="1"/>
  <c r="J62" i="54"/>
  <c r="K62" i="54" s="1"/>
  <c r="J63" i="54"/>
  <c r="K63" i="54" s="1"/>
  <c r="J64" i="54"/>
  <c r="K64" i="54" s="1"/>
  <c r="J66" i="54"/>
  <c r="K66" i="54" s="1"/>
  <c r="J67" i="54"/>
  <c r="K67" i="54" s="1"/>
  <c r="J68" i="54"/>
  <c r="K68" i="54" s="1"/>
  <c r="J70" i="54"/>
  <c r="K70" i="54" s="1"/>
  <c r="J71" i="54"/>
  <c r="K71" i="54" s="1"/>
  <c r="I101" i="54"/>
  <c r="J103" i="54"/>
  <c r="K103" i="54" s="1"/>
  <c r="C77" i="54"/>
  <c r="I77" i="54"/>
  <c r="D92" i="54"/>
  <c r="J95" i="54"/>
  <c r="K95" i="54" s="1"/>
  <c r="D95" i="54"/>
  <c r="C101" i="54"/>
  <c r="C103" i="54"/>
  <c r="D59" i="54"/>
  <c r="D62" i="54"/>
  <c r="D63" i="54"/>
  <c r="D66" i="54"/>
  <c r="D67" i="54"/>
  <c r="D70" i="54"/>
  <c r="D71" i="54"/>
  <c r="J79" i="54"/>
  <c r="K79" i="54" s="1"/>
  <c r="C79" i="54"/>
  <c r="D101" i="54"/>
  <c r="D103" i="54"/>
  <c r="J140" i="54"/>
  <c r="K140" i="54" s="1"/>
  <c r="C140" i="54"/>
  <c r="C150" i="54"/>
  <c r="I150" i="54"/>
  <c r="J150" i="54"/>
  <c r="K150" i="54" s="1"/>
  <c r="D150" i="54"/>
  <c r="J72" i="54"/>
  <c r="K72" i="54" s="1"/>
  <c r="J73" i="54"/>
  <c r="K73" i="54" s="1"/>
  <c r="J74" i="54"/>
  <c r="K74" i="54" s="1"/>
  <c r="I75" i="54"/>
  <c r="C96" i="54"/>
  <c r="C97" i="54"/>
  <c r="C98" i="54"/>
  <c r="C99" i="54"/>
  <c r="J104" i="54"/>
  <c r="K104" i="54" s="1"/>
  <c r="J105" i="54"/>
  <c r="K105" i="54" s="1"/>
  <c r="J106" i="54"/>
  <c r="K106" i="54" s="1"/>
  <c r="J107" i="54"/>
  <c r="K107" i="54" s="1"/>
  <c r="I107" i="54"/>
  <c r="D109" i="54"/>
  <c r="I116" i="54"/>
  <c r="C117" i="54"/>
  <c r="D123" i="54"/>
  <c r="I125" i="54"/>
  <c r="C127" i="54"/>
  <c r="D128" i="54"/>
  <c r="C132" i="54"/>
  <c r="C138" i="54"/>
  <c r="C121" i="54"/>
  <c r="D140" i="54"/>
  <c r="J111" i="54"/>
  <c r="K111" i="54" s="1"/>
  <c r="C125" i="54"/>
  <c r="D72" i="54"/>
  <c r="D73" i="54"/>
  <c r="D75" i="54"/>
  <c r="J84" i="54"/>
  <c r="K84" i="54" s="1"/>
  <c r="J85" i="54"/>
  <c r="K85" i="54" s="1"/>
  <c r="J86" i="54"/>
  <c r="K86" i="54" s="1"/>
  <c r="I87" i="54"/>
  <c r="D104" i="54"/>
  <c r="D105" i="54"/>
  <c r="D107" i="54"/>
  <c r="D108" i="54"/>
  <c r="C112" i="54"/>
  <c r="J115" i="54"/>
  <c r="K115" i="54" s="1"/>
  <c r="D121" i="54"/>
  <c r="I128" i="54"/>
  <c r="C129" i="54"/>
  <c r="D133" i="54"/>
  <c r="D135" i="54"/>
  <c r="C111" i="54"/>
  <c r="D112" i="54"/>
  <c r="C116" i="54"/>
  <c r="J119" i="54"/>
  <c r="K119" i="54" s="1"/>
  <c r="D125" i="54"/>
  <c r="C137" i="54"/>
  <c r="D139" i="54"/>
  <c r="C139" i="54"/>
  <c r="E216" i="54"/>
  <c r="M216" i="54" s="1"/>
  <c r="I216" i="54"/>
  <c r="J216" i="54"/>
  <c r="K216" i="54" s="1"/>
  <c r="H216" i="54"/>
  <c r="G216" i="54"/>
  <c r="F216" i="54"/>
  <c r="D216" i="54"/>
  <c r="C216" i="54"/>
  <c r="J123" i="54"/>
  <c r="K123" i="54" s="1"/>
  <c r="I140" i="54"/>
  <c r="J96" i="54"/>
  <c r="K96" i="54" s="1"/>
  <c r="J97" i="54"/>
  <c r="K97" i="54" s="1"/>
  <c r="J98" i="54"/>
  <c r="K98" i="54" s="1"/>
  <c r="I99" i="54"/>
  <c r="C109" i="54"/>
  <c r="C119" i="54"/>
  <c r="C124" i="54"/>
  <c r="J127" i="54"/>
  <c r="K127" i="54" s="1"/>
  <c r="J132" i="54"/>
  <c r="K132" i="54" s="1"/>
  <c r="J146" i="54"/>
  <c r="K146" i="54" s="1"/>
  <c r="I146" i="54"/>
  <c r="D146" i="54"/>
  <c r="C146" i="54"/>
  <c r="I156" i="54"/>
  <c r="D156" i="54"/>
  <c r="C156" i="54"/>
  <c r="J156" i="54"/>
  <c r="K156" i="54" s="1"/>
  <c r="J141" i="54"/>
  <c r="K141" i="54" s="1"/>
  <c r="J142" i="54"/>
  <c r="K142" i="54" s="1"/>
  <c r="J143" i="54"/>
  <c r="K143" i="54" s="1"/>
  <c r="I144" i="54"/>
  <c r="I153" i="54"/>
  <c r="I110" i="54"/>
  <c r="I114" i="54"/>
  <c r="I118" i="54"/>
  <c r="I122" i="54"/>
  <c r="I126" i="54"/>
  <c r="I130" i="54"/>
  <c r="I149" i="54"/>
  <c r="C149" i="54"/>
  <c r="I152" i="54"/>
  <c r="D153" i="54"/>
  <c r="D147" i="54"/>
  <c r="C147" i="54"/>
  <c r="D149" i="54"/>
  <c r="C154" i="54"/>
  <c r="I154" i="54"/>
  <c r="C210" i="54"/>
  <c r="C221" i="54"/>
  <c r="I221" i="54"/>
  <c r="J221" i="54"/>
  <c r="K221" i="54" s="1"/>
  <c r="G221" i="54"/>
  <c r="E232" i="54"/>
  <c r="M232" i="54" s="1"/>
  <c r="I232" i="54"/>
  <c r="J232" i="54"/>
  <c r="K232" i="54" s="1"/>
  <c r="G232" i="54"/>
  <c r="G235" i="54"/>
  <c r="I235" i="54"/>
  <c r="J235" i="54"/>
  <c r="K235" i="54" s="1"/>
  <c r="G217" i="54"/>
  <c r="G219" i="54"/>
  <c r="I219" i="54"/>
  <c r="F219" i="54"/>
  <c r="D219" i="54"/>
  <c r="E224" i="54"/>
  <c r="M224" i="54" s="1"/>
  <c r="I224" i="54"/>
  <c r="J224" i="54"/>
  <c r="K224" i="54" s="1"/>
  <c r="C229" i="54"/>
  <c r="I229" i="54"/>
  <c r="G229" i="54"/>
  <c r="E229" i="54"/>
  <c r="M229" i="54" s="1"/>
  <c r="G240" i="54"/>
  <c r="I240" i="54"/>
  <c r="J240" i="54"/>
  <c r="K240" i="54" s="1"/>
  <c r="E240" i="54"/>
  <c r="M240" i="54" s="1"/>
  <c r="D240" i="54"/>
  <c r="C240" i="54"/>
  <c r="C198" i="54"/>
  <c r="C200" i="54"/>
  <c r="C205" i="54"/>
  <c r="D210" i="54"/>
  <c r="D221" i="54"/>
  <c r="G227" i="54"/>
  <c r="I227" i="54"/>
  <c r="D227" i="54"/>
  <c r="C232" i="54"/>
  <c r="C235" i="54"/>
  <c r="C237" i="54"/>
  <c r="I237" i="54"/>
  <c r="E237" i="54"/>
  <c r="M237" i="54" s="1"/>
  <c r="D237" i="54"/>
  <c r="H237" i="54"/>
  <c r="D200" i="54"/>
  <c r="D205" i="54"/>
  <c r="C213" i="54"/>
  <c r="I213" i="54"/>
  <c r="J213" i="54"/>
  <c r="K213" i="54" s="1"/>
  <c r="C219" i="54"/>
  <c r="E221" i="54"/>
  <c r="M221" i="54" s="1"/>
  <c r="C224" i="54"/>
  <c r="D229" i="54"/>
  <c r="D232" i="54"/>
  <c r="D235" i="54"/>
  <c r="F240" i="54"/>
  <c r="I148" i="54"/>
  <c r="D198" i="54"/>
  <c r="C202" i="54"/>
  <c r="C204" i="54"/>
  <c r="C209" i="54"/>
  <c r="E219" i="54"/>
  <c r="M219" i="54" s="1"/>
  <c r="E220" i="54"/>
  <c r="M220" i="54" s="1"/>
  <c r="I220" i="54"/>
  <c r="H220" i="54"/>
  <c r="F220" i="54"/>
  <c r="F221" i="54"/>
  <c r="D224" i="54"/>
  <c r="C227" i="54"/>
  <c r="F229" i="54"/>
  <c r="G231" i="54"/>
  <c r="I231" i="54"/>
  <c r="H231" i="54"/>
  <c r="E231" i="54"/>
  <c r="M231" i="54" s="1"/>
  <c r="F232" i="54"/>
  <c r="E235" i="54"/>
  <c r="M235" i="54" s="1"/>
  <c r="F237" i="54"/>
  <c r="I212" i="54"/>
  <c r="C217" i="54"/>
  <c r="I217" i="54"/>
  <c r="D217" i="54"/>
  <c r="H221" i="54"/>
  <c r="E227" i="54"/>
  <c r="M227" i="54" s="1"/>
  <c r="H232" i="54"/>
  <c r="F235" i="54"/>
  <c r="G237" i="54"/>
  <c r="J157" i="54"/>
  <c r="K157" i="54" s="1"/>
  <c r="J158" i="54"/>
  <c r="K158" i="54" s="1"/>
  <c r="J160" i="54"/>
  <c r="K160" i="54" s="1"/>
  <c r="J161" i="54"/>
  <c r="K161" i="54" s="1"/>
  <c r="J162" i="54"/>
  <c r="K162" i="54" s="1"/>
  <c r="J164" i="54"/>
  <c r="K164" i="54" s="1"/>
  <c r="J165" i="54"/>
  <c r="K165" i="54" s="1"/>
  <c r="J166" i="54"/>
  <c r="K166" i="54" s="1"/>
  <c r="J168" i="54"/>
  <c r="K168" i="54" s="1"/>
  <c r="J169" i="54"/>
  <c r="K169" i="54" s="1"/>
  <c r="J170" i="54"/>
  <c r="K170" i="54" s="1"/>
  <c r="J172" i="54"/>
  <c r="K172" i="54" s="1"/>
  <c r="J173" i="54"/>
  <c r="K173" i="54" s="1"/>
  <c r="J174" i="54"/>
  <c r="K174" i="54" s="1"/>
  <c r="J176" i="54"/>
  <c r="K176" i="54" s="1"/>
  <c r="J177" i="54"/>
  <c r="K177" i="54" s="1"/>
  <c r="J178" i="54"/>
  <c r="K178" i="54" s="1"/>
  <c r="J180" i="54"/>
  <c r="K180" i="54" s="1"/>
  <c r="J181" i="54"/>
  <c r="K181" i="54" s="1"/>
  <c r="J182" i="54"/>
  <c r="K182" i="54" s="1"/>
  <c r="J184" i="54"/>
  <c r="K184" i="54" s="1"/>
  <c r="J185" i="54"/>
  <c r="K185" i="54" s="1"/>
  <c r="J186" i="54"/>
  <c r="K186" i="54" s="1"/>
  <c r="J188" i="54"/>
  <c r="K188" i="54" s="1"/>
  <c r="J189" i="54"/>
  <c r="K189" i="54" s="1"/>
  <c r="J190" i="54"/>
  <c r="K190" i="54" s="1"/>
  <c r="J192" i="54"/>
  <c r="K192" i="54" s="1"/>
  <c r="J193" i="54"/>
  <c r="K193" i="54" s="1"/>
  <c r="J194" i="54"/>
  <c r="K194" i="54" s="1"/>
  <c r="C197" i="54"/>
  <c r="I200" i="54"/>
  <c r="D202" i="54"/>
  <c r="I205" i="54"/>
  <c r="C206" i="54"/>
  <c r="C208" i="54"/>
  <c r="I210" i="54"/>
  <c r="J219" i="54"/>
  <c r="K219" i="54" s="1"/>
  <c r="G224" i="54"/>
  <c r="F227" i="54"/>
  <c r="E228" i="54"/>
  <c r="M228" i="54" s="1"/>
  <c r="I228" i="54"/>
  <c r="F228" i="54"/>
  <c r="C228" i="54"/>
  <c r="J229" i="54"/>
  <c r="K229" i="54" s="1"/>
  <c r="C231" i="54"/>
  <c r="H235" i="54"/>
  <c r="J237" i="54"/>
  <c r="K237" i="54" s="1"/>
  <c r="E245" i="54"/>
  <c r="M245" i="54" s="1"/>
  <c r="I245" i="54"/>
  <c r="D245" i="54"/>
  <c r="J245" i="54"/>
  <c r="K245" i="54" s="1"/>
  <c r="H245" i="54"/>
  <c r="G245" i="54"/>
  <c r="F245" i="54"/>
  <c r="G256" i="54"/>
  <c r="I256" i="54"/>
  <c r="D256" i="54"/>
  <c r="J256" i="54"/>
  <c r="K256" i="54" s="1"/>
  <c r="C258" i="54"/>
  <c r="I258" i="54"/>
  <c r="G258" i="54"/>
  <c r="C249" i="54"/>
  <c r="F250" i="54"/>
  <c r="E253" i="54"/>
  <c r="M253" i="54" s="1"/>
  <c r="I253" i="54"/>
  <c r="G253" i="54"/>
  <c r="G254" i="54"/>
  <c r="G248" i="54"/>
  <c r="I248" i="54"/>
  <c r="F248" i="54"/>
  <c r="D249" i="54"/>
  <c r="C256" i="54"/>
  <c r="D258" i="54"/>
  <c r="G260" i="54"/>
  <c r="I260" i="54"/>
  <c r="H260" i="54"/>
  <c r="D260" i="54"/>
  <c r="C260" i="54"/>
  <c r="G244" i="54"/>
  <c r="I244" i="54"/>
  <c r="C244" i="54"/>
  <c r="E256" i="54"/>
  <c r="M256" i="54" s="1"/>
  <c r="E258" i="54"/>
  <c r="M258" i="54" s="1"/>
  <c r="G215" i="54"/>
  <c r="I215" i="54"/>
  <c r="C225" i="54"/>
  <c r="I225" i="54"/>
  <c r="E236" i="54"/>
  <c r="M236" i="54" s="1"/>
  <c r="I236" i="54"/>
  <c r="C248" i="54"/>
  <c r="G249" i="54"/>
  <c r="D253" i="54"/>
  <c r="F256" i="54"/>
  <c r="F258" i="54"/>
  <c r="E260" i="54"/>
  <c r="M260" i="54" s="1"/>
  <c r="E261" i="54"/>
  <c r="M261" i="54" s="1"/>
  <c r="I261" i="54"/>
  <c r="J261" i="54"/>
  <c r="K261" i="54" s="1"/>
  <c r="F261" i="54"/>
  <c r="D261" i="54"/>
  <c r="D244" i="54"/>
  <c r="C246" i="54"/>
  <c r="I246" i="54"/>
  <c r="F246" i="54"/>
  <c r="C250" i="54"/>
  <c r="I250" i="54"/>
  <c r="J250" i="54"/>
  <c r="K250" i="54" s="1"/>
  <c r="C254" i="54"/>
  <c r="I254" i="54"/>
  <c r="D254" i="54"/>
  <c r="H254" i="54"/>
  <c r="H256" i="54"/>
  <c r="H258" i="54"/>
  <c r="G223" i="54"/>
  <c r="I223" i="54"/>
  <c r="C233" i="54"/>
  <c r="I233" i="54"/>
  <c r="C242" i="54"/>
  <c r="I242" i="54"/>
  <c r="E244" i="54"/>
  <c r="M244" i="54" s="1"/>
  <c r="H253" i="54"/>
  <c r="J258" i="54"/>
  <c r="K258" i="54" s="1"/>
  <c r="F244" i="54"/>
  <c r="E249" i="54"/>
  <c r="M249" i="54" s="1"/>
  <c r="I249" i="54"/>
  <c r="H249" i="54"/>
  <c r="E257" i="54"/>
  <c r="M257" i="54" s="1"/>
  <c r="I257" i="54"/>
  <c r="I211" i="54"/>
  <c r="E241" i="54"/>
  <c r="M241" i="54" s="1"/>
  <c r="I241" i="54"/>
  <c r="G252" i="54"/>
  <c r="I252" i="54"/>
  <c r="F257" i="54"/>
  <c r="C262" i="54"/>
  <c r="I262" i="54"/>
  <c r="C278" i="54"/>
  <c r="J278" i="54"/>
  <c r="K278" i="54" s="1"/>
  <c r="H278" i="54"/>
  <c r="E277" i="54"/>
  <c r="M277" i="54" s="1"/>
  <c r="J277" i="54"/>
  <c r="K277" i="54" s="1"/>
  <c r="I265" i="54"/>
  <c r="I266" i="54"/>
  <c r="I269" i="54"/>
  <c r="I270" i="54"/>
  <c r="I273" i="54"/>
  <c r="I274" i="54"/>
  <c r="D278" i="54"/>
  <c r="G264" i="54"/>
  <c r="J264" i="54"/>
  <c r="K264" i="54" s="1"/>
  <c r="J265" i="54"/>
  <c r="K265" i="54" s="1"/>
  <c r="J266" i="54"/>
  <c r="K266" i="54" s="1"/>
  <c r="G268" i="54"/>
  <c r="J268" i="54"/>
  <c r="K268" i="54" s="1"/>
  <c r="J269" i="54"/>
  <c r="K269" i="54" s="1"/>
  <c r="J270" i="54"/>
  <c r="K270" i="54" s="1"/>
  <c r="G272" i="54"/>
  <c r="J272" i="54"/>
  <c r="K272" i="54" s="1"/>
  <c r="J273" i="54"/>
  <c r="K273" i="54" s="1"/>
  <c r="J274" i="54"/>
  <c r="K274" i="54" s="1"/>
  <c r="G276" i="54"/>
  <c r="D276" i="54"/>
  <c r="C277" i="54"/>
  <c r="E278" i="54"/>
  <c r="M278" i="54" s="1"/>
  <c r="F279" i="54"/>
  <c r="D280" i="54"/>
  <c r="E280" i="54"/>
  <c r="M280" i="54" s="1"/>
  <c r="H279" i="54"/>
  <c r="F280" i="54"/>
  <c r="G280" i="54"/>
  <c r="H280" i="54"/>
  <c r="I280" i="54"/>
  <c r="J274" i="53"/>
  <c r="K274" i="53" s="1"/>
  <c r="D274" i="53"/>
  <c r="G274" i="53"/>
  <c r="J266" i="53"/>
  <c r="K266" i="53" s="1"/>
  <c r="D266" i="53"/>
  <c r="G266" i="53"/>
  <c r="J258" i="53"/>
  <c r="K258" i="53" s="1"/>
  <c r="D258" i="53"/>
  <c r="G258" i="53"/>
  <c r="J250" i="53"/>
  <c r="K250" i="53" s="1"/>
  <c r="D250" i="53"/>
  <c r="G250" i="53"/>
  <c r="J242" i="53"/>
  <c r="K242" i="53" s="1"/>
  <c r="D242" i="53"/>
  <c r="G242" i="53"/>
  <c r="I266" i="53"/>
  <c r="F264" i="53"/>
  <c r="H264" i="53"/>
  <c r="C264" i="53"/>
  <c r="E218" i="53"/>
  <c r="M218" i="53" s="1"/>
  <c r="D218" i="53"/>
  <c r="F218" i="53"/>
  <c r="G218" i="53"/>
  <c r="H218" i="53"/>
  <c r="H280" i="53"/>
  <c r="C280" i="53"/>
  <c r="I279" i="53"/>
  <c r="H278" i="53"/>
  <c r="F276" i="53"/>
  <c r="H276" i="53"/>
  <c r="C276" i="53"/>
  <c r="G275" i="53"/>
  <c r="C274" i="53"/>
  <c r="G272" i="53"/>
  <c r="F268" i="53"/>
  <c r="H268" i="53"/>
  <c r="C268" i="53"/>
  <c r="G267" i="53"/>
  <c r="C266" i="53"/>
  <c r="G264" i="53"/>
  <c r="F260" i="53"/>
  <c r="H260" i="53"/>
  <c r="C260" i="53"/>
  <c r="G259" i="53"/>
  <c r="C258" i="53"/>
  <c r="G256" i="53"/>
  <c r="F252" i="53"/>
  <c r="H252" i="53"/>
  <c r="C252" i="53"/>
  <c r="G251" i="53"/>
  <c r="C250" i="53"/>
  <c r="G248" i="53"/>
  <c r="F244" i="53"/>
  <c r="H244" i="53"/>
  <c r="C244" i="53"/>
  <c r="G243" i="53"/>
  <c r="C242" i="53"/>
  <c r="G240" i="53"/>
  <c r="F236" i="53"/>
  <c r="H236" i="53"/>
  <c r="C236" i="53"/>
  <c r="G235" i="53"/>
  <c r="C219" i="53"/>
  <c r="E219" i="53"/>
  <c r="M219" i="53" s="1"/>
  <c r="F219" i="53"/>
  <c r="G219" i="53"/>
  <c r="H219" i="53"/>
  <c r="H271" i="53"/>
  <c r="J271" i="53"/>
  <c r="K271" i="53" s="1"/>
  <c r="E271" i="53"/>
  <c r="M271" i="53" s="1"/>
  <c r="E264" i="53"/>
  <c r="M264" i="53" s="1"/>
  <c r="H263" i="53"/>
  <c r="J263" i="53"/>
  <c r="K263" i="53" s="1"/>
  <c r="E263" i="53"/>
  <c r="M263" i="53" s="1"/>
  <c r="E256" i="53"/>
  <c r="M256" i="53" s="1"/>
  <c r="H255" i="53"/>
  <c r="J255" i="53"/>
  <c r="K255" i="53" s="1"/>
  <c r="E255" i="53"/>
  <c r="M255" i="53" s="1"/>
  <c r="E248" i="53"/>
  <c r="M248" i="53" s="1"/>
  <c r="H247" i="53"/>
  <c r="J247" i="53"/>
  <c r="K247" i="53" s="1"/>
  <c r="E247" i="53"/>
  <c r="M247" i="53" s="1"/>
  <c r="E240" i="53"/>
  <c r="M240" i="53" s="1"/>
  <c r="H239" i="53"/>
  <c r="J239" i="53"/>
  <c r="K239" i="53" s="1"/>
  <c r="E239" i="53"/>
  <c r="M239" i="53" s="1"/>
  <c r="J230" i="53"/>
  <c r="K230" i="53" s="1"/>
  <c r="D230" i="53"/>
  <c r="E230" i="53"/>
  <c r="M230" i="53" s="1"/>
  <c r="G230" i="53"/>
  <c r="J234" i="53"/>
  <c r="K234" i="53" s="1"/>
  <c r="D234" i="53"/>
  <c r="G234" i="53"/>
  <c r="G280" i="53"/>
  <c r="F279" i="53"/>
  <c r="I276" i="53"/>
  <c r="I271" i="53"/>
  <c r="I268" i="53"/>
  <c r="I263" i="53"/>
  <c r="I260" i="53"/>
  <c r="I255" i="53"/>
  <c r="I252" i="53"/>
  <c r="I247" i="53"/>
  <c r="I244" i="53"/>
  <c r="I239" i="53"/>
  <c r="I236" i="53"/>
  <c r="J218" i="53"/>
  <c r="K218" i="53" s="1"/>
  <c r="F272" i="53"/>
  <c r="H272" i="53"/>
  <c r="C272" i="53"/>
  <c r="F256" i="53"/>
  <c r="H256" i="53"/>
  <c r="C256" i="53"/>
  <c r="F248" i="53"/>
  <c r="H248" i="53"/>
  <c r="C248" i="53"/>
  <c r="I242" i="53"/>
  <c r="J219" i="53"/>
  <c r="K219" i="53" s="1"/>
  <c r="I218" i="53"/>
  <c r="C215" i="53"/>
  <c r="D215" i="53"/>
  <c r="F215" i="53"/>
  <c r="G215" i="53"/>
  <c r="H215" i="53"/>
  <c r="I215" i="53"/>
  <c r="H227" i="53"/>
  <c r="J227" i="53"/>
  <c r="K227" i="53" s="1"/>
  <c r="C227" i="53"/>
  <c r="D227" i="53"/>
  <c r="E227" i="53"/>
  <c r="M227" i="53" s="1"/>
  <c r="D278" i="53"/>
  <c r="G278" i="53"/>
  <c r="H275" i="53"/>
  <c r="J275" i="53"/>
  <c r="K275" i="53" s="1"/>
  <c r="E275" i="53"/>
  <c r="M275" i="53" s="1"/>
  <c r="H274" i="53"/>
  <c r="F271" i="53"/>
  <c r="H267" i="53"/>
  <c r="J267" i="53"/>
  <c r="K267" i="53" s="1"/>
  <c r="E267" i="53"/>
  <c r="M267" i="53" s="1"/>
  <c r="H266" i="53"/>
  <c r="F263" i="53"/>
  <c r="H259" i="53"/>
  <c r="J259" i="53"/>
  <c r="K259" i="53" s="1"/>
  <c r="E259" i="53"/>
  <c r="M259" i="53" s="1"/>
  <c r="H258" i="53"/>
  <c r="F255" i="53"/>
  <c r="H251" i="53"/>
  <c r="J251" i="53"/>
  <c r="K251" i="53" s="1"/>
  <c r="E251" i="53"/>
  <c r="M251" i="53" s="1"/>
  <c r="H250" i="53"/>
  <c r="F247" i="53"/>
  <c r="H243" i="53"/>
  <c r="J243" i="53"/>
  <c r="K243" i="53" s="1"/>
  <c r="E243" i="53"/>
  <c r="M243" i="53" s="1"/>
  <c r="H242" i="53"/>
  <c r="F239" i="53"/>
  <c r="H235" i="53"/>
  <c r="J235" i="53"/>
  <c r="K235" i="53" s="1"/>
  <c r="E235" i="53"/>
  <c r="M235" i="53" s="1"/>
  <c r="H234" i="53"/>
  <c r="H230" i="53"/>
  <c r="E226" i="53"/>
  <c r="M226" i="53" s="1"/>
  <c r="I226" i="53"/>
  <c r="C226" i="53"/>
  <c r="D226" i="53"/>
  <c r="F226" i="53"/>
  <c r="C218" i="53"/>
  <c r="D280" i="53"/>
  <c r="J278" i="53"/>
  <c r="K278" i="53" s="1"/>
  <c r="D276" i="53"/>
  <c r="F274" i="53"/>
  <c r="J272" i="53"/>
  <c r="K272" i="53" s="1"/>
  <c r="D271" i="53"/>
  <c r="J270" i="53"/>
  <c r="K270" i="53" s="1"/>
  <c r="D270" i="53"/>
  <c r="G270" i="53"/>
  <c r="D268" i="53"/>
  <c r="F266" i="53"/>
  <c r="J264" i="53"/>
  <c r="K264" i="53" s="1"/>
  <c r="D263" i="53"/>
  <c r="J262" i="53"/>
  <c r="K262" i="53" s="1"/>
  <c r="D262" i="53"/>
  <c r="G262" i="53"/>
  <c r="D260" i="53"/>
  <c r="F258" i="53"/>
  <c r="J256" i="53"/>
  <c r="K256" i="53" s="1"/>
  <c r="D255" i="53"/>
  <c r="J254" i="53"/>
  <c r="K254" i="53" s="1"/>
  <c r="D254" i="53"/>
  <c r="G254" i="53"/>
  <c r="D252" i="53"/>
  <c r="F250" i="53"/>
  <c r="J248" i="53"/>
  <c r="K248" i="53" s="1"/>
  <c r="D247" i="53"/>
  <c r="J246" i="53"/>
  <c r="K246" i="53" s="1"/>
  <c r="D246" i="53"/>
  <c r="G246" i="53"/>
  <c r="D244" i="53"/>
  <c r="F242" i="53"/>
  <c r="D239" i="53"/>
  <c r="J238" i="53"/>
  <c r="K238" i="53" s="1"/>
  <c r="D238" i="53"/>
  <c r="G238" i="53"/>
  <c r="D236" i="53"/>
  <c r="F234" i="53"/>
  <c r="H231" i="53"/>
  <c r="J231" i="53"/>
  <c r="K231" i="53" s="1"/>
  <c r="C231" i="53"/>
  <c r="E231" i="53"/>
  <c r="M231" i="53" s="1"/>
  <c r="F230" i="53"/>
  <c r="G225" i="53"/>
  <c r="I225" i="53"/>
  <c r="C225" i="53"/>
  <c r="D225" i="53"/>
  <c r="E225" i="53"/>
  <c r="M225" i="53" s="1"/>
  <c r="D219" i="53"/>
  <c r="G217" i="53"/>
  <c r="D217" i="53"/>
  <c r="E217" i="53"/>
  <c r="M217" i="53" s="1"/>
  <c r="F217" i="53"/>
  <c r="H217" i="53"/>
  <c r="I274" i="53"/>
  <c r="I258" i="53"/>
  <c r="I250" i="53"/>
  <c r="F240" i="53"/>
  <c r="H240" i="53"/>
  <c r="C240" i="53"/>
  <c r="J279" i="53"/>
  <c r="K279" i="53" s="1"/>
  <c r="E279" i="53"/>
  <c r="M279" i="53" s="1"/>
  <c r="E274" i="53"/>
  <c r="M274" i="53" s="1"/>
  <c r="I272" i="53"/>
  <c r="C271" i="53"/>
  <c r="E266" i="53"/>
  <c r="M266" i="53" s="1"/>
  <c r="I264" i="53"/>
  <c r="C263" i="53"/>
  <c r="E258" i="53"/>
  <c r="M258" i="53" s="1"/>
  <c r="I256" i="53"/>
  <c r="C255" i="53"/>
  <c r="E250" i="53"/>
  <c r="M250" i="53" s="1"/>
  <c r="I248" i="53"/>
  <c r="C247" i="53"/>
  <c r="E242" i="53"/>
  <c r="M242" i="53" s="1"/>
  <c r="I240" i="53"/>
  <c r="C239" i="53"/>
  <c r="C232" i="53"/>
  <c r="C228" i="53"/>
  <c r="G223" i="53"/>
  <c r="G222" i="53"/>
  <c r="F221" i="53"/>
  <c r="H232" i="53"/>
  <c r="H228" i="53"/>
  <c r="D223" i="53"/>
  <c r="C222" i="53"/>
  <c r="G221" i="53"/>
  <c r="D132" i="53"/>
  <c r="C200" i="53"/>
  <c r="D200" i="53"/>
  <c r="J123" i="53"/>
  <c r="K123" i="53" s="1"/>
  <c r="D123" i="53"/>
  <c r="J213" i="53"/>
  <c r="K213" i="53" s="1"/>
  <c r="D213" i="53"/>
  <c r="C213" i="53"/>
  <c r="I213" i="53"/>
  <c r="C145" i="53"/>
  <c r="C207" i="53"/>
  <c r="C192" i="53"/>
  <c r="C99" i="53"/>
  <c r="C156" i="53"/>
  <c r="C208" i="53"/>
  <c r="C90" i="53"/>
  <c r="C204" i="53"/>
  <c r="D137" i="53"/>
  <c r="I139" i="53"/>
  <c r="J136" i="53"/>
  <c r="K136" i="53" s="1"/>
  <c r="C136" i="53"/>
  <c r="J37" i="53"/>
  <c r="K37" i="53" s="1"/>
  <c r="C37" i="53"/>
  <c r="I22" i="53"/>
  <c r="J9" i="53"/>
  <c r="K9" i="53" s="1"/>
  <c r="C9" i="53"/>
  <c r="D9" i="53"/>
  <c r="D106" i="53"/>
  <c r="C106" i="53"/>
  <c r="C116" i="53"/>
  <c r="D116" i="53"/>
  <c r="D110" i="53"/>
  <c r="D108" i="53"/>
  <c r="D80" i="53"/>
  <c r="D70" i="53"/>
  <c r="J107" i="53"/>
  <c r="K107" i="53" s="1"/>
  <c r="C107" i="53"/>
  <c r="D107" i="53"/>
  <c r="J102" i="53"/>
  <c r="K102" i="53" s="1"/>
  <c r="J60" i="53"/>
  <c r="K60" i="53" s="1"/>
  <c r="C210" i="53"/>
  <c r="C76" i="53"/>
  <c r="C140" i="53"/>
  <c r="C66" i="53"/>
  <c r="C126" i="53"/>
  <c r="C177" i="53"/>
  <c r="C57" i="53"/>
  <c r="C68" i="53"/>
  <c r="C168" i="53"/>
  <c r="C173" i="53"/>
  <c r="C34" i="53"/>
  <c r="C65" i="53"/>
  <c r="C162" i="53"/>
  <c r="C158" i="53"/>
  <c r="C110" i="53"/>
  <c r="I97" i="53"/>
  <c r="I147" i="53"/>
  <c r="I205" i="53"/>
  <c r="D64" i="53"/>
  <c r="C108" i="53"/>
  <c r="D167" i="53"/>
  <c r="D133" i="53"/>
  <c r="J92" i="53"/>
  <c r="K92" i="53" s="1"/>
  <c r="I136" i="53"/>
  <c r="C40" i="53"/>
  <c r="I37" i="53"/>
  <c r="C118" i="53"/>
  <c r="J132" i="53"/>
  <c r="K132" i="53" s="1"/>
  <c r="D10" i="53"/>
  <c r="J201" i="53"/>
  <c r="K201" i="53" s="1"/>
  <c r="C74" i="53"/>
  <c r="D74" i="53"/>
  <c r="J52" i="53"/>
  <c r="K52" i="53" s="1"/>
  <c r="D209" i="53"/>
  <c r="D122" i="53"/>
  <c r="D199" i="53"/>
  <c r="D202" i="53"/>
  <c r="D98" i="53"/>
  <c r="D152" i="53"/>
  <c r="D114" i="53"/>
  <c r="D203" i="53"/>
  <c r="D193" i="53"/>
  <c r="D46" i="53"/>
  <c r="D30" i="53"/>
  <c r="D190" i="53"/>
  <c r="D174" i="53"/>
  <c r="D183" i="53"/>
  <c r="D187" i="53"/>
  <c r="D51" i="53"/>
  <c r="C167" i="53"/>
  <c r="C178" i="53"/>
  <c r="I92" i="53"/>
  <c r="I132" i="53"/>
  <c r="J200" i="53"/>
  <c r="K200" i="53" s="1"/>
  <c r="C209" i="53"/>
  <c r="C122" i="53"/>
  <c r="C199" i="53"/>
  <c r="C202" i="53"/>
  <c r="C98" i="53"/>
  <c r="C152" i="53"/>
  <c r="C114" i="53"/>
  <c r="C203" i="53"/>
  <c r="C193" i="53"/>
  <c r="C46" i="53"/>
  <c r="C30" i="53"/>
  <c r="C190" i="53"/>
  <c r="C174" i="53"/>
  <c r="C183" i="53"/>
  <c r="C187" i="53"/>
  <c r="D139" i="53"/>
  <c r="D40" i="53"/>
  <c r="D118" i="53"/>
  <c r="I200" i="53"/>
  <c r="D102" i="53"/>
  <c r="C102" i="53"/>
  <c r="I123" i="53"/>
  <c r="D60" i="53"/>
  <c r="I60" i="53"/>
  <c r="I64" i="53"/>
  <c r="I108" i="53"/>
  <c r="I80" i="53"/>
  <c r="J70" i="53"/>
  <c r="K70" i="53" s="1"/>
  <c r="J22" i="53"/>
  <c r="K22" i="53" s="1"/>
  <c r="C22" i="53"/>
  <c r="D22" i="53"/>
  <c r="C132" i="53"/>
  <c r="C123" i="53"/>
  <c r="D52" i="53"/>
  <c r="I52" i="53"/>
  <c r="C139" i="53"/>
  <c r="J40" i="53"/>
  <c r="K40" i="53" s="1"/>
  <c r="J118" i="53"/>
  <c r="K118" i="53" s="1"/>
  <c r="C201" i="53"/>
  <c r="D201" i="53"/>
  <c r="J105" i="53"/>
  <c r="K105" i="53" s="1"/>
  <c r="C105" i="53"/>
  <c r="D105" i="53"/>
  <c r="D124" i="53"/>
  <c r="I124" i="53"/>
  <c r="J198" i="53"/>
  <c r="K198" i="53" s="1"/>
  <c r="D198" i="53"/>
  <c r="D35" i="53"/>
  <c r="J39" i="53"/>
  <c r="D39" i="53"/>
  <c r="C39" i="53"/>
  <c r="C56" i="53"/>
  <c r="D56" i="53"/>
  <c r="I56" i="53"/>
  <c r="J56" i="53"/>
  <c r="K56" i="53" s="1"/>
  <c r="I73" i="53"/>
  <c r="I211" i="53"/>
  <c r="I49" i="53"/>
  <c r="J69" i="53"/>
  <c r="K69" i="53" s="1"/>
  <c r="I69" i="53"/>
  <c r="I198" i="53"/>
  <c r="J72" i="53"/>
  <c r="K72" i="53" s="1"/>
  <c r="D72" i="53"/>
  <c r="J82" i="53"/>
  <c r="K82" i="53" s="1"/>
  <c r="I82" i="53"/>
  <c r="C82" i="53"/>
  <c r="D82" i="53"/>
  <c r="D5" i="53"/>
  <c r="I5" i="53"/>
  <c r="J5" i="53"/>
  <c r="K5" i="53" s="1"/>
  <c r="I86" i="53"/>
  <c r="J47" i="53"/>
  <c r="K47" i="53" s="1"/>
  <c r="J35" i="53"/>
  <c r="K35" i="53" s="1"/>
  <c r="D191" i="53"/>
  <c r="I191" i="53"/>
  <c r="J191" i="53"/>
  <c r="K191" i="53" s="1"/>
  <c r="C62" i="53"/>
  <c r="I62" i="53"/>
  <c r="D62" i="53"/>
  <c r="J62" i="53"/>
  <c r="K62" i="53" s="1"/>
  <c r="I83" i="53"/>
  <c r="I141" i="53"/>
  <c r="I71" i="53"/>
  <c r="J86" i="53"/>
  <c r="K86" i="53" s="1"/>
  <c r="D94" i="53"/>
  <c r="I72" i="53"/>
  <c r="C180" i="53"/>
  <c r="I39" i="53"/>
  <c r="D195" i="53"/>
  <c r="J195" i="53"/>
  <c r="K195" i="53" s="1"/>
  <c r="I35" i="53"/>
  <c r="D89" i="53"/>
  <c r="D7" i="53"/>
  <c r="J7" i="53"/>
  <c r="K7" i="53" s="1"/>
  <c r="C7" i="53"/>
  <c r="C198" i="53"/>
  <c r="J142" i="53"/>
  <c r="K142" i="53" s="1"/>
  <c r="D142" i="53"/>
  <c r="C142" i="53"/>
  <c r="J180" i="53"/>
  <c r="D180" i="53"/>
  <c r="J67" i="53"/>
  <c r="K67" i="53" s="1"/>
  <c r="D67" i="53"/>
  <c r="C35" i="53"/>
  <c r="J150" i="53"/>
  <c r="K150" i="53" s="1"/>
  <c r="D150" i="53"/>
  <c r="J16" i="53"/>
  <c r="K16" i="53" s="1"/>
  <c r="D16" i="53"/>
  <c r="J31" i="53"/>
  <c r="K31" i="53" s="1"/>
  <c r="J32" i="53"/>
  <c r="K32" i="53" s="1"/>
  <c r="D32" i="53"/>
  <c r="J84" i="53"/>
  <c r="K84" i="53" s="1"/>
  <c r="D84" i="53"/>
  <c r="D160" i="53"/>
  <c r="I160" i="53"/>
  <c r="C33" i="53"/>
  <c r="D33" i="53"/>
  <c r="I33" i="53"/>
  <c r="J33" i="53"/>
  <c r="K33" i="53" s="1"/>
  <c r="C189" i="53"/>
  <c r="D189" i="53"/>
  <c r="I189" i="53"/>
  <c r="J189" i="53"/>
  <c r="K189" i="53" s="1"/>
  <c r="D45" i="53"/>
  <c r="J50" i="53"/>
  <c r="K50" i="53" s="1"/>
  <c r="J38" i="53"/>
  <c r="D38" i="53"/>
  <c r="I31" i="53"/>
  <c r="J85" i="53"/>
  <c r="K85" i="53" s="1"/>
  <c r="D85" i="53"/>
  <c r="I32" i="53"/>
  <c r="I16" i="53"/>
  <c r="J169" i="53"/>
  <c r="K169" i="53" s="1"/>
  <c r="D169" i="53"/>
  <c r="C81" i="53"/>
  <c r="D81" i="53"/>
  <c r="I81" i="53"/>
  <c r="J81" i="53"/>
  <c r="K81" i="53" s="1"/>
  <c r="J25" i="53"/>
  <c r="K25" i="53" s="1"/>
  <c r="D25" i="53"/>
  <c r="C16" i="53"/>
  <c r="C28" i="53"/>
  <c r="D28" i="53"/>
  <c r="I28" i="53"/>
  <c r="J28" i="53"/>
  <c r="K28" i="53" s="1"/>
  <c r="I36" i="53"/>
  <c r="I26" i="53"/>
  <c r="D131" i="53"/>
  <c r="I19" i="53"/>
  <c r="I115" i="53"/>
  <c r="D6" i="53"/>
  <c r="C165" i="53"/>
  <c r="D165" i="53"/>
  <c r="C131" i="53"/>
  <c r="C113" i="53"/>
  <c r="D113" i="53"/>
  <c r="C6" i="53"/>
  <c r="D100" i="53"/>
  <c r="C127" i="53"/>
  <c r="D127" i="53"/>
  <c r="D26" i="53"/>
  <c r="D115" i="53"/>
  <c r="C27" i="53"/>
  <c r="D27" i="53"/>
  <c r="C26" i="53"/>
  <c r="C135" i="53"/>
  <c r="D135" i="53"/>
  <c r="C115" i="53"/>
  <c r="D63" i="53"/>
  <c r="C61" i="53"/>
  <c r="J79" i="53"/>
  <c r="K79" i="53" s="1"/>
  <c r="I165" i="53"/>
  <c r="I18" i="53"/>
  <c r="C19" i="53"/>
  <c r="D19" i="53"/>
  <c r="J100" i="53"/>
  <c r="K100" i="53" s="1"/>
  <c r="I27" i="53"/>
  <c r="I131" i="53"/>
  <c r="D18" i="53"/>
  <c r="I6" i="53"/>
  <c r="D3" i="53"/>
  <c r="C2" i="53"/>
  <c r="D2" i="53"/>
  <c r="I2" i="53"/>
  <c r="J2" i="53"/>
  <c r="K2" i="53" s="1"/>
  <c r="A206" i="52"/>
  <c r="D206" i="52" s="1"/>
  <c r="S206" i="52"/>
  <c r="T206" i="52"/>
  <c r="A221" i="52"/>
  <c r="D221" i="52" s="1"/>
  <c r="S221" i="52"/>
  <c r="T221" i="52"/>
  <c r="A132" i="52"/>
  <c r="C132" i="52" s="1"/>
  <c r="S132" i="52"/>
  <c r="T132" i="52"/>
  <c r="A137" i="52"/>
  <c r="J137" i="52" s="1"/>
  <c r="K137" i="52" s="1"/>
  <c r="T137" i="52"/>
  <c r="A79" i="52"/>
  <c r="C79" i="52" s="1"/>
  <c r="T79" i="52"/>
  <c r="A94" i="52"/>
  <c r="S94" i="52"/>
  <c r="T94" i="52"/>
  <c r="A179" i="52"/>
  <c r="D179" i="52" s="1"/>
  <c r="S179" i="52"/>
  <c r="T179" i="52"/>
  <c r="A217" i="52"/>
  <c r="C217" i="52" s="1"/>
  <c r="S217" i="52"/>
  <c r="T217" i="52"/>
  <c r="A209" i="52"/>
  <c r="S209" i="52"/>
  <c r="T209" i="52"/>
  <c r="A145" i="52"/>
  <c r="J145" i="52" s="1"/>
  <c r="K145" i="52" s="1"/>
  <c r="S145" i="52"/>
  <c r="T145" i="52"/>
  <c r="A100" i="52"/>
  <c r="S100" i="52"/>
  <c r="T100" i="52"/>
  <c r="A147" i="52"/>
  <c r="S147" i="52"/>
  <c r="T147" i="52"/>
  <c r="A234" i="52"/>
  <c r="S234" i="52"/>
  <c r="T234" i="52"/>
  <c r="A232" i="52"/>
  <c r="S232" i="52"/>
  <c r="T232" i="52"/>
  <c r="A188" i="52"/>
  <c r="C188" i="52" s="1"/>
  <c r="S188" i="52"/>
  <c r="T188" i="52"/>
  <c r="A199" i="52"/>
  <c r="J199" i="52" s="1"/>
  <c r="K199" i="52" s="1"/>
  <c r="S199" i="52"/>
  <c r="T199" i="52"/>
  <c r="A120" i="52"/>
  <c r="C120" i="52" s="1"/>
  <c r="S120" i="52"/>
  <c r="T120" i="52"/>
  <c r="A168" i="52"/>
  <c r="S168" i="52"/>
  <c r="T168" i="52"/>
  <c r="A164" i="52"/>
  <c r="C164" i="52" s="1"/>
  <c r="S164" i="52"/>
  <c r="T164" i="52"/>
  <c r="A70" i="52"/>
  <c r="D70" i="52" s="1"/>
  <c r="S70" i="52"/>
  <c r="T70" i="52"/>
  <c r="A72" i="52"/>
  <c r="S72" i="52"/>
  <c r="T72" i="52"/>
  <c r="A238" i="52"/>
  <c r="C238" i="52" s="1"/>
  <c r="S238" i="52"/>
  <c r="T238" i="52"/>
  <c r="A96" i="52"/>
  <c r="I96" i="52" s="1"/>
  <c r="T96" i="52"/>
  <c r="A150" i="52"/>
  <c r="S150" i="52"/>
  <c r="T150" i="52"/>
  <c r="A76" i="52"/>
  <c r="J76" i="52" s="1"/>
  <c r="K76" i="52" s="1"/>
  <c r="S76" i="52"/>
  <c r="T76" i="52"/>
  <c r="A139" i="52"/>
  <c r="J139" i="52" s="1"/>
  <c r="K139" i="52" s="1"/>
  <c r="S139" i="52"/>
  <c r="T139" i="52"/>
  <c r="A71" i="52"/>
  <c r="T71" i="52"/>
  <c r="A245" i="52"/>
  <c r="D245" i="52" s="1"/>
  <c r="T245" i="52"/>
  <c r="A247" i="52"/>
  <c r="I247" i="52" s="1"/>
  <c r="S247" i="52"/>
  <c r="T247" i="52"/>
  <c r="A82" i="52"/>
  <c r="S82" i="52"/>
  <c r="T82" i="52"/>
  <c r="A80" i="52"/>
  <c r="J80" i="52" s="1"/>
  <c r="K80" i="52" s="1"/>
  <c r="S80" i="52"/>
  <c r="T80" i="52"/>
  <c r="A233" i="52"/>
  <c r="D233" i="52" s="1"/>
  <c r="T233" i="52"/>
  <c r="A146" i="52"/>
  <c r="D146" i="52" s="1"/>
  <c r="S146" i="52"/>
  <c r="T146" i="52"/>
  <c r="A210" i="52"/>
  <c r="J210" i="52" s="1"/>
  <c r="K210" i="52" s="1"/>
  <c r="S210" i="52"/>
  <c r="T210" i="52"/>
  <c r="A189" i="52"/>
  <c r="J189" i="52" s="1"/>
  <c r="K189" i="52" s="1"/>
  <c r="S189" i="52"/>
  <c r="T189" i="52"/>
  <c r="A107" i="52"/>
  <c r="J107" i="52" s="1"/>
  <c r="K107" i="52" s="1"/>
  <c r="S107" i="52"/>
  <c r="T107" i="52"/>
  <c r="A133" i="52"/>
  <c r="D133" i="52" s="1"/>
  <c r="S133" i="52"/>
  <c r="T133" i="52"/>
  <c r="A207" i="52"/>
  <c r="I207" i="52" s="1"/>
  <c r="S207" i="52"/>
  <c r="T207" i="52"/>
  <c r="A91" i="52"/>
  <c r="J91" i="52" s="1"/>
  <c r="K91" i="52" s="1"/>
  <c r="S91" i="52"/>
  <c r="T91" i="52"/>
  <c r="A226" i="52"/>
  <c r="C226" i="52" s="1"/>
  <c r="S226" i="52"/>
  <c r="T226" i="52"/>
  <c r="A161" i="52"/>
  <c r="J161" i="52" s="1"/>
  <c r="K161" i="52" s="1"/>
  <c r="S161" i="52"/>
  <c r="T161" i="52"/>
  <c r="A218" i="52"/>
  <c r="S218" i="52"/>
  <c r="T218" i="52"/>
  <c r="A182" i="52"/>
  <c r="C182" i="52" s="1"/>
  <c r="S182" i="52"/>
  <c r="T182" i="52"/>
  <c r="A212" i="52"/>
  <c r="S212" i="52"/>
  <c r="T212" i="52"/>
  <c r="A87" i="52"/>
  <c r="C87" i="52" s="1"/>
  <c r="S87" i="52"/>
  <c r="T87" i="52"/>
  <c r="A99" i="52"/>
  <c r="C99" i="52" s="1"/>
  <c r="S99" i="52"/>
  <c r="T99" i="52"/>
  <c r="A253" i="52"/>
  <c r="J253" i="52" s="1"/>
  <c r="K253" i="52" s="1"/>
  <c r="S253" i="52"/>
  <c r="T253" i="52"/>
  <c r="A255" i="52"/>
  <c r="I255" i="52" s="1"/>
  <c r="S255" i="52"/>
  <c r="T255" i="52"/>
  <c r="A231" i="52"/>
  <c r="D231" i="52" s="1"/>
  <c r="S231" i="52"/>
  <c r="T231" i="52"/>
  <c r="A111" i="52"/>
  <c r="I111" i="52" s="1"/>
  <c r="S111" i="52"/>
  <c r="T111" i="52"/>
  <c r="A109" i="52"/>
  <c r="I109" i="52" s="1"/>
  <c r="S109" i="52"/>
  <c r="T109" i="52"/>
  <c r="A125" i="52"/>
  <c r="D125" i="52" s="1"/>
  <c r="S125" i="52"/>
  <c r="T125" i="52"/>
  <c r="A225" i="52"/>
  <c r="S225" i="52"/>
  <c r="T225" i="52"/>
  <c r="A78" i="52"/>
  <c r="C78" i="52" s="1"/>
  <c r="S78" i="52"/>
  <c r="T78" i="52"/>
  <c r="A134" i="52"/>
  <c r="S134" i="52"/>
  <c r="T134" i="52"/>
  <c r="A110" i="52"/>
  <c r="S110" i="52"/>
  <c r="T110" i="52"/>
  <c r="A249" i="52"/>
  <c r="I249" i="52" s="1"/>
  <c r="S249" i="52"/>
  <c r="T249" i="52"/>
  <c r="A240" i="52"/>
  <c r="D240" i="52" s="1"/>
  <c r="S240" i="52"/>
  <c r="T240" i="52"/>
  <c r="A141" i="52"/>
  <c r="J141" i="52" s="1"/>
  <c r="K141" i="52" s="1"/>
  <c r="S141" i="52"/>
  <c r="T141" i="52"/>
  <c r="A81" i="52"/>
  <c r="C81" i="52" s="1"/>
  <c r="S81" i="52"/>
  <c r="T81" i="52"/>
  <c r="A106" i="52"/>
  <c r="D106" i="52" s="1"/>
  <c r="S106" i="52"/>
  <c r="T106" i="52"/>
  <c r="A143" i="52"/>
  <c r="S143" i="52"/>
  <c r="T143" i="52"/>
  <c r="A171" i="52"/>
  <c r="C171" i="52" s="1"/>
  <c r="S171" i="52"/>
  <c r="T171" i="52"/>
  <c r="A144" i="52"/>
  <c r="S144" i="52"/>
  <c r="T144" i="52"/>
  <c r="A262" i="52"/>
  <c r="S262" i="52"/>
  <c r="T262" i="52"/>
  <c r="A90" i="52"/>
  <c r="I90" i="52" s="1"/>
  <c r="S90" i="52"/>
  <c r="T90" i="52"/>
  <c r="A273" i="52"/>
  <c r="D273" i="52" s="1"/>
  <c r="S273" i="52"/>
  <c r="T273" i="52"/>
  <c r="A116" i="52"/>
  <c r="S116" i="52"/>
  <c r="T116" i="52"/>
  <c r="A180" i="52"/>
  <c r="C180" i="52" s="1"/>
  <c r="S180" i="52"/>
  <c r="T180" i="52"/>
  <c r="A279" i="52"/>
  <c r="D279" i="52" s="1"/>
  <c r="S279" i="52"/>
  <c r="T279" i="52"/>
  <c r="A93" i="52"/>
  <c r="S93" i="52"/>
  <c r="T93" i="52"/>
  <c r="A156" i="52"/>
  <c r="S156" i="52"/>
  <c r="T156" i="52"/>
  <c r="A200" i="52"/>
  <c r="I200" i="52" s="1"/>
  <c r="S200" i="52"/>
  <c r="T200" i="52"/>
  <c r="A114" i="52"/>
  <c r="S114" i="52"/>
  <c r="T114" i="52"/>
  <c r="A267" i="52"/>
  <c r="S267" i="52"/>
  <c r="T267" i="52"/>
  <c r="A214" i="52"/>
  <c r="D214" i="52" s="1"/>
  <c r="S214" i="52"/>
  <c r="T214" i="52"/>
  <c r="A183" i="52"/>
  <c r="C183" i="52" s="1"/>
  <c r="S183" i="52"/>
  <c r="T183" i="52"/>
  <c r="A208" i="52"/>
  <c r="S208" i="52"/>
  <c r="T208" i="52"/>
  <c r="A169" i="52"/>
  <c r="J169" i="52" s="1"/>
  <c r="K169" i="52" s="1"/>
  <c r="S169" i="52"/>
  <c r="T169" i="52"/>
  <c r="A181" i="52"/>
  <c r="C181" i="52" s="1"/>
  <c r="S181" i="52"/>
  <c r="T181" i="52"/>
  <c r="A198" i="52"/>
  <c r="S198" i="52"/>
  <c r="T198" i="52"/>
  <c r="A104" i="52"/>
  <c r="S104" i="52"/>
  <c r="T104" i="52"/>
  <c r="A177" i="52"/>
  <c r="C177" i="52" s="1"/>
  <c r="S177" i="52"/>
  <c r="T177" i="52"/>
  <c r="A228" i="52"/>
  <c r="J228" i="52" s="1"/>
  <c r="K228" i="52" s="1"/>
  <c r="S228" i="52"/>
  <c r="T228" i="52"/>
  <c r="A250" i="52"/>
  <c r="S250" i="52"/>
  <c r="T250" i="52"/>
  <c r="A131" i="52"/>
  <c r="D131" i="52" s="1"/>
  <c r="S131" i="52"/>
  <c r="T131" i="52"/>
  <c r="A163" i="52"/>
  <c r="S163" i="52"/>
  <c r="T163" i="52"/>
  <c r="A173" i="52"/>
  <c r="S173" i="52"/>
  <c r="T173" i="52"/>
  <c r="A88" i="52"/>
  <c r="S88" i="52"/>
  <c r="T88" i="52"/>
  <c r="A162" i="52"/>
  <c r="C162" i="52" s="1"/>
  <c r="S162" i="52"/>
  <c r="T162" i="52"/>
  <c r="A172" i="52"/>
  <c r="I172" i="52" s="1"/>
  <c r="S172" i="52"/>
  <c r="T172" i="52"/>
  <c r="A265" i="52"/>
  <c r="C265" i="52" s="1"/>
  <c r="S265" i="52"/>
  <c r="T265" i="52"/>
  <c r="A270" i="52"/>
  <c r="S270" i="52"/>
  <c r="T270" i="52"/>
  <c r="A117" i="52"/>
  <c r="C117" i="52" s="1"/>
  <c r="S117" i="52"/>
  <c r="T117" i="52"/>
  <c r="A280" i="52"/>
  <c r="S280" i="52"/>
  <c r="T280" i="52"/>
  <c r="A229" i="52"/>
  <c r="S229" i="52"/>
  <c r="T229" i="52"/>
  <c r="A222" i="52"/>
  <c r="C222" i="52" s="1"/>
  <c r="S222" i="52"/>
  <c r="T222" i="52"/>
  <c r="A219" i="52"/>
  <c r="S219" i="52"/>
  <c r="T219" i="52"/>
  <c r="A184" i="52"/>
  <c r="S184" i="52"/>
  <c r="T184" i="52"/>
  <c r="A190" i="52"/>
  <c r="S190" i="52"/>
  <c r="T190" i="52"/>
  <c r="A211" i="52"/>
  <c r="J211" i="52" s="1"/>
  <c r="K211" i="52" s="1"/>
  <c r="S211" i="52"/>
  <c r="T211" i="52"/>
  <c r="A275" i="52"/>
  <c r="S275" i="52"/>
  <c r="T275" i="52"/>
  <c r="A274" i="52"/>
  <c r="S274" i="52"/>
  <c r="T274" i="52"/>
  <c r="A118" i="52"/>
  <c r="I118" i="52" s="1"/>
  <c r="S118" i="52"/>
  <c r="T118" i="52"/>
  <c r="A170" i="52"/>
  <c r="D170" i="52" s="1"/>
  <c r="S170" i="52"/>
  <c r="T170" i="52"/>
  <c r="A264" i="52"/>
  <c r="C264" i="52" s="1"/>
  <c r="S264" i="52"/>
  <c r="T264" i="52"/>
  <c r="A260" i="52"/>
  <c r="J260" i="52" s="1"/>
  <c r="K260" i="52" s="1"/>
  <c r="S260" i="52"/>
  <c r="T260" i="52"/>
  <c r="A75" i="52"/>
  <c r="S75" i="52"/>
  <c r="T75" i="52"/>
  <c r="A103" i="52"/>
  <c r="D103" i="52" s="1"/>
  <c r="S103" i="52"/>
  <c r="T103" i="52"/>
  <c r="A101" i="52"/>
  <c r="D101" i="52" s="1"/>
  <c r="S101" i="52"/>
  <c r="T101" i="52"/>
  <c r="A252" i="52"/>
  <c r="J252" i="52" s="1"/>
  <c r="K252" i="52" s="1"/>
  <c r="S252" i="52"/>
  <c r="T252" i="52"/>
  <c r="A276" i="52"/>
  <c r="S276" i="52"/>
  <c r="T276" i="52"/>
  <c r="A122" i="52"/>
  <c r="S122" i="52"/>
  <c r="T122" i="52"/>
  <c r="A135" i="52"/>
  <c r="I135" i="52" s="1"/>
  <c r="S135" i="52"/>
  <c r="T135" i="52"/>
  <c r="A224" i="52"/>
  <c r="C224" i="52" s="1"/>
  <c r="S224" i="52"/>
  <c r="T224" i="52"/>
  <c r="A126" i="52"/>
  <c r="S126" i="52"/>
  <c r="T126" i="52"/>
  <c r="A152" i="52"/>
  <c r="S152" i="52"/>
  <c r="T152" i="52"/>
  <c r="A86" i="52"/>
  <c r="S86" i="52"/>
  <c r="T86" i="52"/>
  <c r="A241" i="52"/>
  <c r="D241" i="52" s="1"/>
  <c r="S241" i="52"/>
  <c r="T241" i="52"/>
  <c r="A213" i="52"/>
  <c r="D213" i="52" s="1"/>
  <c r="S213" i="52"/>
  <c r="T213" i="52"/>
  <c r="A159" i="52"/>
  <c r="S159" i="52"/>
  <c r="T159" i="52"/>
  <c r="A105" i="52"/>
  <c r="S105" i="52"/>
  <c r="T105" i="52"/>
  <c r="A197" i="52"/>
  <c r="J197" i="52" s="1"/>
  <c r="K197" i="52" s="1"/>
  <c r="S197" i="52"/>
  <c r="T197" i="52"/>
  <c r="A236" i="52"/>
  <c r="S236" i="52"/>
  <c r="T236" i="52"/>
  <c r="A83" i="52"/>
  <c r="S83" i="52"/>
  <c r="T83" i="52"/>
  <c r="A261" i="52"/>
  <c r="J261" i="52" s="1"/>
  <c r="K261" i="52" s="1"/>
  <c r="I261" i="52"/>
  <c r="S261" i="52"/>
  <c r="T261" i="52"/>
  <c r="A113" i="52"/>
  <c r="S113" i="52"/>
  <c r="T113" i="52"/>
  <c r="A277" i="52"/>
  <c r="C277" i="52" s="1"/>
  <c r="S277" i="52"/>
  <c r="T277" i="52"/>
  <c r="A257" i="52"/>
  <c r="D257" i="52" s="1"/>
  <c r="S257" i="52"/>
  <c r="T257" i="52"/>
  <c r="A148" i="52"/>
  <c r="I148" i="52" s="1"/>
  <c r="S148" i="52"/>
  <c r="T148" i="52"/>
  <c r="A157" i="52"/>
  <c r="D157" i="52" s="1"/>
  <c r="S157" i="52"/>
  <c r="T157" i="52"/>
  <c r="A239" i="52"/>
  <c r="S239" i="52"/>
  <c r="T239" i="52"/>
  <c r="A89" i="52"/>
  <c r="S89" i="52"/>
  <c r="T89" i="52"/>
  <c r="A108" i="52"/>
  <c r="S108" i="52"/>
  <c r="T108" i="52"/>
  <c r="A201" i="52"/>
  <c r="S201" i="52"/>
  <c r="T201" i="52"/>
  <c r="A160" i="52"/>
  <c r="C160" i="52" s="1"/>
  <c r="S160" i="52"/>
  <c r="T160" i="52"/>
  <c r="A140" i="52"/>
  <c r="D140" i="52" s="1"/>
  <c r="C140" i="52"/>
  <c r="S140" i="52"/>
  <c r="T140" i="52"/>
  <c r="A192" i="52"/>
  <c r="C192" i="52" s="1"/>
  <c r="S192" i="52"/>
  <c r="T192" i="52"/>
  <c r="A242" i="52"/>
  <c r="S242" i="52"/>
  <c r="T242" i="52"/>
  <c r="A243" i="52"/>
  <c r="C243" i="52" s="1"/>
  <c r="S243" i="52"/>
  <c r="T243" i="52"/>
  <c r="A165" i="52"/>
  <c r="J165" i="52" s="1"/>
  <c r="K165" i="52" s="1"/>
  <c r="S165" i="52"/>
  <c r="T165" i="52"/>
  <c r="A203" i="52"/>
  <c r="S203" i="52"/>
  <c r="T203" i="52"/>
  <c r="A155" i="52"/>
  <c r="C155" i="52" s="1"/>
  <c r="S155" i="52"/>
  <c r="T155" i="52"/>
  <c r="A248" i="52"/>
  <c r="S248" i="52"/>
  <c r="T248" i="52"/>
  <c r="A237" i="52"/>
  <c r="S237" i="52"/>
  <c r="T237" i="52"/>
  <c r="A266" i="52"/>
  <c r="S266" i="52"/>
  <c r="T266" i="52"/>
  <c r="A220" i="52"/>
  <c r="C220" i="52" s="1"/>
  <c r="S220" i="52"/>
  <c r="T220" i="52"/>
  <c r="A185" i="52"/>
  <c r="S185" i="52"/>
  <c r="T185" i="52"/>
  <c r="A215" i="52"/>
  <c r="J215" i="52" s="1"/>
  <c r="K215" i="52" s="1"/>
  <c r="S215" i="52"/>
  <c r="T215" i="52"/>
  <c r="A124" i="52"/>
  <c r="C124" i="52" s="1"/>
  <c r="S124" i="52"/>
  <c r="T124" i="52"/>
  <c r="A194" i="52"/>
  <c r="J194" i="52" s="1"/>
  <c r="K194" i="52" s="1"/>
  <c r="S194" i="52"/>
  <c r="T194" i="52"/>
  <c r="A149" i="52"/>
  <c r="C149" i="52" s="1"/>
  <c r="S149" i="52"/>
  <c r="T149" i="52"/>
  <c r="A227" i="52"/>
  <c r="C227" i="52" s="1"/>
  <c r="S227" i="52"/>
  <c r="T227" i="52"/>
  <c r="A251" i="52"/>
  <c r="J251" i="52" s="1"/>
  <c r="K251" i="52" s="1"/>
  <c r="S251" i="52"/>
  <c r="T251" i="52"/>
  <c r="A175" i="52"/>
  <c r="S175" i="52"/>
  <c r="T175" i="52"/>
  <c r="A195" i="52"/>
  <c r="S195" i="52"/>
  <c r="T195" i="52"/>
  <c r="A259" i="52"/>
  <c r="S259" i="52"/>
  <c r="T259" i="52"/>
  <c r="A174" i="52"/>
  <c r="I174" i="52" s="1"/>
  <c r="S174" i="52"/>
  <c r="T174" i="52"/>
  <c r="A235" i="52"/>
  <c r="C235" i="52" s="1"/>
  <c r="S235" i="52"/>
  <c r="T235" i="52"/>
  <c r="A187" i="52"/>
  <c r="C187" i="52" s="1"/>
  <c r="S187" i="52"/>
  <c r="T187" i="52"/>
  <c r="A186" i="52"/>
  <c r="D186" i="52" s="1"/>
  <c r="S186" i="52"/>
  <c r="T186" i="52"/>
  <c r="A269" i="52"/>
  <c r="S269" i="52"/>
  <c r="T269" i="52"/>
  <c r="A84" i="52"/>
  <c r="S84" i="52"/>
  <c r="T84" i="52"/>
  <c r="A254" i="52"/>
  <c r="I254" i="52" s="1"/>
  <c r="S254" i="52"/>
  <c r="T254" i="52"/>
  <c r="A112" i="52"/>
  <c r="C112" i="52" s="1"/>
  <c r="S112" i="52"/>
  <c r="T112" i="52"/>
  <c r="A138" i="52"/>
  <c r="D138" i="52" s="1"/>
  <c r="T138" i="52"/>
  <c r="A142" i="52"/>
  <c r="J142" i="52" s="1"/>
  <c r="K142" i="52" s="1"/>
  <c r="T142" i="52"/>
  <c r="A216" i="52"/>
  <c r="S216" i="52"/>
  <c r="T216" i="52"/>
  <c r="A85" i="52"/>
  <c r="C85" i="52" s="1"/>
  <c r="S85" i="52"/>
  <c r="T85" i="52"/>
  <c r="A256" i="52"/>
  <c r="S256" i="52"/>
  <c r="T256" i="52"/>
  <c r="A92" i="52"/>
  <c r="D92" i="52" s="1"/>
  <c r="S92" i="52"/>
  <c r="T92" i="52"/>
  <c r="A102" i="52"/>
  <c r="T102" i="52"/>
  <c r="A271" i="52"/>
  <c r="C271" i="52" s="1"/>
  <c r="S271" i="52"/>
  <c r="T271" i="52"/>
  <c r="A129" i="52"/>
  <c r="D129" i="52" s="1"/>
  <c r="S129" i="52"/>
  <c r="T129" i="52"/>
  <c r="A115" i="52"/>
  <c r="J115" i="52" s="1"/>
  <c r="K115" i="52" s="1"/>
  <c r="S115" i="52"/>
  <c r="T115" i="52"/>
  <c r="A258" i="52"/>
  <c r="J258" i="52" s="1"/>
  <c r="K258" i="52" s="1"/>
  <c r="S258" i="52"/>
  <c r="T258" i="52"/>
  <c r="A136" i="52"/>
  <c r="C136" i="52" s="1"/>
  <c r="S136" i="52"/>
  <c r="T136" i="52"/>
  <c r="A128" i="52"/>
  <c r="S128" i="52"/>
  <c r="T128" i="52"/>
  <c r="A74" i="52"/>
  <c r="S74" i="52"/>
  <c r="T74" i="52"/>
  <c r="A191" i="52"/>
  <c r="S191" i="52"/>
  <c r="T191" i="52"/>
  <c r="A77" i="52"/>
  <c r="S77" i="52"/>
  <c r="T77" i="52"/>
  <c r="A246" i="52"/>
  <c r="S246" i="52"/>
  <c r="T246" i="52"/>
  <c r="A263" i="52"/>
  <c r="S263" i="52"/>
  <c r="T263" i="52"/>
  <c r="A158" i="52"/>
  <c r="J158" i="52" s="1"/>
  <c r="K158" i="52" s="1"/>
  <c r="S158" i="52"/>
  <c r="T158" i="52"/>
  <c r="A278" i="52"/>
  <c r="C278" i="52" s="1"/>
  <c r="S278" i="52"/>
  <c r="T278" i="52"/>
  <c r="A244" i="52"/>
  <c r="S244" i="52"/>
  <c r="T244" i="52"/>
  <c r="A202" i="52"/>
  <c r="S202" i="52"/>
  <c r="T202" i="52"/>
  <c r="A95" i="52"/>
  <c r="I95" i="52" s="1"/>
  <c r="S95" i="52"/>
  <c r="T95" i="52"/>
  <c r="A154" i="52"/>
  <c r="C154" i="52" s="1"/>
  <c r="S154" i="52"/>
  <c r="T154" i="52"/>
  <c r="A223" i="52"/>
  <c r="I223" i="52" s="1"/>
  <c r="S223" i="52"/>
  <c r="T223" i="52"/>
  <c r="A98" i="52"/>
  <c r="I98" i="52" s="1"/>
  <c r="S98" i="52"/>
  <c r="T98" i="52"/>
  <c r="A119" i="52"/>
  <c r="S119" i="52"/>
  <c r="T119" i="52"/>
  <c r="A204" i="52"/>
  <c r="D204" i="52" s="1"/>
  <c r="S204" i="52"/>
  <c r="T204" i="52"/>
  <c r="A123" i="52"/>
  <c r="I123" i="52" s="1"/>
  <c r="S123" i="52"/>
  <c r="T123" i="52"/>
  <c r="A127" i="52"/>
  <c r="D127" i="52" s="1"/>
  <c r="S127" i="52"/>
  <c r="T127" i="52"/>
  <c r="A153" i="52"/>
  <c r="C153" i="52" s="1"/>
  <c r="S153" i="52"/>
  <c r="T153" i="52"/>
  <c r="A178" i="52"/>
  <c r="D178" i="52" s="1"/>
  <c r="S178" i="52"/>
  <c r="T178" i="52"/>
  <c r="A176" i="52"/>
  <c r="S176" i="52"/>
  <c r="T176" i="52"/>
  <c r="A272" i="52"/>
  <c r="J272" i="52" s="1"/>
  <c r="K272" i="52" s="1"/>
  <c r="S272" i="52"/>
  <c r="T272" i="52"/>
  <c r="A268" i="52"/>
  <c r="J268" i="52" s="1"/>
  <c r="K268" i="52" s="1"/>
  <c r="S268" i="52"/>
  <c r="T268" i="52"/>
  <c r="A205" i="52"/>
  <c r="J205" i="52" s="1"/>
  <c r="K205" i="52" s="1"/>
  <c r="S205" i="52"/>
  <c r="T205" i="52"/>
  <c r="A151" i="52"/>
  <c r="D151" i="52" s="1"/>
  <c r="S151" i="52"/>
  <c r="T151" i="52"/>
  <c r="A230" i="52"/>
  <c r="S230" i="52"/>
  <c r="T230" i="52"/>
  <c r="A97" i="52"/>
  <c r="S97" i="52"/>
  <c r="T97" i="52"/>
  <c r="A121" i="52"/>
  <c r="D121" i="52" s="1"/>
  <c r="S121" i="52"/>
  <c r="T121" i="52"/>
  <c r="A130" i="52"/>
  <c r="S130" i="52"/>
  <c r="T130" i="52"/>
  <c r="A196" i="52"/>
  <c r="D196" i="52" s="1"/>
  <c r="S196" i="52"/>
  <c r="T196" i="52"/>
  <c r="A193" i="52"/>
  <c r="S193" i="52"/>
  <c r="T193" i="52"/>
  <c r="A167" i="52"/>
  <c r="D167" i="52" s="1"/>
  <c r="S167" i="52"/>
  <c r="T167" i="52"/>
  <c r="A166" i="52"/>
  <c r="S166" i="52"/>
  <c r="T166" i="52"/>
  <c r="A2" i="52"/>
  <c r="S2" i="52"/>
  <c r="T2" i="52"/>
  <c r="A3" i="52"/>
  <c r="I3" i="52" s="1"/>
  <c r="S3" i="52"/>
  <c r="T3" i="52"/>
  <c r="A4" i="52"/>
  <c r="E4" i="52" s="1"/>
  <c r="M4" i="52" s="1"/>
  <c r="S4" i="52"/>
  <c r="T4" i="52"/>
  <c r="A5" i="52"/>
  <c r="F5" i="52" s="1"/>
  <c r="S5" i="52"/>
  <c r="T5" i="52"/>
  <c r="A6" i="52"/>
  <c r="J6" i="52" s="1"/>
  <c r="K6" i="52" s="1"/>
  <c r="S6" i="52"/>
  <c r="T6" i="52"/>
  <c r="A7" i="52"/>
  <c r="D7" i="52" s="1"/>
  <c r="S7" i="52"/>
  <c r="T7" i="52"/>
  <c r="A8" i="52"/>
  <c r="S8" i="52"/>
  <c r="T8" i="52"/>
  <c r="A9" i="52"/>
  <c r="E9" i="52" s="1"/>
  <c r="M9" i="52" s="1"/>
  <c r="S9" i="52"/>
  <c r="T9" i="52"/>
  <c r="A10" i="52"/>
  <c r="H10" i="52" s="1"/>
  <c r="S10" i="52"/>
  <c r="T10" i="52"/>
  <c r="A11" i="52"/>
  <c r="I11" i="52" s="1"/>
  <c r="S11" i="52"/>
  <c r="T11" i="52"/>
  <c r="A12" i="52"/>
  <c r="S12" i="52"/>
  <c r="T12" i="52"/>
  <c r="A13" i="52"/>
  <c r="D13" i="52" s="1"/>
  <c r="S13" i="52"/>
  <c r="T13" i="52"/>
  <c r="A14" i="52"/>
  <c r="C14" i="52" s="1"/>
  <c r="S14" i="52"/>
  <c r="T14" i="52"/>
  <c r="A15" i="52"/>
  <c r="S15" i="52"/>
  <c r="T15" i="52"/>
  <c r="A16" i="52"/>
  <c r="H16" i="52" s="1"/>
  <c r="S16" i="52"/>
  <c r="T16" i="52"/>
  <c r="A17" i="52"/>
  <c r="J17" i="52" s="1"/>
  <c r="K17" i="52" s="1"/>
  <c r="S17" i="52"/>
  <c r="T17" i="52"/>
  <c r="A18" i="52"/>
  <c r="H18" i="52" s="1"/>
  <c r="S18" i="52"/>
  <c r="T18" i="52"/>
  <c r="A19" i="52"/>
  <c r="S19" i="52"/>
  <c r="T19" i="52"/>
  <c r="A20" i="52"/>
  <c r="G20" i="52" s="1"/>
  <c r="S20" i="52"/>
  <c r="T20" i="52"/>
  <c r="A21" i="52"/>
  <c r="S21" i="52"/>
  <c r="T21" i="52"/>
  <c r="A22" i="52"/>
  <c r="F22" i="52" s="1"/>
  <c r="S22" i="52"/>
  <c r="T22" i="52"/>
  <c r="A23" i="52"/>
  <c r="D23" i="52" s="1"/>
  <c r="S23" i="52"/>
  <c r="T23" i="52"/>
  <c r="A24" i="52"/>
  <c r="H24" i="52" s="1"/>
  <c r="S24" i="52"/>
  <c r="T24" i="52"/>
  <c r="A25" i="52"/>
  <c r="E25" i="52" s="1"/>
  <c r="M25" i="52" s="1"/>
  <c r="S25" i="52"/>
  <c r="T25" i="52"/>
  <c r="A26" i="52"/>
  <c r="F26" i="52" s="1"/>
  <c r="S26" i="52"/>
  <c r="T26" i="52"/>
  <c r="A27" i="52"/>
  <c r="S27" i="52"/>
  <c r="T27" i="52"/>
  <c r="A28" i="52"/>
  <c r="C28" i="52" s="1"/>
  <c r="S28" i="52"/>
  <c r="T28" i="52"/>
  <c r="A29" i="52"/>
  <c r="C29" i="52" s="1"/>
  <c r="S29" i="52"/>
  <c r="T29" i="52"/>
  <c r="A30" i="52"/>
  <c r="C30" i="52" s="1"/>
  <c r="S30" i="52"/>
  <c r="T30" i="52"/>
  <c r="A31" i="52"/>
  <c r="D31" i="52" s="1"/>
  <c r="S31" i="52"/>
  <c r="T31" i="52"/>
  <c r="A32" i="52"/>
  <c r="S32" i="52"/>
  <c r="T32" i="52"/>
  <c r="A33" i="52"/>
  <c r="I33" i="52" s="1"/>
  <c r="S33" i="52"/>
  <c r="T33" i="52"/>
  <c r="A34" i="52"/>
  <c r="S34" i="52"/>
  <c r="T34" i="52"/>
  <c r="A35" i="52"/>
  <c r="J35" i="52" s="1"/>
  <c r="K35" i="52" s="1"/>
  <c r="S35" i="52"/>
  <c r="T35" i="52"/>
  <c r="A36" i="52"/>
  <c r="F36" i="52" s="1"/>
  <c r="S36" i="52"/>
  <c r="T36" i="52"/>
  <c r="A37" i="52"/>
  <c r="E37" i="52" s="1"/>
  <c r="M37" i="52" s="1"/>
  <c r="S37" i="52"/>
  <c r="T37" i="52"/>
  <c r="A38" i="52"/>
  <c r="F38" i="52" s="1"/>
  <c r="S38" i="52"/>
  <c r="T38" i="52"/>
  <c r="A39" i="52"/>
  <c r="D39" i="52" s="1"/>
  <c r="J39" i="52"/>
  <c r="K39" i="52" s="1"/>
  <c r="S39" i="52"/>
  <c r="T39" i="52"/>
  <c r="A40" i="52"/>
  <c r="S40" i="52"/>
  <c r="T40" i="52"/>
  <c r="A41" i="52"/>
  <c r="E41" i="52" s="1"/>
  <c r="M41" i="52" s="1"/>
  <c r="S41" i="52"/>
  <c r="T41" i="52"/>
  <c r="A42" i="52"/>
  <c r="F42" i="52" s="1"/>
  <c r="S42" i="52"/>
  <c r="T42" i="52"/>
  <c r="A43" i="52"/>
  <c r="I43" i="52" s="1"/>
  <c r="S43" i="52"/>
  <c r="T43" i="52"/>
  <c r="A44" i="52"/>
  <c r="C44" i="52" s="1"/>
  <c r="S44" i="52"/>
  <c r="T44" i="52"/>
  <c r="A45" i="52"/>
  <c r="S45" i="52"/>
  <c r="T45" i="52"/>
  <c r="A46" i="52"/>
  <c r="S46" i="52"/>
  <c r="T46" i="52"/>
  <c r="A47" i="52"/>
  <c r="D47" i="52" s="1"/>
  <c r="S47" i="52"/>
  <c r="T47" i="52"/>
  <c r="A48" i="52"/>
  <c r="C48" i="52" s="1"/>
  <c r="S48" i="52"/>
  <c r="T48" i="52"/>
  <c r="A49" i="52"/>
  <c r="S49" i="52"/>
  <c r="T49" i="52"/>
  <c r="A50" i="52"/>
  <c r="S50" i="52"/>
  <c r="T50" i="52"/>
  <c r="A51" i="52"/>
  <c r="S51" i="52"/>
  <c r="T51" i="52"/>
  <c r="A52" i="52"/>
  <c r="G52" i="52" s="1"/>
  <c r="S52" i="52"/>
  <c r="T52" i="52"/>
  <c r="A53" i="52"/>
  <c r="S53" i="52"/>
  <c r="T53" i="52"/>
  <c r="A54" i="52"/>
  <c r="H54" i="52" s="1"/>
  <c r="S54" i="52"/>
  <c r="T54" i="52"/>
  <c r="A55" i="52"/>
  <c r="I55" i="52" s="1"/>
  <c r="S55" i="52"/>
  <c r="T55" i="52"/>
  <c r="A56" i="52"/>
  <c r="G56" i="52" s="1"/>
  <c r="S56" i="52"/>
  <c r="T56" i="52"/>
  <c r="A57" i="52"/>
  <c r="I57" i="52" s="1"/>
  <c r="S57" i="52"/>
  <c r="T57" i="52"/>
  <c r="A58" i="52"/>
  <c r="S58" i="52"/>
  <c r="T58" i="52"/>
  <c r="A59" i="52"/>
  <c r="I59" i="52" s="1"/>
  <c r="S59" i="52"/>
  <c r="T59" i="52"/>
  <c r="A60" i="52"/>
  <c r="H60" i="52" s="1"/>
  <c r="S60" i="52"/>
  <c r="T60" i="52"/>
  <c r="A61" i="52"/>
  <c r="H61" i="52" s="1"/>
  <c r="S61" i="52"/>
  <c r="T61" i="52"/>
  <c r="A62" i="52"/>
  <c r="I62" i="52" s="1"/>
  <c r="S62" i="52"/>
  <c r="T62" i="52"/>
  <c r="A63" i="52"/>
  <c r="D63" i="52" s="1"/>
  <c r="S63" i="52"/>
  <c r="T63" i="52"/>
  <c r="A64" i="52"/>
  <c r="S64" i="52"/>
  <c r="T64" i="52"/>
  <c r="A65" i="52"/>
  <c r="H65" i="52" s="1"/>
  <c r="S65" i="52"/>
  <c r="T65" i="52"/>
  <c r="A66" i="52"/>
  <c r="J66" i="52" s="1"/>
  <c r="K66" i="52" s="1"/>
  <c r="S66" i="52"/>
  <c r="T66" i="52"/>
  <c r="A67" i="52"/>
  <c r="S67" i="52"/>
  <c r="T67" i="52"/>
  <c r="A68" i="52"/>
  <c r="S68" i="52"/>
  <c r="T68" i="52"/>
  <c r="A69" i="52"/>
  <c r="C69" i="52" s="1"/>
  <c r="S69" i="52"/>
  <c r="T69" i="52"/>
  <c r="T73" i="52"/>
  <c r="S73" i="52"/>
  <c r="T281" i="52"/>
  <c r="T282" i="52"/>
  <c r="T283" i="52"/>
  <c r="T284" i="52"/>
  <c r="T285" i="52"/>
  <c r="T286" i="52"/>
  <c r="T287" i="52"/>
  <c r="T288" i="52"/>
  <c r="T289" i="52"/>
  <c r="T290" i="52"/>
  <c r="T291" i="52"/>
  <c r="T292" i="52"/>
  <c r="T293" i="52"/>
  <c r="T294" i="52"/>
  <c r="T295" i="52"/>
  <c r="T296" i="52"/>
  <c r="T297" i="52"/>
  <c r="T298" i="52"/>
  <c r="T299" i="52"/>
  <c r="T300" i="52"/>
  <c r="T301" i="52"/>
  <c r="T302" i="52"/>
  <c r="T303" i="52"/>
  <c r="T304" i="52"/>
  <c r="T305" i="52"/>
  <c r="T306" i="52"/>
  <c r="T307" i="52"/>
  <c r="T308" i="52"/>
  <c r="T309" i="52"/>
  <c r="T310" i="52"/>
  <c r="T311" i="52"/>
  <c r="T312" i="52"/>
  <c r="T313" i="52"/>
  <c r="T314" i="52"/>
  <c r="T315" i="52"/>
  <c r="T316" i="52"/>
  <c r="T317" i="52"/>
  <c r="T318" i="52"/>
  <c r="T319" i="52"/>
  <c r="T320" i="52"/>
  <c r="T321" i="52"/>
  <c r="T322" i="52"/>
  <c r="T323" i="52"/>
  <c r="T324" i="52"/>
  <c r="T325" i="52"/>
  <c r="T326" i="52"/>
  <c r="T327" i="52"/>
  <c r="T328" i="52"/>
  <c r="T329" i="52"/>
  <c r="T330" i="52"/>
  <c r="T331" i="52"/>
  <c r="T332" i="52"/>
  <c r="T333" i="52"/>
  <c r="T334" i="52"/>
  <c r="T335" i="52"/>
  <c r="T336" i="52"/>
  <c r="T337" i="52"/>
  <c r="T338" i="52"/>
  <c r="T339" i="52"/>
  <c r="T340" i="52"/>
  <c r="T341" i="52"/>
  <c r="T342" i="52"/>
  <c r="T343" i="52"/>
  <c r="T344" i="52"/>
  <c r="T345" i="52"/>
  <c r="T346" i="52"/>
  <c r="T347" i="52"/>
  <c r="T348" i="52"/>
  <c r="T349" i="52"/>
  <c r="T350" i="52"/>
  <c r="T351" i="52"/>
  <c r="T352" i="52"/>
  <c r="T353" i="52"/>
  <c r="T354" i="52"/>
  <c r="T355" i="52"/>
  <c r="T356" i="52"/>
  <c r="T357" i="52"/>
  <c r="T358" i="52"/>
  <c r="T359" i="52"/>
  <c r="T360" i="52"/>
  <c r="T361" i="52"/>
  <c r="T362" i="52"/>
  <c r="T363" i="52"/>
  <c r="T364" i="52"/>
  <c r="T365" i="52"/>
  <c r="T366" i="52"/>
  <c r="T367" i="52"/>
  <c r="T368" i="52"/>
  <c r="T369" i="52"/>
  <c r="T370" i="52"/>
  <c r="T371" i="52"/>
  <c r="T372" i="52"/>
  <c r="T373" i="52"/>
  <c r="T374" i="52"/>
  <c r="T375" i="52"/>
  <c r="T376" i="52"/>
  <c r="T377" i="52"/>
  <c r="T378" i="52"/>
  <c r="T379" i="52"/>
  <c r="T380" i="52"/>
  <c r="T381" i="52"/>
  <c r="T382" i="52"/>
  <c r="T383" i="52"/>
  <c r="T384" i="52"/>
  <c r="T385" i="52"/>
  <c r="T386" i="52"/>
  <c r="T387" i="52"/>
  <c r="T388" i="52"/>
  <c r="T389" i="52"/>
  <c r="T390" i="52"/>
  <c r="T391" i="52"/>
  <c r="T392" i="52"/>
  <c r="T393" i="52"/>
  <c r="T394" i="52"/>
  <c r="T395" i="52"/>
  <c r="T396" i="52"/>
  <c r="T397" i="52"/>
  <c r="A73" i="52"/>
  <c r="S337" i="24"/>
  <c r="S164" i="24"/>
  <c r="S170" i="24"/>
  <c r="S172" i="24"/>
  <c r="S173" i="24"/>
  <c r="S175" i="24"/>
  <c r="S180" i="24"/>
  <c r="S181" i="24"/>
  <c r="S187" i="24"/>
  <c r="S191" i="24"/>
  <c r="S259" i="24"/>
  <c r="S200" i="24"/>
  <c r="S201" i="24"/>
  <c r="S203" i="24"/>
  <c r="S204" i="24"/>
  <c r="S205" i="24"/>
  <c r="S207" i="24"/>
  <c r="S178" i="24"/>
  <c r="S209" i="24"/>
  <c r="S210" i="24"/>
  <c r="S211" i="24"/>
  <c r="S179" i="24"/>
  <c r="S214" i="24"/>
  <c r="S217" i="24"/>
  <c r="S219" i="24"/>
  <c r="S220" i="24"/>
  <c r="S221" i="24"/>
  <c r="S223" i="24"/>
  <c r="S224" i="24"/>
  <c r="S228" i="24"/>
  <c r="S231" i="24"/>
  <c r="S371" i="24"/>
  <c r="S222" i="24"/>
  <c r="S235" i="24"/>
  <c r="S256" i="24"/>
  <c r="S243" i="24"/>
  <c r="S245" i="24"/>
  <c r="S265" i="24"/>
  <c r="S160" i="24"/>
  <c r="S11" i="51"/>
  <c r="S209" i="51"/>
  <c r="S4" i="51"/>
  <c r="S21" i="51"/>
  <c r="S6" i="51"/>
  <c r="S27" i="51"/>
  <c r="S58" i="51"/>
  <c r="S9" i="51"/>
  <c r="S10" i="51"/>
  <c r="A308" i="24"/>
  <c r="C308" i="24" s="1"/>
  <c r="T308" i="24"/>
  <c r="A312" i="24"/>
  <c r="J312" i="24" s="1"/>
  <c r="K312" i="24" s="1"/>
  <c r="T312" i="24"/>
  <c r="A294" i="24"/>
  <c r="T294" i="24"/>
  <c r="A251" i="24"/>
  <c r="C251" i="24" s="1"/>
  <c r="T251" i="24"/>
  <c r="A168" i="24"/>
  <c r="T168" i="24"/>
  <c r="A165" i="24"/>
  <c r="T165" i="24"/>
  <c r="A228" i="24"/>
  <c r="T228" i="24"/>
  <c r="A164" i="24"/>
  <c r="T164" i="24"/>
  <c r="A330" i="24"/>
  <c r="T330" i="24"/>
  <c r="A239" i="24"/>
  <c r="T239" i="24"/>
  <c r="A233" i="24"/>
  <c r="T233" i="24"/>
  <c r="A304" i="24"/>
  <c r="J304" i="24" s="1"/>
  <c r="K304" i="24" s="1"/>
  <c r="T304" i="24"/>
  <c r="A224" i="24"/>
  <c r="J224" i="24" s="1"/>
  <c r="K224" i="24" s="1"/>
  <c r="T224" i="24"/>
  <c r="A223" i="24"/>
  <c r="J223" i="24" s="1"/>
  <c r="K223" i="24" s="1"/>
  <c r="T223" i="24"/>
  <c r="A187" i="24"/>
  <c r="T187" i="24"/>
  <c r="A306" i="24"/>
  <c r="T306" i="24"/>
  <c r="A234" i="24"/>
  <c r="T234" i="24"/>
  <c r="A292" i="24"/>
  <c r="T292" i="24"/>
  <c r="A291" i="24"/>
  <c r="J291" i="24" s="1"/>
  <c r="K291" i="24" s="1"/>
  <c r="T291" i="24"/>
  <c r="A171" i="24"/>
  <c r="T171" i="24"/>
  <c r="A176" i="24"/>
  <c r="T176" i="24"/>
  <c r="A329" i="24"/>
  <c r="D329" i="24" s="1"/>
  <c r="T329" i="24"/>
  <c r="A193" i="24"/>
  <c r="T193" i="24"/>
  <c r="A289" i="24"/>
  <c r="C289" i="24" s="1"/>
  <c r="T289" i="24"/>
  <c r="A167" i="24"/>
  <c r="T167" i="24"/>
  <c r="A290" i="24"/>
  <c r="I290" i="24" s="1"/>
  <c r="T290" i="24"/>
  <c r="A174" i="24"/>
  <c r="I174" i="24" s="1"/>
  <c r="T174" i="24"/>
  <c r="A318" i="24"/>
  <c r="T318" i="24"/>
  <c r="A334" i="24"/>
  <c r="I334" i="24" s="1"/>
  <c r="T334" i="24"/>
  <c r="A163" i="24"/>
  <c r="T163" i="24"/>
  <c r="A185" i="24"/>
  <c r="C185" i="24" s="1"/>
  <c r="T185" i="24"/>
  <c r="A311" i="24"/>
  <c r="T311" i="24"/>
  <c r="A266" i="24"/>
  <c r="I266" i="24" s="1"/>
  <c r="T266" i="24"/>
  <c r="A203" i="24"/>
  <c r="I203" i="24" s="1"/>
  <c r="T203" i="24"/>
  <c r="A172" i="24"/>
  <c r="C172" i="24" s="1"/>
  <c r="T172" i="24"/>
  <c r="A288" i="24"/>
  <c r="T288" i="24"/>
  <c r="A236" i="24"/>
  <c r="J236" i="24" s="1"/>
  <c r="K236" i="24" s="1"/>
  <c r="T236" i="24"/>
  <c r="A346" i="24"/>
  <c r="C346" i="24" s="1"/>
  <c r="T346" i="24"/>
  <c r="A227" i="24"/>
  <c r="C227" i="24" s="1"/>
  <c r="T227" i="24"/>
  <c r="A276" i="24"/>
  <c r="C276" i="24" s="1"/>
  <c r="T276" i="24"/>
  <c r="A261" i="24"/>
  <c r="T261" i="24"/>
  <c r="A214" i="24"/>
  <c r="T214" i="24"/>
  <c r="A364" i="24"/>
  <c r="I364" i="24" s="1"/>
  <c r="T364" i="24"/>
  <c r="A315" i="24"/>
  <c r="D315" i="24" s="1"/>
  <c r="T315" i="24"/>
  <c r="A190" i="24"/>
  <c r="T190" i="24"/>
  <c r="A184" i="24"/>
  <c r="I184" i="24" s="1"/>
  <c r="T184" i="24"/>
  <c r="A337" i="24"/>
  <c r="C337" i="24" s="1"/>
  <c r="T337" i="24"/>
  <c r="A335" i="24"/>
  <c r="J335" i="24" s="1"/>
  <c r="K335" i="24" s="1"/>
  <c r="T335" i="24"/>
  <c r="A320" i="24"/>
  <c r="T320" i="24"/>
  <c r="A216" i="24"/>
  <c r="T216" i="24"/>
  <c r="A199" i="24"/>
  <c r="C199" i="24" s="1"/>
  <c r="T199" i="24"/>
  <c r="A322" i="24"/>
  <c r="T322" i="24"/>
  <c r="A321" i="24"/>
  <c r="J321" i="24" s="1"/>
  <c r="K321" i="24" s="1"/>
  <c r="T321" i="24"/>
  <c r="A161" i="24"/>
  <c r="J161" i="24" s="1"/>
  <c r="K161" i="24" s="1"/>
  <c r="T161" i="24"/>
  <c r="A195" i="24"/>
  <c r="C195" i="24" s="1"/>
  <c r="T195" i="24"/>
  <c r="A244" i="24"/>
  <c r="D244" i="24" s="1"/>
  <c r="T244" i="24"/>
  <c r="A347" i="24"/>
  <c r="T347" i="24"/>
  <c r="A325" i="24"/>
  <c r="J325" i="24" s="1"/>
  <c r="K325" i="24" s="1"/>
  <c r="T325" i="24"/>
  <c r="A259" i="24"/>
  <c r="T259" i="24"/>
  <c r="A182" i="24"/>
  <c r="I182" i="24" s="1"/>
  <c r="T182" i="24"/>
  <c r="A242" i="24"/>
  <c r="D242" i="24" s="1"/>
  <c r="T242" i="24"/>
  <c r="A257" i="24"/>
  <c r="D257" i="24" s="1"/>
  <c r="T257" i="24"/>
  <c r="A191" i="24"/>
  <c r="T191" i="24"/>
  <c r="A253" i="24"/>
  <c r="I253" i="24" s="1"/>
  <c r="T253" i="24"/>
  <c r="A359" i="24"/>
  <c r="D359" i="24" s="1"/>
  <c r="T359" i="24"/>
  <c r="A189" i="24"/>
  <c r="J189" i="24" s="1"/>
  <c r="K189" i="24" s="1"/>
  <c r="T189" i="24"/>
  <c r="A309" i="24"/>
  <c r="D309" i="24" s="1"/>
  <c r="T309" i="24"/>
  <c r="A277" i="24"/>
  <c r="T277" i="24"/>
  <c r="A231" i="24"/>
  <c r="I231" i="24" s="1"/>
  <c r="T231" i="24"/>
  <c r="A353" i="24"/>
  <c r="T353" i="24"/>
  <c r="A208" i="24"/>
  <c r="D208" i="24" s="1"/>
  <c r="T208" i="24"/>
  <c r="A280" i="24"/>
  <c r="T280" i="24"/>
  <c r="A202" i="24"/>
  <c r="T202" i="24"/>
  <c r="A218" i="24"/>
  <c r="C218" i="24" s="1"/>
  <c r="T218" i="24"/>
  <c r="A170" i="24"/>
  <c r="D170" i="24" s="1"/>
  <c r="T170" i="24"/>
  <c r="A204" i="24"/>
  <c r="I204" i="24" s="1"/>
  <c r="T204" i="24"/>
  <c r="A207" i="24"/>
  <c r="C207" i="24" s="1"/>
  <c r="T207" i="24"/>
  <c r="A252" i="24"/>
  <c r="J252" i="24" s="1"/>
  <c r="K252" i="24" s="1"/>
  <c r="T252" i="24"/>
  <c r="A275" i="24"/>
  <c r="J275" i="24" s="1"/>
  <c r="K275" i="24" s="1"/>
  <c r="T275" i="24"/>
  <c r="A258" i="24"/>
  <c r="C258" i="24" s="1"/>
  <c r="T258" i="24"/>
  <c r="A256" i="24"/>
  <c r="D256" i="24" s="1"/>
  <c r="T256" i="24"/>
  <c r="A240" i="24"/>
  <c r="T240" i="24"/>
  <c r="A260" i="24"/>
  <c r="I260" i="24" s="1"/>
  <c r="T260" i="24"/>
  <c r="A374" i="24"/>
  <c r="C374" i="24" s="1"/>
  <c r="T374" i="24"/>
  <c r="A345" i="24"/>
  <c r="D345" i="24" s="1"/>
  <c r="T345" i="24"/>
  <c r="A249" i="24"/>
  <c r="J249" i="24" s="1"/>
  <c r="K249" i="24" s="1"/>
  <c r="T249" i="24"/>
  <c r="A264" i="24"/>
  <c r="I264" i="24" s="1"/>
  <c r="T264" i="24"/>
  <c r="A268" i="24"/>
  <c r="I268" i="24" s="1"/>
  <c r="T268" i="24"/>
  <c r="A237" i="24"/>
  <c r="T237" i="24"/>
  <c r="A265" i="24"/>
  <c r="T265" i="24"/>
  <c r="A270" i="24"/>
  <c r="T270" i="24"/>
  <c r="A344" i="24"/>
  <c r="C344" i="24" s="1"/>
  <c r="T344" i="24"/>
  <c r="A343" i="24"/>
  <c r="C343" i="24" s="1"/>
  <c r="T343" i="24"/>
  <c r="A357" i="24"/>
  <c r="T357" i="24"/>
  <c r="A349" i="24"/>
  <c r="I349" i="24" s="1"/>
  <c r="T349" i="24"/>
  <c r="A219" i="24"/>
  <c r="C219" i="24" s="1"/>
  <c r="T219" i="24"/>
  <c r="A305" i="24"/>
  <c r="C305" i="24" s="1"/>
  <c r="T305" i="24"/>
  <c r="A367" i="24"/>
  <c r="T367" i="24"/>
  <c r="A366" i="24"/>
  <c r="T366" i="24"/>
  <c r="A299" i="24"/>
  <c r="T299" i="24"/>
  <c r="A243" i="24"/>
  <c r="T243" i="24"/>
  <c r="A217" i="24"/>
  <c r="T217" i="24"/>
  <c r="A356" i="24"/>
  <c r="T356" i="24"/>
  <c r="A229" i="24"/>
  <c r="T229" i="24"/>
  <c r="A293" i="24"/>
  <c r="C293" i="24" s="1"/>
  <c r="T293" i="24"/>
  <c r="A351" i="24"/>
  <c r="C351" i="24" s="1"/>
  <c r="T351" i="24"/>
  <c r="A307" i="24"/>
  <c r="T307" i="24"/>
  <c r="A215" i="24"/>
  <c r="T215" i="24"/>
  <c r="A166" i="24"/>
  <c r="I166" i="24" s="1"/>
  <c r="T166" i="24"/>
  <c r="A198" i="24"/>
  <c r="J198" i="24" s="1"/>
  <c r="K198" i="24" s="1"/>
  <c r="T198" i="24"/>
  <c r="A339" i="24"/>
  <c r="T339" i="24"/>
  <c r="A316" i="24"/>
  <c r="I316" i="24" s="1"/>
  <c r="T316" i="24"/>
  <c r="A194" i="24"/>
  <c r="C194" i="24" s="1"/>
  <c r="T194" i="24"/>
  <c r="A332" i="24"/>
  <c r="C332" i="24" s="1"/>
  <c r="T332" i="24"/>
  <c r="A362" i="24"/>
  <c r="T362" i="24"/>
  <c r="A246" i="24"/>
  <c r="D246" i="24" s="1"/>
  <c r="T246" i="24"/>
  <c r="A267" i="24"/>
  <c r="D267" i="24" s="1"/>
  <c r="T267" i="24"/>
  <c r="A169" i="24"/>
  <c r="J169" i="24" s="1"/>
  <c r="K169" i="24" s="1"/>
  <c r="T169" i="24"/>
  <c r="A327" i="24"/>
  <c r="C327" i="24" s="1"/>
  <c r="T327" i="24"/>
  <c r="A341" i="24"/>
  <c r="J341" i="24" s="1"/>
  <c r="K341" i="24" s="1"/>
  <c r="T341" i="24"/>
  <c r="A333" i="24"/>
  <c r="C333" i="24" s="1"/>
  <c r="T333" i="24"/>
  <c r="A162" i="24"/>
  <c r="T162" i="24"/>
  <c r="A340" i="24"/>
  <c r="T340" i="24"/>
  <c r="A324" i="24"/>
  <c r="J324" i="24" s="1"/>
  <c r="K324" i="24" s="1"/>
  <c r="T324" i="24"/>
  <c r="A188" i="24"/>
  <c r="C188" i="24" s="1"/>
  <c r="T188" i="24"/>
  <c r="A328" i="24"/>
  <c r="T328" i="24"/>
  <c r="A278" i="24"/>
  <c r="T278" i="24"/>
  <c r="A323" i="24"/>
  <c r="T323" i="24"/>
  <c r="A326" i="24"/>
  <c r="I326" i="24" s="1"/>
  <c r="T326" i="24"/>
  <c r="A281" i="24"/>
  <c r="T281" i="24"/>
  <c r="A262" i="24"/>
  <c r="T262" i="24"/>
  <c r="A200" i="24"/>
  <c r="T200" i="24"/>
  <c r="A213" i="24"/>
  <c r="T213" i="24"/>
  <c r="A222" i="24"/>
  <c r="J222" i="24" s="1"/>
  <c r="K222" i="24" s="1"/>
  <c r="T222" i="24"/>
  <c r="A342" i="24"/>
  <c r="T342" i="24"/>
  <c r="A201" i="24"/>
  <c r="J201" i="24" s="1"/>
  <c r="K201" i="24" s="1"/>
  <c r="T201" i="24"/>
  <c r="A371" i="24"/>
  <c r="T371" i="24"/>
  <c r="A358" i="24"/>
  <c r="T358" i="24"/>
  <c r="A369" i="24"/>
  <c r="I369" i="24" s="1"/>
  <c r="T369" i="24"/>
  <c r="A279" i="24"/>
  <c r="J279" i="24" s="1"/>
  <c r="K279" i="24" s="1"/>
  <c r="T279" i="24"/>
  <c r="A310" i="24"/>
  <c r="C310" i="24" s="1"/>
  <c r="T310" i="24"/>
  <c r="A338" i="24"/>
  <c r="C338" i="24" s="1"/>
  <c r="T338" i="24"/>
  <c r="A183" i="24"/>
  <c r="I183" i="24" s="1"/>
  <c r="T183" i="24"/>
  <c r="A205" i="24"/>
  <c r="C205" i="24" s="1"/>
  <c r="T205" i="24"/>
  <c r="A370" i="24"/>
  <c r="D370" i="24" s="1"/>
  <c r="T370" i="24"/>
  <c r="A173" i="24"/>
  <c r="T173" i="24"/>
  <c r="A355" i="24"/>
  <c r="T355" i="24"/>
  <c r="A255" i="24"/>
  <c r="C255" i="24" s="1"/>
  <c r="T255" i="24"/>
  <c r="A209" i="24"/>
  <c r="C209" i="24" s="1"/>
  <c r="T209" i="24"/>
  <c r="A178" i="24"/>
  <c r="J178" i="24" s="1"/>
  <c r="K178" i="24" s="1"/>
  <c r="T178" i="24"/>
  <c r="A263" i="24"/>
  <c r="T263" i="24"/>
  <c r="A273" i="24"/>
  <c r="C273" i="24" s="1"/>
  <c r="T273" i="24"/>
  <c r="A180" i="24"/>
  <c r="C180" i="24" s="1"/>
  <c r="T180" i="24"/>
  <c r="A274" i="24"/>
  <c r="C274" i="24" s="1"/>
  <c r="T274" i="24"/>
  <c r="A271" i="24"/>
  <c r="I271" i="24" s="1"/>
  <c r="T271" i="24"/>
  <c r="A272" i="24"/>
  <c r="D272" i="24" s="1"/>
  <c r="T272" i="24"/>
  <c r="A245" i="24"/>
  <c r="J245" i="24" s="1"/>
  <c r="K245" i="24" s="1"/>
  <c r="T245" i="24"/>
  <c r="A283" i="24"/>
  <c r="J283" i="24" s="1"/>
  <c r="K283" i="24" s="1"/>
  <c r="T283" i="24"/>
  <c r="A363" i="24"/>
  <c r="D363" i="24" s="1"/>
  <c r="T363" i="24"/>
  <c r="A296" i="24"/>
  <c r="J296" i="24" s="1"/>
  <c r="K296" i="24" s="1"/>
  <c r="T296" i="24"/>
  <c r="A295" i="24"/>
  <c r="J295" i="24" s="1"/>
  <c r="K295" i="24" s="1"/>
  <c r="T295" i="24"/>
  <c r="A373" i="24"/>
  <c r="I373" i="24" s="1"/>
  <c r="T373" i="24"/>
  <c r="A197" i="24"/>
  <c r="D197" i="24" s="1"/>
  <c r="T197" i="24"/>
  <c r="A331" i="24"/>
  <c r="T331" i="24"/>
  <c r="A212" i="24"/>
  <c r="C212" i="24" s="1"/>
  <c r="T212" i="24"/>
  <c r="A254" i="24"/>
  <c r="C254" i="24" s="1"/>
  <c r="T254" i="24"/>
  <c r="A232" i="24"/>
  <c r="T232" i="24"/>
  <c r="A354" i="24"/>
  <c r="C354" i="24" s="1"/>
  <c r="T354" i="24"/>
  <c r="A192" i="24"/>
  <c r="T192" i="24"/>
  <c r="A336" i="24"/>
  <c r="I336" i="24" s="1"/>
  <c r="T336" i="24"/>
  <c r="A196" i="24"/>
  <c r="I196" i="24" s="1"/>
  <c r="T196" i="24"/>
  <c r="A206" i="24"/>
  <c r="T206" i="24"/>
  <c r="A350" i="24"/>
  <c r="I350" i="24" s="1"/>
  <c r="T350" i="24"/>
  <c r="A250" i="24"/>
  <c r="T250" i="24"/>
  <c r="A225" i="24"/>
  <c r="I225" i="24" s="1"/>
  <c r="T225" i="24"/>
  <c r="A372" i="24"/>
  <c r="T372" i="24"/>
  <c r="A361" i="24"/>
  <c r="T361" i="24"/>
  <c r="A297" i="24"/>
  <c r="I297" i="24" s="1"/>
  <c r="T297" i="24"/>
  <c r="A226" i="24"/>
  <c r="T226" i="24"/>
  <c r="A235" i="24"/>
  <c r="D235" i="24" s="1"/>
  <c r="T235" i="24"/>
  <c r="A230" i="24"/>
  <c r="T230" i="24"/>
  <c r="A317" i="24"/>
  <c r="C317" i="24" s="1"/>
  <c r="T317" i="24"/>
  <c r="A175" i="24"/>
  <c r="I175" i="24" s="1"/>
  <c r="T175" i="24"/>
  <c r="A368" i="24"/>
  <c r="T368" i="24"/>
  <c r="A269" i="24"/>
  <c r="I269" i="24" s="1"/>
  <c r="T269" i="24"/>
  <c r="A298" i="24"/>
  <c r="C298" i="24" s="1"/>
  <c r="T298" i="24"/>
  <c r="A210" i="24"/>
  <c r="D210" i="24" s="1"/>
  <c r="T210" i="24"/>
  <c r="A186" i="24"/>
  <c r="C186" i="24" s="1"/>
  <c r="T186" i="24"/>
  <c r="A365" i="24"/>
  <c r="I365" i="24" s="1"/>
  <c r="T365" i="24"/>
  <c r="A211" i="24"/>
  <c r="C211" i="24" s="1"/>
  <c r="T211" i="24"/>
  <c r="A177" i="24"/>
  <c r="D177" i="24" s="1"/>
  <c r="T177" i="24"/>
  <c r="A179" i="24"/>
  <c r="C179" i="24" s="1"/>
  <c r="T179" i="24"/>
  <c r="A181" i="24"/>
  <c r="C181" i="24" s="1"/>
  <c r="T181" i="24"/>
  <c r="A284" i="24"/>
  <c r="C284" i="24" s="1"/>
  <c r="T284" i="24"/>
  <c r="A360" i="24"/>
  <c r="T360" i="24"/>
  <c r="A352" i="24"/>
  <c r="C352" i="24" s="1"/>
  <c r="T352" i="24"/>
  <c r="A282" i="24"/>
  <c r="C282" i="24" s="1"/>
  <c r="T282" i="24"/>
  <c r="A285" i="24"/>
  <c r="T285" i="24"/>
  <c r="A348" i="24"/>
  <c r="D348" i="24" s="1"/>
  <c r="T348" i="24"/>
  <c r="A319" i="24"/>
  <c r="D319" i="24" s="1"/>
  <c r="T319" i="24"/>
  <c r="A286" i="24"/>
  <c r="D286" i="24" s="1"/>
  <c r="T286" i="24"/>
  <c r="A287" i="24"/>
  <c r="I287" i="24" s="1"/>
  <c r="T287" i="24"/>
  <c r="A220" i="24"/>
  <c r="D220" i="24" s="1"/>
  <c r="T220" i="24"/>
  <c r="A247" i="24"/>
  <c r="C247" i="24" s="1"/>
  <c r="T247" i="24"/>
  <c r="A238" i="24"/>
  <c r="I238" i="24" s="1"/>
  <c r="T238" i="24"/>
  <c r="A313" i="24"/>
  <c r="T313" i="24"/>
  <c r="A302" i="24"/>
  <c r="D302" i="24" s="1"/>
  <c r="T302" i="24"/>
  <c r="A300" i="24"/>
  <c r="J300" i="24" s="1"/>
  <c r="K300" i="24" s="1"/>
  <c r="T300" i="24"/>
  <c r="A2" i="24"/>
  <c r="C2" i="24" s="1"/>
  <c r="T2" i="24"/>
  <c r="A3" i="24"/>
  <c r="I3" i="24" s="1"/>
  <c r="T3" i="24"/>
  <c r="A4" i="24"/>
  <c r="T4" i="24"/>
  <c r="A5" i="24"/>
  <c r="T5" i="24"/>
  <c r="A6" i="24"/>
  <c r="C6" i="24" s="1"/>
  <c r="T6" i="24"/>
  <c r="A7" i="24"/>
  <c r="F7" i="24" s="1"/>
  <c r="T7" i="24"/>
  <c r="A8" i="24"/>
  <c r="C8" i="24" s="1"/>
  <c r="T8" i="24"/>
  <c r="A9" i="24"/>
  <c r="F9" i="24" s="1"/>
  <c r="T9" i="24"/>
  <c r="A10" i="24"/>
  <c r="D10" i="24" s="1"/>
  <c r="T10" i="24"/>
  <c r="A11" i="24"/>
  <c r="E11" i="24" s="1"/>
  <c r="M11" i="24" s="1"/>
  <c r="T11" i="24"/>
  <c r="A12" i="24"/>
  <c r="C12" i="24" s="1"/>
  <c r="T12" i="24"/>
  <c r="A13" i="24"/>
  <c r="T13" i="24"/>
  <c r="A14" i="24"/>
  <c r="T14" i="24"/>
  <c r="A15" i="24"/>
  <c r="C15" i="24" s="1"/>
  <c r="T15" i="24"/>
  <c r="A16" i="24"/>
  <c r="D16" i="24" s="1"/>
  <c r="T16" i="24"/>
  <c r="A17" i="24"/>
  <c r="J17" i="24" s="1"/>
  <c r="K17" i="24" s="1"/>
  <c r="T17" i="24"/>
  <c r="A18" i="24"/>
  <c r="H18" i="24" s="1"/>
  <c r="T18" i="24"/>
  <c r="A19" i="24"/>
  <c r="H19" i="24" s="1"/>
  <c r="T19" i="24"/>
  <c r="A20" i="24"/>
  <c r="G20" i="24" s="1"/>
  <c r="T20" i="24"/>
  <c r="A21" i="24"/>
  <c r="J21" i="24" s="1"/>
  <c r="K21" i="24" s="1"/>
  <c r="T21" i="24"/>
  <c r="A22" i="24"/>
  <c r="G22" i="24" s="1"/>
  <c r="T22" i="24"/>
  <c r="A23" i="24"/>
  <c r="C23" i="24" s="1"/>
  <c r="T23" i="24"/>
  <c r="A24" i="24"/>
  <c r="E24" i="24" s="1"/>
  <c r="M24" i="24" s="1"/>
  <c r="T24" i="24"/>
  <c r="A25" i="24"/>
  <c r="G25" i="24" s="1"/>
  <c r="T25" i="24"/>
  <c r="A26" i="24"/>
  <c r="T26" i="24"/>
  <c r="A27" i="24"/>
  <c r="T27" i="24"/>
  <c r="A28" i="24"/>
  <c r="E28" i="24" s="1"/>
  <c r="M28" i="24" s="1"/>
  <c r="T28" i="24"/>
  <c r="A29" i="24"/>
  <c r="T29" i="24"/>
  <c r="A30" i="24"/>
  <c r="I30" i="24" s="1"/>
  <c r="E30" i="24"/>
  <c r="M30" i="24" s="1"/>
  <c r="T30" i="24"/>
  <c r="A31" i="24"/>
  <c r="I31" i="24" s="1"/>
  <c r="T31" i="24"/>
  <c r="A32" i="24"/>
  <c r="D32" i="24" s="1"/>
  <c r="T32" i="24"/>
  <c r="A33" i="24"/>
  <c r="J33" i="24" s="1"/>
  <c r="K33" i="24" s="1"/>
  <c r="T33" i="24"/>
  <c r="A34" i="24"/>
  <c r="F34" i="24" s="1"/>
  <c r="T34" i="24"/>
  <c r="A35" i="24"/>
  <c r="F35" i="24" s="1"/>
  <c r="J35" i="24"/>
  <c r="K35" i="24" s="1"/>
  <c r="T35" i="24"/>
  <c r="A36" i="24"/>
  <c r="I36" i="24" s="1"/>
  <c r="T36" i="24"/>
  <c r="A37" i="24"/>
  <c r="C37" i="24" s="1"/>
  <c r="T37" i="24"/>
  <c r="A38" i="24"/>
  <c r="H38" i="24" s="1"/>
  <c r="T38" i="24"/>
  <c r="A39" i="24"/>
  <c r="C39" i="24" s="1"/>
  <c r="T39" i="24"/>
  <c r="A40" i="24"/>
  <c r="I40" i="24" s="1"/>
  <c r="T40" i="24"/>
  <c r="A41" i="24"/>
  <c r="E41" i="24" s="1"/>
  <c r="M41" i="24" s="1"/>
  <c r="T41" i="24"/>
  <c r="A42" i="24"/>
  <c r="I42" i="24" s="1"/>
  <c r="T42" i="24"/>
  <c r="A43" i="24"/>
  <c r="I43" i="24" s="1"/>
  <c r="T43" i="24"/>
  <c r="A44" i="24"/>
  <c r="T44" i="24"/>
  <c r="A45" i="24"/>
  <c r="D45" i="24" s="1"/>
  <c r="T45" i="24"/>
  <c r="A46" i="24"/>
  <c r="T46" i="24"/>
  <c r="A47" i="24"/>
  <c r="T47" i="24"/>
  <c r="A48" i="24"/>
  <c r="C48" i="24" s="1"/>
  <c r="T48" i="24"/>
  <c r="A49" i="24"/>
  <c r="J49" i="24" s="1"/>
  <c r="K49" i="24" s="1"/>
  <c r="T49" i="24"/>
  <c r="A50" i="24"/>
  <c r="T50" i="24"/>
  <c r="A51" i="24"/>
  <c r="H51" i="24" s="1"/>
  <c r="T51" i="24"/>
  <c r="A52" i="24"/>
  <c r="F52" i="24" s="1"/>
  <c r="T52" i="24"/>
  <c r="A53" i="24"/>
  <c r="C53" i="24" s="1"/>
  <c r="T53" i="24"/>
  <c r="A54" i="24"/>
  <c r="E54" i="24" s="1"/>
  <c r="M54" i="24" s="1"/>
  <c r="T54" i="24"/>
  <c r="A55" i="24"/>
  <c r="J55" i="24" s="1"/>
  <c r="K55" i="24" s="1"/>
  <c r="T55" i="24"/>
  <c r="A56" i="24"/>
  <c r="T56" i="24"/>
  <c r="A57" i="24"/>
  <c r="D57" i="24" s="1"/>
  <c r="T57" i="24"/>
  <c r="A58" i="24"/>
  <c r="I58" i="24" s="1"/>
  <c r="E58" i="24"/>
  <c r="M58" i="24" s="1"/>
  <c r="T58" i="24"/>
  <c r="A59" i="24"/>
  <c r="D59" i="24" s="1"/>
  <c r="T59" i="24"/>
  <c r="A60" i="24"/>
  <c r="D60" i="24" s="1"/>
  <c r="T60" i="24"/>
  <c r="A61" i="24"/>
  <c r="E61" i="24" s="1"/>
  <c r="M61" i="24" s="1"/>
  <c r="G61" i="24"/>
  <c r="T61" i="24"/>
  <c r="A62" i="24"/>
  <c r="H62" i="24" s="1"/>
  <c r="T62" i="24"/>
  <c r="A63" i="24"/>
  <c r="T63" i="24"/>
  <c r="A64" i="24"/>
  <c r="T64" i="24"/>
  <c r="A65" i="24"/>
  <c r="D65" i="24" s="1"/>
  <c r="T65" i="24"/>
  <c r="A66" i="24"/>
  <c r="D66" i="24" s="1"/>
  <c r="T66" i="24"/>
  <c r="A67" i="24"/>
  <c r="C67" i="24" s="1"/>
  <c r="T67" i="24"/>
  <c r="A68" i="24"/>
  <c r="G68" i="24" s="1"/>
  <c r="T68" i="24"/>
  <c r="A69" i="24"/>
  <c r="D69" i="24" s="1"/>
  <c r="T69" i="24"/>
  <c r="A70" i="24"/>
  <c r="C70" i="24" s="1"/>
  <c r="T70" i="24"/>
  <c r="A71" i="24"/>
  <c r="T71" i="24"/>
  <c r="A160" i="24"/>
  <c r="A159" i="24"/>
  <c r="I159" i="24" s="1"/>
  <c r="A158" i="24"/>
  <c r="C158" i="24" s="1"/>
  <c r="A157" i="24"/>
  <c r="C157" i="24" s="1"/>
  <c r="A156" i="24"/>
  <c r="E156" i="24" s="1"/>
  <c r="M156" i="24" s="1"/>
  <c r="A155" i="24"/>
  <c r="E155" i="24" s="1"/>
  <c r="M155" i="24" s="1"/>
  <c r="A154" i="24"/>
  <c r="A153" i="24"/>
  <c r="D153" i="24" s="1"/>
  <c r="A152" i="24"/>
  <c r="A151" i="24"/>
  <c r="J151" i="24" s="1"/>
  <c r="K151" i="24" s="1"/>
  <c r="A150" i="24"/>
  <c r="E150" i="24" s="1"/>
  <c r="M150" i="24" s="1"/>
  <c r="A149" i="24"/>
  <c r="E149" i="24" s="1"/>
  <c r="M149" i="24" s="1"/>
  <c r="A148" i="24"/>
  <c r="I148" i="24" s="1"/>
  <c r="A147" i="24"/>
  <c r="A146" i="24"/>
  <c r="I146" i="24" s="1"/>
  <c r="A145" i="24"/>
  <c r="A144" i="24"/>
  <c r="E144" i="24" s="1"/>
  <c r="M144" i="24" s="1"/>
  <c r="A143" i="24"/>
  <c r="E143" i="24" s="1"/>
  <c r="M143" i="24" s="1"/>
  <c r="A142" i="24"/>
  <c r="C142" i="24" s="1"/>
  <c r="A141" i="24"/>
  <c r="E141" i="24" s="1"/>
  <c r="M141" i="24" s="1"/>
  <c r="A140" i="24"/>
  <c r="A139" i="24"/>
  <c r="E139" i="24" s="1"/>
  <c r="M139" i="24" s="1"/>
  <c r="A138" i="24"/>
  <c r="I138" i="24" s="1"/>
  <c r="A137" i="24"/>
  <c r="C137" i="24" s="1"/>
  <c r="A136" i="24"/>
  <c r="E136" i="24" s="1"/>
  <c r="M136" i="24" s="1"/>
  <c r="A135" i="24"/>
  <c r="A134" i="24"/>
  <c r="E134" i="24" s="1"/>
  <c r="M134" i="24" s="1"/>
  <c r="A133" i="24"/>
  <c r="A132" i="24"/>
  <c r="I132" i="24" s="1"/>
  <c r="A131" i="24"/>
  <c r="E131" i="24" s="1"/>
  <c r="M131" i="24" s="1"/>
  <c r="A130" i="24"/>
  <c r="A129" i="24"/>
  <c r="J129" i="24" s="1"/>
  <c r="K129" i="24" s="1"/>
  <c r="A128" i="24"/>
  <c r="E128" i="24" s="1"/>
  <c r="M128" i="24" s="1"/>
  <c r="A127" i="24"/>
  <c r="J127" i="24" s="1"/>
  <c r="K127" i="24" s="1"/>
  <c r="A126" i="24"/>
  <c r="D126" i="24" s="1"/>
  <c r="A125" i="24"/>
  <c r="A124" i="24"/>
  <c r="C124" i="24" s="1"/>
  <c r="A123" i="24"/>
  <c r="E123" i="24" s="1"/>
  <c r="M123" i="24" s="1"/>
  <c r="A122" i="24"/>
  <c r="A121" i="24"/>
  <c r="E121" i="24" s="1"/>
  <c r="M121" i="24" s="1"/>
  <c r="A120" i="24"/>
  <c r="C120" i="24" s="1"/>
  <c r="A119" i="24"/>
  <c r="J119" i="24" s="1"/>
  <c r="K119" i="24" s="1"/>
  <c r="A118" i="24"/>
  <c r="C118" i="24" s="1"/>
  <c r="A117" i="24"/>
  <c r="A116" i="24"/>
  <c r="I116" i="24" s="1"/>
  <c r="A115" i="24"/>
  <c r="E115" i="24" s="1"/>
  <c r="M115" i="24" s="1"/>
  <c r="A114" i="24"/>
  <c r="A113" i="24"/>
  <c r="J113" i="24" s="1"/>
  <c r="K113" i="24" s="1"/>
  <c r="A112" i="24"/>
  <c r="C112" i="24" s="1"/>
  <c r="A111" i="24"/>
  <c r="E111" i="24" s="1"/>
  <c r="M111" i="24" s="1"/>
  <c r="A110" i="24"/>
  <c r="C110" i="24" s="1"/>
  <c r="A109" i="24"/>
  <c r="A108" i="24"/>
  <c r="E108" i="24" s="1"/>
  <c r="M108" i="24" s="1"/>
  <c r="A107" i="24"/>
  <c r="A106" i="24"/>
  <c r="E106" i="24" s="1"/>
  <c r="M106" i="24" s="1"/>
  <c r="A105" i="24"/>
  <c r="A104" i="24"/>
  <c r="A103" i="24"/>
  <c r="E103" i="24" s="1"/>
  <c r="M103" i="24" s="1"/>
  <c r="A102" i="24"/>
  <c r="D102" i="24" s="1"/>
  <c r="A101" i="24"/>
  <c r="A100" i="24"/>
  <c r="I100" i="24" s="1"/>
  <c r="A99" i="24"/>
  <c r="D99" i="24" s="1"/>
  <c r="A98" i="24"/>
  <c r="E98" i="24" s="1"/>
  <c r="M98" i="24" s="1"/>
  <c r="A97" i="24"/>
  <c r="E97" i="24" s="1"/>
  <c r="M97" i="24" s="1"/>
  <c r="A96" i="24"/>
  <c r="A95" i="24"/>
  <c r="E95" i="24" s="1"/>
  <c r="M95" i="24" s="1"/>
  <c r="A94" i="24"/>
  <c r="A93" i="24"/>
  <c r="E93" i="24" s="1"/>
  <c r="M93" i="24" s="1"/>
  <c r="A92" i="24"/>
  <c r="I92" i="24" s="1"/>
  <c r="A91" i="24"/>
  <c r="D91" i="24" s="1"/>
  <c r="A90" i="24"/>
  <c r="D90" i="24" s="1"/>
  <c r="A89" i="24"/>
  <c r="D89" i="24" s="1"/>
  <c r="A88" i="24"/>
  <c r="C88" i="24" s="1"/>
  <c r="A87" i="24"/>
  <c r="J87" i="24" s="1"/>
  <c r="K87" i="24" s="1"/>
  <c r="A86" i="24"/>
  <c r="D86" i="24" s="1"/>
  <c r="A85" i="24"/>
  <c r="E85" i="24" s="1"/>
  <c r="M85" i="24" s="1"/>
  <c r="A84" i="24"/>
  <c r="C84" i="24" s="1"/>
  <c r="A83" i="24"/>
  <c r="A82" i="24"/>
  <c r="D82" i="24" s="1"/>
  <c r="A81" i="24"/>
  <c r="D81" i="24" s="1"/>
  <c r="A80" i="24"/>
  <c r="C80" i="24" s="1"/>
  <c r="A79" i="24"/>
  <c r="J79" i="24" s="1"/>
  <c r="K79" i="24" s="1"/>
  <c r="A78" i="24"/>
  <c r="E78" i="24" s="1"/>
  <c r="M78" i="24" s="1"/>
  <c r="A77" i="24"/>
  <c r="A76" i="24"/>
  <c r="E76" i="24" s="1"/>
  <c r="M76" i="24" s="1"/>
  <c r="A75" i="24"/>
  <c r="C75" i="24" s="1"/>
  <c r="A74" i="24"/>
  <c r="A73" i="24"/>
  <c r="D73" i="24" s="1"/>
  <c r="A72" i="24"/>
  <c r="A301" i="24"/>
  <c r="J301" i="24" s="1"/>
  <c r="K301" i="24" s="1"/>
  <c r="A303" i="24"/>
  <c r="C303" i="24" s="1"/>
  <c r="A314" i="24"/>
  <c r="A241" i="24"/>
  <c r="I241" i="24" s="1"/>
  <c r="A248" i="24"/>
  <c r="A221" i="24"/>
  <c r="D221" i="24" s="1"/>
  <c r="A11" i="51"/>
  <c r="C11" i="51" s="1"/>
  <c r="A209" i="51"/>
  <c r="I209" i="51" s="1"/>
  <c r="T209" i="51"/>
  <c r="A4" i="51"/>
  <c r="T4" i="51"/>
  <c r="A21" i="51"/>
  <c r="C21" i="51" s="1"/>
  <c r="T21" i="51"/>
  <c r="A6" i="51"/>
  <c r="I6" i="51" s="1"/>
  <c r="T6" i="51"/>
  <c r="A27" i="51"/>
  <c r="C27" i="51" s="1"/>
  <c r="T27" i="51"/>
  <c r="A58" i="51"/>
  <c r="I58" i="51" s="1"/>
  <c r="T58" i="51"/>
  <c r="A9" i="51"/>
  <c r="T9" i="51"/>
  <c r="A10" i="51"/>
  <c r="D10" i="51" s="1"/>
  <c r="T10" i="51"/>
  <c r="A75" i="51"/>
  <c r="D75" i="51" s="1"/>
  <c r="T75" i="51"/>
  <c r="A12" i="51"/>
  <c r="C12" i="51" s="1"/>
  <c r="S12" i="51"/>
  <c r="T12" i="51"/>
  <c r="A17" i="51"/>
  <c r="S17" i="51"/>
  <c r="T17" i="51"/>
  <c r="A77" i="51"/>
  <c r="S77" i="51"/>
  <c r="T77" i="51"/>
  <c r="A23" i="51"/>
  <c r="C23" i="51" s="1"/>
  <c r="S23" i="51"/>
  <c r="T23" i="51"/>
  <c r="A39" i="51"/>
  <c r="S39" i="51"/>
  <c r="T39" i="51"/>
  <c r="A45" i="51"/>
  <c r="D45" i="51" s="1"/>
  <c r="S45" i="51"/>
  <c r="T45" i="51"/>
  <c r="A40" i="51"/>
  <c r="D40" i="51" s="1"/>
  <c r="S40" i="51"/>
  <c r="T40" i="51"/>
  <c r="A19" i="51"/>
  <c r="I19" i="51" s="1"/>
  <c r="S19" i="51"/>
  <c r="T19" i="51"/>
  <c r="A103" i="51"/>
  <c r="J103" i="51" s="1"/>
  <c r="K103" i="51" s="1"/>
  <c r="S103" i="51"/>
  <c r="T103" i="51"/>
  <c r="A197" i="51"/>
  <c r="C197" i="51" s="1"/>
  <c r="S197" i="51"/>
  <c r="T197" i="51"/>
  <c r="A131" i="51"/>
  <c r="S131" i="51"/>
  <c r="T131" i="51"/>
  <c r="A28" i="51"/>
  <c r="J28" i="51" s="1"/>
  <c r="K28" i="51" s="1"/>
  <c r="S28" i="51"/>
  <c r="T28" i="51"/>
  <c r="A48" i="51"/>
  <c r="J48" i="51" s="1"/>
  <c r="K48" i="51" s="1"/>
  <c r="S48" i="51"/>
  <c r="T48" i="51"/>
  <c r="A137" i="51"/>
  <c r="I137" i="51" s="1"/>
  <c r="S137" i="51"/>
  <c r="T137" i="51"/>
  <c r="A162" i="51"/>
  <c r="C162" i="51" s="1"/>
  <c r="T162" i="51"/>
  <c r="A129" i="51"/>
  <c r="S129" i="51"/>
  <c r="T129" i="51"/>
  <c r="A146" i="51"/>
  <c r="T146" i="51"/>
  <c r="A118" i="51"/>
  <c r="S118" i="51"/>
  <c r="T118" i="51"/>
  <c r="A87" i="51"/>
  <c r="S87" i="51"/>
  <c r="T87" i="51"/>
  <c r="A139" i="51"/>
  <c r="J139" i="51" s="1"/>
  <c r="K139" i="51" s="1"/>
  <c r="S139" i="51"/>
  <c r="T139" i="51"/>
  <c r="A145" i="51"/>
  <c r="S145" i="51"/>
  <c r="T145" i="51"/>
  <c r="A193" i="51"/>
  <c r="S193" i="51"/>
  <c r="T193" i="51"/>
  <c r="A34" i="51"/>
  <c r="D34" i="51" s="1"/>
  <c r="S34" i="51"/>
  <c r="T34" i="51"/>
  <c r="A113" i="51"/>
  <c r="S113" i="51"/>
  <c r="T113" i="51"/>
  <c r="A96" i="51"/>
  <c r="D96" i="51" s="1"/>
  <c r="S96" i="51"/>
  <c r="T96" i="51"/>
  <c r="A53" i="51"/>
  <c r="C53" i="51" s="1"/>
  <c r="S53" i="51"/>
  <c r="T53" i="51"/>
  <c r="A185" i="51"/>
  <c r="J185" i="51" s="1"/>
  <c r="K185" i="51" s="1"/>
  <c r="S185" i="51"/>
  <c r="T185" i="51"/>
  <c r="A105" i="51"/>
  <c r="S105" i="51"/>
  <c r="T105" i="51"/>
  <c r="A206" i="51"/>
  <c r="C206" i="51" s="1"/>
  <c r="S206" i="51"/>
  <c r="T206" i="51"/>
  <c r="A41" i="51"/>
  <c r="I41" i="51" s="1"/>
  <c r="S41" i="51"/>
  <c r="T41" i="51"/>
  <c r="A42" i="51"/>
  <c r="S42" i="51"/>
  <c r="T42" i="51"/>
  <c r="A8" i="51"/>
  <c r="J8" i="51" s="1"/>
  <c r="K8" i="51" s="1"/>
  <c r="S8" i="51"/>
  <c r="T8" i="51"/>
  <c r="A62" i="51"/>
  <c r="S62" i="51"/>
  <c r="T62" i="51"/>
  <c r="A60" i="51"/>
  <c r="C60" i="51" s="1"/>
  <c r="S60" i="51"/>
  <c r="T60" i="51"/>
  <c r="A61" i="51"/>
  <c r="S61" i="51"/>
  <c r="T61" i="51"/>
  <c r="A47" i="51"/>
  <c r="S47" i="51"/>
  <c r="T47" i="51"/>
  <c r="A76" i="51"/>
  <c r="J76" i="51" s="1"/>
  <c r="K76" i="51" s="1"/>
  <c r="S76" i="51"/>
  <c r="T76" i="51"/>
  <c r="A35" i="51"/>
  <c r="T35" i="51"/>
  <c r="A73" i="51"/>
  <c r="I73" i="51" s="1"/>
  <c r="S73" i="51"/>
  <c r="T73" i="51"/>
  <c r="A177" i="51"/>
  <c r="D177" i="51" s="1"/>
  <c r="S177" i="51"/>
  <c r="T177" i="51"/>
  <c r="A22" i="51"/>
  <c r="J22" i="51" s="1"/>
  <c r="K22" i="51" s="1"/>
  <c r="S22" i="51"/>
  <c r="T22" i="51"/>
  <c r="A25" i="51"/>
  <c r="S25" i="51"/>
  <c r="T25" i="51"/>
  <c r="A54" i="51"/>
  <c r="S54" i="51"/>
  <c r="T54" i="51"/>
  <c r="A132" i="51"/>
  <c r="S132" i="51"/>
  <c r="T132" i="51"/>
  <c r="A83" i="51"/>
  <c r="J83" i="51" s="1"/>
  <c r="K83" i="51" s="1"/>
  <c r="S83" i="51"/>
  <c r="T83" i="51"/>
  <c r="A18" i="51"/>
  <c r="D18" i="51" s="1"/>
  <c r="S18" i="51"/>
  <c r="T18" i="51"/>
  <c r="A20" i="51"/>
  <c r="I20" i="51" s="1"/>
  <c r="S20" i="51"/>
  <c r="T20" i="51"/>
  <c r="A144" i="51"/>
  <c r="S144" i="51"/>
  <c r="T144" i="51"/>
  <c r="A117" i="51"/>
  <c r="T117" i="51"/>
  <c r="A195" i="51"/>
  <c r="S195" i="51"/>
  <c r="T195" i="51"/>
  <c r="A3" i="51"/>
  <c r="T3" i="51"/>
  <c r="A178" i="51"/>
  <c r="S178" i="51"/>
  <c r="T178" i="51"/>
  <c r="A142" i="51"/>
  <c r="S142" i="51"/>
  <c r="T142" i="51"/>
  <c r="A186" i="51"/>
  <c r="S186" i="51"/>
  <c r="T186" i="51"/>
  <c r="A188" i="51"/>
  <c r="C188" i="51" s="1"/>
  <c r="S188" i="51"/>
  <c r="T188" i="51"/>
  <c r="A29" i="51"/>
  <c r="C29" i="51" s="1"/>
  <c r="S29" i="51"/>
  <c r="T29" i="51"/>
  <c r="A102" i="51"/>
  <c r="J102" i="51" s="1"/>
  <c r="K102" i="51" s="1"/>
  <c r="S102" i="51"/>
  <c r="T102" i="51"/>
  <c r="A116" i="51"/>
  <c r="I116" i="51" s="1"/>
  <c r="S116" i="51"/>
  <c r="T116" i="51"/>
  <c r="A70" i="51"/>
  <c r="S70" i="51"/>
  <c r="T70" i="51"/>
  <c r="A52" i="51"/>
  <c r="D52" i="51" s="1"/>
  <c r="S52" i="51"/>
  <c r="T52" i="51"/>
  <c r="A38" i="51"/>
  <c r="S38" i="51"/>
  <c r="T38" i="51"/>
  <c r="A159" i="51"/>
  <c r="S159" i="51"/>
  <c r="T159" i="51"/>
  <c r="A59" i="51"/>
  <c r="D59" i="51" s="1"/>
  <c r="S59" i="51"/>
  <c r="T59" i="51"/>
  <c r="A51" i="51"/>
  <c r="D51" i="51" s="1"/>
  <c r="S51" i="51"/>
  <c r="T51" i="51"/>
  <c r="A174" i="51"/>
  <c r="S174" i="51"/>
  <c r="T174" i="51"/>
  <c r="A207" i="51"/>
  <c r="S207" i="51"/>
  <c r="T207" i="51"/>
  <c r="A78" i="51"/>
  <c r="C78" i="51" s="1"/>
  <c r="S78" i="51"/>
  <c r="T78" i="51"/>
  <c r="A86" i="51"/>
  <c r="I86" i="51" s="1"/>
  <c r="S86" i="51"/>
  <c r="T86" i="51"/>
  <c r="A80" i="51"/>
  <c r="D80" i="51" s="1"/>
  <c r="S80" i="51"/>
  <c r="T80" i="51"/>
  <c r="A88" i="51"/>
  <c r="C88" i="51" s="1"/>
  <c r="S88" i="51"/>
  <c r="T88" i="51"/>
  <c r="A82" i="51"/>
  <c r="D82" i="51" s="1"/>
  <c r="S82" i="51"/>
  <c r="T82" i="51"/>
  <c r="A134" i="51"/>
  <c r="I134" i="51" s="1"/>
  <c r="S134" i="51"/>
  <c r="T134" i="51"/>
  <c r="A84" i="51"/>
  <c r="C84" i="51" s="1"/>
  <c r="S84" i="51"/>
  <c r="T84" i="51"/>
  <c r="A16" i="51"/>
  <c r="C16" i="51" s="1"/>
  <c r="S16" i="51"/>
  <c r="T16" i="51"/>
  <c r="A152" i="51"/>
  <c r="J152" i="51" s="1"/>
  <c r="K152" i="51" s="1"/>
  <c r="S152" i="51"/>
  <c r="T152" i="51"/>
  <c r="A30" i="51"/>
  <c r="S30" i="51"/>
  <c r="T30" i="51"/>
  <c r="A7" i="51"/>
  <c r="S7" i="51"/>
  <c r="T7" i="51"/>
  <c r="A136" i="51"/>
  <c r="S136" i="51"/>
  <c r="T136" i="51"/>
  <c r="A43" i="51"/>
  <c r="J43" i="51" s="1"/>
  <c r="K43" i="51" s="1"/>
  <c r="S43" i="51"/>
  <c r="T43" i="51"/>
  <c r="A170" i="51"/>
  <c r="C170" i="51" s="1"/>
  <c r="T170" i="51"/>
  <c r="A92" i="51"/>
  <c r="S92" i="51"/>
  <c r="T92" i="51"/>
  <c r="A93" i="51"/>
  <c r="I93" i="51" s="1"/>
  <c r="S93" i="51"/>
  <c r="T93" i="51"/>
  <c r="A168" i="51"/>
  <c r="J168" i="51" s="1"/>
  <c r="K168" i="51" s="1"/>
  <c r="S168" i="51"/>
  <c r="T168" i="51"/>
  <c r="A126" i="51"/>
  <c r="S126" i="51"/>
  <c r="T126" i="51"/>
  <c r="A147" i="51"/>
  <c r="S147" i="51"/>
  <c r="T147" i="51"/>
  <c r="A140" i="51"/>
  <c r="D140" i="51" s="1"/>
  <c r="S140" i="51"/>
  <c r="T140" i="51"/>
  <c r="A203" i="51"/>
  <c r="C203" i="51" s="1"/>
  <c r="S203" i="51"/>
  <c r="T203" i="51"/>
  <c r="A81" i="51"/>
  <c r="J81" i="51" s="1"/>
  <c r="K81" i="51" s="1"/>
  <c r="S81" i="51"/>
  <c r="T81" i="51"/>
  <c r="A176" i="51"/>
  <c r="C176" i="51" s="1"/>
  <c r="S176" i="51"/>
  <c r="T176" i="51"/>
  <c r="A50" i="51"/>
  <c r="C50" i="51" s="1"/>
  <c r="S50" i="51"/>
  <c r="T50" i="51"/>
  <c r="A157" i="51"/>
  <c r="S157" i="51"/>
  <c r="T157" i="51"/>
  <c r="A130" i="51"/>
  <c r="S130" i="51"/>
  <c r="T130" i="51"/>
  <c r="A210" i="51"/>
  <c r="J210" i="51" s="1"/>
  <c r="K210" i="51" s="1"/>
  <c r="S210" i="51"/>
  <c r="T210" i="51"/>
  <c r="A5" i="51"/>
  <c r="C5" i="51" s="1"/>
  <c r="S5" i="51"/>
  <c r="T5" i="51"/>
  <c r="A172" i="51"/>
  <c r="S172" i="51"/>
  <c r="T172" i="51"/>
  <c r="A72" i="51"/>
  <c r="I72" i="51" s="1"/>
  <c r="S72" i="51"/>
  <c r="T72" i="51"/>
  <c r="T164" i="51"/>
  <c r="A212" i="51"/>
  <c r="C212" i="51" s="1"/>
  <c r="S212" i="51"/>
  <c r="T212" i="51"/>
  <c r="A191" i="51"/>
  <c r="D191" i="51" s="1"/>
  <c r="T191" i="51"/>
  <c r="A68" i="51"/>
  <c r="C68" i="51" s="1"/>
  <c r="T68" i="51"/>
  <c r="A205" i="51"/>
  <c r="C205" i="51" s="1"/>
  <c r="S205" i="51"/>
  <c r="T205" i="51"/>
  <c r="A138" i="51"/>
  <c r="C138" i="51" s="1"/>
  <c r="S138" i="51"/>
  <c r="T138" i="51"/>
  <c r="A32" i="51"/>
  <c r="T32" i="51"/>
  <c r="A198" i="51"/>
  <c r="J198" i="51" s="1"/>
  <c r="K198" i="51" s="1"/>
  <c r="S198" i="51"/>
  <c r="T198" i="51"/>
  <c r="A200" i="51"/>
  <c r="I200" i="51" s="1"/>
  <c r="S200" i="51"/>
  <c r="T200" i="51"/>
  <c r="A208" i="51"/>
  <c r="C208" i="51" s="1"/>
  <c r="S208" i="51"/>
  <c r="T208" i="51"/>
  <c r="A179" i="51"/>
  <c r="D179" i="51" s="1"/>
  <c r="S179" i="51"/>
  <c r="T179" i="51"/>
  <c r="A211" i="51"/>
  <c r="C211" i="51" s="1"/>
  <c r="S211" i="51"/>
  <c r="T211" i="51"/>
  <c r="A120" i="51"/>
  <c r="S120" i="51"/>
  <c r="T120" i="51"/>
  <c r="A202" i="51"/>
  <c r="S202" i="51"/>
  <c r="T202" i="51"/>
  <c r="A63" i="51"/>
  <c r="C63" i="51" s="1"/>
  <c r="S63" i="51"/>
  <c r="T63" i="51"/>
  <c r="A112" i="51"/>
  <c r="D112" i="51" s="1"/>
  <c r="S112" i="51"/>
  <c r="T112" i="51"/>
  <c r="A65" i="51"/>
  <c r="D65" i="51" s="1"/>
  <c r="S65" i="51"/>
  <c r="T65" i="51"/>
  <c r="A26" i="51"/>
  <c r="S26" i="51"/>
  <c r="T26" i="51"/>
  <c r="A155" i="51"/>
  <c r="C155" i="51" s="1"/>
  <c r="S155" i="51"/>
  <c r="T155" i="51"/>
  <c r="A167" i="51"/>
  <c r="C167" i="51" s="1"/>
  <c r="S167" i="51"/>
  <c r="T167" i="51"/>
  <c r="A85" i="51"/>
  <c r="C85" i="51" s="1"/>
  <c r="T85" i="51"/>
  <c r="A194" i="51"/>
  <c r="C194" i="51" s="1"/>
  <c r="S194" i="51"/>
  <c r="T194" i="51"/>
  <c r="A122" i="51"/>
  <c r="D122" i="51" s="1"/>
  <c r="S122" i="51"/>
  <c r="T122" i="51"/>
  <c r="A154" i="51"/>
  <c r="S154" i="51"/>
  <c r="T154" i="51"/>
  <c r="A67" i="51"/>
  <c r="C67" i="51" s="1"/>
  <c r="S67" i="51"/>
  <c r="T67" i="51"/>
  <c r="A133" i="51"/>
  <c r="J133" i="51" s="1"/>
  <c r="K133" i="51" s="1"/>
  <c r="S133" i="51"/>
  <c r="T133" i="51"/>
  <c r="A158" i="51"/>
  <c r="S158" i="51"/>
  <c r="T158" i="51"/>
  <c r="A135" i="51"/>
  <c r="D135" i="51" s="1"/>
  <c r="S135" i="51"/>
  <c r="T135" i="51"/>
  <c r="A110" i="51"/>
  <c r="S110" i="51"/>
  <c r="T110" i="51"/>
  <c r="A13" i="51"/>
  <c r="D13" i="51" s="1"/>
  <c r="S13" i="51"/>
  <c r="T13" i="51"/>
  <c r="A182" i="51"/>
  <c r="D182" i="51" s="1"/>
  <c r="S182" i="51"/>
  <c r="T182" i="51"/>
  <c r="A171" i="51"/>
  <c r="C171" i="51" s="1"/>
  <c r="S171" i="51"/>
  <c r="T171" i="51"/>
  <c r="A36" i="51"/>
  <c r="C36" i="51" s="1"/>
  <c r="T36" i="51"/>
  <c r="A123" i="51"/>
  <c r="I123" i="51" s="1"/>
  <c r="S123" i="51"/>
  <c r="T123" i="51"/>
  <c r="A165" i="51"/>
  <c r="D165" i="51" s="1"/>
  <c r="T165" i="51"/>
  <c r="A150" i="51"/>
  <c r="D150" i="51" s="1"/>
  <c r="S150" i="51"/>
  <c r="T150" i="51"/>
  <c r="A31" i="51"/>
  <c r="J31" i="51" s="1"/>
  <c r="K31" i="51" s="1"/>
  <c r="S31" i="51"/>
  <c r="T31" i="51"/>
  <c r="A79" i="51"/>
  <c r="C79" i="51" s="1"/>
  <c r="S79" i="51"/>
  <c r="T79" i="51"/>
  <c r="A107" i="51"/>
  <c r="S107" i="51"/>
  <c r="T107" i="51"/>
  <c r="A89" i="51"/>
  <c r="S89" i="51"/>
  <c r="T89" i="51"/>
  <c r="A201" i="51"/>
  <c r="D201" i="51" s="1"/>
  <c r="S201" i="51"/>
  <c r="T201" i="51"/>
  <c r="A153" i="51"/>
  <c r="C153" i="51" s="1"/>
  <c r="S153" i="51"/>
  <c r="T153" i="51"/>
  <c r="A91" i="51"/>
  <c r="C91" i="51" s="1"/>
  <c r="S91" i="51"/>
  <c r="T91" i="51"/>
  <c r="A151" i="51"/>
  <c r="J151" i="51" s="1"/>
  <c r="K151" i="51" s="1"/>
  <c r="S151" i="51"/>
  <c r="T151" i="51"/>
  <c r="A46" i="51"/>
  <c r="D46" i="51" s="1"/>
  <c r="S46" i="51"/>
  <c r="T46" i="51"/>
  <c r="A166" i="51"/>
  <c r="C166" i="51" s="1"/>
  <c r="S166" i="51"/>
  <c r="T166" i="51"/>
  <c r="A44" i="51"/>
  <c r="S44" i="51"/>
  <c r="T44" i="51"/>
  <c r="A100" i="51"/>
  <c r="C100" i="51" s="1"/>
  <c r="S100" i="51"/>
  <c r="T100" i="51"/>
  <c r="A121" i="51"/>
  <c r="J121" i="51" s="1"/>
  <c r="K121" i="51" s="1"/>
  <c r="S121" i="51"/>
  <c r="T121" i="51"/>
  <c r="A114" i="51"/>
  <c r="J114" i="51" s="1"/>
  <c r="K114" i="51" s="1"/>
  <c r="S114" i="51"/>
  <c r="T114" i="51"/>
  <c r="A180" i="51"/>
  <c r="J180" i="51" s="1"/>
  <c r="K180" i="51" s="1"/>
  <c r="S180" i="51"/>
  <c r="T180" i="51"/>
  <c r="A55" i="51"/>
  <c r="D55" i="51" s="1"/>
  <c r="T55" i="51"/>
  <c r="A141" i="51"/>
  <c r="D141" i="51" s="1"/>
  <c r="S141" i="51"/>
  <c r="T141" i="51"/>
  <c r="A161" i="51"/>
  <c r="I161" i="51" s="1"/>
  <c r="S161" i="51"/>
  <c r="T161" i="51"/>
  <c r="A196" i="51"/>
  <c r="S196" i="51"/>
  <c r="T196" i="51"/>
  <c r="A163" i="51"/>
  <c r="C163" i="51" s="1"/>
  <c r="S163" i="51"/>
  <c r="T163" i="51"/>
  <c r="A160" i="51"/>
  <c r="C160" i="51" s="1"/>
  <c r="S160" i="51"/>
  <c r="T160" i="51"/>
  <c r="A95" i="51"/>
  <c r="D95" i="51" s="1"/>
  <c r="S95" i="51"/>
  <c r="T95" i="51"/>
  <c r="A213" i="51"/>
  <c r="I213" i="51" s="1"/>
  <c r="S213" i="51"/>
  <c r="T213" i="51"/>
  <c r="A71" i="51"/>
  <c r="S71" i="51"/>
  <c r="T71" i="51"/>
  <c r="A2" i="51"/>
  <c r="C2" i="51" s="1"/>
  <c r="S2" i="51"/>
  <c r="T2" i="51"/>
  <c r="A169" i="51"/>
  <c r="J169" i="51" s="1"/>
  <c r="K169" i="51" s="1"/>
  <c r="S169" i="51"/>
  <c r="T169" i="51"/>
  <c r="A97" i="51"/>
  <c r="I97" i="51" s="1"/>
  <c r="S97" i="51"/>
  <c r="T97" i="51"/>
  <c r="A143" i="51"/>
  <c r="S143" i="51"/>
  <c r="T143" i="51"/>
  <c r="A98" i="51"/>
  <c r="C98" i="51" s="1"/>
  <c r="S98" i="51"/>
  <c r="T98" i="51"/>
  <c r="A148" i="51"/>
  <c r="T148" i="51"/>
  <c r="A33" i="51"/>
  <c r="I33" i="51" s="1"/>
  <c r="S33" i="51"/>
  <c r="T33" i="51"/>
  <c r="A175" i="51"/>
  <c r="C175" i="51" s="1"/>
  <c r="S175" i="51"/>
  <c r="T175" i="51"/>
  <c r="A119" i="51"/>
  <c r="D119" i="51" s="1"/>
  <c r="S119" i="51"/>
  <c r="T119" i="51"/>
  <c r="A128" i="51"/>
  <c r="S128" i="51"/>
  <c r="T128" i="51"/>
  <c r="A108" i="51"/>
  <c r="C108" i="51" s="1"/>
  <c r="S108" i="51"/>
  <c r="T108" i="51"/>
  <c r="A66" i="51"/>
  <c r="J66" i="51" s="1"/>
  <c r="K66" i="51" s="1"/>
  <c r="S66" i="51"/>
  <c r="T66" i="51"/>
  <c r="A204" i="51"/>
  <c r="C204" i="51" s="1"/>
  <c r="S204" i="51"/>
  <c r="T204" i="51"/>
  <c r="A124" i="51"/>
  <c r="C124" i="51" s="1"/>
  <c r="S124" i="51"/>
  <c r="T124" i="51"/>
  <c r="A183" i="51"/>
  <c r="I183" i="51" s="1"/>
  <c r="S183" i="51"/>
  <c r="T183" i="51"/>
  <c r="A125" i="51"/>
  <c r="S125" i="51"/>
  <c r="T125" i="51"/>
  <c r="A184" i="51"/>
  <c r="C184" i="51" s="1"/>
  <c r="S184" i="51"/>
  <c r="T184" i="51"/>
  <c r="A127" i="51"/>
  <c r="S127" i="51"/>
  <c r="T127" i="51"/>
  <c r="A111" i="51"/>
  <c r="C111" i="51" s="1"/>
  <c r="S111" i="51"/>
  <c r="T111" i="51"/>
  <c r="A149" i="51"/>
  <c r="C149" i="51" s="1"/>
  <c r="S149" i="51"/>
  <c r="T149" i="51"/>
  <c r="A74" i="51"/>
  <c r="C74" i="51" s="1"/>
  <c r="S74" i="51"/>
  <c r="T74" i="51"/>
  <c r="A189" i="51"/>
  <c r="C189" i="51" s="1"/>
  <c r="S189" i="51"/>
  <c r="T189" i="51"/>
  <c r="A190" i="51"/>
  <c r="S190" i="51"/>
  <c r="T190" i="51"/>
  <c r="A115" i="51"/>
  <c r="S115" i="51"/>
  <c r="T115" i="51"/>
  <c r="A181" i="51"/>
  <c r="C181" i="51" s="1"/>
  <c r="S181" i="51"/>
  <c r="T181" i="51"/>
  <c r="A101" i="51"/>
  <c r="S101" i="51"/>
  <c r="T101" i="51"/>
  <c r="A109" i="51"/>
  <c r="C109" i="51" s="1"/>
  <c r="S109" i="51"/>
  <c r="T109" i="51"/>
  <c r="A24" i="51"/>
  <c r="I24" i="51" s="1"/>
  <c r="S24" i="51"/>
  <c r="T24" i="51"/>
  <c r="A106" i="51"/>
  <c r="D106" i="51" s="1"/>
  <c r="S106" i="51"/>
  <c r="T106" i="51"/>
  <c r="A69" i="51"/>
  <c r="C69" i="51" s="1"/>
  <c r="S69" i="51"/>
  <c r="T69" i="51"/>
  <c r="A14" i="51"/>
  <c r="C14" i="51" s="1"/>
  <c r="S14" i="51"/>
  <c r="T14" i="51"/>
  <c r="A192" i="51"/>
  <c r="C192" i="51" s="1"/>
  <c r="S192" i="51"/>
  <c r="T192" i="51"/>
  <c r="A15" i="51"/>
  <c r="J15" i="51" s="1"/>
  <c r="K15" i="51" s="1"/>
  <c r="S15" i="51"/>
  <c r="T15" i="51"/>
  <c r="A187" i="51"/>
  <c r="C187" i="51" s="1"/>
  <c r="S187" i="51"/>
  <c r="T187" i="51"/>
  <c r="A49" i="51"/>
  <c r="C49" i="51" s="1"/>
  <c r="S49" i="51"/>
  <c r="T49" i="51"/>
  <c r="A90" i="51"/>
  <c r="C90" i="51" s="1"/>
  <c r="S90" i="51"/>
  <c r="T90" i="51"/>
  <c r="A104" i="51"/>
  <c r="D104" i="51" s="1"/>
  <c r="S104" i="51"/>
  <c r="T104" i="51"/>
  <c r="A37" i="51"/>
  <c r="S37" i="51"/>
  <c r="T37" i="51"/>
  <c r="A64" i="51"/>
  <c r="D64" i="51" s="1"/>
  <c r="S64" i="51"/>
  <c r="T64" i="51"/>
  <c r="A173" i="51"/>
  <c r="I173" i="51" s="1"/>
  <c r="S173" i="51"/>
  <c r="T173" i="51"/>
  <c r="A199" i="51"/>
  <c r="D199" i="51" s="1"/>
  <c r="S199" i="51"/>
  <c r="T199" i="51"/>
  <c r="A94" i="51"/>
  <c r="C94" i="51" s="1"/>
  <c r="S94" i="51"/>
  <c r="T94" i="51"/>
  <c r="A99" i="51"/>
  <c r="I99" i="51" s="1"/>
  <c r="S99" i="51"/>
  <c r="T99" i="51"/>
  <c r="A156" i="51"/>
  <c r="C156" i="51" s="1"/>
  <c r="S156" i="51"/>
  <c r="T156" i="51"/>
  <c r="A57" i="51"/>
  <c r="J57" i="51" s="1"/>
  <c r="K57" i="51" s="1"/>
  <c r="S57" i="51"/>
  <c r="T57" i="51"/>
  <c r="A56" i="51"/>
  <c r="C56" i="51" s="1"/>
  <c r="S56" i="51"/>
  <c r="T56" i="51"/>
  <c r="A214" i="51"/>
  <c r="C214" i="51" s="1"/>
  <c r="S214" i="51"/>
  <c r="T214" i="51"/>
  <c r="A215" i="51"/>
  <c r="E215" i="51" s="1"/>
  <c r="M215" i="51" s="1"/>
  <c r="F215" i="51"/>
  <c r="S215" i="51"/>
  <c r="T215" i="51"/>
  <c r="A216" i="51"/>
  <c r="F216" i="51" s="1"/>
  <c r="S216" i="51"/>
  <c r="T216" i="51"/>
  <c r="A217" i="51"/>
  <c r="D217" i="51" s="1"/>
  <c r="S217" i="51"/>
  <c r="T217" i="51"/>
  <c r="A218" i="51"/>
  <c r="C218" i="51" s="1"/>
  <c r="S218" i="51"/>
  <c r="T218" i="51"/>
  <c r="A219" i="51"/>
  <c r="H219" i="51" s="1"/>
  <c r="S219" i="51"/>
  <c r="T219" i="51"/>
  <c r="A220" i="51"/>
  <c r="H220" i="51" s="1"/>
  <c r="S220" i="51"/>
  <c r="T220" i="51"/>
  <c r="A221" i="51"/>
  <c r="D221" i="51" s="1"/>
  <c r="S221" i="51"/>
  <c r="T221" i="51"/>
  <c r="A222" i="51"/>
  <c r="F222" i="51" s="1"/>
  <c r="S222" i="51"/>
  <c r="T222" i="51"/>
  <c r="A223" i="51"/>
  <c r="G223" i="51" s="1"/>
  <c r="S223" i="51"/>
  <c r="T223" i="51"/>
  <c r="A224" i="51"/>
  <c r="C224" i="51" s="1"/>
  <c r="S224" i="51"/>
  <c r="T224" i="51"/>
  <c r="A225" i="51"/>
  <c r="E225" i="51" s="1"/>
  <c r="M225" i="51" s="1"/>
  <c r="S225" i="51"/>
  <c r="T225" i="51"/>
  <c r="A226" i="51"/>
  <c r="D226" i="51" s="1"/>
  <c r="S226" i="51"/>
  <c r="T226" i="51"/>
  <c r="A227" i="51"/>
  <c r="C227" i="51" s="1"/>
  <c r="S227" i="51"/>
  <c r="T227" i="51"/>
  <c r="A228" i="51"/>
  <c r="H228" i="51" s="1"/>
  <c r="S228" i="51"/>
  <c r="T228" i="51"/>
  <c r="A229" i="51"/>
  <c r="D229" i="51" s="1"/>
  <c r="S229" i="51"/>
  <c r="T229" i="51"/>
  <c r="A230" i="51"/>
  <c r="G230" i="51" s="1"/>
  <c r="S230" i="51"/>
  <c r="T230" i="51"/>
  <c r="A231" i="51"/>
  <c r="G231" i="51" s="1"/>
  <c r="S231" i="51"/>
  <c r="T231" i="51"/>
  <c r="A232" i="51"/>
  <c r="C232" i="51" s="1"/>
  <c r="S232" i="51"/>
  <c r="T232" i="51"/>
  <c r="A233" i="51"/>
  <c r="C233" i="51" s="1"/>
  <c r="S233" i="51"/>
  <c r="T233" i="51"/>
  <c r="A234" i="51"/>
  <c r="F234" i="51" s="1"/>
  <c r="I234" i="51"/>
  <c r="S234" i="51"/>
  <c r="T234" i="51"/>
  <c r="A235" i="51"/>
  <c r="H235" i="51" s="1"/>
  <c r="S235" i="51"/>
  <c r="T235" i="51"/>
  <c r="A236" i="51"/>
  <c r="H236" i="51" s="1"/>
  <c r="S236" i="51"/>
  <c r="T236" i="51"/>
  <c r="A237" i="51"/>
  <c r="C237" i="51" s="1"/>
  <c r="S237" i="51"/>
  <c r="T237" i="51"/>
  <c r="A238" i="51"/>
  <c r="F238" i="51" s="1"/>
  <c r="S238" i="51"/>
  <c r="T238" i="51"/>
  <c r="A239" i="51"/>
  <c r="G239" i="51" s="1"/>
  <c r="S239" i="51"/>
  <c r="T239" i="51"/>
  <c r="A240" i="51"/>
  <c r="H240" i="51" s="1"/>
  <c r="S240" i="51"/>
  <c r="T240" i="51"/>
  <c r="A241" i="51"/>
  <c r="E241" i="51" s="1"/>
  <c r="M241" i="51" s="1"/>
  <c r="S241" i="51"/>
  <c r="T241" i="51"/>
  <c r="A242" i="51"/>
  <c r="F242" i="51" s="1"/>
  <c r="S242" i="51"/>
  <c r="T242" i="51"/>
  <c r="A243" i="51"/>
  <c r="G243" i="51" s="1"/>
  <c r="S243" i="51"/>
  <c r="T243" i="51"/>
  <c r="A244" i="51"/>
  <c r="H244" i="51" s="1"/>
  <c r="S244" i="51"/>
  <c r="T244" i="51"/>
  <c r="A245" i="51"/>
  <c r="C245" i="51" s="1"/>
  <c r="S245" i="51"/>
  <c r="T245" i="51"/>
  <c r="A246" i="51"/>
  <c r="F246" i="51" s="1"/>
  <c r="S246" i="51"/>
  <c r="T246" i="51"/>
  <c r="A247" i="51"/>
  <c r="G247" i="51" s="1"/>
  <c r="S247" i="51"/>
  <c r="T247" i="51"/>
  <c r="A248" i="51"/>
  <c r="C248" i="51" s="1"/>
  <c r="S248" i="51"/>
  <c r="T248" i="51"/>
  <c r="A249" i="51"/>
  <c r="E249" i="51" s="1"/>
  <c r="M249" i="51" s="1"/>
  <c r="D249" i="51"/>
  <c r="F249" i="51"/>
  <c r="J249" i="51"/>
  <c r="K249" i="51" s="1"/>
  <c r="S249" i="51"/>
  <c r="T249" i="51"/>
  <c r="A250" i="51"/>
  <c r="F250" i="51" s="1"/>
  <c r="H250" i="51"/>
  <c r="S250" i="51"/>
  <c r="T250" i="51"/>
  <c r="A251" i="51"/>
  <c r="E251" i="51" s="1"/>
  <c r="M251" i="51" s="1"/>
  <c r="H251" i="51"/>
  <c r="S251" i="51"/>
  <c r="T251" i="51"/>
  <c r="A252" i="51"/>
  <c r="H252" i="51" s="1"/>
  <c r="S252" i="51"/>
  <c r="T252" i="51"/>
  <c r="A253" i="51"/>
  <c r="S253" i="51"/>
  <c r="T253" i="51"/>
  <c r="A254" i="51"/>
  <c r="F254" i="51" s="1"/>
  <c r="S254" i="51"/>
  <c r="T254" i="51"/>
  <c r="A255" i="51"/>
  <c r="C255" i="51" s="1"/>
  <c r="S255" i="51"/>
  <c r="T255" i="51"/>
  <c r="A256" i="51"/>
  <c r="I256" i="51" s="1"/>
  <c r="S256" i="51"/>
  <c r="T256" i="51"/>
  <c r="A257" i="51"/>
  <c r="C257" i="51" s="1"/>
  <c r="S257" i="51"/>
  <c r="T257" i="51"/>
  <c r="A258" i="51"/>
  <c r="F258" i="51" s="1"/>
  <c r="E258" i="51"/>
  <c r="M258" i="51" s="1"/>
  <c r="S258" i="51"/>
  <c r="T258" i="51"/>
  <c r="A259" i="51"/>
  <c r="E259" i="51" s="1"/>
  <c r="M259" i="51" s="1"/>
  <c r="S259" i="51"/>
  <c r="T259" i="51"/>
  <c r="A260" i="51"/>
  <c r="H260" i="51" s="1"/>
  <c r="S260" i="51"/>
  <c r="T260" i="51"/>
  <c r="A261" i="51"/>
  <c r="D261" i="51" s="1"/>
  <c r="S261" i="51"/>
  <c r="T261" i="51"/>
  <c r="A262" i="51"/>
  <c r="D262" i="51" s="1"/>
  <c r="S262" i="51"/>
  <c r="T262" i="51"/>
  <c r="A263" i="51"/>
  <c r="C263" i="51" s="1"/>
  <c r="I263" i="51"/>
  <c r="S263" i="51"/>
  <c r="T263" i="51"/>
  <c r="A264" i="51"/>
  <c r="C264" i="51" s="1"/>
  <c r="H264" i="51"/>
  <c r="S264" i="51"/>
  <c r="T264" i="51"/>
  <c r="A265" i="51"/>
  <c r="F265" i="51" s="1"/>
  <c r="I265" i="51"/>
  <c r="S265" i="51"/>
  <c r="T265" i="51"/>
  <c r="A266" i="51"/>
  <c r="C266" i="51" s="1"/>
  <c r="S266" i="51"/>
  <c r="T266" i="51"/>
  <c r="A267" i="51"/>
  <c r="E267" i="51" s="1"/>
  <c r="M267" i="51" s="1"/>
  <c r="S267" i="51"/>
  <c r="T267" i="51"/>
  <c r="A268" i="51"/>
  <c r="H268" i="51" s="1"/>
  <c r="S268" i="51"/>
  <c r="T268" i="51"/>
  <c r="A269" i="51"/>
  <c r="C269" i="51" s="1"/>
  <c r="S269" i="51"/>
  <c r="T269" i="51"/>
  <c r="A270" i="51"/>
  <c r="F270" i="51" s="1"/>
  <c r="S270" i="51"/>
  <c r="T270" i="51"/>
  <c r="A271" i="51"/>
  <c r="E271" i="51" s="1"/>
  <c r="M271" i="51" s="1"/>
  <c r="S271" i="51"/>
  <c r="T271" i="51"/>
  <c r="A272" i="51"/>
  <c r="C272" i="51" s="1"/>
  <c r="S272" i="51"/>
  <c r="T272" i="51"/>
  <c r="A273" i="51"/>
  <c r="D273" i="51" s="1"/>
  <c r="S273" i="51"/>
  <c r="T273" i="51"/>
  <c r="A274" i="51"/>
  <c r="E274" i="51" s="1"/>
  <c r="M274" i="51" s="1"/>
  <c r="S274" i="51"/>
  <c r="T274" i="51"/>
  <c r="A275" i="51"/>
  <c r="E275" i="51" s="1"/>
  <c r="M275" i="51" s="1"/>
  <c r="S275" i="51"/>
  <c r="T275" i="51"/>
  <c r="A276" i="51"/>
  <c r="H276" i="51" s="1"/>
  <c r="S276" i="51"/>
  <c r="T276" i="51"/>
  <c r="A277" i="51"/>
  <c r="D277" i="51" s="1"/>
  <c r="S277" i="51"/>
  <c r="T277" i="51"/>
  <c r="A278" i="51"/>
  <c r="E278" i="51" s="1"/>
  <c r="M278" i="51" s="1"/>
  <c r="D278" i="51"/>
  <c r="S278" i="51"/>
  <c r="T278" i="51"/>
  <c r="A279" i="51"/>
  <c r="C279" i="51" s="1"/>
  <c r="F279" i="51"/>
  <c r="S279" i="51"/>
  <c r="T279" i="51"/>
  <c r="A280" i="51"/>
  <c r="H280" i="51" s="1"/>
  <c r="G280" i="51"/>
  <c r="S280" i="51"/>
  <c r="T280" i="51"/>
  <c r="T281" i="51"/>
  <c r="T282" i="51"/>
  <c r="T283" i="51"/>
  <c r="T284" i="51"/>
  <c r="T285" i="51"/>
  <c r="T286" i="51"/>
  <c r="T287" i="51"/>
  <c r="T288" i="51"/>
  <c r="T289" i="51"/>
  <c r="T290" i="51"/>
  <c r="T291" i="51"/>
  <c r="T292" i="51"/>
  <c r="T293" i="51"/>
  <c r="T294" i="51"/>
  <c r="T295" i="51"/>
  <c r="T296" i="51"/>
  <c r="T297" i="51"/>
  <c r="T298" i="51"/>
  <c r="T299" i="51"/>
  <c r="T300" i="51"/>
  <c r="T301" i="51"/>
  <c r="T302" i="51"/>
  <c r="T303" i="51"/>
  <c r="T304" i="51"/>
  <c r="T305" i="51"/>
  <c r="T306" i="51"/>
  <c r="T307" i="51"/>
  <c r="T308" i="51"/>
  <c r="T309" i="51"/>
  <c r="T310" i="51"/>
  <c r="T311" i="51"/>
  <c r="T312" i="51"/>
  <c r="T313" i="51"/>
  <c r="T314" i="51"/>
  <c r="T315" i="51"/>
  <c r="T316" i="51"/>
  <c r="T317" i="51"/>
  <c r="T318" i="51"/>
  <c r="T319" i="51"/>
  <c r="T320" i="51"/>
  <c r="T321" i="51"/>
  <c r="T322" i="51"/>
  <c r="T323" i="51"/>
  <c r="T324" i="51"/>
  <c r="T325" i="51"/>
  <c r="T326" i="51"/>
  <c r="T327" i="51"/>
  <c r="T328" i="51"/>
  <c r="T329" i="51"/>
  <c r="T330" i="51"/>
  <c r="T331" i="51"/>
  <c r="T332" i="51"/>
  <c r="T333" i="51"/>
  <c r="T334" i="51"/>
  <c r="T335" i="51"/>
  <c r="T336" i="51"/>
  <c r="T337" i="51"/>
  <c r="T338" i="51"/>
  <c r="T339" i="51"/>
  <c r="T340" i="51"/>
  <c r="T341" i="51"/>
  <c r="T342" i="51"/>
  <c r="T343" i="51"/>
  <c r="T344" i="51"/>
  <c r="T345" i="51"/>
  <c r="T346" i="51"/>
  <c r="T347" i="51"/>
  <c r="T348" i="51"/>
  <c r="T349" i="51"/>
  <c r="T350" i="51"/>
  <c r="T351" i="51"/>
  <c r="T352" i="51"/>
  <c r="T353" i="51"/>
  <c r="T354" i="51"/>
  <c r="T355" i="51"/>
  <c r="T356" i="51"/>
  <c r="T357" i="51"/>
  <c r="T358" i="51"/>
  <c r="T359" i="51"/>
  <c r="T360" i="51"/>
  <c r="T361" i="51"/>
  <c r="T362" i="51"/>
  <c r="T363" i="51"/>
  <c r="T364" i="51"/>
  <c r="T365" i="51"/>
  <c r="T366" i="51"/>
  <c r="T367" i="51"/>
  <c r="T368" i="51"/>
  <c r="T369" i="51"/>
  <c r="T370" i="51"/>
  <c r="T371" i="51"/>
  <c r="T372" i="51"/>
  <c r="T373" i="51"/>
  <c r="T374" i="51"/>
  <c r="T375" i="51"/>
  <c r="T376" i="51"/>
  <c r="T377" i="51"/>
  <c r="T378" i="51"/>
  <c r="T379" i="51"/>
  <c r="T380" i="51"/>
  <c r="T381" i="51"/>
  <c r="T382" i="51"/>
  <c r="T383" i="51"/>
  <c r="T384" i="51"/>
  <c r="T385" i="51"/>
  <c r="T386" i="51"/>
  <c r="T387" i="51"/>
  <c r="T388" i="51"/>
  <c r="T389" i="51"/>
  <c r="T390" i="51"/>
  <c r="T391" i="51"/>
  <c r="D204" i="24" l="1"/>
  <c r="K138" i="53"/>
  <c r="I94" i="51"/>
  <c r="J226" i="51"/>
  <c r="K226" i="51" s="1"/>
  <c r="K174" i="55"/>
  <c r="S104" i="55"/>
  <c r="J274" i="51"/>
  <c r="K274" i="51" s="1"/>
  <c r="J268" i="51"/>
  <c r="K268" i="51" s="1"/>
  <c r="E226" i="51"/>
  <c r="M226" i="51" s="1"/>
  <c r="C274" i="51"/>
  <c r="E268" i="51"/>
  <c r="M268" i="51" s="1"/>
  <c r="F260" i="51"/>
  <c r="C226" i="51"/>
  <c r="D108" i="24"/>
  <c r="F55" i="24"/>
  <c r="E34" i="24"/>
  <c r="M34" i="24" s="1"/>
  <c r="K39" i="53"/>
  <c r="S41" i="53"/>
  <c r="S96" i="53"/>
  <c r="S65" i="53"/>
  <c r="K38" i="53"/>
  <c r="S132" i="53"/>
  <c r="I247" i="51"/>
  <c r="H278" i="51"/>
  <c r="F247" i="51"/>
  <c r="I242" i="51"/>
  <c r="G278" i="51"/>
  <c r="I251" i="51"/>
  <c r="C247" i="51"/>
  <c r="J245" i="51"/>
  <c r="K245" i="51" s="1"/>
  <c r="G244" i="51"/>
  <c r="D242" i="51"/>
  <c r="D241" i="51"/>
  <c r="I226" i="51"/>
  <c r="I219" i="51"/>
  <c r="J218" i="51"/>
  <c r="K218" i="51" s="1"/>
  <c r="J217" i="51"/>
  <c r="K217" i="51" s="1"/>
  <c r="D31" i="24"/>
  <c r="H16" i="24"/>
  <c r="E23" i="52"/>
  <c r="M23" i="52" s="1"/>
  <c r="K180" i="53"/>
  <c r="K134" i="53"/>
  <c r="S50" i="53"/>
  <c r="I155" i="52"/>
  <c r="I214" i="52"/>
  <c r="J132" i="52"/>
  <c r="K132" i="52" s="1"/>
  <c r="J221" i="52"/>
  <c r="K221" i="52" s="1"/>
  <c r="J184" i="51"/>
  <c r="K184" i="51" s="1"/>
  <c r="J100" i="51"/>
  <c r="K100" i="51" s="1"/>
  <c r="D100" i="51"/>
  <c r="C370" i="24"/>
  <c r="D247" i="24"/>
  <c r="I346" i="24"/>
  <c r="C256" i="24"/>
  <c r="C204" i="24"/>
  <c r="J195" i="24"/>
  <c r="K195" i="24" s="1"/>
  <c r="D346" i="24"/>
  <c r="J53" i="24"/>
  <c r="K53" i="24" s="1"/>
  <c r="H35" i="24"/>
  <c r="H277" i="51"/>
  <c r="J241" i="51"/>
  <c r="K241" i="51" s="1"/>
  <c r="J233" i="51"/>
  <c r="K233" i="51" s="1"/>
  <c r="J225" i="51"/>
  <c r="K225" i="51" s="1"/>
  <c r="I23" i="51"/>
  <c r="F53" i="24"/>
  <c r="J52" i="24"/>
  <c r="K52" i="24" s="1"/>
  <c r="I49" i="24"/>
  <c r="G35" i="24"/>
  <c r="G9" i="24"/>
  <c r="G6" i="24"/>
  <c r="J305" i="24"/>
  <c r="K305" i="24" s="1"/>
  <c r="J256" i="24"/>
  <c r="K256" i="24" s="1"/>
  <c r="J23" i="52"/>
  <c r="K23" i="52" s="1"/>
  <c r="C277" i="51"/>
  <c r="F255" i="51"/>
  <c r="D254" i="51"/>
  <c r="H249" i="51"/>
  <c r="H241" i="51"/>
  <c r="E233" i="51"/>
  <c r="M233" i="51" s="1"/>
  <c r="H232" i="51"/>
  <c r="F231" i="51"/>
  <c r="F225" i="51"/>
  <c r="D23" i="51"/>
  <c r="E53" i="24"/>
  <c r="M53" i="24" s="1"/>
  <c r="F49" i="24"/>
  <c r="D35" i="24"/>
  <c r="J19" i="24"/>
  <c r="K19" i="24" s="1"/>
  <c r="E9" i="24"/>
  <c r="M9" i="24" s="1"/>
  <c r="E6" i="24"/>
  <c r="M6" i="24" s="1"/>
  <c r="D305" i="24"/>
  <c r="I256" i="24"/>
  <c r="J204" i="24"/>
  <c r="K204" i="24" s="1"/>
  <c r="I23" i="52"/>
  <c r="C142" i="52"/>
  <c r="J235" i="52"/>
  <c r="K235" i="52" s="1"/>
  <c r="C174" i="52"/>
  <c r="S142" i="52"/>
  <c r="J101" i="52"/>
  <c r="K101" i="52" s="1"/>
  <c r="J188" i="52"/>
  <c r="K188" i="52" s="1"/>
  <c r="I145" i="52"/>
  <c r="D228" i="52"/>
  <c r="J177" i="52"/>
  <c r="K177" i="52" s="1"/>
  <c r="D117" i="52"/>
  <c r="I99" i="52"/>
  <c r="J146" i="52"/>
  <c r="K146" i="52" s="1"/>
  <c r="J111" i="51"/>
  <c r="K111" i="51" s="1"/>
  <c r="J119" i="51"/>
  <c r="K119" i="51" s="1"/>
  <c r="I175" i="51"/>
  <c r="C200" i="51"/>
  <c r="J206" i="51"/>
  <c r="K206" i="51" s="1"/>
  <c r="I48" i="51"/>
  <c r="J23" i="51"/>
  <c r="K23" i="51" s="1"/>
  <c r="I12" i="51"/>
  <c r="J27" i="51"/>
  <c r="K27" i="51" s="1"/>
  <c r="J123" i="51"/>
  <c r="K123" i="51" s="1"/>
  <c r="D12" i="51"/>
  <c r="C123" i="51"/>
  <c r="J13" i="51"/>
  <c r="K13" i="51" s="1"/>
  <c r="C48" i="51"/>
  <c r="C15" i="51"/>
  <c r="I189" i="51"/>
  <c r="I79" i="51"/>
  <c r="C13" i="51"/>
  <c r="I96" i="51"/>
  <c r="D209" i="51"/>
  <c r="I64" i="51"/>
  <c r="I106" i="51"/>
  <c r="J24" i="51"/>
  <c r="K24" i="51" s="1"/>
  <c r="I166" i="51"/>
  <c r="J46" i="51"/>
  <c r="K46" i="51" s="1"/>
  <c r="I194" i="51"/>
  <c r="J85" i="51"/>
  <c r="G277" i="51"/>
  <c r="I261" i="51"/>
  <c r="E260" i="51"/>
  <c r="M260" i="51" s="1"/>
  <c r="F252" i="51"/>
  <c r="G249" i="51"/>
  <c r="C249" i="51"/>
  <c r="J242" i="51"/>
  <c r="K242" i="51" s="1"/>
  <c r="C242" i="51"/>
  <c r="I236" i="51"/>
  <c r="E231" i="51"/>
  <c r="M231" i="51" s="1"/>
  <c r="D225" i="51"/>
  <c r="G217" i="51"/>
  <c r="J156" i="51"/>
  <c r="K156" i="51" s="1"/>
  <c r="I104" i="51"/>
  <c r="C24" i="51"/>
  <c r="J109" i="51"/>
  <c r="K109" i="51" s="1"/>
  <c r="I111" i="51"/>
  <c r="I66" i="51"/>
  <c r="J108" i="51"/>
  <c r="K108" i="51" s="1"/>
  <c r="C182" i="51"/>
  <c r="I135" i="51"/>
  <c r="I65" i="51"/>
  <c r="I112" i="51"/>
  <c r="J93" i="51"/>
  <c r="K93" i="51" s="1"/>
  <c r="D206" i="51"/>
  <c r="C209" i="51"/>
  <c r="F61" i="24"/>
  <c r="I57" i="24"/>
  <c r="H54" i="24"/>
  <c r="C31" i="24"/>
  <c r="D30" i="24"/>
  <c r="D269" i="24"/>
  <c r="I305" i="24"/>
  <c r="I219" i="24"/>
  <c r="I258" i="24"/>
  <c r="J218" i="24"/>
  <c r="K218" i="24" s="1"/>
  <c r="H7" i="52"/>
  <c r="I136" i="52"/>
  <c r="I115" i="52"/>
  <c r="I138" i="52"/>
  <c r="J186" i="52"/>
  <c r="K186" i="52" s="1"/>
  <c r="J117" i="52"/>
  <c r="K117" i="52" s="1"/>
  <c r="I265" i="52"/>
  <c r="J183" i="52"/>
  <c r="K183" i="52" s="1"/>
  <c r="J214" i="52"/>
  <c r="K214" i="52" s="1"/>
  <c r="I279" i="52"/>
  <c r="J180" i="52"/>
  <c r="K180" i="52" s="1"/>
  <c r="D99" i="52"/>
  <c r="C146" i="52"/>
  <c r="J245" i="52"/>
  <c r="F217" i="51"/>
  <c r="E68" i="24"/>
  <c r="M68" i="24" s="1"/>
  <c r="J61" i="24"/>
  <c r="K61" i="24" s="1"/>
  <c r="D61" i="24"/>
  <c r="F38" i="24"/>
  <c r="J37" i="24"/>
  <c r="K37" i="24" s="1"/>
  <c r="H63" i="52"/>
  <c r="J133" i="52"/>
  <c r="K133" i="52" s="1"/>
  <c r="J276" i="51"/>
  <c r="K276" i="51" s="1"/>
  <c r="J271" i="51"/>
  <c r="K271" i="51" s="1"/>
  <c r="H261" i="51"/>
  <c r="F236" i="51"/>
  <c r="E276" i="51"/>
  <c r="M276" i="51" s="1"/>
  <c r="G275" i="51"/>
  <c r="C271" i="51"/>
  <c r="I270" i="51"/>
  <c r="F268" i="51"/>
  <c r="C261" i="51"/>
  <c r="J260" i="51"/>
  <c r="K260" i="51" s="1"/>
  <c r="I249" i="51"/>
  <c r="E242" i="51"/>
  <c r="M242" i="51" s="1"/>
  <c r="F241" i="51"/>
  <c r="I239" i="51"/>
  <c r="D236" i="51"/>
  <c r="I233" i="51"/>
  <c r="G228" i="51"/>
  <c r="I227" i="51"/>
  <c r="H225" i="51"/>
  <c r="C217" i="51"/>
  <c r="E216" i="51"/>
  <c r="M216" i="51" s="1"/>
  <c r="H215" i="51"/>
  <c r="J106" i="51"/>
  <c r="K106" i="51" s="1"/>
  <c r="I100" i="51"/>
  <c r="J166" i="51"/>
  <c r="K166" i="51" s="1"/>
  <c r="J79" i="51"/>
  <c r="K79" i="51" s="1"/>
  <c r="J200" i="51"/>
  <c r="K200" i="51" s="1"/>
  <c r="J140" i="51"/>
  <c r="K140" i="51" s="1"/>
  <c r="J52" i="51"/>
  <c r="K52" i="51" s="1"/>
  <c r="J209" i="51"/>
  <c r="K209" i="51" s="1"/>
  <c r="C108" i="24"/>
  <c r="E126" i="24"/>
  <c r="M126" i="24" s="1"/>
  <c r="C153" i="24"/>
  <c r="D68" i="24"/>
  <c r="H61" i="24"/>
  <c r="C61" i="24"/>
  <c r="C38" i="24"/>
  <c r="D37" i="24"/>
  <c r="J34" i="24"/>
  <c r="K34" i="24" s="1"/>
  <c r="I33" i="24"/>
  <c r="F15" i="24"/>
  <c r="D238" i="24"/>
  <c r="I212" i="24"/>
  <c r="I370" i="24"/>
  <c r="I374" i="24"/>
  <c r="I189" i="24"/>
  <c r="J364" i="24"/>
  <c r="K364" i="24" s="1"/>
  <c r="I223" i="24"/>
  <c r="I308" i="24"/>
  <c r="D69" i="52"/>
  <c r="G63" i="52"/>
  <c r="D211" i="52"/>
  <c r="J99" i="52"/>
  <c r="K99" i="52" s="1"/>
  <c r="C133" i="52"/>
  <c r="D217" i="52"/>
  <c r="S137" i="52"/>
  <c r="I52" i="51"/>
  <c r="J141" i="51"/>
  <c r="K141" i="51" s="1"/>
  <c r="C52" i="51"/>
  <c r="I49" i="51"/>
  <c r="C141" i="51"/>
  <c r="J182" i="51"/>
  <c r="K182" i="51" s="1"/>
  <c r="J194" i="51"/>
  <c r="K194" i="51" s="1"/>
  <c r="J5" i="51"/>
  <c r="K5" i="51" s="1"/>
  <c r="I177" i="51"/>
  <c r="C41" i="51"/>
  <c r="C19" i="51"/>
  <c r="J2" i="51"/>
  <c r="K2" i="51" s="1"/>
  <c r="I2" i="51"/>
  <c r="J161" i="51"/>
  <c r="K161" i="51" s="1"/>
  <c r="J205" i="51"/>
  <c r="K205" i="51" s="1"/>
  <c r="I140" i="51"/>
  <c r="J60" i="51"/>
  <c r="K60" i="51" s="1"/>
  <c r="J199" i="51"/>
  <c r="K199" i="51" s="1"/>
  <c r="I98" i="51"/>
  <c r="D2" i="51"/>
  <c r="D161" i="51"/>
  <c r="I205" i="51"/>
  <c r="C140" i="51"/>
  <c r="I103" i="51"/>
  <c r="J84" i="51"/>
  <c r="K84" i="51" s="1"/>
  <c r="I29" i="51"/>
  <c r="D103" i="51"/>
  <c r="J319" i="24"/>
  <c r="K319" i="24" s="1"/>
  <c r="I363" i="24"/>
  <c r="I325" i="24"/>
  <c r="J186" i="24"/>
  <c r="C325" i="24"/>
  <c r="D199" i="24"/>
  <c r="I300" i="24"/>
  <c r="C238" i="24"/>
  <c r="I283" i="24"/>
  <c r="J247" i="24"/>
  <c r="K247" i="24" s="1"/>
  <c r="I205" i="24"/>
  <c r="J308" i="24"/>
  <c r="K308" i="24" s="1"/>
  <c r="H57" i="52"/>
  <c r="F48" i="52"/>
  <c r="F47" i="52"/>
  <c r="J241" i="52"/>
  <c r="K241" i="52" s="1"/>
  <c r="D222" i="52"/>
  <c r="C214" i="52"/>
  <c r="J106" i="52"/>
  <c r="K106" i="52" s="1"/>
  <c r="J81" i="52"/>
  <c r="K81" i="52" s="1"/>
  <c r="I141" i="52"/>
  <c r="I78" i="52"/>
  <c r="D161" i="52"/>
  <c r="J226" i="52"/>
  <c r="K226" i="52" s="1"/>
  <c r="I133" i="52"/>
  <c r="I146" i="52"/>
  <c r="J31" i="52"/>
  <c r="K31" i="52" s="1"/>
  <c r="I17" i="52"/>
  <c r="I220" i="52"/>
  <c r="J120" i="52"/>
  <c r="K120" i="52" s="1"/>
  <c r="C71" i="24"/>
  <c r="F71" i="24"/>
  <c r="G71" i="24"/>
  <c r="H71" i="24"/>
  <c r="D14" i="24"/>
  <c r="I14" i="24"/>
  <c r="C372" i="24"/>
  <c r="D372" i="24"/>
  <c r="C288" i="24"/>
  <c r="I288" i="24"/>
  <c r="J288" i="24"/>
  <c r="K288" i="24" s="1"/>
  <c r="I193" i="52"/>
  <c r="J193" i="52"/>
  <c r="K193" i="52" s="1"/>
  <c r="D244" i="52"/>
  <c r="I244" i="52"/>
  <c r="C234" i="52"/>
  <c r="J234" i="52"/>
  <c r="K234" i="52" s="1"/>
  <c r="C186" i="51"/>
  <c r="D186" i="51"/>
  <c r="D64" i="24"/>
  <c r="E64" i="24"/>
  <c r="M64" i="24" s="1"/>
  <c r="F64" i="24"/>
  <c r="H64" i="24"/>
  <c r="C50" i="24"/>
  <c r="I50" i="24"/>
  <c r="J50" i="24"/>
  <c r="K50" i="24" s="1"/>
  <c r="D47" i="24"/>
  <c r="F47" i="24"/>
  <c r="J47" i="24"/>
  <c r="K47" i="24" s="1"/>
  <c r="D67" i="52"/>
  <c r="G67" i="52"/>
  <c r="C8" i="52"/>
  <c r="G8" i="52"/>
  <c r="H8" i="52"/>
  <c r="C116" i="52"/>
  <c r="D116" i="52"/>
  <c r="I116" i="52"/>
  <c r="E279" i="51"/>
  <c r="M279" i="51" s="1"/>
  <c r="F273" i="51"/>
  <c r="D270" i="51"/>
  <c r="I257" i="51"/>
  <c r="E255" i="51"/>
  <c r="M255" i="51" s="1"/>
  <c r="E252" i="51"/>
  <c r="M252" i="51" s="1"/>
  <c r="E250" i="51"/>
  <c r="M250" i="51" s="1"/>
  <c r="I245" i="51"/>
  <c r="F244" i="51"/>
  <c r="G241" i="51"/>
  <c r="C241" i="51"/>
  <c r="F239" i="51"/>
  <c r="G236" i="51"/>
  <c r="C236" i="51"/>
  <c r="E234" i="51"/>
  <c r="M234" i="51" s="1"/>
  <c r="J229" i="51"/>
  <c r="K229" i="51" s="1"/>
  <c r="F228" i="51"/>
  <c r="H227" i="51"/>
  <c r="G225" i="51"/>
  <c r="C225" i="51"/>
  <c r="F223" i="51"/>
  <c r="J220" i="51"/>
  <c r="K220" i="51" s="1"/>
  <c r="I218" i="51"/>
  <c r="C215" i="51"/>
  <c r="I214" i="51"/>
  <c r="C64" i="51"/>
  <c r="I109" i="51"/>
  <c r="J149" i="51"/>
  <c r="K149" i="51" s="1"/>
  <c r="I108" i="51"/>
  <c r="D98" i="51"/>
  <c r="I95" i="51"/>
  <c r="J160" i="51"/>
  <c r="K160" i="51" s="1"/>
  <c r="C161" i="51"/>
  <c r="I180" i="51"/>
  <c r="J171" i="51"/>
  <c r="K171" i="51" s="1"/>
  <c r="J72" i="51"/>
  <c r="K72" i="51" s="1"/>
  <c r="D88" i="51"/>
  <c r="J88" i="51"/>
  <c r="K88" i="51" s="1"/>
  <c r="D146" i="51"/>
  <c r="I146" i="51"/>
  <c r="D248" i="24"/>
  <c r="C248" i="24"/>
  <c r="D43" i="24"/>
  <c r="J43" i="24"/>
  <c r="K43" i="24" s="1"/>
  <c r="G43" i="24"/>
  <c r="H43" i="24"/>
  <c r="G29" i="24"/>
  <c r="J29" i="24"/>
  <c r="K29" i="24" s="1"/>
  <c r="D162" i="24"/>
  <c r="I162" i="24"/>
  <c r="D237" i="24"/>
  <c r="I237" i="24"/>
  <c r="J237" i="24"/>
  <c r="K237" i="24" s="1"/>
  <c r="C318" i="24"/>
  <c r="J318" i="24"/>
  <c r="K318" i="24" s="1"/>
  <c r="D263" i="52"/>
  <c r="I263" i="52"/>
  <c r="J263" i="52"/>
  <c r="K263" i="52" s="1"/>
  <c r="J250" i="52"/>
  <c r="K250" i="52" s="1"/>
  <c r="D250" i="52"/>
  <c r="G273" i="51"/>
  <c r="J257" i="51"/>
  <c r="K257" i="51" s="1"/>
  <c r="I223" i="51"/>
  <c r="J273" i="51"/>
  <c r="K273" i="51" s="1"/>
  <c r="E273" i="51"/>
  <c r="M273" i="51" s="1"/>
  <c r="H259" i="51"/>
  <c r="F257" i="51"/>
  <c r="D255" i="51"/>
  <c r="I229" i="51"/>
  <c r="E223" i="51"/>
  <c r="M223" i="51" s="1"/>
  <c r="F218" i="51"/>
  <c r="D109" i="51"/>
  <c r="I160" i="51"/>
  <c r="I91" i="51"/>
  <c r="J201" i="51"/>
  <c r="K201" i="51" s="1"/>
  <c r="C51" i="24"/>
  <c r="J51" i="24"/>
  <c r="K51" i="24" s="1"/>
  <c r="D51" i="24"/>
  <c r="F51" i="24"/>
  <c r="C13" i="24"/>
  <c r="E13" i="24"/>
  <c r="M13" i="24" s="1"/>
  <c r="I13" i="24"/>
  <c r="J192" i="24"/>
  <c r="K192" i="24" s="1"/>
  <c r="I192" i="24"/>
  <c r="I190" i="24"/>
  <c r="J190" i="24"/>
  <c r="K190" i="24" s="1"/>
  <c r="D292" i="24"/>
  <c r="I292" i="24"/>
  <c r="F50" i="52"/>
  <c r="D50" i="52"/>
  <c r="G50" i="52"/>
  <c r="E21" i="52"/>
  <c r="M21" i="52" s="1"/>
  <c r="I21" i="52"/>
  <c r="C39" i="51"/>
  <c r="J39" i="51"/>
  <c r="K39" i="51" s="1"/>
  <c r="J267" i="51"/>
  <c r="K267" i="51" s="1"/>
  <c r="J250" i="51"/>
  <c r="K250" i="51" s="1"/>
  <c r="D250" i="51"/>
  <c r="D245" i="51"/>
  <c r="E244" i="51"/>
  <c r="M244" i="51" s="1"/>
  <c r="E239" i="51"/>
  <c r="M239" i="51" s="1"/>
  <c r="E228" i="51"/>
  <c r="M228" i="51" s="1"/>
  <c r="G227" i="51"/>
  <c r="F220" i="51"/>
  <c r="J181" i="51"/>
  <c r="K181" i="51" s="1"/>
  <c r="J186" i="51"/>
  <c r="K186" i="51" s="1"/>
  <c r="C63" i="24"/>
  <c r="F63" i="24"/>
  <c r="J63" i="24"/>
  <c r="K63" i="24" s="1"/>
  <c r="C46" i="24"/>
  <c r="H46" i="24"/>
  <c r="F25" i="24"/>
  <c r="C25" i="24"/>
  <c r="H25" i="24"/>
  <c r="D25" i="24"/>
  <c r="I25" i="24"/>
  <c r="E25" i="24"/>
  <c r="M25" i="24" s="1"/>
  <c r="D233" i="24"/>
  <c r="J233" i="24"/>
  <c r="K233" i="24" s="1"/>
  <c r="D15" i="52"/>
  <c r="G15" i="52"/>
  <c r="D216" i="52"/>
  <c r="I216" i="52"/>
  <c r="J216" i="52"/>
  <c r="K216" i="52" s="1"/>
  <c r="C175" i="52"/>
  <c r="J175" i="52"/>
  <c r="K175" i="52" s="1"/>
  <c r="F278" i="51"/>
  <c r="F276" i="51"/>
  <c r="I273" i="51"/>
  <c r="C273" i="51"/>
  <c r="D271" i="51"/>
  <c r="H267" i="51"/>
  <c r="G261" i="51"/>
  <c r="H258" i="51"/>
  <c r="E257" i="51"/>
  <c r="M257" i="51" s="1"/>
  <c r="I255" i="51"/>
  <c r="G254" i="51"/>
  <c r="J252" i="51"/>
  <c r="K252" i="51" s="1"/>
  <c r="I250" i="51"/>
  <c r="C250" i="51"/>
  <c r="E247" i="51"/>
  <c r="M247" i="51" s="1"/>
  <c r="J244" i="51"/>
  <c r="K244" i="51" s="1"/>
  <c r="C244" i="51"/>
  <c r="I241" i="51"/>
  <c r="C239" i="51"/>
  <c r="H238" i="51"/>
  <c r="J237" i="51"/>
  <c r="K237" i="51" s="1"/>
  <c r="J236" i="51"/>
  <c r="K236" i="51" s="1"/>
  <c r="E236" i="51"/>
  <c r="M236" i="51" s="1"/>
  <c r="F233" i="51"/>
  <c r="J228" i="51"/>
  <c r="K228" i="51" s="1"/>
  <c r="C228" i="51"/>
  <c r="J227" i="51"/>
  <c r="K227" i="51" s="1"/>
  <c r="F227" i="51"/>
  <c r="I225" i="51"/>
  <c r="C223" i="51"/>
  <c r="E220" i="51"/>
  <c r="M220" i="51" s="1"/>
  <c r="J219" i="51"/>
  <c r="K219" i="51" s="1"/>
  <c r="E218" i="51"/>
  <c r="M218" i="51" s="1"/>
  <c r="G215" i="51"/>
  <c r="J64" i="51"/>
  <c r="K64" i="51" s="1"/>
  <c r="J49" i="51"/>
  <c r="K49" i="51" s="1"/>
  <c r="J98" i="51"/>
  <c r="K98" i="51" s="1"/>
  <c r="D160" i="51"/>
  <c r="J163" i="51"/>
  <c r="K163" i="51" s="1"/>
  <c r="C201" i="51"/>
  <c r="I13" i="51"/>
  <c r="J135" i="51"/>
  <c r="K135" i="51" s="1"/>
  <c r="C86" i="51"/>
  <c r="I186" i="51"/>
  <c r="C142" i="51"/>
  <c r="J142" i="51"/>
  <c r="K142" i="51" s="1"/>
  <c r="I8" i="51"/>
  <c r="D27" i="51"/>
  <c r="I27" i="51"/>
  <c r="J26" i="24"/>
  <c r="K26" i="24" s="1"/>
  <c r="I26" i="24"/>
  <c r="C368" i="24"/>
  <c r="I368" i="24"/>
  <c r="C340" i="24"/>
  <c r="I340" i="24"/>
  <c r="C277" i="24"/>
  <c r="I277" i="24"/>
  <c r="D16" i="52"/>
  <c r="C16" i="52"/>
  <c r="F16" i="52"/>
  <c r="G16" i="52"/>
  <c r="D195" i="52"/>
  <c r="I195" i="52"/>
  <c r="C165" i="52"/>
  <c r="D165" i="52"/>
  <c r="I165" i="52"/>
  <c r="C184" i="52"/>
  <c r="D184" i="52"/>
  <c r="J198" i="52"/>
  <c r="K198" i="52" s="1"/>
  <c r="I198" i="52"/>
  <c r="I59" i="24"/>
  <c r="D54" i="24"/>
  <c r="H33" i="24"/>
  <c r="F21" i="24"/>
  <c r="J9" i="24"/>
  <c r="K9" i="24" s="1"/>
  <c r="D9" i="24"/>
  <c r="J6" i="24"/>
  <c r="K6" i="24" s="1"/>
  <c r="D6" i="24"/>
  <c r="J286" i="24"/>
  <c r="K286" i="24" s="1"/>
  <c r="D365" i="24"/>
  <c r="J235" i="24"/>
  <c r="K235" i="24" s="1"/>
  <c r="J272" i="24"/>
  <c r="K272" i="24" s="1"/>
  <c r="I169" i="24"/>
  <c r="J267" i="24"/>
  <c r="K267" i="24" s="1"/>
  <c r="I246" i="24"/>
  <c r="D219" i="24"/>
  <c r="D374" i="24"/>
  <c r="C244" i="24"/>
  <c r="I195" i="24"/>
  <c r="I161" i="24"/>
  <c r="D364" i="24"/>
  <c r="I276" i="24"/>
  <c r="D223" i="24"/>
  <c r="F7" i="52"/>
  <c r="J206" i="52"/>
  <c r="K206" i="52" s="1"/>
  <c r="J6" i="51"/>
  <c r="K6" i="51" s="1"/>
  <c r="C136" i="24"/>
  <c r="I68" i="24"/>
  <c r="I61" i="24"/>
  <c r="F59" i="24"/>
  <c r="C54" i="24"/>
  <c r="I53" i="24"/>
  <c r="J45" i="24"/>
  <c r="K45" i="24" s="1"/>
  <c r="J38" i="24"/>
  <c r="K38" i="24" s="1"/>
  <c r="D33" i="24"/>
  <c r="J28" i="24"/>
  <c r="K28" i="24" s="1"/>
  <c r="H24" i="24"/>
  <c r="C21" i="24"/>
  <c r="D17" i="24"/>
  <c r="I9" i="24"/>
  <c r="C9" i="24"/>
  <c r="H6" i="24"/>
  <c r="C286" i="24"/>
  <c r="I352" i="24"/>
  <c r="C365" i="24"/>
  <c r="D225" i="24"/>
  <c r="I188" i="24"/>
  <c r="I333" i="24"/>
  <c r="C169" i="24"/>
  <c r="I267" i="24"/>
  <c r="I257" i="24"/>
  <c r="D195" i="24"/>
  <c r="C364" i="24"/>
  <c r="J172" i="24"/>
  <c r="K172" i="24" s="1"/>
  <c r="J174" i="24"/>
  <c r="K174" i="24" s="1"/>
  <c r="C223" i="24"/>
  <c r="I312" i="24"/>
  <c r="H23" i="52"/>
  <c r="G23" i="52"/>
  <c r="I7" i="52"/>
  <c r="I142" i="52"/>
  <c r="I228" i="52"/>
  <c r="G272" i="51"/>
  <c r="I237" i="51"/>
  <c r="I114" i="51"/>
  <c r="I46" i="51"/>
  <c r="I151" i="51"/>
  <c r="D151" i="51"/>
  <c r="J150" i="51"/>
  <c r="K150" i="51" s="1"/>
  <c r="D158" i="51"/>
  <c r="I133" i="51"/>
  <c r="D133" i="51"/>
  <c r="I85" i="51"/>
  <c r="I179" i="51"/>
  <c r="J20" i="51"/>
  <c r="K20" i="51" s="1"/>
  <c r="J162" i="51"/>
  <c r="I39" i="51"/>
  <c r="J75" i="51"/>
  <c r="K75" i="51" s="1"/>
  <c r="J21" i="51"/>
  <c r="K21" i="51" s="1"/>
  <c r="J70" i="24"/>
  <c r="K70" i="24" s="1"/>
  <c r="D55" i="24"/>
  <c r="J48" i="24"/>
  <c r="K48" i="24" s="1"/>
  <c r="I34" i="24"/>
  <c r="D34" i="24"/>
  <c r="E26" i="24"/>
  <c r="M26" i="24" s="1"/>
  <c r="I8" i="24"/>
  <c r="D300" i="24"/>
  <c r="D186" i="24"/>
  <c r="I361" i="24"/>
  <c r="J206" i="24"/>
  <c r="I197" i="24"/>
  <c r="I296" i="24"/>
  <c r="D296" i="24"/>
  <c r="D274" i="24"/>
  <c r="I255" i="24"/>
  <c r="I310" i="24"/>
  <c r="D326" i="24"/>
  <c r="I362" i="24"/>
  <c r="J194" i="24"/>
  <c r="K194" i="24" s="1"/>
  <c r="D189" i="24"/>
  <c r="I242" i="24"/>
  <c r="J347" i="24"/>
  <c r="K347" i="24" s="1"/>
  <c r="D291" i="24"/>
  <c r="I187" i="24"/>
  <c r="D187" i="24"/>
  <c r="J187" i="24"/>
  <c r="K187" i="24" s="1"/>
  <c r="I228" i="24"/>
  <c r="C228" i="24"/>
  <c r="J228" i="24"/>
  <c r="K228" i="24" s="1"/>
  <c r="C168" i="24"/>
  <c r="J168" i="24"/>
  <c r="K168" i="24" s="1"/>
  <c r="D64" i="52"/>
  <c r="C64" i="52"/>
  <c r="H64" i="52"/>
  <c r="E64" i="52"/>
  <c r="M64" i="52" s="1"/>
  <c r="I64" i="52"/>
  <c r="C43" i="52"/>
  <c r="F43" i="52"/>
  <c r="F32" i="52"/>
  <c r="I32" i="52"/>
  <c r="E24" i="52"/>
  <c r="M24" i="52" s="1"/>
  <c r="I24" i="52"/>
  <c r="D24" i="52"/>
  <c r="G24" i="52"/>
  <c r="D12" i="52"/>
  <c r="H12" i="52"/>
  <c r="E11" i="52"/>
  <c r="M11" i="52" s="1"/>
  <c r="J11" i="52"/>
  <c r="K11" i="52" s="1"/>
  <c r="C11" i="52"/>
  <c r="G11" i="52"/>
  <c r="D2" i="52"/>
  <c r="I2" i="52"/>
  <c r="E265" i="51"/>
  <c r="M265" i="51" s="1"/>
  <c r="J248" i="51"/>
  <c r="K248" i="51" s="1"/>
  <c r="C240" i="51"/>
  <c r="G238" i="51"/>
  <c r="D237" i="51"/>
  <c r="G235" i="51"/>
  <c r="D234" i="51"/>
  <c r="H233" i="51"/>
  <c r="D233" i="51"/>
  <c r="J231" i="51"/>
  <c r="K231" i="51" s="1"/>
  <c r="D231" i="51"/>
  <c r="F230" i="51"/>
  <c r="H224" i="51"/>
  <c r="I220" i="51"/>
  <c r="D220" i="51"/>
  <c r="G219" i="51"/>
  <c r="H218" i="51"/>
  <c r="D218" i="51"/>
  <c r="H216" i="51"/>
  <c r="C216" i="51"/>
  <c r="H214" i="51"/>
  <c r="C99" i="51"/>
  <c r="I199" i="51"/>
  <c r="I37" i="51"/>
  <c r="C37" i="51"/>
  <c r="D49" i="51"/>
  <c r="J74" i="51"/>
  <c r="K74" i="51" s="1"/>
  <c r="D111" i="51"/>
  <c r="I125" i="51"/>
  <c r="C125" i="51"/>
  <c r="J204" i="51"/>
  <c r="K204" i="51" s="1"/>
  <c r="C66" i="51"/>
  <c r="D108" i="51"/>
  <c r="I119" i="51"/>
  <c r="C148" i="51"/>
  <c r="C97" i="51"/>
  <c r="C95" i="51"/>
  <c r="J55" i="51"/>
  <c r="K55" i="51" s="1"/>
  <c r="C55" i="51"/>
  <c r="D166" i="51"/>
  <c r="C46" i="51"/>
  <c r="C151" i="51"/>
  <c r="D79" i="51"/>
  <c r="I150" i="51"/>
  <c r="C150" i="51"/>
  <c r="I171" i="51"/>
  <c r="I158" i="51"/>
  <c r="C158" i="51"/>
  <c r="C133" i="51"/>
  <c r="J122" i="51"/>
  <c r="K122" i="51" s="1"/>
  <c r="D194" i="51"/>
  <c r="D167" i="51"/>
  <c r="J202" i="51"/>
  <c r="K202" i="51" s="1"/>
  <c r="D202" i="51"/>
  <c r="J138" i="51"/>
  <c r="K138" i="51" s="1"/>
  <c r="D68" i="51"/>
  <c r="J176" i="51"/>
  <c r="K176" i="51" s="1"/>
  <c r="D176" i="51"/>
  <c r="I147" i="51"/>
  <c r="I168" i="51"/>
  <c r="I43" i="51"/>
  <c r="D43" i="51"/>
  <c r="J16" i="51"/>
  <c r="K16" i="51" s="1"/>
  <c r="D16" i="51"/>
  <c r="I84" i="51"/>
  <c r="C51" i="51"/>
  <c r="J116" i="51"/>
  <c r="K116" i="51" s="1"/>
  <c r="C116" i="51"/>
  <c r="I142" i="51"/>
  <c r="C76" i="51"/>
  <c r="I139" i="51"/>
  <c r="J129" i="51"/>
  <c r="K129" i="51" s="1"/>
  <c r="D162" i="51"/>
  <c r="I28" i="51"/>
  <c r="D28" i="51"/>
  <c r="D197" i="51"/>
  <c r="I10" i="51"/>
  <c r="I21" i="51"/>
  <c r="J4" i="51"/>
  <c r="K4" i="51" s="1"/>
  <c r="D84" i="24"/>
  <c r="D110" i="24"/>
  <c r="C150" i="24"/>
  <c r="D157" i="24"/>
  <c r="F70" i="24"/>
  <c r="I69" i="24"/>
  <c r="I65" i="24"/>
  <c r="C55" i="24"/>
  <c r="H53" i="24"/>
  <c r="D53" i="24"/>
  <c r="F50" i="24"/>
  <c r="F48" i="24"/>
  <c r="H34" i="24"/>
  <c r="C34" i="24"/>
  <c r="C26" i="24"/>
  <c r="J25" i="24"/>
  <c r="K25" i="24" s="1"/>
  <c r="H7" i="24"/>
  <c r="C3" i="24"/>
  <c r="C300" i="24"/>
  <c r="I247" i="24"/>
  <c r="I319" i="24"/>
  <c r="I282" i="24"/>
  <c r="J179" i="24"/>
  <c r="K179" i="24" s="1"/>
  <c r="D179" i="24"/>
  <c r="J372" i="24"/>
  <c r="K372" i="24" s="1"/>
  <c r="I206" i="24"/>
  <c r="C206" i="24"/>
  <c r="C336" i="24"/>
  <c r="I295" i="24"/>
  <c r="C296" i="24"/>
  <c r="D180" i="24"/>
  <c r="I279" i="24"/>
  <c r="C326" i="24"/>
  <c r="I341" i="24"/>
  <c r="D229" i="24"/>
  <c r="I299" i="24"/>
  <c r="D344" i="24"/>
  <c r="J170" i="24"/>
  <c r="K170" i="24" s="1"/>
  <c r="J353" i="24"/>
  <c r="K353" i="24" s="1"/>
  <c r="D353" i="24"/>
  <c r="D277" i="24"/>
  <c r="C189" i="24"/>
  <c r="D253" i="24"/>
  <c r="J182" i="24"/>
  <c r="K182" i="24" s="1"/>
  <c r="D182" i="24"/>
  <c r="I347" i="24"/>
  <c r="D347" i="24"/>
  <c r="D161" i="24"/>
  <c r="D321" i="24"/>
  <c r="I214" i="24"/>
  <c r="D214" i="24"/>
  <c r="I261" i="24"/>
  <c r="J346" i="24"/>
  <c r="K346" i="24" s="1"/>
  <c r="I163" i="24"/>
  <c r="I291" i="24"/>
  <c r="D165" i="24"/>
  <c r="I165" i="24"/>
  <c r="G64" i="52"/>
  <c r="F58" i="52"/>
  <c r="I58" i="52"/>
  <c r="J58" i="52"/>
  <c r="K58" i="52" s="1"/>
  <c r="I54" i="52"/>
  <c r="D26" i="52"/>
  <c r="E26" i="52"/>
  <c r="M26" i="52" s="1"/>
  <c r="I230" i="51"/>
  <c r="J280" i="51"/>
  <c r="K280" i="51" s="1"/>
  <c r="F280" i="51"/>
  <c r="H265" i="51"/>
  <c r="D265" i="51"/>
  <c r="J216" i="51"/>
  <c r="K216" i="51" s="1"/>
  <c r="D216" i="51"/>
  <c r="D99" i="51"/>
  <c r="D37" i="51"/>
  <c r="I149" i="51"/>
  <c r="D97" i="51"/>
  <c r="I280" i="51"/>
  <c r="C280" i="51"/>
  <c r="D279" i="51"/>
  <c r="I276" i="51"/>
  <c r="D276" i="51"/>
  <c r="I268" i="51"/>
  <c r="D268" i="51"/>
  <c r="I266" i="51"/>
  <c r="G265" i="51"/>
  <c r="C265" i="51"/>
  <c r="H262" i="51"/>
  <c r="I260" i="51"/>
  <c r="D260" i="51"/>
  <c r="J258" i="51"/>
  <c r="K258" i="51" s="1"/>
  <c r="D258" i="51"/>
  <c r="H257" i="51"/>
  <c r="D257" i="51"/>
  <c r="I252" i="51"/>
  <c r="D252" i="51"/>
  <c r="G251" i="51"/>
  <c r="I279" i="51"/>
  <c r="G276" i="51"/>
  <c r="C276" i="51"/>
  <c r="D274" i="51"/>
  <c r="H273" i="51"/>
  <c r="E270" i="51"/>
  <c r="M270" i="51" s="1"/>
  <c r="G268" i="51"/>
  <c r="C268" i="51"/>
  <c r="J265" i="51"/>
  <c r="K265" i="51" s="1"/>
  <c r="J264" i="51"/>
  <c r="K264" i="51" s="1"/>
  <c r="J261" i="51"/>
  <c r="K261" i="51" s="1"/>
  <c r="G260" i="51"/>
  <c r="C260" i="51"/>
  <c r="I258" i="51"/>
  <c r="C258" i="51"/>
  <c r="G257" i="51"/>
  <c r="G252" i="51"/>
  <c r="C252" i="51"/>
  <c r="J247" i="51"/>
  <c r="K247" i="51" s="1"/>
  <c r="D247" i="51"/>
  <c r="I244" i="51"/>
  <c r="D244" i="51"/>
  <c r="J239" i="51"/>
  <c r="K239" i="51" s="1"/>
  <c r="D239" i="51"/>
  <c r="J234" i="51"/>
  <c r="K234" i="51" s="1"/>
  <c r="C234" i="51"/>
  <c r="G233" i="51"/>
  <c r="I231" i="51"/>
  <c r="C231" i="51"/>
  <c r="I228" i="51"/>
  <c r="D228" i="51"/>
  <c r="J223" i="51"/>
  <c r="K223" i="51" s="1"/>
  <c r="D223" i="51"/>
  <c r="G220" i="51"/>
  <c r="C220" i="51"/>
  <c r="F219" i="51"/>
  <c r="G218" i="51"/>
  <c r="E217" i="51"/>
  <c r="M217" i="51" s="1"/>
  <c r="I215" i="51"/>
  <c r="F214" i="51"/>
  <c r="J99" i="51"/>
  <c r="K99" i="51" s="1"/>
  <c r="J94" i="51"/>
  <c r="K94" i="51" s="1"/>
  <c r="C199" i="51"/>
  <c r="I15" i="51"/>
  <c r="D15" i="51"/>
  <c r="I181" i="51"/>
  <c r="D181" i="51"/>
  <c r="D189" i="51"/>
  <c r="I74" i="51"/>
  <c r="D74" i="51"/>
  <c r="I184" i="51"/>
  <c r="D184" i="51"/>
  <c r="D124" i="51"/>
  <c r="I204" i="51"/>
  <c r="D204" i="51"/>
  <c r="C119" i="51"/>
  <c r="J97" i="51"/>
  <c r="K97" i="51" s="1"/>
  <c r="I169" i="51"/>
  <c r="I71" i="51"/>
  <c r="C71" i="51"/>
  <c r="I163" i="51"/>
  <c r="I141" i="51"/>
  <c r="D171" i="51"/>
  <c r="I122" i="51"/>
  <c r="C122" i="51"/>
  <c r="J167" i="51"/>
  <c r="K167" i="51" s="1"/>
  <c r="J112" i="51"/>
  <c r="K112" i="51" s="1"/>
  <c r="I202" i="51"/>
  <c r="C202" i="51"/>
  <c r="I138" i="51"/>
  <c r="J164" i="51"/>
  <c r="I5" i="51"/>
  <c r="D147" i="51"/>
  <c r="D93" i="51"/>
  <c r="C43" i="51"/>
  <c r="D84" i="51"/>
  <c r="I51" i="51"/>
  <c r="J177" i="51"/>
  <c r="K177" i="51" s="1"/>
  <c r="I76" i="51"/>
  <c r="I129" i="51"/>
  <c r="C28" i="51"/>
  <c r="C40" i="51"/>
  <c r="D4" i="51"/>
  <c r="E86" i="24"/>
  <c r="M86" i="24" s="1"/>
  <c r="D116" i="24"/>
  <c r="E159" i="24"/>
  <c r="M159" i="24" s="1"/>
  <c r="H55" i="24"/>
  <c r="G53" i="24"/>
  <c r="J41" i="24"/>
  <c r="K41" i="24" s="1"/>
  <c r="J352" i="24"/>
  <c r="K352" i="24" s="1"/>
  <c r="D352" i="24"/>
  <c r="I179" i="24"/>
  <c r="J212" i="24"/>
  <c r="K212" i="24" s="1"/>
  <c r="C283" i="24"/>
  <c r="J183" i="24"/>
  <c r="K183" i="24" s="1"/>
  <c r="C279" i="24"/>
  <c r="J369" i="24"/>
  <c r="K369" i="24" s="1"/>
  <c r="I324" i="24"/>
  <c r="C324" i="24"/>
  <c r="J340" i="24"/>
  <c r="K340" i="24" s="1"/>
  <c r="C341" i="24"/>
  <c r="J327" i="24"/>
  <c r="K327" i="24" s="1"/>
  <c r="I356" i="24"/>
  <c r="J265" i="24"/>
  <c r="K265" i="24" s="1"/>
  <c r="I275" i="24"/>
  <c r="I207" i="24"/>
  <c r="C170" i="24"/>
  <c r="J231" i="24"/>
  <c r="K231" i="24" s="1"/>
  <c r="D231" i="24"/>
  <c r="J277" i="24"/>
  <c r="K277" i="24" s="1"/>
  <c r="J309" i="24"/>
  <c r="K309" i="24" s="1"/>
  <c r="J253" i="24"/>
  <c r="K253" i="24" s="1"/>
  <c r="C253" i="24"/>
  <c r="C161" i="24"/>
  <c r="D288" i="24"/>
  <c r="J334" i="24"/>
  <c r="D318" i="24"/>
  <c r="I329" i="24"/>
  <c r="J292" i="24"/>
  <c r="K292" i="24" s="1"/>
  <c r="C292" i="24"/>
  <c r="C233" i="24"/>
  <c r="I233" i="24"/>
  <c r="C312" i="24"/>
  <c r="D312" i="24"/>
  <c r="F64" i="52"/>
  <c r="D55" i="52"/>
  <c r="H55" i="52"/>
  <c r="J43" i="52"/>
  <c r="K43" i="52" s="1"/>
  <c r="G40" i="52"/>
  <c r="I40" i="52"/>
  <c r="J193" i="24"/>
  <c r="K193" i="24" s="1"/>
  <c r="J329" i="24"/>
  <c r="K329" i="24" s="1"/>
  <c r="D239" i="24"/>
  <c r="I239" i="24"/>
  <c r="C294" i="24"/>
  <c r="I294" i="24"/>
  <c r="D294" i="24"/>
  <c r="J294" i="24"/>
  <c r="K294" i="24" s="1"/>
  <c r="C54" i="52"/>
  <c r="J54" i="52"/>
  <c r="K54" i="52" s="1"/>
  <c r="E54" i="52"/>
  <c r="M54" i="52" s="1"/>
  <c r="I53" i="52"/>
  <c r="C53" i="52"/>
  <c r="D49" i="52"/>
  <c r="I49" i="52"/>
  <c r="C46" i="52"/>
  <c r="F46" i="52"/>
  <c r="F45" i="52"/>
  <c r="E45" i="52"/>
  <c r="M45" i="52" s="1"/>
  <c r="D35" i="52"/>
  <c r="I35" i="52"/>
  <c r="E19" i="52"/>
  <c r="M19" i="52" s="1"/>
  <c r="I19" i="52"/>
  <c r="D21" i="52"/>
  <c r="F14" i="52"/>
  <c r="J7" i="52"/>
  <c r="K7" i="52" s="1"/>
  <c r="F6" i="52"/>
  <c r="C121" i="52"/>
  <c r="C263" i="52"/>
  <c r="I92" i="52"/>
  <c r="I187" i="52"/>
  <c r="I215" i="52"/>
  <c r="D215" i="52"/>
  <c r="D155" i="52"/>
  <c r="J242" i="52"/>
  <c r="K242" i="52" s="1"/>
  <c r="I264" i="52"/>
  <c r="I211" i="52"/>
  <c r="C211" i="52"/>
  <c r="J131" i="52"/>
  <c r="K131" i="52" s="1"/>
  <c r="J273" i="52"/>
  <c r="K273" i="52" s="1"/>
  <c r="D81" i="52"/>
  <c r="J240" i="52"/>
  <c r="K240" i="52" s="1"/>
  <c r="D249" i="52"/>
  <c r="I182" i="52"/>
  <c r="J79" i="52"/>
  <c r="J48" i="52"/>
  <c r="K48" i="52" s="1"/>
  <c r="J127" i="52"/>
  <c r="K127" i="52" s="1"/>
  <c r="C158" i="52"/>
  <c r="C138" i="52"/>
  <c r="I131" i="52"/>
  <c r="J171" i="52"/>
  <c r="K171" i="52" s="1"/>
  <c r="D171" i="52"/>
  <c r="C106" i="52"/>
  <c r="D226" i="52"/>
  <c r="D189" i="52"/>
  <c r="C210" i="52"/>
  <c r="D145" i="52"/>
  <c r="I171" i="52"/>
  <c r="J56" i="52"/>
  <c r="K56" i="52" s="1"/>
  <c r="I48" i="52"/>
  <c r="E48" i="52"/>
  <c r="M48" i="52" s="1"/>
  <c r="E47" i="52"/>
  <c r="M47" i="52" s="1"/>
  <c r="C83" i="52"/>
  <c r="D236" i="52"/>
  <c r="D260" i="52"/>
  <c r="J232" i="52"/>
  <c r="K232" i="52" s="1"/>
  <c r="C232" i="52"/>
  <c r="I20" i="52"/>
  <c r="G19" i="52"/>
  <c r="H17" i="52"/>
  <c r="J15" i="52"/>
  <c r="K15" i="52" s="1"/>
  <c r="F15" i="52"/>
  <c r="E10" i="52"/>
  <c r="M10" i="52" s="1"/>
  <c r="F67" i="52"/>
  <c r="J63" i="52"/>
  <c r="K63" i="52" s="1"/>
  <c r="F63" i="52"/>
  <c r="G58" i="52"/>
  <c r="I56" i="52"/>
  <c r="G55" i="52"/>
  <c r="G49" i="52"/>
  <c r="H48" i="52"/>
  <c r="D48" i="52"/>
  <c r="C47" i="52"/>
  <c r="D42" i="52"/>
  <c r="D36" i="52"/>
  <c r="G35" i="52"/>
  <c r="H29" i="52"/>
  <c r="I25" i="52"/>
  <c r="C19" i="52"/>
  <c r="E17" i="52"/>
  <c r="M17" i="52" s="1"/>
  <c r="I15" i="52"/>
  <c r="C15" i="52"/>
  <c r="G12" i="52"/>
  <c r="D10" i="52"/>
  <c r="I6" i="52"/>
  <c r="E6" i="52"/>
  <c r="M6" i="52" s="1"/>
  <c r="C67" i="52"/>
  <c r="I63" i="52"/>
  <c r="C63" i="52"/>
  <c r="E58" i="52"/>
  <c r="M58" i="52" s="1"/>
  <c r="J55" i="52"/>
  <c r="K55" i="52" s="1"/>
  <c r="E55" i="52"/>
  <c r="M55" i="52" s="1"/>
  <c r="F54" i="52"/>
  <c r="E49" i="52"/>
  <c r="M49" i="52" s="1"/>
  <c r="G48" i="52"/>
  <c r="J47" i="52"/>
  <c r="K47" i="52" s="1"/>
  <c r="H46" i="52"/>
  <c r="J40" i="52"/>
  <c r="K40" i="52" s="1"/>
  <c r="C36" i="52"/>
  <c r="C35" i="52"/>
  <c r="H25" i="52"/>
  <c r="F24" i="52"/>
  <c r="F21" i="52"/>
  <c r="J19" i="52"/>
  <c r="K19" i="52" s="1"/>
  <c r="D18" i="52"/>
  <c r="I16" i="52"/>
  <c r="E16" i="52"/>
  <c r="M16" i="52" s="1"/>
  <c r="H15" i="52"/>
  <c r="I14" i="52"/>
  <c r="D11" i="52"/>
  <c r="J8" i="52"/>
  <c r="K8" i="52" s="1"/>
  <c r="F8" i="52"/>
  <c r="H6" i="52"/>
  <c r="D6" i="52"/>
  <c r="C193" i="52"/>
  <c r="I97" i="52"/>
  <c r="I151" i="52"/>
  <c r="I272" i="52"/>
  <c r="I153" i="52"/>
  <c r="I127" i="52"/>
  <c r="J119" i="52"/>
  <c r="K119" i="52" s="1"/>
  <c r="D98" i="52"/>
  <c r="I154" i="52"/>
  <c r="I278" i="52"/>
  <c r="I77" i="52"/>
  <c r="I258" i="52"/>
  <c r="I102" i="52"/>
  <c r="C216" i="52"/>
  <c r="D112" i="52"/>
  <c r="I235" i="52"/>
  <c r="J259" i="52"/>
  <c r="K259" i="52" s="1"/>
  <c r="D259" i="52"/>
  <c r="C215" i="52"/>
  <c r="C203" i="52"/>
  <c r="I277" i="52"/>
  <c r="J83" i="52"/>
  <c r="K83" i="52" s="1"/>
  <c r="C213" i="52"/>
  <c r="D224" i="52"/>
  <c r="J224" i="52"/>
  <c r="K224" i="52" s="1"/>
  <c r="I103" i="52"/>
  <c r="J75" i="52"/>
  <c r="K75" i="52" s="1"/>
  <c r="I170" i="52"/>
  <c r="C275" i="52"/>
  <c r="J275" i="52"/>
  <c r="K275" i="52" s="1"/>
  <c r="J162" i="52"/>
  <c r="K162" i="52" s="1"/>
  <c r="D162" i="52"/>
  <c r="I163" i="52"/>
  <c r="I262" i="52"/>
  <c r="C262" i="52"/>
  <c r="I107" i="52"/>
  <c r="C107" i="52"/>
  <c r="I147" i="52"/>
  <c r="J147" i="52"/>
  <c r="K147" i="52" s="1"/>
  <c r="I8" i="52"/>
  <c r="E8" i="52"/>
  <c r="M8" i="52" s="1"/>
  <c r="G7" i="52"/>
  <c r="G6" i="52"/>
  <c r="I4" i="52"/>
  <c r="J196" i="52"/>
  <c r="K196" i="52" s="1"/>
  <c r="C196" i="52"/>
  <c r="I119" i="52"/>
  <c r="D119" i="52"/>
  <c r="C98" i="52"/>
  <c r="I129" i="52"/>
  <c r="I259" i="52"/>
  <c r="C259" i="52"/>
  <c r="I83" i="52"/>
  <c r="D83" i="52"/>
  <c r="C236" i="52"/>
  <c r="C105" i="52"/>
  <c r="I152" i="52"/>
  <c r="D252" i="52"/>
  <c r="I190" i="52"/>
  <c r="I114" i="52"/>
  <c r="I72" i="52"/>
  <c r="C72" i="52"/>
  <c r="J72" i="52"/>
  <c r="K72" i="52" s="1"/>
  <c r="C100" i="52"/>
  <c r="J100" i="52"/>
  <c r="K100" i="52" s="1"/>
  <c r="D100" i="52"/>
  <c r="C137" i="52"/>
  <c r="I196" i="52"/>
  <c r="J98" i="52"/>
  <c r="K98" i="52" s="1"/>
  <c r="D154" i="52"/>
  <c r="I158" i="52"/>
  <c r="D158" i="52"/>
  <c r="I271" i="52"/>
  <c r="D271" i="52"/>
  <c r="D142" i="52"/>
  <c r="I194" i="52"/>
  <c r="J220" i="52"/>
  <c r="K220" i="52" s="1"/>
  <c r="J155" i="52"/>
  <c r="K155" i="52" s="1"/>
  <c r="I242" i="52"/>
  <c r="J236" i="52"/>
  <c r="K236" i="52" s="1"/>
  <c r="I104" i="52"/>
  <c r="J181" i="52"/>
  <c r="K181" i="52" s="1"/>
  <c r="D183" i="52"/>
  <c r="I180" i="52"/>
  <c r="J247" i="52"/>
  <c r="K247" i="52" s="1"/>
  <c r="C247" i="52"/>
  <c r="D247" i="52"/>
  <c r="J71" i="52"/>
  <c r="C71" i="52"/>
  <c r="C209" i="52"/>
  <c r="I209" i="52"/>
  <c r="J209" i="52"/>
  <c r="K209" i="52" s="1"/>
  <c r="J184" i="52"/>
  <c r="K184" i="52" s="1"/>
  <c r="C228" i="52"/>
  <c r="I273" i="52"/>
  <c r="C273" i="52"/>
  <c r="C141" i="52"/>
  <c r="J249" i="52"/>
  <c r="K249" i="52" s="1"/>
  <c r="C249" i="52"/>
  <c r="C109" i="52"/>
  <c r="I226" i="52"/>
  <c r="C189" i="52"/>
  <c r="C245" i="52"/>
  <c r="J164" i="52"/>
  <c r="K164" i="52" s="1"/>
  <c r="D188" i="52"/>
  <c r="I234" i="52"/>
  <c r="I221" i="52"/>
  <c r="C221" i="52"/>
  <c r="D78" i="52"/>
  <c r="I210" i="52"/>
  <c r="D210" i="52"/>
  <c r="J70" i="52"/>
  <c r="K70" i="52" s="1"/>
  <c r="I120" i="52"/>
  <c r="I156" i="51"/>
  <c r="D156" i="51"/>
  <c r="I167" i="52"/>
  <c r="I61" i="51"/>
  <c r="I164" i="51"/>
  <c r="D7" i="51"/>
  <c r="C174" i="51"/>
  <c r="J174" i="51"/>
  <c r="K174" i="51" s="1"/>
  <c r="D195" i="51"/>
  <c r="J62" i="51"/>
  <c r="K62" i="51" s="1"/>
  <c r="C62" i="51"/>
  <c r="D62" i="51"/>
  <c r="C105" i="51"/>
  <c r="D105" i="51"/>
  <c r="I105" i="51"/>
  <c r="C126" i="51"/>
  <c r="J134" i="51"/>
  <c r="K134" i="51" s="1"/>
  <c r="C82" i="51"/>
  <c r="J78" i="51"/>
  <c r="K78" i="51" s="1"/>
  <c r="J59" i="51"/>
  <c r="K59" i="51" s="1"/>
  <c r="C59" i="51"/>
  <c r="D159" i="51"/>
  <c r="J159" i="51"/>
  <c r="K159" i="51" s="1"/>
  <c r="I144" i="51"/>
  <c r="I18" i="51"/>
  <c r="D83" i="51"/>
  <c r="I83" i="51"/>
  <c r="C83" i="51"/>
  <c r="C145" i="51"/>
  <c r="J145" i="51"/>
  <c r="K145" i="51" s="1"/>
  <c r="D137" i="51"/>
  <c r="D17" i="51"/>
  <c r="C17" i="51"/>
  <c r="J17" i="51"/>
  <c r="K17" i="51" s="1"/>
  <c r="C65" i="51"/>
  <c r="C210" i="51"/>
  <c r="I81" i="51"/>
  <c r="D168" i="51"/>
  <c r="J170" i="51"/>
  <c r="J82" i="51"/>
  <c r="K82" i="51" s="1"/>
  <c r="J86" i="51"/>
  <c r="K86" i="51" s="1"/>
  <c r="D86" i="51"/>
  <c r="I54" i="51"/>
  <c r="C25" i="51"/>
  <c r="I25" i="51"/>
  <c r="J96" i="51"/>
  <c r="K96" i="51" s="1"/>
  <c r="C96" i="51"/>
  <c r="C113" i="51"/>
  <c r="J113" i="51"/>
  <c r="K113" i="51" s="1"/>
  <c r="C139" i="51"/>
  <c r="D139" i="51"/>
  <c r="C70" i="51"/>
  <c r="I70" i="51"/>
  <c r="J63" i="51"/>
  <c r="K63" i="51" s="1"/>
  <c r="I208" i="51"/>
  <c r="I63" i="51"/>
  <c r="J211" i="51"/>
  <c r="K211" i="51" s="1"/>
  <c r="D200" i="51"/>
  <c r="J212" i="51"/>
  <c r="K212" i="51" s="1"/>
  <c r="J50" i="51"/>
  <c r="K50" i="51" s="1"/>
  <c r="I176" i="51"/>
  <c r="D203" i="51"/>
  <c r="J147" i="51"/>
  <c r="K147" i="51" s="1"/>
  <c r="C168" i="51"/>
  <c r="J7" i="51"/>
  <c r="K7" i="51" s="1"/>
  <c r="I82" i="51"/>
  <c r="D78" i="51"/>
  <c r="I59" i="51"/>
  <c r="D30" i="51"/>
  <c r="D208" i="51"/>
  <c r="D164" i="51"/>
  <c r="D170" i="51"/>
  <c r="I7" i="51"/>
  <c r="J195" i="51"/>
  <c r="K195" i="51" s="1"/>
  <c r="I35" i="51"/>
  <c r="I62" i="51"/>
  <c r="I211" i="51"/>
  <c r="J65" i="51"/>
  <c r="K65" i="51" s="1"/>
  <c r="I198" i="51"/>
  <c r="D138" i="51"/>
  <c r="D212" i="51"/>
  <c r="C164" i="51"/>
  <c r="D70" i="51"/>
  <c r="I195" i="51"/>
  <c r="C117" i="51"/>
  <c r="J144" i="51"/>
  <c r="K144" i="51" s="1"/>
  <c r="J54" i="51"/>
  <c r="K54" i="51" s="1"/>
  <c r="C54" i="51"/>
  <c r="D54" i="51"/>
  <c r="J61" i="51"/>
  <c r="K61" i="51" s="1"/>
  <c r="J105" i="51"/>
  <c r="K105" i="51" s="1"/>
  <c r="J146" i="51"/>
  <c r="C146" i="51"/>
  <c r="J80" i="51"/>
  <c r="K80" i="51" s="1"/>
  <c r="I131" i="51"/>
  <c r="D63" i="51"/>
  <c r="D211" i="51"/>
  <c r="D5" i="51"/>
  <c r="I210" i="51"/>
  <c r="I126" i="51"/>
  <c r="C7" i="51"/>
  <c r="I78" i="51"/>
  <c r="J18" i="51"/>
  <c r="K18" i="51" s="1"/>
  <c r="C18" i="51"/>
  <c r="J73" i="51"/>
  <c r="K73" i="51" s="1"/>
  <c r="I162" i="51"/>
  <c r="J12" i="51"/>
  <c r="K12" i="51" s="1"/>
  <c r="I75" i="51"/>
  <c r="C4" i="51"/>
  <c r="D116" i="51"/>
  <c r="J29" i="51"/>
  <c r="K29" i="51" s="1"/>
  <c r="D60" i="51"/>
  <c r="D48" i="51"/>
  <c r="D39" i="51"/>
  <c r="J10" i="51"/>
  <c r="K10" i="51" s="1"/>
  <c r="I9" i="51"/>
  <c r="I88" i="51"/>
  <c r="J51" i="51"/>
  <c r="K51" i="51" s="1"/>
  <c r="C177" i="51"/>
  <c r="I206" i="51"/>
  <c r="C34" i="51"/>
  <c r="C103" i="51"/>
  <c r="C10" i="51"/>
  <c r="I4" i="51"/>
  <c r="C75" i="51"/>
  <c r="I52" i="52"/>
  <c r="I39" i="52"/>
  <c r="H32" i="52"/>
  <c r="I31" i="52"/>
  <c r="F40" i="52"/>
  <c r="J64" i="52"/>
  <c r="K64" i="52" s="1"/>
  <c r="D58" i="52"/>
  <c r="E57" i="52"/>
  <c r="M57" i="52" s="1"/>
  <c r="E56" i="52"/>
  <c r="M56" i="52" s="1"/>
  <c r="C55" i="52"/>
  <c r="F53" i="52"/>
  <c r="D52" i="52"/>
  <c r="I51" i="52"/>
  <c r="I47" i="52"/>
  <c r="C45" i="52"/>
  <c r="G41" i="52"/>
  <c r="E40" i="52"/>
  <c r="M40" i="52" s="1"/>
  <c r="E39" i="52"/>
  <c r="M39" i="52" s="1"/>
  <c r="E38" i="52"/>
  <c r="M38" i="52" s="1"/>
  <c r="D32" i="52"/>
  <c r="E31" i="52"/>
  <c r="M31" i="52" s="1"/>
  <c r="J26" i="52"/>
  <c r="K26" i="52" s="1"/>
  <c r="C24" i="52"/>
  <c r="C23" i="52"/>
  <c r="I22" i="52"/>
  <c r="G18" i="52"/>
  <c r="J16" i="52"/>
  <c r="K16" i="52" s="1"/>
  <c r="J10" i="52"/>
  <c r="K10" i="52" s="1"/>
  <c r="D166" i="52"/>
  <c r="I268" i="52"/>
  <c r="C178" i="52"/>
  <c r="I256" i="52"/>
  <c r="D187" i="52"/>
  <c r="J257" i="52"/>
  <c r="K257" i="52" s="1"/>
  <c r="C159" i="52"/>
  <c r="D159" i="52"/>
  <c r="C208" i="52"/>
  <c r="I208" i="52"/>
  <c r="J208" i="52"/>
  <c r="K208" i="52" s="1"/>
  <c r="F56" i="52"/>
  <c r="H53" i="52"/>
  <c r="F52" i="52"/>
  <c r="H41" i="52"/>
  <c r="F39" i="52"/>
  <c r="E32" i="52"/>
  <c r="M32" i="52" s="1"/>
  <c r="I18" i="52"/>
  <c r="D68" i="52"/>
  <c r="J67" i="52"/>
  <c r="K67" i="52" s="1"/>
  <c r="D56" i="52"/>
  <c r="E53" i="52"/>
  <c r="M53" i="52" s="1"/>
  <c r="C52" i="52"/>
  <c r="G51" i="52"/>
  <c r="H47" i="52"/>
  <c r="G44" i="52"/>
  <c r="D41" i="52"/>
  <c r="D40" i="52"/>
  <c r="C39" i="52"/>
  <c r="C38" i="52"/>
  <c r="D37" i="52"/>
  <c r="C32" i="52"/>
  <c r="C31" i="52"/>
  <c r="I26" i="52"/>
  <c r="J24" i="52"/>
  <c r="K24" i="52" s="1"/>
  <c r="H22" i="52"/>
  <c r="F18" i="52"/>
  <c r="I10" i="52"/>
  <c r="J278" i="52"/>
  <c r="K278" i="52" s="1"/>
  <c r="I128" i="52"/>
  <c r="I112" i="52"/>
  <c r="J187" i="52"/>
  <c r="K187" i="52" s="1"/>
  <c r="D175" i="52"/>
  <c r="C248" i="52"/>
  <c r="J248" i="52"/>
  <c r="K248" i="52" s="1"/>
  <c r="C148" i="52"/>
  <c r="D148" i="52"/>
  <c r="D277" i="52"/>
  <c r="C172" i="52"/>
  <c r="D172" i="52"/>
  <c r="J172" i="52"/>
  <c r="K172" i="52" s="1"/>
  <c r="D177" i="52"/>
  <c r="I177" i="52"/>
  <c r="F31" i="52"/>
  <c r="C68" i="52"/>
  <c r="I67" i="52"/>
  <c r="C56" i="52"/>
  <c r="D53" i="52"/>
  <c r="D51" i="52"/>
  <c r="J49" i="52"/>
  <c r="K49" i="52" s="1"/>
  <c r="G47" i="52"/>
  <c r="F44" i="52"/>
  <c r="C40" i="52"/>
  <c r="C37" i="52"/>
  <c r="J32" i="52"/>
  <c r="K32" i="52" s="1"/>
  <c r="H28" i="52"/>
  <c r="G26" i="52"/>
  <c r="C22" i="52"/>
  <c r="E18" i="52"/>
  <c r="M18" i="52" s="1"/>
  <c r="G10" i="52"/>
  <c r="D269" i="52"/>
  <c r="J227" i="52"/>
  <c r="K227" i="52" s="1"/>
  <c r="I266" i="52"/>
  <c r="J89" i="52"/>
  <c r="K89" i="52" s="1"/>
  <c r="C270" i="52"/>
  <c r="D270" i="52"/>
  <c r="I270" i="52"/>
  <c r="C156" i="52"/>
  <c r="D156" i="52"/>
  <c r="I156" i="52"/>
  <c r="J110" i="52"/>
  <c r="K110" i="52" s="1"/>
  <c r="D110" i="52"/>
  <c r="I110" i="52"/>
  <c r="F10" i="52"/>
  <c r="D8" i="52"/>
  <c r="E7" i="52"/>
  <c r="M7" i="52" s="1"/>
  <c r="C6" i="52"/>
  <c r="I178" i="52"/>
  <c r="J204" i="52"/>
  <c r="K204" i="52" s="1"/>
  <c r="C119" i="52"/>
  <c r="D77" i="52"/>
  <c r="D258" i="52"/>
  <c r="D115" i="52"/>
  <c r="J85" i="52"/>
  <c r="K85" i="52" s="1"/>
  <c r="I175" i="52"/>
  <c r="I227" i="52"/>
  <c r="J149" i="52"/>
  <c r="K149" i="52" s="1"/>
  <c r="D194" i="52"/>
  <c r="J185" i="52"/>
  <c r="K185" i="52" s="1"/>
  <c r="J203" i="52"/>
  <c r="K203" i="52" s="1"/>
  <c r="D242" i="52"/>
  <c r="J108" i="52"/>
  <c r="K108" i="52" s="1"/>
  <c r="I89" i="52"/>
  <c r="C135" i="52"/>
  <c r="C7" i="52"/>
  <c r="J166" i="52"/>
  <c r="K166" i="52" s="1"/>
  <c r="I130" i="52"/>
  <c r="I121" i="52"/>
  <c r="D268" i="52"/>
  <c r="D272" i="52"/>
  <c r="C77" i="52"/>
  <c r="J136" i="52"/>
  <c r="K136" i="52" s="1"/>
  <c r="C258" i="52"/>
  <c r="C115" i="52"/>
  <c r="C129" i="52"/>
  <c r="D256" i="52"/>
  <c r="I85" i="52"/>
  <c r="I84" i="52"/>
  <c r="C186" i="52"/>
  <c r="I186" i="52"/>
  <c r="J195" i="52"/>
  <c r="K195" i="52" s="1"/>
  <c r="I149" i="52"/>
  <c r="C194" i="52"/>
  <c r="D220" i="52"/>
  <c r="I203" i="52"/>
  <c r="I108" i="52"/>
  <c r="I224" i="52"/>
  <c r="J2" i="52"/>
  <c r="K2" i="52" s="1"/>
  <c r="I166" i="52"/>
  <c r="D193" i="52"/>
  <c r="C268" i="52"/>
  <c r="C272" i="52"/>
  <c r="D128" i="52"/>
  <c r="D84" i="52"/>
  <c r="I269" i="52"/>
  <c r="D174" i="52"/>
  <c r="D266" i="52"/>
  <c r="D203" i="52"/>
  <c r="J277" i="52"/>
  <c r="K277" i="52" s="1"/>
  <c r="H56" i="52"/>
  <c r="H52" i="52"/>
  <c r="J41" i="52"/>
  <c r="K41" i="52" s="1"/>
  <c r="H40" i="52"/>
  <c r="H39" i="52"/>
  <c r="G32" i="52"/>
  <c r="H31" i="52"/>
  <c r="E63" i="52"/>
  <c r="M63" i="52" s="1"/>
  <c r="F55" i="52"/>
  <c r="D43" i="52"/>
  <c r="E42" i="52"/>
  <c r="M42" i="52" s="1"/>
  <c r="I41" i="52"/>
  <c r="G39" i="52"/>
  <c r="F35" i="52"/>
  <c r="G31" i="52"/>
  <c r="I30" i="52"/>
  <c r="F23" i="52"/>
  <c r="D19" i="52"/>
  <c r="J18" i="52"/>
  <c r="K18" i="52" s="1"/>
  <c r="E15" i="52"/>
  <c r="M15" i="52" s="1"/>
  <c r="F3" i="52"/>
  <c r="D235" i="52"/>
  <c r="D113" i="52"/>
  <c r="J159" i="52"/>
  <c r="K159" i="52" s="1"/>
  <c r="J152" i="52"/>
  <c r="K152" i="52" s="1"/>
  <c r="C152" i="52"/>
  <c r="D152" i="52"/>
  <c r="D208" i="52"/>
  <c r="J93" i="52"/>
  <c r="K93" i="52" s="1"/>
  <c r="D93" i="52"/>
  <c r="C93" i="52"/>
  <c r="D87" i="52"/>
  <c r="J87" i="52"/>
  <c r="K87" i="52" s="1"/>
  <c r="I87" i="52"/>
  <c r="C108" i="52"/>
  <c r="D108" i="52"/>
  <c r="C89" i="52"/>
  <c r="D89" i="52"/>
  <c r="C197" i="52"/>
  <c r="D197" i="52"/>
  <c r="I197" i="52"/>
  <c r="D86" i="52"/>
  <c r="J270" i="52"/>
  <c r="K270" i="52" s="1"/>
  <c r="J156" i="52"/>
  <c r="K156" i="52" s="1"/>
  <c r="I225" i="52"/>
  <c r="J225" i="52"/>
  <c r="K225" i="52" s="1"/>
  <c r="I101" i="52"/>
  <c r="J170" i="52"/>
  <c r="K170" i="52" s="1"/>
  <c r="J190" i="52"/>
  <c r="K190" i="52" s="1"/>
  <c r="I229" i="52"/>
  <c r="J88" i="52"/>
  <c r="K88" i="52" s="1"/>
  <c r="I143" i="52"/>
  <c r="D192" i="52"/>
  <c r="J239" i="52"/>
  <c r="K239" i="52" s="1"/>
  <c r="D261" i="52"/>
  <c r="I241" i="52"/>
  <c r="C103" i="52"/>
  <c r="I75" i="52"/>
  <c r="C260" i="52"/>
  <c r="C91" i="52"/>
  <c r="D91" i="52"/>
  <c r="I91" i="52"/>
  <c r="J103" i="52"/>
  <c r="K103" i="52" s="1"/>
  <c r="I184" i="52"/>
  <c r="D229" i="52"/>
  <c r="J280" i="52"/>
  <c r="K280" i="52" s="1"/>
  <c r="I88" i="52"/>
  <c r="C279" i="52"/>
  <c r="J116" i="52"/>
  <c r="K116" i="52" s="1"/>
  <c r="J140" i="52"/>
  <c r="K140" i="52" s="1"/>
  <c r="D118" i="52"/>
  <c r="D275" i="52"/>
  <c r="I275" i="52"/>
  <c r="C190" i="52"/>
  <c r="C229" i="52"/>
  <c r="C114" i="52"/>
  <c r="J114" i="52"/>
  <c r="K114" i="52" s="1"/>
  <c r="C143" i="52"/>
  <c r="D79" i="52"/>
  <c r="I79" i="52"/>
  <c r="I140" i="52"/>
  <c r="I236" i="52"/>
  <c r="I213" i="52"/>
  <c r="I260" i="52"/>
  <c r="I222" i="52"/>
  <c r="J265" i="52"/>
  <c r="K265" i="52" s="1"/>
  <c r="C104" i="52"/>
  <c r="J104" i="52"/>
  <c r="K104" i="52" s="1"/>
  <c r="I181" i="52"/>
  <c r="D267" i="52"/>
  <c r="J267" i="52"/>
  <c r="K267" i="52" s="1"/>
  <c r="J279" i="52"/>
  <c r="K279" i="52" s="1"/>
  <c r="D180" i="52"/>
  <c r="C125" i="52"/>
  <c r="I125" i="52"/>
  <c r="J109" i="52"/>
  <c r="K109" i="52" s="1"/>
  <c r="D109" i="52"/>
  <c r="C233" i="52"/>
  <c r="I233" i="52"/>
  <c r="J233" i="52"/>
  <c r="D238" i="52"/>
  <c r="J238" i="52"/>
  <c r="K238" i="52" s="1"/>
  <c r="D143" i="52"/>
  <c r="J143" i="52"/>
  <c r="K143" i="52" s="1"/>
  <c r="I212" i="52"/>
  <c r="I106" i="52"/>
  <c r="D71" i="52"/>
  <c r="D139" i="52"/>
  <c r="D96" i="52"/>
  <c r="D72" i="52"/>
  <c r="C70" i="52"/>
  <c r="I164" i="52"/>
  <c r="C199" i="52"/>
  <c r="D232" i="52"/>
  <c r="D234" i="52"/>
  <c r="I100" i="52"/>
  <c r="I137" i="52"/>
  <c r="I206" i="52"/>
  <c r="I139" i="52"/>
  <c r="I70" i="52"/>
  <c r="I132" i="52"/>
  <c r="J78" i="52"/>
  <c r="K78" i="52" s="1"/>
  <c r="I71" i="52"/>
  <c r="D164" i="52"/>
  <c r="I232" i="52"/>
  <c r="C145" i="52"/>
  <c r="C206" i="52"/>
  <c r="E27" i="52"/>
  <c r="M27" i="52" s="1"/>
  <c r="H27" i="52"/>
  <c r="J65" i="52"/>
  <c r="K65" i="52" s="1"/>
  <c r="H34" i="52"/>
  <c r="C34" i="52"/>
  <c r="J33" i="52"/>
  <c r="K33" i="52" s="1"/>
  <c r="G69" i="52"/>
  <c r="J69" i="52"/>
  <c r="K69" i="52" s="1"/>
  <c r="J68" i="52"/>
  <c r="K68" i="52" s="1"/>
  <c r="E68" i="52"/>
  <c r="M68" i="52" s="1"/>
  <c r="H69" i="52"/>
  <c r="H68" i="52"/>
  <c r="F66" i="52"/>
  <c r="E65" i="52"/>
  <c r="M65" i="52" s="1"/>
  <c r="F62" i="52"/>
  <c r="E61" i="52"/>
  <c r="M61" i="52" s="1"/>
  <c r="F60" i="52"/>
  <c r="D59" i="52"/>
  <c r="H50" i="52"/>
  <c r="C50" i="52"/>
  <c r="D46" i="52"/>
  <c r="G46" i="52"/>
  <c r="G45" i="52"/>
  <c r="J45" i="52"/>
  <c r="K45" i="52" s="1"/>
  <c r="J44" i="52"/>
  <c r="K44" i="52" s="1"/>
  <c r="E44" i="52"/>
  <c r="M44" i="52" s="1"/>
  <c r="I42" i="52"/>
  <c r="F69" i="52"/>
  <c r="G68" i="52"/>
  <c r="E66" i="52"/>
  <c r="M66" i="52" s="1"/>
  <c r="D65" i="52"/>
  <c r="E62" i="52"/>
  <c r="M62" i="52" s="1"/>
  <c r="D61" i="52"/>
  <c r="D60" i="52"/>
  <c r="C59" i="52"/>
  <c r="C57" i="52"/>
  <c r="F57" i="52"/>
  <c r="E51" i="52"/>
  <c r="M51" i="52" s="1"/>
  <c r="H51" i="52"/>
  <c r="J50" i="52"/>
  <c r="K50" i="52" s="1"/>
  <c r="J46" i="52"/>
  <c r="K46" i="52" s="1"/>
  <c r="I45" i="52"/>
  <c r="I44" i="52"/>
  <c r="G42" i="52"/>
  <c r="H38" i="52"/>
  <c r="F37" i="52"/>
  <c r="G36" i="52"/>
  <c r="E34" i="52"/>
  <c r="M34" i="52" s="1"/>
  <c r="D33" i="52"/>
  <c r="E30" i="52"/>
  <c r="M30" i="52" s="1"/>
  <c r="D29" i="52"/>
  <c r="D28" i="52"/>
  <c r="C27" i="52"/>
  <c r="C25" i="52"/>
  <c r="F25" i="52"/>
  <c r="J20" i="52"/>
  <c r="K20" i="52" s="1"/>
  <c r="C20" i="52"/>
  <c r="E20" i="52"/>
  <c r="M20" i="52" s="1"/>
  <c r="F20" i="52"/>
  <c r="I13" i="52"/>
  <c r="J9" i="52"/>
  <c r="K9" i="52" s="1"/>
  <c r="E69" i="52"/>
  <c r="M69" i="52" s="1"/>
  <c r="F68" i="52"/>
  <c r="D66" i="52"/>
  <c r="C62" i="52"/>
  <c r="C61" i="52"/>
  <c r="C60" i="52"/>
  <c r="H58" i="52"/>
  <c r="C58" i="52"/>
  <c r="J57" i="52"/>
  <c r="K57" i="52" s="1"/>
  <c r="D54" i="52"/>
  <c r="G54" i="52"/>
  <c r="G53" i="52"/>
  <c r="J53" i="52"/>
  <c r="K53" i="52" s="1"/>
  <c r="J52" i="52"/>
  <c r="K52" i="52" s="1"/>
  <c r="E52" i="52"/>
  <c r="M52" i="52" s="1"/>
  <c r="J51" i="52"/>
  <c r="K51" i="52" s="1"/>
  <c r="I50" i="52"/>
  <c r="H49" i="52"/>
  <c r="I46" i="52"/>
  <c r="H45" i="52"/>
  <c r="H44" i="52"/>
  <c r="G43" i="52"/>
  <c r="D34" i="52"/>
  <c r="H26" i="52"/>
  <c r="C26" i="52"/>
  <c r="J25" i="52"/>
  <c r="K25" i="52" s="1"/>
  <c r="J22" i="52"/>
  <c r="K22" i="52" s="1"/>
  <c r="D14" i="52"/>
  <c r="E14" i="52"/>
  <c r="M14" i="52" s="1"/>
  <c r="G14" i="52"/>
  <c r="H14" i="52"/>
  <c r="F13" i="52"/>
  <c r="J12" i="52"/>
  <c r="K12" i="52" s="1"/>
  <c r="C12" i="52"/>
  <c r="E12" i="52"/>
  <c r="M12" i="52" s="1"/>
  <c r="F12" i="52"/>
  <c r="I9" i="52"/>
  <c r="D5" i="52"/>
  <c r="G5" i="52"/>
  <c r="C5" i="52"/>
  <c r="E5" i="52"/>
  <c r="M5" i="52" s="1"/>
  <c r="H5" i="52"/>
  <c r="I5" i="52"/>
  <c r="E13" i="52"/>
  <c r="M13" i="52" s="1"/>
  <c r="H9" i="52"/>
  <c r="G4" i="52"/>
  <c r="J4" i="52"/>
  <c r="K4" i="52" s="1"/>
  <c r="C4" i="52"/>
  <c r="D4" i="52"/>
  <c r="F4" i="52"/>
  <c r="H4" i="52"/>
  <c r="J3" i="52"/>
  <c r="K3" i="52" s="1"/>
  <c r="E3" i="52"/>
  <c r="M3" i="52" s="1"/>
  <c r="C3" i="52"/>
  <c r="D3" i="52"/>
  <c r="G3" i="52"/>
  <c r="H3" i="52"/>
  <c r="D30" i="52"/>
  <c r="G30" i="52"/>
  <c r="G29" i="52"/>
  <c r="J29" i="52"/>
  <c r="K29" i="52" s="1"/>
  <c r="J28" i="52"/>
  <c r="K28" i="52" s="1"/>
  <c r="E28" i="52"/>
  <c r="M28" i="52" s="1"/>
  <c r="J27" i="52"/>
  <c r="K27" i="52" s="1"/>
  <c r="E67" i="52"/>
  <c r="M67" i="52" s="1"/>
  <c r="H67" i="52"/>
  <c r="I65" i="52"/>
  <c r="J62" i="52"/>
  <c r="K62" i="52" s="1"/>
  <c r="I61" i="52"/>
  <c r="I60" i="52"/>
  <c r="G57" i="52"/>
  <c r="F51" i="52"/>
  <c r="E50" i="52"/>
  <c r="M50" i="52" s="1"/>
  <c r="E46" i="52"/>
  <c r="M46" i="52" s="1"/>
  <c r="D45" i="52"/>
  <c r="D44" i="52"/>
  <c r="C41" i="52"/>
  <c r="F41" i="52"/>
  <c r="E35" i="52"/>
  <c r="M35" i="52" s="1"/>
  <c r="H35" i="52"/>
  <c r="J34" i="52"/>
  <c r="K34" i="52" s="1"/>
  <c r="J30" i="52"/>
  <c r="K30" i="52" s="1"/>
  <c r="I29" i="52"/>
  <c r="I28" i="52"/>
  <c r="I27" i="52"/>
  <c r="G25" i="52"/>
  <c r="G21" i="52"/>
  <c r="H21" i="52"/>
  <c r="J21" i="52"/>
  <c r="K21" i="52" s="1"/>
  <c r="C21" i="52"/>
  <c r="H20" i="52"/>
  <c r="C17" i="52"/>
  <c r="D17" i="52"/>
  <c r="F17" i="52"/>
  <c r="G17" i="52"/>
  <c r="J14" i="52"/>
  <c r="K14" i="52" s="1"/>
  <c r="I12" i="52"/>
  <c r="E59" i="52"/>
  <c r="M59" i="52" s="1"/>
  <c r="H59" i="52"/>
  <c r="C33" i="52"/>
  <c r="F33" i="52"/>
  <c r="H66" i="52"/>
  <c r="C66" i="52"/>
  <c r="I66" i="52"/>
  <c r="G59" i="52"/>
  <c r="C2" i="52"/>
  <c r="C65" i="52"/>
  <c r="F65" i="52"/>
  <c r="D62" i="52"/>
  <c r="G62" i="52"/>
  <c r="G61" i="52"/>
  <c r="J61" i="52"/>
  <c r="K61" i="52" s="1"/>
  <c r="J60" i="52"/>
  <c r="K60" i="52" s="1"/>
  <c r="E60" i="52"/>
  <c r="M60" i="52" s="1"/>
  <c r="J59" i="52"/>
  <c r="K59" i="52" s="1"/>
  <c r="H42" i="52"/>
  <c r="C42" i="52"/>
  <c r="D38" i="52"/>
  <c r="G38" i="52"/>
  <c r="G37" i="52"/>
  <c r="J37" i="52"/>
  <c r="K37" i="52" s="1"/>
  <c r="J36" i="52"/>
  <c r="K36" i="52" s="1"/>
  <c r="E36" i="52"/>
  <c r="M36" i="52" s="1"/>
  <c r="I34" i="52"/>
  <c r="H33" i="52"/>
  <c r="G27" i="52"/>
  <c r="G13" i="52"/>
  <c r="H13" i="52"/>
  <c r="J13" i="52"/>
  <c r="K13" i="52" s="1"/>
  <c r="C13" i="52"/>
  <c r="C9" i="52"/>
  <c r="D9" i="52"/>
  <c r="F9" i="52"/>
  <c r="G9" i="52"/>
  <c r="I69" i="52"/>
  <c r="I68" i="52"/>
  <c r="G66" i="52"/>
  <c r="G65" i="52"/>
  <c r="H62" i="52"/>
  <c r="F61" i="52"/>
  <c r="G60" i="52"/>
  <c r="F59" i="52"/>
  <c r="D57" i="52"/>
  <c r="C51" i="52"/>
  <c r="C49" i="52"/>
  <c r="F49" i="52"/>
  <c r="E43" i="52"/>
  <c r="M43" i="52" s="1"/>
  <c r="H43" i="52"/>
  <c r="J42" i="52"/>
  <c r="K42" i="52" s="1"/>
  <c r="J38" i="52"/>
  <c r="K38" i="52" s="1"/>
  <c r="I37" i="52"/>
  <c r="I36" i="52"/>
  <c r="G34" i="52"/>
  <c r="G33" i="52"/>
  <c r="H30" i="52"/>
  <c r="F29" i="52"/>
  <c r="G28" i="52"/>
  <c r="F27" i="52"/>
  <c r="D25" i="52"/>
  <c r="D20" i="52"/>
  <c r="J5" i="52"/>
  <c r="K5" i="52" s="1"/>
  <c r="C230" i="52"/>
  <c r="D230" i="52"/>
  <c r="I230" i="52"/>
  <c r="J230" i="52"/>
  <c r="K230" i="52" s="1"/>
  <c r="I38" i="52"/>
  <c r="H37" i="52"/>
  <c r="H36" i="52"/>
  <c r="F34" i="52"/>
  <c r="E33" i="52"/>
  <c r="M33" i="52" s="1"/>
  <c r="F30" i="52"/>
  <c r="E29" i="52"/>
  <c r="M29" i="52" s="1"/>
  <c r="F28" i="52"/>
  <c r="D27" i="52"/>
  <c r="D22" i="52"/>
  <c r="E22" i="52"/>
  <c r="M22" i="52" s="1"/>
  <c r="G22" i="52"/>
  <c r="D176" i="52"/>
  <c r="D246" i="52"/>
  <c r="J246" i="52"/>
  <c r="K246" i="52" s="1"/>
  <c r="J191" i="52"/>
  <c r="K191" i="52" s="1"/>
  <c r="C191" i="52"/>
  <c r="D191" i="52"/>
  <c r="J74" i="52"/>
  <c r="K74" i="52" s="1"/>
  <c r="C74" i="52"/>
  <c r="J218" i="52"/>
  <c r="K218" i="52" s="1"/>
  <c r="C218" i="52"/>
  <c r="D218" i="52"/>
  <c r="I218" i="52"/>
  <c r="C97" i="52"/>
  <c r="D205" i="52"/>
  <c r="C127" i="52"/>
  <c r="J123" i="52"/>
  <c r="K123" i="52" s="1"/>
  <c r="C123" i="52"/>
  <c r="I204" i="52"/>
  <c r="D223" i="52"/>
  <c r="J254" i="52"/>
  <c r="K254" i="52" s="1"/>
  <c r="C254" i="52"/>
  <c r="D254" i="52"/>
  <c r="C274" i="52"/>
  <c r="D274" i="52"/>
  <c r="I274" i="52"/>
  <c r="J274" i="52"/>
  <c r="K274" i="52" s="1"/>
  <c r="J176" i="52"/>
  <c r="K176" i="52" s="1"/>
  <c r="D237" i="52"/>
  <c r="C237" i="52"/>
  <c r="I237" i="52"/>
  <c r="J237" i="52"/>
  <c r="K237" i="52" s="1"/>
  <c r="C201" i="52"/>
  <c r="I201" i="52"/>
  <c r="D201" i="52"/>
  <c r="J201" i="52"/>
  <c r="K201" i="52" s="1"/>
  <c r="C130" i="52"/>
  <c r="J97" i="52"/>
  <c r="K97" i="52" s="1"/>
  <c r="D97" i="52"/>
  <c r="C205" i="52"/>
  <c r="I176" i="52"/>
  <c r="J202" i="52"/>
  <c r="K202" i="52" s="1"/>
  <c r="H19" i="52"/>
  <c r="C18" i="52"/>
  <c r="H11" i="52"/>
  <c r="C10" i="52"/>
  <c r="J223" i="52"/>
  <c r="K223" i="52" s="1"/>
  <c r="I202" i="52"/>
  <c r="I246" i="52"/>
  <c r="D130" i="52"/>
  <c r="J95" i="52"/>
  <c r="K95" i="52" s="1"/>
  <c r="C95" i="52"/>
  <c r="D95" i="52"/>
  <c r="D202" i="52"/>
  <c r="I191" i="52"/>
  <c r="I74" i="52"/>
  <c r="C251" i="52"/>
  <c r="D251" i="52"/>
  <c r="I251" i="52"/>
  <c r="C167" i="52"/>
  <c r="J151" i="52"/>
  <c r="K151" i="52" s="1"/>
  <c r="C151" i="52"/>
  <c r="I205" i="52"/>
  <c r="C176" i="52"/>
  <c r="J153" i="52"/>
  <c r="K153" i="52" s="1"/>
  <c r="D153" i="52"/>
  <c r="C204" i="52"/>
  <c r="C202" i="52"/>
  <c r="C246" i="52"/>
  <c r="D74" i="52"/>
  <c r="J102" i="52"/>
  <c r="C102" i="52"/>
  <c r="D102" i="52"/>
  <c r="J92" i="52"/>
  <c r="K92" i="52" s="1"/>
  <c r="C92" i="52"/>
  <c r="F19" i="52"/>
  <c r="F11" i="52"/>
  <c r="C166" i="52"/>
  <c r="J167" i="52"/>
  <c r="K167" i="52" s="1"/>
  <c r="J130" i="52"/>
  <c r="K130" i="52" s="1"/>
  <c r="D123" i="52"/>
  <c r="C223" i="52"/>
  <c r="J129" i="52"/>
  <c r="K129" i="52" s="1"/>
  <c r="J138" i="52"/>
  <c r="C84" i="52"/>
  <c r="J174" i="52"/>
  <c r="K174" i="52" s="1"/>
  <c r="I239" i="52"/>
  <c r="J113" i="52"/>
  <c r="K113" i="52" s="1"/>
  <c r="I122" i="52"/>
  <c r="J122" i="52"/>
  <c r="K122" i="52" s="1"/>
  <c r="C122" i="52"/>
  <c r="J276" i="52"/>
  <c r="K276" i="52" s="1"/>
  <c r="I276" i="52"/>
  <c r="C276" i="52"/>
  <c r="J84" i="52"/>
  <c r="K84" i="52" s="1"/>
  <c r="D243" i="52"/>
  <c r="I157" i="52"/>
  <c r="C157" i="52"/>
  <c r="D124" i="52"/>
  <c r="J266" i="52"/>
  <c r="K266" i="52" s="1"/>
  <c r="C266" i="52"/>
  <c r="D248" i="52"/>
  <c r="J243" i="52"/>
  <c r="K243" i="52" s="1"/>
  <c r="J160" i="52"/>
  <c r="K160" i="52" s="1"/>
  <c r="I257" i="52"/>
  <c r="C257" i="52"/>
  <c r="J121" i="52"/>
  <c r="K121" i="52" s="1"/>
  <c r="J178" i="52"/>
  <c r="K178" i="52" s="1"/>
  <c r="J154" i="52"/>
  <c r="K154" i="52" s="1"/>
  <c r="C244" i="52"/>
  <c r="J77" i="52"/>
  <c r="K77" i="52" s="1"/>
  <c r="C128" i="52"/>
  <c r="J271" i="52"/>
  <c r="K271" i="52" s="1"/>
  <c r="C256" i="52"/>
  <c r="J112" i="52"/>
  <c r="K112" i="52" s="1"/>
  <c r="C269" i="52"/>
  <c r="C195" i="52"/>
  <c r="J124" i="52"/>
  <c r="K124" i="52" s="1"/>
  <c r="D185" i="52"/>
  <c r="I185" i="52"/>
  <c r="C185" i="52"/>
  <c r="I243" i="52"/>
  <c r="I160" i="52"/>
  <c r="C239" i="52"/>
  <c r="J219" i="52"/>
  <c r="K219" i="52" s="1"/>
  <c r="D219" i="52"/>
  <c r="C219" i="52"/>
  <c r="I219" i="52"/>
  <c r="J244" i="52"/>
  <c r="K244" i="52" s="1"/>
  <c r="J128" i="52"/>
  <c r="K128" i="52" s="1"/>
  <c r="J256" i="52"/>
  <c r="K256" i="52" s="1"/>
  <c r="J269" i="52"/>
  <c r="K269" i="52" s="1"/>
  <c r="I124" i="52"/>
  <c r="J192" i="52"/>
  <c r="K192" i="52" s="1"/>
  <c r="J157" i="52"/>
  <c r="K157" i="52" s="1"/>
  <c r="D126" i="52"/>
  <c r="I126" i="52"/>
  <c r="J126" i="52"/>
  <c r="K126" i="52" s="1"/>
  <c r="C126" i="52"/>
  <c r="D278" i="52"/>
  <c r="D136" i="52"/>
  <c r="D85" i="52"/>
  <c r="I248" i="52"/>
  <c r="D239" i="52"/>
  <c r="C113" i="52"/>
  <c r="I113" i="52"/>
  <c r="D227" i="52"/>
  <c r="D149" i="52"/>
  <c r="C242" i="52"/>
  <c r="I192" i="52"/>
  <c r="D160" i="52"/>
  <c r="J148" i="52"/>
  <c r="K148" i="52" s="1"/>
  <c r="I86" i="52"/>
  <c r="J86" i="52"/>
  <c r="K86" i="52" s="1"/>
  <c r="C86" i="52"/>
  <c r="D122" i="52"/>
  <c r="D276" i="52"/>
  <c r="D75" i="52"/>
  <c r="J118" i="52"/>
  <c r="K118" i="52" s="1"/>
  <c r="C280" i="52"/>
  <c r="D280" i="52"/>
  <c r="I117" i="52"/>
  <c r="J200" i="52"/>
  <c r="K200" i="52" s="1"/>
  <c r="C200" i="52"/>
  <c r="D200" i="52"/>
  <c r="C252" i="52"/>
  <c r="J264" i="52"/>
  <c r="K264" i="52" s="1"/>
  <c r="D264" i="52"/>
  <c r="C173" i="52"/>
  <c r="D173" i="52"/>
  <c r="C144" i="52"/>
  <c r="I144" i="52"/>
  <c r="D144" i="52"/>
  <c r="J144" i="52"/>
  <c r="K144" i="52" s="1"/>
  <c r="C163" i="52"/>
  <c r="D163" i="52"/>
  <c r="C169" i="52"/>
  <c r="D169" i="52"/>
  <c r="I169" i="52"/>
  <c r="I134" i="52"/>
  <c r="C134" i="52"/>
  <c r="D134" i="52"/>
  <c r="J134" i="52"/>
  <c r="K134" i="52" s="1"/>
  <c r="C241" i="52"/>
  <c r="J135" i="52"/>
  <c r="K135" i="52" s="1"/>
  <c r="D135" i="52"/>
  <c r="I252" i="52"/>
  <c r="I280" i="52"/>
  <c r="D265" i="52"/>
  <c r="C131" i="52"/>
  <c r="C250" i="52"/>
  <c r="I250" i="52"/>
  <c r="J213" i="52"/>
  <c r="K213" i="52" s="1"/>
  <c r="J173" i="52"/>
  <c r="K173" i="52" s="1"/>
  <c r="J105" i="52"/>
  <c r="K105" i="52" s="1"/>
  <c r="D105" i="52"/>
  <c r="I173" i="52"/>
  <c r="C261" i="52"/>
  <c r="I105" i="52"/>
  <c r="I159" i="52"/>
  <c r="C101" i="52"/>
  <c r="C75" i="52"/>
  <c r="C170" i="52"/>
  <c r="C118" i="52"/>
  <c r="D190" i="52"/>
  <c r="J222" i="52"/>
  <c r="K222" i="52" s="1"/>
  <c r="J163" i="52"/>
  <c r="K163" i="52" s="1"/>
  <c r="J229" i="52"/>
  <c r="K229" i="52" s="1"/>
  <c r="D88" i="52"/>
  <c r="D104" i="52"/>
  <c r="C255" i="52"/>
  <c r="D255" i="52"/>
  <c r="J255" i="52"/>
  <c r="K255" i="52" s="1"/>
  <c r="C88" i="52"/>
  <c r="D262" i="52"/>
  <c r="I162" i="52"/>
  <c r="D198" i="52"/>
  <c r="I183" i="52"/>
  <c r="C267" i="52"/>
  <c r="D114" i="52"/>
  <c r="I93" i="52"/>
  <c r="D90" i="52"/>
  <c r="I81" i="52"/>
  <c r="I240" i="52"/>
  <c r="C240" i="52"/>
  <c r="I231" i="52"/>
  <c r="J231" i="52"/>
  <c r="K231" i="52" s="1"/>
  <c r="C231" i="52"/>
  <c r="C198" i="52"/>
  <c r="D181" i="52"/>
  <c r="J262" i="52"/>
  <c r="K262" i="52" s="1"/>
  <c r="J168" i="52"/>
  <c r="K168" i="52" s="1"/>
  <c r="C168" i="52"/>
  <c r="D168" i="52"/>
  <c r="I168" i="52"/>
  <c r="C90" i="52"/>
  <c r="I267" i="52"/>
  <c r="C110" i="52"/>
  <c r="J90" i="52"/>
  <c r="K90" i="52" s="1"/>
  <c r="I80" i="52"/>
  <c r="I76" i="52"/>
  <c r="I238" i="52"/>
  <c r="D182" i="52"/>
  <c r="D107" i="52"/>
  <c r="J82" i="52"/>
  <c r="K82" i="52" s="1"/>
  <c r="J150" i="52"/>
  <c r="K150" i="52" s="1"/>
  <c r="C94" i="52"/>
  <c r="D94" i="52"/>
  <c r="I94" i="52"/>
  <c r="J94" i="52"/>
  <c r="K94" i="52" s="1"/>
  <c r="I82" i="52"/>
  <c r="I150" i="52"/>
  <c r="J96" i="52"/>
  <c r="C111" i="52"/>
  <c r="D253" i="52"/>
  <c r="J182" i="52"/>
  <c r="K182" i="52" s="1"/>
  <c r="C161" i="52"/>
  <c r="D207" i="52"/>
  <c r="I189" i="52"/>
  <c r="D212" i="52"/>
  <c r="C212" i="52"/>
  <c r="C80" i="52"/>
  <c r="D80" i="52"/>
  <c r="C76" i="52"/>
  <c r="D76" i="52"/>
  <c r="D111" i="52"/>
  <c r="C253" i="52"/>
  <c r="I253" i="52"/>
  <c r="I161" i="52"/>
  <c r="C207" i="52"/>
  <c r="C82" i="52"/>
  <c r="D82" i="52"/>
  <c r="C150" i="52"/>
  <c r="D150" i="52"/>
  <c r="D141" i="52"/>
  <c r="C225" i="52"/>
  <c r="D225" i="52"/>
  <c r="J125" i="52"/>
  <c r="K125" i="52" s="1"/>
  <c r="J111" i="52"/>
  <c r="K111" i="52" s="1"/>
  <c r="J212" i="52"/>
  <c r="K212" i="52" s="1"/>
  <c r="J207" i="52"/>
  <c r="K207" i="52" s="1"/>
  <c r="C96" i="52"/>
  <c r="D199" i="52"/>
  <c r="I199" i="52"/>
  <c r="J179" i="52"/>
  <c r="K179" i="52" s="1"/>
  <c r="C179" i="52"/>
  <c r="I245" i="52"/>
  <c r="C139" i="52"/>
  <c r="I188" i="52"/>
  <c r="D209" i="52"/>
  <c r="J217" i="52"/>
  <c r="K217" i="52" s="1"/>
  <c r="I179" i="52"/>
  <c r="C147" i="52"/>
  <c r="D147" i="52"/>
  <c r="I217" i="52"/>
  <c r="D120" i="52"/>
  <c r="D137" i="52"/>
  <c r="D132" i="52"/>
  <c r="C69" i="24"/>
  <c r="C66" i="24"/>
  <c r="C65" i="24"/>
  <c r="C57" i="24"/>
  <c r="E84" i="24"/>
  <c r="M84" i="24" s="1"/>
  <c r="E110" i="24"/>
  <c r="M110" i="24" s="1"/>
  <c r="E116" i="24"/>
  <c r="M116" i="24" s="1"/>
  <c r="J69" i="24"/>
  <c r="K69" i="24" s="1"/>
  <c r="J65" i="24"/>
  <c r="K65" i="24" s="1"/>
  <c r="G59" i="24"/>
  <c r="J57" i="24"/>
  <c r="K57" i="24" s="1"/>
  <c r="C52" i="24"/>
  <c r="H52" i="24"/>
  <c r="E49" i="24"/>
  <c r="M49" i="24" s="1"/>
  <c r="G40" i="24"/>
  <c r="E37" i="24"/>
  <c r="M37" i="24" s="1"/>
  <c r="J32" i="24"/>
  <c r="K32" i="24" s="1"/>
  <c r="E29" i="24"/>
  <c r="M29" i="24" s="1"/>
  <c r="D27" i="24"/>
  <c r="J23" i="24"/>
  <c r="K23" i="24" s="1"/>
  <c r="I22" i="24"/>
  <c r="H5" i="24"/>
  <c r="E5" i="24"/>
  <c r="M5" i="24" s="1"/>
  <c r="F5" i="24"/>
  <c r="G5" i="24"/>
  <c r="I5" i="24"/>
  <c r="C33" i="24"/>
  <c r="I32" i="24"/>
  <c r="J31" i="24"/>
  <c r="K31" i="24" s="1"/>
  <c r="J30" i="24"/>
  <c r="K30" i="24" s="1"/>
  <c r="D29" i="24"/>
  <c r="I23" i="24"/>
  <c r="H22" i="24"/>
  <c r="I21" i="24"/>
  <c r="C11" i="24"/>
  <c r="I70" i="24"/>
  <c r="H69" i="24"/>
  <c r="H65" i="24"/>
  <c r="I63" i="24"/>
  <c r="C59" i="24"/>
  <c r="H57" i="24"/>
  <c r="I52" i="24"/>
  <c r="E50" i="24"/>
  <c r="M50" i="24" s="1"/>
  <c r="H49" i="24"/>
  <c r="I45" i="24"/>
  <c r="F42" i="24"/>
  <c r="I41" i="24"/>
  <c r="J36" i="24"/>
  <c r="K36" i="24" s="1"/>
  <c r="F31" i="24"/>
  <c r="C29" i="24"/>
  <c r="G23" i="24"/>
  <c r="C22" i="24"/>
  <c r="I15" i="24"/>
  <c r="J8" i="24"/>
  <c r="K8" i="24" s="1"/>
  <c r="E8" i="24"/>
  <c r="M8" i="24" s="1"/>
  <c r="F8" i="24"/>
  <c r="G8" i="24"/>
  <c r="D7" i="24"/>
  <c r="C7" i="24"/>
  <c r="E7" i="24"/>
  <c r="M7" i="24" s="1"/>
  <c r="D79" i="24"/>
  <c r="D137" i="24"/>
  <c r="D148" i="24"/>
  <c r="H70" i="24"/>
  <c r="G69" i="24"/>
  <c r="J66" i="24"/>
  <c r="K66" i="24" s="1"/>
  <c r="G65" i="24"/>
  <c r="H63" i="24"/>
  <c r="G57" i="24"/>
  <c r="G52" i="24"/>
  <c r="G49" i="24"/>
  <c r="E47" i="24"/>
  <c r="M47" i="24" s="1"/>
  <c r="C47" i="24"/>
  <c r="E46" i="24"/>
  <c r="M46" i="24" s="1"/>
  <c r="D46" i="24"/>
  <c r="H45" i="24"/>
  <c r="H41" i="24"/>
  <c r="G28" i="24"/>
  <c r="E15" i="24"/>
  <c r="M15" i="24" s="1"/>
  <c r="I12" i="24"/>
  <c r="J5" i="24"/>
  <c r="K5" i="24" s="1"/>
  <c r="C36" i="24"/>
  <c r="F36" i="24"/>
  <c r="D124" i="24"/>
  <c r="F69" i="24"/>
  <c r="F57" i="24"/>
  <c r="F37" i="24"/>
  <c r="H36" i="24"/>
  <c r="E32" i="24"/>
  <c r="M32" i="24" s="1"/>
  <c r="H32" i="24"/>
  <c r="D92" i="24"/>
  <c r="D95" i="24"/>
  <c r="D118" i="24"/>
  <c r="E124" i="24"/>
  <c r="M124" i="24" s="1"/>
  <c r="C127" i="24"/>
  <c r="J71" i="24"/>
  <c r="K71" i="24" s="1"/>
  <c r="E70" i="24"/>
  <c r="M70" i="24" s="1"/>
  <c r="E69" i="24"/>
  <c r="M69" i="24" s="1"/>
  <c r="H66" i="24"/>
  <c r="E65" i="24"/>
  <c r="M65" i="24" s="1"/>
  <c r="J64" i="24"/>
  <c r="K64" i="24" s="1"/>
  <c r="D63" i="24"/>
  <c r="E57" i="24"/>
  <c r="M57" i="24" s="1"/>
  <c r="G55" i="24"/>
  <c r="E52" i="24"/>
  <c r="M52" i="24" s="1"/>
  <c r="E51" i="24"/>
  <c r="M51" i="24" s="1"/>
  <c r="G51" i="24"/>
  <c r="H50" i="24"/>
  <c r="D49" i="24"/>
  <c r="I47" i="24"/>
  <c r="F45" i="24"/>
  <c r="F40" i="24"/>
  <c r="I37" i="24"/>
  <c r="G36" i="24"/>
  <c r="E35" i="24"/>
  <c r="M35" i="24" s="1"/>
  <c r="C35" i="24"/>
  <c r="G33" i="24"/>
  <c r="I29" i="24"/>
  <c r="F26" i="24"/>
  <c r="E12" i="24"/>
  <c r="M12" i="24" s="1"/>
  <c r="J11" i="24"/>
  <c r="K11" i="24" s="1"/>
  <c r="J7" i="24"/>
  <c r="K7" i="24" s="1"/>
  <c r="D5" i="24"/>
  <c r="F41" i="24"/>
  <c r="C92" i="24"/>
  <c r="I66" i="24"/>
  <c r="F65" i="24"/>
  <c r="G45" i="24"/>
  <c r="G41" i="24"/>
  <c r="C86" i="24"/>
  <c r="E92" i="24"/>
  <c r="M92" i="24" s="1"/>
  <c r="C116" i="24"/>
  <c r="E118" i="24"/>
  <c r="M118" i="24" s="1"/>
  <c r="E142" i="24"/>
  <c r="M142" i="24" s="1"/>
  <c r="D159" i="24"/>
  <c r="I71" i="24"/>
  <c r="F66" i="24"/>
  <c r="I64" i="24"/>
  <c r="J59" i="24"/>
  <c r="K59" i="24" s="1"/>
  <c r="H56" i="24"/>
  <c r="F56" i="24"/>
  <c r="D52" i="24"/>
  <c r="C49" i="24"/>
  <c r="H47" i="24"/>
  <c r="E45" i="24"/>
  <c r="M45" i="24" s="1"/>
  <c r="D41" i="24"/>
  <c r="D40" i="24"/>
  <c r="E38" i="24"/>
  <c r="M38" i="24" s="1"/>
  <c r="I38" i="24"/>
  <c r="H37" i="24"/>
  <c r="E36" i="24"/>
  <c r="M36" i="24" s="1"/>
  <c r="F33" i="24"/>
  <c r="C30" i="24"/>
  <c r="H29" i="24"/>
  <c r="G27" i="24"/>
  <c r="G11" i="24"/>
  <c r="C5" i="24"/>
  <c r="D4" i="24"/>
  <c r="I4" i="24"/>
  <c r="I51" i="24"/>
  <c r="D50" i="24"/>
  <c r="G47" i="24"/>
  <c r="J46" i="24"/>
  <c r="K46" i="24" s="1"/>
  <c r="C45" i="24"/>
  <c r="C41" i="24"/>
  <c r="G37" i="24"/>
  <c r="D36" i="24"/>
  <c r="I35" i="24"/>
  <c r="E33" i="24"/>
  <c r="M33" i="24" s="1"/>
  <c r="F29" i="24"/>
  <c r="D26" i="24"/>
  <c r="I24" i="24"/>
  <c r="J22" i="24"/>
  <c r="K22" i="24" s="1"/>
  <c r="G17" i="24"/>
  <c r="D13" i="24"/>
  <c r="F11" i="24"/>
  <c r="E10" i="24"/>
  <c r="M10" i="24" s="1"/>
  <c r="D8" i="24"/>
  <c r="G7" i="24"/>
  <c r="D230" i="24"/>
  <c r="J230" i="24"/>
  <c r="K230" i="24" s="1"/>
  <c r="C281" i="24"/>
  <c r="I281" i="24"/>
  <c r="J281" i="24"/>
  <c r="K281" i="24" s="1"/>
  <c r="C328" i="24"/>
  <c r="C280" i="24"/>
  <c r="D280" i="24"/>
  <c r="I280" i="24"/>
  <c r="J280" i="24"/>
  <c r="K280" i="24" s="1"/>
  <c r="J171" i="24"/>
  <c r="K171" i="24" s="1"/>
  <c r="C306" i="24"/>
  <c r="J306" i="24"/>
  <c r="K306" i="24" s="1"/>
  <c r="J313" i="24"/>
  <c r="K313" i="24" s="1"/>
  <c r="D331" i="24"/>
  <c r="I342" i="24"/>
  <c r="J342" i="24"/>
  <c r="K342" i="24" s="1"/>
  <c r="J200" i="24"/>
  <c r="K200" i="24" s="1"/>
  <c r="I200" i="24"/>
  <c r="J323" i="24"/>
  <c r="K323" i="24" s="1"/>
  <c r="I323" i="24"/>
  <c r="C215" i="24"/>
  <c r="D215" i="24"/>
  <c r="I215" i="24"/>
  <c r="C243" i="24"/>
  <c r="D243" i="24"/>
  <c r="I243" i="24"/>
  <c r="J243" i="24"/>
  <c r="K243" i="24" s="1"/>
  <c r="I313" i="24"/>
  <c r="I235" i="24"/>
  <c r="C235" i="24"/>
  <c r="D250" i="24"/>
  <c r="C250" i="24"/>
  <c r="I354" i="24"/>
  <c r="C245" i="24"/>
  <c r="I245" i="24"/>
  <c r="C371" i="24"/>
  <c r="D371" i="24"/>
  <c r="J240" i="24"/>
  <c r="K240" i="24" s="1"/>
  <c r="I240" i="24"/>
  <c r="D360" i="24"/>
  <c r="I186" i="24"/>
  <c r="D298" i="24"/>
  <c r="I298" i="24"/>
  <c r="D317" i="24"/>
  <c r="J317" i="24"/>
  <c r="K317" i="24" s="1"/>
  <c r="D226" i="24"/>
  <c r="D196" i="24"/>
  <c r="I284" i="24"/>
  <c r="J211" i="24"/>
  <c r="K211" i="24" s="1"/>
  <c r="J350" i="24"/>
  <c r="K350" i="24" s="1"/>
  <c r="J331" i="24"/>
  <c r="K331" i="24" s="1"/>
  <c r="I286" i="24"/>
  <c r="I360" i="24"/>
  <c r="J298" i="24"/>
  <c r="K298" i="24" s="1"/>
  <c r="D368" i="24"/>
  <c r="D297" i="24"/>
  <c r="J297" i="24"/>
  <c r="K297" i="24" s="1"/>
  <c r="C297" i="24"/>
  <c r="J250" i="24"/>
  <c r="K250" i="24" s="1"/>
  <c r="J354" i="24"/>
  <c r="K354" i="24" s="1"/>
  <c r="I331" i="24"/>
  <c r="C295" i="24"/>
  <c r="I274" i="24"/>
  <c r="J274" i="24"/>
  <c r="K274" i="24" s="1"/>
  <c r="C222" i="24"/>
  <c r="D222" i="24"/>
  <c r="I222" i="24"/>
  <c r="C313" i="24"/>
  <c r="I211" i="24"/>
  <c r="I317" i="24"/>
  <c r="I250" i="24"/>
  <c r="D336" i="24"/>
  <c r="J336" i="24"/>
  <c r="K336" i="24" s="1"/>
  <c r="D232" i="24"/>
  <c r="J254" i="24"/>
  <c r="I254" i="24"/>
  <c r="J373" i="24"/>
  <c r="K373" i="24" s="1"/>
  <c r="C373" i="24"/>
  <c r="C178" i="24"/>
  <c r="I178" i="24"/>
  <c r="C355" i="24"/>
  <c r="C322" i="24"/>
  <c r="D322" i="24"/>
  <c r="I322" i="24"/>
  <c r="J322" i="24"/>
  <c r="K322" i="24" s="1"/>
  <c r="I302" i="24"/>
  <c r="C319" i="24"/>
  <c r="J368" i="24"/>
  <c r="K368" i="24" s="1"/>
  <c r="I226" i="24"/>
  <c r="J361" i="24"/>
  <c r="K361" i="24" s="1"/>
  <c r="I372" i="24"/>
  <c r="D354" i="24"/>
  <c r="C331" i="24"/>
  <c r="C183" i="24"/>
  <c r="C200" i="24"/>
  <c r="C323" i="24"/>
  <c r="J215" i="24"/>
  <c r="K215" i="24" s="1"/>
  <c r="D206" i="24"/>
  <c r="C272" i="24"/>
  <c r="C201" i="24"/>
  <c r="C267" i="24"/>
  <c r="C246" i="24"/>
  <c r="I198" i="24"/>
  <c r="C229" i="24"/>
  <c r="J349" i="24"/>
  <c r="K349" i="24" s="1"/>
  <c r="I270" i="24"/>
  <c r="D258" i="24"/>
  <c r="D207" i="24"/>
  <c r="I170" i="24"/>
  <c r="C353" i="24"/>
  <c r="D191" i="24"/>
  <c r="J191" i="24"/>
  <c r="K191" i="24" s="1"/>
  <c r="J259" i="24"/>
  <c r="K259" i="24" s="1"/>
  <c r="D259" i="24"/>
  <c r="J246" i="24"/>
  <c r="K246" i="24" s="1"/>
  <c r="D316" i="24"/>
  <c r="D299" i="24"/>
  <c r="C367" i="24"/>
  <c r="I367" i="24"/>
  <c r="J343" i="24"/>
  <c r="K343" i="24" s="1"/>
  <c r="I344" i="24"/>
  <c r="J264" i="24"/>
  <c r="J345" i="24"/>
  <c r="K345" i="24" s="1"/>
  <c r="I252" i="24"/>
  <c r="D202" i="24"/>
  <c r="J242" i="24"/>
  <c r="K242" i="24" s="1"/>
  <c r="D325" i="24"/>
  <c r="J244" i="24"/>
  <c r="K244" i="24" s="1"/>
  <c r="J216" i="24"/>
  <c r="K216" i="24" s="1"/>
  <c r="D320" i="24"/>
  <c r="J184" i="24"/>
  <c r="K184" i="24" s="1"/>
  <c r="C184" i="24"/>
  <c r="D184" i="24"/>
  <c r="C316" i="24"/>
  <c r="I293" i="24"/>
  <c r="C299" i="24"/>
  <c r="I366" i="24"/>
  <c r="I343" i="24"/>
  <c r="C237" i="24"/>
  <c r="D268" i="24"/>
  <c r="I345" i="24"/>
  <c r="J260" i="24"/>
  <c r="K260" i="24" s="1"/>
  <c r="D218" i="24"/>
  <c r="J208" i="24"/>
  <c r="K208" i="24" s="1"/>
  <c r="J257" i="24"/>
  <c r="K257" i="24" s="1"/>
  <c r="C257" i="24"/>
  <c r="I216" i="24"/>
  <c r="C315" i="24"/>
  <c r="J315" i="24"/>
  <c r="K315" i="24" s="1"/>
  <c r="I272" i="24"/>
  <c r="I201" i="24"/>
  <c r="I262" i="24"/>
  <c r="I278" i="24"/>
  <c r="I327" i="24"/>
  <c r="J316" i="24"/>
  <c r="K316" i="24" s="1"/>
  <c r="C198" i="24"/>
  <c r="J351" i="24"/>
  <c r="K351" i="24" s="1"/>
  <c r="I229" i="24"/>
  <c r="C268" i="24"/>
  <c r="J207" i="24"/>
  <c r="K207" i="24" s="1"/>
  <c r="I353" i="24"/>
  <c r="J234" i="24"/>
  <c r="K234" i="24" s="1"/>
  <c r="J270" i="24"/>
  <c r="K270" i="24" s="1"/>
  <c r="C345" i="24"/>
  <c r="C216" i="24"/>
  <c r="D216" i="24"/>
  <c r="C335" i="24"/>
  <c r="D343" i="24"/>
  <c r="I249" i="24"/>
  <c r="I218" i="24"/>
  <c r="I244" i="24"/>
  <c r="C182" i="24"/>
  <c r="I321" i="24"/>
  <c r="J199" i="24"/>
  <c r="K199" i="24" s="1"/>
  <c r="J337" i="24"/>
  <c r="K337" i="24" s="1"/>
  <c r="C214" i="24"/>
  <c r="J167" i="24"/>
  <c r="K167" i="24" s="1"/>
  <c r="C329" i="24"/>
  <c r="C291" i="24"/>
  <c r="C187" i="24"/>
  <c r="C239" i="24"/>
  <c r="C165" i="24"/>
  <c r="I168" i="24"/>
  <c r="J251" i="24"/>
  <c r="K251" i="24" s="1"/>
  <c r="I199" i="24"/>
  <c r="J214" i="24"/>
  <c r="K214" i="24" s="1"/>
  <c r="D172" i="24"/>
  <c r="D203" i="24"/>
  <c r="D174" i="24"/>
  <c r="D193" i="24"/>
  <c r="J239" i="24"/>
  <c r="K239" i="24" s="1"/>
  <c r="J164" i="24"/>
  <c r="K164" i="24" s="1"/>
  <c r="J165" i="24"/>
  <c r="K165" i="24" s="1"/>
  <c r="I251" i="24"/>
  <c r="C203" i="24"/>
  <c r="I185" i="24"/>
  <c r="D163" i="24"/>
  <c r="C174" i="24"/>
  <c r="D290" i="24"/>
  <c r="C193" i="24"/>
  <c r="I164" i="24"/>
  <c r="J203" i="24"/>
  <c r="K203" i="24" s="1"/>
  <c r="C163" i="24"/>
  <c r="C290" i="24"/>
  <c r="D251" i="24"/>
  <c r="J163" i="24"/>
  <c r="K163" i="24" s="1"/>
  <c r="J290" i="24"/>
  <c r="K290" i="24" s="1"/>
  <c r="I172" i="24"/>
  <c r="I193" i="24"/>
  <c r="D228" i="24"/>
  <c r="C44" i="24"/>
  <c r="D44" i="24"/>
  <c r="J67" i="24"/>
  <c r="K67" i="24" s="1"/>
  <c r="G62" i="24"/>
  <c r="F62" i="24"/>
  <c r="J60" i="24"/>
  <c r="K60" i="24" s="1"/>
  <c r="D58" i="24"/>
  <c r="J44" i="24"/>
  <c r="K44" i="24" s="1"/>
  <c r="E42" i="24"/>
  <c r="M42" i="24" s="1"/>
  <c r="J39" i="24"/>
  <c r="K39" i="24" s="1"/>
  <c r="C58" i="24"/>
  <c r="D56" i="24"/>
  <c r="G70" i="24"/>
  <c r="D70" i="24"/>
  <c r="J68" i="24"/>
  <c r="K68" i="24" s="1"/>
  <c r="H67" i="24"/>
  <c r="E63" i="24"/>
  <c r="M63" i="24" s="1"/>
  <c r="G63" i="24"/>
  <c r="I62" i="24"/>
  <c r="G60" i="24"/>
  <c r="E55" i="24"/>
  <c r="M55" i="24" s="1"/>
  <c r="I55" i="24"/>
  <c r="J54" i="24"/>
  <c r="K54" i="24" s="1"/>
  <c r="I46" i="24"/>
  <c r="H44" i="24"/>
  <c r="F43" i="24"/>
  <c r="J40" i="24"/>
  <c r="K40" i="24" s="1"/>
  <c r="H39" i="24"/>
  <c r="J27" i="24"/>
  <c r="K27" i="24" s="1"/>
  <c r="H17" i="24"/>
  <c r="E17" i="24"/>
  <c r="M17" i="24" s="1"/>
  <c r="F17" i="24"/>
  <c r="I17" i="24"/>
  <c r="C17" i="24"/>
  <c r="J16" i="24"/>
  <c r="K16" i="24" s="1"/>
  <c r="F16" i="24"/>
  <c r="G16" i="24"/>
  <c r="C16" i="24"/>
  <c r="E16" i="24"/>
  <c r="M16" i="24" s="1"/>
  <c r="I16" i="24"/>
  <c r="J10" i="24"/>
  <c r="K10" i="24" s="1"/>
  <c r="J20" i="24"/>
  <c r="K20" i="24" s="1"/>
  <c r="E20" i="24"/>
  <c r="M20" i="24" s="1"/>
  <c r="F20" i="24"/>
  <c r="D20" i="24"/>
  <c r="H20" i="24"/>
  <c r="I20" i="24"/>
  <c r="D19" i="24"/>
  <c r="F19" i="24"/>
  <c r="G19" i="24"/>
  <c r="I19" i="24"/>
  <c r="C19" i="24"/>
  <c r="F18" i="24"/>
  <c r="E18" i="24"/>
  <c r="M18" i="24" s="1"/>
  <c r="G18" i="24"/>
  <c r="D18" i="24"/>
  <c r="I18" i="24"/>
  <c r="J18" i="24"/>
  <c r="K18" i="24" s="1"/>
  <c r="E71" i="24"/>
  <c r="M71" i="24" s="1"/>
  <c r="D71" i="24"/>
  <c r="H68" i="24"/>
  <c r="D67" i="24"/>
  <c r="C64" i="24"/>
  <c r="G64" i="24"/>
  <c r="E62" i="24"/>
  <c r="M62" i="24" s="1"/>
  <c r="E60" i="24"/>
  <c r="M60" i="24" s="1"/>
  <c r="J58" i="24"/>
  <c r="K58" i="24" s="1"/>
  <c r="J56" i="24"/>
  <c r="K56" i="24" s="1"/>
  <c r="F54" i="24"/>
  <c r="I48" i="24"/>
  <c r="F46" i="24"/>
  <c r="F44" i="24"/>
  <c r="J42" i="24"/>
  <c r="K42" i="24" s="1"/>
  <c r="H40" i="24"/>
  <c r="F39" i="24"/>
  <c r="G30" i="24"/>
  <c r="F30" i="24"/>
  <c r="H30" i="24"/>
  <c r="C24" i="24"/>
  <c r="D24" i="24"/>
  <c r="J24" i="24"/>
  <c r="K24" i="24" s="1"/>
  <c r="F24" i="24"/>
  <c r="G24" i="24"/>
  <c r="G66" i="24"/>
  <c r="E66" i="24"/>
  <c r="M66" i="24" s="1"/>
  <c r="D62" i="24"/>
  <c r="E59" i="24"/>
  <c r="M59" i="24" s="1"/>
  <c r="H59" i="24"/>
  <c r="H48" i="24"/>
  <c r="E44" i="24"/>
  <c r="M44" i="24" s="1"/>
  <c r="E43" i="24"/>
  <c r="M43" i="24" s="1"/>
  <c r="C43" i="24"/>
  <c r="G38" i="24"/>
  <c r="D38" i="24"/>
  <c r="C32" i="24"/>
  <c r="G32" i="24"/>
  <c r="C28" i="24"/>
  <c r="D28" i="24"/>
  <c r="F28" i="24"/>
  <c r="H28" i="24"/>
  <c r="I28" i="24"/>
  <c r="E67" i="24"/>
  <c r="M67" i="24" s="1"/>
  <c r="F67" i="24"/>
  <c r="C60" i="24"/>
  <c r="H60" i="24"/>
  <c r="E39" i="24"/>
  <c r="M39" i="24" s="1"/>
  <c r="D39" i="24"/>
  <c r="G67" i="24"/>
  <c r="F60" i="24"/>
  <c r="G58" i="24"/>
  <c r="H58" i="24"/>
  <c r="C56" i="24"/>
  <c r="I56" i="24"/>
  <c r="G44" i="24"/>
  <c r="G42" i="24"/>
  <c r="C42" i="24"/>
  <c r="G39" i="24"/>
  <c r="C62" i="24"/>
  <c r="F58" i="24"/>
  <c r="G56" i="24"/>
  <c r="G48" i="24"/>
  <c r="H42" i="24"/>
  <c r="E27" i="24"/>
  <c r="M27" i="24" s="1"/>
  <c r="C27" i="24"/>
  <c r="F27" i="24"/>
  <c r="H27" i="24"/>
  <c r="I27" i="24"/>
  <c r="F10" i="24"/>
  <c r="H10" i="24"/>
  <c r="I10" i="24"/>
  <c r="G10" i="24"/>
  <c r="C10" i="24"/>
  <c r="E56" i="24"/>
  <c r="M56" i="24" s="1"/>
  <c r="E48" i="24"/>
  <c r="M48" i="24" s="1"/>
  <c r="C68" i="24"/>
  <c r="F68" i="24"/>
  <c r="I67" i="24"/>
  <c r="J62" i="24"/>
  <c r="K62" i="24" s="1"/>
  <c r="I60" i="24"/>
  <c r="G54" i="24"/>
  <c r="I54" i="24"/>
  <c r="D48" i="24"/>
  <c r="G46" i="24"/>
  <c r="I44" i="24"/>
  <c r="D42" i="24"/>
  <c r="C40" i="24"/>
  <c r="E40" i="24"/>
  <c r="M40" i="24" s="1"/>
  <c r="I39" i="24"/>
  <c r="F32" i="24"/>
  <c r="E31" i="24"/>
  <c r="M31" i="24" s="1"/>
  <c r="G31" i="24"/>
  <c r="H31" i="24"/>
  <c r="C20" i="24"/>
  <c r="E19" i="24"/>
  <c r="M19" i="24" s="1"/>
  <c r="C18" i="24"/>
  <c r="F14" i="24"/>
  <c r="G14" i="24"/>
  <c r="H14" i="24"/>
  <c r="C14" i="24"/>
  <c r="E14" i="24"/>
  <c r="M14" i="24" s="1"/>
  <c r="J14" i="24"/>
  <c r="K14" i="24" s="1"/>
  <c r="J12" i="24"/>
  <c r="K12" i="24" s="1"/>
  <c r="G12" i="24"/>
  <c r="H12" i="24"/>
  <c r="G50" i="24"/>
  <c r="D23" i="24"/>
  <c r="E23" i="24"/>
  <c r="M23" i="24" s="1"/>
  <c r="F23" i="24"/>
  <c r="H21" i="24"/>
  <c r="D21" i="24"/>
  <c r="E21" i="24"/>
  <c r="M21" i="24" s="1"/>
  <c r="D15" i="24"/>
  <c r="G15" i="24"/>
  <c r="H15" i="24"/>
  <c r="H13" i="24"/>
  <c r="F13" i="24"/>
  <c r="G13" i="24"/>
  <c r="F12" i="24"/>
  <c r="G34" i="24"/>
  <c r="G26" i="24"/>
  <c r="H26" i="24"/>
  <c r="H23" i="24"/>
  <c r="F22" i="24"/>
  <c r="D22" i="24"/>
  <c r="E22" i="24"/>
  <c r="M22" i="24" s="1"/>
  <c r="G21" i="24"/>
  <c r="J15" i="24"/>
  <c r="K15" i="24" s="1"/>
  <c r="J13" i="24"/>
  <c r="K13" i="24" s="1"/>
  <c r="D12" i="24"/>
  <c r="D11" i="24"/>
  <c r="H11" i="24"/>
  <c r="I11" i="24"/>
  <c r="J3" i="24"/>
  <c r="K3" i="24" s="1"/>
  <c r="J238" i="24"/>
  <c r="K238" i="24" s="1"/>
  <c r="I348" i="24"/>
  <c r="D282" i="24"/>
  <c r="J284" i="24"/>
  <c r="K284" i="24" s="1"/>
  <c r="J365" i="24"/>
  <c r="K365" i="24" s="1"/>
  <c r="J226" i="24"/>
  <c r="C226" i="24"/>
  <c r="C350" i="24"/>
  <c r="D350" i="24"/>
  <c r="J197" i="24"/>
  <c r="K197" i="24" s="1"/>
  <c r="C197" i="24"/>
  <c r="D263" i="24"/>
  <c r="C263" i="24"/>
  <c r="I263" i="24"/>
  <c r="J263" i="24"/>
  <c r="K263" i="24" s="1"/>
  <c r="J213" i="24"/>
  <c r="K213" i="24" s="1"/>
  <c r="C213" i="24"/>
  <c r="D213" i="24"/>
  <c r="I213" i="24"/>
  <c r="H9" i="24"/>
  <c r="J4" i="24"/>
  <c r="K4" i="24" s="1"/>
  <c r="C4" i="24"/>
  <c r="D313" i="24"/>
  <c r="C287" i="24"/>
  <c r="J360" i="24"/>
  <c r="K360" i="24" s="1"/>
  <c r="C360" i="24"/>
  <c r="D211" i="24"/>
  <c r="J269" i="24"/>
  <c r="K269" i="24" s="1"/>
  <c r="D175" i="24"/>
  <c r="J225" i="24"/>
  <c r="K225" i="24" s="1"/>
  <c r="C225" i="24"/>
  <c r="C192" i="24"/>
  <c r="D192" i="24"/>
  <c r="D2" i="24"/>
  <c r="D181" i="24"/>
  <c r="J196" i="24"/>
  <c r="K196" i="24" s="1"/>
  <c r="C196" i="24"/>
  <c r="F6" i="24"/>
  <c r="H8" i="24"/>
  <c r="I7" i="24"/>
  <c r="I6" i="24"/>
  <c r="J302" i="24"/>
  <c r="K302" i="24" s="1"/>
  <c r="C302" i="24"/>
  <c r="D287" i="24"/>
  <c r="C285" i="24"/>
  <c r="J177" i="24"/>
  <c r="C177" i="24"/>
  <c r="J175" i="24"/>
  <c r="K175" i="24" s="1"/>
  <c r="C175" i="24"/>
  <c r="J232" i="24"/>
  <c r="K232" i="24" s="1"/>
  <c r="C232" i="24"/>
  <c r="J287" i="24"/>
  <c r="K287" i="24" s="1"/>
  <c r="J282" i="24"/>
  <c r="K282" i="24" s="1"/>
  <c r="I177" i="24"/>
  <c r="C230" i="24"/>
  <c r="J220" i="24"/>
  <c r="K220" i="24" s="1"/>
  <c r="C220" i="24"/>
  <c r="D285" i="24"/>
  <c r="J210" i="24"/>
  <c r="K210" i="24" s="1"/>
  <c r="C210" i="24"/>
  <c r="J2" i="24"/>
  <c r="K2" i="24" s="1"/>
  <c r="I220" i="24"/>
  <c r="J285" i="24"/>
  <c r="K285" i="24" s="1"/>
  <c r="J181" i="24"/>
  <c r="K181" i="24" s="1"/>
  <c r="I210" i="24"/>
  <c r="I232" i="24"/>
  <c r="C173" i="24"/>
  <c r="D173" i="24"/>
  <c r="I173" i="24"/>
  <c r="J173" i="24"/>
  <c r="K173" i="24" s="1"/>
  <c r="C358" i="24"/>
  <c r="D358" i="24"/>
  <c r="I358" i="24"/>
  <c r="J358" i="24"/>
  <c r="K358" i="24" s="1"/>
  <c r="D3" i="24"/>
  <c r="I2" i="24"/>
  <c r="J348" i="24"/>
  <c r="K348" i="24" s="1"/>
  <c r="C348" i="24"/>
  <c r="I285" i="24"/>
  <c r="D284" i="24"/>
  <c r="I181" i="24"/>
  <c r="C269" i="24"/>
  <c r="I230" i="24"/>
  <c r="C361" i="24"/>
  <c r="D361" i="24"/>
  <c r="J310" i="24"/>
  <c r="K310" i="24" s="1"/>
  <c r="C162" i="24"/>
  <c r="D271" i="24"/>
  <c r="J273" i="24"/>
  <c r="K273" i="24" s="1"/>
  <c r="D273" i="24"/>
  <c r="D209" i="24"/>
  <c r="D355" i="24"/>
  <c r="C262" i="24"/>
  <c r="D262" i="24"/>
  <c r="C363" i="24"/>
  <c r="C271" i="24"/>
  <c r="J180" i="24"/>
  <c r="K180" i="24" s="1"/>
  <c r="I273" i="24"/>
  <c r="D178" i="24"/>
  <c r="J355" i="24"/>
  <c r="K355" i="24" s="1"/>
  <c r="J338" i="24"/>
  <c r="K338" i="24" s="1"/>
  <c r="D281" i="24"/>
  <c r="J326" i="24"/>
  <c r="K326" i="24" s="1"/>
  <c r="J328" i="24"/>
  <c r="K328" i="24" s="1"/>
  <c r="D188" i="24"/>
  <c r="D333" i="24"/>
  <c r="J333" i="24"/>
  <c r="K333" i="24" s="1"/>
  <c r="I332" i="24"/>
  <c r="D254" i="24"/>
  <c r="D373" i="24"/>
  <c r="J363" i="24"/>
  <c r="K363" i="24" s="1"/>
  <c r="D283" i="24"/>
  <c r="J271" i="24"/>
  <c r="K271" i="24" s="1"/>
  <c r="I180" i="24"/>
  <c r="J255" i="24"/>
  <c r="K255" i="24" s="1"/>
  <c r="D255" i="24"/>
  <c r="I355" i="24"/>
  <c r="D183" i="24"/>
  <c r="I338" i="24"/>
  <c r="C369" i="24"/>
  <c r="D369" i="24"/>
  <c r="J262" i="24"/>
  <c r="K262" i="24" s="1"/>
  <c r="I328" i="24"/>
  <c r="J162" i="24"/>
  <c r="K162" i="24" s="1"/>
  <c r="D217" i="24"/>
  <c r="C217" i="24"/>
  <c r="I217" i="24"/>
  <c r="J217" i="24"/>
  <c r="K217" i="24" s="1"/>
  <c r="J209" i="24"/>
  <c r="K209" i="24" s="1"/>
  <c r="J371" i="24"/>
  <c r="K371" i="24" s="1"/>
  <c r="C278" i="24"/>
  <c r="D278" i="24"/>
  <c r="D212" i="24"/>
  <c r="D295" i="24"/>
  <c r="D245" i="24"/>
  <c r="I209" i="24"/>
  <c r="J205" i="24"/>
  <c r="K205" i="24" s="1"/>
  <c r="D205" i="24"/>
  <c r="D310" i="24"/>
  <c r="D328" i="24"/>
  <c r="J188" i="24"/>
  <c r="K188" i="24" s="1"/>
  <c r="D332" i="24"/>
  <c r="J332" i="24"/>
  <c r="K332" i="24" s="1"/>
  <c r="J339" i="24"/>
  <c r="K339" i="24" s="1"/>
  <c r="C339" i="24"/>
  <c r="D339" i="24"/>
  <c r="I339" i="24"/>
  <c r="J166" i="24"/>
  <c r="K166" i="24" s="1"/>
  <c r="C166" i="24"/>
  <c r="D166" i="24"/>
  <c r="J370" i="24"/>
  <c r="K370" i="24" s="1"/>
  <c r="D338" i="24"/>
  <c r="I371" i="24"/>
  <c r="C342" i="24"/>
  <c r="D342" i="24"/>
  <c r="J278" i="24"/>
  <c r="K278" i="24" s="1"/>
  <c r="D279" i="24"/>
  <c r="D201" i="24"/>
  <c r="D200" i="24"/>
  <c r="D323" i="24"/>
  <c r="D324" i="24"/>
  <c r="D341" i="24"/>
  <c r="I194" i="24"/>
  <c r="D198" i="24"/>
  <c r="I351" i="24"/>
  <c r="J367" i="24"/>
  <c r="K367" i="24" s="1"/>
  <c r="J307" i="24"/>
  <c r="K307" i="24" s="1"/>
  <c r="C307" i="24"/>
  <c r="D307" i="24"/>
  <c r="C357" i="24"/>
  <c r="D357" i="24"/>
  <c r="D340" i="24"/>
  <c r="D327" i="24"/>
  <c r="D194" i="24"/>
  <c r="I265" i="24"/>
  <c r="D169" i="24"/>
  <c r="I307" i="24"/>
  <c r="J293" i="24"/>
  <c r="K293" i="24" s="1"/>
  <c r="J366" i="24"/>
  <c r="K366" i="24" s="1"/>
  <c r="C366" i="24"/>
  <c r="D366" i="24"/>
  <c r="C249" i="24"/>
  <c r="D249" i="24"/>
  <c r="C240" i="24"/>
  <c r="D240" i="24"/>
  <c r="C252" i="24"/>
  <c r="D252" i="24"/>
  <c r="J362" i="24"/>
  <c r="K362" i="24" s="1"/>
  <c r="C362" i="24"/>
  <c r="D362" i="24"/>
  <c r="D351" i="24"/>
  <c r="J356" i="24"/>
  <c r="K356" i="24" s="1"/>
  <c r="C356" i="24"/>
  <c r="D356" i="24"/>
  <c r="D367" i="24"/>
  <c r="J357" i="24"/>
  <c r="K357" i="24" s="1"/>
  <c r="C265" i="24"/>
  <c r="D265" i="24"/>
  <c r="D293" i="24"/>
  <c r="I357" i="24"/>
  <c r="I208" i="24"/>
  <c r="I191" i="24"/>
  <c r="C202" i="24"/>
  <c r="C359" i="24"/>
  <c r="C320" i="24"/>
  <c r="I320" i="24"/>
  <c r="J229" i="24"/>
  <c r="K229" i="24" s="1"/>
  <c r="J299" i="24"/>
  <c r="K299" i="24" s="1"/>
  <c r="J219" i="24"/>
  <c r="K219" i="24" s="1"/>
  <c r="D349" i="24"/>
  <c r="J344" i="24"/>
  <c r="K344" i="24" s="1"/>
  <c r="D270" i="24"/>
  <c r="J268" i="24"/>
  <c r="K268" i="24" s="1"/>
  <c r="D264" i="24"/>
  <c r="J374" i="24"/>
  <c r="D260" i="24"/>
  <c r="J258" i="24"/>
  <c r="K258" i="24" s="1"/>
  <c r="D275" i="24"/>
  <c r="J202" i="24"/>
  <c r="C309" i="24"/>
  <c r="J359" i="24"/>
  <c r="K359" i="24" s="1"/>
  <c r="C259" i="24"/>
  <c r="C349" i="24"/>
  <c r="C270" i="24"/>
  <c r="C264" i="24"/>
  <c r="C260" i="24"/>
  <c r="C275" i="24"/>
  <c r="I202" i="24"/>
  <c r="I359" i="24"/>
  <c r="D335" i="24"/>
  <c r="I335" i="24"/>
  <c r="I309" i="24"/>
  <c r="I259" i="24"/>
  <c r="J320" i="24"/>
  <c r="K320" i="24" s="1"/>
  <c r="D227" i="24"/>
  <c r="I227" i="24"/>
  <c r="J227" i="24"/>
  <c r="K227" i="24" s="1"/>
  <c r="C231" i="24"/>
  <c r="C242" i="24"/>
  <c r="D337" i="24"/>
  <c r="I337" i="24"/>
  <c r="C311" i="24"/>
  <c r="D311" i="24"/>
  <c r="I311" i="24"/>
  <c r="J311" i="24"/>
  <c r="C208" i="24"/>
  <c r="C191" i="24"/>
  <c r="C330" i="24"/>
  <c r="D330" i="24"/>
  <c r="I330" i="24"/>
  <c r="J330" i="24"/>
  <c r="K330" i="24" s="1"/>
  <c r="C347" i="24"/>
  <c r="C321" i="24"/>
  <c r="C190" i="24"/>
  <c r="D190" i="24"/>
  <c r="I315" i="24"/>
  <c r="I236" i="24"/>
  <c r="I167" i="24"/>
  <c r="I171" i="24"/>
  <c r="I234" i="24"/>
  <c r="I304" i="24"/>
  <c r="D164" i="24"/>
  <c r="C266" i="24"/>
  <c r="D266" i="24"/>
  <c r="C176" i="24"/>
  <c r="D176" i="24"/>
  <c r="C224" i="24"/>
  <c r="D224" i="24"/>
  <c r="C164" i="24"/>
  <c r="J276" i="24"/>
  <c r="K276" i="24" s="1"/>
  <c r="J266" i="24"/>
  <c r="K266" i="24" s="1"/>
  <c r="D185" i="24"/>
  <c r="D171" i="24"/>
  <c r="D304" i="24"/>
  <c r="C261" i="24"/>
  <c r="D261" i="24"/>
  <c r="J289" i="24"/>
  <c r="J176" i="24"/>
  <c r="K176" i="24" s="1"/>
  <c r="C171" i="24"/>
  <c r="C304" i="24"/>
  <c r="J261" i="24"/>
  <c r="K261" i="24" s="1"/>
  <c r="C334" i="24"/>
  <c r="D334" i="24"/>
  <c r="I318" i="24"/>
  <c r="I289" i="24"/>
  <c r="I176" i="24"/>
  <c r="I306" i="24"/>
  <c r="I224" i="24"/>
  <c r="C167" i="24"/>
  <c r="D167" i="24"/>
  <c r="C234" i="24"/>
  <c r="D234" i="24"/>
  <c r="D276" i="24"/>
  <c r="C236" i="24"/>
  <c r="D236" i="24"/>
  <c r="J185" i="24"/>
  <c r="K185" i="24" s="1"/>
  <c r="D289" i="24"/>
  <c r="D306" i="24"/>
  <c r="D168" i="24"/>
  <c r="D308" i="24"/>
  <c r="D241" i="24"/>
  <c r="D301" i="24"/>
  <c r="C99" i="24"/>
  <c r="C128" i="24"/>
  <c r="D131" i="24"/>
  <c r="C146" i="24"/>
  <c r="E148" i="24"/>
  <c r="M148" i="24" s="1"/>
  <c r="D87" i="24"/>
  <c r="C123" i="24"/>
  <c r="C144" i="24"/>
  <c r="D146" i="24"/>
  <c r="D155" i="24"/>
  <c r="C138" i="24"/>
  <c r="D144" i="24"/>
  <c r="E146" i="24"/>
  <c r="M146" i="24" s="1"/>
  <c r="D76" i="24"/>
  <c r="D97" i="24"/>
  <c r="C100" i="24"/>
  <c r="C129" i="24"/>
  <c r="E132" i="24"/>
  <c r="M132" i="24" s="1"/>
  <c r="D100" i="24"/>
  <c r="E100" i="24"/>
  <c r="M100" i="24" s="1"/>
  <c r="E89" i="24"/>
  <c r="M89" i="24" s="1"/>
  <c r="I87" i="24"/>
  <c r="D78" i="24"/>
  <c r="E82" i="24"/>
  <c r="M82" i="24" s="1"/>
  <c r="C89" i="24"/>
  <c r="D103" i="24"/>
  <c r="C115" i="24"/>
  <c r="C119" i="24"/>
  <c r="C121" i="24"/>
  <c r="D123" i="24"/>
  <c r="D127" i="24"/>
  <c r="D129" i="24"/>
  <c r="D136" i="24"/>
  <c r="C141" i="24"/>
  <c r="C149" i="24"/>
  <c r="C151" i="24"/>
  <c r="I119" i="24"/>
  <c r="C103" i="24"/>
  <c r="C241" i="24"/>
  <c r="C76" i="24"/>
  <c r="C87" i="24"/>
  <c r="C111" i="24"/>
  <c r="C113" i="24"/>
  <c r="D115" i="24"/>
  <c r="D119" i="24"/>
  <c r="D121" i="24"/>
  <c r="E127" i="24"/>
  <c r="M127" i="24" s="1"/>
  <c r="E129" i="24"/>
  <c r="M129" i="24" s="1"/>
  <c r="C134" i="24"/>
  <c r="D141" i="24"/>
  <c r="C143" i="24"/>
  <c r="D149" i="24"/>
  <c r="D151" i="24"/>
  <c r="C156" i="24"/>
  <c r="D111" i="24"/>
  <c r="D113" i="24"/>
  <c r="E119" i="24"/>
  <c r="M119" i="24" s="1"/>
  <c r="C126" i="24"/>
  <c r="C132" i="24"/>
  <c r="D139" i="24"/>
  <c r="D143" i="24"/>
  <c r="E151" i="24"/>
  <c r="M151" i="24" s="1"/>
  <c r="D156" i="24"/>
  <c r="E87" i="24"/>
  <c r="M87" i="24" s="1"/>
  <c r="C97" i="24"/>
  <c r="E113" i="24"/>
  <c r="M113" i="24" s="1"/>
  <c r="D132" i="24"/>
  <c r="C148" i="24"/>
  <c r="J132" i="24"/>
  <c r="K132" i="24" s="1"/>
  <c r="C301" i="24"/>
  <c r="C79" i="24"/>
  <c r="C95" i="24"/>
  <c r="E79" i="24"/>
  <c r="M79" i="24" s="1"/>
  <c r="C131" i="24"/>
  <c r="J78" i="24"/>
  <c r="K78" i="24" s="1"/>
  <c r="C78" i="24"/>
  <c r="I78" i="24"/>
  <c r="I221" i="24"/>
  <c r="J221" i="24"/>
  <c r="K221" i="24" s="1"/>
  <c r="C221" i="24"/>
  <c r="J75" i="24"/>
  <c r="K75" i="24" s="1"/>
  <c r="I75" i="24"/>
  <c r="E75" i="24"/>
  <c r="M75" i="24" s="1"/>
  <c r="D75" i="24"/>
  <c r="J77" i="24"/>
  <c r="K77" i="24" s="1"/>
  <c r="I77" i="24"/>
  <c r="D77" i="24"/>
  <c r="C77" i="24"/>
  <c r="E77" i="24"/>
  <c r="M77" i="24" s="1"/>
  <c r="C73" i="24"/>
  <c r="J105" i="24"/>
  <c r="K105" i="24" s="1"/>
  <c r="I105" i="24"/>
  <c r="E105" i="24"/>
  <c r="M105" i="24" s="1"/>
  <c r="D105" i="24"/>
  <c r="C105" i="24"/>
  <c r="J314" i="24"/>
  <c r="K314" i="24" s="1"/>
  <c r="I314" i="24"/>
  <c r="D314" i="24"/>
  <c r="C314" i="24"/>
  <c r="J91" i="24"/>
  <c r="K91" i="24" s="1"/>
  <c r="I91" i="24"/>
  <c r="E91" i="24"/>
  <c r="M91" i="24" s="1"/>
  <c r="C91" i="24"/>
  <c r="I74" i="24"/>
  <c r="J74" i="24"/>
  <c r="K74" i="24" s="1"/>
  <c r="C74" i="24"/>
  <c r="D74" i="24"/>
  <c r="J83" i="24"/>
  <c r="K83" i="24" s="1"/>
  <c r="I83" i="24"/>
  <c r="E83" i="24"/>
  <c r="M83" i="24" s="1"/>
  <c r="D83" i="24"/>
  <c r="J81" i="24"/>
  <c r="K81" i="24" s="1"/>
  <c r="I81" i="24"/>
  <c r="E81" i="24"/>
  <c r="M81" i="24" s="1"/>
  <c r="C81" i="24"/>
  <c r="J117" i="24"/>
  <c r="K117" i="24" s="1"/>
  <c r="I117" i="24"/>
  <c r="E117" i="24"/>
  <c r="M117" i="24" s="1"/>
  <c r="D117" i="24"/>
  <c r="C117" i="24"/>
  <c r="J303" i="24"/>
  <c r="K303" i="24" s="1"/>
  <c r="I303" i="24"/>
  <c r="D303" i="24"/>
  <c r="J72" i="24"/>
  <c r="K72" i="24" s="1"/>
  <c r="I72" i="24"/>
  <c r="D72" i="24"/>
  <c r="C72" i="24"/>
  <c r="C83" i="24"/>
  <c r="J94" i="24"/>
  <c r="K94" i="24" s="1"/>
  <c r="I94" i="24"/>
  <c r="E94" i="24"/>
  <c r="M94" i="24" s="1"/>
  <c r="D94" i="24"/>
  <c r="C94" i="24"/>
  <c r="J101" i="24"/>
  <c r="K101" i="24" s="1"/>
  <c r="I101" i="24"/>
  <c r="D101" i="24"/>
  <c r="C101" i="24"/>
  <c r="E101" i="24"/>
  <c r="M101" i="24" s="1"/>
  <c r="J107" i="24"/>
  <c r="K107" i="24" s="1"/>
  <c r="I107" i="24"/>
  <c r="E107" i="24"/>
  <c r="M107" i="24" s="1"/>
  <c r="D107" i="24"/>
  <c r="C107" i="24"/>
  <c r="J73" i="24"/>
  <c r="K73" i="24" s="1"/>
  <c r="I73" i="24"/>
  <c r="J88" i="24"/>
  <c r="K88" i="24" s="1"/>
  <c r="I88" i="24"/>
  <c r="E88" i="24"/>
  <c r="M88" i="24" s="1"/>
  <c r="D88" i="24"/>
  <c r="I90" i="24"/>
  <c r="J90" i="24"/>
  <c r="K90" i="24" s="1"/>
  <c r="C90" i="24"/>
  <c r="E90" i="24"/>
  <c r="M90" i="24" s="1"/>
  <c r="J109" i="24"/>
  <c r="K109" i="24" s="1"/>
  <c r="I109" i="24"/>
  <c r="E109" i="24"/>
  <c r="M109" i="24" s="1"/>
  <c r="D109" i="24"/>
  <c r="C109" i="24"/>
  <c r="J145" i="24"/>
  <c r="K145" i="24" s="1"/>
  <c r="E145" i="24"/>
  <c r="M145" i="24" s="1"/>
  <c r="D145" i="24"/>
  <c r="C145" i="24"/>
  <c r="I145" i="24"/>
  <c r="J96" i="24"/>
  <c r="K96" i="24" s="1"/>
  <c r="I96" i="24"/>
  <c r="E96" i="24"/>
  <c r="M96" i="24" s="1"/>
  <c r="D96" i="24"/>
  <c r="I98" i="24"/>
  <c r="J98" i="24"/>
  <c r="K98" i="24" s="1"/>
  <c r="C98" i="24"/>
  <c r="J102" i="24"/>
  <c r="K102" i="24" s="1"/>
  <c r="I102" i="24"/>
  <c r="J85" i="24"/>
  <c r="K85" i="24" s="1"/>
  <c r="I85" i="24"/>
  <c r="D85" i="24"/>
  <c r="C85" i="24"/>
  <c r="I89" i="24"/>
  <c r="J89" i="24"/>
  <c r="K89" i="24" s="1"/>
  <c r="J110" i="24"/>
  <c r="K110" i="24" s="1"/>
  <c r="I110" i="24"/>
  <c r="I130" i="24"/>
  <c r="J130" i="24"/>
  <c r="K130" i="24" s="1"/>
  <c r="E130" i="24"/>
  <c r="M130" i="24" s="1"/>
  <c r="D130" i="24"/>
  <c r="C130" i="24"/>
  <c r="C96" i="24"/>
  <c r="D98" i="24"/>
  <c r="C102" i="24"/>
  <c r="J104" i="24"/>
  <c r="K104" i="24" s="1"/>
  <c r="I104" i="24"/>
  <c r="E104" i="24"/>
  <c r="M104" i="24" s="1"/>
  <c r="D104" i="24"/>
  <c r="I106" i="24"/>
  <c r="C106" i="24"/>
  <c r="J120" i="24"/>
  <c r="K120" i="24" s="1"/>
  <c r="I120" i="24"/>
  <c r="E120" i="24"/>
  <c r="M120" i="24" s="1"/>
  <c r="D120" i="24"/>
  <c r="I122" i="24"/>
  <c r="J122" i="24"/>
  <c r="K122" i="24" s="1"/>
  <c r="E122" i="24"/>
  <c r="M122" i="24" s="1"/>
  <c r="D122" i="24"/>
  <c r="C122" i="24"/>
  <c r="J152" i="24"/>
  <c r="K152" i="24" s="1"/>
  <c r="I152" i="24"/>
  <c r="E152" i="24"/>
  <c r="M152" i="24" s="1"/>
  <c r="D152" i="24"/>
  <c r="C152" i="24"/>
  <c r="I140" i="24"/>
  <c r="J140" i="24"/>
  <c r="K140" i="24" s="1"/>
  <c r="E140" i="24"/>
  <c r="M140" i="24" s="1"/>
  <c r="D140" i="24"/>
  <c r="C140" i="24"/>
  <c r="J106" i="24"/>
  <c r="K106" i="24" s="1"/>
  <c r="J93" i="24"/>
  <c r="K93" i="24" s="1"/>
  <c r="I93" i="24"/>
  <c r="D93" i="24"/>
  <c r="C93" i="24"/>
  <c r="J97" i="24"/>
  <c r="K97" i="24" s="1"/>
  <c r="I97" i="24"/>
  <c r="J112" i="24"/>
  <c r="K112" i="24" s="1"/>
  <c r="I112" i="24"/>
  <c r="E112" i="24"/>
  <c r="M112" i="24" s="1"/>
  <c r="D112" i="24"/>
  <c r="I114" i="24"/>
  <c r="J114" i="24"/>
  <c r="K114" i="24" s="1"/>
  <c r="E114" i="24"/>
  <c r="M114" i="24" s="1"/>
  <c r="D114" i="24"/>
  <c r="C114" i="24"/>
  <c r="J248" i="24"/>
  <c r="K248" i="24" s="1"/>
  <c r="I248" i="24"/>
  <c r="J80" i="24"/>
  <c r="K80" i="24" s="1"/>
  <c r="I80" i="24"/>
  <c r="E80" i="24"/>
  <c r="M80" i="24" s="1"/>
  <c r="D80" i="24"/>
  <c r="I82" i="24"/>
  <c r="J82" i="24"/>
  <c r="K82" i="24" s="1"/>
  <c r="C82" i="24"/>
  <c r="J86" i="24"/>
  <c r="K86" i="24" s="1"/>
  <c r="I86" i="24"/>
  <c r="J99" i="24"/>
  <c r="K99" i="24" s="1"/>
  <c r="I99" i="24"/>
  <c r="E99" i="24"/>
  <c r="M99" i="24" s="1"/>
  <c r="E102" i="24"/>
  <c r="M102" i="24" s="1"/>
  <c r="C104" i="24"/>
  <c r="D106" i="24"/>
  <c r="J133" i="24"/>
  <c r="K133" i="24" s="1"/>
  <c r="I133" i="24"/>
  <c r="E133" i="24"/>
  <c r="M133" i="24" s="1"/>
  <c r="D133" i="24"/>
  <c r="C133" i="24"/>
  <c r="J125" i="24"/>
  <c r="K125" i="24" s="1"/>
  <c r="I125" i="24"/>
  <c r="E125" i="24"/>
  <c r="M125" i="24" s="1"/>
  <c r="D125" i="24"/>
  <c r="C125" i="24"/>
  <c r="J135" i="24"/>
  <c r="K135" i="24" s="1"/>
  <c r="I135" i="24"/>
  <c r="J147" i="24"/>
  <c r="K147" i="24" s="1"/>
  <c r="I147" i="24"/>
  <c r="C147" i="24"/>
  <c r="I154" i="24"/>
  <c r="J154" i="24"/>
  <c r="K154" i="24" s="1"/>
  <c r="I79" i="24"/>
  <c r="J95" i="24"/>
  <c r="K95" i="24" s="1"/>
  <c r="I95" i="24"/>
  <c r="J103" i="24"/>
  <c r="K103" i="24" s="1"/>
  <c r="I103" i="24"/>
  <c r="J111" i="24"/>
  <c r="K111" i="24" s="1"/>
  <c r="I111" i="24"/>
  <c r="D128" i="24"/>
  <c r="D138" i="24"/>
  <c r="J142" i="24"/>
  <c r="K142" i="24" s="1"/>
  <c r="I142" i="24"/>
  <c r="D142" i="24"/>
  <c r="I156" i="24"/>
  <c r="J156" i="24"/>
  <c r="K156" i="24" s="1"/>
  <c r="I301" i="24"/>
  <c r="J146" i="24"/>
  <c r="K146" i="24" s="1"/>
  <c r="I76" i="24"/>
  <c r="J76" i="24"/>
  <c r="K76" i="24" s="1"/>
  <c r="I84" i="24"/>
  <c r="J84" i="24"/>
  <c r="K84" i="24" s="1"/>
  <c r="I108" i="24"/>
  <c r="J108" i="24"/>
  <c r="K108" i="24" s="1"/>
  <c r="I124" i="24"/>
  <c r="J124" i="24"/>
  <c r="K124" i="24" s="1"/>
  <c r="C135" i="24"/>
  <c r="J137" i="24"/>
  <c r="K137" i="24" s="1"/>
  <c r="I137" i="24"/>
  <c r="E137" i="24"/>
  <c r="M137" i="24" s="1"/>
  <c r="E138" i="24"/>
  <c r="M138" i="24" s="1"/>
  <c r="J144" i="24"/>
  <c r="K144" i="24" s="1"/>
  <c r="I144" i="24"/>
  <c r="D147" i="24"/>
  <c r="C154" i="24"/>
  <c r="J158" i="24"/>
  <c r="K158" i="24" s="1"/>
  <c r="I158" i="24"/>
  <c r="E158" i="24"/>
  <c r="M158" i="24" s="1"/>
  <c r="D158" i="24"/>
  <c r="J148" i="24"/>
  <c r="K148" i="24" s="1"/>
  <c r="J121" i="24"/>
  <c r="K121" i="24" s="1"/>
  <c r="I121" i="24"/>
  <c r="D135" i="24"/>
  <c r="J139" i="24"/>
  <c r="K139" i="24" s="1"/>
  <c r="I139" i="24"/>
  <c r="C139" i="24"/>
  <c r="E147" i="24"/>
  <c r="M147" i="24" s="1"/>
  <c r="D154" i="24"/>
  <c r="J138" i="24"/>
  <c r="K138" i="24" s="1"/>
  <c r="I151" i="24"/>
  <c r="J118" i="24"/>
  <c r="K118" i="24" s="1"/>
  <c r="I118" i="24"/>
  <c r="J126" i="24"/>
  <c r="K126" i="24" s="1"/>
  <c r="I126" i="24"/>
  <c r="J134" i="24"/>
  <c r="K134" i="24" s="1"/>
  <c r="I134" i="24"/>
  <c r="D134" i="24"/>
  <c r="E135" i="24"/>
  <c r="M135" i="24" s="1"/>
  <c r="J153" i="24"/>
  <c r="K153" i="24" s="1"/>
  <c r="I153" i="24"/>
  <c r="E153" i="24"/>
  <c r="M153" i="24" s="1"/>
  <c r="E154" i="24"/>
  <c r="M154" i="24" s="1"/>
  <c r="J100" i="24"/>
  <c r="K100" i="24" s="1"/>
  <c r="I113" i="24"/>
  <c r="J115" i="24"/>
  <c r="K115" i="24" s="1"/>
  <c r="I115" i="24"/>
  <c r="J123" i="24"/>
  <c r="K123" i="24" s="1"/>
  <c r="I123" i="24"/>
  <c r="J131" i="24"/>
  <c r="K131" i="24" s="1"/>
  <c r="I131" i="24"/>
  <c r="J136" i="24"/>
  <c r="K136" i="24" s="1"/>
  <c r="I136" i="24"/>
  <c r="J143" i="24"/>
  <c r="K143" i="24" s="1"/>
  <c r="I143" i="24"/>
  <c r="J155" i="24"/>
  <c r="K155" i="24" s="1"/>
  <c r="I155" i="24"/>
  <c r="C155" i="24"/>
  <c r="J159" i="24"/>
  <c r="K159" i="24" s="1"/>
  <c r="C159" i="24"/>
  <c r="J92" i="24"/>
  <c r="K92" i="24" s="1"/>
  <c r="I127" i="24"/>
  <c r="J128" i="24"/>
  <c r="K128" i="24" s="1"/>
  <c r="I128" i="24"/>
  <c r="J150" i="24"/>
  <c r="K150" i="24" s="1"/>
  <c r="I150" i="24"/>
  <c r="D150" i="24"/>
  <c r="J241" i="24"/>
  <c r="K241" i="24" s="1"/>
  <c r="J116" i="24"/>
  <c r="K116" i="24" s="1"/>
  <c r="I129" i="24"/>
  <c r="J141" i="24"/>
  <c r="K141" i="24" s="1"/>
  <c r="I141" i="24"/>
  <c r="J149" i="24"/>
  <c r="K149" i="24" s="1"/>
  <c r="I149" i="24"/>
  <c r="J157" i="24"/>
  <c r="K157" i="24" s="1"/>
  <c r="I157" i="24"/>
  <c r="E157" i="24"/>
  <c r="M157" i="24" s="1"/>
  <c r="E277" i="51"/>
  <c r="M277" i="51" s="1"/>
  <c r="F277" i="51"/>
  <c r="J275" i="51"/>
  <c r="K275" i="51" s="1"/>
  <c r="I274" i="51"/>
  <c r="J272" i="51"/>
  <c r="K272" i="51" s="1"/>
  <c r="I271" i="51"/>
  <c r="H270" i="51"/>
  <c r="H269" i="51"/>
  <c r="G267" i="51"/>
  <c r="D266" i="51"/>
  <c r="G264" i="51"/>
  <c r="D263" i="51"/>
  <c r="E262" i="51"/>
  <c r="M262" i="51" s="1"/>
  <c r="H256" i="51"/>
  <c r="J254" i="51"/>
  <c r="K254" i="51" s="1"/>
  <c r="C254" i="51"/>
  <c r="E254" i="51"/>
  <c r="M254" i="51" s="1"/>
  <c r="I253" i="51"/>
  <c r="I248" i="51"/>
  <c r="J243" i="51"/>
  <c r="K243" i="51" s="1"/>
  <c r="D232" i="51"/>
  <c r="E232" i="51"/>
  <c r="M232" i="51" s="1"/>
  <c r="F232" i="51"/>
  <c r="G232" i="51"/>
  <c r="G279" i="51"/>
  <c r="H279" i="51"/>
  <c r="J278" i="51"/>
  <c r="K278" i="51" s="1"/>
  <c r="C278" i="51"/>
  <c r="J277" i="51"/>
  <c r="K277" i="51" s="1"/>
  <c r="I275" i="51"/>
  <c r="H274" i="51"/>
  <c r="I272" i="51"/>
  <c r="F271" i="51"/>
  <c r="G270" i="51"/>
  <c r="G269" i="51"/>
  <c r="F267" i="51"/>
  <c r="F264" i="51"/>
  <c r="J259" i="51"/>
  <c r="K259" i="51" s="1"/>
  <c r="F256" i="51"/>
  <c r="G253" i="51"/>
  <c r="C251" i="51"/>
  <c r="D251" i="51"/>
  <c r="F251" i="51"/>
  <c r="H248" i="51"/>
  <c r="I243" i="51"/>
  <c r="J240" i="51"/>
  <c r="K240" i="51" s="1"/>
  <c r="J238" i="51"/>
  <c r="K238" i="51" s="1"/>
  <c r="C238" i="51"/>
  <c r="D238" i="51"/>
  <c r="E238" i="51"/>
  <c r="M238" i="51" s="1"/>
  <c r="H230" i="51"/>
  <c r="J230" i="51"/>
  <c r="K230" i="51" s="1"/>
  <c r="C230" i="51"/>
  <c r="D230" i="51"/>
  <c r="E230" i="51"/>
  <c r="M230" i="51" s="1"/>
  <c r="I222" i="51"/>
  <c r="D280" i="51"/>
  <c r="E280" i="51"/>
  <c r="M280" i="51" s="1"/>
  <c r="J279" i="51"/>
  <c r="K279" i="51" s="1"/>
  <c r="I278" i="51"/>
  <c r="I277" i="51"/>
  <c r="H275" i="51"/>
  <c r="H272" i="51"/>
  <c r="D269" i="51"/>
  <c r="E261" i="51"/>
  <c r="M261" i="51" s="1"/>
  <c r="F261" i="51"/>
  <c r="I259" i="51"/>
  <c r="C256" i="51"/>
  <c r="G255" i="51"/>
  <c r="H255" i="51"/>
  <c r="J255" i="51"/>
  <c r="K255" i="51" s="1"/>
  <c r="I254" i="51"/>
  <c r="D253" i="51"/>
  <c r="I246" i="51"/>
  <c r="E245" i="51"/>
  <c r="M245" i="51" s="1"/>
  <c r="F245" i="51"/>
  <c r="G245" i="51"/>
  <c r="H245" i="51"/>
  <c r="H243" i="51"/>
  <c r="I240" i="51"/>
  <c r="J235" i="51"/>
  <c r="K235" i="51" s="1"/>
  <c r="C229" i="51"/>
  <c r="E229" i="51"/>
  <c r="M229" i="51" s="1"/>
  <c r="F229" i="51"/>
  <c r="G229" i="51"/>
  <c r="H229" i="51"/>
  <c r="G222" i="51"/>
  <c r="J221" i="51"/>
  <c r="K221" i="51" s="1"/>
  <c r="H254" i="51"/>
  <c r="C253" i="51"/>
  <c r="J251" i="51"/>
  <c r="K251" i="51" s="1"/>
  <c r="H246" i="51"/>
  <c r="I235" i="51"/>
  <c r="J232" i="51"/>
  <c r="K232" i="51" s="1"/>
  <c r="I221" i="51"/>
  <c r="F266" i="51"/>
  <c r="G266" i="51"/>
  <c r="G263" i="51"/>
  <c r="H263" i="51"/>
  <c r="J262" i="51"/>
  <c r="K262" i="51" s="1"/>
  <c r="C262" i="51"/>
  <c r="F275" i="51"/>
  <c r="F272" i="51"/>
  <c r="C267" i="51"/>
  <c r="D267" i="51"/>
  <c r="J266" i="51"/>
  <c r="K266" i="51" s="1"/>
  <c r="D264" i="51"/>
  <c r="E264" i="51"/>
  <c r="M264" i="51" s="1"/>
  <c r="J263" i="51"/>
  <c r="K263" i="51" s="1"/>
  <c r="I262" i="51"/>
  <c r="G259" i="51"/>
  <c r="D256" i="51"/>
  <c r="E256" i="51"/>
  <c r="M256" i="51" s="1"/>
  <c r="G256" i="51"/>
  <c r="D248" i="51"/>
  <c r="E248" i="51"/>
  <c r="M248" i="51" s="1"/>
  <c r="F248" i="51"/>
  <c r="G248" i="51"/>
  <c r="G246" i="51"/>
  <c r="I238" i="51"/>
  <c r="E237" i="51"/>
  <c r="M237" i="51" s="1"/>
  <c r="F237" i="51"/>
  <c r="G237" i="51"/>
  <c r="H237" i="51"/>
  <c r="I232" i="51"/>
  <c r="J224" i="51"/>
  <c r="K224" i="51" s="1"/>
  <c r="D224" i="51"/>
  <c r="E224" i="51"/>
  <c r="M224" i="51" s="1"/>
  <c r="F224" i="51"/>
  <c r="G224" i="51"/>
  <c r="E269" i="51"/>
  <c r="M269" i="51" s="1"/>
  <c r="F269" i="51"/>
  <c r="E253" i="51"/>
  <c r="M253" i="51" s="1"/>
  <c r="F253" i="51"/>
  <c r="H253" i="51"/>
  <c r="C243" i="51"/>
  <c r="D243" i="51"/>
  <c r="E243" i="51"/>
  <c r="M243" i="51" s="1"/>
  <c r="F243" i="51"/>
  <c r="H222" i="51"/>
  <c r="J222" i="51"/>
  <c r="K222" i="51" s="1"/>
  <c r="C222" i="51"/>
  <c r="D222" i="51"/>
  <c r="E222" i="51"/>
  <c r="M222" i="51" s="1"/>
  <c r="F274" i="51"/>
  <c r="G274" i="51"/>
  <c r="G271" i="51"/>
  <c r="H271" i="51"/>
  <c r="J270" i="51"/>
  <c r="K270" i="51" s="1"/>
  <c r="C270" i="51"/>
  <c r="J269" i="51"/>
  <c r="K269" i="51" s="1"/>
  <c r="I267" i="51"/>
  <c r="H266" i="51"/>
  <c r="I264" i="51"/>
  <c r="F263" i="51"/>
  <c r="G262" i="51"/>
  <c r="J256" i="51"/>
  <c r="K256" i="51" s="1"/>
  <c r="D240" i="51"/>
  <c r="E240" i="51"/>
  <c r="M240" i="51" s="1"/>
  <c r="F240" i="51"/>
  <c r="G240" i="51"/>
  <c r="C221" i="51"/>
  <c r="E221" i="51"/>
  <c r="M221" i="51" s="1"/>
  <c r="F221" i="51"/>
  <c r="G221" i="51"/>
  <c r="H221" i="51"/>
  <c r="C275" i="51"/>
  <c r="D275" i="51"/>
  <c r="D272" i="51"/>
  <c r="E272" i="51"/>
  <c r="M272" i="51" s="1"/>
  <c r="I269" i="51"/>
  <c r="E266" i="51"/>
  <c r="M266" i="51" s="1"/>
  <c r="E263" i="51"/>
  <c r="M263" i="51" s="1"/>
  <c r="F262" i="51"/>
  <c r="C259" i="51"/>
  <c r="D259" i="51"/>
  <c r="F259" i="51"/>
  <c r="J253" i="51"/>
  <c r="K253" i="51" s="1"/>
  <c r="J246" i="51"/>
  <c r="K246" i="51" s="1"/>
  <c r="C246" i="51"/>
  <c r="D246" i="51"/>
  <c r="E246" i="51"/>
  <c r="M246" i="51" s="1"/>
  <c r="C235" i="51"/>
  <c r="D235" i="51"/>
  <c r="E235" i="51"/>
  <c r="M235" i="51" s="1"/>
  <c r="F235" i="51"/>
  <c r="I224" i="51"/>
  <c r="D94" i="51"/>
  <c r="J37" i="51"/>
  <c r="K37" i="51" s="1"/>
  <c r="J104" i="51"/>
  <c r="K104" i="51" s="1"/>
  <c r="I90" i="51"/>
  <c r="I187" i="51"/>
  <c r="I192" i="51"/>
  <c r="I14" i="51"/>
  <c r="C101" i="51"/>
  <c r="J190" i="51"/>
  <c r="K190" i="51" s="1"/>
  <c r="I127" i="51"/>
  <c r="C183" i="51"/>
  <c r="D183" i="51"/>
  <c r="J148" i="51"/>
  <c r="I107" i="51"/>
  <c r="C107" i="51"/>
  <c r="D107" i="51"/>
  <c r="J107" i="51"/>
  <c r="K107" i="51" s="1"/>
  <c r="H242" i="51"/>
  <c r="H234" i="51"/>
  <c r="E227" i="51"/>
  <c r="M227" i="51" s="1"/>
  <c r="H226" i="51"/>
  <c r="J173" i="51"/>
  <c r="K173" i="51" s="1"/>
  <c r="D173" i="51"/>
  <c r="J115" i="51"/>
  <c r="K115" i="51" s="1"/>
  <c r="D115" i="51"/>
  <c r="I190" i="51"/>
  <c r="C196" i="51"/>
  <c r="D196" i="51"/>
  <c r="I196" i="51"/>
  <c r="G216" i="51"/>
  <c r="E214" i="51"/>
  <c r="M214" i="51" s="1"/>
  <c r="G214" i="51"/>
  <c r="J56" i="51"/>
  <c r="K56" i="51" s="1"/>
  <c r="J128" i="51"/>
  <c r="K128" i="51" s="1"/>
  <c r="C128" i="51"/>
  <c r="D128" i="51"/>
  <c r="C89" i="51"/>
  <c r="D89" i="51"/>
  <c r="I89" i="51"/>
  <c r="J89" i="51"/>
  <c r="K89" i="51" s="1"/>
  <c r="E219" i="51"/>
  <c r="M219" i="51" s="1"/>
  <c r="C57" i="51"/>
  <c r="G258" i="51"/>
  <c r="G250" i="51"/>
  <c r="H247" i="51"/>
  <c r="G242" i="51"/>
  <c r="H239" i="51"/>
  <c r="G234" i="51"/>
  <c r="H231" i="51"/>
  <c r="D227" i="51"/>
  <c r="G226" i="51"/>
  <c r="H223" i="51"/>
  <c r="D219" i="51"/>
  <c r="I217" i="51"/>
  <c r="J101" i="51"/>
  <c r="K101" i="51" s="1"/>
  <c r="D101" i="51"/>
  <c r="F226" i="51"/>
  <c r="C219" i="51"/>
  <c r="H217" i="51"/>
  <c r="I216" i="51"/>
  <c r="J215" i="51"/>
  <c r="K215" i="51" s="1"/>
  <c r="D215" i="51"/>
  <c r="J214" i="51"/>
  <c r="K214" i="51" s="1"/>
  <c r="I56" i="51"/>
  <c r="I57" i="51"/>
  <c r="D90" i="51"/>
  <c r="D14" i="51"/>
  <c r="D69" i="51"/>
  <c r="D24" i="51"/>
  <c r="I115" i="51"/>
  <c r="J183" i="51"/>
  <c r="K183" i="51" s="1"/>
  <c r="I148" i="51"/>
  <c r="J143" i="51"/>
  <c r="K143" i="51" s="1"/>
  <c r="J213" i="51"/>
  <c r="K213" i="51" s="1"/>
  <c r="C213" i="51"/>
  <c r="D213" i="51"/>
  <c r="I26" i="51"/>
  <c r="C26" i="51"/>
  <c r="D26" i="51"/>
  <c r="J26" i="51"/>
  <c r="K26" i="51" s="1"/>
  <c r="I32" i="51"/>
  <c r="J32" i="51"/>
  <c r="C32" i="51"/>
  <c r="D32" i="51"/>
  <c r="I101" i="51"/>
  <c r="D190" i="51"/>
  <c r="J189" i="51"/>
  <c r="K189" i="51" s="1"/>
  <c r="C127" i="51"/>
  <c r="J124" i="51"/>
  <c r="K124" i="51" s="1"/>
  <c r="C33" i="51"/>
  <c r="D33" i="51"/>
  <c r="I143" i="51"/>
  <c r="C44" i="51"/>
  <c r="D44" i="51"/>
  <c r="I44" i="51"/>
  <c r="J44" i="51"/>
  <c r="K44" i="51" s="1"/>
  <c r="D120" i="51"/>
  <c r="I120" i="51"/>
  <c r="C120" i="51"/>
  <c r="J120" i="51"/>
  <c r="K120" i="51" s="1"/>
  <c r="C106" i="51"/>
  <c r="D66" i="51"/>
  <c r="I128" i="51"/>
  <c r="D148" i="51"/>
  <c r="J95" i="51"/>
  <c r="K95" i="51" s="1"/>
  <c r="D187" i="51"/>
  <c r="J69" i="51"/>
  <c r="K69" i="51" s="1"/>
  <c r="C190" i="51"/>
  <c r="J127" i="51"/>
  <c r="K127" i="51" s="1"/>
  <c r="D127" i="51"/>
  <c r="D110" i="51"/>
  <c r="C110" i="51"/>
  <c r="I110" i="51"/>
  <c r="J110" i="51"/>
  <c r="K110" i="51" s="1"/>
  <c r="D214" i="51"/>
  <c r="D56" i="51"/>
  <c r="D57" i="51"/>
  <c r="C173" i="51"/>
  <c r="C104" i="51"/>
  <c r="J90" i="51"/>
  <c r="K90" i="51" s="1"/>
  <c r="J187" i="51"/>
  <c r="K187" i="51" s="1"/>
  <c r="J192" i="51"/>
  <c r="K192" i="51" s="1"/>
  <c r="D192" i="51"/>
  <c r="J14" i="51"/>
  <c r="K14" i="51" s="1"/>
  <c r="I69" i="51"/>
  <c r="C115" i="51"/>
  <c r="D149" i="51"/>
  <c r="I124" i="51"/>
  <c r="J33" i="51"/>
  <c r="K33" i="51" s="1"/>
  <c r="C143" i="51"/>
  <c r="D143" i="51"/>
  <c r="J196" i="51"/>
  <c r="K196" i="51" s="1"/>
  <c r="C121" i="51"/>
  <c r="D121" i="51"/>
  <c r="I121" i="51"/>
  <c r="C154" i="51"/>
  <c r="I154" i="51"/>
  <c r="D154" i="51"/>
  <c r="J154" i="51"/>
  <c r="K154" i="51" s="1"/>
  <c r="D125" i="51"/>
  <c r="D175" i="51"/>
  <c r="D71" i="51"/>
  <c r="D31" i="51"/>
  <c r="C31" i="51"/>
  <c r="I165" i="51"/>
  <c r="I36" i="51"/>
  <c r="J155" i="51"/>
  <c r="K155" i="51" s="1"/>
  <c r="C130" i="51"/>
  <c r="D130" i="51"/>
  <c r="I130" i="51"/>
  <c r="J130" i="51"/>
  <c r="K130" i="51" s="1"/>
  <c r="J125" i="51"/>
  <c r="K125" i="51" s="1"/>
  <c r="J175" i="51"/>
  <c r="K175" i="51" s="1"/>
  <c r="D169" i="51"/>
  <c r="J71" i="51"/>
  <c r="K71" i="51" s="1"/>
  <c r="D180" i="51"/>
  <c r="J91" i="51"/>
  <c r="K91" i="51" s="1"/>
  <c r="D91" i="51"/>
  <c r="J153" i="51"/>
  <c r="K153" i="51" s="1"/>
  <c r="I201" i="51"/>
  <c r="I31" i="51"/>
  <c r="I182" i="51"/>
  <c r="J158" i="51"/>
  <c r="K158" i="51" s="1"/>
  <c r="J67" i="51"/>
  <c r="K67" i="51" s="1"/>
  <c r="I167" i="51"/>
  <c r="I155" i="51"/>
  <c r="J208" i="51"/>
  <c r="K208" i="51" s="1"/>
  <c r="C169" i="51"/>
  <c r="C180" i="51"/>
  <c r="D114" i="51"/>
  <c r="I153" i="51"/>
  <c r="D123" i="51"/>
  <c r="J36" i="51"/>
  <c r="I67" i="51"/>
  <c r="D163" i="51"/>
  <c r="I55" i="51"/>
  <c r="C114" i="51"/>
  <c r="C135" i="51"/>
  <c r="D85" i="51"/>
  <c r="C172" i="51"/>
  <c r="D172" i="51"/>
  <c r="I172" i="51"/>
  <c r="J172" i="51"/>
  <c r="K172" i="51" s="1"/>
  <c r="C112" i="51"/>
  <c r="D153" i="51"/>
  <c r="J165" i="51"/>
  <c r="K165" i="51" s="1"/>
  <c r="C165" i="51"/>
  <c r="D36" i="51"/>
  <c r="D67" i="51"/>
  <c r="D155" i="51"/>
  <c r="J157" i="51"/>
  <c r="K157" i="51" s="1"/>
  <c r="C157" i="51"/>
  <c r="D157" i="51"/>
  <c r="I157" i="51"/>
  <c r="C72" i="51"/>
  <c r="D72" i="51"/>
  <c r="D210" i="51"/>
  <c r="I50" i="51"/>
  <c r="C147" i="51"/>
  <c r="J3" i="51"/>
  <c r="C3" i="51"/>
  <c r="D3" i="51"/>
  <c r="I3" i="51"/>
  <c r="J132" i="51"/>
  <c r="K132" i="51" s="1"/>
  <c r="D132" i="51"/>
  <c r="C132" i="51"/>
  <c r="I132" i="51"/>
  <c r="J203" i="51"/>
  <c r="K203" i="51" s="1"/>
  <c r="D136" i="51"/>
  <c r="I136" i="51"/>
  <c r="C136" i="51"/>
  <c r="J207" i="51"/>
  <c r="K207" i="51" s="1"/>
  <c r="I47" i="51"/>
  <c r="J47" i="51"/>
  <c r="K47" i="51" s="1"/>
  <c r="C47" i="51"/>
  <c r="D47" i="51"/>
  <c r="J191" i="51"/>
  <c r="C191" i="51"/>
  <c r="J92" i="51"/>
  <c r="K92" i="51" s="1"/>
  <c r="J30" i="51"/>
  <c r="K30" i="51" s="1"/>
  <c r="C30" i="51"/>
  <c r="D38" i="51"/>
  <c r="C38" i="51"/>
  <c r="I38" i="51"/>
  <c r="J38" i="51"/>
  <c r="K38" i="51" s="1"/>
  <c r="C198" i="51"/>
  <c r="D198" i="51"/>
  <c r="D205" i="51"/>
  <c r="J68" i="51"/>
  <c r="I191" i="51"/>
  <c r="I212" i="51"/>
  <c r="D50" i="51"/>
  <c r="C81" i="51"/>
  <c r="D81" i="51"/>
  <c r="I203" i="51"/>
  <c r="C80" i="51"/>
  <c r="I80" i="51"/>
  <c r="C102" i="51"/>
  <c r="D102" i="51"/>
  <c r="I102" i="51"/>
  <c r="I68" i="51"/>
  <c r="J126" i="51"/>
  <c r="K126" i="51" s="1"/>
  <c r="D126" i="51"/>
  <c r="C93" i="51"/>
  <c r="C152" i="51"/>
  <c r="D152" i="51"/>
  <c r="I152" i="51"/>
  <c r="I207" i="51"/>
  <c r="C207" i="51"/>
  <c r="D207" i="51"/>
  <c r="J179" i="51"/>
  <c r="K179" i="51" s="1"/>
  <c r="C179" i="51"/>
  <c r="J136" i="51"/>
  <c r="K136" i="51" s="1"/>
  <c r="I30" i="51"/>
  <c r="C134" i="51"/>
  <c r="D134" i="51"/>
  <c r="C92" i="51"/>
  <c r="D92" i="51"/>
  <c r="I92" i="51"/>
  <c r="I178" i="51"/>
  <c r="I159" i="51"/>
  <c r="C144" i="51"/>
  <c r="D144" i="51"/>
  <c r="D25" i="51"/>
  <c r="J25" i="51"/>
  <c r="K25" i="51" s="1"/>
  <c r="I22" i="51"/>
  <c r="C22" i="51"/>
  <c r="D22" i="51"/>
  <c r="I170" i="51"/>
  <c r="I16" i="51"/>
  <c r="D174" i="51"/>
  <c r="D142" i="51"/>
  <c r="J178" i="51"/>
  <c r="K178" i="51" s="1"/>
  <c r="C73" i="51"/>
  <c r="D73" i="51"/>
  <c r="C118" i="51"/>
  <c r="D118" i="51"/>
  <c r="I118" i="51"/>
  <c r="J118" i="51"/>
  <c r="K118" i="51" s="1"/>
  <c r="D188" i="51"/>
  <c r="D117" i="51"/>
  <c r="C20" i="51"/>
  <c r="D20" i="51"/>
  <c r="I174" i="51"/>
  <c r="J188" i="51"/>
  <c r="K188" i="51" s="1"/>
  <c r="D178" i="51"/>
  <c r="J117" i="51"/>
  <c r="C159" i="51"/>
  <c r="J70" i="51"/>
  <c r="K70" i="51" s="1"/>
  <c r="I188" i="51"/>
  <c r="C178" i="51"/>
  <c r="I117" i="51"/>
  <c r="C61" i="51"/>
  <c r="I53" i="51"/>
  <c r="J193" i="51"/>
  <c r="K193" i="51" s="1"/>
  <c r="C193" i="51"/>
  <c r="I193" i="51"/>
  <c r="J87" i="51"/>
  <c r="K87" i="51" s="1"/>
  <c r="J35" i="51"/>
  <c r="C35" i="51"/>
  <c r="D35" i="51"/>
  <c r="J41" i="51"/>
  <c r="K41" i="51" s="1"/>
  <c r="D53" i="51"/>
  <c r="I34" i="51"/>
  <c r="I87" i="51"/>
  <c r="D145" i="51"/>
  <c r="I145" i="51"/>
  <c r="D129" i="51"/>
  <c r="C129" i="51"/>
  <c r="C77" i="51"/>
  <c r="D77" i="51"/>
  <c r="I77" i="51"/>
  <c r="J77" i="51"/>
  <c r="K77" i="51" s="1"/>
  <c r="C42" i="51"/>
  <c r="D42" i="51"/>
  <c r="J53" i="51"/>
  <c r="K53" i="51" s="1"/>
  <c r="C87" i="51"/>
  <c r="D87" i="51"/>
  <c r="J42" i="51"/>
  <c r="K42" i="51" s="1"/>
  <c r="J34" i="51"/>
  <c r="K34" i="51" s="1"/>
  <c r="D29" i="51"/>
  <c r="C195" i="51"/>
  <c r="D76" i="51"/>
  <c r="D61" i="51"/>
  <c r="I60" i="51"/>
  <c r="D8" i="51"/>
  <c r="C8" i="51"/>
  <c r="I42" i="51"/>
  <c r="D41" i="51"/>
  <c r="D193" i="51"/>
  <c r="C185" i="51"/>
  <c r="D185" i="51"/>
  <c r="D113" i="51"/>
  <c r="I17" i="51"/>
  <c r="J45" i="51"/>
  <c r="K45" i="51" s="1"/>
  <c r="C45" i="51"/>
  <c r="I185" i="51"/>
  <c r="I113" i="51"/>
  <c r="C131" i="51"/>
  <c r="D131" i="51"/>
  <c r="J197" i="51"/>
  <c r="K197" i="51" s="1"/>
  <c r="D19" i="51"/>
  <c r="J40" i="51"/>
  <c r="K40" i="51" s="1"/>
  <c r="I45" i="51"/>
  <c r="J58" i="51"/>
  <c r="K58" i="51" s="1"/>
  <c r="C58" i="51"/>
  <c r="D58" i="51"/>
  <c r="J131" i="51"/>
  <c r="K131" i="51" s="1"/>
  <c r="I197" i="51"/>
  <c r="J19" i="51"/>
  <c r="K19" i="51" s="1"/>
  <c r="I40" i="51"/>
  <c r="J137" i="51"/>
  <c r="K137" i="51" s="1"/>
  <c r="C137" i="51"/>
  <c r="D9" i="51"/>
  <c r="C9" i="51"/>
  <c r="D6" i="51"/>
  <c r="J9" i="51"/>
  <c r="K9" i="51" s="1"/>
  <c r="C6" i="51"/>
  <c r="D21" i="51"/>
  <c r="K206" i="24" l="1"/>
  <c r="S206" i="24"/>
  <c r="K148" i="51"/>
  <c r="S148" i="51"/>
  <c r="K264" i="24"/>
  <c r="S264" i="24"/>
  <c r="K233" i="52"/>
  <c r="S233" i="52"/>
  <c r="K146" i="51"/>
  <c r="S146" i="51"/>
  <c r="K79" i="52"/>
  <c r="S79" i="52"/>
  <c r="K245" i="52"/>
  <c r="S245" i="52"/>
  <c r="K334" i="24"/>
  <c r="S334" i="24"/>
  <c r="K102" i="52"/>
  <c r="S102" i="52"/>
  <c r="K3" i="51"/>
  <c r="S3" i="51"/>
  <c r="K85" i="51"/>
  <c r="S85" i="51"/>
  <c r="K117" i="51"/>
  <c r="S117" i="51"/>
  <c r="K32" i="51"/>
  <c r="S32" i="51"/>
  <c r="K289" i="24"/>
  <c r="S289" i="24"/>
  <c r="K96" i="52"/>
  <c r="S96" i="52"/>
  <c r="K162" i="51"/>
  <c r="S162" i="51"/>
  <c r="K186" i="24"/>
  <c r="S186" i="24"/>
  <c r="K191" i="51"/>
  <c r="S191" i="51"/>
  <c r="K36" i="51"/>
  <c r="S36" i="51"/>
  <c r="K254" i="24"/>
  <c r="S254" i="24"/>
  <c r="K138" i="52"/>
  <c r="S138" i="52"/>
  <c r="K164" i="51"/>
  <c r="S164" i="51"/>
  <c r="K374" i="24"/>
  <c r="S374" i="24"/>
  <c r="K71" i="52"/>
  <c r="S71" i="52"/>
  <c r="S75" i="51"/>
  <c r="K202" i="24"/>
  <c r="S202" i="24"/>
  <c r="K311" i="24"/>
  <c r="K177" i="24"/>
  <c r="S177" i="24"/>
  <c r="K226" i="24"/>
  <c r="S170" i="51"/>
  <c r="K170" i="51"/>
  <c r="S68" i="51"/>
  <c r="K68" i="51"/>
  <c r="S35" i="51"/>
  <c r="K35" i="51"/>
  <c r="F15" i="28"/>
  <c r="F16" i="28"/>
  <c r="A59" i="50" l="1"/>
  <c r="A4" i="50" l="1"/>
  <c r="A8" i="50"/>
  <c r="A24" i="50"/>
  <c r="A30" i="50"/>
  <c r="A36" i="50"/>
  <c r="A56" i="50"/>
  <c r="A93" i="50"/>
  <c r="A101" i="50"/>
  <c r="A115" i="50"/>
  <c r="A118" i="50"/>
  <c r="A142" i="50"/>
  <c r="A153" i="50"/>
  <c r="A180" i="50"/>
  <c r="A181" i="50"/>
  <c r="A183" i="50"/>
  <c r="A202" i="50"/>
  <c r="A204" i="50"/>
  <c r="A212" i="50"/>
  <c r="A213" i="50"/>
  <c r="A2" i="50"/>
  <c r="A5" i="50"/>
  <c r="A13" i="50"/>
  <c r="A17" i="50"/>
  <c r="A21" i="50"/>
  <c r="A26" i="50"/>
  <c r="A28" i="50"/>
  <c r="A29" i="50"/>
  <c r="A31" i="50"/>
  <c r="A34" i="50"/>
  <c r="A42" i="50"/>
  <c r="A43" i="50"/>
  <c r="A55" i="50"/>
  <c r="A73" i="50"/>
  <c r="A95" i="50"/>
  <c r="A99" i="50"/>
  <c r="A106" i="50"/>
  <c r="A110" i="50"/>
  <c r="A112" i="50"/>
  <c r="A120" i="50"/>
  <c r="A133" i="50"/>
  <c r="A137" i="50"/>
  <c r="A186" i="50"/>
  <c r="A188" i="50"/>
  <c r="A6" i="50"/>
  <c r="A9" i="50"/>
  <c r="A11" i="50"/>
  <c r="A16" i="50"/>
  <c r="A18" i="50"/>
  <c r="A19" i="50"/>
  <c r="A203" i="50"/>
  <c r="A23" i="50"/>
  <c r="A25" i="50"/>
  <c r="A33" i="50"/>
  <c r="A38" i="50"/>
  <c r="A40" i="50"/>
  <c r="A44" i="50"/>
  <c r="A45" i="50"/>
  <c r="A51" i="50"/>
  <c r="A57" i="50"/>
  <c r="A52" i="50"/>
  <c r="A58" i="50"/>
  <c r="A60" i="50"/>
  <c r="A61" i="50"/>
  <c r="A62" i="50"/>
  <c r="A63" i="50"/>
  <c r="A64" i="50"/>
  <c r="A71" i="50"/>
  <c r="A75" i="50"/>
  <c r="A76" i="50"/>
  <c r="A78" i="50"/>
  <c r="A82" i="50"/>
  <c r="A84" i="50"/>
  <c r="A85" i="50"/>
  <c r="A90" i="50"/>
  <c r="A94" i="50"/>
  <c r="A96" i="50"/>
  <c r="A109" i="50"/>
  <c r="A114" i="50"/>
  <c r="A116" i="50"/>
  <c r="A119" i="50"/>
  <c r="A125" i="50"/>
  <c r="A123" i="50"/>
  <c r="A130" i="50"/>
  <c r="A134" i="50"/>
  <c r="A132" i="50"/>
  <c r="A136" i="50"/>
  <c r="A140" i="50"/>
  <c r="A143" i="50"/>
  <c r="A149" i="50"/>
  <c r="A158" i="50"/>
  <c r="A160" i="50"/>
  <c r="A165" i="50"/>
  <c r="A173" i="50"/>
  <c r="A174" i="50"/>
  <c r="A176" i="50"/>
  <c r="A184" i="50"/>
  <c r="A185" i="50"/>
  <c r="A189" i="50"/>
  <c r="A190" i="50"/>
  <c r="A207" i="50"/>
  <c r="A191" i="50"/>
  <c r="A192" i="50"/>
  <c r="A193" i="50"/>
  <c r="A210" i="50"/>
  <c r="A211" i="50"/>
  <c r="A199" i="50"/>
  <c r="A200" i="50"/>
  <c r="A7" i="50"/>
  <c r="A10" i="50"/>
  <c r="A12" i="50"/>
  <c r="A15" i="50"/>
  <c r="A20" i="50"/>
  <c r="A27" i="50"/>
  <c r="A32" i="50"/>
  <c r="A37" i="50"/>
  <c r="A39" i="50"/>
  <c r="A41" i="50"/>
  <c r="A46" i="50"/>
  <c r="A48" i="50"/>
  <c r="A49" i="50"/>
  <c r="A50" i="50"/>
  <c r="A65" i="50"/>
  <c r="A68" i="50"/>
  <c r="A66" i="50"/>
  <c r="A67" i="50"/>
  <c r="A70" i="50"/>
  <c r="A72" i="50"/>
  <c r="A77" i="50"/>
  <c r="A79" i="50"/>
  <c r="A80" i="50"/>
  <c r="A83" i="50"/>
  <c r="A87" i="50"/>
  <c r="A88" i="50"/>
  <c r="A100" i="50"/>
  <c r="A102" i="50"/>
  <c r="A104" i="50"/>
  <c r="A105" i="50"/>
  <c r="A111" i="50"/>
  <c r="A113" i="50"/>
  <c r="A117" i="50"/>
  <c r="A122" i="50"/>
  <c r="A124" i="50"/>
  <c r="A127" i="50"/>
  <c r="A129" i="50"/>
  <c r="A131" i="50"/>
  <c r="A135" i="50"/>
  <c r="A139" i="50"/>
  <c r="A145" i="50"/>
  <c r="A152" i="50"/>
  <c r="A154" i="50"/>
  <c r="A155" i="50"/>
  <c r="A156" i="50"/>
  <c r="A157" i="50"/>
  <c r="A161" i="50"/>
  <c r="A169" i="50"/>
  <c r="A168" i="50"/>
  <c r="A171" i="50"/>
  <c r="A177" i="50"/>
  <c r="A208" i="50"/>
  <c r="A209" i="50"/>
  <c r="A194" i="50"/>
  <c r="A196" i="50"/>
  <c r="A14" i="50"/>
  <c r="A22" i="50"/>
  <c r="A35" i="50"/>
  <c r="A47" i="50"/>
  <c r="A54" i="50"/>
  <c r="A53" i="50"/>
  <c r="A147" i="50"/>
  <c r="A69" i="50"/>
  <c r="A74" i="50"/>
  <c r="A81" i="50"/>
  <c r="A89" i="50"/>
  <c r="A91" i="50"/>
  <c r="A92" i="50"/>
  <c r="A97" i="50"/>
  <c r="A98" i="50"/>
  <c r="A103" i="50"/>
  <c r="A107" i="50"/>
  <c r="A108" i="50"/>
  <c r="A121" i="50"/>
  <c r="A126" i="50"/>
  <c r="A128" i="50"/>
  <c r="A138" i="50"/>
  <c r="A141" i="50"/>
  <c r="A144" i="50"/>
  <c r="A146" i="50"/>
  <c r="A148" i="50"/>
  <c r="A150" i="50"/>
  <c r="A151" i="50"/>
  <c r="A159" i="50"/>
  <c r="A162" i="50"/>
  <c r="A163" i="50"/>
  <c r="A164" i="50"/>
  <c r="A166" i="50"/>
  <c r="A167" i="50"/>
  <c r="A170" i="50"/>
  <c r="A172" i="50"/>
  <c r="A175" i="50"/>
  <c r="A179" i="50"/>
  <c r="A86" i="50"/>
  <c r="A178" i="50"/>
  <c r="A182" i="50"/>
  <c r="A201" i="50"/>
  <c r="A187" i="50"/>
  <c r="A205" i="50"/>
  <c r="A206" i="50"/>
  <c r="A195" i="50"/>
  <c r="A197" i="50"/>
  <c r="A198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3" i="50"/>
  <c r="A3" i="48"/>
  <c r="A7" i="48"/>
  <c r="A15" i="48"/>
  <c r="A184" i="48"/>
  <c r="A24" i="48"/>
  <c r="A188" i="48"/>
  <c r="A63" i="48"/>
  <c r="A69" i="48"/>
  <c r="A81" i="48"/>
  <c r="A83" i="48"/>
  <c r="A96" i="48"/>
  <c r="A104" i="48"/>
  <c r="A122" i="48"/>
  <c r="A167" i="48"/>
  <c r="A123" i="48"/>
  <c r="A125" i="48"/>
  <c r="A130" i="48"/>
  <c r="A142" i="48"/>
  <c r="A216" i="48"/>
  <c r="A177" i="48"/>
  <c r="A4" i="48"/>
  <c r="A11" i="48"/>
  <c r="A12" i="48"/>
  <c r="A14" i="48"/>
  <c r="A16" i="48"/>
  <c r="A18" i="48"/>
  <c r="A19" i="48"/>
  <c r="A20" i="48"/>
  <c r="A165" i="48"/>
  <c r="A26" i="48"/>
  <c r="A28" i="48"/>
  <c r="A36" i="48"/>
  <c r="A191" i="48"/>
  <c r="A64" i="48"/>
  <c r="A67" i="48"/>
  <c r="A73" i="48"/>
  <c r="A76" i="48"/>
  <c r="A78" i="48"/>
  <c r="A84" i="48"/>
  <c r="A93" i="48"/>
  <c r="A166" i="48"/>
  <c r="A129" i="48"/>
  <c r="A161" i="48"/>
  <c r="A5" i="48"/>
  <c r="A8" i="48"/>
  <c r="A9" i="48"/>
  <c r="A180" i="48"/>
  <c r="A13" i="48"/>
  <c r="A181" i="48"/>
  <c r="A128" i="48"/>
  <c r="A144" i="48"/>
  <c r="A171" i="48"/>
  <c r="A22" i="48"/>
  <c r="A186" i="48"/>
  <c r="A27" i="48"/>
  <c r="A29" i="48"/>
  <c r="A30" i="48"/>
  <c r="A37" i="48"/>
  <c r="A38" i="48"/>
  <c r="A39" i="48"/>
  <c r="A41" i="48"/>
  <c r="A43" i="48"/>
  <c r="A44" i="48"/>
  <c r="A46" i="48"/>
  <c r="A47" i="48"/>
  <c r="A48" i="48"/>
  <c r="A51" i="48"/>
  <c r="A192" i="48"/>
  <c r="A54" i="48"/>
  <c r="A55" i="48"/>
  <c r="A194" i="48"/>
  <c r="A58" i="48"/>
  <c r="A196" i="48"/>
  <c r="A172" i="48"/>
  <c r="A173" i="48"/>
  <c r="A198" i="48"/>
  <c r="A75" i="48"/>
  <c r="A80" i="48"/>
  <c r="A82" i="48"/>
  <c r="A85" i="48"/>
  <c r="A86" i="48"/>
  <c r="A88" i="48"/>
  <c r="A200" i="48"/>
  <c r="A91" i="48"/>
  <c r="A202" i="48"/>
  <c r="A94" i="48"/>
  <c r="A99" i="48"/>
  <c r="A203" i="48"/>
  <c r="A106" i="48"/>
  <c r="A110" i="48"/>
  <c r="A204" i="48"/>
  <c r="A155" i="48"/>
  <c r="A210" i="48"/>
  <c r="A119" i="48"/>
  <c r="A120" i="48"/>
  <c r="A168" i="48"/>
  <c r="A126" i="48"/>
  <c r="A158" i="48"/>
  <c r="A131" i="48"/>
  <c r="A134" i="48"/>
  <c r="A159" i="48"/>
  <c r="A213" i="48"/>
  <c r="A135" i="48"/>
  <c r="A215" i="48"/>
  <c r="A141" i="48"/>
  <c r="A170" i="48"/>
  <c r="A143" i="48"/>
  <c r="A6" i="48"/>
  <c r="A164" i="48"/>
  <c r="A10" i="48"/>
  <c r="A179" i="48"/>
  <c r="A182" i="48"/>
  <c r="A17" i="48"/>
  <c r="A21" i="48"/>
  <c r="A185" i="48"/>
  <c r="A25" i="48"/>
  <c r="A187" i="48"/>
  <c r="A145" i="48"/>
  <c r="A32" i="48"/>
  <c r="A33" i="48"/>
  <c r="A34" i="48"/>
  <c r="A42" i="48"/>
  <c r="A146" i="48"/>
  <c r="A160" i="48"/>
  <c r="A189" i="48"/>
  <c r="A49" i="48"/>
  <c r="A190" i="48"/>
  <c r="A52" i="48"/>
  <c r="A193" i="48"/>
  <c r="A56" i="48"/>
  <c r="A57" i="48"/>
  <c r="A195" i="48"/>
  <c r="A162" i="48"/>
  <c r="A60" i="48"/>
  <c r="A68" i="48"/>
  <c r="A70" i="48"/>
  <c r="A71" i="48"/>
  <c r="A72" i="48"/>
  <c r="A77" i="48"/>
  <c r="A79" i="48"/>
  <c r="A150" i="48"/>
  <c r="A87" i="48"/>
  <c r="A89" i="48"/>
  <c r="A199" i="48"/>
  <c r="A90" i="48"/>
  <c r="A151" i="48"/>
  <c r="A92" i="48"/>
  <c r="A98" i="48"/>
  <c r="A101" i="48"/>
  <c r="A103" i="48"/>
  <c r="A107" i="48"/>
  <c r="A154" i="48"/>
  <c r="A109" i="48"/>
  <c r="A111" i="48"/>
  <c r="A113" i="48"/>
  <c r="A115" i="48"/>
  <c r="A116" i="48"/>
  <c r="A117" i="48"/>
  <c r="A211" i="48"/>
  <c r="A136" i="48"/>
  <c r="A214" i="48"/>
  <c r="A137" i="48"/>
  <c r="A169" i="48"/>
  <c r="A178" i="48"/>
  <c r="A183" i="48"/>
  <c r="A23" i="48"/>
  <c r="A31" i="48"/>
  <c r="A35" i="48"/>
  <c r="A40" i="48"/>
  <c r="A153" i="48"/>
  <c r="A50" i="48"/>
  <c r="A53" i="48"/>
  <c r="A147" i="48"/>
  <c r="A61" i="48"/>
  <c r="A197" i="48"/>
  <c r="A62" i="48"/>
  <c r="A65" i="48"/>
  <c r="A66" i="48"/>
  <c r="A148" i="48"/>
  <c r="A149" i="48"/>
  <c r="A74" i="48"/>
  <c r="A163" i="48"/>
  <c r="A174" i="48"/>
  <c r="A201" i="48"/>
  <c r="A95" i="48"/>
  <c r="A100" i="48"/>
  <c r="A152" i="48"/>
  <c r="A102" i="48"/>
  <c r="A105" i="48"/>
  <c r="A108" i="48"/>
  <c r="A175" i="48"/>
  <c r="A112" i="48"/>
  <c r="A114" i="48"/>
  <c r="A205" i="48"/>
  <c r="A206" i="48"/>
  <c r="A207" i="48"/>
  <c r="A208" i="48"/>
  <c r="A209" i="48"/>
  <c r="A118" i="48"/>
  <c r="A176" i="48"/>
  <c r="A121" i="48"/>
  <c r="A59" i="48"/>
  <c r="A156" i="48"/>
  <c r="A157" i="48"/>
  <c r="A124" i="48"/>
  <c r="A212" i="48"/>
  <c r="A132" i="48"/>
  <c r="A133" i="48"/>
  <c r="A138" i="48"/>
  <c r="A139" i="48"/>
  <c r="A140" i="48"/>
  <c r="A217" i="48"/>
  <c r="A218" i="48"/>
  <c r="A219" i="48"/>
  <c r="A220" i="48"/>
  <c r="A221" i="48"/>
  <c r="A222" i="48"/>
  <c r="A223" i="48"/>
  <c r="A224" i="48"/>
  <c r="A225" i="48"/>
  <c r="A226" i="48"/>
  <c r="A227" i="48"/>
  <c r="A228" i="48"/>
  <c r="A229" i="48"/>
  <c r="A230" i="48"/>
  <c r="A231" i="48"/>
  <c r="A232" i="48"/>
  <c r="A233" i="48"/>
  <c r="A234" i="48"/>
  <c r="A235" i="48"/>
  <c r="A236" i="48"/>
  <c r="A237" i="48"/>
  <c r="A238" i="48"/>
  <c r="A239" i="48"/>
  <c r="A240" i="48"/>
  <c r="A241" i="48"/>
  <c r="A242" i="48"/>
  <c r="A243" i="48"/>
  <c r="A244" i="48"/>
  <c r="A245" i="48"/>
  <c r="A246" i="48"/>
  <c r="A247" i="48"/>
  <c r="A248" i="48"/>
  <c r="A249" i="48"/>
  <c r="A250" i="48"/>
  <c r="A251" i="48"/>
  <c r="A252" i="48"/>
  <c r="A253" i="48"/>
  <c r="A254" i="48"/>
  <c r="A255" i="48"/>
  <c r="A256" i="48"/>
  <c r="A257" i="48"/>
  <c r="A258" i="48"/>
  <c r="A259" i="48"/>
  <c r="A260" i="48"/>
  <c r="A261" i="48"/>
  <c r="A262" i="48"/>
  <c r="A263" i="48"/>
  <c r="A264" i="48"/>
  <c r="A265" i="48"/>
  <c r="A266" i="48"/>
  <c r="A267" i="48"/>
  <c r="A268" i="48"/>
  <c r="A269" i="48"/>
  <c r="A270" i="48"/>
  <c r="A271" i="48"/>
  <c r="A272" i="48"/>
  <c r="A273" i="48"/>
  <c r="A274" i="48"/>
  <c r="A275" i="48"/>
  <c r="A276" i="48"/>
  <c r="A277" i="48"/>
  <c r="A278" i="48"/>
  <c r="A279" i="48"/>
  <c r="A280" i="48"/>
  <c r="A281" i="48"/>
  <c r="A282" i="48"/>
  <c r="A283" i="48"/>
  <c r="A284" i="48"/>
  <c r="A285" i="48"/>
  <c r="A286" i="48"/>
  <c r="A287" i="48"/>
  <c r="A288" i="48"/>
  <c r="A289" i="48"/>
  <c r="A290" i="48"/>
  <c r="A291" i="48"/>
  <c r="A292" i="48"/>
  <c r="A293" i="48"/>
  <c r="A294" i="48"/>
  <c r="A295" i="48"/>
  <c r="A296" i="48"/>
  <c r="A297" i="48"/>
  <c r="A298" i="48"/>
  <c r="A299" i="48"/>
  <c r="A300" i="48"/>
  <c r="A301" i="48"/>
  <c r="A302" i="48"/>
  <c r="A303" i="48"/>
  <c r="A304" i="48"/>
  <c r="A305" i="48"/>
  <c r="A306" i="48"/>
  <c r="A307" i="48"/>
  <c r="A308" i="48"/>
  <c r="A309" i="48"/>
  <c r="A310" i="48"/>
  <c r="A311" i="48"/>
  <c r="A312" i="48"/>
  <c r="A313" i="48"/>
  <c r="A314" i="48"/>
  <c r="A315" i="48"/>
  <c r="A316" i="48"/>
  <c r="A317" i="48"/>
  <c r="A318" i="48"/>
  <c r="A319" i="48"/>
  <c r="A320" i="48"/>
  <c r="A321" i="48"/>
  <c r="A322" i="48"/>
  <c r="A323" i="48"/>
  <c r="A324" i="48"/>
  <c r="A325" i="48"/>
  <c r="A326" i="48"/>
  <c r="A327" i="48"/>
  <c r="A328" i="48"/>
  <c r="A329" i="48"/>
  <c r="A330" i="48"/>
  <c r="A331" i="48"/>
  <c r="A332" i="48"/>
  <c r="A333" i="48"/>
  <c r="A334" i="48"/>
  <c r="A335" i="48"/>
  <c r="A336" i="48"/>
  <c r="A337" i="48"/>
  <c r="A338" i="48"/>
  <c r="A339" i="48"/>
  <c r="A340" i="48"/>
  <c r="A341" i="48"/>
  <c r="A342" i="48"/>
  <c r="A343" i="48"/>
  <c r="A344" i="48"/>
  <c r="A345" i="48"/>
  <c r="A346" i="48"/>
  <c r="A347" i="48"/>
  <c r="A348" i="48"/>
  <c r="A349" i="48"/>
  <c r="A350" i="48"/>
  <c r="A351" i="48"/>
  <c r="A352" i="48"/>
  <c r="A353" i="48"/>
  <c r="A354" i="48"/>
  <c r="A355" i="48"/>
  <c r="A356" i="48"/>
  <c r="A357" i="48"/>
  <c r="A358" i="48"/>
  <c r="A359" i="48"/>
  <c r="A360" i="48"/>
  <c r="A361" i="48"/>
  <c r="A362" i="48"/>
  <c r="A363" i="48"/>
  <c r="A364" i="48"/>
  <c r="A2" i="48"/>
  <c r="A158" i="49"/>
  <c r="A160" i="49"/>
  <c r="A182" i="49"/>
  <c r="A184" i="49"/>
  <c r="A48" i="49"/>
  <c r="A119" i="49"/>
  <c r="A63" i="49"/>
  <c r="A14" i="49"/>
  <c r="A21" i="49"/>
  <c r="A23" i="49"/>
  <c r="A128" i="49"/>
  <c r="A196" i="49"/>
  <c r="A35" i="49"/>
  <c r="A36" i="49"/>
  <c r="A37" i="49"/>
  <c r="A205" i="49"/>
  <c r="A133" i="49"/>
  <c r="A212" i="49"/>
  <c r="A213" i="49"/>
  <c r="A106" i="49"/>
  <c r="A108" i="49"/>
  <c r="A161" i="49"/>
  <c r="A114" i="49"/>
  <c r="A181" i="49"/>
  <c r="A135" i="49"/>
  <c r="A183" i="49"/>
  <c r="A2" i="49"/>
  <c r="A3" i="49"/>
  <c r="A47" i="49"/>
  <c r="A118" i="49"/>
  <c r="A51" i="49"/>
  <c r="A171" i="49"/>
  <c r="A188" i="49"/>
  <c r="A86" i="49"/>
  <c r="A12" i="49"/>
  <c r="A17" i="49"/>
  <c r="A68" i="49"/>
  <c r="A19" i="49"/>
  <c r="A127" i="49"/>
  <c r="A26" i="49"/>
  <c r="A195" i="49"/>
  <c r="A40" i="49"/>
  <c r="A101" i="49"/>
  <c r="A159" i="49"/>
  <c r="A110" i="49"/>
  <c r="A112" i="49"/>
  <c r="A164" i="49"/>
  <c r="A165" i="49"/>
  <c r="A166" i="49"/>
  <c r="A132" i="49"/>
  <c r="A116" i="49"/>
  <c r="A44" i="49"/>
  <c r="A4" i="49"/>
  <c r="A117" i="49"/>
  <c r="A49" i="49"/>
  <c r="A6" i="49"/>
  <c r="A169" i="49"/>
  <c r="A7" i="49"/>
  <c r="A185" i="49"/>
  <c r="A55" i="49"/>
  <c r="A120" i="49"/>
  <c r="A186" i="49"/>
  <c r="A56" i="49"/>
  <c r="A187" i="49"/>
  <c r="A172" i="49"/>
  <c r="A57" i="49"/>
  <c r="A174" i="49"/>
  <c r="A60" i="49"/>
  <c r="A11" i="49"/>
  <c r="A176" i="49"/>
  <c r="A85" i="49"/>
  <c r="A191" i="49"/>
  <c r="A61" i="49"/>
  <c r="A124" i="49"/>
  <c r="A139" i="49"/>
  <c r="A64" i="49"/>
  <c r="A18" i="49"/>
  <c r="A20" i="49"/>
  <c r="A22" i="49"/>
  <c r="A24" i="49"/>
  <c r="A193" i="49"/>
  <c r="A69" i="49"/>
  <c r="A194" i="49"/>
  <c r="A178" i="49"/>
  <c r="A93" i="49"/>
  <c r="A105" i="49"/>
  <c r="A144" i="49"/>
  <c r="A28" i="49"/>
  <c r="A96" i="49"/>
  <c r="A198" i="49"/>
  <c r="A199" i="49"/>
  <c r="A73" i="49"/>
  <c r="A180" i="49"/>
  <c r="A76" i="49"/>
  <c r="A77" i="49"/>
  <c r="A38" i="49"/>
  <c r="A39" i="49"/>
  <c r="A42" i="49"/>
  <c r="A79" i="49"/>
  <c r="A208" i="49"/>
  <c r="A43" i="49"/>
  <c r="A152" i="49"/>
  <c r="A153" i="49"/>
  <c r="A134" i="49"/>
  <c r="A211" i="49"/>
  <c r="A156" i="49"/>
  <c r="A157" i="49"/>
  <c r="A109" i="49"/>
  <c r="A111" i="49"/>
  <c r="A113" i="49"/>
  <c r="A163" i="49"/>
  <c r="A167" i="49"/>
  <c r="A45" i="49"/>
  <c r="A46" i="49"/>
  <c r="A168" i="49"/>
  <c r="A103" i="49"/>
  <c r="A50" i="49"/>
  <c r="A136" i="49"/>
  <c r="A53" i="49"/>
  <c r="A54" i="49"/>
  <c r="A82" i="49"/>
  <c r="A121" i="49"/>
  <c r="A83" i="49"/>
  <c r="A173" i="49"/>
  <c r="A84" i="49"/>
  <c r="A58" i="49"/>
  <c r="A9" i="49"/>
  <c r="A10" i="49"/>
  <c r="A175" i="49"/>
  <c r="A189" i="49"/>
  <c r="A190" i="49"/>
  <c r="A137" i="49"/>
  <c r="A62" i="49"/>
  <c r="A123" i="49"/>
  <c r="A13" i="49"/>
  <c r="A15" i="49"/>
  <c r="A66" i="49"/>
  <c r="A16" i="49"/>
  <c r="A87" i="49"/>
  <c r="A88" i="49"/>
  <c r="A142" i="49"/>
  <c r="A90" i="49"/>
  <c r="A91" i="49"/>
  <c r="A92" i="49"/>
  <c r="A143" i="49"/>
  <c r="A71" i="49"/>
  <c r="A179" i="49"/>
  <c r="A94" i="49"/>
  <c r="A29" i="49"/>
  <c r="A129" i="49"/>
  <c r="A197" i="49"/>
  <c r="A31" i="49"/>
  <c r="A98" i="49"/>
  <c r="A148" i="49"/>
  <c r="A200" i="49"/>
  <c r="A201" i="49"/>
  <c r="A75" i="49"/>
  <c r="A203" i="49"/>
  <c r="A151" i="49"/>
  <c r="A209" i="49"/>
  <c r="A210" i="49"/>
  <c r="A154" i="49"/>
  <c r="A155" i="49"/>
  <c r="A162" i="49"/>
  <c r="A115" i="49"/>
  <c r="A5" i="49"/>
  <c r="A52" i="49"/>
  <c r="A170" i="49"/>
  <c r="A8" i="49"/>
  <c r="A72" i="49"/>
  <c r="A59" i="49"/>
  <c r="A122" i="49"/>
  <c r="A177" i="49"/>
  <c r="A104" i="49"/>
  <c r="A125" i="49"/>
  <c r="A138" i="49"/>
  <c r="A140" i="49"/>
  <c r="A65" i="49"/>
  <c r="A141" i="49"/>
  <c r="A67" i="49"/>
  <c r="A126" i="49"/>
  <c r="A89" i="49"/>
  <c r="A25" i="49"/>
  <c r="A70" i="49"/>
  <c r="A27" i="49"/>
  <c r="A145" i="49"/>
  <c r="A95" i="49"/>
  <c r="A146" i="49"/>
  <c r="A147" i="49"/>
  <c r="A97" i="49"/>
  <c r="A30" i="49"/>
  <c r="A130" i="49"/>
  <c r="A99" i="49"/>
  <c r="A32" i="49"/>
  <c r="A149" i="49"/>
  <c r="A74" i="49"/>
  <c r="A33" i="49"/>
  <c r="A202" i="49"/>
  <c r="A150" i="49"/>
  <c r="A100" i="49"/>
  <c r="A204" i="49"/>
  <c r="A192" i="49"/>
  <c r="A34" i="49"/>
  <c r="A78" i="49"/>
  <c r="A131" i="49"/>
  <c r="A41" i="49"/>
  <c r="A206" i="49"/>
  <c r="A207" i="49"/>
  <c r="A102" i="49"/>
  <c r="A80" i="49"/>
  <c r="A81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107" i="49"/>
  <c r="B90" i="29" l="1"/>
  <c r="E90" i="29" l="1"/>
  <c r="A365" i="50"/>
  <c r="A366" i="50"/>
  <c r="A367" i="50"/>
  <c r="A97" i="48"/>
  <c r="A45" i="48"/>
  <c r="A127" i="48"/>
  <c r="A365" i="48"/>
  <c r="A366" i="48"/>
  <c r="A367" i="48"/>
  <c r="A368" i="48"/>
  <c r="A369" i="48"/>
  <c r="A370" i="48"/>
  <c r="A371" i="48"/>
  <c r="A372" i="48"/>
  <c r="A373" i="48"/>
  <c r="A374" i="48"/>
  <c r="A375" i="48"/>
  <c r="A376" i="48"/>
  <c r="A377" i="48"/>
  <c r="A378" i="48"/>
  <c r="A379" i="48"/>
  <c r="A380" i="48"/>
  <c r="A381" i="48"/>
  <c r="A382" i="48"/>
  <c r="A383" i="48"/>
  <c r="A384" i="48"/>
  <c r="A385" i="48"/>
  <c r="A386" i="48"/>
  <c r="A387" i="48"/>
  <c r="A388" i="48"/>
  <c r="A389" i="48"/>
  <c r="A390" i="48"/>
  <c r="A391" i="48"/>
  <c r="A392" i="48"/>
  <c r="A393" i="48"/>
  <c r="A394" i="48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95" i="49"/>
  <c r="A396" i="49"/>
  <c r="T397" i="58" l="1"/>
  <c r="T396" i="58"/>
  <c r="T395" i="58"/>
  <c r="T394" i="58"/>
  <c r="T393" i="58"/>
  <c r="T392" i="58"/>
  <c r="T391" i="58"/>
  <c r="T390" i="58"/>
  <c r="T389" i="58"/>
  <c r="T388" i="58"/>
  <c r="T387" i="58"/>
  <c r="T386" i="58"/>
  <c r="T385" i="58"/>
  <c r="T384" i="58"/>
  <c r="T383" i="58"/>
  <c r="T382" i="58"/>
  <c r="T381" i="58"/>
  <c r="T380" i="58"/>
  <c r="T379" i="58"/>
  <c r="T378" i="58"/>
  <c r="T377" i="58"/>
  <c r="T376" i="58"/>
  <c r="T375" i="58"/>
  <c r="T374" i="58"/>
  <c r="T373" i="58"/>
  <c r="T372" i="58"/>
  <c r="T371" i="58"/>
  <c r="T370" i="58"/>
  <c r="T369" i="58"/>
  <c r="T368" i="58"/>
  <c r="T367" i="58"/>
  <c r="T366" i="58"/>
  <c r="T365" i="58"/>
  <c r="T364" i="58"/>
  <c r="T363" i="58"/>
  <c r="T362" i="58"/>
  <c r="T361" i="58"/>
  <c r="T360" i="58"/>
  <c r="T359" i="58"/>
  <c r="T358" i="58"/>
  <c r="T357" i="58"/>
  <c r="T356" i="58"/>
  <c r="T355" i="58"/>
  <c r="T354" i="58"/>
  <c r="T353" i="58"/>
  <c r="T352" i="58"/>
  <c r="T351" i="58"/>
  <c r="T350" i="58"/>
  <c r="T349" i="58"/>
  <c r="T348" i="58"/>
  <c r="T347" i="58"/>
  <c r="T346" i="58"/>
  <c r="T345" i="58"/>
  <c r="T344" i="58"/>
  <c r="T343" i="58"/>
  <c r="T342" i="58"/>
  <c r="T341" i="58"/>
  <c r="T340" i="58"/>
  <c r="T339" i="58"/>
  <c r="T338" i="58"/>
  <c r="T337" i="58"/>
  <c r="T336" i="58"/>
  <c r="T335" i="58"/>
  <c r="T334" i="58"/>
  <c r="T333" i="58"/>
  <c r="T332" i="58"/>
  <c r="T331" i="58"/>
  <c r="T330" i="58"/>
  <c r="T329" i="58"/>
  <c r="T328" i="58"/>
  <c r="T327" i="58"/>
  <c r="T326" i="58"/>
  <c r="T325" i="58"/>
  <c r="T324" i="58"/>
  <c r="T323" i="58"/>
  <c r="T322" i="58"/>
  <c r="T321" i="58"/>
  <c r="T320" i="58"/>
  <c r="T319" i="58"/>
  <c r="T318" i="58"/>
  <c r="T317" i="58"/>
  <c r="T316" i="58"/>
  <c r="T315" i="58"/>
  <c r="T314" i="58"/>
  <c r="T313" i="58"/>
  <c r="T312" i="58"/>
  <c r="T311" i="58"/>
  <c r="T310" i="58"/>
  <c r="T309" i="58"/>
  <c r="T308" i="58"/>
  <c r="T307" i="58"/>
  <c r="T306" i="58"/>
  <c r="T305" i="58"/>
  <c r="T304" i="58"/>
  <c r="T303" i="58"/>
  <c r="T302" i="58"/>
  <c r="T301" i="58"/>
  <c r="T300" i="58"/>
  <c r="T299" i="58"/>
  <c r="T298" i="58"/>
  <c r="T297" i="58"/>
  <c r="T296" i="58"/>
  <c r="T295" i="58"/>
  <c r="T294" i="58"/>
  <c r="T293" i="58"/>
  <c r="T292" i="58"/>
  <c r="T291" i="58"/>
  <c r="T290" i="58"/>
  <c r="T289" i="58"/>
  <c r="T288" i="58"/>
  <c r="T287" i="58"/>
  <c r="T286" i="58"/>
  <c r="T285" i="58"/>
  <c r="T284" i="58"/>
  <c r="T283" i="58"/>
  <c r="T282" i="58"/>
  <c r="T281" i="58"/>
  <c r="T280" i="58"/>
  <c r="T279" i="58"/>
  <c r="T278" i="58"/>
  <c r="T277" i="58"/>
  <c r="T276" i="58"/>
  <c r="T275" i="58"/>
  <c r="T274" i="58"/>
  <c r="T273" i="58"/>
  <c r="T272" i="58"/>
  <c r="T271" i="58"/>
  <c r="T270" i="58"/>
  <c r="T269" i="58"/>
  <c r="T268" i="58"/>
  <c r="T267" i="58"/>
  <c r="T266" i="58"/>
  <c r="T265" i="58"/>
  <c r="T264" i="58"/>
  <c r="T263" i="58"/>
  <c r="T262" i="58"/>
  <c r="T261" i="58"/>
  <c r="T260" i="58"/>
  <c r="T259" i="58"/>
  <c r="T258" i="58"/>
  <c r="T257" i="58"/>
  <c r="T256" i="58"/>
  <c r="T255" i="58"/>
  <c r="T254" i="58"/>
  <c r="T253" i="58"/>
  <c r="T252" i="58"/>
  <c r="T251" i="58"/>
  <c r="T250" i="58"/>
  <c r="T249" i="58"/>
  <c r="T248" i="58"/>
  <c r="T247" i="58"/>
  <c r="T246" i="58"/>
  <c r="T245" i="58"/>
  <c r="T244" i="58"/>
  <c r="T243" i="58"/>
  <c r="T242" i="58"/>
  <c r="T241" i="58"/>
  <c r="T240" i="58"/>
  <c r="T239" i="58"/>
  <c r="T238" i="58"/>
  <c r="T237" i="58"/>
  <c r="T236" i="58"/>
  <c r="T235" i="58"/>
  <c r="T234" i="58"/>
  <c r="T233" i="58"/>
  <c r="T232" i="58"/>
  <c r="T231" i="58"/>
  <c r="T230" i="58"/>
  <c r="T229" i="58"/>
  <c r="T228" i="58"/>
  <c r="T227" i="58"/>
  <c r="T226" i="58"/>
  <c r="T225" i="58"/>
  <c r="T224" i="58"/>
  <c r="T223" i="58"/>
  <c r="T222" i="58"/>
  <c r="T221" i="58"/>
  <c r="T220" i="58"/>
  <c r="T219" i="58"/>
  <c r="T218" i="58"/>
  <c r="T217" i="58"/>
  <c r="T216" i="58"/>
  <c r="T215" i="58"/>
  <c r="T214" i="58"/>
  <c r="T213" i="58"/>
  <c r="T212" i="58"/>
  <c r="T211" i="58"/>
  <c r="T210" i="58"/>
  <c r="T209" i="58"/>
  <c r="T208" i="58"/>
  <c r="T207" i="58"/>
  <c r="T206" i="58"/>
  <c r="T205" i="58"/>
  <c r="T204" i="58"/>
  <c r="T203" i="58"/>
  <c r="T202" i="58"/>
  <c r="T201" i="58"/>
  <c r="T200" i="58"/>
  <c r="T199" i="58"/>
  <c r="T198" i="58"/>
  <c r="T197" i="58"/>
  <c r="T196" i="58"/>
  <c r="T195" i="58"/>
  <c r="T194" i="58"/>
  <c r="T193" i="58"/>
  <c r="T192" i="58"/>
  <c r="T191" i="58"/>
  <c r="T190" i="58"/>
  <c r="T189" i="58"/>
  <c r="T188" i="58"/>
  <c r="T187" i="58"/>
  <c r="T186" i="58"/>
  <c r="T185" i="58"/>
  <c r="T184" i="58"/>
  <c r="T183" i="58"/>
  <c r="T182" i="58"/>
  <c r="T181" i="58"/>
  <c r="T180" i="58"/>
  <c r="T179" i="58"/>
  <c r="T178" i="58"/>
  <c r="T177" i="58"/>
  <c r="T176" i="58"/>
  <c r="T175" i="58"/>
  <c r="T174" i="58"/>
  <c r="T173" i="58"/>
  <c r="T172" i="58"/>
  <c r="T171" i="58"/>
  <c r="T170" i="58"/>
  <c r="T169" i="58"/>
  <c r="T168" i="58"/>
  <c r="T167" i="58"/>
  <c r="T166" i="58"/>
  <c r="T165" i="58"/>
  <c r="T164" i="58"/>
  <c r="T163" i="58"/>
  <c r="T162" i="58"/>
  <c r="T161" i="58"/>
  <c r="T160" i="58"/>
  <c r="T159" i="58"/>
  <c r="T158" i="58"/>
  <c r="T157" i="58"/>
  <c r="T156" i="58"/>
  <c r="T155" i="58"/>
  <c r="T154" i="58"/>
  <c r="T153" i="58"/>
  <c r="T152" i="58"/>
  <c r="T151" i="58"/>
  <c r="T150" i="58"/>
  <c r="T149" i="58"/>
  <c r="T148" i="58"/>
  <c r="T147" i="58"/>
  <c r="T146" i="58"/>
  <c r="T145" i="58"/>
  <c r="T144" i="58"/>
  <c r="T143" i="58"/>
  <c r="T142" i="58"/>
  <c r="T141" i="58"/>
  <c r="T140" i="58"/>
  <c r="T139" i="58"/>
  <c r="T138" i="58"/>
  <c r="T137" i="58"/>
  <c r="T136" i="58"/>
  <c r="T135" i="58"/>
  <c r="T134" i="58"/>
  <c r="T133" i="58"/>
  <c r="T132" i="58"/>
  <c r="T131" i="58"/>
  <c r="T130" i="58"/>
  <c r="T129" i="58"/>
  <c r="T128" i="58"/>
  <c r="T127" i="58"/>
  <c r="T126" i="58"/>
  <c r="T125" i="58"/>
  <c r="T124" i="58"/>
  <c r="T123" i="58"/>
  <c r="T122" i="58"/>
  <c r="T121" i="58"/>
  <c r="T120" i="58"/>
  <c r="T119" i="58"/>
  <c r="T118" i="58"/>
  <c r="T117" i="58"/>
  <c r="T116" i="58"/>
  <c r="T115" i="58"/>
  <c r="T114" i="58"/>
  <c r="T113" i="58"/>
  <c r="T112" i="58"/>
  <c r="T111" i="58"/>
  <c r="T110" i="58"/>
  <c r="T109" i="58"/>
  <c r="T108" i="58"/>
  <c r="T107" i="58"/>
  <c r="T106" i="58"/>
  <c r="T105" i="58"/>
  <c r="T104" i="58"/>
  <c r="T103" i="58"/>
  <c r="T102" i="58"/>
  <c r="T101" i="58"/>
  <c r="T100" i="58"/>
  <c r="T99" i="58"/>
  <c r="T98" i="58"/>
  <c r="T97" i="58"/>
  <c r="T96" i="58"/>
  <c r="T95" i="58"/>
  <c r="T94" i="58"/>
  <c r="T93" i="58"/>
  <c r="T92" i="58"/>
  <c r="T91" i="58"/>
  <c r="T90" i="58"/>
  <c r="T89" i="58"/>
  <c r="T88" i="58"/>
  <c r="T87" i="58"/>
  <c r="T86" i="58"/>
  <c r="T85" i="58"/>
  <c r="T84" i="58"/>
  <c r="T83" i="58"/>
  <c r="T82" i="58"/>
  <c r="T81" i="58"/>
  <c r="T80" i="58"/>
  <c r="T79" i="58"/>
  <c r="T78" i="58"/>
  <c r="T77" i="58"/>
  <c r="T76" i="58"/>
  <c r="T75" i="58"/>
  <c r="T74" i="58"/>
  <c r="T73" i="58"/>
  <c r="T72" i="58"/>
  <c r="T71" i="58"/>
  <c r="T70" i="58"/>
  <c r="T69" i="58"/>
  <c r="T68" i="58"/>
  <c r="T67" i="58"/>
  <c r="T66" i="58"/>
  <c r="T65" i="58"/>
  <c r="T64" i="58"/>
  <c r="T63" i="58"/>
  <c r="T62" i="58"/>
  <c r="T61" i="58"/>
  <c r="T60" i="58"/>
  <c r="T59" i="58"/>
  <c r="T58" i="58"/>
  <c r="T57" i="58"/>
  <c r="T56" i="58"/>
  <c r="T55" i="58"/>
  <c r="T54" i="58"/>
  <c r="T53" i="58"/>
  <c r="T52" i="58"/>
  <c r="T51" i="58"/>
  <c r="T50" i="58"/>
  <c r="T49" i="58"/>
  <c r="T48" i="58"/>
  <c r="T47" i="58"/>
  <c r="T46" i="58"/>
  <c r="T45" i="58"/>
  <c r="T44" i="58"/>
  <c r="T43" i="58"/>
  <c r="T42" i="58"/>
  <c r="T41" i="58"/>
  <c r="T40" i="58"/>
  <c r="T39" i="58"/>
  <c r="T38" i="58"/>
  <c r="T37" i="58"/>
  <c r="T36" i="58"/>
  <c r="T35" i="58"/>
  <c r="T34" i="58"/>
  <c r="T33" i="58"/>
  <c r="T32" i="58"/>
  <c r="T31" i="58"/>
  <c r="T30" i="58"/>
  <c r="T29" i="58"/>
  <c r="T28" i="58"/>
  <c r="T27" i="58"/>
  <c r="T26" i="58"/>
  <c r="T25" i="58"/>
  <c r="T24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9" i="58"/>
  <c r="T8" i="58"/>
  <c r="T7" i="58"/>
  <c r="T6" i="58"/>
  <c r="T5" i="58"/>
  <c r="T4" i="58"/>
  <c r="T3" i="58"/>
  <c r="T2" i="58"/>
  <c r="T397" i="57"/>
  <c r="T396" i="57"/>
  <c r="T395" i="57"/>
  <c r="T394" i="57"/>
  <c r="T393" i="57"/>
  <c r="T392" i="57"/>
  <c r="T391" i="57"/>
  <c r="T390" i="57"/>
  <c r="T389" i="57"/>
  <c r="T388" i="57"/>
  <c r="T387" i="57"/>
  <c r="T386" i="57"/>
  <c r="T385" i="57"/>
  <c r="T384" i="57"/>
  <c r="T383" i="57"/>
  <c r="T382" i="57"/>
  <c r="T381" i="57"/>
  <c r="T380" i="57"/>
  <c r="T379" i="57"/>
  <c r="T378" i="57"/>
  <c r="T377" i="57"/>
  <c r="T376" i="57"/>
  <c r="T375" i="57"/>
  <c r="T374" i="57"/>
  <c r="T373" i="57"/>
  <c r="T372" i="57"/>
  <c r="T371" i="57"/>
  <c r="T370" i="57"/>
  <c r="T369" i="57"/>
  <c r="T368" i="57"/>
  <c r="T367" i="57"/>
  <c r="T366" i="57"/>
  <c r="T365" i="57"/>
  <c r="T364" i="57"/>
  <c r="T363" i="57"/>
  <c r="T362" i="57"/>
  <c r="T361" i="57"/>
  <c r="T360" i="57"/>
  <c r="T359" i="57"/>
  <c r="T358" i="57"/>
  <c r="T357" i="57"/>
  <c r="T356" i="57"/>
  <c r="T355" i="57"/>
  <c r="T354" i="57"/>
  <c r="T353" i="57"/>
  <c r="T352" i="57"/>
  <c r="T351" i="57"/>
  <c r="T350" i="57"/>
  <c r="T349" i="57"/>
  <c r="T348" i="57"/>
  <c r="T347" i="57"/>
  <c r="T346" i="57"/>
  <c r="T345" i="57"/>
  <c r="T344" i="57"/>
  <c r="T343" i="57"/>
  <c r="T342" i="57"/>
  <c r="T341" i="57"/>
  <c r="T340" i="57"/>
  <c r="T339" i="57"/>
  <c r="T338" i="57"/>
  <c r="T337" i="57"/>
  <c r="T336" i="57"/>
  <c r="T335" i="57"/>
  <c r="T334" i="57"/>
  <c r="T333" i="57"/>
  <c r="T332" i="57"/>
  <c r="T331" i="57"/>
  <c r="T330" i="57"/>
  <c r="T329" i="57"/>
  <c r="T328" i="57"/>
  <c r="T327" i="57"/>
  <c r="T326" i="57"/>
  <c r="T325" i="57"/>
  <c r="T324" i="57"/>
  <c r="T323" i="57"/>
  <c r="T322" i="57"/>
  <c r="T321" i="57"/>
  <c r="T320" i="57"/>
  <c r="T319" i="57"/>
  <c r="T318" i="57"/>
  <c r="T317" i="57"/>
  <c r="T316" i="57"/>
  <c r="T315" i="57"/>
  <c r="T314" i="57"/>
  <c r="T313" i="57"/>
  <c r="T312" i="57"/>
  <c r="T311" i="57"/>
  <c r="T310" i="57"/>
  <c r="T309" i="57"/>
  <c r="T308" i="57"/>
  <c r="T307" i="57"/>
  <c r="T306" i="57"/>
  <c r="T305" i="57"/>
  <c r="T304" i="57"/>
  <c r="T303" i="57"/>
  <c r="T302" i="57"/>
  <c r="T301" i="57"/>
  <c r="T300" i="57"/>
  <c r="T299" i="57"/>
  <c r="T298" i="57"/>
  <c r="T297" i="57"/>
  <c r="T296" i="57"/>
  <c r="T295" i="57"/>
  <c r="T294" i="57"/>
  <c r="T293" i="57"/>
  <c r="T292" i="57"/>
  <c r="T291" i="57"/>
  <c r="T290" i="57"/>
  <c r="T289" i="57"/>
  <c r="T288" i="57"/>
  <c r="T287" i="57"/>
  <c r="T286" i="57"/>
  <c r="T285" i="57"/>
  <c r="T284" i="57"/>
  <c r="T283" i="57"/>
  <c r="T282" i="57"/>
  <c r="T281" i="57"/>
  <c r="T397" i="56"/>
  <c r="T396" i="56"/>
  <c r="T395" i="56"/>
  <c r="T394" i="56"/>
  <c r="T393" i="56"/>
  <c r="T392" i="56"/>
  <c r="T391" i="56"/>
  <c r="T390" i="56"/>
  <c r="T389" i="56"/>
  <c r="T388" i="56"/>
  <c r="T387" i="56"/>
  <c r="T386" i="56"/>
  <c r="T385" i="56"/>
  <c r="T384" i="56"/>
  <c r="T383" i="56"/>
  <c r="T382" i="56"/>
  <c r="T381" i="56"/>
  <c r="T380" i="56"/>
  <c r="T379" i="56"/>
  <c r="T378" i="56"/>
  <c r="T377" i="56"/>
  <c r="T376" i="56"/>
  <c r="T375" i="56"/>
  <c r="T374" i="56"/>
  <c r="T373" i="56"/>
  <c r="T372" i="56"/>
  <c r="T371" i="56"/>
  <c r="T370" i="56"/>
  <c r="T369" i="56"/>
  <c r="T368" i="56"/>
  <c r="T367" i="56"/>
  <c r="T366" i="56"/>
  <c r="T365" i="56"/>
  <c r="T364" i="56"/>
  <c r="T363" i="56"/>
  <c r="T362" i="56"/>
  <c r="T361" i="56"/>
  <c r="T360" i="56"/>
  <c r="T359" i="56"/>
  <c r="T358" i="56"/>
  <c r="T357" i="56"/>
  <c r="T356" i="56"/>
  <c r="T355" i="56"/>
  <c r="T354" i="56"/>
  <c r="T353" i="56"/>
  <c r="T352" i="56"/>
  <c r="T351" i="56"/>
  <c r="T350" i="56"/>
  <c r="T349" i="56"/>
  <c r="T348" i="56"/>
  <c r="T347" i="56"/>
  <c r="T346" i="56"/>
  <c r="T345" i="56"/>
  <c r="T344" i="56"/>
  <c r="T343" i="56"/>
  <c r="T342" i="56"/>
  <c r="T341" i="56"/>
  <c r="T340" i="56"/>
  <c r="T339" i="56"/>
  <c r="T338" i="56"/>
  <c r="T337" i="56"/>
  <c r="T336" i="56"/>
  <c r="T335" i="56"/>
  <c r="T334" i="56"/>
  <c r="T333" i="56"/>
  <c r="T332" i="56"/>
  <c r="T331" i="56"/>
  <c r="T330" i="56"/>
  <c r="T329" i="56"/>
  <c r="T328" i="56"/>
  <c r="T327" i="56"/>
  <c r="T326" i="56"/>
  <c r="T325" i="56"/>
  <c r="T324" i="56"/>
  <c r="T323" i="56"/>
  <c r="T322" i="56"/>
  <c r="T321" i="56"/>
  <c r="T320" i="56"/>
  <c r="T319" i="56"/>
  <c r="T318" i="56"/>
  <c r="T317" i="56"/>
  <c r="T316" i="56"/>
  <c r="T315" i="56"/>
  <c r="T314" i="56"/>
  <c r="T313" i="56"/>
  <c r="T312" i="56"/>
  <c r="T311" i="56"/>
  <c r="T310" i="56"/>
  <c r="T309" i="56"/>
  <c r="T308" i="56"/>
  <c r="T307" i="56"/>
  <c r="T306" i="56"/>
  <c r="T305" i="56"/>
  <c r="T304" i="56"/>
  <c r="T303" i="56"/>
  <c r="T302" i="56"/>
  <c r="T301" i="56"/>
  <c r="T300" i="56"/>
  <c r="T299" i="56"/>
  <c r="T298" i="56"/>
  <c r="T297" i="56"/>
  <c r="T296" i="56"/>
  <c r="T295" i="56"/>
  <c r="T294" i="56"/>
  <c r="T293" i="56"/>
  <c r="T292" i="56"/>
  <c r="T291" i="56"/>
  <c r="T290" i="56"/>
  <c r="T289" i="56"/>
  <c r="T288" i="56"/>
  <c r="T287" i="56"/>
  <c r="T286" i="56"/>
  <c r="T285" i="56"/>
  <c r="T284" i="56"/>
  <c r="T283" i="56"/>
  <c r="T282" i="56"/>
  <c r="T281" i="56"/>
  <c r="T397" i="55"/>
  <c r="T396" i="55"/>
  <c r="T395" i="55"/>
  <c r="T394" i="55"/>
  <c r="T393" i="55"/>
  <c r="T392" i="55"/>
  <c r="T391" i="55"/>
  <c r="T390" i="55"/>
  <c r="T389" i="55"/>
  <c r="T388" i="55"/>
  <c r="T387" i="55"/>
  <c r="T386" i="55"/>
  <c r="T385" i="55"/>
  <c r="T384" i="55"/>
  <c r="T383" i="55"/>
  <c r="T382" i="55"/>
  <c r="T381" i="55"/>
  <c r="T380" i="55"/>
  <c r="T379" i="55"/>
  <c r="T378" i="55"/>
  <c r="T377" i="55"/>
  <c r="T376" i="55"/>
  <c r="T375" i="55"/>
  <c r="T374" i="55"/>
  <c r="T373" i="55"/>
  <c r="T372" i="55"/>
  <c r="T371" i="55"/>
  <c r="T370" i="55"/>
  <c r="T369" i="55"/>
  <c r="T368" i="55"/>
  <c r="T367" i="55"/>
  <c r="T366" i="55"/>
  <c r="T365" i="55"/>
  <c r="T364" i="55"/>
  <c r="T363" i="55"/>
  <c r="T362" i="55"/>
  <c r="T361" i="55"/>
  <c r="T360" i="55"/>
  <c r="T359" i="55"/>
  <c r="T358" i="55"/>
  <c r="T357" i="55"/>
  <c r="T356" i="55"/>
  <c r="T355" i="55"/>
  <c r="T354" i="55"/>
  <c r="T353" i="55"/>
  <c r="T352" i="55"/>
  <c r="T351" i="55"/>
  <c r="T350" i="55"/>
  <c r="T349" i="55"/>
  <c r="T348" i="55"/>
  <c r="T347" i="55"/>
  <c r="T346" i="55"/>
  <c r="T345" i="55"/>
  <c r="T344" i="55"/>
  <c r="T343" i="55"/>
  <c r="T342" i="55"/>
  <c r="T341" i="55"/>
  <c r="T340" i="55"/>
  <c r="T339" i="55"/>
  <c r="T338" i="55"/>
  <c r="T337" i="55"/>
  <c r="T336" i="55"/>
  <c r="T335" i="55"/>
  <c r="T334" i="55"/>
  <c r="T333" i="55"/>
  <c r="T332" i="55"/>
  <c r="T331" i="55"/>
  <c r="T330" i="55"/>
  <c r="T329" i="55"/>
  <c r="T328" i="55"/>
  <c r="T327" i="55"/>
  <c r="T326" i="55"/>
  <c r="T325" i="55"/>
  <c r="T324" i="55"/>
  <c r="T323" i="55"/>
  <c r="T322" i="55"/>
  <c r="T321" i="55"/>
  <c r="T320" i="55"/>
  <c r="T319" i="55"/>
  <c r="T318" i="55"/>
  <c r="T317" i="55"/>
  <c r="T316" i="55"/>
  <c r="T315" i="55"/>
  <c r="T314" i="55"/>
  <c r="T313" i="55"/>
  <c r="T312" i="55"/>
  <c r="T311" i="55"/>
  <c r="T310" i="55"/>
  <c r="T309" i="55"/>
  <c r="T308" i="55"/>
  <c r="T307" i="55"/>
  <c r="T306" i="55"/>
  <c r="T305" i="55"/>
  <c r="T304" i="55"/>
  <c r="T303" i="55"/>
  <c r="T302" i="55"/>
  <c r="T301" i="55"/>
  <c r="T300" i="55"/>
  <c r="T299" i="55"/>
  <c r="T298" i="55"/>
  <c r="T297" i="55"/>
  <c r="T296" i="55"/>
  <c r="T295" i="55"/>
  <c r="T294" i="55"/>
  <c r="T293" i="55"/>
  <c r="T292" i="55"/>
  <c r="T291" i="55"/>
  <c r="T290" i="55"/>
  <c r="T289" i="55"/>
  <c r="T288" i="55"/>
  <c r="T287" i="55"/>
  <c r="T286" i="55"/>
  <c r="T285" i="55"/>
  <c r="T284" i="55"/>
  <c r="T283" i="55"/>
  <c r="T282" i="55"/>
  <c r="T281" i="55"/>
  <c r="T397" i="54"/>
  <c r="T396" i="54"/>
  <c r="T395" i="54"/>
  <c r="T394" i="54"/>
  <c r="T393" i="54"/>
  <c r="T392" i="54"/>
  <c r="T391" i="54"/>
  <c r="T390" i="54"/>
  <c r="T389" i="54"/>
  <c r="T388" i="54"/>
  <c r="T387" i="54"/>
  <c r="T386" i="54"/>
  <c r="T385" i="54"/>
  <c r="T384" i="54"/>
  <c r="T383" i="54"/>
  <c r="T382" i="54"/>
  <c r="T381" i="54"/>
  <c r="T380" i="54"/>
  <c r="T379" i="54"/>
  <c r="T378" i="54"/>
  <c r="T377" i="54"/>
  <c r="T376" i="54"/>
  <c r="T375" i="54"/>
  <c r="T374" i="54"/>
  <c r="T373" i="54"/>
  <c r="T372" i="54"/>
  <c r="T371" i="54"/>
  <c r="T370" i="54"/>
  <c r="T369" i="54"/>
  <c r="T368" i="54"/>
  <c r="T367" i="54"/>
  <c r="T366" i="54"/>
  <c r="T365" i="54"/>
  <c r="T364" i="54"/>
  <c r="T363" i="54"/>
  <c r="T362" i="54"/>
  <c r="T361" i="54"/>
  <c r="T360" i="54"/>
  <c r="T359" i="54"/>
  <c r="T358" i="54"/>
  <c r="T357" i="54"/>
  <c r="T356" i="54"/>
  <c r="T355" i="54"/>
  <c r="T354" i="54"/>
  <c r="T353" i="54"/>
  <c r="T352" i="54"/>
  <c r="T351" i="54"/>
  <c r="T350" i="54"/>
  <c r="T349" i="54"/>
  <c r="T348" i="54"/>
  <c r="T347" i="54"/>
  <c r="T346" i="54"/>
  <c r="T345" i="54"/>
  <c r="T344" i="54"/>
  <c r="T343" i="54"/>
  <c r="T342" i="54"/>
  <c r="T341" i="54"/>
  <c r="T340" i="54"/>
  <c r="T339" i="54"/>
  <c r="T338" i="54"/>
  <c r="T337" i="54"/>
  <c r="T336" i="54"/>
  <c r="T335" i="54"/>
  <c r="T334" i="54"/>
  <c r="T333" i="54"/>
  <c r="T332" i="54"/>
  <c r="T331" i="54"/>
  <c r="T330" i="54"/>
  <c r="T329" i="54"/>
  <c r="T328" i="54"/>
  <c r="T327" i="54"/>
  <c r="T326" i="54"/>
  <c r="T325" i="54"/>
  <c r="T324" i="54"/>
  <c r="T323" i="54"/>
  <c r="T322" i="54"/>
  <c r="T321" i="54"/>
  <c r="T320" i="54"/>
  <c r="T319" i="54"/>
  <c r="T318" i="54"/>
  <c r="T317" i="54"/>
  <c r="T3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397" i="53"/>
  <c r="T396" i="53"/>
  <c r="T395" i="53"/>
  <c r="T394" i="53"/>
  <c r="T393" i="53"/>
  <c r="T392" i="53"/>
  <c r="T391" i="53"/>
  <c r="T390" i="53"/>
  <c r="T389" i="53"/>
  <c r="T388" i="53"/>
  <c r="T387" i="53"/>
  <c r="T386" i="53"/>
  <c r="T385" i="53"/>
  <c r="T384" i="53"/>
  <c r="T383" i="53"/>
  <c r="T382" i="53"/>
  <c r="T381" i="53"/>
  <c r="T380" i="53"/>
  <c r="T379" i="53"/>
  <c r="T378" i="53"/>
  <c r="T377" i="53"/>
  <c r="T376" i="53"/>
  <c r="T375" i="53"/>
  <c r="T374" i="53"/>
  <c r="T373" i="53"/>
  <c r="T372" i="53"/>
  <c r="T371" i="53"/>
  <c r="T370" i="53"/>
  <c r="T369" i="53"/>
  <c r="T368" i="53"/>
  <c r="T367" i="53"/>
  <c r="T366" i="53"/>
  <c r="T365" i="53"/>
  <c r="T364" i="53"/>
  <c r="T363" i="53"/>
  <c r="T362" i="53"/>
  <c r="T361" i="53"/>
  <c r="T360" i="53"/>
  <c r="T359" i="53"/>
  <c r="T358" i="53"/>
  <c r="T357" i="53"/>
  <c r="T356" i="53"/>
  <c r="T355" i="53"/>
  <c r="T354" i="53"/>
  <c r="T353" i="53"/>
  <c r="T352" i="53"/>
  <c r="T351" i="53"/>
  <c r="T350" i="53"/>
  <c r="T349" i="53"/>
  <c r="T348" i="53"/>
  <c r="T347" i="53"/>
  <c r="T346" i="53"/>
  <c r="T345" i="53"/>
  <c r="T344" i="53"/>
  <c r="T343" i="53"/>
  <c r="T342" i="53"/>
  <c r="T341" i="53"/>
  <c r="T340" i="53"/>
  <c r="T339" i="53"/>
  <c r="T338" i="53"/>
  <c r="T337" i="53"/>
  <c r="T336" i="53"/>
  <c r="T335" i="53"/>
  <c r="T334" i="53"/>
  <c r="T333" i="53"/>
  <c r="T332" i="53"/>
  <c r="T331" i="53"/>
  <c r="T330" i="53"/>
  <c r="T329" i="53"/>
  <c r="T328" i="53"/>
  <c r="T327" i="53"/>
  <c r="T326" i="53"/>
  <c r="T325" i="53"/>
  <c r="T324" i="53"/>
  <c r="T323" i="53"/>
  <c r="T322" i="53"/>
  <c r="T321" i="53"/>
  <c r="T320" i="53"/>
  <c r="T319" i="53"/>
  <c r="T318" i="53"/>
  <c r="T317" i="53"/>
  <c r="T316" i="53"/>
  <c r="T315" i="53"/>
  <c r="T314" i="53"/>
  <c r="T313" i="53"/>
  <c r="T312" i="53"/>
  <c r="T311" i="53"/>
  <c r="T310" i="53"/>
  <c r="T309" i="53"/>
  <c r="T308" i="53"/>
  <c r="T307" i="53"/>
  <c r="T306" i="53"/>
  <c r="T305" i="53"/>
  <c r="T304" i="53"/>
  <c r="T303" i="53"/>
  <c r="T302" i="53"/>
  <c r="T301" i="53"/>
  <c r="T300" i="53"/>
  <c r="T299" i="53"/>
  <c r="T298" i="53"/>
  <c r="T297" i="53"/>
  <c r="T296" i="53"/>
  <c r="T295" i="53"/>
  <c r="T294" i="53"/>
  <c r="T293" i="53"/>
  <c r="T292" i="53"/>
  <c r="T291" i="53"/>
  <c r="T290" i="53"/>
  <c r="T289" i="53"/>
  <c r="T288" i="53"/>
  <c r="T287" i="53"/>
  <c r="T286" i="53"/>
  <c r="T285" i="53"/>
  <c r="T284" i="53"/>
  <c r="T283" i="53"/>
  <c r="T282" i="53"/>
  <c r="T281" i="53"/>
  <c r="T397" i="51"/>
  <c r="T396" i="51"/>
  <c r="T395" i="51"/>
  <c r="T394" i="51"/>
  <c r="T393" i="51"/>
  <c r="T392" i="51"/>
  <c r="T11" i="51"/>
  <c r="T160" i="24"/>
  <c r="T375" i="24"/>
  <c r="T376" i="24"/>
  <c r="T377" i="24"/>
  <c r="T378" i="24"/>
  <c r="T379" i="24"/>
  <c r="T380" i="24"/>
  <c r="T381" i="24"/>
  <c r="T382" i="24"/>
  <c r="T383" i="24"/>
  <c r="T384" i="24"/>
  <c r="T385" i="24"/>
  <c r="T386" i="24"/>
  <c r="T387" i="24"/>
  <c r="T388" i="24"/>
  <c r="T389" i="24"/>
  <c r="T390" i="24"/>
  <c r="T391" i="24"/>
  <c r="T392" i="24"/>
  <c r="T393" i="24"/>
  <c r="T394" i="24"/>
  <c r="T395" i="24"/>
  <c r="T396" i="24"/>
  <c r="T397" i="24"/>
  <c r="T398" i="24"/>
  <c r="T399" i="24"/>
  <c r="T400" i="24"/>
  <c r="T401" i="24"/>
  <c r="T402" i="24"/>
  <c r="T403" i="24"/>
  <c r="T404" i="24"/>
  <c r="T405" i="24"/>
  <c r="T406" i="24"/>
  <c r="T407" i="24"/>
  <c r="T408" i="24"/>
  <c r="T409" i="24"/>
  <c r="T410" i="24"/>
  <c r="T411" i="24"/>
  <c r="T412" i="24"/>
  <c r="T413" i="24"/>
  <c r="T414" i="24"/>
  <c r="T415" i="24"/>
  <c r="T416" i="24"/>
  <c r="T417" i="24"/>
  <c r="T418" i="24"/>
  <c r="T419" i="24"/>
  <c r="T420" i="24"/>
  <c r="T421" i="24"/>
  <c r="T422" i="24"/>
  <c r="T423" i="24"/>
  <c r="T424" i="24"/>
  <c r="T425" i="24"/>
  <c r="T426" i="24"/>
  <c r="T427" i="24"/>
  <c r="T428" i="24"/>
  <c r="T429" i="24"/>
  <c r="T430" i="24"/>
  <c r="T431" i="24"/>
  <c r="T432" i="24"/>
  <c r="T433" i="24"/>
  <c r="T434" i="24"/>
  <c r="T435" i="24"/>
  <c r="T436" i="24"/>
  <c r="T437" i="24"/>
  <c r="T438" i="24"/>
  <c r="T439" i="24"/>
  <c r="T440" i="24"/>
  <c r="T441" i="24"/>
  <c r="T442" i="24"/>
  <c r="T443" i="24"/>
  <c r="T444" i="24"/>
  <c r="T445" i="24"/>
  <c r="T446" i="24"/>
  <c r="T447" i="24"/>
  <c r="T448" i="24"/>
  <c r="T449" i="24"/>
  <c r="T450" i="24"/>
  <c r="T451" i="24"/>
  <c r="T452" i="24"/>
  <c r="T453" i="24"/>
  <c r="T454" i="24"/>
  <c r="T455" i="24"/>
  <c r="T456" i="24"/>
  <c r="T457" i="24"/>
  <c r="T458" i="24"/>
  <c r="T459" i="24"/>
  <c r="T460" i="24"/>
  <c r="T461" i="24"/>
  <c r="T462" i="24"/>
  <c r="T463" i="24"/>
  <c r="T464" i="24"/>
  <c r="T465" i="24"/>
  <c r="T466" i="24"/>
  <c r="T467" i="24"/>
  <c r="T468" i="24"/>
  <c r="T469" i="24"/>
  <c r="T470" i="24"/>
  <c r="T471" i="24"/>
  <c r="T472" i="24"/>
  <c r="T473" i="24"/>
  <c r="T474" i="24"/>
  <c r="T475" i="24"/>
  <c r="T476" i="24"/>
  <c r="T477" i="24"/>
  <c r="T478" i="24"/>
  <c r="T479" i="24"/>
  <c r="T480" i="24"/>
  <c r="T481" i="24"/>
  <c r="T482" i="24"/>
  <c r="T483" i="24"/>
  <c r="T484" i="24"/>
  <c r="T485" i="24"/>
  <c r="T486" i="24"/>
  <c r="T487" i="24"/>
  <c r="T488" i="24"/>
  <c r="T489" i="24"/>
  <c r="T490" i="24"/>
  <c r="T491" i="24"/>
  <c r="AG29" i="50" l="1"/>
  <c r="AG106" i="50"/>
  <c r="AG28" i="50"/>
  <c r="AG341" i="50"/>
  <c r="AG343" i="50"/>
  <c r="AG344" i="50"/>
  <c r="AG348" i="50"/>
  <c r="AG351" i="50"/>
  <c r="AG13" i="50"/>
  <c r="AG25" i="50"/>
  <c r="AG204" i="50"/>
  <c r="AG212" i="50"/>
  <c r="AG2" i="50"/>
  <c r="AG4" i="50"/>
  <c r="AG42" i="50"/>
  <c r="AG43" i="50"/>
  <c r="AG82" i="50"/>
  <c r="AG336" i="50"/>
  <c r="AG339" i="50"/>
  <c r="AG23" i="50"/>
  <c r="AG55" i="50"/>
  <c r="AG346" i="50"/>
  <c r="AG347" i="50"/>
  <c r="AG349" i="50"/>
  <c r="AG95" i="50"/>
  <c r="AG350" i="50"/>
  <c r="AG51" i="50"/>
  <c r="AG64" i="50"/>
  <c r="AG183" i="50"/>
  <c r="AG116" i="50"/>
  <c r="AG137" i="50"/>
  <c r="AG352" i="50"/>
  <c r="AG353" i="50"/>
  <c r="AG354" i="50"/>
  <c r="AG8" i="50"/>
  <c r="AG202" i="50"/>
  <c r="AG52" i="50"/>
  <c r="AG3" i="50"/>
  <c r="AG125" i="50"/>
  <c r="AG123" i="50"/>
  <c r="AG21" i="50"/>
  <c r="AG58" i="50"/>
  <c r="AG60" i="50"/>
  <c r="AG40" i="50"/>
  <c r="AG33" i="50"/>
  <c r="AG136" i="50"/>
  <c r="AG362" i="50"/>
  <c r="AG110" i="50"/>
  <c r="AG364" i="50"/>
  <c r="AG130" i="50"/>
  <c r="AG5" i="50"/>
  <c r="AG19" i="50"/>
  <c r="AG118" i="50"/>
  <c r="AG332" i="50"/>
  <c r="AG96" i="50"/>
  <c r="AG120" i="50"/>
  <c r="AG84" i="50"/>
  <c r="AG85" i="50"/>
  <c r="AG99" i="50"/>
  <c r="AG71" i="50"/>
  <c r="AG133" i="50"/>
  <c r="AG56" i="50"/>
  <c r="AG6" i="50"/>
  <c r="AG115" i="50"/>
  <c r="AG90" i="50"/>
  <c r="AG357" i="50"/>
  <c r="AG11" i="50"/>
  <c r="AG38" i="50"/>
  <c r="AG359" i="50"/>
  <c r="AG61" i="50"/>
  <c r="AG213" i="50"/>
  <c r="AG16" i="50"/>
  <c r="AG186" i="50"/>
  <c r="AG76" i="50"/>
  <c r="AG44" i="50"/>
  <c r="AG153" i="50"/>
  <c r="AG134" i="50"/>
  <c r="AG34" i="50"/>
  <c r="AG78" i="50"/>
  <c r="AG180" i="50"/>
  <c r="AG26" i="50"/>
  <c r="AG18" i="50"/>
  <c r="AG93" i="50"/>
  <c r="AG94" i="50"/>
  <c r="AG132" i="50"/>
  <c r="AG203" i="50"/>
  <c r="AG334" i="50"/>
  <c r="AG24" i="50"/>
  <c r="AG181" i="50"/>
  <c r="AG338" i="50"/>
  <c r="AG30" i="50"/>
  <c r="AG112" i="50"/>
  <c r="AG342" i="50"/>
  <c r="AG63" i="50"/>
  <c r="AG109" i="50"/>
  <c r="AG188" i="50"/>
  <c r="AG101" i="50"/>
  <c r="AG114" i="50"/>
  <c r="AG57" i="50"/>
  <c r="AG142" i="50"/>
  <c r="AG17" i="50"/>
  <c r="AG119" i="50"/>
  <c r="AG9" i="50"/>
  <c r="AG140" i="50"/>
  <c r="AG75" i="50"/>
  <c r="AG360" i="50"/>
  <c r="AG361" i="50"/>
  <c r="AG31" i="50"/>
  <c r="AG62" i="50"/>
  <c r="AG45" i="50"/>
  <c r="AG143" i="50"/>
  <c r="AG149" i="50"/>
  <c r="AG158" i="50"/>
  <c r="AG160" i="50"/>
  <c r="AG165" i="50"/>
  <c r="AG173" i="50"/>
  <c r="AG174" i="50"/>
  <c r="AG176" i="50"/>
  <c r="AG184" i="50"/>
  <c r="AG185" i="50"/>
  <c r="AG189" i="50"/>
  <c r="AG190" i="50"/>
  <c r="AG207" i="50"/>
  <c r="AG191" i="50"/>
  <c r="AG192" i="50"/>
  <c r="AG193" i="50"/>
  <c r="AG210" i="50"/>
  <c r="AG211" i="50"/>
  <c r="AG199" i="50"/>
  <c r="AG200" i="50"/>
  <c r="AG7" i="50"/>
  <c r="AG10" i="50"/>
  <c r="AG12" i="50"/>
  <c r="AG15" i="50"/>
  <c r="AG20" i="50"/>
  <c r="AG27" i="50"/>
  <c r="AG32" i="50"/>
  <c r="AG37" i="50"/>
  <c r="AG39" i="50"/>
  <c r="AG41" i="50"/>
  <c r="AG46" i="50"/>
  <c r="AG48" i="50"/>
  <c r="AG49" i="50"/>
  <c r="AG50" i="50"/>
  <c r="AG59" i="50"/>
  <c r="AG65" i="50"/>
  <c r="AG68" i="50"/>
  <c r="AG66" i="50"/>
  <c r="AG67" i="50"/>
  <c r="AG70" i="50"/>
  <c r="AG72" i="50"/>
  <c r="AG77" i="50"/>
  <c r="AG79" i="50"/>
  <c r="AG80" i="50"/>
  <c r="AG83" i="50"/>
  <c r="AG87" i="50"/>
  <c r="AG88" i="50"/>
  <c r="AG100" i="50"/>
  <c r="AG102" i="50"/>
  <c r="AG104" i="50"/>
  <c r="AG105" i="50"/>
  <c r="AG111" i="50"/>
  <c r="AG113" i="50"/>
  <c r="AG117" i="50"/>
  <c r="AG122" i="50"/>
  <c r="AG124" i="50"/>
  <c r="AG127" i="50"/>
  <c r="AG129" i="50"/>
  <c r="AG131" i="50"/>
  <c r="AG135" i="50"/>
  <c r="AG139" i="50"/>
  <c r="AG145" i="50"/>
  <c r="AG152" i="50"/>
  <c r="AG154" i="50"/>
  <c r="AG155" i="50"/>
  <c r="AG156" i="50"/>
  <c r="AG157" i="50"/>
  <c r="AG161" i="50"/>
  <c r="AG169" i="50"/>
  <c r="AG168" i="50"/>
  <c r="AG171" i="50"/>
  <c r="AG177" i="50"/>
  <c r="AG208" i="50"/>
  <c r="AG209" i="50"/>
  <c r="AG194" i="50"/>
  <c r="AG196" i="50"/>
  <c r="AG14" i="50"/>
  <c r="AG22" i="50"/>
  <c r="AG35" i="50"/>
  <c r="AG47" i="50"/>
  <c r="AG54" i="50"/>
  <c r="AG53" i="50"/>
  <c r="AG147" i="50"/>
  <c r="AG69" i="50"/>
  <c r="AG74" i="50"/>
  <c r="AG81" i="50"/>
  <c r="AG89" i="50"/>
  <c r="AG91" i="50"/>
  <c r="AG92" i="50"/>
  <c r="AG97" i="50"/>
  <c r="AG98" i="50"/>
  <c r="AG103" i="50"/>
  <c r="AG107" i="50"/>
  <c r="AG108" i="50"/>
  <c r="AG121" i="50"/>
  <c r="AG340" i="50"/>
  <c r="AG345" i="50"/>
  <c r="AG355" i="50"/>
  <c r="AG356" i="50"/>
  <c r="AG358" i="50"/>
  <c r="AG363" i="50"/>
  <c r="AG126" i="50"/>
  <c r="AG128" i="50"/>
  <c r="AG138" i="50"/>
  <c r="AG141" i="50"/>
  <c r="AG144" i="50"/>
  <c r="AG146" i="50"/>
  <c r="AG148" i="50"/>
  <c r="AG150" i="50"/>
  <c r="AG151" i="50"/>
  <c r="AG159" i="50"/>
  <c r="AG162" i="50"/>
  <c r="AG163" i="50"/>
  <c r="AG164" i="50"/>
  <c r="AG166" i="50"/>
  <c r="AG167" i="50"/>
  <c r="AG170" i="50"/>
  <c r="AG172" i="50"/>
  <c r="AG175" i="50"/>
  <c r="AG179" i="50"/>
  <c r="AG86" i="50"/>
  <c r="AG178" i="50"/>
  <c r="AG182" i="50"/>
  <c r="AG201" i="50"/>
  <c r="AG187" i="50"/>
  <c r="AG205" i="50"/>
  <c r="AG206" i="50"/>
  <c r="AG195" i="50"/>
  <c r="AG197" i="50"/>
  <c r="AG198" i="50"/>
  <c r="AG214" i="50"/>
  <c r="AG215" i="50"/>
  <c r="AG216" i="50"/>
  <c r="AG217" i="50"/>
  <c r="AG218" i="50"/>
  <c r="AG219" i="50"/>
  <c r="AG220" i="50"/>
  <c r="AG221" i="50"/>
  <c r="AG222" i="50"/>
  <c r="AG223" i="50"/>
  <c r="AG224" i="50"/>
  <c r="AG225" i="50"/>
  <c r="AG226" i="50"/>
  <c r="AG227" i="50"/>
  <c r="AG228" i="50"/>
  <c r="AG229" i="50"/>
  <c r="AG230" i="50"/>
  <c r="AG231" i="50"/>
  <c r="AG232" i="50"/>
  <c r="AG233" i="50"/>
  <c r="AG234" i="50"/>
  <c r="AG235" i="50"/>
  <c r="AG236" i="50"/>
  <c r="AG237" i="50"/>
  <c r="AG238" i="50"/>
  <c r="AG239" i="50"/>
  <c r="AG240" i="50"/>
  <c r="AG241" i="50"/>
  <c r="AG242" i="50"/>
  <c r="AG243" i="50"/>
  <c r="AG244" i="50"/>
  <c r="AG245" i="50"/>
  <c r="AG246" i="50"/>
  <c r="AG247" i="50"/>
  <c r="AG248" i="50"/>
  <c r="AG249" i="50"/>
  <c r="AG250" i="50"/>
  <c r="AG251" i="50"/>
  <c r="AG252" i="50"/>
  <c r="AG253" i="50"/>
  <c r="AG73" i="50"/>
  <c r="AE29" i="50"/>
  <c r="AE106" i="50"/>
  <c r="AE28" i="50"/>
  <c r="AE341" i="50"/>
  <c r="AE343" i="50"/>
  <c r="AE344" i="50"/>
  <c r="AE348" i="50"/>
  <c r="AE351" i="50"/>
  <c r="AE13" i="50"/>
  <c r="AE25" i="50"/>
  <c r="AE204" i="50"/>
  <c r="AE212" i="50"/>
  <c r="AE2" i="50"/>
  <c r="AE4" i="50"/>
  <c r="AE42" i="50"/>
  <c r="AE43" i="50"/>
  <c r="AE82" i="50"/>
  <c r="AE336" i="50"/>
  <c r="AE339" i="50"/>
  <c r="AE23" i="50"/>
  <c r="AE55" i="50"/>
  <c r="AE346" i="50"/>
  <c r="AE347" i="50"/>
  <c r="AE349" i="50"/>
  <c r="AE95" i="50"/>
  <c r="AE350" i="50"/>
  <c r="AE51" i="50"/>
  <c r="AE64" i="50"/>
  <c r="AE183" i="50"/>
  <c r="AE116" i="50"/>
  <c r="AE137" i="50"/>
  <c r="AE352" i="50"/>
  <c r="AE353" i="50"/>
  <c r="AE354" i="50"/>
  <c r="AE8" i="50"/>
  <c r="AE202" i="50"/>
  <c r="AE52" i="50"/>
  <c r="AE3" i="50"/>
  <c r="AE125" i="50"/>
  <c r="AE123" i="50"/>
  <c r="AE21" i="50"/>
  <c r="AE58" i="50"/>
  <c r="AE60" i="50"/>
  <c r="AE40" i="50"/>
  <c r="AE33" i="50"/>
  <c r="AE136" i="50"/>
  <c r="AE362" i="50"/>
  <c r="AE110" i="50"/>
  <c r="AE364" i="50"/>
  <c r="AE130" i="50"/>
  <c r="AE5" i="50"/>
  <c r="AE19" i="50"/>
  <c r="AE118" i="50"/>
  <c r="AE332" i="50"/>
  <c r="AE96" i="50"/>
  <c r="AE120" i="50"/>
  <c r="AE84" i="50"/>
  <c r="AE85" i="50"/>
  <c r="AE99" i="50"/>
  <c r="AE71" i="50"/>
  <c r="AE133" i="50"/>
  <c r="AE56" i="50"/>
  <c r="AE6" i="50"/>
  <c r="AE115" i="50"/>
  <c r="AE90" i="50"/>
  <c r="AE357" i="50"/>
  <c r="AE11" i="50"/>
  <c r="AE38" i="50"/>
  <c r="AE359" i="50"/>
  <c r="AE61" i="50"/>
  <c r="AE213" i="50"/>
  <c r="AE16" i="50"/>
  <c r="AE186" i="50"/>
  <c r="AE76" i="50"/>
  <c r="AE44" i="50"/>
  <c r="AE153" i="50"/>
  <c r="AE134" i="50"/>
  <c r="AE34" i="50"/>
  <c r="AE78" i="50"/>
  <c r="AE180" i="50"/>
  <c r="AE26" i="50"/>
  <c r="AE18" i="50"/>
  <c r="AE93" i="50"/>
  <c r="AE94" i="50"/>
  <c r="AE132" i="50"/>
  <c r="AE203" i="50"/>
  <c r="AE334" i="50"/>
  <c r="AE24" i="50"/>
  <c r="AE181" i="50"/>
  <c r="AE338" i="50"/>
  <c r="AE30" i="50"/>
  <c r="AE112" i="50"/>
  <c r="AE342" i="50"/>
  <c r="AE63" i="50"/>
  <c r="AE109" i="50"/>
  <c r="AE188" i="50"/>
  <c r="AE101" i="50"/>
  <c r="AE114" i="50"/>
  <c r="AE57" i="50"/>
  <c r="AE142" i="50"/>
  <c r="AE17" i="50"/>
  <c r="AE119" i="50"/>
  <c r="AE9" i="50"/>
  <c r="AE140" i="50"/>
  <c r="AE75" i="50"/>
  <c r="AE360" i="50"/>
  <c r="AE361" i="50"/>
  <c r="AE31" i="50"/>
  <c r="AE62" i="50"/>
  <c r="AE45" i="50"/>
  <c r="AE143" i="50"/>
  <c r="AE149" i="50"/>
  <c r="AE158" i="50"/>
  <c r="AE160" i="50"/>
  <c r="AE165" i="50"/>
  <c r="AE173" i="50"/>
  <c r="AE174" i="50"/>
  <c r="AE176" i="50"/>
  <c r="AE184" i="50"/>
  <c r="AE185" i="50"/>
  <c r="AE189" i="50"/>
  <c r="AE190" i="50"/>
  <c r="AE207" i="50"/>
  <c r="AE191" i="50"/>
  <c r="AE192" i="50"/>
  <c r="AE193" i="50"/>
  <c r="AE210" i="50"/>
  <c r="AE211" i="50"/>
  <c r="AE199" i="50"/>
  <c r="AE200" i="50"/>
  <c r="AE7" i="50"/>
  <c r="AE10" i="50"/>
  <c r="AE12" i="50"/>
  <c r="AE15" i="50"/>
  <c r="AE20" i="50"/>
  <c r="AE27" i="50"/>
  <c r="AE32" i="50"/>
  <c r="AE37" i="50"/>
  <c r="AE39" i="50"/>
  <c r="AE41" i="50"/>
  <c r="AE46" i="50"/>
  <c r="AE48" i="50"/>
  <c r="AE49" i="50"/>
  <c r="AE50" i="50"/>
  <c r="AE59" i="50"/>
  <c r="AE65" i="50"/>
  <c r="AE68" i="50"/>
  <c r="AE66" i="50"/>
  <c r="AE67" i="50"/>
  <c r="AE70" i="50"/>
  <c r="AE72" i="50"/>
  <c r="AE77" i="50"/>
  <c r="AE79" i="50"/>
  <c r="AE80" i="50"/>
  <c r="AE83" i="50"/>
  <c r="AE87" i="50"/>
  <c r="AE88" i="50"/>
  <c r="AE100" i="50"/>
  <c r="AE102" i="50"/>
  <c r="AE104" i="50"/>
  <c r="AE105" i="50"/>
  <c r="AE111" i="50"/>
  <c r="AE113" i="50"/>
  <c r="AE117" i="50"/>
  <c r="AE122" i="50"/>
  <c r="AE124" i="50"/>
  <c r="AE127" i="50"/>
  <c r="AE129" i="50"/>
  <c r="AE131" i="50"/>
  <c r="AE135" i="50"/>
  <c r="AE139" i="50"/>
  <c r="AE145" i="50"/>
  <c r="AE152" i="50"/>
  <c r="AE154" i="50"/>
  <c r="AE155" i="50"/>
  <c r="AE156" i="50"/>
  <c r="AE157" i="50"/>
  <c r="AE161" i="50"/>
  <c r="AE169" i="50"/>
  <c r="AE168" i="50"/>
  <c r="AE171" i="50"/>
  <c r="AE177" i="50"/>
  <c r="AE208" i="50"/>
  <c r="AE209" i="50"/>
  <c r="AE194" i="50"/>
  <c r="AE196" i="50"/>
  <c r="AE14" i="50"/>
  <c r="AE22" i="50"/>
  <c r="AE35" i="50"/>
  <c r="AE47" i="50"/>
  <c r="AE54" i="50"/>
  <c r="AE53" i="50"/>
  <c r="AE147" i="50"/>
  <c r="AE69" i="50"/>
  <c r="AE74" i="50"/>
  <c r="AE81" i="50"/>
  <c r="AE89" i="50"/>
  <c r="AE91" i="50"/>
  <c r="AE92" i="50"/>
  <c r="AE97" i="50"/>
  <c r="AE98" i="50"/>
  <c r="AE103" i="50"/>
  <c r="AE107" i="50"/>
  <c r="AE108" i="50"/>
  <c r="AE121" i="50"/>
  <c r="AE340" i="50"/>
  <c r="AE345" i="50"/>
  <c r="AE355" i="50"/>
  <c r="AE356" i="50"/>
  <c r="AE358" i="50"/>
  <c r="AE363" i="50"/>
  <c r="AE126" i="50"/>
  <c r="AE128" i="50"/>
  <c r="AE138" i="50"/>
  <c r="AE141" i="50"/>
  <c r="AE144" i="50"/>
  <c r="AE146" i="50"/>
  <c r="AE148" i="50"/>
  <c r="AE150" i="50"/>
  <c r="AE151" i="50"/>
  <c r="AE159" i="50"/>
  <c r="AE162" i="50"/>
  <c r="AE163" i="50"/>
  <c r="AE164" i="50"/>
  <c r="AE166" i="50"/>
  <c r="AE167" i="50"/>
  <c r="AE170" i="50"/>
  <c r="AE172" i="50"/>
  <c r="AE175" i="50"/>
  <c r="AE179" i="50"/>
  <c r="AE86" i="50"/>
  <c r="AE178" i="50"/>
  <c r="AE182" i="50"/>
  <c r="AE201" i="50"/>
  <c r="AE187" i="50"/>
  <c r="AE205" i="50"/>
  <c r="AE206" i="50"/>
  <c r="AE195" i="50"/>
  <c r="AE197" i="50"/>
  <c r="AE198" i="50"/>
  <c r="AE214" i="50"/>
  <c r="AE215" i="50"/>
  <c r="AE216" i="50"/>
  <c r="AE217" i="50"/>
  <c r="AE218" i="50"/>
  <c r="AE219" i="50"/>
  <c r="AE220" i="50"/>
  <c r="AE221" i="50"/>
  <c r="AE222" i="50"/>
  <c r="AE223" i="50"/>
  <c r="AE224" i="50"/>
  <c r="AE225" i="50"/>
  <c r="AE226" i="50"/>
  <c r="AE227" i="50"/>
  <c r="AE228" i="50"/>
  <c r="AE229" i="50"/>
  <c r="AE230" i="50"/>
  <c r="AE231" i="50"/>
  <c r="AE232" i="50"/>
  <c r="AE233" i="50"/>
  <c r="AE234" i="50"/>
  <c r="AE235" i="50"/>
  <c r="AE236" i="50"/>
  <c r="AE237" i="50"/>
  <c r="AE238" i="50"/>
  <c r="AE239" i="50"/>
  <c r="AE240" i="50"/>
  <c r="AE241" i="50"/>
  <c r="AE242" i="50"/>
  <c r="AE243" i="50"/>
  <c r="AE244" i="50"/>
  <c r="AE245" i="50"/>
  <c r="AE246" i="50"/>
  <c r="AE247" i="50"/>
  <c r="AE248" i="50"/>
  <c r="AE249" i="50"/>
  <c r="AE250" i="50"/>
  <c r="AE251" i="50"/>
  <c r="AE252" i="50"/>
  <c r="AE253" i="50"/>
  <c r="AE73" i="50"/>
  <c r="AG204" i="48"/>
  <c r="AG24" i="48"/>
  <c r="AG81" i="48"/>
  <c r="AG216" i="48"/>
  <c r="AG11" i="48"/>
  <c r="AG191" i="48"/>
  <c r="AG84" i="48"/>
  <c r="AG69" i="48"/>
  <c r="AG122" i="48"/>
  <c r="AG130" i="48"/>
  <c r="AG97" i="48"/>
  <c r="AG4" i="48"/>
  <c r="AG18" i="48"/>
  <c r="AG73" i="48"/>
  <c r="AG129" i="48"/>
  <c r="AG5" i="48"/>
  <c r="AG210" i="48"/>
  <c r="AG43" i="48"/>
  <c r="AG44" i="48"/>
  <c r="AG51" i="48"/>
  <c r="AG159" i="48"/>
  <c r="AG2" i="48"/>
  <c r="AG155" i="48"/>
  <c r="AG96" i="48"/>
  <c r="AG213" i="48"/>
  <c r="AG167" i="48"/>
  <c r="AG86" i="48"/>
  <c r="AG177" i="48"/>
  <c r="AG12" i="48"/>
  <c r="AG14" i="48"/>
  <c r="AG170" i="48"/>
  <c r="AG16" i="48"/>
  <c r="AG19" i="48"/>
  <c r="AG28" i="48"/>
  <c r="AG202" i="48"/>
  <c r="AG36" i="48"/>
  <c r="AG94" i="48"/>
  <c r="AG164" i="48"/>
  <c r="AG64" i="48"/>
  <c r="AG10" i="48"/>
  <c r="AG158" i="48"/>
  <c r="AG93" i="48"/>
  <c r="AG131" i="48"/>
  <c r="AG161" i="48"/>
  <c r="AG9" i="48"/>
  <c r="AG180" i="48"/>
  <c r="AG144" i="48"/>
  <c r="AG21" i="48"/>
  <c r="AG186" i="48"/>
  <c r="AG37" i="48"/>
  <c r="AG187" i="48"/>
  <c r="AG120" i="48"/>
  <c r="AG55" i="48"/>
  <c r="AG173" i="48"/>
  <c r="AG198" i="48"/>
  <c r="AG13" i="48"/>
  <c r="AG75" i="48"/>
  <c r="AG80" i="48"/>
  <c r="AG7" i="48"/>
  <c r="AG15" i="48"/>
  <c r="AG135" i="48"/>
  <c r="AG123" i="48"/>
  <c r="AG45" i="48"/>
  <c r="AG88" i="48"/>
  <c r="AG200" i="48"/>
  <c r="AG20" i="48"/>
  <c r="AG165" i="48"/>
  <c r="AG26" i="48"/>
  <c r="AG6" i="48"/>
  <c r="AG76" i="48"/>
  <c r="AG78" i="48"/>
  <c r="AG8" i="48"/>
  <c r="AG128" i="48"/>
  <c r="AG119" i="48"/>
  <c r="AG22" i="48"/>
  <c r="AG185" i="48"/>
  <c r="AG30" i="48"/>
  <c r="AG38" i="48"/>
  <c r="AG25" i="48"/>
  <c r="AG41" i="48"/>
  <c r="AG46" i="48"/>
  <c r="AG47" i="48"/>
  <c r="AG48" i="48"/>
  <c r="AG54" i="48"/>
  <c r="AG145" i="48"/>
  <c r="AG106" i="48"/>
  <c r="AG58" i="48"/>
  <c r="AG196" i="48"/>
  <c r="AG172" i="48"/>
  <c r="AG168" i="48"/>
  <c r="AG184" i="48"/>
  <c r="AG82" i="48"/>
  <c r="AG188" i="48"/>
  <c r="AG63" i="48"/>
  <c r="AG83" i="48"/>
  <c r="AG104" i="48"/>
  <c r="AG127" i="48"/>
  <c r="AG215" i="48"/>
  <c r="AG125" i="48"/>
  <c r="AG141" i="48"/>
  <c r="AG126" i="48"/>
  <c r="AG91" i="48"/>
  <c r="AG143" i="48"/>
  <c r="AG99" i="48"/>
  <c r="AG67" i="48"/>
  <c r="AG203" i="48"/>
  <c r="AG182" i="48"/>
  <c r="AG17" i="48"/>
  <c r="AG171" i="48"/>
  <c r="AG134" i="48"/>
  <c r="AG27" i="48"/>
  <c r="AG29" i="48"/>
  <c r="AG39" i="48"/>
  <c r="AG192" i="48"/>
  <c r="AG194" i="48"/>
  <c r="AG324" i="48"/>
  <c r="AG325" i="48"/>
  <c r="AG326" i="48"/>
  <c r="AG327" i="48"/>
  <c r="AG328" i="48"/>
  <c r="AG329" i="48"/>
  <c r="AG330" i="48"/>
  <c r="AG331" i="48"/>
  <c r="AG332" i="48"/>
  <c r="AG333" i="48"/>
  <c r="AG334" i="48"/>
  <c r="AG335" i="48"/>
  <c r="AG336" i="48"/>
  <c r="AG337" i="48"/>
  <c r="AG338" i="48"/>
  <c r="AG339" i="48"/>
  <c r="AG340" i="48"/>
  <c r="AG341" i="48"/>
  <c r="AG342" i="48"/>
  <c r="AG343" i="48"/>
  <c r="AG344" i="48"/>
  <c r="AG345" i="48"/>
  <c r="AG346" i="48"/>
  <c r="AG347" i="48"/>
  <c r="AG348" i="48"/>
  <c r="AG349" i="48"/>
  <c r="AG350" i="48"/>
  <c r="AG351" i="48"/>
  <c r="AG352" i="48"/>
  <c r="AG353" i="48"/>
  <c r="AG354" i="48"/>
  <c r="AG355" i="48"/>
  <c r="AG356" i="48"/>
  <c r="AG357" i="48"/>
  <c r="AG358" i="48"/>
  <c r="AG359" i="48"/>
  <c r="AG360" i="48"/>
  <c r="AG361" i="48"/>
  <c r="AG362" i="48"/>
  <c r="AG363" i="48"/>
  <c r="AG32" i="48"/>
  <c r="AG33" i="48"/>
  <c r="AG34" i="48"/>
  <c r="AG42" i="48"/>
  <c r="AG146" i="48"/>
  <c r="AG160" i="48"/>
  <c r="AG189" i="48"/>
  <c r="AG49" i="48"/>
  <c r="AG190" i="48"/>
  <c r="AG52" i="48"/>
  <c r="AG193" i="48"/>
  <c r="AG56" i="48"/>
  <c r="AG57" i="48"/>
  <c r="AG195" i="48"/>
  <c r="AG162" i="48"/>
  <c r="AG60" i="48"/>
  <c r="AG68" i="48"/>
  <c r="AG70" i="48"/>
  <c r="AG71" i="48"/>
  <c r="AG72" i="48"/>
  <c r="AG77" i="48"/>
  <c r="AG79" i="48"/>
  <c r="AG150" i="48"/>
  <c r="AG87" i="48"/>
  <c r="AG89" i="48"/>
  <c r="AG199" i="48"/>
  <c r="AG90" i="48"/>
  <c r="AG151" i="48"/>
  <c r="AG92" i="48"/>
  <c r="AG98" i="48"/>
  <c r="AG101" i="48"/>
  <c r="AG103" i="48"/>
  <c r="AG107" i="48"/>
  <c r="AG154" i="48"/>
  <c r="AG109" i="48"/>
  <c r="AG111" i="48"/>
  <c r="AG113" i="48"/>
  <c r="AG115" i="48"/>
  <c r="AG116" i="48"/>
  <c r="AG117" i="48"/>
  <c r="AG211" i="48"/>
  <c r="AG136" i="48"/>
  <c r="AG214" i="48"/>
  <c r="AG137" i="48"/>
  <c r="AG169" i="48"/>
  <c r="AG178" i="48"/>
  <c r="AG183" i="48"/>
  <c r="AG23" i="48"/>
  <c r="AG31" i="48"/>
  <c r="AG35" i="48"/>
  <c r="AG40" i="48"/>
  <c r="AG153" i="48"/>
  <c r="AG50" i="48"/>
  <c r="AG53" i="48"/>
  <c r="AG147" i="48"/>
  <c r="AG85" i="48"/>
  <c r="AG142" i="48"/>
  <c r="AG179" i="48"/>
  <c r="AG166" i="48"/>
  <c r="AG181" i="48"/>
  <c r="AG110" i="48"/>
  <c r="AG61" i="48"/>
  <c r="AG197" i="48"/>
  <c r="AG62" i="48"/>
  <c r="AG65" i="48"/>
  <c r="AG66" i="48"/>
  <c r="AG148" i="48"/>
  <c r="AG364" i="48"/>
  <c r="AG149" i="48"/>
  <c r="AG74" i="48"/>
  <c r="AG163" i="48"/>
  <c r="AG174" i="48"/>
  <c r="AG201" i="48"/>
  <c r="AG95" i="48"/>
  <c r="AG100" i="48"/>
  <c r="AG152" i="48"/>
  <c r="AG102" i="48"/>
  <c r="AG105" i="48"/>
  <c r="AG108" i="48"/>
  <c r="AG175" i="48"/>
  <c r="AG112" i="48"/>
  <c r="AG114" i="48"/>
  <c r="AG205" i="48"/>
  <c r="AG206" i="48"/>
  <c r="AG207" i="48"/>
  <c r="AG208" i="48"/>
  <c r="AG209" i="48"/>
  <c r="AG118" i="48"/>
  <c r="AG176" i="48"/>
  <c r="AG121" i="48"/>
  <c r="AG59" i="48"/>
  <c r="AG156" i="48"/>
  <c r="AG157" i="48"/>
  <c r="AG124" i="48"/>
  <c r="AG212" i="48"/>
  <c r="AG132" i="48"/>
  <c r="AG133" i="48"/>
  <c r="AG138" i="48"/>
  <c r="AG139" i="48"/>
  <c r="AG140" i="48"/>
  <c r="AG217" i="48"/>
  <c r="AG218" i="48"/>
  <c r="AG219" i="48"/>
  <c r="AG220" i="48"/>
  <c r="AG221" i="48"/>
  <c r="AG222" i="48"/>
  <c r="AG223" i="48"/>
  <c r="AG224" i="48"/>
  <c r="AG225" i="48"/>
  <c r="AG226" i="48"/>
  <c r="AG227" i="48"/>
  <c r="AG228" i="48"/>
  <c r="AG229" i="48"/>
  <c r="AG230" i="48"/>
  <c r="AG231" i="48"/>
  <c r="AG232" i="48"/>
  <c r="AG233" i="48"/>
  <c r="AG234" i="48"/>
  <c r="AG235" i="48"/>
  <c r="AG236" i="48"/>
  <c r="AG237" i="48"/>
  <c r="AG238" i="48"/>
  <c r="AG239" i="48"/>
  <c r="AG240" i="48"/>
  <c r="AG241" i="48"/>
  <c r="AG242" i="48"/>
  <c r="AG243" i="48"/>
  <c r="AG244" i="48"/>
  <c r="AG245" i="48"/>
  <c r="AG246" i="48"/>
  <c r="AG3" i="48"/>
  <c r="AE204" i="48"/>
  <c r="AE24" i="48"/>
  <c r="AE81" i="48"/>
  <c r="AE216" i="48"/>
  <c r="AE11" i="48"/>
  <c r="AE191" i="48"/>
  <c r="AE84" i="48"/>
  <c r="AE69" i="48"/>
  <c r="AE122" i="48"/>
  <c r="AE130" i="48"/>
  <c r="AE97" i="48"/>
  <c r="AE4" i="48"/>
  <c r="AE18" i="48"/>
  <c r="AE73" i="48"/>
  <c r="AE129" i="48"/>
  <c r="AE5" i="48"/>
  <c r="AE210" i="48"/>
  <c r="AE43" i="48"/>
  <c r="AE44" i="48"/>
  <c r="AE51" i="48"/>
  <c r="AE159" i="48"/>
  <c r="AE2" i="48"/>
  <c r="AE155" i="48"/>
  <c r="AE96" i="48"/>
  <c r="AE213" i="48"/>
  <c r="AE167" i="48"/>
  <c r="AE86" i="48"/>
  <c r="AE177" i="48"/>
  <c r="AE12" i="48"/>
  <c r="AE14" i="48"/>
  <c r="AE170" i="48"/>
  <c r="AE16" i="48"/>
  <c r="AE19" i="48"/>
  <c r="AE28" i="48"/>
  <c r="AE202" i="48"/>
  <c r="AE36" i="48"/>
  <c r="AE94" i="48"/>
  <c r="AE164" i="48"/>
  <c r="AE64" i="48"/>
  <c r="AE10" i="48"/>
  <c r="AE158" i="48"/>
  <c r="AE93" i="48"/>
  <c r="AE131" i="48"/>
  <c r="AE161" i="48"/>
  <c r="AE9" i="48"/>
  <c r="AE180" i="48"/>
  <c r="AE144" i="48"/>
  <c r="AE21" i="48"/>
  <c r="AE186" i="48"/>
  <c r="AE37" i="48"/>
  <c r="AE187" i="48"/>
  <c r="AE120" i="48"/>
  <c r="AE55" i="48"/>
  <c r="AE173" i="48"/>
  <c r="AE198" i="48"/>
  <c r="AE13" i="48"/>
  <c r="AE75" i="48"/>
  <c r="AE80" i="48"/>
  <c r="AE7" i="48"/>
  <c r="AE15" i="48"/>
  <c r="AE135" i="48"/>
  <c r="AE123" i="48"/>
  <c r="AE45" i="48"/>
  <c r="AE88" i="48"/>
  <c r="AE200" i="48"/>
  <c r="AE20" i="48"/>
  <c r="AE165" i="48"/>
  <c r="AE26" i="48"/>
  <c r="AE6" i="48"/>
  <c r="AE76" i="48"/>
  <c r="AE78" i="48"/>
  <c r="AE8" i="48"/>
  <c r="AE128" i="48"/>
  <c r="AE119" i="48"/>
  <c r="AE22" i="48"/>
  <c r="AE185" i="48"/>
  <c r="AE30" i="48"/>
  <c r="AE38" i="48"/>
  <c r="AE25" i="48"/>
  <c r="AE41" i="48"/>
  <c r="AE46" i="48"/>
  <c r="AE47" i="48"/>
  <c r="AE48" i="48"/>
  <c r="AE54" i="48"/>
  <c r="AE145" i="48"/>
  <c r="AE106" i="48"/>
  <c r="AE58" i="48"/>
  <c r="AE196" i="48"/>
  <c r="AE172" i="48"/>
  <c r="AE168" i="48"/>
  <c r="AE184" i="48"/>
  <c r="AE82" i="48"/>
  <c r="AE188" i="48"/>
  <c r="AE63" i="48"/>
  <c r="AE83" i="48"/>
  <c r="AE104" i="48"/>
  <c r="AE127" i="48"/>
  <c r="AE215" i="48"/>
  <c r="AE125" i="48"/>
  <c r="AE141" i="48"/>
  <c r="AE126" i="48"/>
  <c r="AE91" i="48"/>
  <c r="AE143" i="48"/>
  <c r="AE99" i="48"/>
  <c r="AE67" i="48"/>
  <c r="AE203" i="48"/>
  <c r="AE182" i="48"/>
  <c r="AE17" i="48"/>
  <c r="AE171" i="48"/>
  <c r="AE134" i="48"/>
  <c r="AE27" i="48"/>
  <c r="AE29" i="48"/>
  <c r="AE39" i="48"/>
  <c r="AE192" i="48"/>
  <c r="AE194" i="48"/>
  <c r="AE324" i="48"/>
  <c r="AE325" i="48"/>
  <c r="AE326" i="48"/>
  <c r="AE327" i="48"/>
  <c r="AE328" i="48"/>
  <c r="AE329" i="48"/>
  <c r="AE330" i="48"/>
  <c r="AE331" i="48"/>
  <c r="AE332" i="48"/>
  <c r="AE333" i="48"/>
  <c r="AE334" i="48"/>
  <c r="AE335" i="48"/>
  <c r="AE336" i="48"/>
  <c r="AE337" i="48"/>
  <c r="AE338" i="48"/>
  <c r="AE339" i="48"/>
  <c r="AE340" i="48"/>
  <c r="AE341" i="48"/>
  <c r="AE342" i="48"/>
  <c r="AE343" i="48"/>
  <c r="AE344" i="48"/>
  <c r="AE345" i="48"/>
  <c r="AE346" i="48"/>
  <c r="AE347" i="48"/>
  <c r="AE348" i="48"/>
  <c r="AE349" i="48"/>
  <c r="AE350" i="48"/>
  <c r="AE351" i="48"/>
  <c r="AE352" i="48"/>
  <c r="AE353" i="48"/>
  <c r="AE354" i="48"/>
  <c r="AE355" i="48"/>
  <c r="AE356" i="48"/>
  <c r="AE357" i="48"/>
  <c r="AE358" i="48"/>
  <c r="AE359" i="48"/>
  <c r="AE360" i="48"/>
  <c r="AE361" i="48"/>
  <c r="AE362" i="48"/>
  <c r="AE363" i="48"/>
  <c r="AE32" i="48"/>
  <c r="AE33" i="48"/>
  <c r="AE34" i="48"/>
  <c r="AE42" i="48"/>
  <c r="AE146" i="48"/>
  <c r="AE160" i="48"/>
  <c r="AE189" i="48"/>
  <c r="AE49" i="48"/>
  <c r="AE190" i="48"/>
  <c r="AE52" i="48"/>
  <c r="AE193" i="48"/>
  <c r="AE56" i="48"/>
  <c r="AE57" i="48"/>
  <c r="AE195" i="48"/>
  <c r="AE162" i="48"/>
  <c r="AE60" i="48"/>
  <c r="AE68" i="48"/>
  <c r="AE70" i="48"/>
  <c r="AE71" i="48"/>
  <c r="AE72" i="48"/>
  <c r="AE77" i="48"/>
  <c r="AE79" i="48"/>
  <c r="AE150" i="48"/>
  <c r="AE87" i="48"/>
  <c r="AE89" i="48"/>
  <c r="AE199" i="48"/>
  <c r="AE90" i="48"/>
  <c r="AE151" i="48"/>
  <c r="AE92" i="48"/>
  <c r="AE98" i="48"/>
  <c r="AE101" i="48"/>
  <c r="AE103" i="48"/>
  <c r="AE107" i="48"/>
  <c r="AE154" i="48"/>
  <c r="AE109" i="48"/>
  <c r="AE111" i="48"/>
  <c r="AE113" i="48"/>
  <c r="AE115" i="48"/>
  <c r="AE116" i="48"/>
  <c r="AE117" i="48"/>
  <c r="AE211" i="48"/>
  <c r="AE136" i="48"/>
  <c r="AE214" i="48"/>
  <c r="AE137" i="48"/>
  <c r="AE169" i="48"/>
  <c r="AE178" i="48"/>
  <c r="AE183" i="48"/>
  <c r="AE23" i="48"/>
  <c r="AE31" i="48"/>
  <c r="AE35" i="48"/>
  <c r="AE40" i="48"/>
  <c r="AE153" i="48"/>
  <c r="AE50" i="48"/>
  <c r="AE53" i="48"/>
  <c r="AE147" i="48"/>
  <c r="AE85" i="48"/>
  <c r="AE142" i="48"/>
  <c r="AE179" i="48"/>
  <c r="AE166" i="48"/>
  <c r="AE181" i="48"/>
  <c r="AE110" i="48"/>
  <c r="AE61" i="48"/>
  <c r="AE197" i="48"/>
  <c r="AE62" i="48"/>
  <c r="AE65" i="48"/>
  <c r="AE66" i="48"/>
  <c r="AE148" i="48"/>
  <c r="AE364" i="48"/>
  <c r="AE149" i="48"/>
  <c r="AE74" i="48"/>
  <c r="AE163" i="48"/>
  <c r="AE174" i="48"/>
  <c r="AE201" i="48"/>
  <c r="AE95" i="48"/>
  <c r="AE100" i="48"/>
  <c r="AE152" i="48"/>
  <c r="AE102" i="48"/>
  <c r="AE105" i="48"/>
  <c r="AE108" i="48"/>
  <c r="AE175" i="48"/>
  <c r="AE112" i="48"/>
  <c r="AE114" i="48"/>
  <c r="AE205" i="48"/>
  <c r="AE206" i="48"/>
  <c r="AE207" i="48"/>
  <c r="AE208" i="48"/>
  <c r="AE209" i="48"/>
  <c r="AE118" i="48"/>
  <c r="AE176" i="48"/>
  <c r="AE121" i="48"/>
  <c r="AE59" i="48"/>
  <c r="AE156" i="48"/>
  <c r="AE157" i="48"/>
  <c r="AE124" i="48"/>
  <c r="AE212" i="48"/>
  <c r="AE132" i="48"/>
  <c r="AE133" i="48"/>
  <c r="AE138" i="48"/>
  <c r="AE139" i="48"/>
  <c r="AE140" i="48"/>
  <c r="AE217" i="48"/>
  <c r="AE218" i="48"/>
  <c r="AE219" i="48"/>
  <c r="AE220" i="48"/>
  <c r="AE221" i="48"/>
  <c r="AE222" i="48"/>
  <c r="AE223" i="48"/>
  <c r="AE224" i="48"/>
  <c r="AE225" i="48"/>
  <c r="AE226" i="48"/>
  <c r="AE227" i="48"/>
  <c r="AE228" i="48"/>
  <c r="AE229" i="48"/>
  <c r="AE230" i="48"/>
  <c r="AE231" i="48"/>
  <c r="AE232" i="48"/>
  <c r="AE233" i="48"/>
  <c r="AE234" i="48"/>
  <c r="AE235" i="48"/>
  <c r="AE236" i="48"/>
  <c r="AE237" i="48"/>
  <c r="AE238" i="48"/>
  <c r="AE239" i="48"/>
  <c r="AE240" i="48"/>
  <c r="AE241" i="48"/>
  <c r="AE242" i="48"/>
  <c r="AE243" i="48"/>
  <c r="AE244" i="48"/>
  <c r="AE245" i="48"/>
  <c r="AE246" i="48"/>
  <c r="AE3" i="48"/>
  <c r="AG160" i="49"/>
  <c r="AG182" i="49"/>
  <c r="AG165" i="49"/>
  <c r="AG36" i="49"/>
  <c r="AG213" i="49"/>
  <c r="AG169" i="49"/>
  <c r="AG2" i="49"/>
  <c r="AG164" i="49"/>
  <c r="AG23" i="49"/>
  <c r="AG178" i="49"/>
  <c r="AG93" i="49"/>
  <c r="AG212" i="49"/>
  <c r="AG117" i="49"/>
  <c r="AG183" i="49"/>
  <c r="AG47" i="49"/>
  <c r="AG51" i="49"/>
  <c r="AG60" i="49"/>
  <c r="AG19" i="49"/>
  <c r="AG103" i="49"/>
  <c r="AG26" i="49"/>
  <c r="AG40" i="49"/>
  <c r="AG101" i="49"/>
  <c r="AG48" i="49"/>
  <c r="AG63" i="49"/>
  <c r="AG69" i="49"/>
  <c r="AG128" i="49"/>
  <c r="AG37" i="49"/>
  <c r="AG133" i="49"/>
  <c r="AG44" i="49"/>
  <c r="AG106" i="49"/>
  <c r="AG161" i="49"/>
  <c r="AG4" i="49"/>
  <c r="AG144" i="49"/>
  <c r="AG181" i="49"/>
  <c r="AG49" i="49"/>
  <c r="AG6" i="49"/>
  <c r="AG135" i="49"/>
  <c r="AG156" i="49"/>
  <c r="AG157" i="49"/>
  <c r="AG7" i="49"/>
  <c r="AG185" i="49"/>
  <c r="AG3" i="49"/>
  <c r="AG111" i="49"/>
  <c r="AG118" i="49"/>
  <c r="AG187" i="49"/>
  <c r="AG172" i="49"/>
  <c r="AG174" i="49"/>
  <c r="AG77" i="49"/>
  <c r="AG46" i="49"/>
  <c r="AG17" i="49"/>
  <c r="AG191" i="49"/>
  <c r="AG50" i="49"/>
  <c r="AG195" i="49"/>
  <c r="AG82" i="49"/>
  <c r="AG22" i="49"/>
  <c r="AG208" i="49"/>
  <c r="AG159" i="49"/>
  <c r="AG24" i="49"/>
  <c r="AG158" i="49"/>
  <c r="AG21" i="49"/>
  <c r="AG132" i="49"/>
  <c r="AG116" i="49"/>
  <c r="AG108" i="49"/>
  <c r="AG153" i="49"/>
  <c r="AG96" i="49"/>
  <c r="AG28" i="49"/>
  <c r="AG114" i="49"/>
  <c r="AG198" i="49"/>
  <c r="AG56" i="49"/>
  <c r="AG73" i="49"/>
  <c r="AG113" i="49"/>
  <c r="AG163" i="49"/>
  <c r="AG76" i="49"/>
  <c r="AG167" i="49"/>
  <c r="AG188" i="49"/>
  <c r="AG38" i="49"/>
  <c r="AG12" i="49"/>
  <c r="AG39" i="49"/>
  <c r="AG168" i="49"/>
  <c r="AG85" i="49"/>
  <c r="AG127" i="49"/>
  <c r="AG61" i="49"/>
  <c r="AG42" i="49"/>
  <c r="AG124" i="49"/>
  <c r="AG139" i="49"/>
  <c r="AG79" i="49"/>
  <c r="AG64" i="49"/>
  <c r="AG18" i="49"/>
  <c r="AG54" i="49"/>
  <c r="AG193" i="49"/>
  <c r="AG110" i="49"/>
  <c r="AG112" i="49"/>
  <c r="AG43" i="49"/>
  <c r="AG184" i="49"/>
  <c r="AG119" i="49"/>
  <c r="AG166" i="49"/>
  <c r="AG194" i="49"/>
  <c r="AG196" i="49"/>
  <c r="AG152" i="49"/>
  <c r="AG35" i="49"/>
  <c r="AG205" i="49"/>
  <c r="AG134" i="49"/>
  <c r="AG211" i="49"/>
  <c r="AG199" i="49"/>
  <c r="AG55" i="49"/>
  <c r="AG120" i="49"/>
  <c r="AG171" i="49"/>
  <c r="AG57" i="49"/>
  <c r="AG45" i="49"/>
  <c r="AG86" i="49"/>
  <c r="AG11" i="49"/>
  <c r="AG176" i="49"/>
  <c r="AG68" i="49"/>
  <c r="AG136" i="49"/>
  <c r="AG53" i="49"/>
  <c r="AG324" i="49"/>
  <c r="AG325" i="49"/>
  <c r="AG326" i="49"/>
  <c r="AG327" i="49"/>
  <c r="AG328" i="49"/>
  <c r="AG329" i="49"/>
  <c r="AG330" i="49"/>
  <c r="AG331" i="49"/>
  <c r="AG332" i="49"/>
  <c r="AG333" i="49"/>
  <c r="AG334" i="49"/>
  <c r="AG335" i="49"/>
  <c r="AG336" i="49"/>
  <c r="AG337" i="49"/>
  <c r="AG338" i="49"/>
  <c r="AG339" i="49"/>
  <c r="AG340" i="49"/>
  <c r="AG341" i="49"/>
  <c r="AG342" i="49"/>
  <c r="AG343" i="49"/>
  <c r="AG344" i="49"/>
  <c r="AG345" i="49"/>
  <c r="AG346" i="49"/>
  <c r="AG347" i="49"/>
  <c r="AG348" i="49"/>
  <c r="AG349" i="49"/>
  <c r="AG350" i="49"/>
  <c r="AG351" i="49"/>
  <c r="AG352" i="49"/>
  <c r="AG353" i="49"/>
  <c r="AG354" i="49"/>
  <c r="AG355" i="49"/>
  <c r="AG356" i="49"/>
  <c r="AG357" i="49"/>
  <c r="AG358" i="49"/>
  <c r="AG359" i="49"/>
  <c r="AG360" i="49"/>
  <c r="AG361" i="49"/>
  <c r="AG362" i="49"/>
  <c r="AG363" i="49"/>
  <c r="AG121" i="49"/>
  <c r="AG83" i="49"/>
  <c r="AG173" i="49"/>
  <c r="AG84" i="49"/>
  <c r="AG58" i="49"/>
  <c r="AG9" i="49"/>
  <c r="AG10" i="49"/>
  <c r="AG175" i="49"/>
  <c r="AG189" i="49"/>
  <c r="AG190" i="49"/>
  <c r="AG137" i="49"/>
  <c r="AG62" i="49"/>
  <c r="AG123" i="49"/>
  <c r="AG13" i="49"/>
  <c r="AG15" i="49"/>
  <c r="AG66" i="49"/>
  <c r="AG16" i="49"/>
  <c r="AG87" i="49"/>
  <c r="AG88" i="49"/>
  <c r="AG142" i="49"/>
  <c r="AG90" i="49"/>
  <c r="AG91" i="49"/>
  <c r="AG92" i="49"/>
  <c r="AG143" i="49"/>
  <c r="AG71" i="49"/>
  <c r="AG179" i="49"/>
  <c r="AG94" i="49"/>
  <c r="AG29" i="49"/>
  <c r="AG129" i="49"/>
  <c r="AG197" i="49"/>
  <c r="AG31" i="49"/>
  <c r="AG98" i="49"/>
  <c r="AG148" i="49"/>
  <c r="AG200" i="49"/>
  <c r="AG201" i="49"/>
  <c r="AG75" i="49"/>
  <c r="AG203" i="49"/>
  <c r="AG151" i="49"/>
  <c r="AG209" i="49"/>
  <c r="AG210" i="49"/>
  <c r="AG154" i="49"/>
  <c r="AG155" i="49"/>
  <c r="AG162" i="49"/>
  <c r="AG115" i="49"/>
  <c r="AG5" i="49"/>
  <c r="AG52" i="49"/>
  <c r="AG170" i="49"/>
  <c r="AG8" i="49"/>
  <c r="AG72" i="49"/>
  <c r="AG59" i="49"/>
  <c r="AG122" i="49"/>
  <c r="AG177" i="49"/>
  <c r="AG104" i="49"/>
  <c r="AG125" i="49"/>
  <c r="AG138" i="49"/>
  <c r="AG14" i="49"/>
  <c r="AG105" i="49"/>
  <c r="AG186" i="49"/>
  <c r="AG109" i="49"/>
  <c r="AG180" i="49"/>
  <c r="AG20" i="49"/>
  <c r="AG140" i="49"/>
  <c r="AG65" i="49"/>
  <c r="AG141" i="49"/>
  <c r="AG67" i="49"/>
  <c r="AG126" i="49"/>
  <c r="AG89" i="49"/>
  <c r="AG364" i="49"/>
  <c r="AG25" i="49"/>
  <c r="AG70" i="49"/>
  <c r="AG27" i="49"/>
  <c r="AG145" i="49"/>
  <c r="AG95" i="49"/>
  <c r="AG146" i="49"/>
  <c r="AG147" i="49"/>
  <c r="AG97" i="49"/>
  <c r="AG30" i="49"/>
  <c r="AG130" i="49"/>
  <c r="AG99" i="49"/>
  <c r="AG32" i="49"/>
  <c r="AG149" i="49"/>
  <c r="AG74" i="49"/>
  <c r="AG33" i="49"/>
  <c r="AG202" i="49"/>
  <c r="AG150" i="49"/>
  <c r="AG100" i="49"/>
  <c r="AG204" i="49"/>
  <c r="AG192" i="49"/>
  <c r="AG34" i="49"/>
  <c r="AG78" i="49"/>
  <c r="AG131" i="49"/>
  <c r="AG41" i="49"/>
  <c r="AG206" i="49"/>
  <c r="AG207" i="49"/>
  <c r="AG102" i="49"/>
  <c r="AG80" i="49"/>
  <c r="AG81" i="49"/>
  <c r="AG214" i="49"/>
  <c r="AG215" i="49"/>
  <c r="AG216" i="49"/>
  <c r="AG217" i="49"/>
  <c r="AG218" i="49"/>
  <c r="AG219" i="49"/>
  <c r="AG220" i="49"/>
  <c r="AG221" i="49"/>
  <c r="AG222" i="49"/>
  <c r="AG223" i="49"/>
  <c r="AG224" i="49"/>
  <c r="AG225" i="49"/>
  <c r="AG226" i="49"/>
  <c r="AG227" i="49"/>
  <c r="AG228" i="49"/>
  <c r="AG229" i="49"/>
  <c r="AG230" i="49"/>
  <c r="AG231" i="49"/>
  <c r="AG232" i="49"/>
  <c r="AG233" i="49"/>
  <c r="AG234" i="49"/>
  <c r="AG235" i="49"/>
  <c r="AG236" i="49"/>
  <c r="AG237" i="49"/>
  <c r="AG238" i="49"/>
  <c r="AG239" i="49"/>
  <c r="AG240" i="49"/>
  <c r="AG241" i="49"/>
  <c r="AG242" i="49"/>
  <c r="AG243" i="49"/>
  <c r="AG244" i="49"/>
  <c r="AG245" i="49"/>
  <c r="AG246" i="49"/>
  <c r="AG107" i="49"/>
  <c r="AE160" i="49"/>
  <c r="AE182" i="49"/>
  <c r="AE165" i="49"/>
  <c r="AE36" i="49"/>
  <c r="AE213" i="49"/>
  <c r="AE169" i="49"/>
  <c r="AE2" i="49"/>
  <c r="AE164" i="49"/>
  <c r="AE23" i="49"/>
  <c r="AE178" i="49"/>
  <c r="AE93" i="49"/>
  <c r="AE212" i="49"/>
  <c r="AE117" i="49"/>
  <c r="AE183" i="49"/>
  <c r="AE47" i="49"/>
  <c r="AE51" i="49"/>
  <c r="AE60" i="49"/>
  <c r="AE19" i="49"/>
  <c r="AE103" i="49"/>
  <c r="AE26" i="49"/>
  <c r="AE40" i="49"/>
  <c r="AE101" i="49"/>
  <c r="AE48" i="49"/>
  <c r="AE63" i="49"/>
  <c r="AE69" i="49"/>
  <c r="AE128" i="49"/>
  <c r="AE37" i="49"/>
  <c r="AE133" i="49"/>
  <c r="AE44" i="49"/>
  <c r="AE106" i="49"/>
  <c r="AE161" i="49"/>
  <c r="AE4" i="49"/>
  <c r="AE144" i="49"/>
  <c r="AE181" i="49"/>
  <c r="AE49" i="49"/>
  <c r="AE6" i="49"/>
  <c r="AE135" i="49"/>
  <c r="AE156" i="49"/>
  <c r="AE157" i="49"/>
  <c r="AE7" i="49"/>
  <c r="AE185" i="49"/>
  <c r="AE3" i="49"/>
  <c r="AE111" i="49"/>
  <c r="AE118" i="49"/>
  <c r="AE187" i="49"/>
  <c r="AE172" i="49"/>
  <c r="AE174" i="49"/>
  <c r="AE77" i="49"/>
  <c r="AE46" i="49"/>
  <c r="AE17" i="49"/>
  <c r="AE191" i="49"/>
  <c r="AE50" i="49"/>
  <c r="AE195" i="49"/>
  <c r="AE82" i="49"/>
  <c r="AE22" i="49"/>
  <c r="AE208" i="49"/>
  <c r="AE159" i="49"/>
  <c r="AE24" i="49"/>
  <c r="AE158" i="49"/>
  <c r="AE21" i="49"/>
  <c r="AE132" i="49"/>
  <c r="AE116" i="49"/>
  <c r="AE108" i="49"/>
  <c r="AE153" i="49"/>
  <c r="AE96" i="49"/>
  <c r="AE28" i="49"/>
  <c r="AE114" i="49"/>
  <c r="AE198" i="49"/>
  <c r="AE56" i="49"/>
  <c r="AE73" i="49"/>
  <c r="AE113" i="49"/>
  <c r="AE163" i="49"/>
  <c r="AE76" i="49"/>
  <c r="AE167" i="49"/>
  <c r="AE188" i="49"/>
  <c r="AE38" i="49"/>
  <c r="AE12" i="49"/>
  <c r="AE39" i="49"/>
  <c r="AE168" i="49"/>
  <c r="AE85" i="49"/>
  <c r="AE127" i="49"/>
  <c r="AE61" i="49"/>
  <c r="AE42" i="49"/>
  <c r="AE124" i="49"/>
  <c r="AE139" i="49"/>
  <c r="AE79" i="49"/>
  <c r="AE64" i="49"/>
  <c r="AE18" i="49"/>
  <c r="AE54" i="49"/>
  <c r="AE193" i="49"/>
  <c r="AE110" i="49"/>
  <c r="AE112" i="49"/>
  <c r="AE43" i="49"/>
  <c r="AE184" i="49"/>
  <c r="AE119" i="49"/>
  <c r="AE166" i="49"/>
  <c r="AE194" i="49"/>
  <c r="AE196" i="49"/>
  <c r="AE152" i="49"/>
  <c r="AE35" i="49"/>
  <c r="AE205" i="49"/>
  <c r="AE134" i="49"/>
  <c r="AE211" i="49"/>
  <c r="AE199" i="49"/>
  <c r="AE55" i="49"/>
  <c r="AE120" i="49"/>
  <c r="AE171" i="49"/>
  <c r="AE57" i="49"/>
  <c r="AE45" i="49"/>
  <c r="AE86" i="49"/>
  <c r="AE11" i="49"/>
  <c r="AE176" i="49"/>
  <c r="AE68" i="49"/>
  <c r="AE136" i="49"/>
  <c r="AE53" i="49"/>
  <c r="AE324" i="49"/>
  <c r="AE325" i="49"/>
  <c r="AE326" i="49"/>
  <c r="AE327" i="49"/>
  <c r="AE328" i="49"/>
  <c r="AE329" i="49"/>
  <c r="AE330" i="49"/>
  <c r="AE331" i="49"/>
  <c r="AE332" i="49"/>
  <c r="AE333" i="49"/>
  <c r="AE334" i="49"/>
  <c r="AE335" i="49"/>
  <c r="AE336" i="49"/>
  <c r="AE337" i="49"/>
  <c r="AE338" i="49"/>
  <c r="AE339" i="49"/>
  <c r="AE340" i="49"/>
  <c r="AE341" i="49"/>
  <c r="AE342" i="49"/>
  <c r="AE343" i="49"/>
  <c r="AE344" i="49"/>
  <c r="AE345" i="49"/>
  <c r="AE346" i="49"/>
  <c r="AE347" i="49"/>
  <c r="AE348" i="49"/>
  <c r="AE349" i="49"/>
  <c r="AE350" i="49"/>
  <c r="AE351" i="49"/>
  <c r="AE352" i="49"/>
  <c r="AE353" i="49"/>
  <c r="AE354" i="49"/>
  <c r="AE355" i="49"/>
  <c r="AE356" i="49"/>
  <c r="AE357" i="49"/>
  <c r="AE358" i="49"/>
  <c r="AE359" i="49"/>
  <c r="AE360" i="49"/>
  <c r="AE361" i="49"/>
  <c r="AE362" i="49"/>
  <c r="AE363" i="49"/>
  <c r="AE121" i="49"/>
  <c r="AE83" i="49"/>
  <c r="AE173" i="49"/>
  <c r="AE84" i="49"/>
  <c r="AE58" i="49"/>
  <c r="AE9" i="49"/>
  <c r="AE10" i="49"/>
  <c r="AE175" i="49"/>
  <c r="AE189" i="49"/>
  <c r="AE190" i="49"/>
  <c r="AE137" i="49"/>
  <c r="AE62" i="49"/>
  <c r="AE123" i="49"/>
  <c r="AE13" i="49"/>
  <c r="AE15" i="49"/>
  <c r="AE66" i="49"/>
  <c r="AE16" i="49"/>
  <c r="AE87" i="49"/>
  <c r="AE88" i="49"/>
  <c r="AE142" i="49"/>
  <c r="AE90" i="49"/>
  <c r="AE91" i="49"/>
  <c r="AE92" i="49"/>
  <c r="AE143" i="49"/>
  <c r="AE71" i="49"/>
  <c r="AE179" i="49"/>
  <c r="AE94" i="49"/>
  <c r="AE29" i="49"/>
  <c r="AE129" i="49"/>
  <c r="AE197" i="49"/>
  <c r="AE31" i="49"/>
  <c r="AE98" i="49"/>
  <c r="AE148" i="49"/>
  <c r="AE200" i="49"/>
  <c r="AE201" i="49"/>
  <c r="AE75" i="49"/>
  <c r="AE203" i="49"/>
  <c r="AE151" i="49"/>
  <c r="AE209" i="49"/>
  <c r="AE210" i="49"/>
  <c r="AE154" i="49"/>
  <c r="AE155" i="49"/>
  <c r="AE162" i="49"/>
  <c r="AE115" i="49"/>
  <c r="AE5" i="49"/>
  <c r="AE52" i="49"/>
  <c r="AE170" i="49"/>
  <c r="AE8" i="49"/>
  <c r="AE72" i="49"/>
  <c r="AE59" i="49"/>
  <c r="AE122" i="49"/>
  <c r="AE177" i="49"/>
  <c r="AE104" i="49"/>
  <c r="AE125" i="49"/>
  <c r="AE138" i="49"/>
  <c r="AE14" i="49"/>
  <c r="AE105" i="49"/>
  <c r="AE186" i="49"/>
  <c r="AE109" i="49"/>
  <c r="AE180" i="49"/>
  <c r="AE20" i="49"/>
  <c r="AE140" i="49"/>
  <c r="AE65" i="49"/>
  <c r="AE141" i="49"/>
  <c r="AE67" i="49"/>
  <c r="AE126" i="49"/>
  <c r="AE89" i="49"/>
  <c r="AE364" i="49"/>
  <c r="AE25" i="49"/>
  <c r="AE70" i="49"/>
  <c r="AE27" i="49"/>
  <c r="AE145" i="49"/>
  <c r="AE95" i="49"/>
  <c r="AE146" i="49"/>
  <c r="AE147" i="49"/>
  <c r="AE97" i="49"/>
  <c r="AE30" i="49"/>
  <c r="AE130" i="49"/>
  <c r="AE99" i="49"/>
  <c r="AE32" i="49"/>
  <c r="AE149" i="49"/>
  <c r="AE74" i="49"/>
  <c r="AE33" i="49"/>
  <c r="AE202" i="49"/>
  <c r="AE150" i="49"/>
  <c r="AE100" i="49"/>
  <c r="AE204" i="49"/>
  <c r="AE192" i="49"/>
  <c r="AE34" i="49"/>
  <c r="AE78" i="49"/>
  <c r="AE131" i="49"/>
  <c r="AE41" i="49"/>
  <c r="AE206" i="49"/>
  <c r="AE207" i="49"/>
  <c r="AE102" i="49"/>
  <c r="AE80" i="49"/>
  <c r="AE81" i="49"/>
  <c r="AE214" i="49"/>
  <c r="AE215" i="49"/>
  <c r="AE216" i="49"/>
  <c r="AE217" i="49"/>
  <c r="AE218" i="49"/>
  <c r="AE219" i="49"/>
  <c r="AE220" i="49"/>
  <c r="AE221" i="49"/>
  <c r="AE222" i="49"/>
  <c r="AE223" i="49"/>
  <c r="AE224" i="49"/>
  <c r="AE225" i="49"/>
  <c r="AE226" i="49"/>
  <c r="AE227" i="49"/>
  <c r="AE228" i="49"/>
  <c r="AE229" i="49"/>
  <c r="AE230" i="49"/>
  <c r="AE231" i="49"/>
  <c r="AE232" i="49"/>
  <c r="AE233" i="49"/>
  <c r="AE234" i="49"/>
  <c r="AE235" i="49"/>
  <c r="AE236" i="49"/>
  <c r="AE237" i="49"/>
  <c r="AE238" i="49"/>
  <c r="AE239" i="49"/>
  <c r="AE240" i="49"/>
  <c r="AE241" i="49"/>
  <c r="AE242" i="49"/>
  <c r="AE243" i="49"/>
  <c r="AE244" i="49"/>
  <c r="AE245" i="49"/>
  <c r="AE246" i="49"/>
  <c r="AE107" i="49"/>
  <c r="J280" i="58"/>
  <c r="K280" i="58" s="1"/>
  <c r="I280" i="58"/>
  <c r="H280" i="58"/>
  <c r="G280" i="58"/>
  <c r="F280" i="58"/>
  <c r="E280" i="58"/>
  <c r="M280" i="58" s="1"/>
  <c r="D280" i="58"/>
  <c r="C280" i="58"/>
  <c r="B280" i="58"/>
  <c r="J279" i="58"/>
  <c r="K279" i="58" s="1"/>
  <c r="I279" i="58"/>
  <c r="H279" i="58"/>
  <c r="G279" i="58"/>
  <c r="F279" i="58"/>
  <c r="E279" i="58"/>
  <c r="M279" i="58" s="1"/>
  <c r="D279" i="58"/>
  <c r="C279" i="58"/>
  <c r="B279" i="58"/>
  <c r="J278" i="58"/>
  <c r="K278" i="58" s="1"/>
  <c r="I278" i="58"/>
  <c r="H278" i="58"/>
  <c r="G278" i="58"/>
  <c r="F278" i="58"/>
  <c r="E278" i="58"/>
  <c r="M278" i="58" s="1"/>
  <c r="D278" i="58"/>
  <c r="C278" i="58"/>
  <c r="B278" i="58"/>
  <c r="J277" i="58"/>
  <c r="K277" i="58" s="1"/>
  <c r="I277" i="58"/>
  <c r="H277" i="58"/>
  <c r="G277" i="58"/>
  <c r="F277" i="58"/>
  <c r="E277" i="58"/>
  <c r="M277" i="58" s="1"/>
  <c r="D277" i="58"/>
  <c r="C277" i="58"/>
  <c r="B277" i="58"/>
  <c r="J276" i="58"/>
  <c r="K276" i="58" s="1"/>
  <c r="I276" i="58"/>
  <c r="H276" i="58"/>
  <c r="G276" i="58"/>
  <c r="F276" i="58"/>
  <c r="E276" i="58"/>
  <c r="M276" i="58" s="1"/>
  <c r="D276" i="58"/>
  <c r="C276" i="58"/>
  <c r="B276" i="58"/>
  <c r="J275" i="58"/>
  <c r="K275" i="58" s="1"/>
  <c r="I275" i="58"/>
  <c r="H275" i="58"/>
  <c r="G275" i="58"/>
  <c r="F275" i="58"/>
  <c r="E275" i="58"/>
  <c r="M275" i="58" s="1"/>
  <c r="D275" i="58"/>
  <c r="C275" i="58"/>
  <c r="B275" i="58"/>
  <c r="J274" i="58"/>
  <c r="K274" i="58" s="1"/>
  <c r="I274" i="58"/>
  <c r="H274" i="58"/>
  <c r="G274" i="58"/>
  <c r="F274" i="58"/>
  <c r="E274" i="58"/>
  <c r="M274" i="58" s="1"/>
  <c r="D274" i="58"/>
  <c r="C274" i="58"/>
  <c r="B274" i="58"/>
  <c r="J273" i="58"/>
  <c r="K273" i="58" s="1"/>
  <c r="I273" i="58"/>
  <c r="H273" i="58"/>
  <c r="G273" i="58"/>
  <c r="F273" i="58"/>
  <c r="E273" i="58"/>
  <c r="M273" i="58" s="1"/>
  <c r="D273" i="58"/>
  <c r="C273" i="58"/>
  <c r="B273" i="58"/>
  <c r="J272" i="58"/>
  <c r="K272" i="58" s="1"/>
  <c r="I272" i="58"/>
  <c r="H272" i="58"/>
  <c r="G272" i="58"/>
  <c r="F272" i="58"/>
  <c r="E272" i="58"/>
  <c r="M272" i="58" s="1"/>
  <c r="D272" i="58"/>
  <c r="C272" i="58"/>
  <c r="B272" i="58"/>
  <c r="J271" i="58"/>
  <c r="K271" i="58" s="1"/>
  <c r="I271" i="58"/>
  <c r="H271" i="58"/>
  <c r="G271" i="58"/>
  <c r="F271" i="58"/>
  <c r="E271" i="58"/>
  <c r="M271" i="58" s="1"/>
  <c r="D271" i="58"/>
  <c r="C271" i="58"/>
  <c r="B271" i="58"/>
  <c r="J270" i="58"/>
  <c r="K270" i="58" s="1"/>
  <c r="I270" i="58"/>
  <c r="H270" i="58"/>
  <c r="G270" i="58"/>
  <c r="F270" i="58"/>
  <c r="E270" i="58"/>
  <c r="M270" i="58" s="1"/>
  <c r="D270" i="58"/>
  <c r="C270" i="58"/>
  <c r="B270" i="58"/>
  <c r="J269" i="58"/>
  <c r="K269" i="58" s="1"/>
  <c r="I269" i="58"/>
  <c r="H269" i="58"/>
  <c r="G269" i="58"/>
  <c r="F269" i="58"/>
  <c r="E269" i="58"/>
  <c r="M269" i="58" s="1"/>
  <c r="D269" i="58"/>
  <c r="C269" i="58"/>
  <c r="B269" i="58"/>
  <c r="J268" i="58"/>
  <c r="K268" i="58" s="1"/>
  <c r="I268" i="58"/>
  <c r="H268" i="58"/>
  <c r="G268" i="58"/>
  <c r="F268" i="58"/>
  <c r="E268" i="58"/>
  <c r="M268" i="58" s="1"/>
  <c r="D268" i="58"/>
  <c r="C268" i="58"/>
  <c r="B268" i="58"/>
  <c r="J267" i="58"/>
  <c r="K267" i="58" s="1"/>
  <c r="I267" i="58"/>
  <c r="H267" i="58"/>
  <c r="G267" i="58"/>
  <c r="F267" i="58"/>
  <c r="E267" i="58"/>
  <c r="M267" i="58" s="1"/>
  <c r="D267" i="58"/>
  <c r="C267" i="58"/>
  <c r="B267" i="58"/>
  <c r="J266" i="58"/>
  <c r="K266" i="58" s="1"/>
  <c r="I266" i="58"/>
  <c r="H266" i="58"/>
  <c r="G266" i="58"/>
  <c r="F266" i="58"/>
  <c r="E266" i="58"/>
  <c r="M266" i="58" s="1"/>
  <c r="D266" i="58"/>
  <c r="C266" i="58"/>
  <c r="B266" i="58"/>
  <c r="J265" i="58"/>
  <c r="K265" i="58" s="1"/>
  <c r="I265" i="58"/>
  <c r="H265" i="58"/>
  <c r="G265" i="58"/>
  <c r="F265" i="58"/>
  <c r="E265" i="58"/>
  <c r="M265" i="58" s="1"/>
  <c r="D265" i="58"/>
  <c r="C265" i="58"/>
  <c r="B265" i="58"/>
  <c r="J264" i="58"/>
  <c r="K264" i="58" s="1"/>
  <c r="I264" i="58"/>
  <c r="H264" i="58"/>
  <c r="G264" i="58"/>
  <c r="F264" i="58"/>
  <c r="E264" i="58"/>
  <c r="M264" i="58" s="1"/>
  <c r="D264" i="58"/>
  <c r="C264" i="58"/>
  <c r="B264" i="58"/>
  <c r="J263" i="58"/>
  <c r="K263" i="58" s="1"/>
  <c r="I263" i="58"/>
  <c r="H263" i="58"/>
  <c r="G263" i="58"/>
  <c r="F263" i="58"/>
  <c r="E263" i="58"/>
  <c r="M263" i="58" s="1"/>
  <c r="D263" i="58"/>
  <c r="C263" i="58"/>
  <c r="B263" i="58"/>
  <c r="J262" i="58"/>
  <c r="K262" i="58" s="1"/>
  <c r="I262" i="58"/>
  <c r="H262" i="58"/>
  <c r="G262" i="58"/>
  <c r="F262" i="58"/>
  <c r="E262" i="58"/>
  <c r="M262" i="58" s="1"/>
  <c r="D262" i="58"/>
  <c r="C262" i="58"/>
  <c r="B262" i="58"/>
  <c r="J261" i="58"/>
  <c r="K261" i="58" s="1"/>
  <c r="I261" i="58"/>
  <c r="H261" i="58"/>
  <c r="G261" i="58"/>
  <c r="F261" i="58"/>
  <c r="E261" i="58"/>
  <c r="M261" i="58" s="1"/>
  <c r="D261" i="58"/>
  <c r="C261" i="58"/>
  <c r="B261" i="58"/>
  <c r="J260" i="58"/>
  <c r="K260" i="58" s="1"/>
  <c r="I260" i="58"/>
  <c r="H260" i="58"/>
  <c r="G260" i="58"/>
  <c r="F260" i="58"/>
  <c r="E260" i="58"/>
  <c r="M260" i="58" s="1"/>
  <c r="D260" i="58"/>
  <c r="C260" i="58"/>
  <c r="B260" i="58"/>
  <c r="J259" i="58"/>
  <c r="K259" i="58" s="1"/>
  <c r="I259" i="58"/>
  <c r="H259" i="58"/>
  <c r="G259" i="58"/>
  <c r="F259" i="58"/>
  <c r="E259" i="58"/>
  <c r="M259" i="58" s="1"/>
  <c r="D259" i="58"/>
  <c r="C259" i="58"/>
  <c r="B259" i="58"/>
  <c r="J258" i="58"/>
  <c r="K258" i="58" s="1"/>
  <c r="I258" i="58"/>
  <c r="H258" i="58"/>
  <c r="G258" i="58"/>
  <c r="F258" i="58"/>
  <c r="E258" i="58"/>
  <c r="M258" i="58" s="1"/>
  <c r="D258" i="58"/>
  <c r="C258" i="58"/>
  <c r="B258" i="58"/>
  <c r="J257" i="58"/>
  <c r="K257" i="58" s="1"/>
  <c r="I257" i="58"/>
  <c r="H257" i="58"/>
  <c r="G257" i="58"/>
  <c r="F257" i="58"/>
  <c r="E257" i="58"/>
  <c r="M257" i="58" s="1"/>
  <c r="D257" i="58"/>
  <c r="C257" i="58"/>
  <c r="B257" i="58"/>
  <c r="J256" i="58"/>
  <c r="K256" i="58" s="1"/>
  <c r="I256" i="58"/>
  <c r="H256" i="58"/>
  <c r="G256" i="58"/>
  <c r="F256" i="58"/>
  <c r="E256" i="58"/>
  <c r="M256" i="58" s="1"/>
  <c r="D256" i="58"/>
  <c r="C256" i="58"/>
  <c r="B256" i="58"/>
  <c r="J255" i="58"/>
  <c r="K255" i="58" s="1"/>
  <c r="I255" i="58"/>
  <c r="H255" i="58"/>
  <c r="G255" i="58"/>
  <c r="F255" i="58"/>
  <c r="E255" i="58"/>
  <c r="M255" i="58" s="1"/>
  <c r="D255" i="58"/>
  <c r="C255" i="58"/>
  <c r="B255" i="58"/>
  <c r="J254" i="58"/>
  <c r="K254" i="58" s="1"/>
  <c r="I254" i="58"/>
  <c r="H254" i="58"/>
  <c r="G254" i="58"/>
  <c r="F254" i="58"/>
  <c r="E254" i="58"/>
  <c r="M254" i="58" s="1"/>
  <c r="D254" i="58"/>
  <c r="C254" i="58"/>
  <c r="B254" i="58"/>
  <c r="J253" i="58"/>
  <c r="K253" i="58" s="1"/>
  <c r="I253" i="58"/>
  <c r="H253" i="58"/>
  <c r="G253" i="58"/>
  <c r="F253" i="58"/>
  <c r="E253" i="58"/>
  <c r="M253" i="58" s="1"/>
  <c r="D253" i="58"/>
  <c r="C253" i="58"/>
  <c r="B253" i="58"/>
  <c r="J252" i="58"/>
  <c r="K252" i="58" s="1"/>
  <c r="I252" i="58"/>
  <c r="H252" i="58"/>
  <c r="G252" i="58"/>
  <c r="F252" i="58"/>
  <c r="E252" i="58"/>
  <c r="M252" i="58" s="1"/>
  <c r="D252" i="58"/>
  <c r="C252" i="58"/>
  <c r="B252" i="58"/>
  <c r="J251" i="58"/>
  <c r="K251" i="58" s="1"/>
  <c r="I251" i="58"/>
  <c r="H251" i="58"/>
  <c r="G251" i="58"/>
  <c r="F251" i="58"/>
  <c r="E251" i="58"/>
  <c r="M251" i="58" s="1"/>
  <c r="D251" i="58"/>
  <c r="C251" i="58"/>
  <c r="B251" i="58"/>
  <c r="J250" i="58"/>
  <c r="K250" i="58" s="1"/>
  <c r="I250" i="58"/>
  <c r="H250" i="58"/>
  <c r="G250" i="58"/>
  <c r="F250" i="58"/>
  <c r="E250" i="58"/>
  <c r="M250" i="58" s="1"/>
  <c r="D250" i="58"/>
  <c r="C250" i="58"/>
  <c r="B250" i="58"/>
  <c r="J249" i="58"/>
  <c r="K249" i="58" s="1"/>
  <c r="I249" i="58"/>
  <c r="H249" i="58"/>
  <c r="G249" i="58"/>
  <c r="F249" i="58"/>
  <c r="E249" i="58"/>
  <c r="M249" i="58" s="1"/>
  <c r="D249" i="58"/>
  <c r="C249" i="58"/>
  <c r="B249" i="58"/>
  <c r="J248" i="58"/>
  <c r="K248" i="58" s="1"/>
  <c r="I248" i="58"/>
  <c r="H248" i="58"/>
  <c r="G248" i="58"/>
  <c r="F248" i="58"/>
  <c r="E248" i="58"/>
  <c r="M248" i="58" s="1"/>
  <c r="D248" i="58"/>
  <c r="C248" i="58"/>
  <c r="B248" i="58"/>
  <c r="J247" i="58"/>
  <c r="K247" i="58" s="1"/>
  <c r="I247" i="58"/>
  <c r="H247" i="58"/>
  <c r="G247" i="58"/>
  <c r="F247" i="58"/>
  <c r="E247" i="58"/>
  <c r="M247" i="58" s="1"/>
  <c r="D247" i="58"/>
  <c r="C247" i="58"/>
  <c r="B247" i="58"/>
  <c r="J246" i="58"/>
  <c r="K246" i="58" s="1"/>
  <c r="I246" i="58"/>
  <c r="H246" i="58"/>
  <c r="G246" i="58"/>
  <c r="F246" i="58"/>
  <c r="E246" i="58"/>
  <c r="M246" i="58" s="1"/>
  <c r="D246" i="58"/>
  <c r="C246" i="58"/>
  <c r="B246" i="58"/>
  <c r="J245" i="58"/>
  <c r="K245" i="58" s="1"/>
  <c r="I245" i="58"/>
  <c r="H245" i="58"/>
  <c r="G245" i="58"/>
  <c r="F245" i="58"/>
  <c r="E245" i="58"/>
  <c r="M245" i="58" s="1"/>
  <c r="D245" i="58"/>
  <c r="C245" i="58"/>
  <c r="B245" i="58"/>
  <c r="J244" i="58"/>
  <c r="K244" i="58" s="1"/>
  <c r="I244" i="58"/>
  <c r="H244" i="58"/>
  <c r="G244" i="58"/>
  <c r="F244" i="58"/>
  <c r="E244" i="58"/>
  <c r="M244" i="58" s="1"/>
  <c r="D244" i="58"/>
  <c r="C244" i="58"/>
  <c r="B244" i="58"/>
  <c r="J243" i="58"/>
  <c r="K243" i="58" s="1"/>
  <c r="I243" i="58"/>
  <c r="H243" i="58"/>
  <c r="G243" i="58"/>
  <c r="F243" i="58"/>
  <c r="E243" i="58"/>
  <c r="M243" i="58" s="1"/>
  <c r="D243" i="58"/>
  <c r="C243" i="58"/>
  <c r="B243" i="58"/>
  <c r="J242" i="58"/>
  <c r="K242" i="58" s="1"/>
  <c r="I242" i="58"/>
  <c r="H242" i="58"/>
  <c r="G242" i="58"/>
  <c r="F242" i="58"/>
  <c r="E242" i="58"/>
  <c r="M242" i="58" s="1"/>
  <c r="D242" i="58"/>
  <c r="C242" i="58"/>
  <c r="B242" i="58"/>
  <c r="J241" i="58"/>
  <c r="K241" i="58" s="1"/>
  <c r="I241" i="58"/>
  <c r="H241" i="58"/>
  <c r="G241" i="58"/>
  <c r="F241" i="58"/>
  <c r="E241" i="58"/>
  <c r="M241" i="58" s="1"/>
  <c r="D241" i="58"/>
  <c r="C241" i="58"/>
  <c r="B241" i="58"/>
  <c r="J240" i="58"/>
  <c r="K240" i="58" s="1"/>
  <c r="I240" i="58"/>
  <c r="H240" i="58"/>
  <c r="G240" i="58"/>
  <c r="F240" i="58"/>
  <c r="E240" i="58"/>
  <c r="M240" i="58" s="1"/>
  <c r="D240" i="58"/>
  <c r="C240" i="58"/>
  <c r="B240" i="58"/>
  <c r="J239" i="58"/>
  <c r="K239" i="58" s="1"/>
  <c r="I239" i="58"/>
  <c r="H239" i="58"/>
  <c r="G239" i="58"/>
  <c r="F239" i="58"/>
  <c r="E239" i="58"/>
  <c r="M239" i="58" s="1"/>
  <c r="D239" i="58"/>
  <c r="C239" i="58"/>
  <c r="B239" i="58"/>
  <c r="J238" i="58"/>
  <c r="K238" i="58" s="1"/>
  <c r="I238" i="58"/>
  <c r="H238" i="58"/>
  <c r="G238" i="58"/>
  <c r="F238" i="58"/>
  <c r="E238" i="58"/>
  <c r="M238" i="58" s="1"/>
  <c r="D238" i="58"/>
  <c r="C238" i="58"/>
  <c r="B238" i="58"/>
  <c r="J237" i="58"/>
  <c r="K237" i="58" s="1"/>
  <c r="I237" i="58"/>
  <c r="H237" i="58"/>
  <c r="G237" i="58"/>
  <c r="F237" i="58"/>
  <c r="E237" i="58"/>
  <c r="M237" i="58" s="1"/>
  <c r="D237" i="58"/>
  <c r="C237" i="58"/>
  <c r="B237" i="58"/>
  <c r="J236" i="58"/>
  <c r="K236" i="58" s="1"/>
  <c r="I236" i="58"/>
  <c r="H236" i="58"/>
  <c r="G236" i="58"/>
  <c r="F236" i="58"/>
  <c r="E236" i="58"/>
  <c r="M236" i="58" s="1"/>
  <c r="D236" i="58"/>
  <c r="C236" i="58"/>
  <c r="B236" i="58"/>
  <c r="J235" i="58"/>
  <c r="K235" i="58" s="1"/>
  <c r="I235" i="58"/>
  <c r="H235" i="58"/>
  <c r="G235" i="58"/>
  <c r="F235" i="58"/>
  <c r="E235" i="58"/>
  <c r="M235" i="58" s="1"/>
  <c r="D235" i="58"/>
  <c r="C235" i="58"/>
  <c r="B235" i="58"/>
  <c r="J234" i="58"/>
  <c r="K234" i="58" s="1"/>
  <c r="I234" i="58"/>
  <c r="H234" i="58"/>
  <c r="G234" i="58"/>
  <c r="F234" i="58"/>
  <c r="E234" i="58"/>
  <c r="M234" i="58" s="1"/>
  <c r="D234" i="58"/>
  <c r="C234" i="58"/>
  <c r="B234" i="58"/>
  <c r="J233" i="58"/>
  <c r="K233" i="58" s="1"/>
  <c r="I233" i="58"/>
  <c r="H233" i="58"/>
  <c r="G233" i="58"/>
  <c r="F233" i="58"/>
  <c r="E233" i="58"/>
  <c r="M233" i="58" s="1"/>
  <c r="D233" i="58"/>
  <c r="C233" i="58"/>
  <c r="B233" i="58"/>
  <c r="J232" i="58"/>
  <c r="K232" i="58" s="1"/>
  <c r="I232" i="58"/>
  <c r="H232" i="58"/>
  <c r="G232" i="58"/>
  <c r="F232" i="58"/>
  <c r="E232" i="58"/>
  <c r="M232" i="58" s="1"/>
  <c r="D232" i="58"/>
  <c r="C232" i="58"/>
  <c r="B232" i="58"/>
  <c r="J231" i="58"/>
  <c r="K231" i="58" s="1"/>
  <c r="I231" i="58"/>
  <c r="H231" i="58"/>
  <c r="G231" i="58"/>
  <c r="F231" i="58"/>
  <c r="E231" i="58"/>
  <c r="M231" i="58" s="1"/>
  <c r="D231" i="58"/>
  <c r="C231" i="58"/>
  <c r="B231" i="58"/>
  <c r="J230" i="58"/>
  <c r="K230" i="58" s="1"/>
  <c r="I230" i="58"/>
  <c r="H230" i="58"/>
  <c r="G230" i="58"/>
  <c r="F230" i="58"/>
  <c r="E230" i="58"/>
  <c r="M230" i="58" s="1"/>
  <c r="D230" i="58"/>
  <c r="C230" i="58"/>
  <c r="B230" i="58"/>
  <c r="J229" i="58"/>
  <c r="K229" i="58" s="1"/>
  <c r="I229" i="58"/>
  <c r="H229" i="58"/>
  <c r="G229" i="58"/>
  <c r="F229" i="58"/>
  <c r="E229" i="58"/>
  <c r="M229" i="58" s="1"/>
  <c r="D229" i="58"/>
  <c r="C229" i="58"/>
  <c r="B229" i="58"/>
  <c r="J228" i="58"/>
  <c r="K228" i="58" s="1"/>
  <c r="I228" i="58"/>
  <c r="H228" i="58"/>
  <c r="G228" i="58"/>
  <c r="F228" i="58"/>
  <c r="E228" i="58"/>
  <c r="M228" i="58" s="1"/>
  <c r="D228" i="58"/>
  <c r="C228" i="58"/>
  <c r="B228" i="58"/>
  <c r="J227" i="58"/>
  <c r="K227" i="58" s="1"/>
  <c r="I227" i="58"/>
  <c r="H227" i="58"/>
  <c r="G227" i="58"/>
  <c r="F227" i="58"/>
  <c r="E227" i="58"/>
  <c r="M227" i="58" s="1"/>
  <c r="D227" i="58"/>
  <c r="C227" i="58"/>
  <c r="B227" i="58"/>
  <c r="J226" i="58"/>
  <c r="K226" i="58" s="1"/>
  <c r="I226" i="58"/>
  <c r="H226" i="58"/>
  <c r="G226" i="58"/>
  <c r="F226" i="58"/>
  <c r="E226" i="58"/>
  <c r="M226" i="58" s="1"/>
  <c r="D226" i="58"/>
  <c r="C226" i="58"/>
  <c r="B226" i="58"/>
  <c r="J225" i="58"/>
  <c r="K225" i="58" s="1"/>
  <c r="I225" i="58"/>
  <c r="H225" i="58"/>
  <c r="G225" i="58"/>
  <c r="F225" i="58"/>
  <c r="E225" i="58"/>
  <c r="M225" i="58" s="1"/>
  <c r="D225" i="58"/>
  <c r="C225" i="58"/>
  <c r="B225" i="58"/>
  <c r="J224" i="58"/>
  <c r="K224" i="58" s="1"/>
  <c r="I224" i="58"/>
  <c r="H224" i="58"/>
  <c r="G224" i="58"/>
  <c r="F224" i="58"/>
  <c r="E224" i="58"/>
  <c r="M224" i="58" s="1"/>
  <c r="D224" i="58"/>
  <c r="C224" i="58"/>
  <c r="B224" i="58"/>
  <c r="J223" i="58"/>
  <c r="K223" i="58" s="1"/>
  <c r="I223" i="58"/>
  <c r="H223" i="58"/>
  <c r="G223" i="58"/>
  <c r="F223" i="58"/>
  <c r="E223" i="58"/>
  <c r="M223" i="58" s="1"/>
  <c r="D223" i="58"/>
  <c r="C223" i="58"/>
  <c r="B223" i="58"/>
  <c r="J222" i="58"/>
  <c r="K222" i="58" s="1"/>
  <c r="I222" i="58"/>
  <c r="H222" i="58"/>
  <c r="G222" i="58"/>
  <c r="F222" i="58"/>
  <c r="E222" i="58"/>
  <c r="M222" i="58" s="1"/>
  <c r="D222" i="58"/>
  <c r="C222" i="58"/>
  <c r="B222" i="58"/>
  <c r="J221" i="58"/>
  <c r="K221" i="58" s="1"/>
  <c r="I221" i="58"/>
  <c r="H221" i="58"/>
  <c r="G221" i="58"/>
  <c r="F221" i="58"/>
  <c r="E221" i="58"/>
  <c r="M221" i="58" s="1"/>
  <c r="D221" i="58"/>
  <c r="C221" i="58"/>
  <c r="B221" i="58"/>
  <c r="J220" i="58"/>
  <c r="K220" i="58" s="1"/>
  <c r="I220" i="58"/>
  <c r="H220" i="58"/>
  <c r="G220" i="58"/>
  <c r="F220" i="58"/>
  <c r="E220" i="58"/>
  <c r="M220" i="58" s="1"/>
  <c r="D220" i="58"/>
  <c r="C220" i="58"/>
  <c r="B220" i="58"/>
  <c r="J219" i="58"/>
  <c r="K219" i="58" s="1"/>
  <c r="I219" i="58"/>
  <c r="H219" i="58"/>
  <c r="G219" i="58"/>
  <c r="F219" i="58"/>
  <c r="E219" i="58"/>
  <c r="M219" i="58" s="1"/>
  <c r="D219" i="58"/>
  <c r="C219" i="58"/>
  <c r="B219" i="58"/>
  <c r="J218" i="58"/>
  <c r="K218" i="58" s="1"/>
  <c r="I218" i="58"/>
  <c r="H218" i="58"/>
  <c r="G218" i="58"/>
  <c r="F218" i="58"/>
  <c r="E218" i="58"/>
  <c r="M218" i="58" s="1"/>
  <c r="D218" i="58"/>
  <c r="C218" i="58"/>
  <c r="B218" i="58"/>
  <c r="J217" i="58"/>
  <c r="K217" i="58" s="1"/>
  <c r="I217" i="58"/>
  <c r="H217" i="58"/>
  <c r="G217" i="58"/>
  <c r="F217" i="58"/>
  <c r="E217" i="58"/>
  <c r="M217" i="58" s="1"/>
  <c r="D217" i="58"/>
  <c r="C217" i="58"/>
  <c r="B217" i="58"/>
  <c r="J216" i="58"/>
  <c r="K216" i="58" s="1"/>
  <c r="I216" i="58"/>
  <c r="H216" i="58"/>
  <c r="G216" i="58"/>
  <c r="F216" i="58"/>
  <c r="E216" i="58"/>
  <c r="M216" i="58" s="1"/>
  <c r="D216" i="58"/>
  <c r="C216" i="58"/>
  <c r="B216" i="58"/>
  <c r="J215" i="58"/>
  <c r="K215" i="58" s="1"/>
  <c r="I215" i="58"/>
  <c r="H215" i="58"/>
  <c r="G215" i="58"/>
  <c r="F215" i="58"/>
  <c r="E215" i="58"/>
  <c r="M215" i="58" s="1"/>
  <c r="D215" i="58"/>
  <c r="C215" i="58"/>
  <c r="B215" i="58"/>
  <c r="J214" i="58"/>
  <c r="K214" i="58" s="1"/>
  <c r="I214" i="58"/>
  <c r="H214" i="58"/>
  <c r="G214" i="58"/>
  <c r="F214" i="58"/>
  <c r="E214" i="58"/>
  <c r="M214" i="58" s="1"/>
  <c r="D214" i="58"/>
  <c r="C214" i="58"/>
  <c r="B214" i="58"/>
  <c r="J213" i="58"/>
  <c r="K213" i="58" s="1"/>
  <c r="I213" i="58"/>
  <c r="H213" i="58"/>
  <c r="G213" i="58"/>
  <c r="F213" i="58"/>
  <c r="E213" i="58"/>
  <c r="M213" i="58" s="1"/>
  <c r="D213" i="58"/>
  <c r="C213" i="58"/>
  <c r="B213" i="58"/>
  <c r="J212" i="58"/>
  <c r="K212" i="58" s="1"/>
  <c r="I212" i="58"/>
  <c r="H212" i="58"/>
  <c r="G212" i="58"/>
  <c r="F212" i="58"/>
  <c r="E212" i="58"/>
  <c r="M212" i="58" s="1"/>
  <c r="D212" i="58"/>
  <c r="C212" i="58"/>
  <c r="B212" i="58"/>
  <c r="J211" i="58"/>
  <c r="K211" i="58" s="1"/>
  <c r="I211" i="58"/>
  <c r="H211" i="58"/>
  <c r="G211" i="58"/>
  <c r="F211" i="58"/>
  <c r="E211" i="58"/>
  <c r="M211" i="58" s="1"/>
  <c r="D211" i="58"/>
  <c r="C211" i="58"/>
  <c r="B211" i="58"/>
  <c r="J210" i="58"/>
  <c r="K210" i="58" s="1"/>
  <c r="I210" i="58"/>
  <c r="H210" i="58"/>
  <c r="G210" i="58"/>
  <c r="F210" i="58"/>
  <c r="E210" i="58"/>
  <c r="M210" i="58" s="1"/>
  <c r="D210" i="58"/>
  <c r="C210" i="58"/>
  <c r="B210" i="58"/>
  <c r="J209" i="58"/>
  <c r="K209" i="58" s="1"/>
  <c r="I209" i="58"/>
  <c r="H209" i="58"/>
  <c r="G209" i="58"/>
  <c r="F209" i="58"/>
  <c r="E209" i="58"/>
  <c r="M209" i="58" s="1"/>
  <c r="D209" i="58"/>
  <c r="C209" i="58"/>
  <c r="B209" i="58"/>
  <c r="J208" i="58"/>
  <c r="K208" i="58" s="1"/>
  <c r="I208" i="58"/>
  <c r="H208" i="58"/>
  <c r="G208" i="58"/>
  <c r="F208" i="58"/>
  <c r="E208" i="58"/>
  <c r="M208" i="58" s="1"/>
  <c r="D208" i="58"/>
  <c r="C208" i="58"/>
  <c r="B208" i="58"/>
  <c r="J207" i="58"/>
  <c r="K207" i="58" s="1"/>
  <c r="I207" i="58"/>
  <c r="H207" i="58"/>
  <c r="G207" i="58"/>
  <c r="F207" i="58"/>
  <c r="E207" i="58"/>
  <c r="M207" i="58" s="1"/>
  <c r="D207" i="58"/>
  <c r="C207" i="58"/>
  <c r="B207" i="58"/>
  <c r="J206" i="58"/>
  <c r="K206" i="58" s="1"/>
  <c r="I206" i="58"/>
  <c r="H206" i="58"/>
  <c r="G206" i="58"/>
  <c r="F206" i="58"/>
  <c r="E206" i="58"/>
  <c r="M206" i="58" s="1"/>
  <c r="D206" i="58"/>
  <c r="C206" i="58"/>
  <c r="B206" i="58"/>
  <c r="J205" i="58"/>
  <c r="K205" i="58" s="1"/>
  <c r="I205" i="58"/>
  <c r="H205" i="58"/>
  <c r="G205" i="58"/>
  <c r="F205" i="58"/>
  <c r="E205" i="58"/>
  <c r="M205" i="58" s="1"/>
  <c r="D205" i="58"/>
  <c r="C205" i="58"/>
  <c r="B205" i="58"/>
  <c r="J204" i="58"/>
  <c r="K204" i="58" s="1"/>
  <c r="I204" i="58"/>
  <c r="H204" i="58"/>
  <c r="G204" i="58"/>
  <c r="F204" i="58"/>
  <c r="E204" i="58"/>
  <c r="M204" i="58" s="1"/>
  <c r="D204" i="58"/>
  <c r="C204" i="58"/>
  <c r="B204" i="58"/>
  <c r="J203" i="58"/>
  <c r="K203" i="58" s="1"/>
  <c r="I203" i="58"/>
  <c r="H203" i="58"/>
  <c r="G203" i="58"/>
  <c r="F203" i="58"/>
  <c r="E203" i="58"/>
  <c r="M203" i="58" s="1"/>
  <c r="D203" i="58"/>
  <c r="C203" i="58"/>
  <c r="B203" i="58"/>
  <c r="J202" i="58"/>
  <c r="K202" i="58" s="1"/>
  <c r="I202" i="58"/>
  <c r="H202" i="58"/>
  <c r="G202" i="58"/>
  <c r="F202" i="58"/>
  <c r="E202" i="58"/>
  <c r="M202" i="58" s="1"/>
  <c r="D202" i="58"/>
  <c r="C202" i="58"/>
  <c r="B202" i="58"/>
  <c r="J201" i="58"/>
  <c r="K201" i="58" s="1"/>
  <c r="I201" i="58"/>
  <c r="H201" i="58"/>
  <c r="G201" i="58"/>
  <c r="F201" i="58"/>
  <c r="E201" i="58"/>
  <c r="M201" i="58" s="1"/>
  <c r="D201" i="58"/>
  <c r="C201" i="58"/>
  <c r="B201" i="58"/>
  <c r="J200" i="58"/>
  <c r="K200" i="58" s="1"/>
  <c r="I200" i="58"/>
  <c r="H200" i="58"/>
  <c r="G200" i="58"/>
  <c r="F200" i="58"/>
  <c r="E200" i="58"/>
  <c r="M200" i="58" s="1"/>
  <c r="D200" i="58"/>
  <c r="C200" i="58"/>
  <c r="B200" i="58"/>
  <c r="J199" i="58"/>
  <c r="K199" i="58" s="1"/>
  <c r="I199" i="58"/>
  <c r="H199" i="58"/>
  <c r="G199" i="58"/>
  <c r="F199" i="58"/>
  <c r="E199" i="58"/>
  <c r="M199" i="58" s="1"/>
  <c r="D199" i="58"/>
  <c r="C199" i="58"/>
  <c r="B199" i="58"/>
  <c r="J198" i="58"/>
  <c r="K198" i="58" s="1"/>
  <c r="I198" i="58"/>
  <c r="H198" i="58"/>
  <c r="G198" i="58"/>
  <c r="F198" i="58"/>
  <c r="E198" i="58"/>
  <c r="M198" i="58" s="1"/>
  <c r="D198" i="58"/>
  <c r="C198" i="58"/>
  <c r="B198" i="58"/>
  <c r="J197" i="58"/>
  <c r="K197" i="58" s="1"/>
  <c r="I197" i="58"/>
  <c r="H197" i="58"/>
  <c r="G197" i="58"/>
  <c r="F197" i="58"/>
  <c r="E197" i="58"/>
  <c r="M197" i="58" s="1"/>
  <c r="D197" i="58"/>
  <c r="C197" i="58"/>
  <c r="B197" i="58"/>
  <c r="J196" i="58"/>
  <c r="K196" i="58" s="1"/>
  <c r="I196" i="58"/>
  <c r="H196" i="58"/>
  <c r="G196" i="58"/>
  <c r="F196" i="58"/>
  <c r="E196" i="58"/>
  <c r="M196" i="58" s="1"/>
  <c r="D196" i="58"/>
  <c r="C196" i="58"/>
  <c r="B196" i="58"/>
  <c r="J195" i="58"/>
  <c r="K195" i="58" s="1"/>
  <c r="I195" i="58"/>
  <c r="H195" i="58"/>
  <c r="G195" i="58"/>
  <c r="F195" i="58"/>
  <c r="E195" i="58"/>
  <c r="M195" i="58" s="1"/>
  <c r="D195" i="58"/>
  <c r="C195" i="58"/>
  <c r="B195" i="58"/>
  <c r="J194" i="58"/>
  <c r="K194" i="58" s="1"/>
  <c r="I194" i="58"/>
  <c r="H194" i="58"/>
  <c r="G194" i="58"/>
  <c r="F194" i="58"/>
  <c r="E194" i="58"/>
  <c r="M194" i="58" s="1"/>
  <c r="D194" i="58"/>
  <c r="C194" i="58"/>
  <c r="B194" i="58"/>
  <c r="J193" i="58"/>
  <c r="K193" i="58" s="1"/>
  <c r="I193" i="58"/>
  <c r="H193" i="58"/>
  <c r="G193" i="58"/>
  <c r="F193" i="58"/>
  <c r="E193" i="58"/>
  <c r="M193" i="58" s="1"/>
  <c r="D193" i="58"/>
  <c r="C193" i="58"/>
  <c r="B193" i="58"/>
  <c r="J192" i="58"/>
  <c r="K192" i="58" s="1"/>
  <c r="I192" i="58"/>
  <c r="H192" i="58"/>
  <c r="G192" i="58"/>
  <c r="F192" i="58"/>
  <c r="E192" i="58"/>
  <c r="M192" i="58" s="1"/>
  <c r="D192" i="58"/>
  <c r="C192" i="58"/>
  <c r="B192" i="58"/>
  <c r="J191" i="58"/>
  <c r="K191" i="58" s="1"/>
  <c r="I191" i="58"/>
  <c r="H191" i="58"/>
  <c r="G191" i="58"/>
  <c r="F191" i="58"/>
  <c r="E191" i="58"/>
  <c r="M191" i="58" s="1"/>
  <c r="D191" i="58"/>
  <c r="C191" i="58"/>
  <c r="B191" i="58"/>
  <c r="J190" i="58"/>
  <c r="K190" i="58" s="1"/>
  <c r="I190" i="58"/>
  <c r="H190" i="58"/>
  <c r="G190" i="58"/>
  <c r="F190" i="58"/>
  <c r="E190" i="58"/>
  <c r="M190" i="58" s="1"/>
  <c r="D190" i="58"/>
  <c r="C190" i="58"/>
  <c r="B190" i="58"/>
  <c r="J189" i="58"/>
  <c r="K189" i="58" s="1"/>
  <c r="I189" i="58"/>
  <c r="H189" i="58"/>
  <c r="G189" i="58"/>
  <c r="F189" i="58"/>
  <c r="E189" i="58"/>
  <c r="M189" i="58" s="1"/>
  <c r="D189" i="58"/>
  <c r="C189" i="58"/>
  <c r="B189" i="58"/>
  <c r="J188" i="58"/>
  <c r="K188" i="58" s="1"/>
  <c r="I188" i="58"/>
  <c r="H188" i="58"/>
  <c r="G188" i="58"/>
  <c r="F188" i="58"/>
  <c r="E188" i="58"/>
  <c r="M188" i="58" s="1"/>
  <c r="D188" i="58"/>
  <c r="C188" i="58"/>
  <c r="B188" i="58"/>
  <c r="J187" i="58"/>
  <c r="K187" i="58" s="1"/>
  <c r="I187" i="58"/>
  <c r="H187" i="58"/>
  <c r="G187" i="58"/>
  <c r="F187" i="58"/>
  <c r="E187" i="58"/>
  <c r="M187" i="58" s="1"/>
  <c r="D187" i="58"/>
  <c r="C187" i="58"/>
  <c r="B187" i="58"/>
  <c r="J186" i="58"/>
  <c r="K186" i="58" s="1"/>
  <c r="I186" i="58"/>
  <c r="H186" i="58"/>
  <c r="G186" i="58"/>
  <c r="F186" i="58"/>
  <c r="E186" i="58"/>
  <c r="M186" i="58" s="1"/>
  <c r="D186" i="58"/>
  <c r="C186" i="58"/>
  <c r="B186" i="58"/>
  <c r="J185" i="58"/>
  <c r="K185" i="58" s="1"/>
  <c r="I185" i="58"/>
  <c r="H185" i="58"/>
  <c r="G185" i="58"/>
  <c r="F185" i="58"/>
  <c r="E185" i="58"/>
  <c r="M185" i="58" s="1"/>
  <c r="D185" i="58"/>
  <c r="C185" i="58"/>
  <c r="B185" i="58"/>
  <c r="J184" i="58"/>
  <c r="K184" i="58" s="1"/>
  <c r="I184" i="58"/>
  <c r="H184" i="58"/>
  <c r="G184" i="58"/>
  <c r="F184" i="58"/>
  <c r="E184" i="58"/>
  <c r="M184" i="58" s="1"/>
  <c r="D184" i="58"/>
  <c r="C184" i="58"/>
  <c r="B184" i="58"/>
  <c r="J183" i="58"/>
  <c r="K183" i="58" s="1"/>
  <c r="I183" i="58"/>
  <c r="H183" i="58"/>
  <c r="G183" i="58"/>
  <c r="F183" i="58"/>
  <c r="E183" i="58"/>
  <c r="M183" i="58" s="1"/>
  <c r="D183" i="58"/>
  <c r="C183" i="58"/>
  <c r="B183" i="58"/>
  <c r="J182" i="58"/>
  <c r="K182" i="58" s="1"/>
  <c r="I182" i="58"/>
  <c r="H182" i="58"/>
  <c r="G182" i="58"/>
  <c r="F182" i="58"/>
  <c r="E182" i="58"/>
  <c r="M182" i="58" s="1"/>
  <c r="D182" i="58"/>
  <c r="C182" i="58"/>
  <c r="B182" i="58"/>
  <c r="J181" i="58"/>
  <c r="K181" i="58" s="1"/>
  <c r="I181" i="58"/>
  <c r="H181" i="58"/>
  <c r="G181" i="58"/>
  <c r="F181" i="58"/>
  <c r="E181" i="58"/>
  <c r="M181" i="58" s="1"/>
  <c r="D181" i="58"/>
  <c r="C181" i="58"/>
  <c r="B181" i="58"/>
  <c r="J180" i="58"/>
  <c r="K180" i="58" s="1"/>
  <c r="I180" i="58"/>
  <c r="H180" i="58"/>
  <c r="G180" i="58"/>
  <c r="F180" i="58"/>
  <c r="E180" i="58"/>
  <c r="M180" i="58" s="1"/>
  <c r="D180" i="58"/>
  <c r="C180" i="58"/>
  <c r="B180" i="58"/>
  <c r="J179" i="58"/>
  <c r="K179" i="58" s="1"/>
  <c r="I179" i="58"/>
  <c r="H179" i="58"/>
  <c r="G179" i="58"/>
  <c r="F179" i="58"/>
  <c r="E179" i="58"/>
  <c r="M179" i="58" s="1"/>
  <c r="D179" i="58"/>
  <c r="C179" i="58"/>
  <c r="B179" i="58"/>
  <c r="J178" i="58"/>
  <c r="K178" i="58" s="1"/>
  <c r="I178" i="58"/>
  <c r="H178" i="58"/>
  <c r="G178" i="58"/>
  <c r="F178" i="58"/>
  <c r="E178" i="58"/>
  <c r="M178" i="58" s="1"/>
  <c r="D178" i="58"/>
  <c r="C178" i="58"/>
  <c r="B178" i="58"/>
  <c r="J177" i="58"/>
  <c r="K177" i="58" s="1"/>
  <c r="I177" i="58"/>
  <c r="H177" i="58"/>
  <c r="G177" i="58"/>
  <c r="F177" i="58"/>
  <c r="E177" i="58"/>
  <c r="M177" i="58" s="1"/>
  <c r="D177" i="58"/>
  <c r="C177" i="58"/>
  <c r="B177" i="58"/>
  <c r="J176" i="58"/>
  <c r="K176" i="58" s="1"/>
  <c r="I176" i="58"/>
  <c r="H176" i="58"/>
  <c r="G176" i="58"/>
  <c r="F176" i="58"/>
  <c r="E176" i="58"/>
  <c r="M176" i="58" s="1"/>
  <c r="D176" i="58"/>
  <c r="C176" i="58"/>
  <c r="B176" i="58"/>
  <c r="J175" i="58"/>
  <c r="K175" i="58" s="1"/>
  <c r="I175" i="58"/>
  <c r="H175" i="58"/>
  <c r="G175" i="58"/>
  <c r="F175" i="58"/>
  <c r="E175" i="58"/>
  <c r="M175" i="58" s="1"/>
  <c r="D175" i="58"/>
  <c r="C175" i="58"/>
  <c r="B175" i="58"/>
  <c r="J174" i="58"/>
  <c r="K174" i="58" s="1"/>
  <c r="I174" i="58"/>
  <c r="H174" i="58"/>
  <c r="G174" i="58"/>
  <c r="F174" i="58"/>
  <c r="E174" i="58"/>
  <c r="M174" i="58" s="1"/>
  <c r="D174" i="58"/>
  <c r="C174" i="58"/>
  <c r="B174" i="58"/>
  <c r="J173" i="58"/>
  <c r="K173" i="58" s="1"/>
  <c r="I173" i="58"/>
  <c r="H173" i="58"/>
  <c r="G173" i="58"/>
  <c r="F173" i="58"/>
  <c r="E173" i="58"/>
  <c r="M173" i="58" s="1"/>
  <c r="D173" i="58"/>
  <c r="C173" i="58"/>
  <c r="B173" i="58"/>
  <c r="J172" i="58"/>
  <c r="K172" i="58" s="1"/>
  <c r="I172" i="58"/>
  <c r="H172" i="58"/>
  <c r="G172" i="58"/>
  <c r="F172" i="58"/>
  <c r="E172" i="58"/>
  <c r="M172" i="58" s="1"/>
  <c r="D172" i="58"/>
  <c r="C172" i="58"/>
  <c r="B172" i="58"/>
  <c r="J171" i="58"/>
  <c r="K171" i="58" s="1"/>
  <c r="I171" i="58"/>
  <c r="H171" i="58"/>
  <c r="G171" i="58"/>
  <c r="F171" i="58"/>
  <c r="E171" i="58"/>
  <c r="M171" i="58" s="1"/>
  <c r="D171" i="58"/>
  <c r="C171" i="58"/>
  <c r="B171" i="58"/>
  <c r="J170" i="58"/>
  <c r="K170" i="58" s="1"/>
  <c r="I170" i="58"/>
  <c r="H170" i="58"/>
  <c r="G170" i="58"/>
  <c r="F170" i="58"/>
  <c r="E170" i="58"/>
  <c r="M170" i="58" s="1"/>
  <c r="D170" i="58"/>
  <c r="C170" i="58"/>
  <c r="B170" i="58"/>
  <c r="J169" i="58"/>
  <c r="K169" i="58" s="1"/>
  <c r="I169" i="58"/>
  <c r="H169" i="58"/>
  <c r="G169" i="58"/>
  <c r="F169" i="58"/>
  <c r="E169" i="58"/>
  <c r="M169" i="58" s="1"/>
  <c r="D169" i="58"/>
  <c r="C169" i="58"/>
  <c r="B169" i="58"/>
  <c r="J168" i="58"/>
  <c r="K168" i="58" s="1"/>
  <c r="I168" i="58"/>
  <c r="H168" i="58"/>
  <c r="G168" i="58"/>
  <c r="F168" i="58"/>
  <c r="E168" i="58"/>
  <c r="M168" i="58" s="1"/>
  <c r="D168" i="58"/>
  <c r="C168" i="58"/>
  <c r="B168" i="58"/>
  <c r="J167" i="58"/>
  <c r="K167" i="58" s="1"/>
  <c r="I167" i="58"/>
  <c r="H167" i="58"/>
  <c r="G167" i="58"/>
  <c r="F167" i="58"/>
  <c r="E167" i="58"/>
  <c r="M167" i="58" s="1"/>
  <c r="D167" i="58"/>
  <c r="C167" i="58"/>
  <c r="B167" i="58"/>
  <c r="J166" i="58"/>
  <c r="K166" i="58" s="1"/>
  <c r="I166" i="58"/>
  <c r="H166" i="58"/>
  <c r="G166" i="58"/>
  <c r="F166" i="58"/>
  <c r="E166" i="58"/>
  <c r="M166" i="58" s="1"/>
  <c r="D166" i="58"/>
  <c r="C166" i="58"/>
  <c r="B166" i="58"/>
  <c r="J165" i="58"/>
  <c r="K165" i="58" s="1"/>
  <c r="I165" i="58"/>
  <c r="H165" i="58"/>
  <c r="G165" i="58"/>
  <c r="F165" i="58"/>
  <c r="E165" i="58"/>
  <c r="M165" i="58" s="1"/>
  <c r="D165" i="58"/>
  <c r="C165" i="58"/>
  <c r="B165" i="58"/>
  <c r="J164" i="58"/>
  <c r="K164" i="58" s="1"/>
  <c r="I164" i="58"/>
  <c r="H164" i="58"/>
  <c r="G164" i="58"/>
  <c r="F164" i="58"/>
  <c r="E164" i="58"/>
  <c r="M164" i="58" s="1"/>
  <c r="D164" i="58"/>
  <c r="C164" i="58"/>
  <c r="B164" i="58"/>
  <c r="J163" i="58"/>
  <c r="K163" i="58" s="1"/>
  <c r="I163" i="58"/>
  <c r="H163" i="58"/>
  <c r="G163" i="58"/>
  <c r="F163" i="58"/>
  <c r="E163" i="58"/>
  <c r="M163" i="58" s="1"/>
  <c r="D163" i="58"/>
  <c r="C163" i="58"/>
  <c r="B163" i="58"/>
  <c r="J162" i="58"/>
  <c r="K162" i="58" s="1"/>
  <c r="I162" i="58"/>
  <c r="H162" i="58"/>
  <c r="G162" i="58"/>
  <c r="F162" i="58"/>
  <c r="E162" i="58"/>
  <c r="M162" i="58" s="1"/>
  <c r="D162" i="58"/>
  <c r="C162" i="58"/>
  <c r="B162" i="58"/>
  <c r="J161" i="58"/>
  <c r="K161" i="58" s="1"/>
  <c r="I161" i="58"/>
  <c r="H161" i="58"/>
  <c r="G161" i="58"/>
  <c r="F161" i="58"/>
  <c r="E161" i="58"/>
  <c r="M161" i="58" s="1"/>
  <c r="D161" i="58"/>
  <c r="C161" i="58"/>
  <c r="B161" i="58"/>
  <c r="J160" i="58"/>
  <c r="K160" i="58" s="1"/>
  <c r="I160" i="58"/>
  <c r="H160" i="58"/>
  <c r="G160" i="58"/>
  <c r="F160" i="58"/>
  <c r="E160" i="58"/>
  <c r="M160" i="58" s="1"/>
  <c r="D160" i="58"/>
  <c r="C160" i="58"/>
  <c r="B160" i="58"/>
  <c r="J159" i="58"/>
  <c r="K159" i="58" s="1"/>
  <c r="I159" i="58"/>
  <c r="H159" i="58"/>
  <c r="G159" i="58"/>
  <c r="F159" i="58"/>
  <c r="E159" i="58"/>
  <c r="M159" i="58" s="1"/>
  <c r="D159" i="58"/>
  <c r="C159" i="58"/>
  <c r="B159" i="58"/>
  <c r="J158" i="58"/>
  <c r="K158" i="58" s="1"/>
  <c r="I158" i="58"/>
  <c r="H158" i="58"/>
  <c r="G158" i="58"/>
  <c r="F158" i="58"/>
  <c r="E158" i="58"/>
  <c r="M158" i="58" s="1"/>
  <c r="D158" i="58"/>
  <c r="C158" i="58"/>
  <c r="B158" i="58"/>
  <c r="J157" i="58"/>
  <c r="K157" i="58" s="1"/>
  <c r="I157" i="58"/>
  <c r="H157" i="58"/>
  <c r="G157" i="58"/>
  <c r="F157" i="58"/>
  <c r="E157" i="58"/>
  <c r="M157" i="58" s="1"/>
  <c r="D157" i="58"/>
  <c r="C157" i="58"/>
  <c r="B157" i="58"/>
  <c r="J156" i="58"/>
  <c r="K156" i="58" s="1"/>
  <c r="I156" i="58"/>
  <c r="H156" i="58"/>
  <c r="G156" i="58"/>
  <c r="F156" i="58"/>
  <c r="E156" i="58"/>
  <c r="M156" i="58" s="1"/>
  <c r="D156" i="58"/>
  <c r="C156" i="58"/>
  <c r="B156" i="58"/>
  <c r="J155" i="58"/>
  <c r="K155" i="58" s="1"/>
  <c r="I155" i="58"/>
  <c r="H155" i="58"/>
  <c r="G155" i="58"/>
  <c r="F155" i="58"/>
  <c r="E155" i="58"/>
  <c r="M155" i="58" s="1"/>
  <c r="D155" i="58"/>
  <c r="C155" i="58"/>
  <c r="B155" i="58"/>
  <c r="J154" i="58"/>
  <c r="K154" i="58" s="1"/>
  <c r="I154" i="58"/>
  <c r="H154" i="58"/>
  <c r="G154" i="58"/>
  <c r="F154" i="58"/>
  <c r="E154" i="58"/>
  <c r="M154" i="58" s="1"/>
  <c r="D154" i="58"/>
  <c r="C154" i="58"/>
  <c r="B154" i="58"/>
  <c r="J153" i="58"/>
  <c r="K153" i="58" s="1"/>
  <c r="I153" i="58"/>
  <c r="H153" i="58"/>
  <c r="G153" i="58"/>
  <c r="F153" i="58"/>
  <c r="E153" i="58"/>
  <c r="M153" i="58" s="1"/>
  <c r="D153" i="58"/>
  <c r="C153" i="58"/>
  <c r="B153" i="58"/>
  <c r="J152" i="58"/>
  <c r="K152" i="58" s="1"/>
  <c r="I152" i="58"/>
  <c r="H152" i="58"/>
  <c r="G152" i="58"/>
  <c r="F152" i="58"/>
  <c r="E152" i="58"/>
  <c r="M152" i="58" s="1"/>
  <c r="D152" i="58"/>
  <c r="C152" i="58"/>
  <c r="B152" i="58"/>
  <c r="J151" i="58"/>
  <c r="K151" i="58" s="1"/>
  <c r="I151" i="58"/>
  <c r="H151" i="58"/>
  <c r="G151" i="58"/>
  <c r="F151" i="58"/>
  <c r="E151" i="58"/>
  <c r="M151" i="58" s="1"/>
  <c r="D151" i="58"/>
  <c r="C151" i="58"/>
  <c r="B151" i="58"/>
  <c r="J150" i="58"/>
  <c r="K150" i="58" s="1"/>
  <c r="I150" i="58"/>
  <c r="H150" i="58"/>
  <c r="G150" i="58"/>
  <c r="F150" i="58"/>
  <c r="E150" i="58"/>
  <c r="M150" i="58" s="1"/>
  <c r="D150" i="58"/>
  <c r="C150" i="58"/>
  <c r="B150" i="58"/>
  <c r="J149" i="58"/>
  <c r="K149" i="58" s="1"/>
  <c r="I149" i="58"/>
  <c r="H149" i="58"/>
  <c r="G149" i="58"/>
  <c r="F149" i="58"/>
  <c r="E149" i="58"/>
  <c r="M149" i="58" s="1"/>
  <c r="D149" i="58"/>
  <c r="C149" i="58"/>
  <c r="B149" i="58"/>
  <c r="J148" i="58"/>
  <c r="K148" i="58" s="1"/>
  <c r="I148" i="58"/>
  <c r="H148" i="58"/>
  <c r="G148" i="58"/>
  <c r="F148" i="58"/>
  <c r="E148" i="58"/>
  <c r="M148" i="58" s="1"/>
  <c r="D148" i="58"/>
  <c r="C148" i="58"/>
  <c r="B148" i="58"/>
  <c r="J147" i="58"/>
  <c r="K147" i="58" s="1"/>
  <c r="I147" i="58"/>
  <c r="H147" i="58"/>
  <c r="G147" i="58"/>
  <c r="F147" i="58"/>
  <c r="E147" i="58"/>
  <c r="M147" i="58" s="1"/>
  <c r="D147" i="58"/>
  <c r="C147" i="58"/>
  <c r="B147" i="58"/>
  <c r="J146" i="58"/>
  <c r="K146" i="58" s="1"/>
  <c r="I146" i="58"/>
  <c r="H146" i="58"/>
  <c r="G146" i="58"/>
  <c r="F146" i="58"/>
  <c r="E146" i="58"/>
  <c r="M146" i="58" s="1"/>
  <c r="D146" i="58"/>
  <c r="C146" i="58"/>
  <c r="B146" i="58"/>
  <c r="J145" i="58"/>
  <c r="K145" i="58" s="1"/>
  <c r="I145" i="58"/>
  <c r="H145" i="58"/>
  <c r="G145" i="58"/>
  <c r="F145" i="58"/>
  <c r="E145" i="58"/>
  <c r="M145" i="58" s="1"/>
  <c r="D145" i="58"/>
  <c r="C145" i="58"/>
  <c r="B145" i="58"/>
  <c r="J144" i="58"/>
  <c r="K144" i="58" s="1"/>
  <c r="I144" i="58"/>
  <c r="H144" i="58"/>
  <c r="G144" i="58"/>
  <c r="F144" i="58"/>
  <c r="E144" i="58"/>
  <c r="M144" i="58" s="1"/>
  <c r="D144" i="58"/>
  <c r="C144" i="58"/>
  <c r="B144" i="58"/>
  <c r="J143" i="58"/>
  <c r="K143" i="58" s="1"/>
  <c r="I143" i="58"/>
  <c r="H143" i="58"/>
  <c r="G143" i="58"/>
  <c r="F143" i="58"/>
  <c r="E143" i="58"/>
  <c r="M143" i="58" s="1"/>
  <c r="D143" i="58"/>
  <c r="C143" i="58"/>
  <c r="B143" i="58"/>
  <c r="J142" i="58"/>
  <c r="K142" i="58" s="1"/>
  <c r="I142" i="58"/>
  <c r="H142" i="58"/>
  <c r="G142" i="58"/>
  <c r="F142" i="58"/>
  <c r="E142" i="58"/>
  <c r="M142" i="58" s="1"/>
  <c r="D142" i="58"/>
  <c r="C142" i="58"/>
  <c r="B142" i="58"/>
  <c r="J141" i="58"/>
  <c r="K141" i="58" s="1"/>
  <c r="I141" i="58"/>
  <c r="H141" i="58"/>
  <c r="G141" i="58"/>
  <c r="F141" i="58"/>
  <c r="E141" i="58"/>
  <c r="M141" i="58" s="1"/>
  <c r="D141" i="58"/>
  <c r="C141" i="58"/>
  <c r="B141" i="58"/>
  <c r="J140" i="58"/>
  <c r="K140" i="58" s="1"/>
  <c r="I140" i="58"/>
  <c r="H140" i="58"/>
  <c r="G140" i="58"/>
  <c r="F140" i="58"/>
  <c r="E140" i="58"/>
  <c r="M140" i="58" s="1"/>
  <c r="D140" i="58"/>
  <c r="C140" i="58"/>
  <c r="B140" i="58"/>
  <c r="J139" i="58"/>
  <c r="K139" i="58" s="1"/>
  <c r="I139" i="58"/>
  <c r="H139" i="58"/>
  <c r="G139" i="58"/>
  <c r="F139" i="58"/>
  <c r="E139" i="58"/>
  <c r="M139" i="58" s="1"/>
  <c r="D139" i="58"/>
  <c r="C139" i="58"/>
  <c r="B139" i="58"/>
  <c r="J138" i="58"/>
  <c r="K138" i="58" s="1"/>
  <c r="I138" i="58"/>
  <c r="H138" i="58"/>
  <c r="G138" i="58"/>
  <c r="F138" i="58"/>
  <c r="E138" i="58"/>
  <c r="M138" i="58" s="1"/>
  <c r="D138" i="58"/>
  <c r="C138" i="58"/>
  <c r="B138" i="58"/>
  <c r="J137" i="58"/>
  <c r="K137" i="58" s="1"/>
  <c r="I137" i="58"/>
  <c r="H137" i="58"/>
  <c r="G137" i="58"/>
  <c r="F137" i="58"/>
  <c r="E137" i="58"/>
  <c r="M137" i="58" s="1"/>
  <c r="D137" i="58"/>
  <c r="C137" i="58"/>
  <c r="B137" i="58"/>
  <c r="J136" i="58"/>
  <c r="K136" i="58" s="1"/>
  <c r="I136" i="58"/>
  <c r="H136" i="58"/>
  <c r="G136" i="58"/>
  <c r="F136" i="58"/>
  <c r="E136" i="58"/>
  <c r="M136" i="58" s="1"/>
  <c r="D136" i="58"/>
  <c r="C136" i="58"/>
  <c r="B136" i="58"/>
  <c r="J135" i="58"/>
  <c r="K135" i="58" s="1"/>
  <c r="I135" i="58"/>
  <c r="H135" i="58"/>
  <c r="G135" i="58"/>
  <c r="F135" i="58"/>
  <c r="E135" i="58"/>
  <c r="M135" i="58" s="1"/>
  <c r="D135" i="58"/>
  <c r="C135" i="58"/>
  <c r="B135" i="58"/>
  <c r="J134" i="58"/>
  <c r="K134" i="58" s="1"/>
  <c r="I134" i="58"/>
  <c r="H134" i="58"/>
  <c r="G134" i="58"/>
  <c r="F134" i="58"/>
  <c r="E134" i="58"/>
  <c r="M134" i="58" s="1"/>
  <c r="D134" i="58"/>
  <c r="C134" i="58"/>
  <c r="B134" i="58"/>
  <c r="J133" i="58"/>
  <c r="K133" i="58" s="1"/>
  <c r="I133" i="58"/>
  <c r="H133" i="58"/>
  <c r="G133" i="58"/>
  <c r="F133" i="58"/>
  <c r="E133" i="58"/>
  <c r="M133" i="58" s="1"/>
  <c r="D133" i="58"/>
  <c r="C133" i="58"/>
  <c r="B133" i="58"/>
  <c r="J132" i="58"/>
  <c r="K132" i="58" s="1"/>
  <c r="I132" i="58"/>
  <c r="H132" i="58"/>
  <c r="G132" i="58"/>
  <c r="F132" i="58"/>
  <c r="E132" i="58"/>
  <c r="M132" i="58" s="1"/>
  <c r="D132" i="58"/>
  <c r="C132" i="58"/>
  <c r="B132" i="58"/>
  <c r="J131" i="58"/>
  <c r="K131" i="58" s="1"/>
  <c r="I131" i="58"/>
  <c r="H131" i="58"/>
  <c r="G131" i="58"/>
  <c r="F131" i="58"/>
  <c r="E131" i="58"/>
  <c r="M131" i="58" s="1"/>
  <c r="D131" i="58"/>
  <c r="C131" i="58"/>
  <c r="B131" i="58"/>
  <c r="J130" i="58"/>
  <c r="K130" i="58" s="1"/>
  <c r="I130" i="58"/>
  <c r="H130" i="58"/>
  <c r="G130" i="58"/>
  <c r="F130" i="58"/>
  <c r="E130" i="58"/>
  <c r="M130" i="58" s="1"/>
  <c r="D130" i="58"/>
  <c r="C130" i="58"/>
  <c r="B130" i="58"/>
  <c r="J129" i="58"/>
  <c r="K129" i="58" s="1"/>
  <c r="I129" i="58"/>
  <c r="H129" i="58"/>
  <c r="G129" i="58"/>
  <c r="F129" i="58"/>
  <c r="E129" i="58"/>
  <c r="M129" i="58" s="1"/>
  <c r="D129" i="58"/>
  <c r="C129" i="58"/>
  <c r="B129" i="58"/>
  <c r="J128" i="58"/>
  <c r="K128" i="58" s="1"/>
  <c r="I128" i="58"/>
  <c r="H128" i="58"/>
  <c r="G128" i="58"/>
  <c r="F128" i="58"/>
  <c r="E128" i="58"/>
  <c r="M128" i="58" s="1"/>
  <c r="D128" i="58"/>
  <c r="C128" i="58"/>
  <c r="B128" i="58"/>
  <c r="J127" i="58"/>
  <c r="K127" i="58" s="1"/>
  <c r="I127" i="58"/>
  <c r="H127" i="58"/>
  <c r="G127" i="58"/>
  <c r="F127" i="58"/>
  <c r="E127" i="58"/>
  <c r="M127" i="58" s="1"/>
  <c r="D127" i="58"/>
  <c r="C127" i="58"/>
  <c r="B127" i="58"/>
  <c r="J126" i="58"/>
  <c r="K126" i="58" s="1"/>
  <c r="I126" i="58"/>
  <c r="H126" i="58"/>
  <c r="G126" i="58"/>
  <c r="F126" i="58"/>
  <c r="E126" i="58"/>
  <c r="M126" i="58" s="1"/>
  <c r="D126" i="58"/>
  <c r="C126" i="58"/>
  <c r="B126" i="58"/>
  <c r="J125" i="58"/>
  <c r="K125" i="58" s="1"/>
  <c r="I125" i="58"/>
  <c r="H125" i="58"/>
  <c r="G125" i="58"/>
  <c r="F125" i="58"/>
  <c r="E125" i="58"/>
  <c r="M125" i="58" s="1"/>
  <c r="D125" i="58"/>
  <c r="C125" i="58"/>
  <c r="B125" i="58"/>
  <c r="J124" i="58"/>
  <c r="K124" i="58" s="1"/>
  <c r="I124" i="58"/>
  <c r="H124" i="58"/>
  <c r="G124" i="58"/>
  <c r="F124" i="58"/>
  <c r="E124" i="58"/>
  <c r="M124" i="58" s="1"/>
  <c r="D124" i="58"/>
  <c r="C124" i="58"/>
  <c r="B124" i="58"/>
  <c r="J123" i="58"/>
  <c r="K123" i="58" s="1"/>
  <c r="I123" i="58"/>
  <c r="H123" i="58"/>
  <c r="G123" i="58"/>
  <c r="F123" i="58"/>
  <c r="E123" i="58"/>
  <c r="M123" i="58" s="1"/>
  <c r="D123" i="58"/>
  <c r="C123" i="58"/>
  <c r="B123" i="58"/>
  <c r="J122" i="58"/>
  <c r="K122" i="58" s="1"/>
  <c r="I122" i="58"/>
  <c r="H122" i="58"/>
  <c r="G122" i="58"/>
  <c r="F122" i="58"/>
  <c r="E122" i="58"/>
  <c r="M122" i="58" s="1"/>
  <c r="D122" i="58"/>
  <c r="C122" i="58"/>
  <c r="B122" i="58"/>
  <c r="J121" i="58"/>
  <c r="K121" i="58" s="1"/>
  <c r="I121" i="58"/>
  <c r="H121" i="58"/>
  <c r="G121" i="58"/>
  <c r="F121" i="58"/>
  <c r="E121" i="58"/>
  <c r="M121" i="58" s="1"/>
  <c r="D121" i="58"/>
  <c r="C121" i="58"/>
  <c r="B121" i="58"/>
  <c r="J120" i="58"/>
  <c r="K120" i="58" s="1"/>
  <c r="I120" i="58"/>
  <c r="H120" i="58"/>
  <c r="G120" i="58"/>
  <c r="F120" i="58"/>
  <c r="E120" i="58"/>
  <c r="M120" i="58" s="1"/>
  <c r="D120" i="58"/>
  <c r="C120" i="58"/>
  <c r="B120" i="58"/>
  <c r="J119" i="58"/>
  <c r="K119" i="58" s="1"/>
  <c r="I119" i="58"/>
  <c r="H119" i="58"/>
  <c r="G119" i="58"/>
  <c r="F119" i="58"/>
  <c r="E119" i="58"/>
  <c r="M119" i="58" s="1"/>
  <c r="D119" i="58"/>
  <c r="C119" i="58"/>
  <c r="B119" i="58"/>
  <c r="J118" i="58"/>
  <c r="K118" i="58" s="1"/>
  <c r="I118" i="58"/>
  <c r="H118" i="58"/>
  <c r="G118" i="58"/>
  <c r="F118" i="58"/>
  <c r="E118" i="58"/>
  <c r="M118" i="58" s="1"/>
  <c r="D118" i="58"/>
  <c r="C118" i="58"/>
  <c r="B118" i="58"/>
  <c r="J117" i="58"/>
  <c r="K117" i="58" s="1"/>
  <c r="I117" i="58"/>
  <c r="H117" i="58"/>
  <c r="G117" i="58"/>
  <c r="F117" i="58"/>
  <c r="E117" i="58"/>
  <c r="M117" i="58" s="1"/>
  <c r="D117" i="58"/>
  <c r="C117" i="58"/>
  <c r="B117" i="58"/>
  <c r="J116" i="58"/>
  <c r="K116" i="58" s="1"/>
  <c r="I116" i="58"/>
  <c r="H116" i="58"/>
  <c r="G116" i="58"/>
  <c r="F116" i="58"/>
  <c r="E116" i="58"/>
  <c r="M116" i="58" s="1"/>
  <c r="D116" i="58"/>
  <c r="C116" i="58"/>
  <c r="B116" i="58"/>
  <c r="J115" i="58"/>
  <c r="K115" i="58" s="1"/>
  <c r="I115" i="58"/>
  <c r="H115" i="58"/>
  <c r="G115" i="58"/>
  <c r="F115" i="58"/>
  <c r="E115" i="58"/>
  <c r="M115" i="58" s="1"/>
  <c r="D115" i="58"/>
  <c r="C115" i="58"/>
  <c r="B115" i="58"/>
  <c r="J114" i="58"/>
  <c r="K114" i="58" s="1"/>
  <c r="I114" i="58"/>
  <c r="H114" i="58"/>
  <c r="G114" i="58"/>
  <c r="F114" i="58"/>
  <c r="E114" i="58"/>
  <c r="M114" i="58" s="1"/>
  <c r="D114" i="58"/>
  <c r="C114" i="58"/>
  <c r="B114" i="58"/>
  <c r="J113" i="58"/>
  <c r="K113" i="58" s="1"/>
  <c r="I113" i="58"/>
  <c r="H113" i="58"/>
  <c r="G113" i="58"/>
  <c r="F113" i="58"/>
  <c r="E113" i="58"/>
  <c r="M113" i="58" s="1"/>
  <c r="D113" i="58"/>
  <c r="C113" i="58"/>
  <c r="B113" i="58"/>
  <c r="J112" i="58"/>
  <c r="K112" i="58" s="1"/>
  <c r="I112" i="58"/>
  <c r="H112" i="58"/>
  <c r="G112" i="58"/>
  <c r="F112" i="58"/>
  <c r="E112" i="58"/>
  <c r="M112" i="58" s="1"/>
  <c r="D112" i="58"/>
  <c r="C112" i="58"/>
  <c r="B112" i="58"/>
  <c r="J111" i="58"/>
  <c r="K111" i="58" s="1"/>
  <c r="I111" i="58"/>
  <c r="H111" i="58"/>
  <c r="G111" i="58"/>
  <c r="F111" i="58"/>
  <c r="E111" i="58"/>
  <c r="M111" i="58" s="1"/>
  <c r="D111" i="58"/>
  <c r="C111" i="58"/>
  <c r="B111" i="58"/>
  <c r="J110" i="58"/>
  <c r="K110" i="58" s="1"/>
  <c r="I110" i="58"/>
  <c r="H110" i="58"/>
  <c r="G110" i="58"/>
  <c r="F110" i="58"/>
  <c r="E110" i="58"/>
  <c r="M110" i="58" s="1"/>
  <c r="D110" i="58"/>
  <c r="C110" i="58"/>
  <c r="B110" i="58"/>
  <c r="J109" i="58"/>
  <c r="K109" i="58" s="1"/>
  <c r="I109" i="58"/>
  <c r="H109" i="58"/>
  <c r="G109" i="58"/>
  <c r="F109" i="58"/>
  <c r="E109" i="58"/>
  <c r="M109" i="58" s="1"/>
  <c r="D109" i="58"/>
  <c r="C109" i="58"/>
  <c r="B109" i="58"/>
  <c r="J108" i="58"/>
  <c r="K108" i="58" s="1"/>
  <c r="I108" i="58"/>
  <c r="H108" i="58"/>
  <c r="G108" i="58"/>
  <c r="F108" i="58"/>
  <c r="E108" i="58"/>
  <c r="M108" i="58" s="1"/>
  <c r="D108" i="58"/>
  <c r="C108" i="58"/>
  <c r="B108" i="58"/>
  <c r="J107" i="58"/>
  <c r="K107" i="58" s="1"/>
  <c r="I107" i="58"/>
  <c r="H107" i="58"/>
  <c r="G107" i="58"/>
  <c r="F107" i="58"/>
  <c r="E107" i="58"/>
  <c r="M107" i="58" s="1"/>
  <c r="D107" i="58"/>
  <c r="C107" i="58"/>
  <c r="B107" i="58"/>
  <c r="J106" i="58"/>
  <c r="K106" i="58" s="1"/>
  <c r="I106" i="58"/>
  <c r="H106" i="58"/>
  <c r="G106" i="58"/>
  <c r="F106" i="58"/>
  <c r="E106" i="58"/>
  <c r="M106" i="58" s="1"/>
  <c r="D106" i="58"/>
  <c r="C106" i="58"/>
  <c r="B106" i="58"/>
  <c r="J105" i="58"/>
  <c r="K105" i="58" s="1"/>
  <c r="I105" i="58"/>
  <c r="H105" i="58"/>
  <c r="G105" i="58"/>
  <c r="F105" i="58"/>
  <c r="E105" i="58"/>
  <c r="M105" i="58" s="1"/>
  <c r="D105" i="58"/>
  <c r="C105" i="58"/>
  <c r="B105" i="58"/>
  <c r="J104" i="58"/>
  <c r="K104" i="58" s="1"/>
  <c r="I104" i="58"/>
  <c r="H104" i="58"/>
  <c r="G104" i="58"/>
  <c r="F104" i="58"/>
  <c r="E104" i="58"/>
  <c r="M104" i="58" s="1"/>
  <c r="D104" i="58"/>
  <c r="C104" i="58"/>
  <c r="B104" i="58"/>
  <c r="J103" i="58"/>
  <c r="K103" i="58" s="1"/>
  <c r="I103" i="58"/>
  <c r="H103" i="58"/>
  <c r="G103" i="58"/>
  <c r="F103" i="58"/>
  <c r="E103" i="58"/>
  <c r="M103" i="58" s="1"/>
  <c r="D103" i="58"/>
  <c r="C103" i="58"/>
  <c r="B103" i="58"/>
  <c r="J102" i="58"/>
  <c r="K102" i="58" s="1"/>
  <c r="I102" i="58"/>
  <c r="H102" i="58"/>
  <c r="G102" i="58"/>
  <c r="F102" i="58"/>
  <c r="E102" i="58"/>
  <c r="M102" i="58" s="1"/>
  <c r="D102" i="58"/>
  <c r="C102" i="58"/>
  <c r="B102" i="58"/>
  <c r="J101" i="58"/>
  <c r="K101" i="58" s="1"/>
  <c r="I101" i="58"/>
  <c r="H101" i="58"/>
  <c r="G101" i="58"/>
  <c r="F101" i="58"/>
  <c r="E101" i="58"/>
  <c r="M101" i="58" s="1"/>
  <c r="D101" i="58"/>
  <c r="C101" i="58"/>
  <c r="B101" i="58"/>
  <c r="J100" i="58"/>
  <c r="K100" i="58" s="1"/>
  <c r="I100" i="58"/>
  <c r="H100" i="58"/>
  <c r="G100" i="58"/>
  <c r="F100" i="58"/>
  <c r="E100" i="58"/>
  <c r="M100" i="58" s="1"/>
  <c r="D100" i="58"/>
  <c r="C100" i="58"/>
  <c r="B100" i="58"/>
  <c r="J99" i="58"/>
  <c r="K99" i="58" s="1"/>
  <c r="I99" i="58"/>
  <c r="H99" i="58"/>
  <c r="G99" i="58"/>
  <c r="F99" i="58"/>
  <c r="E99" i="58"/>
  <c r="M99" i="58" s="1"/>
  <c r="D99" i="58"/>
  <c r="C99" i="58"/>
  <c r="B99" i="58"/>
  <c r="J98" i="58"/>
  <c r="K98" i="58" s="1"/>
  <c r="I98" i="58"/>
  <c r="H98" i="58"/>
  <c r="G98" i="58"/>
  <c r="F98" i="58"/>
  <c r="E98" i="58"/>
  <c r="M98" i="58" s="1"/>
  <c r="D98" i="58"/>
  <c r="C98" i="58"/>
  <c r="B98" i="58"/>
  <c r="J97" i="58"/>
  <c r="K97" i="58" s="1"/>
  <c r="I97" i="58"/>
  <c r="H97" i="58"/>
  <c r="G97" i="58"/>
  <c r="F97" i="58"/>
  <c r="E97" i="58"/>
  <c r="M97" i="58" s="1"/>
  <c r="D97" i="58"/>
  <c r="C97" i="58"/>
  <c r="B97" i="58"/>
  <c r="J96" i="58"/>
  <c r="K96" i="58" s="1"/>
  <c r="I96" i="58"/>
  <c r="H96" i="58"/>
  <c r="G96" i="58"/>
  <c r="F96" i="58"/>
  <c r="E96" i="58"/>
  <c r="M96" i="58" s="1"/>
  <c r="D96" i="58"/>
  <c r="C96" i="58"/>
  <c r="B96" i="58"/>
  <c r="J95" i="58"/>
  <c r="K95" i="58" s="1"/>
  <c r="I95" i="58"/>
  <c r="H95" i="58"/>
  <c r="G95" i="58"/>
  <c r="F95" i="58"/>
  <c r="E95" i="58"/>
  <c r="M95" i="58" s="1"/>
  <c r="D95" i="58"/>
  <c r="C95" i="58"/>
  <c r="B95" i="58"/>
  <c r="J94" i="58"/>
  <c r="K94" i="58" s="1"/>
  <c r="I94" i="58"/>
  <c r="H94" i="58"/>
  <c r="G94" i="58"/>
  <c r="F94" i="58"/>
  <c r="E94" i="58"/>
  <c r="M94" i="58" s="1"/>
  <c r="D94" i="58"/>
  <c r="C94" i="58"/>
  <c r="B94" i="58"/>
  <c r="J93" i="58"/>
  <c r="K93" i="58" s="1"/>
  <c r="I93" i="58"/>
  <c r="H93" i="58"/>
  <c r="G93" i="58"/>
  <c r="F93" i="58"/>
  <c r="E93" i="58"/>
  <c r="M93" i="58" s="1"/>
  <c r="D93" i="58"/>
  <c r="C93" i="58"/>
  <c r="B93" i="58"/>
  <c r="J92" i="58"/>
  <c r="K92" i="58" s="1"/>
  <c r="I92" i="58"/>
  <c r="H92" i="58"/>
  <c r="G92" i="58"/>
  <c r="F92" i="58"/>
  <c r="E92" i="58"/>
  <c r="M92" i="58" s="1"/>
  <c r="D92" i="58"/>
  <c r="C92" i="58"/>
  <c r="B92" i="58"/>
  <c r="J91" i="58"/>
  <c r="K91" i="58" s="1"/>
  <c r="I91" i="58"/>
  <c r="H91" i="58"/>
  <c r="G91" i="58"/>
  <c r="F91" i="58"/>
  <c r="E91" i="58"/>
  <c r="M91" i="58" s="1"/>
  <c r="D91" i="58"/>
  <c r="C91" i="58"/>
  <c r="B91" i="58"/>
  <c r="J90" i="58"/>
  <c r="K90" i="58" s="1"/>
  <c r="I90" i="58"/>
  <c r="H90" i="58"/>
  <c r="G90" i="58"/>
  <c r="F90" i="58"/>
  <c r="E90" i="58"/>
  <c r="M90" i="58" s="1"/>
  <c r="D90" i="58"/>
  <c r="C90" i="58"/>
  <c r="B90" i="58"/>
  <c r="J89" i="58"/>
  <c r="K89" i="58" s="1"/>
  <c r="I89" i="58"/>
  <c r="H89" i="58"/>
  <c r="G89" i="58"/>
  <c r="F89" i="58"/>
  <c r="E89" i="58"/>
  <c r="M89" i="58" s="1"/>
  <c r="D89" i="58"/>
  <c r="C89" i="58"/>
  <c r="B89" i="58"/>
  <c r="J88" i="58"/>
  <c r="K88" i="58" s="1"/>
  <c r="I88" i="58"/>
  <c r="H88" i="58"/>
  <c r="G88" i="58"/>
  <c r="F88" i="58"/>
  <c r="E88" i="58"/>
  <c r="M88" i="58" s="1"/>
  <c r="D88" i="58"/>
  <c r="C88" i="58"/>
  <c r="B88" i="58"/>
  <c r="J87" i="58"/>
  <c r="K87" i="58" s="1"/>
  <c r="I87" i="58"/>
  <c r="H87" i="58"/>
  <c r="G87" i="58"/>
  <c r="F87" i="58"/>
  <c r="E87" i="58"/>
  <c r="M87" i="58" s="1"/>
  <c r="D87" i="58"/>
  <c r="C87" i="58"/>
  <c r="B87" i="58"/>
  <c r="J86" i="58"/>
  <c r="K86" i="58" s="1"/>
  <c r="I86" i="58"/>
  <c r="H86" i="58"/>
  <c r="G86" i="58"/>
  <c r="F86" i="58"/>
  <c r="E86" i="58"/>
  <c r="M86" i="58" s="1"/>
  <c r="D86" i="58"/>
  <c r="C86" i="58"/>
  <c r="B86" i="58"/>
  <c r="J85" i="58"/>
  <c r="K85" i="58" s="1"/>
  <c r="I85" i="58"/>
  <c r="H85" i="58"/>
  <c r="G85" i="58"/>
  <c r="F85" i="58"/>
  <c r="E85" i="58"/>
  <c r="M85" i="58" s="1"/>
  <c r="D85" i="58"/>
  <c r="C85" i="58"/>
  <c r="B85" i="58"/>
  <c r="J84" i="58"/>
  <c r="K84" i="58" s="1"/>
  <c r="I84" i="58"/>
  <c r="H84" i="58"/>
  <c r="G84" i="58"/>
  <c r="F84" i="58"/>
  <c r="E84" i="58"/>
  <c r="M84" i="58" s="1"/>
  <c r="D84" i="58"/>
  <c r="C84" i="58"/>
  <c r="B84" i="58"/>
  <c r="J83" i="58"/>
  <c r="K83" i="58" s="1"/>
  <c r="I83" i="58"/>
  <c r="H83" i="58"/>
  <c r="G83" i="58"/>
  <c r="F83" i="58"/>
  <c r="E83" i="58"/>
  <c r="M83" i="58" s="1"/>
  <c r="D83" i="58"/>
  <c r="C83" i="58"/>
  <c r="B83" i="58"/>
  <c r="J82" i="58"/>
  <c r="K82" i="58" s="1"/>
  <c r="I82" i="58"/>
  <c r="H82" i="58"/>
  <c r="G82" i="58"/>
  <c r="F82" i="58"/>
  <c r="E82" i="58"/>
  <c r="M82" i="58" s="1"/>
  <c r="D82" i="58"/>
  <c r="C82" i="58"/>
  <c r="B82" i="58"/>
  <c r="J81" i="58"/>
  <c r="K81" i="58" s="1"/>
  <c r="I81" i="58"/>
  <c r="H81" i="58"/>
  <c r="G81" i="58"/>
  <c r="F81" i="58"/>
  <c r="E81" i="58"/>
  <c r="M81" i="58" s="1"/>
  <c r="D81" i="58"/>
  <c r="C81" i="58"/>
  <c r="B81" i="58"/>
  <c r="J80" i="58"/>
  <c r="K80" i="58" s="1"/>
  <c r="I80" i="58"/>
  <c r="H80" i="58"/>
  <c r="G80" i="58"/>
  <c r="F80" i="58"/>
  <c r="E80" i="58"/>
  <c r="M80" i="58" s="1"/>
  <c r="D80" i="58"/>
  <c r="C80" i="58"/>
  <c r="B80" i="58"/>
  <c r="J79" i="58"/>
  <c r="K79" i="58" s="1"/>
  <c r="I79" i="58"/>
  <c r="H79" i="58"/>
  <c r="G79" i="58"/>
  <c r="F79" i="58"/>
  <c r="E79" i="58"/>
  <c r="M79" i="58" s="1"/>
  <c r="D79" i="58"/>
  <c r="C79" i="58"/>
  <c r="B79" i="58"/>
  <c r="J78" i="58"/>
  <c r="K78" i="58" s="1"/>
  <c r="I78" i="58"/>
  <c r="H78" i="58"/>
  <c r="G78" i="58"/>
  <c r="F78" i="58"/>
  <c r="E78" i="58"/>
  <c r="M78" i="58" s="1"/>
  <c r="D78" i="58"/>
  <c r="C78" i="58"/>
  <c r="B78" i="58"/>
  <c r="J77" i="58"/>
  <c r="K77" i="58" s="1"/>
  <c r="I77" i="58"/>
  <c r="H77" i="58"/>
  <c r="G77" i="58"/>
  <c r="F77" i="58"/>
  <c r="E77" i="58"/>
  <c r="M77" i="58" s="1"/>
  <c r="D77" i="58"/>
  <c r="C77" i="58"/>
  <c r="B77" i="58"/>
  <c r="J76" i="58"/>
  <c r="K76" i="58" s="1"/>
  <c r="I76" i="58"/>
  <c r="H76" i="58"/>
  <c r="G76" i="58"/>
  <c r="F76" i="58"/>
  <c r="E76" i="58"/>
  <c r="M76" i="58" s="1"/>
  <c r="D76" i="58"/>
  <c r="C76" i="58"/>
  <c r="B76" i="58"/>
  <c r="J75" i="58"/>
  <c r="K75" i="58" s="1"/>
  <c r="I75" i="58"/>
  <c r="H75" i="58"/>
  <c r="G75" i="58"/>
  <c r="F75" i="58"/>
  <c r="E75" i="58"/>
  <c r="M75" i="58" s="1"/>
  <c r="D75" i="58"/>
  <c r="C75" i="58"/>
  <c r="B75" i="58"/>
  <c r="J74" i="58"/>
  <c r="K74" i="58" s="1"/>
  <c r="I74" i="58"/>
  <c r="H74" i="58"/>
  <c r="G74" i="58"/>
  <c r="F74" i="58"/>
  <c r="E74" i="58"/>
  <c r="M74" i="58" s="1"/>
  <c r="D74" i="58"/>
  <c r="C74" i="58"/>
  <c r="B74" i="58"/>
  <c r="J73" i="58"/>
  <c r="K73" i="58" s="1"/>
  <c r="I73" i="58"/>
  <c r="H73" i="58"/>
  <c r="G73" i="58"/>
  <c r="F73" i="58"/>
  <c r="E73" i="58"/>
  <c r="M73" i="58" s="1"/>
  <c r="D73" i="58"/>
  <c r="C73" i="58"/>
  <c r="B73" i="58"/>
  <c r="J72" i="58"/>
  <c r="K72" i="58" s="1"/>
  <c r="I72" i="58"/>
  <c r="H72" i="58"/>
  <c r="G72" i="58"/>
  <c r="F72" i="58"/>
  <c r="E72" i="58"/>
  <c r="M72" i="58" s="1"/>
  <c r="D72" i="58"/>
  <c r="C72" i="58"/>
  <c r="B72" i="58"/>
  <c r="J71" i="58"/>
  <c r="K71" i="58" s="1"/>
  <c r="I71" i="58"/>
  <c r="H71" i="58"/>
  <c r="G71" i="58"/>
  <c r="F71" i="58"/>
  <c r="E71" i="58"/>
  <c r="M71" i="58" s="1"/>
  <c r="D71" i="58"/>
  <c r="C71" i="58"/>
  <c r="B71" i="58"/>
  <c r="J70" i="58"/>
  <c r="K70" i="58" s="1"/>
  <c r="I70" i="58"/>
  <c r="H70" i="58"/>
  <c r="G70" i="58"/>
  <c r="F70" i="58"/>
  <c r="E70" i="58"/>
  <c r="M70" i="58" s="1"/>
  <c r="D70" i="58"/>
  <c r="C70" i="58"/>
  <c r="B70" i="58"/>
  <c r="J69" i="58"/>
  <c r="K69" i="58" s="1"/>
  <c r="I69" i="58"/>
  <c r="H69" i="58"/>
  <c r="G69" i="58"/>
  <c r="F69" i="58"/>
  <c r="E69" i="58"/>
  <c r="M69" i="58" s="1"/>
  <c r="D69" i="58"/>
  <c r="C69" i="58"/>
  <c r="B69" i="58"/>
  <c r="J68" i="58"/>
  <c r="K68" i="58" s="1"/>
  <c r="I68" i="58"/>
  <c r="H68" i="58"/>
  <c r="G68" i="58"/>
  <c r="F68" i="58"/>
  <c r="E68" i="58"/>
  <c r="M68" i="58" s="1"/>
  <c r="D68" i="58"/>
  <c r="C68" i="58"/>
  <c r="B68" i="58"/>
  <c r="J67" i="58"/>
  <c r="K67" i="58" s="1"/>
  <c r="I67" i="58"/>
  <c r="H67" i="58"/>
  <c r="G67" i="58"/>
  <c r="F67" i="58"/>
  <c r="E67" i="58"/>
  <c r="M67" i="58" s="1"/>
  <c r="D67" i="58"/>
  <c r="C67" i="58"/>
  <c r="B67" i="58"/>
  <c r="J66" i="58"/>
  <c r="K66" i="58" s="1"/>
  <c r="I66" i="58"/>
  <c r="H66" i="58"/>
  <c r="G66" i="58"/>
  <c r="F66" i="58"/>
  <c r="E66" i="58"/>
  <c r="M66" i="58" s="1"/>
  <c r="D66" i="58"/>
  <c r="C66" i="58"/>
  <c r="B66" i="58"/>
  <c r="J65" i="58"/>
  <c r="K65" i="58" s="1"/>
  <c r="I65" i="58"/>
  <c r="H65" i="58"/>
  <c r="G65" i="58"/>
  <c r="F65" i="58"/>
  <c r="E65" i="58"/>
  <c r="M65" i="58" s="1"/>
  <c r="D65" i="58"/>
  <c r="C65" i="58"/>
  <c r="B65" i="58"/>
  <c r="J64" i="58"/>
  <c r="K64" i="58" s="1"/>
  <c r="I64" i="58"/>
  <c r="H64" i="58"/>
  <c r="G64" i="58"/>
  <c r="F64" i="58"/>
  <c r="E64" i="58"/>
  <c r="M64" i="58" s="1"/>
  <c r="D64" i="58"/>
  <c r="C64" i="58"/>
  <c r="B64" i="58"/>
  <c r="J63" i="58"/>
  <c r="K63" i="58" s="1"/>
  <c r="I63" i="58"/>
  <c r="H63" i="58"/>
  <c r="G63" i="58"/>
  <c r="F63" i="58"/>
  <c r="E63" i="58"/>
  <c r="M63" i="58" s="1"/>
  <c r="D63" i="58"/>
  <c r="C63" i="58"/>
  <c r="B63" i="58"/>
  <c r="J62" i="58"/>
  <c r="K62" i="58" s="1"/>
  <c r="I62" i="58"/>
  <c r="H62" i="58"/>
  <c r="G62" i="58"/>
  <c r="F62" i="58"/>
  <c r="E62" i="58"/>
  <c r="M62" i="58" s="1"/>
  <c r="D62" i="58"/>
  <c r="C62" i="58"/>
  <c r="B62" i="58"/>
  <c r="J61" i="58"/>
  <c r="K61" i="58" s="1"/>
  <c r="I61" i="58"/>
  <c r="H61" i="58"/>
  <c r="G61" i="58"/>
  <c r="F61" i="58"/>
  <c r="E61" i="58"/>
  <c r="M61" i="58" s="1"/>
  <c r="D61" i="58"/>
  <c r="C61" i="58"/>
  <c r="B61" i="58"/>
  <c r="J60" i="58"/>
  <c r="K60" i="58" s="1"/>
  <c r="I60" i="58"/>
  <c r="H60" i="58"/>
  <c r="G60" i="58"/>
  <c r="F60" i="58"/>
  <c r="E60" i="58"/>
  <c r="M60" i="58" s="1"/>
  <c r="D60" i="58"/>
  <c r="C60" i="58"/>
  <c r="B60" i="58"/>
  <c r="J59" i="58"/>
  <c r="K59" i="58" s="1"/>
  <c r="I59" i="58"/>
  <c r="H59" i="58"/>
  <c r="G59" i="58"/>
  <c r="F59" i="58"/>
  <c r="E59" i="58"/>
  <c r="M59" i="58" s="1"/>
  <c r="D59" i="58"/>
  <c r="C59" i="58"/>
  <c r="B59" i="58"/>
  <c r="J58" i="58"/>
  <c r="K58" i="58" s="1"/>
  <c r="I58" i="58"/>
  <c r="H58" i="58"/>
  <c r="G58" i="58"/>
  <c r="F58" i="58"/>
  <c r="E58" i="58"/>
  <c r="M58" i="58" s="1"/>
  <c r="D58" i="58"/>
  <c r="C58" i="58"/>
  <c r="B58" i="58"/>
  <c r="J57" i="58"/>
  <c r="K57" i="58" s="1"/>
  <c r="I57" i="58"/>
  <c r="H57" i="58"/>
  <c r="G57" i="58"/>
  <c r="F57" i="58"/>
  <c r="E57" i="58"/>
  <c r="M57" i="58" s="1"/>
  <c r="D57" i="58"/>
  <c r="C57" i="58"/>
  <c r="B57" i="58"/>
  <c r="J56" i="58"/>
  <c r="K56" i="58" s="1"/>
  <c r="I56" i="58"/>
  <c r="H56" i="58"/>
  <c r="G56" i="58"/>
  <c r="F56" i="58"/>
  <c r="E56" i="58"/>
  <c r="M56" i="58" s="1"/>
  <c r="D56" i="58"/>
  <c r="C56" i="58"/>
  <c r="B56" i="58"/>
  <c r="J55" i="58"/>
  <c r="K55" i="58" s="1"/>
  <c r="I55" i="58"/>
  <c r="H55" i="58"/>
  <c r="G55" i="58"/>
  <c r="F55" i="58"/>
  <c r="E55" i="58"/>
  <c r="M55" i="58" s="1"/>
  <c r="D55" i="58"/>
  <c r="C55" i="58"/>
  <c r="B55" i="58"/>
  <c r="J54" i="58"/>
  <c r="K54" i="58" s="1"/>
  <c r="I54" i="58"/>
  <c r="H54" i="58"/>
  <c r="G54" i="58"/>
  <c r="F54" i="58"/>
  <c r="E54" i="58"/>
  <c r="M54" i="58" s="1"/>
  <c r="D54" i="58"/>
  <c r="C54" i="58"/>
  <c r="B54" i="58"/>
  <c r="J53" i="58"/>
  <c r="K53" i="58" s="1"/>
  <c r="I53" i="58"/>
  <c r="H53" i="58"/>
  <c r="G53" i="58"/>
  <c r="F53" i="58"/>
  <c r="E53" i="58"/>
  <c r="M53" i="58" s="1"/>
  <c r="D53" i="58"/>
  <c r="C53" i="58"/>
  <c r="B53" i="58"/>
  <c r="J52" i="58"/>
  <c r="K52" i="58" s="1"/>
  <c r="I52" i="58"/>
  <c r="H52" i="58"/>
  <c r="G52" i="58"/>
  <c r="F52" i="58"/>
  <c r="E52" i="58"/>
  <c r="M52" i="58" s="1"/>
  <c r="D52" i="58"/>
  <c r="C52" i="58"/>
  <c r="B52" i="58"/>
  <c r="J51" i="58"/>
  <c r="K51" i="58" s="1"/>
  <c r="I51" i="58"/>
  <c r="H51" i="58"/>
  <c r="G51" i="58"/>
  <c r="F51" i="58"/>
  <c r="E51" i="58"/>
  <c r="M51" i="58" s="1"/>
  <c r="D51" i="58"/>
  <c r="C51" i="58"/>
  <c r="B51" i="58"/>
  <c r="J50" i="58"/>
  <c r="K50" i="58" s="1"/>
  <c r="I50" i="58"/>
  <c r="H50" i="58"/>
  <c r="G50" i="58"/>
  <c r="F50" i="58"/>
  <c r="E50" i="58"/>
  <c r="M50" i="58" s="1"/>
  <c r="D50" i="58"/>
  <c r="C50" i="58"/>
  <c r="B50" i="58"/>
  <c r="J49" i="58"/>
  <c r="K49" i="58" s="1"/>
  <c r="I49" i="58"/>
  <c r="H49" i="58"/>
  <c r="G49" i="58"/>
  <c r="F49" i="58"/>
  <c r="E49" i="58"/>
  <c r="M49" i="58" s="1"/>
  <c r="D49" i="58"/>
  <c r="C49" i="58"/>
  <c r="B49" i="58"/>
  <c r="J48" i="58"/>
  <c r="K48" i="58" s="1"/>
  <c r="I48" i="58"/>
  <c r="H48" i="58"/>
  <c r="G48" i="58"/>
  <c r="F48" i="58"/>
  <c r="E48" i="58"/>
  <c r="M48" i="58" s="1"/>
  <c r="D48" i="58"/>
  <c r="C48" i="58"/>
  <c r="B48" i="58"/>
  <c r="J47" i="58"/>
  <c r="K47" i="58" s="1"/>
  <c r="I47" i="58"/>
  <c r="H47" i="58"/>
  <c r="G47" i="58"/>
  <c r="F47" i="58"/>
  <c r="E47" i="58"/>
  <c r="M47" i="58" s="1"/>
  <c r="D47" i="58"/>
  <c r="C47" i="58"/>
  <c r="B47" i="58"/>
  <c r="J46" i="58"/>
  <c r="K46" i="58" s="1"/>
  <c r="I46" i="58"/>
  <c r="H46" i="58"/>
  <c r="G46" i="58"/>
  <c r="F46" i="58"/>
  <c r="E46" i="58"/>
  <c r="M46" i="58" s="1"/>
  <c r="D46" i="58"/>
  <c r="C46" i="58"/>
  <c r="B46" i="58"/>
  <c r="J45" i="58"/>
  <c r="K45" i="58" s="1"/>
  <c r="I45" i="58"/>
  <c r="H45" i="58"/>
  <c r="G45" i="58"/>
  <c r="F45" i="58"/>
  <c r="E45" i="58"/>
  <c r="M45" i="58" s="1"/>
  <c r="D45" i="58"/>
  <c r="C45" i="58"/>
  <c r="B45" i="58"/>
  <c r="J44" i="58"/>
  <c r="K44" i="58" s="1"/>
  <c r="I44" i="58"/>
  <c r="H44" i="58"/>
  <c r="G44" i="58"/>
  <c r="F44" i="58"/>
  <c r="E44" i="58"/>
  <c r="M44" i="58" s="1"/>
  <c r="D44" i="58"/>
  <c r="C44" i="58"/>
  <c r="B44" i="58"/>
  <c r="J43" i="58"/>
  <c r="K43" i="58" s="1"/>
  <c r="I43" i="58"/>
  <c r="H43" i="58"/>
  <c r="G43" i="58"/>
  <c r="F43" i="58"/>
  <c r="E43" i="58"/>
  <c r="M43" i="58" s="1"/>
  <c r="D43" i="58"/>
  <c r="C43" i="58"/>
  <c r="B43" i="58"/>
  <c r="J42" i="58"/>
  <c r="K42" i="58" s="1"/>
  <c r="I42" i="58"/>
  <c r="H42" i="58"/>
  <c r="G42" i="58"/>
  <c r="F42" i="58"/>
  <c r="E42" i="58"/>
  <c r="M42" i="58" s="1"/>
  <c r="D42" i="58"/>
  <c r="C42" i="58"/>
  <c r="B42" i="58"/>
  <c r="J41" i="58"/>
  <c r="K41" i="58" s="1"/>
  <c r="I41" i="58"/>
  <c r="H41" i="58"/>
  <c r="G41" i="58"/>
  <c r="F41" i="58"/>
  <c r="E41" i="58"/>
  <c r="M41" i="58" s="1"/>
  <c r="D41" i="58"/>
  <c r="C41" i="58"/>
  <c r="B41" i="58"/>
  <c r="J40" i="58"/>
  <c r="K40" i="58" s="1"/>
  <c r="I40" i="58"/>
  <c r="H40" i="58"/>
  <c r="G40" i="58"/>
  <c r="F40" i="58"/>
  <c r="E40" i="58"/>
  <c r="M40" i="58" s="1"/>
  <c r="D40" i="58"/>
  <c r="C40" i="58"/>
  <c r="B40" i="58"/>
  <c r="J39" i="58"/>
  <c r="K39" i="58" s="1"/>
  <c r="I39" i="58"/>
  <c r="H39" i="58"/>
  <c r="G39" i="58"/>
  <c r="F39" i="58"/>
  <c r="E39" i="58"/>
  <c r="M39" i="58" s="1"/>
  <c r="D39" i="58"/>
  <c r="C39" i="58"/>
  <c r="B39" i="58"/>
  <c r="J38" i="58"/>
  <c r="K38" i="58" s="1"/>
  <c r="I38" i="58"/>
  <c r="H38" i="58"/>
  <c r="G38" i="58"/>
  <c r="F38" i="58"/>
  <c r="E38" i="58"/>
  <c r="M38" i="58" s="1"/>
  <c r="D38" i="58"/>
  <c r="C38" i="58"/>
  <c r="B38" i="58"/>
  <c r="J37" i="58"/>
  <c r="K37" i="58" s="1"/>
  <c r="I37" i="58"/>
  <c r="H37" i="58"/>
  <c r="G37" i="58"/>
  <c r="F37" i="58"/>
  <c r="E37" i="58"/>
  <c r="M37" i="58" s="1"/>
  <c r="D37" i="58"/>
  <c r="C37" i="58"/>
  <c r="B37" i="58"/>
  <c r="J36" i="58"/>
  <c r="K36" i="58" s="1"/>
  <c r="I36" i="58"/>
  <c r="H36" i="58"/>
  <c r="G36" i="58"/>
  <c r="F36" i="58"/>
  <c r="E36" i="58"/>
  <c r="M36" i="58" s="1"/>
  <c r="D36" i="58"/>
  <c r="C36" i="58"/>
  <c r="B36" i="58"/>
  <c r="J35" i="58"/>
  <c r="K35" i="58" s="1"/>
  <c r="I35" i="58"/>
  <c r="H35" i="58"/>
  <c r="G35" i="58"/>
  <c r="F35" i="58"/>
  <c r="E35" i="58"/>
  <c r="M35" i="58" s="1"/>
  <c r="D35" i="58"/>
  <c r="C35" i="58"/>
  <c r="B35" i="58"/>
  <c r="J34" i="58"/>
  <c r="K34" i="58" s="1"/>
  <c r="I34" i="58"/>
  <c r="H34" i="58"/>
  <c r="G34" i="58"/>
  <c r="F34" i="58"/>
  <c r="E34" i="58"/>
  <c r="M34" i="58" s="1"/>
  <c r="D34" i="58"/>
  <c r="C34" i="58"/>
  <c r="B34" i="58"/>
  <c r="J33" i="58"/>
  <c r="K33" i="58" s="1"/>
  <c r="I33" i="58"/>
  <c r="H33" i="58"/>
  <c r="G33" i="58"/>
  <c r="F33" i="58"/>
  <c r="E33" i="58"/>
  <c r="M33" i="58" s="1"/>
  <c r="D33" i="58"/>
  <c r="C33" i="58"/>
  <c r="B33" i="58"/>
  <c r="J32" i="58"/>
  <c r="K32" i="58" s="1"/>
  <c r="I32" i="58"/>
  <c r="H32" i="58"/>
  <c r="G32" i="58"/>
  <c r="F32" i="58"/>
  <c r="E32" i="58"/>
  <c r="M32" i="58" s="1"/>
  <c r="D32" i="58"/>
  <c r="C32" i="58"/>
  <c r="B32" i="58"/>
  <c r="J31" i="58"/>
  <c r="K31" i="58" s="1"/>
  <c r="I31" i="58"/>
  <c r="H31" i="58"/>
  <c r="G31" i="58"/>
  <c r="F31" i="58"/>
  <c r="E31" i="58"/>
  <c r="M31" i="58" s="1"/>
  <c r="D31" i="58"/>
  <c r="C31" i="58"/>
  <c r="B31" i="58"/>
  <c r="J30" i="58"/>
  <c r="K30" i="58" s="1"/>
  <c r="I30" i="58"/>
  <c r="H30" i="58"/>
  <c r="G30" i="58"/>
  <c r="F30" i="58"/>
  <c r="E30" i="58"/>
  <c r="M30" i="58" s="1"/>
  <c r="D30" i="58"/>
  <c r="C30" i="58"/>
  <c r="B30" i="58"/>
  <c r="J29" i="58"/>
  <c r="K29" i="58" s="1"/>
  <c r="I29" i="58"/>
  <c r="H29" i="58"/>
  <c r="G29" i="58"/>
  <c r="F29" i="58"/>
  <c r="E29" i="58"/>
  <c r="M29" i="58" s="1"/>
  <c r="D29" i="58"/>
  <c r="C29" i="58"/>
  <c r="B29" i="58"/>
  <c r="J28" i="58"/>
  <c r="K28" i="58" s="1"/>
  <c r="I28" i="58"/>
  <c r="H28" i="58"/>
  <c r="G28" i="58"/>
  <c r="F28" i="58"/>
  <c r="E28" i="58"/>
  <c r="M28" i="58" s="1"/>
  <c r="D28" i="58"/>
  <c r="C28" i="58"/>
  <c r="B28" i="58"/>
  <c r="J27" i="58"/>
  <c r="K27" i="58" s="1"/>
  <c r="I27" i="58"/>
  <c r="H27" i="58"/>
  <c r="G27" i="58"/>
  <c r="F27" i="58"/>
  <c r="E27" i="58"/>
  <c r="M27" i="58" s="1"/>
  <c r="D27" i="58"/>
  <c r="C27" i="58"/>
  <c r="B27" i="58"/>
  <c r="J26" i="58"/>
  <c r="K26" i="58" s="1"/>
  <c r="I26" i="58"/>
  <c r="H26" i="58"/>
  <c r="G26" i="58"/>
  <c r="F26" i="58"/>
  <c r="E26" i="58"/>
  <c r="M26" i="58" s="1"/>
  <c r="D26" i="58"/>
  <c r="C26" i="58"/>
  <c r="B26" i="58"/>
  <c r="J25" i="58"/>
  <c r="K25" i="58" s="1"/>
  <c r="I25" i="58"/>
  <c r="H25" i="58"/>
  <c r="G25" i="58"/>
  <c r="F25" i="58"/>
  <c r="E25" i="58"/>
  <c r="M25" i="58" s="1"/>
  <c r="D25" i="58"/>
  <c r="C25" i="58"/>
  <c r="B25" i="58"/>
  <c r="J24" i="58"/>
  <c r="K24" i="58" s="1"/>
  <c r="I24" i="58"/>
  <c r="H24" i="58"/>
  <c r="G24" i="58"/>
  <c r="F24" i="58"/>
  <c r="E24" i="58"/>
  <c r="M24" i="58" s="1"/>
  <c r="D24" i="58"/>
  <c r="C24" i="58"/>
  <c r="B24" i="58"/>
  <c r="J23" i="58"/>
  <c r="K23" i="58" s="1"/>
  <c r="I23" i="58"/>
  <c r="H23" i="58"/>
  <c r="G23" i="58"/>
  <c r="F23" i="58"/>
  <c r="E23" i="58"/>
  <c r="M23" i="58" s="1"/>
  <c r="D23" i="58"/>
  <c r="C23" i="58"/>
  <c r="B23" i="58"/>
  <c r="J22" i="58"/>
  <c r="K22" i="58" s="1"/>
  <c r="I22" i="58"/>
  <c r="H22" i="58"/>
  <c r="G22" i="58"/>
  <c r="F22" i="58"/>
  <c r="E22" i="58"/>
  <c r="M22" i="58" s="1"/>
  <c r="D22" i="58"/>
  <c r="C22" i="58"/>
  <c r="B22" i="58"/>
  <c r="J21" i="58"/>
  <c r="K21" i="58" s="1"/>
  <c r="I21" i="58"/>
  <c r="H21" i="58"/>
  <c r="G21" i="58"/>
  <c r="F21" i="58"/>
  <c r="E21" i="58"/>
  <c r="M21" i="58" s="1"/>
  <c r="D21" i="58"/>
  <c r="C21" i="58"/>
  <c r="B21" i="58"/>
  <c r="J20" i="58"/>
  <c r="K20" i="58" s="1"/>
  <c r="I20" i="58"/>
  <c r="H20" i="58"/>
  <c r="G20" i="58"/>
  <c r="F20" i="58"/>
  <c r="E20" i="58"/>
  <c r="M20" i="58" s="1"/>
  <c r="D20" i="58"/>
  <c r="C20" i="58"/>
  <c r="B20" i="58"/>
  <c r="J19" i="58"/>
  <c r="K19" i="58" s="1"/>
  <c r="I19" i="58"/>
  <c r="H19" i="58"/>
  <c r="G19" i="58"/>
  <c r="F19" i="58"/>
  <c r="E19" i="58"/>
  <c r="M19" i="58" s="1"/>
  <c r="D19" i="58"/>
  <c r="C19" i="58"/>
  <c r="B19" i="58"/>
  <c r="J18" i="58"/>
  <c r="K18" i="58" s="1"/>
  <c r="I18" i="58"/>
  <c r="H18" i="58"/>
  <c r="G18" i="58"/>
  <c r="F18" i="58"/>
  <c r="E18" i="58"/>
  <c r="M18" i="58" s="1"/>
  <c r="D18" i="58"/>
  <c r="C18" i="58"/>
  <c r="B18" i="58"/>
  <c r="J17" i="58"/>
  <c r="K17" i="58" s="1"/>
  <c r="I17" i="58"/>
  <c r="H17" i="58"/>
  <c r="G17" i="58"/>
  <c r="F17" i="58"/>
  <c r="E17" i="58"/>
  <c r="M17" i="58" s="1"/>
  <c r="D17" i="58"/>
  <c r="C17" i="58"/>
  <c r="B17" i="58"/>
  <c r="J16" i="58"/>
  <c r="K16" i="58" s="1"/>
  <c r="I16" i="58"/>
  <c r="H16" i="58"/>
  <c r="G16" i="58"/>
  <c r="F16" i="58"/>
  <c r="E16" i="58"/>
  <c r="M16" i="58" s="1"/>
  <c r="D16" i="58"/>
  <c r="C16" i="58"/>
  <c r="B16" i="58"/>
  <c r="J15" i="58"/>
  <c r="K15" i="58" s="1"/>
  <c r="I15" i="58"/>
  <c r="H15" i="58"/>
  <c r="G15" i="58"/>
  <c r="F15" i="58"/>
  <c r="E15" i="58"/>
  <c r="M15" i="58" s="1"/>
  <c r="D15" i="58"/>
  <c r="C15" i="58"/>
  <c r="B15" i="58"/>
  <c r="J14" i="58"/>
  <c r="K14" i="58" s="1"/>
  <c r="I14" i="58"/>
  <c r="H14" i="58"/>
  <c r="G14" i="58"/>
  <c r="F14" i="58"/>
  <c r="E14" i="58"/>
  <c r="M14" i="58" s="1"/>
  <c r="D14" i="58"/>
  <c r="C14" i="58"/>
  <c r="B14" i="58"/>
  <c r="J13" i="58"/>
  <c r="K13" i="58" s="1"/>
  <c r="I13" i="58"/>
  <c r="H13" i="58"/>
  <c r="G13" i="58"/>
  <c r="F13" i="58"/>
  <c r="E13" i="58"/>
  <c r="M13" i="58" s="1"/>
  <c r="D13" i="58"/>
  <c r="C13" i="58"/>
  <c r="B13" i="58"/>
  <c r="J12" i="58"/>
  <c r="K12" i="58" s="1"/>
  <c r="I12" i="58"/>
  <c r="H12" i="58"/>
  <c r="G12" i="58"/>
  <c r="F12" i="58"/>
  <c r="E12" i="58"/>
  <c r="M12" i="58" s="1"/>
  <c r="D12" i="58"/>
  <c r="C12" i="58"/>
  <c r="B12" i="58"/>
  <c r="J11" i="58"/>
  <c r="K11" i="58" s="1"/>
  <c r="I11" i="58"/>
  <c r="H11" i="58"/>
  <c r="G11" i="58"/>
  <c r="F11" i="58"/>
  <c r="E11" i="58"/>
  <c r="M11" i="58" s="1"/>
  <c r="D11" i="58"/>
  <c r="C11" i="58"/>
  <c r="B11" i="58"/>
  <c r="J10" i="58"/>
  <c r="K10" i="58" s="1"/>
  <c r="I10" i="58"/>
  <c r="H10" i="58"/>
  <c r="G10" i="58"/>
  <c r="F10" i="58"/>
  <c r="E10" i="58"/>
  <c r="M10" i="58" s="1"/>
  <c r="D10" i="58"/>
  <c r="C10" i="58"/>
  <c r="B10" i="58"/>
  <c r="J9" i="58"/>
  <c r="K9" i="58" s="1"/>
  <c r="I9" i="58"/>
  <c r="H9" i="58"/>
  <c r="G9" i="58"/>
  <c r="F9" i="58"/>
  <c r="E9" i="58"/>
  <c r="M9" i="58" s="1"/>
  <c r="D9" i="58"/>
  <c r="C9" i="58"/>
  <c r="B9" i="58"/>
  <c r="J8" i="58"/>
  <c r="K8" i="58" s="1"/>
  <c r="I8" i="58"/>
  <c r="H8" i="58"/>
  <c r="G8" i="58"/>
  <c r="F8" i="58"/>
  <c r="E8" i="58"/>
  <c r="M8" i="58" s="1"/>
  <c r="D8" i="58"/>
  <c r="C8" i="58"/>
  <c r="B8" i="58"/>
  <c r="J7" i="58"/>
  <c r="K7" i="58" s="1"/>
  <c r="I7" i="58"/>
  <c r="H7" i="58"/>
  <c r="G7" i="58"/>
  <c r="F7" i="58"/>
  <c r="E7" i="58"/>
  <c r="M7" i="58" s="1"/>
  <c r="D7" i="58"/>
  <c r="C7" i="58"/>
  <c r="B7" i="58"/>
  <c r="J6" i="58"/>
  <c r="K6" i="58" s="1"/>
  <c r="I6" i="58"/>
  <c r="E6" i="58"/>
  <c r="M6" i="58" s="1"/>
  <c r="D6" i="58"/>
  <c r="C6" i="58"/>
  <c r="B6" i="58"/>
  <c r="J5" i="58"/>
  <c r="K5" i="58" s="1"/>
  <c r="I5" i="58"/>
  <c r="D5" i="58"/>
  <c r="C5" i="58"/>
  <c r="B5" i="58"/>
  <c r="J4" i="58"/>
  <c r="K4" i="58" s="1"/>
  <c r="I4" i="58"/>
  <c r="E4" i="58"/>
  <c r="M4" i="58" s="1"/>
  <c r="D4" i="58"/>
  <c r="C4" i="58"/>
  <c r="B4" i="58"/>
  <c r="J3" i="58"/>
  <c r="K3" i="58" s="1"/>
  <c r="I3" i="58"/>
  <c r="E3" i="58"/>
  <c r="M3" i="58" s="1"/>
  <c r="D3" i="58"/>
  <c r="C3" i="58"/>
  <c r="B3" i="58"/>
  <c r="J2" i="58"/>
  <c r="K2" i="58" s="1"/>
  <c r="I2" i="58"/>
  <c r="E2" i="58"/>
  <c r="M2" i="58" s="1"/>
  <c r="D2" i="58"/>
  <c r="C2" i="58"/>
  <c r="B2" i="58"/>
  <c r="J73" i="52"/>
  <c r="K73" i="52" s="1"/>
  <c r="I73" i="52"/>
  <c r="D73" i="52"/>
  <c r="C73" i="52"/>
  <c r="J11" i="51"/>
  <c r="K11" i="51" s="1"/>
  <c r="I11" i="51"/>
  <c r="D11" i="51"/>
  <c r="S4" i="28" l="1"/>
  <c r="S5" i="28"/>
  <c r="S6" i="28"/>
  <c r="S7" i="28"/>
  <c r="Q13" i="28"/>
  <c r="Q14" i="28"/>
  <c r="Q15" i="28"/>
  <c r="Q16" i="28"/>
  <c r="O13" i="28"/>
  <c r="O14" i="28"/>
  <c r="O15" i="28"/>
  <c r="O16" i="28"/>
  <c r="M4" i="28"/>
  <c r="M5" i="28"/>
  <c r="M6" i="28"/>
  <c r="M7" i="28"/>
  <c r="K4" i="28"/>
  <c r="K5" i="28"/>
  <c r="K6" i="28"/>
  <c r="K7" i="28"/>
  <c r="I13" i="28"/>
  <c r="I14" i="28"/>
  <c r="I15" i="28"/>
  <c r="I16" i="28"/>
  <c r="G4" i="28"/>
  <c r="G5" i="28"/>
  <c r="G6" i="28"/>
  <c r="G7" i="28"/>
  <c r="E13" i="28"/>
  <c r="E14" i="28"/>
  <c r="E15" i="28"/>
  <c r="E16" i="28"/>
  <c r="D17" i="28"/>
  <c r="H17" i="28"/>
  <c r="N17" i="28"/>
  <c r="P17" i="28"/>
  <c r="F8" i="28"/>
  <c r="J8" i="28"/>
  <c r="L8" i="28"/>
  <c r="R8" i="28"/>
  <c r="C5" i="28"/>
  <c r="C6" i="28"/>
  <c r="C7" i="28"/>
  <c r="C12" i="28"/>
  <c r="C13" i="28"/>
  <c r="C14" i="28"/>
  <c r="C15" i="28"/>
  <c r="C16" i="28"/>
  <c r="C4" i="28"/>
  <c r="R2" i="28"/>
  <c r="P2" i="28"/>
  <c r="N2" i="28"/>
  <c r="N3" i="28" s="1"/>
  <c r="L2" i="28"/>
  <c r="J2" i="28"/>
  <c r="H2" i="28"/>
  <c r="F2" i="28"/>
  <c r="D2" i="28"/>
  <c r="R3" i="28"/>
  <c r="AD1" i="50"/>
  <c r="AB1" i="50"/>
  <c r="Z1" i="50"/>
  <c r="X1" i="50"/>
  <c r="V1" i="50"/>
  <c r="T1" i="50"/>
  <c r="R1" i="50"/>
  <c r="P1" i="50"/>
  <c r="AD1" i="49"/>
  <c r="AB1" i="49"/>
  <c r="Z1" i="49"/>
  <c r="X1" i="49"/>
  <c r="V1" i="49"/>
  <c r="T1" i="49"/>
  <c r="R1" i="49"/>
  <c r="P1" i="49"/>
  <c r="AD1" i="48"/>
  <c r="AB1" i="48"/>
  <c r="Z1" i="48"/>
  <c r="X1" i="48"/>
  <c r="V1" i="48"/>
  <c r="T1" i="48"/>
  <c r="R1" i="48"/>
  <c r="P1" i="48"/>
  <c r="J14" i="28" l="1"/>
  <c r="K14" i="28" s="1"/>
  <c r="J16" i="28"/>
  <c r="K16" i="28" s="1"/>
  <c r="J15" i="28"/>
  <c r="K15" i="28" s="1"/>
  <c r="R13" i="28"/>
  <c r="F13" i="28"/>
  <c r="J13" i="28"/>
  <c r="F18" i="28"/>
  <c r="F9" i="28"/>
  <c r="H18" i="28"/>
  <c r="H9" i="28"/>
  <c r="J18" i="28"/>
  <c r="J9" i="28"/>
  <c r="L18" i="28"/>
  <c r="L9" i="28"/>
  <c r="N18" i="28"/>
  <c r="N9" i="28"/>
  <c r="P18" i="28"/>
  <c r="P9" i="28"/>
  <c r="R18" i="28"/>
  <c r="R9" i="28"/>
  <c r="D9" i="28"/>
  <c r="D18" i="28"/>
  <c r="H7" i="28"/>
  <c r="I7" i="28" s="1"/>
  <c r="H4" i="28"/>
  <c r="H6" i="28"/>
  <c r="I6" i="28" s="1"/>
  <c r="H5" i="28"/>
  <c r="I5" i="28" s="1"/>
  <c r="L3" i="28"/>
  <c r="L16" i="28"/>
  <c r="M16" i="28" s="1"/>
  <c r="M14" i="28"/>
  <c r="L15" i="28"/>
  <c r="M15" i="28" s="1"/>
  <c r="P3" i="28"/>
  <c r="P6" i="28"/>
  <c r="Q6" i="28" s="1"/>
  <c r="P4" i="28"/>
  <c r="P7" i="28"/>
  <c r="Q7" i="28" s="1"/>
  <c r="P5" i="28"/>
  <c r="Q5" i="28" s="1"/>
  <c r="G16" i="28"/>
  <c r="G14" i="28"/>
  <c r="G15" i="28"/>
  <c r="N6" i="28"/>
  <c r="O6" i="28" s="1"/>
  <c r="N5" i="28"/>
  <c r="O5" i="28" s="1"/>
  <c r="N7" i="28"/>
  <c r="O7" i="28" s="1"/>
  <c r="N4" i="28"/>
  <c r="R16" i="28"/>
  <c r="S16" i="28" s="1"/>
  <c r="S14" i="28"/>
  <c r="R15" i="28"/>
  <c r="S15" i="28" s="1"/>
  <c r="D23" i="28"/>
  <c r="D27" i="28" s="1"/>
  <c r="D6" i="28"/>
  <c r="E6" i="28" s="1"/>
  <c r="D4" i="28"/>
  <c r="D7" i="28"/>
  <c r="E7" i="28" s="1"/>
  <c r="D5" i="28"/>
  <c r="E5" i="28" s="1"/>
  <c r="D21" i="28"/>
  <c r="E21" i="28" s="1"/>
  <c r="H23" i="28"/>
  <c r="H27" i="28" s="1"/>
  <c r="H21" i="28"/>
  <c r="I21" i="28" s="1"/>
  <c r="L23" i="28"/>
  <c r="L27" i="28" s="1"/>
  <c r="L21" i="28"/>
  <c r="M21" i="28" s="1"/>
  <c r="P23" i="28"/>
  <c r="P27" i="28" s="1"/>
  <c r="P21" i="28"/>
  <c r="Q21" i="28" s="1"/>
  <c r="H3" i="28"/>
  <c r="F23" i="28"/>
  <c r="F27" i="28" s="1"/>
  <c r="F21" i="28"/>
  <c r="G21" i="28" s="1"/>
  <c r="J23" i="28"/>
  <c r="J27" i="28" s="1"/>
  <c r="J21" i="28"/>
  <c r="K21" i="28" s="1"/>
  <c r="N23" i="28"/>
  <c r="N27" i="28" s="1"/>
  <c r="N21" i="28"/>
  <c r="O21" i="28" s="1"/>
  <c r="R23" i="28"/>
  <c r="R27" i="28" s="1"/>
  <c r="R21" i="28"/>
  <c r="S21" i="28" s="1"/>
  <c r="F3" i="28"/>
  <c r="J3" i="28"/>
  <c r="D3" i="28"/>
  <c r="D160" i="24"/>
  <c r="C160" i="24"/>
  <c r="J160" i="24"/>
  <c r="K160" i="24" s="1"/>
  <c r="I160" i="24"/>
  <c r="R17" i="28" l="1"/>
  <c r="S13" i="28"/>
  <c r="O4" i="28"/>
  <c r="N8" i="28"/>
  <c r="J17" i="28"/>
  <c r="K13" i="28"/>
  <c r="F17" i="28"/>
  <c r="G13" i="28"/>
  <c r="P8" i="28"/>
  <c r="Q4" i="28"/>
  <c r="M13" i="28"/>
  <c r="L17" i="28"/>
  <c r="H8" i="28"/>
  <c r="I4" i="28"/>
  <c r="E4" i="28"/>
  <c r="D8" i="28"/>
  <c r="AB396" i="50"/>
  <c r="Z396" i="50"/>
  <c r="X396" i="50"/>
  <c r="V396" i="50"/>
  <c r="T396" i="50"/>
  <c r="R396" i="50"/>
  <c r="J396" i="50"/>
  <c r="AB395" i="50"/>
  <c r="Z395" i="50"/>
  <c r="X395" i="50"/>
  <c r="V395" i="50"/>
  <c r="T395" i="50"/>
  <c r="R395" i="50"/>
  <c r="J395" i="50"/>
  <c r="AB394" i="50"/>
  <c r="Z394" i="50"/>
  <c r="X394" i="50"/>
  <c r="V394" i="50"/>
  <c r="T394" i="50"/>
  <c r="R394" i="50"/>
  <c r="P394" i="50"/>
  <c r="J394" i="50"/>
  <c r="AB393" i="50"/>
  <c r="Z393" i="50"/>
  <c r="X393" i="50"/>
  <c r="V393" i="50"/>
  <c r="T393" i="50"/>
  <c r="R393" i="50"/>
  <c r="P393" i="50"/>
  <c r="J393" i="50"/>
  <c r="AB392" i="50"/>
  <c r="Z392" i="50"/>
  <c r="X392" i="50"/>
  <c r="V392" i="50"/>
  <c r="T392" i="50"/>
  <c r="R392" i="50"/>
  <c r="P392" i="50"/>
  <c r="J392" i="50"/>
  <c r="AB391" i="50"/>
  <c r="Z391" i="50"/>
  <c r="X391" i="50"/>
  <c r="V391" i="50"/>
  <c r="T391" i="50"/>
  <c r="R391" i="50"/>
  <c r="P391" i="50"/>
  <c r="J391" i="50"/>
  <c r="AB390" i="50"/>
  <c r="Z390" i="50"/>
  <c r="X390" i="50"/>
  <c r="V390" i="50"/>
  <c r="T390" i="50"/>
  <c r="R390" i="50"/>
  <c r="P390" i="50"/>
  <c r="J390" i="50"/>
  <c r="AB389" i="50"/>
  <c r="Z389" i="50"/>
  <c r="X389" i="50"/>
  <c r="V389" i="50"/>
  <c r="T389" i="50"/>
  <c r="R389" i="50"/>
  <c r="P389" i="50"/>
  <c r="J389" i="50"/>
  <c r="AB388" i="50"/>
  <c r="Z388" i="50"/>
  <c r="X388" i="50"/>
  <c r="V388" i="50"/>
  <c r="T388" i="50"/>
  <c r="R388" i="50"/>
  <c r="P388" i="50"/>
  <c r="J388" i="50"/>
  <c r="AB387" i="50"/>
  <c r="Z387" i="50"/>
  <c r="X387" i="50"/>
  <c r="V387" i="50"/>
  <c r="T387" i="50"/>
  <c r="R387" i="50"/>
  <c r="P387" i="50"/>
  <c r="J387" i="50"/>
  <c r="AB386" i="50"/>
  <c r="Z386" i="50"/>
  <c r="X386" i="50"/>
  <c r="V386" i="50"/>
  <c r="T386" i="50"/>
  <c r="R386" i="50"/>
  <c r="P386" i="50"/>
  <c r="J386" i="50"/>
  <c r="AB385" i="50"/>
  <c r="Z385" i="50"/>
  <c r="X385" i="50"/>
  <c r="V385" i="50"/>
  <c r="T385" i="50"/>
  <c r="R385" i="50"/>
  <c r="P385" i="50"/>
  <c r="J385" i="50"/>
  <c r="AB384" i="50"/>
  <c r="Z384" i="50"/>
  <c r="X384" i="50"/>
  <c r="V384" i="50"/>
  <c r="T384" i="50"/>
  <c r="R384" i="50"/>
  <c r="P384" i="50"/>
  <c r="J384" i="50"/>
  <c r="AB383" i="50"/>
  <c r="Z383" i="50"/>
  <c r="X383" i="50"/>
  <c r="V383" i="50"/>
  <c r="T383" i="50"/>
  <c r="R383" i="50"/>
  <c r="P383" i="50"/>
  <c r="J383" i="50"/>
  <c r="AB382" i="50"/>
  <c r="Z382" i="50"/>
  <c r="X382" i="50"/>
  <c r="V382" i="50"/>
  <c r="T382" i="50"/>
  <c r="U382" i="50" s="1"/>
  <c r="R382" i="50"/>
  <c r="P382" i="50"/>
  <c r="J382" i="50"/>
  <c r="AB381" i="50"/>
  <c r="Z381" i="50"/>
  <c r="X381" i="50"/>
  <c r="V381" i="50"/>
  <c r="T381" i="50"/>
  <c r="U381" i="50" s="1"/>
  <c r="R381" i="50"/>
  <c r="P381" i="50"/>
  <c r="J381" i="50"/>
  <c r="AB380" i="50"/>
  <c r="Z380" i="50"/>
  <c r="X380" i="50"/>
  <c r="V380" i="50"/>
  <c r="T380" i="50"/>
  <c r="U380" i="50" s="1"/>
  <c r="R380" i="50"/>
  <c r="P380" i="50"/>
  <c r="J380" i="50"/>
  <c r="AB379" i="50"/>
  <c r="Z379" i="50"/>
  <c r="X379" i="50"/>
  <c r="V379" i="50"/>
  <c r="T379" i="50"/>
  <c r="U379" i="50" s="1"/>
  <c r="R379" i="50"/>
  <c r="P379" i="50"/>
  <c r="J379" i="50"/>
  <c r="AB378" i="50"/>
  <c r="Z378" i="50"/>
  <c r="X378" i="50"/>
  <c r="V378" i="50"/>
  <c r="T378" i="50"/>
  <c r="U378" i="50" s="1"/>
  <c r="R378" i="50"/>
  <c r="P378" i="50"/>
  <c r="J378" i="50"/>
  <c r="AB377" i="50"/>
  <c r="Z377" i="50"/>
  <c r="X377" i="50"/>
  <c r="V377" i="50"/>
  <c r="T377" i="50"/>
  <c r="U377" i="50" s="1"/>
  <c r="R377" i="50"/>
  <c r="P377" i="50"/>
  <c r="J377" i="50"/>
  <c r="AB376" i="50"/>
  <c r="Z376" i="50"/>
  <c r="X376" i="50"/>
  <c r="V376" i="50"/>
  <c r="T376" i="50"/>
  <c r="U376" i="50" s="1"/>
  <c r="R376" i="50"/>
  <c r="P376" i="50"/>
  <c r="J376" i="50"/>
  <c r="AB375" i="50"/>
  <c r="Z375" i="50"/>
  <c r="X375" i="50"/>
  <c r="V375" i="50"/>
  <c r="T375" i="50"/>
  <c r="U375" i="50" s="1"/>
  <c r="R375" i="50"/>
  <c r="P375" i="50"/>
  <c r="J375" i="50"/>
  <c r="AB374" i="50"/>
  <c r="Z374" i="50"/>
  <c r="X374" i="50"/>
  <c r="V374" i="50"/>
  <c r="T374" i="50"/>
  <c r="U374" i="50" s="1"/>
  <c r="R374" i="50"/>
  <c r="P374" i="50"/>
  <c r="J374" i="50"/>
  <c r="AB373" i="50"/>
  <c r="Z373" i="50"/>
  <c r="X373" i="50"/>
  <c r="V373" i="50"/>
  <c r="T373" i="50"/>
  <c r="U373" i="50" s="1"/>
  <c r="R373" i="50"/>
  <c r="P373" i="50"/>
  <c r="J373" i="50"/>
  <c r="AB372" i="50"/>
  <c r="Z372" i="50"/>
  <c r="X372" i="50"/>
  <c r="V372" i="50"/>
  <c r="T372" i="50"/>
  <c r="U372" i="50" s="1"/>
  <c r="R372" i="50"/>
  <c r="P372" i="50"/>
  <c r="J372" i="50"/>
  <c r="AB371" i="50"/>
  <c r="Z371" i="50"/>
  <c r="X371" i="50"/>
  <c r="V371" i="50"/>
  <c r="T371" i="50"/>
  <c r="U371" i="50" s="1"/>
  <c r="R371" i="50"/>
  <c r="P371" i="50"/>
  <c r="J371" i="50"/>
  <c r="AB370" i="50"/>
  <c r="Z370" i="50"/>
  <c r="X370" i="50"/>
  <c r="V370" i="50"/>
  <c r="T370" i="50"/>
  <c r="U370" i="50" s="1"/>
  <c r="R370" i="50"/>
  <c r="P370" i="50"/>
  <c r="J370" i="50"/>
  <c r="AB369" i="50"/>
  <c r="Z369" i="50"/>
  <c r="X369" i="50"/>
  <c r="V369" i="50"/>
  <c r="T369" i="50"/>
  <c r="U369" i="50" s="1"/>
  <c r="R369" i="50"/>
  <c r="P369" i="50"/>
  <c r="J369" i="50"/>
  <c r="AB368" i="50"/>
  <c r="Z368" i="50"/>
  <c r="X368" i="50"/>
  <c r="V368" i="50"/>
  <c r="T368" i="50"/>
  <c r="U368" i="50" s="1"/>
  <c r="R368" i="50"/>
  <c r="P368" i="50"/>
  <c r="J368" i="50"/>
  <c r="AB367" i="50"/>
  <c r="Z367" i="50"/>
  <c r="X367" i="50"/>
  <c r="V367" i="50"/>
  <c r="T367" i="50"/>
  <c r="U367" i="50" s="1"/>
  <c r="R367" i="50"/>
  <c r="P367" i="50"/>
  <c r="J367" i="50"/>
  <c r="AB366" i="50"/>
  <c r="Z366" i="50"/>
  <c r="X366" i="50"/>
  <c r="V366" i="50"/>
  <c r="T366" i="50"/>
  <c r="U366" i="50" s="1"/>
  <c r="R366" i="50"/>
  <c r="P366" i="50"/>
  <c r="J366" i="50"/>
  <c r="AB365" i="50"/>
  <c r="Z365" i="50"/>
  <c r="X365" i="50"/>
  <c r="V365" i="50"/>
  <c r="T365" i="50"/>
  <c r="U365" i="50" s="1"/>
  <c r="R365" i="50"/>
  <c r="P365" i="50"/>
  <c r="J365" i="50"/>
  <c r="I365" i="50"/>
  <c r="AV330" i="50"/>
  <c r="AU330" i="50"/>
  <c r="AK330" i="50"/>
  <c r="AX330" i="50" s="1"/>
  <c r="AH330" i="50"/>
  <c r="AB330" i="50"/>
  <c r="Z330" i="50"/>
  <c r="X330" i="50"/>
  <c r="V330" i="50"/>
  <c r="T330" i="50"/>
  <c r="R330" i="50"/>
  <c r="P330" i="50"/>
  <c r="L330" i="50"/>
  <c r="J330" i="50"/>
  <c r="K330" i="50" s="1"/>
  <c r="I330" i="50"/>
  <c r="D330" i="50"/>
  <c r="C330" i="50"/>
  <c r="AV329" i="50"/>
  <c r="AU329" i="50"/>
  <c r="AK329" i="50"/>
  <c r="AX329" i="50" s="1"/>
  <c r="AH329" i="50"/>
  <c r="AB329" i="50"/>
  <c r="Z329" i="50"/>
  <c r="X329" i="50"/>
  <c r="V329" i="50"/>
  <c r="T329" i="50"/>
  <c r="R329" i="50"/>
  <c r="P329" i="50"/>
  <c r="Q329" i="50" s="1"/>
  <c r="L329" i="50"/>
  <c r="J329" i="50"/>
  <c r="K329" i="50" s="1"/>
  <c r="I329" i="50"/>
  <c r="D329" i="50"/>
  <c r="C329" i="50"/>
  <c r="AV328" i="50"/>
  <c r="AU328" i="50"/>
  <c r="AK328" i="50"/>
  <c r="AX328" i="50" s="1"/>
  <c r="AH328" i="50"/>
  <c r="AB328" i="50"/>
  <c r="Z328" i="50"/>
  <c r="X328" i="50"/>
  <c r="V328" i="50"/>
  <c r="T328" i="50"/>
  <c r="R328" i="50"/>
  <c r="P328" i="50"/>
  <c r="Q328" i="50" s="1"/>
  <c r="L328" i="50"/>
  <c r="J328" i="50"/>
  <c r="K328" i="50" s="1"/>
  <c r="I328" i="50"/>
  <c r="D328" i="50"/>
  <c r="C328" i="50"/>
  <c r="AV327" i="50"/>
  <c r="AU327" i="50"/>
  <c r="AK327" i="50"/>
  <c r="AX327" i="50" s="1"/>
  <c r="AH327" i="50"/>
  <c r="AB327" i="50"/>
  <c r="Z327" i="50"/>
  <c r="X327" i="50"/>
  <c r="V327" i="50"/>
  <c r="T327" i="50"/>
  <c r="R327" i="50"/>
  <c r="P327" i="50"/>
  <c r="Q327" i="50" s="1"/>
  <c r="L327" i="50"/>
  <c r="J327" i="50"/>
  <c r="K327" i="50" s="1"/>
  <c r="I327" i="50"/>
  <c r="D327" i="50"/>
  <c r="C327" i="50"/>
  <c r="AV326" i="50"/>
  <c r="AU326" i="50"/>
  <c r="AK326" i="50"/>
  <c r="AX326" i="50" s="1"/>
  <c r="AH326" i="50"/>
  <c r="AB326" i="50"/>
  <c r="Z326" i="50"/>
  <c r="X326" i="50"/>
  <c r="V326" i="50"/>
  <c r="T326" i="50"/>
  <c r="R326" i="50"/>
  <c r="P326" i="50"/>
  <c r="Q326" i="50" s="1"/>
  <c r="L326" i="50"/>
  <c r="J326" i="50"/>
  <c r="K326" i="50" s="1"/>
  <c r="I326" i="50"/>
  <c r="D326" i="50"/>
  <c r="C326" i="50"/>
  <c r="AV325" i="50"/>
  <c r="AU325" i="50"/>
  <c r="AK325" i="50"/>
  <c r="AX325" i="50" s="1"/>
  <c r="AH325" i="50"/>
  <c r="AB325" i="50"/>
  <c r="Z325" i="50"/>
  <c r="X325" i="50"/>
  <c r="V325" i="50"/>
  <c r="T325" i="50"/>
  <c r="R325" i="50"/>
  <c r="P325" i="50"/>
  <c r="Q325" i="50" s="1"/>
  <c r="L325" i="50"/>
  <c r="J325" i="50"/>
  <c r="K325" i="50" s="1"/>
  <c r="I325" i="50"/>
  <c r="D325" i="50"/>
  <c r="C325" i="50"/>
  <c r="AV324" i="50"/>
  <c r="AU324" i="50"/>
  <c r="AK324" i="50"/>
  <c r="AX324" i="50" s="1"/>
  <c r="AH324" i="50"/>
  <c r="AB324" i="50"/>
  <c r="Z324" i="50"/>
  <c r="X324" i="50"/>
  <c r="V324" i="50"/>
  <c r="T324" i="50"/>
  <c r="R324" i="50"/>
  <c r="P324" i="50"/>
  <c r="Q324" i="50" s="1"/>
  <c r="L324" i="50"/>
  <c r="J324" i="50"/>
  <c r="K324" i="50" s="1"/>
  <c r="I324" i="50"/>
  <c r="D324" i="50"/>
  <c r="C324" i="50"/>
  <c r="AV323" i="50"/>
  <c r="AU323" i="50"/>
  <c r="AK323" i="50"/>
  <c r="AX323" i="50" s="1"/>
  <c r="AH323" i="50"/>
  <c r="AB323" i="50"/>
  <c r="Z323" i="50"/>
  <c r="X323" i="50"/>
  <c r="V323" i="50"/>
  <c r="T323" i="50"/>
  <c r="R323" i="50"/>
  <c r="P323" i="50"/>
  <c r="Q323" i="50" s="1"/>
  <c r="L323" i="50"/>
  <c r="J323" i="50"/>
  <c r="K323" i="50" s="1"/>
  <c r="I323" i="50"/>
  <c r="D323" i="50"/>
  <c r="C323" i="50"/>
  <c r="AV322" i="50"/>
  <c r="AU322" i="50"/>
  <c r="AK322" i="50"/>
  <c r="AX322" i="50" s="1"/>
  <c r="AH322" i="50"/>
  <c r="AB322" i="50"/>
  <c r="Z322" i="50"/>
  <c r="X322" i="50"/>
  <c r="V322" i="50"/>
  <c r="T322" i="50"/>
  <c r="R322" i="50"/>
  <c r="P322" i="50"/>
  <c r="Q322" i="50" s="1"/>
  <c r="L322" i="50"/>
  <c r="J322" i="50"/>
  <c r="K322" i="50" s="1"/>
  <c r="I322" i="50"/>
  <c r="D322" i="50"/>
  <c r="C322" i="50"/>
  <c r="AV321" i="50"/>
  <c r="AU321" i="50"/>
  <c r="AK321" i="50"/>
  <c r="AX321" i="50" s="1"/>
  <c r="AH321" i="50"/>
  <c r="AB321" i="50"/>
  <c r="Z321" i="50"/>
  <c r="X321" i="50"/>
  <c r="V321" i="50"/>
  <c r="T321" i="50"/>
  <c r="R321" i="50"/>
  <c r="P321" i="50"/>
  <c r="Q321" i="50" s="1"/>
  <c r="L321" i="50"/>
  <c r="J321" i="50"/>
  <c r="K321" i="50" s="1"/>
  <c r="I321" i="50"/>
  <c r="D321" i="50"/>
  <c r="C321" i="50"/>
  <c r="AV320" i="50"/>
  <c r="AU320" i="50"/>
  <c r="AK320" i="50"/>
  <c r="AX320" i="50" s="1"/>
  <c r="AH320" i="50"/>
  <c r="AB320" i="50"/>
  <c r="Z320" i="50"/>
  <c r="X320" i="50"/>
  <c r="V320" i="50"/>
  <c r="T320" i="50"/>
  <c r="R320" i="50"/>
  <c r="P320" i="50"/>
  <c r="Q320" i="50" s="1"/>
  <c r="L320" i="50"/>
  <c r="J320" i="50"/>
  <c r="K320" i="50" s="1"/>
  <c r="I320" i="50"/>
  <c r="D320" i="50"/>
  <c r="C320" i="50"/>
  <c r="AV319" i="50"/>
  <c r="AU319" i="50"/>
  <c r="AK319" i="50"/>
  <c r="AX319" i="50" s="1"/>
  <c r="AH319" i="50"/>
  <c r="AB319" i="50"/>
  <c r="Z319" i="50"/>
  <c r="X319" i="50"/>
  <c r="V319" i="50"/>
  <c r="T319" i="50"/>
  <c r="R319" i="50"/>
  <c r="P319" i="50"/>
  <c r="Q319" i="50" s="1"/>
  <c r="L319" i="50"/>
  <c r="J319" i="50"/>
  <c r="K319" i="50" s="1"/>
  <c r="I319" i="50"/>
  <c r="D319" i="50"/>
  <c r="C319" i="50"/>
  <c r="AV318" i="50"/>
  <c r="AU318" i="50"/>
  <c r="AK318" i="50"/>
  <c r="AX318" i="50" s="1"/>
  <c r="AH318" i="50"/>
  <c r="AB318" i="50"/>
  <c r="Z318" i="50"/>
  <c r="X318" i="50"/>
  <c r="V318" i="50"/>
  <c r="T318" i="50"/>
  <c r="R318" i="50"/>
  <c r="P318" i="50"/>
  <c r="Q318" i="50" s="1"/>
  <c r="L318" i="50"/>
  <c r="J318" i="50"/>
  <c r="K318" i="50" s="1"/>
  <c r="I318" i="50"/>
  <c r="D318" i="50"/>
  <c r="C318" i="50"/>
  <c r="AV317" i="50"/>
  <c r="AU317" i="50"/>
  <c r="AK317" i="50"/>
  <c r="AX317" i="50" s="1"/>
  <c r="AH317" i="50"/>
  <c r="AB317" i="50"/>
  <c r="Z317" i="50"/>
  <c r="X317" i="50"/>
  <c r="V317" i="50"/>
  <c r="T317" i="50"/>
  <c r="R317" i="50"/>
  <c r="P317" i="50"/>
  <c r="Q317" i="50" s="1"/>
  <c r="L317" i="50"/>
  <c r="J317" i="50"/>
  <c r="K317" i="50" s="1"/>
  <c r="I317" i="50"/>
  <c r="D317" i="50"/>
  <c r="C317" i="50"/>
  <c r="AV316" i="50"/>
  <c r="AU316" i="50"/>
  <c r="AK316" i="50"/>
  <c r="AX316" i="50" s="1"/>
  <c r="AH316" i="50"/>
  <c r="AB316" i="50"/>
  <c r="Z316" i="50"/>
  <c r="X316" i="50"/>
  <c r="V316" i="50"/>
  <c r="T316" i="50"/>
  <c r="R316" i="50"/>
  <c r="P316" i="50"/>
  <c r="Q316" i="50" s="1"/>
  <c r="L316" i="50"/>
  <c r="J316" i="50"/>
  <c r="K316" i="50" s="1"/>
  <c r="I316" i="50"/>
  <c r="D316" i="50"/>
  <c r="C316" i="50"/>
  <c r="AV315" i="50"/>
  <c r="AU315" i="50"/>
  <c r="AK315" i="50"/>
  <c r="AX315" i="50" s="1"/>
  <c r="AH315" i="50"/>
  <c r="AB315" i="50"/>
  <c r="Z315" i="50"/>
  <c r="X315" i="50"/>
  <c r="V315" i="50"/>
  <c r="T315" i="50"/>
  <c r="R315" i="50"/>
  <c r="P315" i="50"/>
  <c r="L315" i="50"/>
  <c r="J315" i="50"/>
  <c r="K315" i="50" s="1"/>
  <c r="I315" i="50"/>
  <c r="D315" i="50"/>
  <c r="C315" i="50"/>
  <c r="AV314" i="50"/>
  <c r="AU314" i="50"/>
  <c r="AK314" i="50"/>
  <c r="AX314" i="50" s="1"/>
  <c r="AH314" i="50"/>
  <c r="AB314" i="50"/>
  <c r="Z314" i="50"/>
  <c r="X314" i="50"/>
  <c r="V314" i="50"/>
  <c r="T314" i="50"/>
  <c r="R314" i="50"/>
  <c r="P314" i="50"/>
  <c r="Q314" i="50" s="1"/>
  <c r="L314" i="50"/>
  <c r="J314" i="50"/>
  <c r="K314" i="50" s="1"/>
  <c r="I314" i="50"/>
  <c r="D314" i="50"/>
  <c r="C314" i="50"/>
  <c r="AV313" i="50"/>
  <c r="AU313" i="50"/>
  <c r="AK313" i="50"/>
  <c r="AX313" i="50" s="1"/>
  <c r="AH313" i="50"/>
  <c r="AB313" i="50"/>
  <c r="Z313" i="50"/>
  <c r="X313" i="50"/>
  <c r="V313" i="50"/>
  <c r="T313" i="50"/>
  <c r="R313" i="50"/>
  <c r="P313" i="50"/>
  <c r="Q313" i="50" s="1"/>
  <c r="L313" i="50"/>
  <c r="J313" i="50"/>
  <c r="K313" i="50" s="1"/>
  <c r="I313" i="50"/>
  <c r="D313" i="50"/>
  <c r="C313" i="50"/>
  <c r="AV312" i="50"/>
  <c r="AU312" i="50"/>
  <c r="AK312" i="50"/>
  <c r="AX312" i="50" s="1"/>
  <c r="AH312" i="50"/>
  <c r="AB312" i="50"/>
  <c r="Z312" i="50"/>
  <c r="X312" i="50"/>
  <c r="V312" i="50"/>
  <c r="T312" i="50"/>
  <c r="R312" i="50"/>
  <c r="P312" i="50"/>
  <c r="Q312" i="50" s="1"/>
  <c r="L312" i="50"/>
  <c r="J312" i="50"/>
  <c r="K312" i="50" s="1"/>
  <c r="I312" i="50"/>
  <c r="D312" i="50"/>
  <c r="C312" i="50"/>
  <c r="AV311" i="50"/>
  <c r="AU311" i="50"/>
  <c r="AK311" i="50"/>
  <c r="AX311" i="50" s="1"/>
  <c r="AH311" i="50"/>
  <c r="AB311" i="50"/>
  <c r="Z311" i="50"/>
  <c r="X311" i="50"/>
  <c r="V311" i="50"/>
  <c r="T311" i="50"/>
  <c r="R311" i="50"/>
  <c r="P311" i="50"/>
  <c r="L311" i="50"/>
  <c r="J311" i="50"/>
  <c r="K311" i="50" s="1"/>
  <c r="I311" i="50"/>
  <c r="D311" i="50"/>
  <c r="C311" i="50"/>
  <c r="AV310" i="50"/>
  <c r="AU310" i="50"/>
  <c r="AK310" i="50"/>
  <c r="AX310" i="50" s="1"/>
  <c r="AH310" i="50"/>
  <c r="AB310" i="50"/>
  <c r="Z310" i="50"/>
  <c r="X310" i="50"/>
  <c r="V310" i="50"/>
  <c r="T310" i="50"/>
  <c r="R310" i="50"/>
  <c r="P310" i="50"/>
  <c r="Q310" i="50" s="1"/>
  <c r="L310" i="50"/>
  <c r="J310" i="50"/>
  <c r="K310" i="50" s="1"/>
  <c r="I310" i="50"/>
  <c r="D310" i="50"/>
  <c r="C310" i="50"/>
  <c r="AV309" i="50"/>
  <c r="AU309" i="50"/>
  <c r="AK309" i="50"/>
  <c r="AX309" i="50" s="1"/>
  <c r="AH309" i="50"/>
  <c r="AB309" i="50"/>
  <c r="Z309" i="50"/>
  <c r="X309" i="50"/>
  <c r="V309" i="50"/>
  <c r="T309" i="50"/>
  <c r="R309" i="50"/>
  <c r="P309" i="50"/>
  <c r="L309" i="50"/>
  <c r="J309" i="50"/>
  <c r="K309" i="50" s="1"/>
  <c r="I309" i="50"/>
  <c r="D309" i="50"/>
  <c r="C309" i="50"/>
  <c r="AV308" i="50"/>
  <c r="AU308" i="50"/>
  <c r="AK308" i="50"/>
  <c r="AX308" i="50" s="1"/>
  <c r="AH308" i="50"/>
  <c r="AB308" i="50"/>
  <c r="Z308" i="50"/>
  <c r="X308" i="50"/>
  <c r="V308" i="50"/>
  <c r="T308" i="50"/>
  <c r="R308" i="50"/>
  <c r="P308" i="50"/>
  <c r="L308" i="50"/>
  <c r="J308" i="50"/>
  <c r="K308" i="50" s="1"/>
  <c r="I308" i="50"/>
  <c r="D308" i="50"/>
  <c r="C308" i="50"/>
  <c r="AV307" i="50"/>
  <c r="AU307" i="50"/>
  <c r="AK307" i="50"/>
  <c r="AX307" i="50" s="1"/>
  <c r="AH307" i="50"/>
  <c r="AB307" i="50"/>
  <c r="Z307" i="50"/>
  <c r="X307" i="50"/>
  <c r="V307" i="50"/>
  <c r="T307" i="50"/>
  <c r="R307" i="50"/>
  <c r="P307" i="50"/>
  <c r="L307" i="50"/>
  <c r="J307" i="50"/>
  <c r="K307" i="50" s="1"/>
  <c r="I307" i="50"/>
  <c r="D307" i="50"/>
  <c r="C307" i="50"/>
  <c r="AV306" i="50"/>
  <c r="AU306" i="50"/>
  <c r="AK306" i="50"/>
  <c r="AX306" i="50" s="1"/>
  <c r="AH306" i="50"/>
  <c r="AB306" i="50"/>
  <c r="Z306" i="50"/>
  <c r="X306" i="50"/>
  <c r="V306" i="50"/>
  <c r="T306" i="50"/>
  <c r="R306" i="50"/>
  <c r="P306" i="50"/>
  <c r="Q306" i="50" s="1"/>
  <c r="L306" i="50"/>
  <c r="J306" i="50"/>
  <c r="K306" i="50" s="1"/>
  <c r="I306" i="50"/>
  <c r="D306" i="50"/>
  <c r="C306" i="50"/>
  <c r="AV305" i="50"/>
  <c r="AU305" i="50"/>
  <c r="AK305" i="50"/>
  <c r="AX305" i="50" s="1"/>
  <c r="AH305" i="50"/>
  <c r="AB305" i="50"/>
  <c r="Z305" i="50"/>
  <c r="X305" i="50"/>
  <c r="V305" i="50"/>
  <c r="T305" i="50"/>
  <c r="R305" i="50"/>
  <c r="P305" i="50"/>
  <c r="L305" i="50"/>
  <c r="J305" i="50"/>
  <c r="K305" i="50" s="1"/>
  <c r="I305" i="50"/>
  <c r="D305" i="50"/>
  <c r="C305" i="50"/>
  <c r="AV304" i="50"/>
  <c r="AU304" i="50"/>
  <c r="AK304" i="50"/>
  <c r="AX304" i="50" s="1"/>
  <c r="AH304" i="50"/>
  <c r="AB304" i="50"/>
  <c r="Z304" i="50"/>
  <c r="X304" i="50"/>
  <c r="V304" i="50"/>
  <c r="T304" i="50"/>
  <c r="R304" i="50"/>
  <c r="P304" i="50"/>
  <c r="Q304" i="50" s="1"/>
  <c r="L304" i="50"/>
  <c r="J304" i="50"/>
  <c r="K304" i="50" s="1"/>
  <c r="I304" i="50"/>
  <c r="D304" i="50"/>
  <c r="C304" i="50"/>
  <c r="AV303" i="50"/>
  <c r="AU303" i="50"/>
  <c r="AK303" i="50"/>
  <c r="AX303" i="50" s="1"/>
  <c r="AH303" i="50"/>
  <c r="AB303" i="50"/>
  <c r="Z303" i="50"/>
  <c r="X303" i="50"/>
  <c r="V303" i="50"/>
  <c r="T303" i="50"/>
  <c r="R303" i="50"/>
  <c r="P303" i="50"/>
  <c r="L303" i="50"/>
  <c r="J303" i="50"/>
  <c r="K303" i="50" s="1"/>
  <c r="I303" i="50"/>
  <c r="D303" i="50"/>
  <c r="C303" i="50"/>
  <c r="AV302" i="50"/>
  <c r="AU302" i="50"/>
  <c r="AK302" i="50"/>
  <c r="AX302" i="50" s="1"/>
  <c r="AH302" i="50"/>
  <c r="AB302" i="50"/>
  <c r="Z302" i="50"/>
  <c r="X302" i="50"/>
  <c r="V302" i="50"/>
  <c r="T302" i="50"/>
  <c r="R302" i="50"/>
  <c r="P302" i="50"/>
  <c r="L302" i="50"/>
  <c r="J302" i="50"/>
  <c r="K302" i="50" s="1"/>
  <c r="I302" i="50"/>
  <c r="D302" i="50"/>
  <c r="C302" i="50"/>
  <c r="AV301" i="50"/>
  <c r="AU301" i="50"/>
  <c r="AK301" i="50"/>
  <c r="AX301" i="50" s="1"/>
  <c r="AH301" i="50"/>
  <c r="AB301" i="50"/>
  <c r="Z301" i="50"/>
  <c r="X301" i="50"/>
  <c r="V301" i="50"/>
  <c r="T301" i="50"/>
  <c r="R301" i="50"/>
  <c r="P301" i="50"/>
  <c r="L301" i="50"/>
  <c r="J301" i="50"/>
  <c r="K301" i="50" s="1"/>
  <c r="I301" i="50"/>
  <c r="D301" i="50"/>
  <c r="C301" i="50"/>
  <c r="AV300" i="50"/>
  <c r="AU300" i="50"/>
  <c r="AK300" i="50"/>
  <c r="AX300" i="50" s="1"/>
  <c r="AH300" i="50"/>
  <c r="AB300" i="50"/>
  <c r="Z300" i="50"/>
  <c r="X300" i="50"/>
  <c r="V300" i="50"/>
  <c r="T300" i="50"/>
  <c r="R300" i="50"/>
  <c r="P300" i="50"/>
  <c r="Q300" i="50" s="1"/>
  <c r="L300" i="50"/>
  <c r="J300" i="50"/>
  <c r="K300" i="50" s="1"/>
  <c r="I300" i="50"/>
  <c r="D300" i="50"/>
  <c r="C300" i="50"/>
  <c r="AV299" i="50"/>
  <c r="AU299" i="50"/>
  <c r="AK299" i="50"/>
  <c r="AX299" i="50" s="1"/>
  <c r="AH299" i="50"/>
  <c r="AB299" i="50"/>
  <c r="Z299" i="50"/>
  <c r="X299" i="50"/>
  <c r="V299" i="50"/>
  <c r="T299" i="50"/>
  <c r="R299" i="50"/>
  <c r="P299" i="50"/>
  <c r="L299" i="50"/>
  <c r="J299" i="50"/>
  <c r="K299" i="50" s="1"/>
  <c r="I299" i="50"/>
  <c r="D299" i="50"/>
  <c r="C299" i="50"/>
  <c r="AV298" i="50"/>
  <c r="AU298" i="50"/>
  <c r="AK298" i="50"/>
  <c r="AX298" i="50" s="1"/>
  <c r="AH298" i="50"/>
  <c r="AB298" i="50"/>
  <c r="Z298" i="50"/>
  <c r="X298" i="50"/>
  <c r="V298" i="50"/>
  <c r="T298" i="50"/>
  <c r="R298" i="50"/>
  <c r="P298" i="50"/>
  <c r="L298" i="50"/>
  <c r="J298" i="50"/>
  <c r="K298" i="50" s="1"/>
  <c r="I298" i="50"/>
  <c r="D298" i="50"/>
  <c r="C298" i="50"/>
  <c r="AV297" i="50"/>
  <c r="AU297" i="50"/>
  <c r="AK297" i="50"/>
  <c r="AX297" i="50" s="1"/>
  <c r="AH297" i="50"/>
  <c r="AB297" i="50"/>
  <c r="Z297" i="50"/>
  <c r="X297" i="50"/>
  <c r="V297" i="50"/>
  <c r="T297" i="50"/>
  <c r="R297" i="50"/>
  <c r="P297" i="50"/>
  <c r="L297" i="50"/>
  <c r="J297" i="50"/>
  <c r="K297" i="50" s="1"/>
  <c r="I297" i="50"/>
  <c r="D297" i="50"/>
  <c r="C297" i="50"/>
  <c r="AV296" i="50"/>
  <c r="AU296" i="50"/>
  <c r="AK296" i="50"/>
  <c r="AX296" i="50" s="1"/>
  <c r="AH296" i="50"/>
  <c r="AB296" i="50"/>
  <c r="Z296" i="50"/>
  <c r="X296" i="50"/>
  <c r="V296" i="50"/>
  <c r="T296" i="50"/>
  <c r="R296" i="50"/>
  <c r="P296" i="50"/>
  <c r="Q296" i="50" s="1"/>
  <c r="L296" i="50"/>
  <c r="J296" i="50"/>
  <c r="K296" i="50" s="1"/>
  <c r="I296" i="50"/>
  <c r="D296" i="50"/>
  <c r="C296" i="50"/>
  <c r="AV295" i="50"/>
  <c r="AU295" i="50"/>
  <c r="AK295" i="50"/>
  <c r="AX295" i="50" s="1"/>
  <c r="AH295" i="50"/>
  <c r="AB295" i="50"/>
  <c r="Z295" i="50"/>
  <c r="X295" i="50"/>
  <c r="V295" i="50"/>
  <c r="T295" i="50"/>
  <c r="R295" i="50"/>
  <c r="P295" i="50"/>
  <c r="L295" i="50"/>
  <c r="J295" i="50"/>
  <c r="K295" i="50" s="1"/>
  <c r="I295" i="50"/>
  <c r="D295" i="50"/>
  <c r="C295" i="50"/>
  <c r="AV294" i="50"/>
  <c r="AU294" i="50"/>
  <c r="AK294" i="50"/>
  <c r="AX294" i="50" s="1"/>
  <c r="AH294" i="50"/>
  <c r="AB294" i="50"/>
  <c r="Z294" i="50"/>
  <c r="X294" i="50"/>
  <c r="V294" i="50"/>
  <c r="T294" i="50"/>
  <c r="R294" i="50"/>
  <c r="P294" i="50"/>
  <c r="Q294" i="50" s="1"/>
  <c r="L294" i="50"/>
  <c r="J294" i="50"/>
  <c r="K294" i="50" s="1"/>
  <c r="I294" i="50"/>
  <c r="D294" i="50"/>
  <c r="C294" i="50"/>
  <c r="AV293" i="50"/>
  <c r="AU293" i="50"/>
  <c r="AK293" i="50"/>
  <c r="AX293" i="50" s="1"/>
  <c r="AH293" i="50"/>
  <c r="AB293" i="50"/>
  <c r="Z293" i="50"/>
  <c r="X293" i="50"/>
  <c r="V293" i="50"/>
  <c r="T293" i="50"/>
  <c r="R293" i="50"/>
  <c r="P293" i="50"/>
  <c r="Q293" i="50" s="1"/>
  <c r="L293" i="50"/>
  <c r="J293" i="50"/>
  <c r="K293" i="50" s="1"/>
  <c r="I293" i="50"/>
  <c r="D293" i="50"/>
  <c r="C293" i="50"/>
  <c r="AV292" i="50"/>
  <c r="AU292" i="50"/>
  <c r="AK292" i="50"/>
  <c r="AX292" i="50" s="1"/>
  <c r="AH292" i="50"/>
  <c r="AB292" i="50"/>
  <c r="Z292" i="50"/>
  <c r="X292" i="50"/>
  <c r="V292" i="50"/>
  <c r="T292" i="50"/>
  <c r="R292" i="50"/>
  <c r="P292" i="50"/>
  <c r="L292" i="50"/>
  <c r="J292" i="50"/>
  <c r="K292" i="50" s="1"/>
  <c r="I292" i="50"/>
  <c r="D292" i="50"/>
  <c r="C292" i="50"/>
  <c r="AV291" i="50"/>
  <c r="AU291" i="50"/>
  <c r="AK291" i="50"/>
  <c r="AX291" i="50" s="1"/>
  <c r="AH291" i="50"/>
  <c r="AB291" i="50"/>
  <c r="Z291" i="50"/>
  <c r="X291" i="50"/>
  <c r="V291" i="50"/>
  <c r="T291" i="50"/>
  <c r="R291" i="50"/>
  <c r="P291" i="50"/>
  <c r="L291" i="50"/>
  <c r="J291" i="50"/>
  <c r="K291" i="50" s="1"/>
  <c r="I291" i="50"/>
  <c r="D291" i="50"/>
  <c r="C291" i="50"/>
  <c r="AV290" i="50"/>
  <c r="AU290" i="50"/>
  <c r="AK290" i="50"/>
  <c r="AX290" i="50" s="1"/>
  <c r="AH290" i="50"/>
  <c r="AB290" i="50"/>
  <c r="Z290" i="50"/>
  <c r="X290" i="50"/>
  <c r="V290" i="50"/>
  <c r="T290" i="50"/>
  <c r="R290" i="50"/>
  <c r="P290" i="50"/>
  <c r="Q290" i="50" s="1"/>
  <c r="L290" i="50"/>
  <c r="J290" i="50"/>
  <c r="K290" i="50" s="1"/>
  <c r="I290" i="50"/>
  <c r="D290" i="50"/>
  <c r="C290" i="50"/>
  <c r="AV289" i="50"/>
  <c r="AU289" i="50"/>
  <c r="AK289" i="50"/>
  <c r="AX289" i="50" s="1"/>
  <c r="AH289" i="50"/>
  <c r="AB289" i="50"/>
  <c r="Z289" i="50"/>
  <c r="X289" i="50"/>
  <c r="V289" i="50"/>
  <c r="T289" i="50"/>
  <c r="R289" i="50"/>
  <c r="P289" i="50"/>
  <c r="Q289" i="50" s="1"/>
  <c r="L289" i="50"/>
  <c r="J289" i="50"/>
  <c r="K289" i="50" s="1"/>
  <c r="I289" i="50"/>
  <c r="D289" i="50"/>
  <c r="C289" i="50"/>
  <c r="AV288" i="50"/>
  <c r="AU288" i="50"/>
  <c r="AK288" i="50"/>
  <c r="AX288" i="50" s="1"/>
  <c r="AH288" i="50"/>
  <c r="AB288" i="50"/>
  <c r="Z288" i="50"/>
  <c r="X288" i="50"/>
  <c r="V288" i="50"/>
  <c r="T288" i="50"/>
  <c r="U288" i="50" s="1"/>
  <c r="R288" i="50"/>
  <c r="P288" i="50"/>
  <c r="L288" i="50"/>
  <c r="J288" i="50"/>
  <c r="K288" i="50" s="1"/>
  <c r="I288" i="50"/>
  <c r="D288" i="50"/>
  <c r="C288" i="50"/>
  <c r="AV287" i="50"/>
  <c r="AU287" i="50"/>
  <c r="AK287" i="50"/>
  <c r="AX287" i="50" s="1"/>
  <c r="AH287" i="50"/>
  <c r="AB287" i="50"/>
  <c r="Z287" i="50"/>
  <c r="X287" i="50"/>
  <c r="V287" i="50"/>
  <c r="T287" i="50"/>
  <c r="R287" i="50"/>
  <c r="P287" i="50"/>
  <c r="L287" i="50"/>
  <c r="J287" i="50"/>
  <c r="K287" i="50" s="1"/>
  <c r="I287" i="50"/>
  <c r="D287" i="50"/>
  <c r="C287" i="50"/>
  <c r="AV286" i="50"/>
  <c r="AU286" i="50"/>
  <c r="AK286" i="50"/>
  <c r="AX286" i="50" s="1"/>
  <c r="AH286" i="50"/>
  <c r="AB286" i="50"/>
  <c r="Z286" i="50"/>
  <c r="X286" i="50"/>
  <c r="Y286" i="50" s="1"/>
  <c r="V286" i="50"/>
  <c r="T286" i="50"/>
  <c r="R286" i="50"/>
  <c r="P286" i="50"/>
  <c r="L286" i="50"/>
  <c r="J286" i="50"/>
  <c r="K286" i="50" s="1"/>
  <c r="I286" i="50"/>
  <c r="D286" i="50"/>
  <c r="C286" i="50"/>
  <c r="AV285" i="50"/>
  <c r="AU285" i="50"/>
  <c r="AK285" i="50"/>
  <c r="AX285" i="50" s="1"/>
  <c r="AH285" i="50"/>
  <c r="AB285" i="50"/>
  <c r="Z285" i="50"/>
  <c r="X285" i="50"/>
  <c r="V285" i="50"/>
  <c r="T285" i="50"/>
  <c r="R285" i="50"/>
  <c r="P285" i="50"/>
  <c r="Q285" i="50" s="1"/>
  <c r="L285" i="50"/>
  <c r="J285" i="50"/>
  <c r="K285" i="50" s="1"/>
  <c r="I285" i="50"/>
  <c r="D285" i="50"/>
  <c r="C285" i="50"/>
  <c r="AV284" i="50"/>
  <c r="AU284" i="50"/>
  <c r="AK284" i="50"/>
  <c r="AX284" i="50" s="1"/>
  <c r="AH284" i="50"/>
  <c r="AB284" i="50"/>
  <c r="Z284" i="50"/>
  <c r="X284" i="50"/>
  <c r="V284" i="50"/>
  <c r="T284" i="50"/>
  <c r="R284" i="50"/>
  <c r="P284" i="50"/>
  <c r="L284" i="50"/>
  <c r="J284" i="50"/>
  <c r="K284" i="50" s="1"/>
  <c r="I284" i="50"/>
  <c r="D284" i="50"/>
  <c r="C284" i="50"/>
  <c r="AV283" i="50"/>
  <c r="AU283" i="50"/>
  <c r="AK283" i="50"/>
  <c r="AX283" i="50" s="1"/>
  <c r="AH283" i="50"/>
  <c r="AB283" i="50"/>
  <c r="Z283" i="50"/>
  <c r="X283" i="50"/>
  <c r="V283" i="50"/>
  <c r="T283" i="50"/>
  <c r="R283" i="50"/>
  <c r="P283" i="50"/>
  <c r="L283" i="50"/>
  <c r="J283" i="50"/>
  <c r="K283" i="50" s="1"/>
  <c r="I283" i="50"/>
  <c r="D283" i="50"/>
  <c r="C283" i="50"/>
  <c r="AV282" i="50"/>
  <c r="AU282" i="50"/>
  <c r="AK282" i="50"/>
  <c r="AX282" i="50" s="1"/>
  <c r="AH282" i="50"/>
  <c r="AB282" i="50"/>
  <c r="Z282" i="50"/>
  <c r="X282" i="50"/>
  <c r="V282" i="50"/>
  <c r="T282" i="50"/>
  <c r="R282" i="50"/>
  <c r="P282" i="50"/>
  <c r="L282" i="50"/>
  <c r="J282" i="50"/>
  <c r="K282" i="50" s="1"/>
  <c r="I282" i="50"/>
  <c r="D282" i="50"/>
  <c r="C282" i="50"/>
  <c r="AV281" i="50"/>
  <c r="AU281" i="50"/>
  <c r="AK281" i="50"/>
  <c r="AX281" i="50" s="1"/>
  <c r="AH281" i="50"/>
  <c r="AB281" i="50"/>
  <c r="Z281" i="50"/>
  <c r="X281" i="50"/>
  <c r="V281" i="50"/>
  <c r="T281" i="50"/>
  <c r="R281" i="50"/>
  <c r="P281" i="50"/>
  <c r="L281" i="50"/>
  <c r="J281" i="50"/>
  <c r="K281" i="50" s="1"/>
  <c r="I281" i="50"/>
  <c r="D281" i="50"/>
  <c r="C281" i="50"/>
  <c r="AV280" i="50"/>
  <c r="AU280" i="50"/>
  <c r="AK280" i="50"/>
  <c r="AX280" i="50" s="1"/>
  <c r="AH280" i="50"/>
  <c r="AB280" i="50"/>
  <c r="Z280" i="50"/>
  <c r="X280" i="50"/>
  <c r="V280" i="50"/>
  <c r="T280" i="50"/>
  <c r="R280" i="50"/>
  <c r="P280" i="50"/>
  <c r="Q280" i="50" s="1"/>
  <c r="L280" i="50"/>
  <c r="J280" i="50"/>
  <c r="K280" i="50" s="1"/>
  <c r="I280" i="50"/>
  <c r="D280" i="50"/>
  <c r="C280" i="50"/>
  <c r="AV279" i="50"/>
  <c r="AU279" i="50"/>
  <c r="AK279" i="50"/>
  <c r="AX279" i="50" s="1"/>
  <c r="AH279" i="50"/>
  <c r="AB279" i="50"/>
  <c r="Z279" i="50"/>
  <c r="X279" i="50"/>
  <c r="V279" i="50"/>
  <c r="T279" i="50"/>
  <c r="R279" i="50"/>
  <c r="P279" i="50"/>
  <c r="L279" i="50"/>
  <c r="J279" i="50"/>
  <c r="K279" i="50" s="1"/>
  <c r="I279" i="50"/>
  <c r="D279" i="50"/>
  <c r="C279" i="50"/>
  <c r="AV278" i="50"/>
  <c r="AU278" i="50"/>
  <c r="AK278" i="50"/>
  <c r="AX278" i="50" s="1"/>
  <c r="AH278" i="50"/>
  <c r="AB278" i="50"/>
  <c r="Z278" i="50"/>
  <c r="X278" i="50"/>
  <c r="V278" i="50"/>
  <c r="T278" i="50"/>
  <c r="R278" i="50"/>
  <c r="P278" i="50"/>
  <c r="L278" i="50"/>
  <c r="J278" i="50"/>
  <c r="K278" i="50" s="1"/>
  <c r="I278" i="50"/>
  <c r="D278" i="50"/>
  <c r="C278" i="50"/>
  <c r="AV277" i="50"/>
  <c r="AU277" i="50"/>
  <c r="AK277" i="50"/>
  <c r="AX277" i="50" s="1"/>
  <c r="AH277" i="50"/>
  <c r="AB277" i="50"/>
  <c r="Z277" i="50"/>
  <c r="X277" i="50"/>
  <c r="V277" i="50"/>
  <c r="T277" i="50"/>
  <c r="R277" i="50"/>
  <c r="P277" i="50"/>
  <c r="L277" i="50"/>
  <c r="J277" i="50"/>
  <c r="K277" i="50" s="1"/>
  <c r="I277" i="50"/>
  <c r="D277" i="50"/>
  <c r="C277" i="50"/>
  <c r="AV276" i="50"/>
  <c r="AU276" i="50"/>
  <c r="AK276" i="50"/>
  <c r="AX276" i="50" s="1"/>
  <c r="AH276" i="50"/>
  <c r="AB276" i="50"/>
  <c r="Z276" i="50"/>
  <c r="X276" i="50"/>
  <c r="V276" i="50"/>
  <c r="T276" i="50"/>
  <c r="R276" i="50"/>
  <c r="P276" i="50"/>
  <c r="L276" i="50"/>
  <c r="J276" i="50"/>
  <c r="K276" i="50" s="1"/>
  <c r="I276" i="50"/>
  <c r="D276" i="50"/>
  <c r="C276" i="50"/>
  <c r="AV275" i="50"/>
  <c r="AU275" i="50"/>
  <c r="AK275" i="50"/>
  <c r="AX275" i="50" s="1"/>
  <c r="AH275" i="50"/>
  <c r="AB275" i="50"/>
  <c r="Z275" i="50"/>
  <c r="X275" i="50"/>
  <c r="V275" i="50"/>
  <c r="T275" i="50"/>
  <c r="R275" i="50"/>
  <c r="P275" i="50"/>
  <c r="Q275" i="50" s="1"/>
  <c r="L275" i="50"/>
  <c r="J275" i="50"/>
  <c r="K275" i="50" s="1"/>
  <c r="I275" i="50"/>
  <c r="D275" i="50"/>
  <c r="C275" i="50"/>
  <c r="AV274" i="50"/>
  <c r="AU274" i="50"/>
  <c r="AK274" i="50"/>
  <c r="AX274" i="50" s="1"/>
  <c r="AH274" i="50"/>
  <c r="AB274" i="50"/>
  <c r="Z274" i="50"/>
  <c r="X274" i="50"/>
  <c r="V274" i="50"/>
  <c r="T274" i="50"/>
  <c r="R274" i="50"/>
  <c r="P274" i="50"/>
  <c r="L274" i="50"/>
  <c r="J274" i="50"/>
  <c r="K274" i="50" s="1"/>
  <c r="I274" i="50"/>
  <c r="D274" i="50"/>
  <c r="C274" i="50"/>
  <c r="AV273" i="50"/>
  <c r="AU273" i="50"/>
  <c r="AK273" i="50"/>
  <c r="AX273" i="50" s="1"/>
  <c r="AH273" i="50"/>
  <c r="AB273" i="50"/>
  <c r="Z273" i="50"/>
  <c r="X273" i="50"/>
  <c r="V273" i="50"/>
  <c r="T273" i="50"/>
  <c r="R273" i="50"/>
  <c r="P273" i="50"/>
  <c r="L273" i="50"/>
  <c r="J273" i="50"/>
  <c r="K273" i="50" s="1"/>
  <c r="I273" i="50"/>
  <c r="D273" i="50"/>
  <c r="C273" i="50"/>
  <c r="AV272" i="50"/>
  <c r="AU272" i="50"/>
  <c r="AK272" i="50"/>
  <c r="AX272" i="50" s="1"/>
  <c r="AH272" i="50"/>
  <c r="AB272" i="50"/>
  <c r="Z272" i="50"/>
  <c r="X272" i="50"/>
  <c r="V272" i="50"/>
  <c r="T272" i="50"/>
  <c r="R272" i="50"/>
  <c r="P272" i="50"/>
  <c r="Q272" i="50" s="1"/>
  <c r="L272" i="50"/>
  <c r="J272" i="50"/>
  <c r="K272" i="50" s="1"/>
  <c r="I272" i="50"/>
  <c r="D272" i="50"/>
  <c r="C272" i="50"/>
  <c r="AV271" i="50"/>
  <c r="AU271" i="50"/>
  <c r="AK271" i="50"/>
  <c r="AX271" i="50" s="1"/>
  <c r="AH271" i="50"/>
  <c r="AB271" i="50"/>
  <c r="Z271" i="50"/>
  <c r="X271" i="50"/>
  <c r="V271" i="50"/>
  <c r="T271" i="50"/>
  <c r="R271" i="50"/>
  <c r="P271" i="50"/>
  <c r="L271" i="50"/>
  <c r="J271" i="50"/>
  <c r="K271" i="50" s="1"/>
  <c r="I271" i="50"/>
  <c r="D271" i="50"/>
  <c r="C271" i="50"/>
  <c r="AV270" i="50"/>
  <c r="AU270" i="50"/>
  <c r="AK270" i="50"/>
  <c r="AX270" i="50" s="1"/>
  <c r="AH270" i="50"/>
  <c r="AB270" i="50"/>
  <c r="Z270" i="50"/>
  <c r="X270" i="50"/>
  <c r="V270" i="50"/>
  <c r="T270" i="50"/>
  <c r="R270" i="50"/>
  <c r="P270" i="50"/>
  <c r="Q270" i="50" s="1"/>
  <c r="L270" i="50"/>
  <c r="J270" i="50"/>
  <c r="K270" i="50" s="1"/>
  <c r="I270" i="50"/>
  <c r="D270" i="50"/>
  <c r="C270" i="50"/>
  <c r="AV269" i="50"/>
  <c r="AU269" i="50"/>
  <c r="AK269" i="50"/>
  <c r="AX269" i="50" s="1"/>
  <c r="AH269" i="50"/>
  <c r="AB269" i="50"/>
  <c r="Z269" i="50"/>
  <c r="X269" i="50"/>
  <c r="V269" i="50"/>
  <c r="T269" i="50"/>
  <c r="R269" i="50"/>
  <c r="P269" i="50"/>
  <c r="L269" i="50"/>
  <c r="J269" i="50"/>
  <c r="K269" i="50" s="1"/>
  <c r="I269" i="50"/>
  <c r="D269" i="50"/>
  <c r="C269" i="50"/>
  <c r="AV268" i="50"/>
  <c r="AU268" i="50"/>
  <c r="AK268" i="50"/>
  <c r="AX268" i="50" s="1"/>
  <c r="AH268" i="50"/>
  <c r="AB268" i="50"/>
  <c r="Z268" i="50"/>
  <c r="X268" i="50"/>
  <c r="V268" i="50"/>
  <c r="T268" i="50"/>
  <c r="R268" i="50"/>
  <c r="P268" i="50"/>
  <c r="Q268" i="50" s="1"/>
  <c r="L268" i="50"/>
  <c r="J268" i="50"/>
  <c r="K268" i="50" s="1"/>
  <c r="I268" i="50"/>
  <c r="D268" i="50"/>
  <c r="C268" i="50"/>
  <c r="AV267" i="50"/>
  <c r="AU267" i="50"/>
  <c r="AK267" i="50"/>
  <c r="AX267" i="50" s="1"/>
  <c r="AH267" i="50"/>
  <c r="AB267" i="50"/>
  <c r="Z267" i="50"/>
  <c r="X267" i="50"/>
  <c r="V267" i="50"/>
  <c r="T267" i="50"/>
  <c r="R267" i="50"/>
  <c r="P267" i="50"/>
  <c r="L267" i="50"/>
  <c r="J267" i="50"/>
  <c r="K267" i="50" s="1"/>
  <c r="I267" i="50"/>
  <c r="D267" i="50"/>
  <c r="C267" i="50"/>
  <c r="AV266" i="50"/>
  <c r="AU266" i="50"/>
  <c r="AK266" i="50"/>
  <c r="AX266" i="50" s="1"/>
  <c r="AH266" i="50"/>
  <c r="AB266" i="50"/>
  <c r="Z266" i="50"/>
  <c r="X266" i="50"/>
  <c r="V266" i="50"/>
  <c r="T266" i="50"/>
  <c r="R266" i="50"/>
  <c r="P266" i="50"/>
  <c r="L266" i="50"/>
  <c r="J266" i="50"/>
  <c r="K266" i="50" s="1"/>
  <c r="I266" i="50"/>
  <c r="D266" i="50"/>
  <c r="C266" i="50"/>
  <c r="AV265" i="50"/>
  <c r="AU265" i="50"/>
  <c r="AK265" i="50"/>
  <c r="AX265" i="50" s="1"/>
  <c r="AH265" i="50"/>
  <c r="AB265" i="50"/>
  <c r="Z265" i="50"/>
  <c r="X265" i="50"/>
  <c r="V265" i="50"/>
  <c r="T265" i="50"/>
  <c r="R265" i="50"/>
  <c r="P265" i="50"/>
  <c r="Q265" i="50" s="1"/>
  <c r="L265" i="50"/>
  <c r="J265" i="50"/>
  <c r="K265" i="50" s="1"/>
  <c r="I265" i="50"/>
  <c r="D265" i="50"/>
  <c r="C265" i="50"/>
  <c r="AV264" i="50"/>
  <c r="AU264" i="50"/>
  <c r="AK264" i="50"/>
  <c r="AX264" i="50" s="1"/>
  <c r="AH264" i="50"/>
  <c r="AB264" i="50"/>
  <c r="Z264" i="50"/>
  <c r="X264" i="50"/>
  <c r="V264" i="50"/>
  <c r="T264" i="50"/>
  <c r="R264" i="50"/>
  <c r="P264" i="50"/>
  <c r="Q264" i="50" s="1"/>
  <c r="L264" i="50"/>
  <c r="J264" i="50"/>
  <c r="K264" i="50" s="1"/>
  <c r="I264" i="50"/>
  <c r="D264" i="50"/>
  <c r="C264" i="50"/>
  <c r="AV263" i="50"/>
  <c r="AU263" i="50"/>
  <c r="AK263" i="50"/>
  <c r="AX263" i="50" s="1"/>
  <c r="AH263" i="50"/>
  <c r="AB263" i="50"/>
  <c r="Z263" i="50"/>
  <c r="X263" i="50"/>
  <c r="V263" i="50"/>
  <c r="T263" i="50"/>
  <c r="R263" i="50"/>
  <c r="S263" i="50" s="1"/>
  <c r="P263" i="50"/>
  <c r="L263" i="50"/>
  <c r="J263" i="50"/>
  <c r="K263" i="50" s="1"/>
  <c r="I263" i="50"/>
  <c r="D263" i="50"/>
  <c r="C263" i="50"/>
  <c r="AV262" i="50"/>
  <c r="AU262" i="50"/>
  <c r="AK262" i="50"/>
  <c r="AX262" i="50" s="1"/>
  <c r="AH262" i="50"/>
  <c r="AB262" i="50"/>
  <c r="Z262" i="50"/>
  <c r="X262" i="50"/>
  <c r="V262" i="50"/>
  <c r="T262" i="50"/>
  <c r="R262" i="50"/>
  <c r="P262" i="50"/>
  <c r="L262" i="50"/>
  <c r="J262" i="50"/>
  <c r="K262" i="50" s="1"/>
  <c r="I262" i="50"/>
  <c r="D262" i="50"/>
  <c r="C262" i="50"/>
  <c r="AV261" i="50"/>
  <c r="AU261" i="50"/>
  <c r="AK261" i="50"/>
  <c r="AX261" i="50" s="1"/>
  <c r="AH261" i="50"/>
  <c r="AB261" i="50"/>
  <c r="Z261" i="50"/>
  <c r="X261" i="50"/>
  <c r="V261" i="50"/>
  <c r="T261" i="50"/>
  <c r="R261" i="50"/>
  <c r="P261" i="50"/>
  <c r="Q261" i="50" s="1"/>
  <c r="L261" i="50"/>
  <c r="J261" i="50"/>
  <c r="K261" i="50" s="1"/>
  <c r="I261" i="50"/>
  <c r="D261" i="50"/>
  <c r="C261" i="50"/>
  <c r="AV260" i="50"/>
  <c r="AU260" i="50"/>
  <c r="AK260" i="50"/>
  <c r="AX260" i="50" s="1"/>
  <c r="AH260" i="50"/>
  <c r="AB260" i="50"/>
  <c r="Z260" i="50"/>
  <c r="X260" i="50"/>
  <c r="V260" i="50"/>
  <c r="T260" i="50"/>
  <c r="R260" i="50"/>
  <c r="P260" i="50"/>
  <c r="Q260" i="50" s="1"/>
  <c r="L260" i="50"/>
  <c r="J260" i="50"/>
  <c r="K260" i="50" s="1"/>
  <c r="I260" i="50"/>
  <c r="D260" i="50"/>
  <c r="C260" i="50"/>
  <c r="AV259" i="50"/>
  <c r="AU259" i="50"/>
  <c r="AK259" i="50"/>
  <c r="AX259" i="50" s="1"/>
  <c r="AH259" i="50"/>
  <c r="AB259" i="50"/>
  <c r="Z259" i="50"/>
  <c r="X259" i="50"/>
  <c r="V259" i="50"/>
  <c r="T259" i="50"/>
  <c r="R259" i="50"/>
  <c r="P259" i="50"/>
  <c r="L259" i="50"/>
  <c r="J259" i="50"/>
  <c r="K259" i="50" s="1"/>
  <c r="I259" i="50"/>
  <c r="D259" i="50"/>
  <c r="C259" i="50"/>
  <c r="AV258" i="50"/>
  <c r="AU258" i="50"/>
  <c r="AK258" i="50"/>
  <c r="AX258" i="50" s="1"/>
  <c r="AH258" i="50"/>
  <c r="AB258" i="50"/>
  <c r="Z258" i="50"/>
  <c r="X258" i="50"/>
  <c r="V258" i="50"/>
  <c r="T258" i="50"/>
  <c r="R258" i="50"/>
  <c r="P258" i="50"/>
  <c r="Q258" i="50" s="1"/>
  <c r="L258" i="50"/>
  <c r="J258" i="50"/>
  <c r="K258" i="50" s="1"/>
  <c r="I258" i="50"/>
  <c r="D258" i="50"/>
  <c r="C258" i="50"/>
  <c r="AV257" i="50"/>
  <c r="AU257" i="50"/>
  <c r="AK257" i="50"/>
  <c r="AX257" i="50" s="1"/>
  <c r="AH257" i="50"/>
  <c r="AB257" i="50"/>
  <c r="Z257" i="50"/>
  <c r="X257" i="50"/>
  <c r="V257" i="50"/>
  <c r="T257" i="50"/>
  <c r="R257" i="50"/>
  <c r="P257" i="50"/>
  <c r="Q257" i="50" s="1"/>
  <c r="L257" i="50"/>
  <c r="J257" i="50"/>
  <c r="K257" i="50" s="1"/>
  <c r="I257" i="50"/>
  <c r="D257" i="50"/>
  <c r="C257" i="50"/>
  <c r="AV256" i="50"/>
  <c r="AU256" i="50"/>
  <c r="AK256" i="50"/>
  <c r="AX256" i="50" s="1"/>
  <c r="AH256" i="50"/>
  <c r="AB256" i="50"/>
  <c r="Z256" i="50"/>
  <c r="X256" i="50"/>
  <c r="V256" i="50"/>
  <c r="T256" i="50"/>
  <c r="R256" i="50"/>
  <c r="P256" i="50"/>
  <c r="L256" i="50"/>
  <c r="J256" i="50"/>
  <c r="K256" i="50" s="1"/>
  <c r="I256" i="50"/>
  <c r="D256" i="50"/>
  <c r="C256" i="50"/>
  <c r="AV255" i="50"/>
  <c r="AU255" i="50"/>
  <c r="AK255" i="50"/>
  <c r="AX255" i="50" s="1"/>
  <c r="AH255" i="50"/>
  <c r="AB255" i="50"/>
  <c r="Z255" i="50"/>
  <c r="X255" i="50"/>
  <c r="V255" i="50"/>
  <c r="T255" i="50"/>
  <c r="R255" i="50"/>
  <c r="P255" i="50"/>
  <c r="L255" i="50"/>
  <c r="J255" i="50"/>
  <c r="K255" i="50" s="1"/>
  <c r="I255" i="50"/>
  <c r="D255" i="50"/>
  <c r="C255" i="50"/>
  <c r="AV254" i="50"/>
  <c r="AU254" i="50"/>
  <c r="AK254" i="50"/>
  <c r="AX254" i="50" s="1"/>
  <c r="AH254" i="50"/>
  <c r="AB254" i="50"/>
  <c r="Z254" i="50"/>
  <c r="X254" i="50"/>
  <c r="V254" i="50"/>
  <c r="T254" i="50"/>
  <c r="R254" i="50"/>
  <c r="P254" i="50"/>
  <c r="L254" i="50"/>
  <c r="J254" i="50"/>
  <c r="K254" i="50" s="1"/>
  <c r="I254" i="50"/>
  <c r="D254" i="50"/>
  <c r="C254" i="50"/>
  <c r="AK253" i="50"/>
  <c r="AX253" i="50" s="1"/>
  <c r="AH253" i="50"/>
  <c r="AV253" i="50"/>
  <c r="AU253" i="50"/>
  <c r="AB253" i="50"/>
  <c r="Z253" i="50"/>
  <c r="X253" i="50"/>
  <c r="V253" i="50"/>
  <c r="T253" i="50"/>
  <c r="R253" i="50"/>
  <c r="P253" i="50"/>
  <c r="L253" i="50"/>
  <c r="J253" i="50"/>
  <c r="K253" i="50" s="1"/>
  <c r="I253" i="50"/>
  <c r="D253" i="50"/>
  <c r="C253" i="50"/>
  <c r="AV252" i="50"/>
  <c r="AK252" i="50"/>
  <c r="AX252" i="50" s="1"/>
  <c r="AH252" i="50"/>
  <c r="AU252" i="50"/>
  <c r="AB252" i="50"/>
  <c r="Z252" i="50"/>
  <c r="X252" i="50"/>
  <c r="V252" i="50"/>
  <c r="T252" i="50"/>
  <c r="R252" i="50"/>
  <c r="P252" i="50"/>
  <c r="Q252" i="50" s="1"/>
  <c r="L252" i="50"/>
  <c r="J252" i="50"/>
  <c r="K252" i="50" s="1"/>
  <c r="I252" i="50"/>
  <c r="D252" i="50"/>
  <c r="C252" i="50"/>
  <c r="AK251" i="50"/>
  <c r="AX251" i="50" s="1"/>
  <c r="AH251" i="50"/>
  <c r="AV251" i="50"/>
  <c r="AU251" i="50"/>
  <c r="AB251" i="50"/>
  <c r="Z251" i="50"/>
  <c r="X251" i="50"/>
  <c r="V251" i="50"/>
  <c r="T251" i="50"/>
  <c r="R251" i="50"/>
  <c r="P251" i="50"/>
  <c r="L251" i="50"/>
  <c r="J251" i="50"/>
  <c r="K251" i="50" s="1"/>
  <c r="I251" i="50"/>
  <c r="D251" i="50"/>
  <c r="C251" i="50"/>
  <c r="AK250" i="50"/>
  <c r="AX250" i="50" s="1"/>
  <c r="AH250" i="50"/>
  <c r="AV250" i="50"/>
  <c r="AU250" i="50"/>
  <c r="AB250" i="50"/>
  <c r="Z250" i="50"/>
  <c r="X250" i="50"/>
  <c r="V250" i="50"/>
  <c r="T250" i="50"/>
  <c r="R250" i="50"/>
  <c r="P250" i="50"/>
  <c r="L250" i="50"/>
  <c r="J250" i="50"/>
  <c r="K250" i="50" s="1"/>
  <c r="I250" i="50"/>
  <c r="D250" i="50"/>
  <c r="C250" i="50"/>
  <c r="AK249" i="50"/>
  <c r="AX249" i="50" s="1"/>
  <c r="AH249" i="50"/>
  <c r="AV249" i="50"/>
  <c r="AU249" i="50"/>
  <c r="AB249" i="50"/>
  <c r="Z249" i="50"/>
  <c r="X249" i="50"/>
  <c r="V249" i="50"/>
  <c r="T249" i="50"/>
  <c r="R249" i="50"/>
  <c r="P249" i="50"/>
  <c r="Q249" i="50" s="1"/>
  <c r="L249" i="50"/>
  <c r="J249" i="50"/>
  <c r="K249" i="50" s="1"/>
  <c r="I249" i="50"/>
  <c r="D249" i="50"/>
  <c r="C249" i="50"/>
  <c r="AK248" i="50"/>
  <c r="AX248" i="50" s="1"/>
  <c r="AH248" i="50"/>
  <c r="AV248" i="50"/>
  <c r="AU248" i="50"/>
  <c r="AB248" i="50"/>
  <c r="Z248" i="50"/>
  <c r="X248" i="50"/>
  <c r="V248" i="50"/>
  <c r="T248" i="50"/>
  <c r="R248" i="50"/>
  <c r="P248" i="50"/>
  <c r="L248" i="50"/>
  <c r="J248" i="50"/>
  <c r="K248" i="50" s="1"/>
  <c r="I248" i="50"/>
  <c r="D248" i="50"/>
  <c r="C248" i="50"/>
  <c r="AV247" i="50"/>
  <c r="AK247" i="50"/>
  <c r="AX247" i="50" s="1"/>
  <c r="AH247" i="50"/>
  <c r="AU247" i="50"/>
  <c r="AB247" i="50"/>
  <c r="Z247" i="50"/>
  <c r="X247" i="50"/>
  <c r="V247" i="50"/>
  <c r="T247" i="50"/>
  <c r="R247" i="50"/>
  <c r="P247" i="50"/>
  <c r="L247" i="50"/>
  <c r="J247" i="50"/>
  <c r="K247" i="50" s="1"/>
  <c r="I247" i="50"/>
  <c r="D247" i="50"/>
  <c r="C247" i="50"/>
  <c r="AU246" i="50"/>
  <c r="AK246" i="50"/>
  <c r="AX246" i="50" s="1"/>
  <c r="AH246" i="50"/>
  <c r="AV246" i="50"/>
  <c r="AB246" i="50"/>
  <c r="Z246" i="50"/>
  <c r="X246" i="50"/>
  <c r="V246" i="50"/>
  <c r="T246" i="50"/>
  <c r="R246" i="50"/>
  <c r="P246" i="50"/>
  <c r="Q246" i="50" s="1"/>
  <c r="L246" i="50"/>
  <c r="J246" i="50"/>
  <c r="K246" i="50" s="1"/>
  <c r="I246" i="50"/>
  <c r="D246" i="50"/>
  <c r="C246" i="50"/>
  <c r="AK245" i="50"/>
  <c r="AX245" i="50" s="1"/>
  <c r="AH245" i="50"/>
  <c r="AV245" i="50"/>
  <c r="AU245" i="50"/>
  <c r="AB245" i="50"/>
  <c r="Z245" i="50"/>
  <c r="X245" i="50"/>
  <c r="V245" i="50"/>
  <c r="T245" i="50"/>
  <c r="R245" i="50"/>
  <c r="P245" i="50"/>
  <c r="L245" i="50"/>
  <c r="J245" i="50"/>
  <c r="K245" i="50" s="1"/>
  <c r="I245" i="50"/>
  <c r="D245" i="50"/>
  <c r="C245" i="50"/>
  <c r="AK244" i="50"/>
  <c r="AX244" i="50" s="1"/>
  <c r="AH244" i="50"/>
  <c r="AV244" i="50"/>
  <c r="AU244" i="50"/>
  <c r="AB244" i="50"/>
  <c r="Z244" i="50"/>
  <c r="X244" i="50"/>
  <c r="V244" i="50"/>
  <c r="T244" i="50"/>
  <c r="R244" i="50"/>
  <c r="P244" i="50"/>
  <c r="Q244" i="50" s="1"/>
  <c r="L244" i="50"/>
  <c r="J244" i="50"/>
  <c r="K244" i="50" s="1"/>
  <c r="I244" i="50"/>
  <c r="D244" i="50"/>
  <c r="C244" i="50"/>
  <c r="AK243" i="50"/>
  <c r="AX243" i="50" s="1"/>
  <c r="AH243" i="50"/>
  <c r="AV243" i="50"/>
  <c r="AU243" i="50"/>
  <c r="AB243" i="50"/>
  <c r="Z243" i="50"/>
  <c r="X243" i="50"/>
  <c r="V243" i="50"/>
  <c r="T243" i="50"/>
  <c r="R243" i="50"/>
  <c r="P243" i="50"/>
  <c r="L243" i="50"/>
  <c r="J243" i="50"/>
  <c r="K243" i="50" s="1"/>
  <c r="I243" i="50"/>
  <c r="D243" i="50"/>
  <c r="C243" i="50"/>
  <c r="AK242" i="50"/>
  <c r="AX242" i="50" s="1"/>
  <c r="AH242" i="50"/>
  <c r="AV242" i="50"/>
  <c r="AU242" i="50"/>
  <c r="AB242" i="50"/>
  <c r="Z242" i="50"/>
  <c r="X242" i="50"/>
  <c r="V242" i="50"/>
  <c r="T242" i="50"/>
  <c r="R242" i="50"/>
  <c r="P242" i="50"/>
  <c r="Q242" i="50" s="1"/>
  <c r="L242" i="50"/>
  <c r="J242" i="50"/>
  <c r="K242" i="50" s="1"/>
  <c r="I242" i="50"/>
  <c r="D242" i="50"/>
  <c r="C242" i="50"/>
  <c r="AK241" i="50"/>
  <c r="AX241" i="50" s="1"/>
  <c r="AH241" i="50"/>
  <c r="AV241" i="50"/>
  <c r="AU241" i="50"/>
  <c r="AB241" i="50"/>
  <c r="Z241" i="50"/>
  <c r="X241" i="50"/>
  <c r="V241" i="50"/>
  <c r="T241" i="50"/>
  <c r="R241" i="50"/>
  <c r="P241" i="50"/>
  <c r="Q241" i="50" s="1"/>
  <c r="L241" i="50"/>
  <c r="J241" i="50"/>
  <c r="K241" i="50" s="1"/>
  <c r="I241" i="50"/>
  <c r="D241" i="50"/>
  <c r="C241" i="50"/>
  <c r="AK240" i="50"/>
  <c r="AX240" i="50" s="1"/>
  <c r="AH240" i="50"/>
  <c r="AV240" i="50"/>
  <c r="AU240" i="50"/>
  <c r="AB240" i="50"/>
  <c r="Z240" i="50"/>
  <c r="X240" i="50"/>
  <c r="V240" i="50"/>
  <c r="T240" i="50"/>
  <c r="R240" i="50"/>
  <c r="P240" i="50"/>
  <c r="L240" i="50"/>
  <c r="J240" i="50"/>
  <c r="K240" i="50" s="1"/>
  <c r="I240" i="50"/>
  <c r="D240" i="50"/>
  <c r="C240" i="50"/>
  <c r="AV239" i="50"/>
  <c r="AK239" i="50"/>
  <c r="AX239" i="50" s="1"/>
  <c r="AH239" i="50"/>
  <c r="AU239" i="50"/>
  <c r="AB239" i="50"/>
  <c r="Z239" i="50"/>
  <c r="AA239" i="50" s="1"/>
  <c r="X239" i="50"/>
  <c r="V239" i="50"/>
  <c r="T239" i="50"/>
  <c r="R239" i="50"/>
  <c r="P239" i="50"/>
  <c r="L239" i="50"/>
  <c r="J239" i="50"/>
  <c r="K239" i="50" s="1"/>
  <c r="I239" i="50"/>
  <c r="D239" i="50"/>
  <c r="C239" i="50"/>
  <c r="AK238" i="50"/>
  <c r="AX238" i="50" s="1"/>
  <c r="AH238" i="50"/>
  <c r="AV238" i="50"/>
  <c r="AU238" i="50"/>
  <c r="AB238" i="50"/>
  <c r="Z238" i="50"/>
  <c r="X238" i="50"/>
  <c r="V238" i="50"/>
  <c r="T238" i="50"/>
  <c r="R238" i="50"/>
  <c r="P238" i="50"/>
  <c r="Q238" i="50" s="1"/>
  <c r="L238" i="50"/>
  <c r="J238" i="50"/>
  <c r="K238" i="50" s="1"/>
  <c r="I238" i="50"/>
  <c r="D238" i="50"/>
  <c r="C238" i="50"/>
  <c r="AK237" i="50"/>
  <c r="AX237" i="50" s="1"/>
  <c r="AH237" i="50"/>
  <c r="AV237" i="50"/>
  <c r="AU237" i="50"/>
  <c r="AB237" i="50"/>
  <c r="Z237" i="50"/>
  <c r="X237" i="50"/>
  <c r="V237" i="50"/>
  <c r="T237" i="50"/>
  <c r="R237" i="50"/>
  <c r="P237" i="50"/>
  <c r="Q237" i="50" s="1"/>
  <c r="L237" i="50"/>
  <c r="J237" i="50"/>
  <c r="K237" i="50" s="1"/>
  <c r="I237" i="50"/>
  <c r="D237" i="50"/>
  <c r="C237" i="50"/>
  <c r="AV236" i="50"/>
  <c r="AK236" i="50"/>
  <c r="AX236" i="50" s="1"/>
  <c r="AH236" i="50"/>
  <c r="AU236" i="50"/>
  <c r="AB236" i="50"/>
  <c r="Z236" i="50"/>
  <c r="X236" i="50"/>
  <c r="V236" i="50"/>
  <c r="T236" i="50"/>
  <c r="R236" i="50"/>
  <c r="P236" i="50"/>
  <c r="Q236" i="50" s="1"/>
  <c r="L236" i="50"/>
  <c r="J236" i="50"/>
  <c r="K236" i="50" s="1"/>
  <c r="I236" i="50"/>
  <c r="D236" i="50"/>
  <c r="C236" i="50"/>
  <c r="AK235" i="50"/>
  <c r="AX235" i="50" s="1"/>
  <c r="AH235" i="50"/>
  <c r="AV235" i="50"/>
  <c r="AU235" i="50"/>
  <c r="AB235" i="50"/>
  <c r="Z235" i="50"/>
  <c r="X235" i="50"/>
  <c r="V235" i="50"/>
  <c r="T235" i="50"/>
  <c r="R235" i="50"/>
  <c r="P235" i="50"/>
  <c r="Q235" i="50" s="1"/>
  <c r="L235" i="50"/>
  <c r="J235" i="50"/>
  <c r="K235" i="50" s="1"/>
  <c r="I235" i="50"/>
  <c r="D235" i="50"/>
  <c r="C235" i="50"/>
  <c r="AU234" i="50"/>
  <c r="AK234" i="50"/>
  <c r="AX234" i="50" s="1"/>
  <c r="AH234" i="50"/>
  <c r="AV234" i="50"/>
  <c r="AB234" i="50"/>
  <c r="Z234" i="50"/>
  <c r="X234" i="50"/>
  <c r="V234" i="50"/>
  <c r="T234" i="50"/>
  <c r="R234" i="50"/>
  <c r="P234" i="50"/>
  <c r="L234" i="50"/>
  <c r="J234" i="50"/>
  <c r="K234" i="50" s="1"/>
  <c r="I234" i="50"/>
  <c r="D234" i="50"/>
  <c r="C234" i="50"/>
  <c r="AU233" i="50"/>
  <c r="AK233" i="50"/>
  <c r="AX233" i="50" s="1"/>
  <c r="AH233" i="50"/>
  <c r="AV233" i="50"/>
  <c r="AB233" i="50"/>
  <c r="Z233" i="50"/>
  <c r="X233" i="50"/>
  <c r="V233" i="50"/>
  <c r="T233" i="50"/>
  <c r="R233" i="50"/>
  <c r="S233" i="50" s="1"/>
  <c r="P233" i="50"/>
  <c r="L233" i="50"/>
  <c r="J233" i="50"/>
  <c r="K233" i="50" s="1"/>
  <c r="I233" i="50"/>
  <c r="D233" i="50"/>
  <c r="C233" i="50"/>
  <c r="AK232" i="50"/>
  <c r="AX232" i="50" s="1"/>
  <c r="AH232" i="50"/>
  <c r="AV232" i="50"/>
  <c r="AU232" i="50"/>
  <c r="AB232" i="50"/>
  <c r="Z232" i="50"/>
  <c r="X232" i="50"/>
  <c r="V232" i="50"/>
  <c r="T232" i="50"/>
  <c r="R232" i="50"/>
  <c r="P232" i="50"/>
  <c r="L232" i="50"/>
  <c r="J232" i="50"/>
  <c r="K232" i="50" s="1"/>
  <c r="I232" i="50"/>
  <c r="D232" i="50"/>
  <c r="C232" i="50"/>
  <c r="AK231" i="50"/>
  <c r="AX231" i="50" s="1"/>
  <c r="AH231" i="50"/>
  <c r="AV231" i="50"/>
  <c r="AU231" i="50"/>
  <c r="AB231" i="50"/>
  <c r="Z231" i="50"/>
  <c r="X231" i="50"/>
  <c r="V231" i="50"/>
  <c r="T231" i="50"/>
  <c r="R231" i="50"/>
  <c r="S231" i="50" s="1"/>
  <c r="P231" i="50"/>
  <c r="L231" i="50"/>
  <c r="J231" i="50"/>
  <c r="K231" i="50" s="1"/>
  <c r="I231" i="50"/>
  <c r="D231" i="50"/>
  <c r="C231" i="50"/>
  <c r="AU230" i="50"/>
  <c r="AK230" i="50"/>
  <c r="AX230" i="50" s="1"/>
  <c r="AH230" i="50"/>
  <c r="AV230" i="50"/>
  <c r="AB230" i="50"/>
  <c r="Z230" i="50"/>
  <c r="X230" i="50"/>
  <c r="V230" i="50"/>
  <c r="T230" i="50"/>
  <c r="R230" i="50"/>
  <c r="P230" i="50"/>
  <c r="Q230" i="50" s="1"/>
  <c r="L230" i="50"/>
  <c r="J230" i="50"/>
  <c r="K230" i="50" s="1"/>
  <c r="I230" i="50"/>
  <c r="D230" i="50"/>
  <c r="C230" i="50"/>
  <c r="AK229" i="50"/>
  <c r="AX229" i="50" s="1"/>
  <c r="AH229" i="50"/>
  <c r="AV229" i="50"/>
  <c r="AU229" i="50"/>
  <c r="AB229" i="50"/>
  <c r="Z229" i="50"/>
  <c r="X229" i="50"/>
  <c r="V229" i="50"/>
  <c r="T229" i="50"/>
  <c r="R229" i="50"/>
  <c r="P229" i="50"/>
  <c r="Q229" i="50" s="1"/>
  <c r="L229" i="50"/>
  <c r="J229" i="50"/>
  <c r="K229" i="50" s="1"/>
  <c r="I229" i="50"/>
  <c r="D229" i="50"/>
  <c r="C229" i="50"/>
  <c r="AK228" i="50"/>
  <c r="AX228" i="50" s="1"/>
  <c r="AH228" i="50"/>
  <c r="AV228" i="50"/>
  <c r="AU228" i="50"/>
  <c r="AB228" i="50"/>
  <c r="Z228" i="50"/>
  <c r="X228" i="50"/>
  <c r="V228" i="50"/>
  <c r="T228" i="50"/>
  <c r="R228" i="50"/>
  <c r="P228" i="50"/>
  <c r="Q228" i="50" s="1"/>
  <c r="L228" i="50"/>
  <c r="J228" i="50"/>
  <c r="K228" i="50" s="1"/>
  <c r="I228" i="50"/>
  <c r="D228" i="50"/>
  <c r="C228" i="50"/>
  <c r="AK227" i="50"/>
  <c r="AX227" i="50" s="1"/>
  <c r="AH227" i="50"/>
  <c r="AV227" i="50"/>
  <c r="AU227" i="50"/>
  <c r="AB227" i="50"/>
  <c r="Z227" i="50"/>
  <c r="X227" i="50"/>
  <c r="V227" i="50"/>
  <c r="T227" i="50"/>
  <c r="R227" i="50"/>
  <c r="P227" i="50"/>
  <c r="L227" i="50"/>
  <c r="J227" i="50"/>
  <c r="K227" i="50" s="1"/>
  <c r="I227" i="50"/>
  <c r="D227" i="50"/>
  <c r="C227" i="50"/>
  <c r="AK226" i="50"/>
  <c r="AX226" i="50" s="1"/>
  <c r="AH226" i="50"/>
  <c r="AV226" i="50"/>
  <c r="AU226" i="50"/>
  <c r="AB226" i="50"/>
  <c r="Z226" i="50"/>
  <c r="X226" i="50"/>
  <c r="V226" i="50"/>
  <c r="T226" i="50"/>
  <c r="R226" i="50"/>
  <c r="P226" i="50"/>
  <c r="L226" i="50"/>
  <c r="J226" i="50"/>
  <c r="K226" i="50" s="1"/>
  <c r="I226" i="50"/>
  <c r="D226" i="50"/>
  <c r="C226" i="50"/>
  <c r="AK225" i="50"/>
  <c r="AX225" i="50" s="1"/>
  <c r="AH225" i="50"/>
  <c r="AV225" i="50"/>
  <c r="AU225" i="50"/>
  <c r="AB225" i="50"/>
  <c r="Z225" i="50"/>
  <c r="X225" i="50"/>
  <c r="V225" i="50"/>
  <c r="T225" i="50"/>
  <c r="R225" i="50"/>
  <c r="S225" i="50" s="1"/>
  <c r="P225" i="50"/>
  <c r="L225" i="50"/>
  <c r="J225" i="50"/>
  <c r="K225" i="50" s="1"/>
  <c r="I225" i="50"/>
  <c r="D225" i="50"/>
  <c r="C225" i="50"/>
  <c r="AK224" i="50"/>
  <c r="AX224" i="50" s="1"/>
  <c r="AH224" i="50"/>
  <c r="AV224" i="50"/>
  <c r="AU224" i="50"/>
  <c r="AB224" i="50"/>
  <c r="Z224" i="50"/>
  <c r="X224" i="50"/>
  <c r="V224" i="50"/>
  <c r="T224" i="50"/>
  <c r="R224" i="50"/>
  <c r="P224" i="50"/>
  <c r="L224" i="50"/>
  <c r="J224" i="50"/>
  <c r="K224" i="50" s="1"/>
  <c r="I224" i="50"/>
  <c r="D224" i="50"/>
  <c r="C224" i="50"/>
  <c r="AK223" i="50"/>
  <c r="AX223" i="50" s="1"/>
  <c r="AH223" i="50"/>
  <c r="AV223" i="50"/>
  <c r="AU223" i="50"/>
  <c r="AB223" i="50"/>
  <c r="Z223" i="50"/>
  <c r="X223" i="50"/>
  <c r="V223" i="50"/>
  <c r="T223" i="50"/>
  <c r="R223" i="50"/>
  <c r="P223" i="50"/>
  <c r="L223" i="50"/>
  <c r="J223" i="50"/>
  <c r="K223" i="50" s="1"/>
  <c r="I223" i="50"/>
  <c r="D223" i="50"/>
  <c r="C223" i="50"/>
  <c r="AK222" i="50"/>
  <c r="AX222" i="50" s="1"/>
  <c r="AH222" i="50"/>
  <c r="AV222" i="50"/>
  <c r="AU222" i="50"/>
  <c r="AB222" i="50"/>
  <c r="Z222" i="50"/>
  <c r="X222" i="50"/>
  <c r="V222" i="50"/>
  <c r="T222" i="50"/>
  <c r="R222" i="50"/>
  <c r="S222" i="50" s="1"/>
  <c r="P222" i="50"/>
  <c r="L222" i="50"/>
  <c r="J222" i="50"/>
  <c r="K222" i="50" s="1"/>
  <c r="I222" i="50"/>
  <c r="D222" i="50"/>
  <c r="C222" i="50"/>
  <c r="AK221" i="50"/>
  <c r="AX221" i="50" s="1"/>
  <c r="AH221" i="50"/>
  <c r="AV221" i="50"/>
  <c r="AU221" i="50"/>
  <c r="AB221" i="50"/>
  <c r="Z221" i="50"/>
  <c r="X221" i="50"/>
  <c r="V221" i="50"/>
  <c r="T221" i="50"/>
  <c r="R221" i="50"/>
  <c r="P221" i="50"/>
  <c r="L221" i="50"/>
  <c r="J221" i="50"/>
  <c r="K221" i="50" s="1"/>
  <c r="I221" i="50"/>
  <c r="D221" i="50"/>
  <c r="C221" i="50"/>
  <c r="AK220" i="50"/>
  <c r="AX220" i="50" s="1"/>
  <c r="AH220" i="50"/>
  <c r="AV220" i="50"/>
  <c r="AU220" i="50"/>
  <c r="AB220" i="50"/>
  <c r="Z220" i="50"/>
  <c r="X220" i="50"/>
  <c r="V220" i="50"/>
  <c r="T220" i="50"/>
  <c r="R220" i="50"/>
  <c r="P220" i="50"/>
  <c r="Q220" i="50" s="1"/>
  <c r="L220" i="50"/>
  <c r="J220" i="50"/>
  <c r="K220" i="50" s="1"/>
  <c r="I220" i="50"/>
  <c r="D220" i="50"/>
  <c r="C220" i="50"/>
  <c r="AK219" i="50"/>
  <c r="AX219" i="50" s="1"/>
  <c r="AH219" i="50"/>
  <c r="AV219" i="50"/>
  <c r="AU219" i="50"/>
  <c r="AB219" i="50"/>
  <c r="Z219" i="50"/>
  <c r="X219" i="50"/>
  <c r="V219" i="50"/>
  <c r="T219" i="50"/>
  <c r="R219" i="50"/>
  <c r="P219" i="50"/>
  <c r="Q219" i="50" s="1"/>
  <c r="L219" i="50"/>
  <c r="J219" i="50"/>
  <c r="K219" i="50" s="1"/>
  <c r="I219" i="50"/>
  <c r="D219" i="50"/>
  <c r="C219" i="50"/>
  <c r="AK218" i="50"/>
  <c r="AX218" i="50" s="1"/>
  <c r="AH218" i="50"/>
  <c r="AV218" i="50"/>
  <c r="AU218" i="50"/>
  <c r="AB218" i="50"/>
  <c r="Z218" i="50"/>
  <c r="X218" i="50"/>
  <c r="V218" i="50"/>
  <c r="T218" i="50"/>
  <c r="R218" i="50"/>
  <c r="P218" i="50"/>
  <c r="L218" i="50"/>
  <c r="J218" i="50"/>
  <c r="K218" i="50" s="1"/>
  <c r="I218" i="50"/>
  <c r="D218" i="50"/>
  <c r="C218" i="50"/>
  <c r="AK217" i="50"/>
  <c r="AX217" i="50" s="1"/>
  <c r="AH217" i="50"/>
  <c r="AV217" i="50"/>
  <c r="AU217" i="50"/>
  <c r="AB217" i="50"/>
  <c r="Z217" i="50"/>
  <c r="X217" i="50"/>
  <c r="V217" i="50"/>
  <c r="T217" i="50"/>
  <c r="R217" i="50"/>
  <c r="S217" i="50" s="1"/>
  <c r="P217" i="50"/>
  <c r="L217" i="50"/>
  <c r="J217" i="50"/>
  <c r="K217" i="50" s="1"/>
  <c r="I217" i="50"/>
  <c r="D217" i="50"/>
  <c r="C217" i="50"/>
  <c r="AU216" i="50"/>
  <c r="AK216" i="50"/>
  <c r="AX216" i="50" s="1"/>
  <c r="AH216" i="50"/>
  <c r="AV216" i="50"/>
  <c r="AB216" i="50"/>
  <c r="Z216" i="50"/>
  <c r="X216" i="50"/>
  <c r="V216" i="50"/>
  <c r="T216" i="50"/>
  <c r="R216" i="50"/>
  <c r="P216" i="50"/>
  <c r="Q216" i="50" s="1"/>
  <c r="L216" i="50"/>
  <c r="J216" i="50"/>
  <c r="K216" i="50" s="1"/>
  <c r="I216" i="50"/>
  <c r="D216" i="50"/>
  <c r="C216" i="50"/>
  <c r="AU215" i="50"/>
  <c r="AK215" i="50"/>
  <c r="AX215" i="50" s="1"/>
  <c r="AH215" i="50"/>
  <c r="AV215" i="50"/>
  <c r="AB215" i="50"/>
  <c r="Z215" i="50"/>
  <c r="X215" i="50"/>
  <c r="V215" i="50"/>
  <c r="T215" i="50"/>
  <c r="R215" i="50"/>
  <c r="S215" i="50" s="1"/>
  <c r="P215" i="50"/>
  <c r="L215" i="50"/>
  <c r="J215" i="50"/>
  <c r="K215" i="50" s="1"/>
  <c r="I215" i="50"/>
  <c r="D215" i="50"/>
  <c r="C215" i="50"/>
  <c r="AU214" i="50"/>
  <c r="AK214" i="50"/>
  <c r="AX214" i="50" s="1"/>
  <c r="AH214" i="50"/>
  <c r="AV214" i="50"/>
  <c r="AB214" i="50"/>
  <c r="Z214" i="50"/>
  <c r="X214" i="50"/>
  <c r="V214" i="50"/>
  <c r="T214" i="50"/>
  <c r="R214" i="50"/>
  <c r="P214" i="50"/>
  <c r="L214" i="50"/>
  <c r="J214" i="50"/>
  <c r="K214" i="50" s="1"/>
  <c r="I214" i="50"/>
  <c r="D214" i="50"/>
  <c r="C214" i="50"/>
  <c r="AK198" i="50"/>
  <c r="AX198" i="50" s="1"/>
  <c r="AH198" i="50"/>
  <c r="AV198" i="50"/>
  <c r="AU198" i="50"/>
  <c r="AB198" i="50"/>
  <c r="Z198" i="50"/>
  <c r="X198" i="50"/>
  <c r="V198" i="50"/>
  <c r="T198" i="50"/>
  <c r="R198" i="50"/>
  <c r="P198" i="50"/>
  <c r="Q198" i="50" s="1"/>
  <c r="L198" i="50"/>
  <c r="J198" i="50"/>
  <c r="K198" i="50" s="1"/>
  <c r="I198" i="50"/>
  <c r="D198" i="50"/>
  <c r="C198" i="50"/>
  <c r="AU197" i="50"/>
  <c r="AK197" i="50"/>
  <c r="AX197" i="50" s="1"/>
  <c r="AH197" i="50"/>
  <c r="AV197" i="50"/>
  <c r="AB197" i="50"/>
  <c r="Z197" i="50"/>
  <c r="X197" i="50"/>
  <c r="V197" i="50"/>
  <c r="T197" i="50"/>
  <c r="R197" i="50"/>
  <c r="P197" i="50"/>
  <c r="Q197" i="50" s="1"/>
  <c r="J197" i="50"/>
  <c r="K197" i="50" s="1"/>
  <c r="I197" i="50"/>
  <c r="D197" i="50"/>
  <c r="C197" i="50"/>
  <c r="AV195" i="50"/>
  <c r="AK195" i="50"/>
  <c r="AX195" i="50" s="1"/>
  <c r="AH195" i="50"/>
  <c r="AU195" i="50"/>
  <c r="AB195" i="50"/>
  <c r="Z195" i="50"/>
  <c r="X195" i="50"/>
  <c r="V195" i="50"/>
  <c r="T195" i="50"/>
  <c r="R195" i="50"/>
  <c r="P195" i="50"/>
  <c r="Q195" i="50" s="1"/>
  <c r="J195" i="50"/>
  <c r="K195" i="50" s="1"/>
  <c r="I195" i="50"/>
  <c r="D195" i="50"/>
  <c r="C195" i="50"/>
  <c r="AU206" i="50"/>
  <c r="AK206" i="50"/>
  <c r="AX206" i="50" s="1"/>
  <c r="AH206" i="50"/>
  <c r="AV206" i="50"/>
  <c r="AB206" i="50"/>
  <c r="Z206" i="50"/>
  <c r="X206" i="50"/>
  <c r="V206" i="50"/>
  <c r="T206" i="50"/>
  <c r="R206" i="50"/>
  <c r="P206" i="50"/>
  <c r="J206" i="50"/>
  <c r="K206" i="50" s="1"/>
  <c r="I206" i="50"/>
  <c r="D206" i="50"/>
  <c r="C206" i="50"/>
  <c r="AK205" i="50"/>
  <c r="AX205" i="50" s="1"/>
  <c r="AH205" i="50"/>
  <c r="AV205" i="50"/>
  <c r="AU205" i="50"/>
  <c r="AB205" i="50"/>
  <c r="Z205" i="50"/>
  <c r="X205" i="50"/>
  <c r="V205" i="50"/>
  <c r="T205" i="50"/>
  <c r="R205" i="50"/>
  <c r="P205" i="50"/>
  <c r="J205" i="50"/>
  <c r="K205" i="50" s="1"/>
  <c r="I205" i="50"/>
  <c r="D205" i="50"/>
  <c r="C205" i="50"/>
  <c r="AK187" i="50"/>
  <c r="AX187" i="50" s="1"/>
  <c r="AH187" i="50"/>
  <c r="AV187" i="50"/>
  <c r="AU187" i="50"/>
  <c r="AB187" i="50"/>
  <c r="Z187" i="50"/>
  <c r="X187" i="50"/>
  <c r="V187" i="50"/>
  <c r="T187" i="50"/>
  <c r="R187" i="50"/>
  <c r="P187" i="50"/>
  <c r="J187" i="50"/>
  <c r="K187" i="50" s="1"/>
  <c r="I187" i="50"/>
  <c r="D187" i="50"/>
  <c r="C187" i="50"/>
  <c r="AU201" i="50"/>
  <c r="AK201" i="50"/>
  <c r="AX201" i="50" s="1"/>
  <c r="AH201" i="50"/>
  <c r="AV201" i="50"/>
  <c r="AB201" i="50"/>
  <c r="Z201" i="50"/>
  <c r="X201" i="50"/>
  <c r="V201" i="50"/>
  <c r="T201" i="50"/>
  <c r="R201" i="50"/>
  <c r="P201" i="50"/>
  <c r="Q201" i="50" s="1"/>
  <c r="J201" i="50"/>
  <c r="K201" i="50" s="1"/>
  <c r="I201" i="50"/>
  <c r="D201" i="50"/>
  <c r="C201" i="50"/>
  <c r="AU182" i="50"/>
  <c r="AK182" i="50"/>
  <c r="AX182" i="50" s="1"/>
  <c r="AH182" i="50"/>
  <c r="AV182" i="50"/>
  <c r="AB182" i="50"/>
  <c r="Z182" i="50"/>
  <c r="X182" i="50"/>
  <c r="V182" i="50"/>
  <c r="T182" i="50"/>
  <c r="R182" i="50"/>
  <c r="P182" i="50"/>
  <c r="J182" i="50"/>
  <c r="K182" i="50" s="1"/>
  <c r="I182" i="50"/>
  <c r="D182" i="50"/>
  <c r="C182" i="50"/>
  <c r="AK178" i="50"/>
  <c r="AX178" i="50" s="1"/>
  <c r="AH178" i="50"/>
  <c r="AV178" i="50"/>
  <c r="AU178" i="50"/>
  <c r="AB178" i="50"/>
  <c r="Z178" i="50"/>
  <c r="X178" i="50"/>
  <c r="V178" i="50"/>
  <c r="T178" i="50"/>
  <c r="R178" i="50"/>
  <c r="P178" i="50"/>
  <c r="J178" i="50"/>
  <c r="K178" i="50" s="1"/>
  <c r="I178" i="50"/>
  <c r="D178" i="50"/>
  <c r="C178" i="50"/>
  <c r="AK86" i="50"/>
  <c r="AX86" i="50" s="1"/>
  <c r="AH86" i="50"/>
  <c r="AV86" i="50"/>
  <c r="AU86" i="50"/>
  <c r="AB86" i="50"/>
  <c r="Z86" i="50"/>
  <c r="X86" i="50"/>
  <c r="V86" i="50"/>
  <c r="T86" i="50"/>
  <c r="R86" i="50"/>
  <c r="P86" i="50"/>
  <c r="J86" i="50"/>
  <c r="K86" i="50" s="1"/>
  <c r="I86" i="50"/>
  <c r="D86" i="50"/>
  <c r="C86" i="50"/>
  <c r="AK179" i="50"/>
  <c r="AX179" i="50" s="1"/>
  <c r="AH179" i="50"/>
  <c r="AV179" i="50"/>
  <c r="AU179" i="50"/>
  <c r="AB179" i="50"/>
  <c r="Z179" i="50"/>
  <c r="X179" i="50"/>
  <c r="V179" i="50"/>
  <c r="T179" i="50"/>
  <c r="R179" i="50"/>
  <c r="P179" i="50"/>
  <c r="L179" i="50"/>
  <c r="J179" i="50"/>
  <c r="K179" i="50" s="1"/>
  <c r="I179" i="50"/>
  <c r="D179" i="50"/>
  <c r="C179" i="50"/>
  <c r="AK175" i="50"/>
  <c r="AX175" i="50" s="1"/>
  <c r="AH175" i="50"/>
  <c r="AV175" i="50"/>
  <c r="AU175" i="50"/>
  <c r="AB175" i="50"/>
  <c r="Z175" i="50"/>
  <c r="X175" i="50"/>
  <c r="V175" i="50"/>
  <c r="T175" i="50"/>
  <c r="R175" i="50"/>
  <c r="P175" i="50"/>
  <c r="Q175" i="50" s="1"/>
  <c r="J175" i="50"/>
  <c r="K175" i="50" s="1"/>
  <c r="I175" i="50"/>
  <c r="D175" i="50"/>
  <c r="C175" i="50"/>
  <c r="AK172" i="50"/>
  <c r="AX172" i="50" s="1"/>
  <c r="AH172" i="50"/>
  <c r="AV172" i="50"/>
  <c r="AU172" i="50"/>
  <c r="AB172" i="50"/>
  <c r="Z172" i="50"/>
  <c r="X172" i="50"/>
  <c r="V172" i="50"/>
  <c r="T172" i="50"/>
  <c r="R172" i="50"/>
  <c r="P172" i="50"/>
  <c r="J172" i="50"/>
  <c r="K172" i="50" s="1"/>
  <c r="I172" i="50"/>
  <c r="D172" i="50"/>
  <c r="C172" i="50"/>
  <c r="AK170" i="50"/>
  <c r="AX170" i="50" s="1"/>
  <c r="AH170" i="50"/>
  <c r="AV170" i="50"/>
  <c r="AU170" i="50"/>
  <c r="AB170" i="50"/>
  <c r="Z170" i="50"/>
  <c r="X170" i="50"/>
  <c r="V170" i="50"/>
  <c r="T170" i="50"/>
  <c r="R170" i="50"/>
  <c r="P170" i="50"/>
  <c r="J170" i="50"/>
  <c r="K170" i="50" s="1"/>
  <c r="I170" i="50"/>
  <c r="D170" i="50"/>
  <c r="C170" i="50"/>
  <c r="AK167" i="50"/>
  <c r="AX167" i="50" s="1"/>
  <c r="AH167" i="50"/>
  <c r="AV167" i="50"/>
  <c r="AU167" i="50"/>
  <c r="AB167" i="50"/>
  <c r="Z167" i="50"/>
  <c r="X167" i="50"/>
  <c r="V167" i="50"/>
  <c r="T167" i="50"/>
  <c r="R167" i="50"/>
  <c r="P167" i="50"/>
  <c r="J167" i="50"/>
  <c r="K167" i="50" s="1"/>
  <c r="I167" i="50"/>
  <c r="D167" i="50"/>
  <c r="C167" i="50"/>
  <c r="AK166" i="50"/>
  <c r="AX166" i="50" s="1"/>
  <c r="AH166" i="50"/>
  <c r="AV166" i="50"/>
  <c r="AU166" i="50"/>
  <c r="AB166" i="50"/>
  <c r="Z166" i="50"/>
  <c r="X166" i="50"/>
  <c r="V166" i="50"/>
  <c r="T166" i="50"/>
  <c r="R166" i="50"/>
  <c r="P166" i="50"/>
  <c r="J166" i="50"/>
  <c r="K166" i="50" s="1"/>
  <c r="I166" i="50"/>
  <c r="D166" i="50"/>
  <c r="C166" i="50"/>
  <c r="AK164" i="50"/>
  <c r="AX164" i="50" s="1"/>
  <c r="AH164" i="50"/>
  <c r="AV164" i="50"/>
  <c r="AU164" i="50"/>
  <c r="AB164" i="50"/>
  <c r="Z164" i="50"/>
  <c r="X164" i="50"/>
  <c r="V164" i="50"/>
  <c r="T164" i="50"/>
  <c r="R164" i="50"/>
  <c r="P164" i="50"/>
  <c r="J164" i="50"/>
  <c r="K164" i="50" s="1"/>
  <c r="I164" i="50"/>
  <c r="D164" i="50"/>
  <c r="C164" i="50"/>
  <c r="AK163" i="50"/>
  <c r="AX163" i="50" s="1"/>
  <c r="AH163" i="50"/>
  <c r="AV163" i="50"/>
  <c r="AU163" i="50"/>
  <c r="AB163" i="50"/>
  <c r="Z163" i="50"/>
  <c r="X163" i="50"/>
  <c r="V163" i="50"/>
  <c r="T163" i="50"/>
  <c r="R163" i="50"/>
  <c r="P163" i="50"/>
  <c r="J163" i="50"/>
  <c r="K163" i="50" s="1"/>
  <c r="I163" i="50"/>
  <c r="D163" i="50"/>
  <c r="C163" i="50"/>
  <c r="AK162" i="50"/>
  <c r="AX162" i="50" s="1"/>
  <c r="AH162" i="50"/>
  <c r="AV162" i="50"/>
  <c r="AU162" i="50"/>
  <c r="AB162" i="50"/>
  <c r="Z162" i="50"/>
  <c r="X162" i="50"/>
  <c r="V162" i="50"/>
  <c r="T162" i="50"/>
  <c r="R162" i="50"/>
  <c r="P162" i="50"/>
  <c r="J162" i="50"/>
  <c r="K162" i="50" s="1"/>
  <c r="I162" i="50"/>
  <c r="D162" i="50"/>
  <c r="C162" i="50"/>
  <c r="AK159" i="50"/>
  <c r="AX159" i="50" s="1"/>
  <c r="AH159" i="50"/>
  <c r="AV159" i="50"/>
  <c r="AU159" i="50"/>
  <c r="AB159" i="50"/>
  <c r="Z159" i="50"/>
  <c r="X159" i="50"/>
  <c r="V159" i="50"/>
  <c r="T159" i="50"/>
  <c r="R159" i="50"/>
  <c r="P159" i="50"/>
  <c r="J159" i="50"/>
  <c r="K159" i="50" s="1"/>
  <c r="I159" i="50"/>
  <c r="D159" i="50"/>
  <c r="C159" i="50"/>
  <c r="AK151" i="50"/>
  <c r="AX151" i="50" s="1"/>
  <c r="AH151" i="50"/>
  <c r="AV151" i="50"/>
  <c r="AU151" i="50"/>
  <c r="AB151" i="50"/>
  <c r="Z151" i="50"/>
  <c r="X151" i="50"/>
  <c r="V151" i="50"/>
  <c r="T151" i="50"/>
  <c r="R151" i="50"/>
  <c r="P151" i="50"/>
  <c r="J151" i="50"/>
  <c r="K151" i="50" s="1"/>
  <c r="I151" i="50"/>
  <c r="D151" i="50"/>
  <c r="C151" i="50"/>
  <c r="AK150" i="50"/>
  <c r="AX150" i="50" s="1"/>
  <c r="AH150" i="50"/>
  <c r="AV150" i="50"/>
  <c r="AU150" i="50"/>
  <c r="AB150" i="50"/>
  <c r="Z150" i="50"/>
  <c r="X150" i="50"/>
  <c r="V150" i="50"/>
  <c r="T150" i="50"/>
  <c r="R150" i="50"/>
  <c r="P150" i="50"/>
  <c r="J150" i="50"/>
  <c r="K150" i="50" s="1"/>
  <c r="I150" i="50"/>
  <c r="D150" i="50"/>
  <c r="C150" i="50"/>
  <c r="AK148" i="50"/>
  <c r="AX148" i="50" s="1"/>
  <c r="AH148" i="50"/>
  <c r="AV148" i="50"/>
  <c r="AU148" i="50"/>
  <c r="AB148" i="50"/>
  <c r="Z148" i="50"/>
  <c r="X148" i="50"/>
  <c r="V148" i="50"/>
  <c r="T148" i="50"/>
  <c r="U148" i="50" s="1"/>
  <c r="AP148" i="50" s="1"/>
  <c r="R148" i="50"/>
  <c r="P148" i="50"/>
  <c r="J148" i="50"/>
  <c r="K148" i="50" s="1"/>
  <c r="I148" i="50"/>
  <c r="D148" i="50"/>
  <c r="C148" i="50"/>
  <c r="AV146" i="50"/>
  <c r="AK146" i="50"/>
  <c r="AX146" i="50" s="1"/>
  <c r="AH146" i="50"/>
  <c r="AU146" i="50"/>
  <c r="AB146" i="50"/>
  <c r="Z146" i="50"/>
  <c r="X146" i="50"/>
  <c r="V146" i="50"/>
  <c r="T146" i="50"/>
  <c r="R146" i="50"/>
  <c r="P146" i="50"/>
  <c r="J146" i="50"/>
  <c r="K146" i="50" s="1"/>
  <c r="I146" i="50"/>
  <c r="D146" i="50"/>
  <c r="C146" i="50"/>
  <c r="AK144" i="50"/>
  <c r="AX144" i="50" s="1"/>
  <c r="AH144" i="50"/>
  <c r="AV144" i="50"/>
  <c r="AU144" i="50"/>
  <c r="AB144" i="50"/>
  <c r="Z144" i="50"/>
  <c r="X144" i="50"/>
  <c r="V144" i="50"/>
  <c r="T144" i="50"/>
  <c r="R144" i="50"/>
  <c r="P144" i="50"/>
  <c r="J144" i="50"/>
  <c r="K144" i="50" s="1"/>
  <c r="I144" i="50"/>
  <c r="D144" i="50"/>
  <c r="C144" i="50"/>
  <c r="AU141" i="50"/>
  <c r="AK141" i="50"/>
  <c r="AX141" i="50" s="1"/>
  <c r="AH141" i="50"/>
  <c r="AV141" i="50"/>
  <c r="AB141" i="50"/>
  <c r="Z141" i="50"/>
  <c r="X141" i="50"/>
  <c r="V141" i="50"/>
  <c r="T141" i="50"/>
  <c r="R141" i="50"/>
  <c r="P141" i="50"/>
  <c r="J141" i="50"/>
  <c r="K141" i="50" s="1"/>
  <c r="I141" i="50"/>
  <c r="D141" i="50"/>
  <c r="C141" i="50"/>
  <c r="AK138" i="50"/>
  <c r="AX138" i="50" s="1"/>
  <c r="AH138" i="50"/>
  <c r="AV138" i="50"/>
  <c r="AU138" i="50"/>
  <c r="AB138" i="50"/>
  <c r="Z138" i="50"/>
  <c r="X138" i="50"/>
  <c r="V138" i="50"/>
  <c r="T138" i="50"/>
  <c r="R138" i="50"/>
  <c r="P138" i="50"/>
  <c r="J138" i="50"/>
  <c r="K138" i="50" s="1"/>
  <c r="I138" i="50"/>
  <c r="D138" i="50"/>
  <c r="C138" i="50"/>
  <c r="AV128" i="50"/>
  <c r="AK128" i="50"/>
  <c r="AX128" i="50" s="1"/>
  <c r="AH128" i="50"/>
  <c r="AU128" i="50"/>
  <c r="AB128" i="50"/>
  <c r="Z128" i="50"/>
  <c r="X128" i="50"/>
  <c r="V128" i="50"/>
  <c r="T128" i="50"/>
  <c r="R128" i="50"/>
  <c r="P128" i="50"/>
  <c r="J128" i="50"/>
  <c r="K128" i="50" s="1"/>
  <c r="I128" i="50"/>
  <c r="D128" i="50"/>
  <c r="C128" i="50"/>
  <c r="AK126" i="50"/>
  <c r="AX126" i="50" s="1"/>
  <c r="AH126" i="50"/>
  <c r="AV126" i="50"/>
  <c r="AU126" i="50"/>
  <c r="AB126" i="50"/>
  <c r="Z126" i="50"/>
  <c r="X126" i="50"/>
  <c r="V126" i="50"/>
  <c r="T126" i="50"/>
  <c r="U126" i="50" s="1"/>
  <c r="R126" i="50"/>
  <c r="P126" i="50"/>
  <c r="J126" i="50"/>
  <c r="K126" i="50" s="1"/>
  <c r="I126" i="50"/>
  <c r="D126" i="50"/>
  <c r="C126" i="50"/>
  <c r="AK363" i="50"/>
  <c r="AX363" i="50" s="1"/>
  <c r="AH363" i="50"/>
  <c r="AV363" i="50"/>
  <c r="AU363" i="50"/>
  <c r="AB363" i="50"/>
  <c r="Z363" i="50"/>
  <c r="X363" i="50"/>
  <c r="V363" i="50"/>
  <c r="T363" i="50"/>
  <c r="R363" i="50"/>
  <c r="P363" i="50"/>
  <c r="Q363" i="50" s="1"/>
  <c r="J363" i="50"/>
  <c r="K363" i="50" s="1"/>
  <c r="I363" i="50"/>
  <c r="D363" i="50"/>
  <c r="C363" i="50"/>
  <c r="AK358" i="50"/>
  <c r="AX358" i="50" s="1"/>
  <c r="AH358" i="50"/>
  <c r="AV358" i="50"/>
  <c r="AU358" i="50"/>
  <c r="AB358" i="50"/>
  <c r="Z358" i="50"/>
  <c r="X358" i="50"/>
  <c r="V358" i="50"/>
  <c r="T358" i="50"/>
  <c r="R358" i="50"/>
  <c r="P358" i="50"/>
  <c r="Q358" i="50" s="1"/>
  <c r="J358" i="50"/>
  <c r="K358" i="50" s="1"/>
  <c r="I358" i="50"/>
  <c r="D358" i="50"/>
  <c r="C358" i="50"/>
  <c r="AU356" i="50"/>
  <c r="AK356" i="50"/>
  <c r="AX356" i="50" s="1"/>
  <c r="AH356" i="50"/>
  <c r="AV356" i="50"/>
  <c r="AB356" i="50"/>
  <c r="Z356" i="50"/>
  <c r="X356" i="50"/>
  <c r="V356" i="50"/>
  <c r="T356" i="50"/>
  <c r="R356" i="50"/>
  <c r="P356" i="50"/>
  <c r="J356" i="50"/>
  <c r="K356" i="50" s="1"/>
  <c r="I356" i="50"/>
  <c r="D356" i="50"/>
  <c r="C356" i="50"/>
  <c r="AK355" i="50"/>
  <c r="AX355" i="50" s="1"/>
  <c r="AH355" i="50"/>
  <c r="AV355" i="50"/>
  <c r="AU355" i="50"/>
  <c r="AB355" i="50"/>
  <c r="Z355" i="50"/>
  <c r="X355" i="50"/>
  <c r="V355" i="50"/>
  <c r="T355" i="50"/>
  <c r="R355" i="50"/>
  <c r="P355" i="50"/>
  <c r="J355" i="50"/>
  <c r="K355" i="50" s="1"/>
  <c r="I355" i="50"/>
  <c r="D355" i="50"/>
  <c r="C355" i="50"/>
  <c r="AK345" i="50"/>
  <c r="AX345" i="50" s="1"/>
  <c r="AH345" i="50"/>
  <c r="AV345" i="50"/>
  <c r="AU345" i="50"/>
  <c r="AB345" i="50"/>
  <c r="Z345" i="50"/>
  <c r="X345" i="50"/>
  <c r="V345" i="50"/>
  <c r="T345" i="50"/>
  <c r="R345" i="50"/>
  <c r="P345" i="50"/>
  <c r="Q345" i="50" s="1"/>
  <c r="J345" i="50"/>
  <c r="K345" i="50" s="1"/>
  <c r="I345" i="50"/>
  <c r="D345" i="50"/>
  <c r="C345" i="50"/>
  <c r="AK340" i="50"/>
  <c r="AX340" i="50" s="1"/>
  <c r="AH340" i="50"/>
  <c r="AV340" i="50"/>
  <c r="AU340" i="50"/>
  <c r="AB340" i="50"/>
  <c r="Z340" i="50"/>
  <c r="X340" i="50"/>
  <c r="V340" i="50"/>
  <c r="T340" i="50"/>
  <c r="R340" i="50"/>
  <c r="P340" i="50"/>
  <c r="Q340" i="50" s="1"/>
  <c r="J340" i="50"/>
  <c r="K340" i="50" s="1"/>
  <c r="I340" i="50"/>
  <c r="D340" i="50"/>
  <c r="C340" i="50"/>
  <c r="AK121" i="50"/>
  <c r="AX121" i="50" s="1"/>
  <c r="AH121" i="50"/>
  <c r="AV121" i="50"/>
  <c r="AU121" i="50"/>
  <c r="AB121" i="50"/>
  <c r="Z121" i="50"/>
  <c r="X121" i="50"/>
  <c r="V121" i="50"/>
  <c r="T121" i="50"/>
  <c r="R121" i="50"/>
  <c r="P121" i="50"/>
  <c r="J121" i="50"/>
  <c r="K121" i="50" s="1"/>
  <c r="I121" i="50"/>
  <c r="D121" i="50"/>
  <c r="C121" i="50"/>
  <c r="AK108" i="50"/>
  <c r="AX108" i="50" s="1"/>
  <c r="AH108" i="50"/>
  <c r="AV108" i="50"/>
  <c r="AU108" i="50"/>
  <c r="AB108" i="50"/>
  <c r="Z108" i="50"/>
  <c r="X108" i="50"/>
  <c r="V108" i="50"/>
  <c r="T108" i="50"/>
  <c r="R108" i="50"/>
  <c r="P108" i="50"/>
  <c r="Q108" i="50" s="1"/>
  <c r="J108" i="50"/>
  <c r="K108" i="50" s="1"/>
  <c r="I108" i="50"/>
  <c r="D108" i="50"/>
  <c r="C108" i="50"/>
  <c r="AV107" i="50"/>
  <c r="AK107" i="50"/>
  <c r="AX107" i="50" s="1"/>
  <c r="AH107" i="50"/>
  <c r="AU107" i="50"/>
  <c r="AB107" i="50"/>
  <c r="Z107" i="50"/>
  <c r="X107" i="50"/>
  <c r="V107" i="50"/>
  <c r="T107" i="50"/>
  <c r="R107" i="50"/>
  <c r="P107" i="50"/>
  <c r="J107" i="50"/>
  <c r="K107" i="50" s="1"/>
  <c r="I107" i="50"/>
  <c r="D107" i="50"/>
  <c r="C107" i="50"/>
  <c r="AK103" i="50"/>
  <c r="AX103" i="50" s="1"/>
  <c r="AH103" i="50"/>
  <c r="AV103" i="50"/>
  <c r="AU103" i="50"/>
  <c r="AB103" i="50"/>
  <c r="Z103" i="50"/>
  <c r="X103" i="50"/>
  <c r="V103" i="50"/>
  <c r="T103" i="50"/>
  <c r="R103" i="50"/>
  <c r="P103" i="50"/>
  <c r="J103" i="50"/>
  <c r="K103" i="50" s="1"/>
  <c r="I103" i="50"/>
  <c r="D103" i="50"/>
  <c r="C103" i="50"/>
  <c r="AV98" i="50"/>
  <c r="AK98" i="50"/>
  <c r="AX98" i="50" s="1"/>
  <c r="AH98" i="50"/>
  <c r="AU98" i="50"/>
  <c r="AB98" i="50"/>
  <c r="Z98" i="50"/>
  <c r="X98" i="50"/>
  <c r="V98" i="50"/>
  <c r="T98" i="50"/>
  <c r="R98" i="50"/>
  <c r="P98" i="50"/>
  <c r="Q98" i="50" s="1"/>
  <c r="J98" i="50"/>
  <c r="K98" i="50" s="1"/>
  <c r="I98" i="50"/>
  <c r="D98" i="50"/>
  <c r="C98" i="50"/>
  <c r="AK97" i="50"/>
  <c r="AX97" i="50" s="1"/>
  <c r="AH97" i="50"/>
  <c r="AV97" i="50"/>
  <c r="AU97" i="50"/>
  <c r="AB97" i="50"/>
  <c r="Z97" i="50"/>
  <c r="X97" i="50"/>
  <c r="V97" i="50"/>
  <c r="T97" i="50"/>
  <c r="R97" i="50"/>
  <c r="P97" i="50"/>
  <c r="Q97" i="50" s="1"/>
  <c r="J97" i="50"/>
  <c r="K97" i="50" s="1"/>
  <c r="I97" i="50"/>
  <c r="D97" i="50"/>
  <c r="C97" i="50"/>
  <c r="AK92" i="50"/>
  <c r="AX92" i="50" s="1"/>
  <c r="AH92" i="50"/>
  <c r="AV92" i="50"/>
  <c r="AU92" i="50"/>
  <c r="AB92" i="50"/>
  <c r="Z92" i="50"/>
  <c r="X92" i="50"/>
  <c r="V92" i="50"/>
  <c r="T92" i="50"/>
  <c r="R92" i="50"/>
  <c r="P92" i="50"/>
  <c r="Q92" i="50" s="1"/>
  <c r="J92" i="50"/>
  <c r="K92" i="50" s="1"/>
  <c r="I92" i="50"/>
  <c r="D92" i="50"/>
  <c r="C92" i="50"/>
  <c r="AU91" i="50"/>
  <c r="AK91" i="50"/>
  <c r="AX91" i="50" s="1"/>
  <c r="AH91" i="50"/>
  <c r="AV91" i="50"/>
  <c r="AB91" i="50"/>
  <c r="Z91" i="50"/>
  <c r="X91" i="50"/>
  <c r="V91" i="50"/>
  <c r="T91" i="50"/>
  <c r="R91" i="50"/>
  <c r="P91" i="50"/>
  <c r="J91" i="50"/>
  <c r="K91" i="50" s="1"/>
  <c r="I91" i="50"/>
  <c r="D91" i="50"/>
  <c r="C91" i="50"/>
  <c r="AV89" i="50"/>
  <c r="AK89" i="50"/>
  <c r="AX89" i="50" s="1"/>
  <c r="AH89" i="50"/>
  <c r="AU89" i="50"/>
  <c r="AB89" i="50"/>
  <c r="Z89" i="50"/>
  <c r="X89" i="50"/>
  <c r="V89" i="50"/>
  <c r="T89" i="50"/>
  <c r="R89" i="50"/>
  <c r="P89" i="50"/>
  <c r="J89" i="50"/>
  <c r="K89" i="50" s="1"/>
  <c r="I89" i="50"/>
  <c r="D89" i="50"/>
  <c r="C89" i="50"/>
  <c r="AK81" i="50"/>
  <c r="AX81" i="50" s="1"/>
  <c r="AH81" i="50"/>
  <c r="AV81" i="50"/>
  <c r="AU81" i="50"/>
  <c r="AB81" i="50"/>
  <c r="Z81" i="50"/>
  <c r="X81" i="50"/>
  <c r="V81" i="50"/>
  <c r="T81" i="50"/>
  <c r="R81" i="50"/>
  <c r="P81" i="50"/>
  <c r="J81" i="50"/>
  <c r="K81" i="50" s="1"/>
  <c r="I81" i="50"/>
  <c r="D81" i="50"/>
  <c r="C81" i="50"/>
  <c r="AK74" i="50"/>
  <c r="AX74" i="50" s="1"/>
  <c r="AH74" i="50"/>
  <c r="AV74" i="50"/>
  <c r="AU74" i="50"/>
  <c r="AB74" i="50"/>
  <c r="Z74" i="50"/>
  <c r="X74" i="50"/>
  <c r="V74" i="50"/>
  <c r="T74" i="50"/>
  <c r="R74" i="50"/>
  <c r="P74" i="50"/>
  <c r="J74" i="50"/>
  <c r="K74" i="50" s="1"/>
  <c r="I74" i="50"/>
  <c r="D74" i="50"/>
  <c r="C74" i="50"/>
  <c r="AU69" i="50"/>
  <c r="AK69" i="50"/>
  <c r="AX69" i="50" s="1"/>
  <c r="AH69" i="50"/>
  <c r="AV69" i="50"/>
  <c r="AB69" i="50"/>
  <c r="Z69" i="50"/>
  <c r="X69" i="50"/>
  <c r="V69" i="50"/>
  <c r="T69" i="50"/>
  <c r="R69" i="50"/>
  <c r="P69" i="50"/>
  <c r="J69" i="50"/>
  <c r="K69" i="50" s="1"/>
  <c r="I69" i="50"/>
  <c r="D69" i="50"/>
  <c r="C69" i="50"/>
  <c r="AK147" i="50"/>
  <c r="AX147" i="50" s="1"/>
  <c r="AH147" i="50"/>
  <c r="AV147" i="50"/>
  <c r="AU147" i="50"/>
  <c r="AB147" i="50"/>
  <c r="Z147" i="50"/>
  <c r="X147" i="50"/>
  <c r="V147" i="50"/>
  <c r="T147" i="50"/>
  <c r="R147" i="50"/>
  <c r="P147" i="50"/>
  <c r="J147" i="50"/>
  <c r="K147" i="50" s="1"/>
  <c r="I147" i="50"/>
  <c r="D147" i="50"/>
  <c r="C147" i="50"/>
  <c r="AK53" i="50"/>
  <c r="AX53" i="50" s="1"/>
  <c r="AH53" i="50"/>
  <c r="AV53" i="50"/>
  <c r="AU53" i="50"/>
  <c r="AB53" i="50"/>
  <c r="Z53" i="50"/>
  <c r="X53" i="50"/>
  <c r="V53" i="50"/>
  <c r="T53" i="50"/>
  <c r="R53" i="50"/>
  <c r="P53" i="50"/>
  <c r="J53" i="50"/>
  <c r="K53" i="50" s="1"/>
  <c r="I53" i="50"/>
  <c r="D53" i="50"/>
  <c r="C53" i="50"/>
  <c r="AK54" i="50"/>
  <c r="AX54" i="50" s="1"/>
  <c r="AH54" i="50"/>
  <c r="AV54" i="50"/>
  <c r="AU54" i="50"/>
  <c r="AB54" i="50"/>
  <c r="Z54" i="50"/>
  <c r="X54" i="50"/>
  <c r="V54" i="50"/>
  <c r="T54" i="50"/>
  <c r="R54" i="50"/>
  <c r="P54" i="50"/>
  <c r="J54" i="50"/>
  <c r="K54" i="50" s="1"/>
  <c r="I54" i="50"/>
  <c r="D54" i="50"/>
  <c r="C54" i="50"/>
  <c r="AK47" i="50"/>
  <c r="AX47" i="50" s="1"/>
  <c r="AH47" i="50"/>
  <c r="AV47" i="50"/>
  <c r="AU47" i="50"/>
  <c r="AB47" i="50"/>
  <c r="Z47" i="50"/>
  <c r="X47" i="50"/>
  <c r="V47" i="50"/>
  <c r="T47" i="50"/>
  <c r="R47" i="50"/>
  <c r="P47" i="50"/>
  <c r="J47" i="50"/>
  <c r="K47" i="50" s="1"/>
  <c r="I47" i="50"/>
  <c r="D47" i="50"/>
  <c r="C47" i="50"/>
  <c r="AU35" i="50"/>
  <c r="AK35" i="50"/>
  <c r="AX35" i="50" s="1"/>
  <c r="AH35" i="50"/>
  <c r="AV35" i="50"/>
  <c r="AB35" i="50"/>
  <c r="Z35" i="50"/>
  <c r="X35" i="50"/>
  <c r="V35" i="50"/>
  <c r="T35" i="50"/>
  <c r="R35" i="50"/>
  <c r="P35" i="50"/>
  <c r="J35" i="50"/>
  <c r="K35" i="50" s="1"/>
  <c r="I35" i="50"/>
  <c r="D35" i="50"/>
  <c r="C35" i="50"/>
  <c r="AK22" i="50"/>
  <c r="AX22" i="50" s="1"/>
  <c r="AH22" i="50"/>
  <c r="AV22" i="50"/>
  <c r="AU22" i="50"/>
  <c r="AB22" i="50"/>
  <c r="Z22" i="50"/>
  <c r="X22" i="50"/>
  <c r="V22" i="50"/>
  <c r="T22" i="50"/>
  <c r="R22" i="50"/>
  <c r="P22" i="50"/>
  <c r="J22" i="50"/>
  <c r="K22" i="50" s="1"/>
  <c r="I22" i="50"/>
  <c r="D22" i="50"/>
  <c r="C22" i="50"/>
  <c r="AK14" i="50"/>
  <c r="AX14" i="50" s="1"/>
  <c r="AH14" i="50"/>
  <c r="AV14" i="50"/>
  <c r="AU14" i="50"/>
  <c r="AB14" i="50"/>
  <c r="Z14" i="50"/>
  <c r="X14" i="50"/>
  <c r="V14" i="50"/>
  <c r="T14" i="50"/>
  <c r="R14" i="50"/>
  <c r="P14" i="50"/>
  <c r="J14" i="50"/>
  <c r="K14" i="50" s="1"/>
  <c r="I14" i="50"/>
  <c r="D14" i="50"/>
  <c r="C14" i="50"/>
  <c r="AU196" i="50"/>
  <c r="AK196" i="50"/>
  <c r="AX196" i="50" s="1"/>
  <c r="AH196" i="50"/>
  <c r="AV196" i="50"/>
  <c r="AB196" i="50"/>
  <c r="Z196" i="50"/>
  <c r="X196" i="50"/>
  <c r="V196" i="50"/>
  <c r="T196" i="50"/>
  <c r="R196" i="50"/>
  <c r="P196" i="50"/>
  <c r="J196" i="50"/>
  <c r="K196" i="50" s="1"/>
  <c r="I196" i="50"/>
  <c r="D196" i="50"/>
  <c r="C196" i="50"/>
  <c r="AK194" i="50"/>
  <c r="AX194" i="50" s="1"/>
  <c r="AH194" i="50"/>
  <c r="AV194" i="50"/>
  <c r="AU194" i="50"/>
  <c r="AB194" i="50"/>
  <c r="Z194" i="50"/>
  <c r="X194" i="50"/>
  <c r="V194" i="50"/>
  <c r="T194" i="50"/>
  <c r="R194" i="50"/>
  <c r="P194" i="50"/>
  <c r="Q194" i="50" s="1"/>
  <c r="J194" i="50"/>
  <c r="K194" i="50" s="1"/>
  <c r="I194" i="50"/>
  <c r="D194" i="50"/>
  <c r="C194" i="50"/>
  <c r="AK209" i="50"/>
  <c r="AX209" i="50" s="1"/>
  <c r="AH209" i="50"/>
  <c r="AV209" i="50"/>
  <c r="AU209" i="50"/>
  <c r="AB209" i="50"/>
  <c r="Z209" i="50"/>
  <c r="X209" i="50"/>
  <c r="V209" i="50"/>
  <c r="T209" i="50"/>
  <c r="R209" i="50"/>
  <c r="P209" i="50"/>
  <c r="Q209" i="50" s="1"/>
  <c r="J209" i="50"/>
  <c r="K209" i="50" s="1"/>
  <c r="I209" i="50"/>
  <c r="D209" i="50"/>
  <c r="C209" i="50"/>
  <c r="AU208" i="50"/>
  <c r="AK208" i="50"/>
  <c r="AX208" i="50" s="1"/>
  <c r="AH208" i="50"/>
  <c r="AV208" i="50"/>
  <c r="AB208" i="50"/>
  <c r="Z208" i="50"/>
  <c r="X208" i="50"/>
  <c r="V208" i="50"/>
  <c r="T208" i="50"/>
  <c r="R208" i="50"/>
  <c r="P208" i="50"/>
  <c r="J208" i="50"/>
  <c r="K208" i="50" s="1"/>
  <c r="I208" i="50"/>
  <c r="D208" i="50"/>
  <c r="C208" i="50"/>
  <c r="AK177" i="50"/>
  <c r="AX177" i="50" s="1"/>
  <c r="AH177" i="50"/>
  <c r="AV177" i="50"/>
  <c r="AU177" i="50"/>
  <c r="AB177" i="50"/>
  <c r="Z177" i="50"/>
  <c r="X177" i="50"/>
  <c r="V177" i="50"/>
  <c r="T177" i="50"/>
  <c r="R177" i="50"/>
  <c r="P177" i="50"/>
  <c r="J177" i="50"/>
  <c r="K177" i="50" s="1"/>
  <c r="I177" i="50"/>
  <c r="D177" i="50"/>
  <c r="C177" i="50"/>
  <c r="AK171" i="50"/>
  <c r="AX171" i="50" s="1"/>
  <c r="AH171" i="50"/>
  <c r="AV171" i="50"/>
  <c r="AU171" i="50"/>
  <c r="AB171" i="50"/>
  <c r="Z171" i="50"/>
  <c r="X171" i="50"/>
  <c r="V171" i="50"/>
  <c r="T171" i="50"/>
  <c r="R171" i="50"/>
  <c r="P171" i="50"/>
  <c r="J171" i="50"/>
  <c r="K171" i="50" s="1"/>
  <c r="I171" i="50"/>
  <c r="D171" i="50"/>
  <c r="C171" i="50"/>
  <c r="AK168" i="50"/>
  <c r="AX168" i="50" s="1"/>
  <c r="AH168" i="50"/>
  <c r="AV168" i="50"/>
  <c r="AU168" i="50"/>
  <c r="AB168" i="50"/>
  <c r="Z168" i="50"/>
  <c r="X168" i="50"/>
  <c r="V168" i="50"/>
  <c r="T168" i="50"/>
  <c r="R168" i="50"/>
  <c r="P168" i="50"/>
  <c r="J168" i="50"/>
  <c r="K168" i="50" s="1"/>
  <c r="I168" i="50"/>
  <c r="D168" i="50"/>
  <c r="C168" i="50"/>
  <c r="AV169" i="50"/>
  <c r="AK169" i="50"/>
  <c r="AX169" i="50" s="1"/>
  <c r="AH169" i="50"/>
  <c r="AU169" i="50"/>
  <c r="AB169" i="50"/>
  <c r="Z169" i="50"/>
  <c r="X169" i="50"/>
  <c r="V169" i="50"/>
  <c r="T169" i="50"/>
  <c r="R169" i="50"/>
  <c r="S169" i="50" s="1"/>
  <c r="P169" i="50"/>
  <c r="J169" i="50"/>
  <c r="K169" i="50" s="1"/>
  <c r="I169" i="50"/>
  <c r="D169" i="50"/>
  <c r="C169" i="50"/>
  <c r="AK161" i="50"/>
  <c r="AX161" i="50" s="1"/>
  <c r="AH161" i="50"/>
  <c r="AV161" i="50"/>
  <c r="AU161" i="50"/>
  <c r="AB161" i="50"/>
  <c r="Z161" i="50"/>
  <c r="X161" i="50"/>
  <c r="V161" i="50"/>
  <c r="T161" i="50"/>
  <c r="R161" i="50"/>
  <c r="P161" i="50"/>
  <c r="J161" i="50"/>
  <c r="K161" i="50" s="1"/>
  <c r="I161" i="50"/>
  <c r="D161" i="50"/>
  <c r="C161" i="50"/>
  <c r="AK157" i="50"/>
  <c r="AX157" i="50" s="1"/>
  <c r="AH157" i="50"/>
  <c r="AV157" i="50"/>
  <c r="AU157" i="50"/>
  <c r="AB157" i="50"/>
  <c r="Z157" i="50"/>
  <c r="X157" i="50"/>
  <c r="V157" i="50"/>
  <c r="T157" i="50"/>
  <c r="R157" i="50"/>
  <c r="P157" i="50"/>
  <c r="J157" i="50"/>
  <c r="K157" i="50" s="1"/>
  <c r="I157" i="50"/>
  <c r="D157" i="50"/>
  <c r="C157" i="50"/>
  <c r="AK156" i="50"/>
  <c r="AX156" i="50" s="1"/>
  <c r="AH156" i="50"/>
  <c r="AV156" i="50"/>
  <c r="AU156" i="50"/>
  <c r="AB156" i="50"/>
  <c r="Z156" i="50"/>
  <c r="X156" i="50"/>
  <c r="V156" i="50"/>
  <c r="T156" i="50"/>
  <c r="R156" i="50"/>
  <c r="P156" i="50"/>
  <c r="J156" i="50"/>
  <c r="K156" i="50" s="1"/>
  <c r="I156" i="50"/>
  <c r="D156" i="50"/>
  <c r="C156" i="50"/>
  <c r="AK155" i="50"/>
  <c r="AX155" i="50" s="1"/>
  <c r="AH155" i="50"/>
  <c r="AV155" i="50"/>
  <c r="AU155" i="50"/>
  <c r="AB155" i="50"/>
  <c r="Z155" i="50"/>
  <c r="X155" i="50"/>
  <c r="V155" i="50"/>
  <c r="T155" i="50"/>
  <c r="R155" i="50"/>
  <c r="P155" i="50"/>
  <c r="J155" i="50"/>
  <c r="K155" i="50" s="1"/>
  <c r="I155" i="50"/>
  <c r="D155" i="50"/>
  <c r="C155" i="50"/>
  <c r="AK154" i="50"/>
  <c r="AX154" i="50" s="1"/>
  <c r="AH154" i="50"/>
  <c r="AV154" i="50"/>
  <c r="AU154" i="50"/>
  <c r="AB154" i="50"/>
  <c r="Z154" i="50"/>
  <c r="X154" i="50"/>
  <c r="V154" i="50"/>
  <c r="T154" i="50"/>
  <c r="R154" i="50"/>
  <c r="P154" i="50"/>
  <c r="J154" i="50"/>
  <c r="K154" i="50" s="1"/>
  <c r="I154" i="50"/>
  <c r="D154" i="50"/>
  <c r="C154" i="50"/>
  <c r="AK152" i="50"/>
  <c r="AX152" i="50" s="1"/>
  <c r="AH152" i="50"/>
  <c r="AV152" i="50"/>
  <c r="AU152" i="50"/>
  <c r="AB152" i="50"/>
  <c r="Z152" i="50"/>
  <c r="X152" i="50"/>
  <c r="V152" i="50"/>
  <c r="W152" i="50" s="1"/>
  <c r="T152" i="50"/>
  <c r="R152" i="50"/>
  <c r="P152" i="50"/>
  <c r="J152" i="50"/>
  <c r="K152" i="50" s="1"/>
  <c r="I152" i="50"/>
  <c r="D152" i="50"/>
  <c r="C152" i="50"/>
  <c r="AK145" i="50"/>
  <c r="AX145" i="50" s="1"/>
  <c r="AH145" i="50"/>
  <c r="AV145" i="50"/>
  <c r="AU145" i="50"/>
  <c r="AB145" i="50"/>
  <c r="Z145" i="50"/>
  <c r="X145" i="50"/>
  <c r="V145" i="50"/>
  <c r="T145" i="50"/>
  <c r="R145" i="50"/>
  <c r="P145" i="50"/>
  <c r="J145" i="50"/>
  <c r="K145" i="50" s="1"/>
  <c r="I145" i="50"/>
  <c r="D145" i="50"/>
  <c r="C145" i="50"/>
  <c r="AK139" i="50"/>
  <c r="AX139" i="50" s="1"/>
  <c r="AH139" i="50"/>
  <c r="AV139" i="50"/>
  <c r="AU139" i="50"/>
  <c r="AB139" i="50"/>
  <c r="Z139" i="50"/>
  <c r="X139" i="50"/>
  <c r="V139" i="50"/>
  <c r="T139" i="50"/>
  <c r="R139" i="50"/>
  <c r="P139" i="50"/>
  <c r="J139" i="50"/>
  <c r="K139" i="50" s="1"/>
  <c r="I139" i="50"/>
  <c r="D139" i="50"/>
  <c r="C139" i="50"/>
  <c r="AK135" i="50"/>
  <c r="AX135" i="50" s="1"/>
  <c r="AH135" i="50"/>
  <c r="AV135" i="50"/>
  <c r="AU135" i="50"/>
  <c r="AB135" i="50"/>
  <c r="Z135" i="50"/>
  <c r="X135" i="50"/>
  <c r="V135" i="50"/>
  <c r="T135" i="50"/>
  <c r="R135" i="50"/>
  <c r="P135" i="50"/>
  <c r="J135" i="50"/>
  <c r="K135" i="50" s="1"/>
  <c r="I135" i="50"/>
  <c r="D135" i="50"/>
  <c r="C135" i="50"/>
  <c r="AK131" i="50"/>
  <c r="AX131" i="50" s="1"/>
  <c r="AH131" i="50"/>
  <c r="AV131" i="50"/>
  <c r="AU131" i="50"/>
  <c r="AB131" i="50"/>
  <c r="Z131" i="50"/>
  <c r="X131" i="50"/>
  <c r="V131" i="50"/>
  <c r="T131" i="50"/>
  <c r="R131" i="50"/>
  <c r="P131" i="50"/>
  <c r="J131" i="50"/>
  <c r="K131" i="50" s="1"/>
  <c r="I131" i="50"/>
  <c r="D131" i="50"/>
  <c r="C131" i="50"/>
  <c r="AK129" i="50"/>
  <c r="AX129" i="50" s="1"/>
  <c r="AH129" i="50"/>
  <c r="AV129" i="50"/>
  <c r="AU129" i="50"/>
  <c r="AB129" i="50"/>
  <c r="Z129" i="50"/>
  <c r="X129" i="50"/>
  <c r="V129" i="50"/>
  <c r="T129" i="50"/>
  <c r="R129" i="50"/>
  <c r="P129" i="50"/>
  <c r="J129" i="50"/>
  <c r="K129" i="50" s="1"/>
  <c r="I129" i="50"/>
  <c r="D129" i="50"/>
  <c r="C129" i="50"/>
  <c r="AK127" i="50"/>
  <c r="AX127" i="50" s="1"/>
  <c r="AH127" i="50"/>
  <c r="AV127" i="50"/>
  <c r="AU127" i="50"/>
  <c r="AB127" i="50"/>
  <c r="Z127" i="50"/>
  <c r="X127" i="50"/>
  <c r="V127" i="50"/>
  <c r="T127" i="50"/>
  <c r="R127" i="50"/>
  <c r="P127" i="50"/>
  <c r="J127" i="50"/>
  <c r="K127" i="50" s="1"/>
  <c r="I127" i="50"/>
  <c r="D127" i="50"/>
  <c r="C127" i="50"/>
  <c r="AV124" i="50"/>
  <c r="AK124" i="50"/>
  <c r="AX124" i="50" s="1"/>
  <c r="AH124" i="50"/>
  <c r="AU124" i="50"/>
  <c r="AB124" i="50"/>
  <c r="Z124" i="50"/>
  <c r="X124" i="50"/>
  <c r="V124" i="50"/>
  <c r="T124" i="50"/>
  <c r="R124" i="50"/>
  <c r="P124" i="50"/>
  <c r="J124" i="50"/>
  <c r="K124" i="50" s="1"/>
  <c r="I124" i="50"/>
  <c r="D124" i="50"/>
  <c r="C124" i="50"/>
  <c r="AK122" i="50"/>
  <c r="AX122" i="50" s="1"/>
  <c r="AH122" i="50"/>
  <c r="AV122" i="50"/>
  <c r="AU122" i="50"/>
  <c r="AB122" i="50"/>
  <c r="Z122" i="50"/>
  <c r="X122" i="50"/>
  <c r="V122" i="50"/>
  <c r="T122" i="50"/>
  <c r="R122" i="50"/>
  <c r="P122" i="50"/>
  <c r="J122" i="50"/>
  <c r="K122" i="50" s="1"/>
  <c r="I122" i="50"/>
  <c r="D122" i="50"/>
  <c r="C122" i="50"/>
  <c r="AK117" i="50"/>
  <c r="AX117" i="50" s="1"/>
  <c r="AH117" i="50"/>
  <c r="AV117" i="50"/>
  <c r="AU117" i="50"/>
  <c r="AB117" i="50"/>
  <c r="Z117" i="50"/>
  <c r="X117" i="50"/>
  <c r="V117" i="50"/>
  <c r="T117" i="50"/>
  <c r="R117" i="50"/>
  <c r="P117" i="50"/>
  <c r="Q117" i="50" s="1"/>
  <c r="J117" i="50"/>
  <c r="K117" i="50" s="1"/>
  <c r="I117" i="50"/>
  <c r="D117" i="50"/>
  <c r="C117" i="50"/>
  <c r="AV113" i="50"/>
  <c r="AK113" i="50"/>
  <c r="AX113" i="50" s="1"/>
  <c r="AH113" i="50"/>
  <c r="AU113" i="50"/>
  <c r="AB113" i="50"/>
  <c r="Z113" i="50"/>
  <c r="X113" i="50"/>
  <c r="V113" i="50"/>
  <c r="T113" i="50"/>
  <c r="R113" i="50"/>
  <c r="P113" i="50"/>
  <c r="J113" i="50"/>
  <c r="K113" i="50" s="1"/>
  <c r="I113" i="50"/>
  <c r="D113" i="50"/>
  <c r="C113" i="50"/>
  <c r="AU111" i="50"/>
  <c r="AK111" i="50"/>
  <c r="AX111" i="50" s="1"/>
  <c r="AH111" i="50"/>
  <c r="AV111" i="50"/>
  <c r="AB111" i="50"/>
  <c r="Z111" i="50"/>
  <c r="X111" i="50"/>
  <c r="V111" i="50"/>
  <c r="T111" i="50"/>
  <c r="R111" i="50"/>
  <c r="P111" i="50"/>
  <c r="J111" i="50"/>
  <c r="K111" i="50" s="1"/>
  <c r="I111" i="50"/>
  <c r="D111" i="50"/>
  <c r="C111" i="50"/>
  <c r="AV105" i="50"/>
  <c r="AK105" i="50"/>
  <c r="AX105" i="50" s="1"/>
  <c r="AH105" i="50"/>
  <c r="AU105" i="50"/>
  <c r="AB105" i="50"/>
  <c r="Z105" i="50"/>
  <c r="X105" i="50"/>
  <c r="V105" i="50"/>
  <c r="T105" i="50"/>
  <c r="R105" i="50"/>
  <c r="P105" i="50"/>
  <c r="Q105" i="50" s="1"/>
  <c r="J105" i="50"/>
  <c r="K105" i="50" s="1"/>
  <c r="I105" i="50"/>
  <c r="D105" i="50"/>
  <c r="C105" i="50"/>
  <c r="AK104" i="50"/>
  <c r="AX104" i="50" s="1"/>
  <c r="AH104" i="50"/>
  <c r="AV104" i="50"/>
  <c r="AU104" i="50"/>
  <c r="AB104" i="50"/>
  <c r="Z104" i="50"/>
  <c r="X104" i="50"/>
  <c r="V104" i="50"/>
  <c r="T104" i="50"/>
  <c r="R104" i="50"/>
  <c r="P104" i="50"/>
  <c r="J104" i="50"/>
  <c r="K104" i="50" s="1"/>
  <c r="I104" i="50"/>
  <c r="D104" i="50"/>
  <c r="C104" i="50"/>
  <c r="AK102" i="50"/>
  <c r="AX102" i="50" s="1"/>
  <c r="AH102" i="50"/>
  <c r="AV102" i="50"/>
  <c r="AU102" i="50"/>
  <c r="AB102" i="50"/>
  <c r="Z102" i="50"/>
  <c r="X102" i="50"/>
  <c r="V102" i="50"/>
  <c r="T102" i="50"/>
  <c r="R102" i="50"/>
  <c r="P102" i="50"/>
  <c r="J102" i="50"/>
  <c r="K102" i="50" s="1"/>
  <c r="I102" i="50"/>
  <c r="D102" i="50"/>
  <c r="C102" i="50"/>
  <c r="AK100" i="50"/>
  <c r="AX100" i="50" s="1"/>
  <c r="AH100" i="50"/>
  <c r="AV100" i="50"/>
  <c r="AU100" i="50"/>
  <c r="AB100" i="50"/>
  <c r="Z100" i="50"/>
  <c r="X100" i="50"/>
  <c r="V100" i="50"/>
  <c r="T100" i="50"/>
  <c r="U100" i="50" s="1"/>
  <c r="R100" i="50"/>
  <c r="P100" i="50"/>
  <c r="J100" i="50"/>
  <c r="K100" i="50" s="1"/>
  <c r="I100" i="50"/>
  <c r="D100" i="50"/>
  <c r="C100" i="50"/>
  <c r="AK88" i="50"/>
  <c r="AX88" i="50" s="1"/>
  <c r="AH88" i="50"/>
  <c r="AV88" i="50"/>
  <c r="AU88" i="50"/>
  <c r="AB88" i="50"/>
  <c r="Z88" i="50"/>
  <c r="X88" i="50"/>
  <c r="V88" i="50"/>
  <c r="T88" i="50"/>
  <c r="R88" i="50"/>
  <c r="P88" i="50"/>
  <c r="J88" i="50"/>
  <c r="K88" i="50" s="1"/>
  <c r="I88" i="50"/>
  <c r="D88" i="50"/>
  <c r="C88" i="50"/>
  <c r="AV87" i="50"/>
  <c r="AK87" i="50"/>
  <c r="AX87" i="50" s="1"/>
  <c r="AH87" i="50"/>
  <c r="AU87" i="50"/>
  <c r="AB87" i="50"/>
  <c r="Z87" i="50"/>
  <c r="X87" i="50"/>
  <c r="V87" i="50"/>
  <c r="T87" i="50"/>
  <c r="R87" i="50"/>
  <c r="P87" i="50"/>
  <c r="J87" i="50"/>
  <c r="K87" i="50" s="1"/>
  <c r="I87" i="50"/>
  <c r="D87" i="50"/>
  <c r="C87" i="50"/>
  <c r="AV83" i="50"/>
  <c r="AK83" i="50"/>
  <c r="AX83" i="50" s="1"/>
  <c r="AH83" i="50"/>
  <c r="AU83" i="50"/>
  <c r="AB83" i="50"/>
  <c r="Z83" i="50"/>
  <c r="X83" i="50"/>
  <c r="V83" i="50"/>
  <c r="T83" i="50"/>
  <c r="R83" i="50"/>
  <c r="P83" i="50"/>
  <c r="J83" i="50"/>
  <c r="K83" i="50" s="1"/>
  <c r="I83" i="50"/>
  <c r="D83" i="50"/>
  <c r="C83" i="50"/>
  <c r="AU80" i="50"/>
  <c r="AK80" i="50"/>
  <c r="AX80" i="50" s="1"/>
  <c r="AH80" i="50"/>
  <c r="AV80" i="50"/>
  <c r="AB80" i="50"/>
  <c r="Z80" i="50"/>
  <c r="X80" i="50"/>
  <c r="V80" i="50"/>
  <c r="T80" i="50"/>
  <c r="R80" i="50"/>
  <c r="P80" i="50"/>
  <c r="J80" i="50"/>
  <c r="K80" i="50" s="1"/>
  <c r="I80" i="50"/>
  <c r="D80" i="50"/>
  <c r="C80" i="50"/>
  <c r="AK79" i="50"/>
  <c r="AX79" i="50" s="1"/>
  <c r="AH79" i="50"/>
  <c r="AV79" i="50"/>
  <c r="AU79" i="50"/>
  <c r="AB79" i="50"/>
  <c r="Z79" i="50"/>
  <c r="X79" i="50"/>
  <c r="V79" i="50"/>
  <c r="T79" i="50"/>
  <c r="R79" i="50"/>
  <c r="P79" i="50"/>
  <c r="J79" i="50"/>
  <c r="K79" i="50" s="1"/>
  <c r="I79" i="50"/>
  <c r="D79" i="50"/>
  <c r="C79" i="50"/>
  <c r="AK77" i="50"/>
  <c r="AX77" i="50" s="1"/>
  <c r="AH77" i="50"/>
  <c r="AV77" i="50"/>
  <c r="AU77" i="50"/>
  <c r="AB77" i="50"/>
  <c r="Z77" i="50"/>
  <c r="X77" i="50"/>
  <c r="V77" i="50"/>
  <c r="T77" i="50"/>
  <c r="R77" i="50"/>
  <c r="P77" i="50"/>
  <c r="J77" i="50"/>
  <c r="K77" i="50" s="1"/>
  <c r="I77" i="50"/>
  <c r="D77" i="50"/>
  <c r="C77" i="50"/>
  <c r="AK72" i="50"/>
  <c r="AX72" i="50" s="1"/>
  <c r="AH72" i="50"/>
  <c r="AV72" i="50"/>
  <c r="AU72" i="50"/>
  <c r="AB72" i="50"/>
  <c r="Z72" i="50"/>
  <c r="X72" i="50"/>
  <c r="V72" i="50"/>
  <c r="T72" i="50"/>
  <c r="R72" i="50"/>
  <c r="P72" i="50"/>
  <c r="J72" i="50"/>
  <c r="K72" i="50" s="1"/>
  <c r="I72" i="50"/>
  <c r="D72" i="50"/>
  <c r="C72" i="50"/>
  <c r="AK70" i="50"/>
  <c r="AX70" i="50" s="1"/>
  <c r="AH70" i="50"/>
  <c r="AV70" i="50"/>
  <c r="AU70" i="50"/>
  <c r="AB70" i="50"/>
  <c r="Z70" i="50"/>
  <c r="X70" i="50"/>
  <c r="V70" i="50"/>
  <c r="T70" i="50"/>
  <c r="R70" i="50"/>
  <c r="P70" i="50"/>
  <c r="J70" i="50"/>
  <c r="K70" i="50" s="1"/>
  <c r="I70" i="50"/>
  <c r="D70" i="50"/>
  <c r="C70" i="50"/>
  <c r="AK67" i="50"/>
  <c r="AX67" i="50" s="1"/>
  <c r="AH67" i="50"/>
  <c r="AV67" i="50"/>
  <c r="AU67" i="50"/>
  <c r="AB67" i="50"/>
  <c r="Z67" i="50"/>
  <c r="X67" i="50"/>
  <c r="V67" i="50"/>
  <c r="T67" i="50"/>
  <c r="R67" i="50"/>
  <c r="P67" i="50"/>
  <c r="J67" i="50"/>
  <c r="K67" i="50" s="1"/>
  <c r="I67" i="50"/>
  <c r="D67" i="50"/>
  <c r="C67" i="50"/>
  <c r="AK66" i="50"/>
  <c r="AX66" i="50" s="1"/>
  <c r="AH66" i="50"/>
  <c r="AV66" i="50"/>
  <c r="AU66" i="50"/>
  <c r="AB66" i="50"/>
  <c r="Z66" i="50"/>
  <c r="X66" i="50"/>
  <c r="V66" i="50"/>
  <c r="T66" i="50"/>
  <c r="R66" i="50"/>
  <c r="P66" i="50"/>
  <c r="J66" i="50"/>
  <c r="K66" i="50" s="1"/>
  <c r="I66" i="50"/>
  <c r="D66" i="50"/>
  <c r="C66" i="50"/>
  <c r="AK68" i="50"/>
  <c r="AX68" i="50" s="1"/>
  <c r="AH68" i="50"/>
  <c r="AV68" i="50"/>
  <c r="AU68" i="50"/>
  <c r="AB68" i="50"/>
  <c r="Z68" i="50"/>
  <c r="X68" i="50"/>
  <c r="V68" i="50"/>
  <c r="T68" i="50"/>
  <c r="R68" i="50"/>
  <c r="P68" i="50"/>
  <c r="J68" i="50"/>
  <c r="K68" i="50" s="1"/>
  <c r="I68" i="50"/>
  <c r="D68" i="50"/>
  <c r="C68" i="50"/>
  <c r="AK65" i="50"/>
  <c r="AX65" i="50" s="1"/>
  <c r="AH65" i="50"/>
  <c r="AV65" i="50"/>
  <c r="AU65" i="50"/>
  <c r="AB65" i="50"/>
  <c r="Z65" i="50"/>
  <c r="X65" i="50"/>
  <c r="V65" i="50"/>
  <c r="T65" i="50"/>
  <c r="R65" i="50"/>
  <c r="P65" i="50"/>
  <c r="J65" i="50"/>
  <c r="K65" i="50" s="1"/>
  <c r="I65" i="50"/>
  <c r="D65" i="50"/>
  <c r="C65" i="50"/>
  <c r="AK59" i="50"/>
  <c r="AX59" i="50" s="1"/>
  <c r="AH59" i="50"/>
  <c r="AV59" i="50"/>
  <c r="AU59" i="50"/>
  <c r="AB59" i="50"/>
  <c r="Z59" i="50"/>
  <c r="X59" i="50"/>
  <c r="Y59" i="50" s="1"/>
  <c r="V59" i="50"/>
  <c r="T59" i="50"/>
  <c r="R59" i="50"/>
  <c r="P59" i="50"/>
  <c r="J59" i="50"/>
  <c r="K59" i="50" s="1"/>
  <c r="I59" i="50"/>
  <c r="D59" i="50"/>
  <c r="C59" i="50"/>
  <c r="AK50" i="50"/>
  <c r="AX50" i="50" s="1"/>
  <c r="AH50" i="50"/>
  <c r="AV50" i="50"/>
  <c r="AU50" i="50"/>
  <c r="AB50" i="50"/>
  <c r="Z50" i="50"/>
  <c r="X50" i="50"/>
  <c r="V50" i="50"/>
  <c r="T50" i="50"/>
  <c r="R50" i="50"/>
  <c r="P50" i="50"/>
  <c r="J50" i="50"/>
  <c r="K50" i="50" s="1"/>
  <c r="I50" i="50"/>
  <c r="D50" i="50"/>
  <c r="C50" i="50"/>
  <c r="AU49" i="50"/>
  <c r="AK49" i="50"/>
  <c r="AX49" i="50" s="1"/>
  <c r="AH49" i="50"/>
  <c r="AV49" i="50"/>
  <c r="AB49" i="50"/>
  <c r="Z49" i="50"/>
  <c r="X49" i="50"/>
  <c r="V49" i="50"/>
  <c r="T49" i="50"/>
  <c r="R49" i="50"/>
  <c r="P49" i="50"/>
  <c r="J49" i="50"/>
  <c r="K49" i="50" s="1"/>
  <c r="I49" i="50"/>
  <c r="D49" i="50"/>
  <c r="C49" i="50"/>
  <c r="AK48" i="50"/>
  <c r="AX48" i="50" s="1"/>
  <c r="AH48" i="50"/>
  <c r="AV48" i="50"/>
  <c r="AU48" i="50"/>
  <c r="AB48" i="50"/>
  <c r="Z48" i="50"/>
  <c r="X48" i="50"/>
  <c r="V48" i="50"/>
  <c r="T48" i="50"/>
  <c r="R48" i="50"/>
  <c r="P48" i="50"/>
  <c r="J48" i="50"/>
  <c r="K48" i="50" s="1"/>
  <c r="I48" i="50"/>
  <c r="D48" i="50"/>
  <c r="C48" i="50"/>
  <c r="AK46" i="50"/>
  <c r="AX46" i="50" s="1"/>
  <c r="AH46" i="50"/>
  <c r="AV46" i="50"/>
  <c r="AU46" i="50"/>
  <c r="AB46" i="50"/>
  <c r="Z46" i="50"/>
  <c r="X46" i="50"/>
  <c r="V46" i="50"/>
  <c r="T46" i="50"/>
  <c r="R46" i="50"/>
  <c r="P46" i="50"/>
  <c r="J46" i="50"/>
  <c r="K46" i="50" s="1"/>
  <c r="I46" i="50"/>
  <c r="D46" i="50"/>
  <c r="C46" i="50"/>
  <c r="AU41" i="50"/>
  <c r="AK41" i="50"/>
  <c r="AX41" i="50" s="1"/>
  <c r="AH41" i="50"/>
  <c r="AV41" i="50"/>
  <c r="AB41" i="50"/>
  <c r="Z41" i="50"/>
  <c r="X41" i="50"/>
  <c r="V41" i="50"/>
  <c r="T41" i="50"/>
  <c r="R41" i="50"/>
  <c r="P41" i="50"/>
  <c r="J41" i="50"/>
  <c r="K41" i="50" s="1"/>
  <c r="I41" i="50"/>
  <c r="D41" i="50"/>
  <c r="C41" i="50"/>
  <c r="AU39" i="50"/>
  <c r="AK39" i="50"/>
  <c r="AX39" i="50" s="1"/>
  <c r="AH39" i="50"/>
  <c r="AV39" i="50"/>
  <c r="AB39" i="50"/>
  <c r="Z39" i="50"/>
  <c r="X39" i="50"/>
  <c r="V39" i="50"/>
  <c r="T39" i="50"/>
  <c r="R39" i="50"/>
  <c r="P39" i="50"/>
  <c r="J39" i="50"/>
  <c r="K39" i="50" s="1"/>
  <c r="I39" i="50"/>
  <c r="D39" i="50"/>
  <c r="C39" i="50"/>
  <c r="AK37" i="50"/>
  <c r="AX37" i="50" s="1"/>
  <c r="AH37" i="50"/>
  <c r="AV37" i="50"/>
  <c r="AU37" i="50"/>
  <c r="AB37" i="50"/>
  <c r="Z37" i="50"/>
  <c r="X37" i="50"/>
  <c r="V37" i="50"/>
  <c r="T37" i="50"/>
  <c r="R37" i="50"/>
  <c r="P37" i="50"/>
  <c r="J37" i="50"/>
  <c r="K37" i="50" s="1"/>
  <c r="I37" i="50"/>
  <c r="D37" i="50"/>
  <c r="C37" i="50"/>
  <c r="AK32" i="50"/>
  <c r="AX32" i="50" s="1"/>
  <c r="AH32" i="50"/>
  <c r="AV32" i="50"/>
  <c r="AU32" i="50"/>
  <c r="AB32" i="50"/>
  <c r="Z32" i="50"/>
  <c r="X32" i="50"/>
  <c r="V32" i="50"/>
  <c r="T32" i="50"/>
  <c r="R32" i="50"/>
  <c r="P32" i="50"/>
  <c r="J32" i="50"/>
  <c r="K32" i="50" s="1"/>
  <c r="I32" i="50"/>
  <c r="D32" i="50"/>
  <c r="C32" i="50"/>
  <c r="AK27" i="50"/>
  <c r="AX27" i="50" s="1"/>
  <c r="AH27" i="50"/>
  <c r="AV27" i="50"/>
  <c r="AU27" i="50"/>
  <c r="AB27" i="50"/>
  <c r="Z27" i="50"/>
  <c r="X27" i="50"/>
  <c r="V27" i="50"/>
  <c r="T27" i="50"/>
  <c r="R27" i="50"/>
  <c r="P27" i="50"/>
  <c r="J27" i="50"/>
  <c r="K27" i="50" s="1"/>
  <c r="I27" i="50"/>
  <c r="D27" i="50"/>
  <c r="C27" i="50"/>
  <c r="AV20" i="50"/>
  <c r="AK20" i="50"/>
  <c r="AX20" i="50" s="1"/>
  <c r="AH20" i="50"/>
  <c r="AU20" i="50"/>
  <c r="AB20" i="50"/>
  <c r="Z20" i="50"/>
  <c r="X20" i="50"/>
  <c r="V20" i="50"/>
  <c r="T20" i="50"/>
  <c r="R20" i="50"/>
  <c r="P20" i="50"/>
  <c r="J20" i="50"/>
  <c r="K20" i="50" s="1"/>
  <c r="I20" i="50"/>
  <c r="D20" i="50"/>
  <c r="C20" i="50"/>
  <c r="AK15" i="50"/>
  <c r="AX15" i="50" s="1"/>
  <c r="AH15" i="50"/>
  <c r="AV15" i="50"/>
  <c r="AU15" i="50"/>
  <c r="AB15" i="50"/>
  <c r="Z15" i="50"/>
  <c r="X15" i="50"/>
  <c r="V15" i="50"/>
  <c r="T15" i="50"/>
  <c r="R15" i="50"/>
  <c r="P15" i="50"/>
  <c r="J15" i="50"/>
  <c r="K15" i="50" s="1"/>
  <c r="I15" i="50"/>
  <c r="D15" i="50"/>
  <c r="C15" i="50"/>
  <c r="AV12" i="50"/>
  <c r="AK12" i="50"/>
  <c r="AX12" i="50" s="1"/>
  <c r="AH12" i="50"/>
  <c r="AU12" i="50"/>
  <c r="AB12" i="50"/>
  <c r="Z12" i="50"/>
  <c r="X12" i="50"/>
  <c r="V12" i="50"/>
  <c r="T12" i="50"/>
  <c r="R12" i="50"/>
  <c r="P12" i="50"/>
  <c r="J12" i="50"/>
  <c r="K12" i="50" s="1"/>
  <c r="I12" i="50"/>
  <c r="D12" i="50"/>
  <c r="C12" i="50"/>
  <c r="AV10" i="50"/>
  <c r="AK10" i="50"/>
  <c r="AX10" i="50" s="1"/>
  <c r="AH10" i="50"/>
  <c r="AU10" i="50"/>
  <c r="AB10" i="50"/>
  <c r="Z10" i="50"/>
  <c r="X10" i="50"/>
  <c r="V10" i="50"/>
  <c r="T10" i="50"/>
  <c r="R10" i="50"/>
  <c r="P10" i="50"/>
  <c r="J10" i="50"/>
  <c r="K10" i="50" s="1"/>
  <c r="I10" i="50"/>
  <c r="D10" i="50"/>
  <c r="C10" i="50"/>
  <c r="AV7" i="50"/>
  <c r="AK7" i="50"/>
  <c r="AX7" i="50" s="1"/>
  <c r="AH7" i="50"/>
  <c r="AU7" i="50"/>
  <c r="AB7" i="50"/>
  <c r="Z7" i="50"/>
  <c r="X7" i="50"/>
  <c r="V7" i="50"/>
  <c r="T7" i="50"/>
  <c r="R7" i="50"/>
  <c r="P7" i="50"/>
  <c r="J7" i="50"/>
  <c r="K7" i="50" s="1"/>
  <c r="I7" i="50"/>
  <c r="D7" i="50"/>
  <c r="C7" i="50"/>
  <c r="AV200" i="50"/>
  <c r="AK200" i="50"/>
  <c r="AX200" i="50" s="1"/>
  <c r="AH200" i="50"/>
  <c r="AU200" i="50"/>
  <c r="AB200" i="50"/>
  <c r="Z200" i="50"/>
  <c r="X200" i="50"/>
  <c r="V200" i="50"/>
  <c r="T200" i="50"/>
  <c r="R200" i="50"/>
  <c r="P200" i="50"/>
  <c r="J200" i="50"/>
  <c r="K200" i="50" s="1"/>
  <c r="I200" i="50"/>
  <c r="D200" i="50"/>
  <c r="C200" i="50"/>
  <c r="AU199" i="50"/>
  <c r="AK199" i="50"/>
  <c r="AX199" i="50" s="1"/>
  <c r="AH199" i="50"/>
  <c r="AV199" i="50"/>
  <c r="AB199" i="50"/>
  <c r="Z199" i="50"/>
  <c r="X199" i="50"/>
  <c r="V199" i="50"/>
  <c r="T199" i="50"/>
  <c r="R199" i="50"/>
  <c r="P199" i="50"/>
  <c r="Q199" i="50" s="1"/>
  <c r="J199" i="50"/>
  <c r="K199" i="50" s="1"/>
  <c r="I199" i="50"/>
  <c r="D199" i="50"/>
  <c r="C199" i="50"/>
  <c r="AK211" i="50"/>
  <c r="AX211" i="50" s="1"/>
  <c r="AH211" i="50"/>
  <c r="AV211" i="50"/>
  <c r="AU211" i="50"/>
  <c r="AB211" i="50"/>
  <c r="Z211" i="50"/>
  <c r="X211" i="50"/>
  <c r="V211" i="50"/>
  <c r="T211" i="50"/>
  <c r="R211" i="50"/>
  <c r="P211" i="50"/>
  <c r="Q211" i="50" s="1"/>
  <c r="J211" i="50"/>
  <c r="K211" i="50" s="1"/>
  <c r="I211" i="50"/>
  <c r="D211" i="50"/>
  <c r="C211" i="50"/>
  <c r="AK210" i="50"/>
  <c r="AX210" i="50" s="1"/>
  <c r="AH210" i="50"/>
  <c r="AV210" i="50"/>
  <c r="AU210" i="50"/>
  <c r="AB210" i="50"/>
  <c r="Z210" i="50"/>
  <c r="X210" i="50"/>
  <c r="V210" i="50"/>
  <c r="T210" i="50"/>
  <c r="R210" i="50"/>
  <c r="P210" i="50"/>
  <c r="J210" i="50"/>
  <c r="K210" i="50" s="1"/>
  <c r="I210" i="50"/>
  <c r="D210" i="50"/>
  <c r="C210" i="50"/>
  <c r="AV193" i="50"/>
  <c r="AK193" i="50"/>
  <c r="AX193" i="50" s="1"/>
  <c r="AH193" i="50"/>
  <c r="AU193" i="50"/>
  <c r="AB193" i="50"/>
  <c r="Z193" i="50"/>
  <c r="X193" i="50"/>
  <c r="V193" i="50"/>
  <c r="T193" i="50"/>
  <c r="R193" i="50"/>
  <c r="P193" i="50"/>
  <c r="J193" i="50"/>
  <c r="K193" i="50" s="1"/>
  <c r="I193" i="50"/>
  <c r="D193" i="50"/>
  <c r="C193" i="50"/>
  <c r="AK192" i="50"/>
  <c r="AX192" i="50" s="1"/>
  <c r="AH192" i="50"/>
  <c r="AV192" i="50"/>
  <c r="AU192" i="50"/>
  <c r="AB192" i="50"/>
  <c r="Z192" i="50"/>
  <c r="X192" i="50"/>
  <c r="V192" i="50"/>
  <c r="T192" i="50"/>
  <c r="R192" i="50"/>
  <c r="P192" i="50"/>
  <c r="J192" i="50"/>
  <c r="K192" i="50" s="1"/>
  <c r="I192" i="50"/>
  <c r="D192" i="50"/>
  <c r="C192" i="50"/>
  <c r="AU191" i="50"/>
  <c r="AK191" i="50"/>
  <c r="AX191" i="50" s="1"/>
  <c r="AH191" i="50"/>
  <c r="AV191" i="50"/>
  <c r="AB191" i="50"/>
  <c r="Z191" i="50"/>
  <c r="X191" i="50"/>
  <c r="V191" i="50"/>
  <c r="T191" i="50"/>
  <c r="R191" i="50"/>
  <c r="P191" i="50"/>
  <c r="J191" i="50"/>
  <c r="K191" i="50" s="1"/>
  <c r="I191" i="50"/>
  <c r="D191" i="50"/>
  <c r="C191" i="50"/>
  <c r="AU207" i="50"/>
  <c r="AK207" i="50"/>
  <c r="AX207" i="50" s="1"/>
  <c r="AH207" i="50"/>
  <c r="AV207" i="50"/>
  <c r="AB207" i="50"/>
  <c r="Z207" i="50"/>
  <c r="X207" i="50"/>
  <c r="V207" i="50"/>
  <c r="T207" i="50"/>
  <c r="R207" i="50"/>
  <c r="P207" i="50"/>
  <c r="J207" i="50"/>
  <c r="K207" i="50" s="1"/>
  <c r="I207" i="50"/>
  <c r="D207" i="50"/>
  <c r="C207" i="50"/>
  <c r="AK190" i="50"/>
  <c r="AX190" i="50" s="1"/>
  <c r="AH190" i="50"/>
  <c r="AV190" i="50"/>
  <c r="AU190" i="50"/>
  <c r="AB190" i="50"/>
  <c r="Z190" i="50"/>
  <c r="X190" i="50"/>
  <c r="V190" i="50"/>
  <c r="T190" i="50"/>
  <c r="R190" i="50"/>
  <c r="P190" i="50"/>
  <c r="Q190" i="50" s="1"/>
  <c r="J190" i="50"/>
  <c r="K190" i="50" s="1"/>
  <c r="I190" i="50"/>
  <c r="D190" i="50"/>
  <c r="C190" i="50"/>
  <c r="AK189" i="50"/>
  <c r="AX189" i="50" s="1"/>
  <c r="AH189" i="50"/>
  <c r="AV189" i="50"/>
  <c r="AU189" i="50"/>
  <c r="AB189" i="50"/>
  <c r="Z189" i="50"/>
  <c r="X189" i="50"/>
  <c r="V189" i="50"/>
  <c r="T189" i="50"/>
  <c r="R189" i="50"/>
  <c r="P189" i="50"/>
  <c r="J189" i="50"/>
  <c r="K189" i="50" s="1"/>
  <c r="I189" i="50"/>
  <c r="D189" i="50"/>
  <c r="C189" i="50"/>
  <c r="AK185" i="50"/>
  <c r="AX185" i="50" s="1"/>
  <c r="AH185" i="50"/>
  <c r="AV185" i="50"/>
  <c r="AU185" i="50"/>
  <c r="AB185" i="50"/>
  <c r="Z185" i="50"/>
  <c r="X185" i="50"/>
  <c r="V185" i="50"/>
  <c r="T185" i="50"/>
  <c r="R185" i="50"/>
  <c r="P185" i="50"/>
  <c r="Q185" i="50" s="1"/>
  <c r="J185" i="50"/>
  <c r="K185" i="50" s="1"/>
  <c r="I185" i="50"/>
  <c r="D185" i="50"/>
  <c r="C185" i="50"/>
  <c r="AK184" i="50"/>
  <c r="AX184" i="50" s="1"/>
  <c r="AH184" i="50"/>
  <c r="AV184" i="50"/>
  <c r="AU184" i="50"/>
  <c r="AB184" i="50"/>
  <c r="Z184" i="50"/>
  <c r="X184" i="50"/>
  <c r="V184" i="50"/>
  <c r="T184" i="50"/>
  <c r="R184" i="50"/>
  <c r="P184" i="50"/>
  <c r="Q184" i="50" s="1"/>
  <c r="J184" i="50"/>
  <c r="K184" i="50" s="1"/>
  <c r="I184" i="50"/>
  <c r="D184" i="50"/>
  <c r="C184" i="50"/>
  <c r="AK176" i="50"/>
  <c r="AX176" i="50" s="1"/>
  <c r="AH176" i="50"/>
  <c r="AV176" i="50"/>
  <c r="AU176" i="50"/>
  <c r="AB176" i="50"/>
  <c r="Z176" i="50"/>
  <c r="X176" i="50"/>
  <c r="V176" i="50"/>
  <c r="T176" i="50"/>
  <c r="R176" i="50"/>
  <c r="P176" i="50"/>
  <c r="J176" i="50"/>
  <c r="K176" i="50" s="1"/>
  <c r="I176" i="50"/>
  <c r="D176" i="50"/>
  <c r="C176" i="50"/>
  <c r="AK174" i="50"/>
  <c r="AX174" i="50" s="1"/>
  <c r="AH174" i="50"/>
  <c r="AV174" i="50"/>
  <c r="AU174" i="50"/>
  <c r="AB174" i="50"/>
  <c r="Z174" i="50"/>
  <c r="X174" i="50"/>
  <c r="V174" i="50"/>
  <c r="T174" i="50"/>
  <c r="R174" i="50"/>
  <c r="P174" i="50"/>
  <c r="Q174" i="50" s="1"/>
  <c r="J174" i="50"/>
  <c r="K174" i="50" s="1"/>
  <c r="I174" i="50"/>
  <c r="D174" i="50"/>
  <c r="C174" i="50"/>
  <c r="AK173" i="50"/>
  <c r="AX173" i="50" s="1"/>
  <c r="AH173" i="50"/>
  <c r="AV173" i="50"/>
  <c r="AU173" i="50"/>
  <c r="AB173" i="50"/>
  <c r="Z173" i="50"/>
  <c r="X173" i="50"/>
  <c r="V173" i="50"/>
  <c r="T173" i="50"/>
  <c r="R173" i="50"/>
  <c r="P173" i="50"/>
  <c r="J173" i="50"/>
  <c r="K173" i="50" s="1"/>
  <c r="I173" i="50"/>
  <c r="D173" i="50"/>
  <c r="C173" i="50"/>
  <c r="AU165" i="50"/>
  <c r="AK165" i="50"/>
  <c r="AX165" i="50" s="1"/>
  <c r="AH165" i="50"/>
  <c r="AV165" i="50"/>
  <c r="AB165" i="50"/>
  <c r="Z165" i="50"/>
  <c r="X165" i="50"/>
  <c r="V165" i="50"/>
  <c r="T165" i="50"/>
  <c r="R165" i="50"/>
  <c r="P165" i="50"/>
  <c r="J165" i="50"/>
  <c r="K165" i="50" s="1"/>
  <c r="I165" i="50"/>
  <c r="D165" i="50"/>
  <c r="C165" i="50"/>
  <c r="AU160" i="50"/>
  <c r="AK160" i="50"/>
  <c r="AX160" i="50" s="1"/>
  <c r="AH160" i="50"/>
  <c r="AV160" i="50"/>
  <c r="AB160" i="50"/>
  <c r="Z160" i="50"/>
  <c r="X160" i="50"/>
  <c r="V160" i="50"/>
  <c r="T160" i="50"/>
  <c r="R160" i="50"/>
  <c r="P160" i="50"/>
  <c r="J160" i="50"/>
  <c r="K160" i="50" s="1"/>
  <c r="I160" i="50"/>
  <c r="D160" i="50"/>
  <c r="C160" i="50"/>
  <c r="AK158" i="50"/>
  <c r="AX158" i="50" s="1"/>
  <c r="AH158" i="50"/>
  <c r="AV158" i="50"/>
  <c r="AU158" i="50"/>
  <c r="AB158" i="50"/>
  <c r="Z158" i="50"/>
  <c r="X158" i="50"/>
  <c r="V158" i="50"/>
  <c r="T158" i="50"/>
  <c r="R158" i="50"/>
  <c r="P158" i="50"/>
  <c r="J158" i="50"/>
  <c r="K158" i="50" s="1"/>
  <c r="I158" i="50"/>
  <c r="D158" i="50"/>
  <c r="C158" i="50"/>
  <c r="AV149" i="50"/>
  <c r="AK149" i="50"/>
  <c r="AX149" i="50" s="1"/>
  <c r="AH149" i="50"/>
  <c r="AU149" i="50"/>
  <c r="AB149" i="50"/>
  <c r="Z149" i="50"/>
  <c r="X149" i="50"/>
  <c r="V149" i="50"/>
  <c r="T149" i="50"/>
  <c r="R149" i="50"/>
  <c r="P149" i="50"/>
  <c r="Q149" i="50" s="1"/>
  <c r="J149" i="50"/>
  <c r="K149" i="50" s="1"/>
  <c r="I149" i="50"/>
  <c r="D149" i="50"/>
  <c r="C149" i="50"/>
  <c r="AK143" i="50"/>
  <c r="AX143" i="50" s="1"/>
  <c r="AH143" i="50"/>
  <c r="AV143" i="50"/>
  <c r="AU143" i="50"/>
  <c r="AB143" i="50"/>
  <c r="Z143" i="50"/>
  <c r="X143" i="50"/>
  <c r="V143" i="50"/>
  <c r="T143" i="50"/>
  <c r="R143" i="50"/>
  <c r="P143" i="50"/>
  <c r="J143" i="50"/>
  <c r="K143" i="50" s="1"/>
  <c r="I143" i="50"/>
  <c r="D143" i="50"/>
  <c r="C143" i="50"/>
  <c r="AK45" i="50"/>
  <c r="AX45" i="50" s="1"/>
  <c r="AH45" i="50"/>
  <c r="AV45" i="50"/>
  <c r="AU45" i="50"/>
  <c r="AB45" i="50"/>
  <c r="Z45" i="50"/>
  <c r="X45" i="50"/>
  <c r="V45" i="50"/>
  <c r="T45" i="50"/>
  <c r="R45" i="50"/>
  <c r="P45" i="50"/>
  <c r="J45" i="50"/>
  <c r="K45" i="50" s="1"/>
  <c r="I45" i="50"/>
  <c r="D45" i="50"/>
  <c r="C45" i="50"/>
  <c r="AV62" i="50"/>
  <c r="AK62" i="50"/>
  <c r="AX62" i="50" s="1"/>
  <c r="AH62" i="50"/>
  <c r="AU62" i="50"/>
  <c r="AB62" i="50"/>
  <c r="Z62" i="50"/>
  <c r="X62" i="50"/>
  <c r="V62" i="50"/>
  <c r="T62" i="50"/>
  <c r="R62" i="50"/>
  <c r="P62" i="50"/>
  <c r="J62" i="50"/>
  <c r="K62" i="50" s="1"/>
  <c r="I62" i="50"/>
  <c r="D62" i="50"/>
  <c r="C62" i="50"/>
  <c r="AK31" i="50"/>
  <c r="AX31" i="50" s="1"/>
  <c r="AH31" i="50"/>
  <c r="AV31" i="50"/>
  <c r="AU31" i="50"/>
  <c r="AB31" i="50"/>
  <c r="Z31" i="50"/>
  <c r="X31" i="50"/>
  <c r="V31" i="50"/>
  <c r="T31" i="50"/>
  <c r="R31" i="50"/>
  <c r="P31" i="50"/>
  <c r="J31" i="50"/>
  <c r="K31" i="50" s="1"/>
  <c r="I31" i="50"/>
  <c r="D31" i="50"/>
  <c r="C31" i="50"/>
  <c r="AV361" i="50"/>
  <c r="AK361" i="50"/>
  <c r="AX361" i="50" s="1"/>
  <c r="AH361" i="50"/>
  <c r="AU361" i="50"/>
  <c r="AB361" i="50"/>
  <c r="Z361" i="50"/>
  <c r="X361" i="50"/>
  <c r="V361" i="50"/>
  <c r="T361" i="50"/>
  <c r="R361" i="50"/>
  <c r="P361" i="50"/>
  <c r="J361" i="50"/>
  <c r="K361" i="50" s="1"/>
  <c r="I361" i="50"/>
  <c r="D361" i="50"/>
  <c r="C361" i="50"/>
  <c r="AK360" i="50"/>
  <c r="AX360" i="50" s="1"/>
  <c r="AH360" i="50"/>
  <c r="AV360" i="50"/>
  <c r="AU360" i="50"/>
  <c r="AB360" i="50"/>
  <c r="Z360" i="50"/>
  <c r="X360" i="50"/>
  <c r="V360" i="50"/>
  <c r="T360" i="50"/>
  <c r="R360" i="50"/>
  <c r="P360" i="50"/>
  <c r="J360" i="50"/>
  <c r="K360" i="50" s="1"/>
  <c r="I360" i="50"/>
  <c r="D360" i="50"/>
  <c r="C360" i="50"/>
  <c r="AK75" i="50"/>
  <c r="AX75" i="50" s="1"/>
  <c r="AH75" i="50"/>
  <c r="AV75" i="50"/>
  <c r="AU75" i="50"/>
  <c r="AB75" i="50"/>
  <c r="Z75" i="50"/>
  <c r="X75" i="50"/>
  <c r="V75" i="50"/>
  <c r="T75" i="50"/>
  <c r="R75" i="50"/>
  <c r="P75" i="50"/>
  <c r="J75" i="50"/>
  <c r="K75" i="50" s="1"/>
  <c r="I75" i="50"/>
  <c r="D75" i="50"/>
  <c r="C75" i="50"/>
  <c r="AK140" i="50"/>
  <c r="AX140" i="50" s="1"/>
  <c r="AH140" i="50"/>
  <c r="AV140" i="50"/>
  <c r="AU140" i="50"/>
  <c r="AB140" i="50"/>
  <c r="Z140" i="50"/>
  <c r="X140" i="50"/>
  <c r="V140" i="50"/>
  <c r="T140" i="50"/>
  <c r="R140" i="50"/>
  <c r="P140" i="50"/>
  <c r="J140" i="50"/>
  <c r="K140" i="50" s="1"/>
  <c r="I140" i="50"/>
  <c r="D140" i="50"/>
  <c r="C140" i="50"/>
  <c r="AV9" i="50"/>
  <c r="AK9" i="50"/>
  <c r="AX9" i="50" s="1"/>
  <c r="AH9" i="50"/>
  <c r="AU9" i="50"/>
  <c r="AB9" i="50"/>
  <c r="Z9" i="50"/>
  <c r="X9" i="50"/>
  <c r="V9" i="50"/>
  <c r="T9" i="50"/>
  <c r="R9" i="50"/>
  <c r="P9" i="50"/>
  <c r="J9" i="50"/>
  <c r="K9" i="50" s="1"/>
  <c r="I9" i="50"/>
  <c r="D9" i="50"/>
  <c r="C9" i="50"/>
  <c r="AK119" i="50"/>
  <c r="AX119" i="50" s="1"/>
  <c r="AH119" i="50"/>
  <c r="AV119" i="50"/>
  <c r="AU119" i="50"/>
  <c r="AB119" i="50"/>
  <c r="Z119" i="50"/>
  <c r="X119" i="50"/>
  <c r="V119" i="50"/>
  <c r="T119" i="50"/>
  <c r="R119" i="50"/>
  <c r="P119" i="50"/>
  <c r="J119" i="50"/>
  <c r="K119" i="50" s="1"/>
  <c r="I119" i="50"/>
  <c r="D119" i="50"/>
  <c r="C119" i="50"/>
  <c r="AK17" i="50"/>
  <c r="AX17" i="50" s="1"/>
  <c r="AH17" i="50"/>
  <c r="AV17" i="50"/>
  <c r="AU17" i="50"/>
  <c r="AB17" i="50"/>
  <c r="Z17" i="50"/>
  <c r="X17" i="50"/>
  <c r="V17" i="50"/>
  <c r="T17" i="50"/>
  <c r="R17" i="50"/>
  <c r="P17" i="50"/>
  <c r="J17" i="50"/>
  <c r="K17" i="50" s="1"/>
  <c r="I17" i="50"/>
  <c r="D17" i="50"/>
  <c r="C17" i="50"/>
  <c r="AK142" i="50"/>
  <c r="AX142" i="50" s="1"/>
  <c r="AH142" i="50"/>
  <c r="AV142" i="50"/>
  <c r="AU142" i="50"/>
  <c r="AB142" i="50"/>
  <c r="Z142" i="50"/>
  <c r="X142" i="50"/>
  <c r="V142" i="50"/>
  <c r="T142" i="50"/>
  <c r="R142" i="50"/>
  <c r="P142" i="50"/>
  <c r="J142" i="50"/>
  <c r="K142" i="50" s="1"/>
  <c r="I142" i="50"/>
  <c r="D142" i="50"/>
  <c r="C142" i="50"/>
  <c r="AK57" i="50"/>
  <c r="AX57" i="50" s="1"/>
  <c r="AH57" i="50"/>
  <c r="AV57" i="50"/>
  <c r="AU57" i="50"/>
  <c r="AB57" i="50"/>
  <c r="Z57" i="50"/>
  <c r="X57" i="50"/>
  <c r="V57" i="50"/>
  <c r="T57" i="50"/>
  <c r="R57" i="50"/>
  <c r="P57" i="50"/>
  <c r="J57" i="50"/>
  <c r="K57" i="50" s="1"/>
  <c r="I57" i="50"/>
  <c r="D57" i="50"/>
  <c r="C57" i="50"/>
  <c r="AU114" i="50"/>
  <c r="AK114" i="50"/>
  <c r="AX114" i="50" s="1"/>
  <c r="AH114" i="50"/>
  <c r="AV114" i="50"/>
  <c r="AB114" i="50"/>
  <c r="Z114" i="50"/>
  <c r="X114" i="50"/>
  <c r="V114" i="50"/>
  <c r="T114" i="50"/>
  <c r="R114" i="50"/>
  <c r="P114" i="50"/>
  <c r="J114" i="50"/>
  <c r="K114" i="50" s="1"/>
  <c r="I114" i="50"/>
  <c r="D114" i="50"/>
  <c r="C114" i="50"/>
  <c r="AK101" i="50"/>
  <c r="AX101" i="50" s="1"/>
  <c r="AH101" i="50"/>
  <c r="AV101" i="50"/>
  <c r="AU101" i="50"/>
  <c r="AB101" i="50"/>
  <c r="Z101" i="50"/>
  <c r="X101" i="50"/>
  <c r="V101" i="50"/>
  <c r="T101" i="50"/>
  <c r="R101" i="50"/>
  <c r="P101" i="50"/>
  <c r="J101" i="50"/>
  <c r="K101" i="50" s="1"/>
  <c r="I101" i="50"/>
  <c r="D101" i="50"/>
  <c r="C101" i="50"/>
  <c r="AV188" i="50"/>
  <c r="AK188" i="50"/>
  <c r="AX188" i="50" s="1"/>
  <c r="AH188" i="50"/>
  <c r="AU188" i="50"/>
  <c r="AB188" i="50"/>
  <c r="Z188" i="50"/>
  <c r="X188" i="50"/>
  <c r="V188" i="50"/>
  <c r="T188" i="50"/>
  <c r="R188" i="50"/>
  <c r="P188" i="50"/>
  <c r="Q188" i="50" s="1"/>
  <c r="J188" i="50"/>
  <c r="K188" i="50" s="1"/>
  <c r="I188" i="50"/>
  <c r="D188" i="50"/>
  <c r="C188" i="50"/>
  <c r="AK109" i="50"/>
  <c r="AX109" i="50" s="1"/>
  <c r="AH109" i="50"/>
  <c r="AV109" i="50"/>
  <c r="AU109" i="50"/>
  <c r="AB109" i="50"/>
  <c r="Z109" i="50"/>
  <c r="X109" i="50"/>
  <c r="V109" i="50"/>
  <c r="T109" i="50"/>
  <c r="R109" i="50"/>
  <c r="P109" i="50"/>
  <c r="J109" i="50"/>
  <c r="K109" i="50" s="1"/>
  <c r="I109" i="50"/>
  <c r="D109" i="50"/>
  <c r="C109" i="50"/>
  <c r="AU63" i="50"/>
  <c r="AK63" i="50"/>
  <c r="AX63" i="50" s="1"/>
  <c r="AH63" i="50"/>
  <c r="AV63" i="50"/>
  <c r="AB63" i="50"/>
  <c r="Z63" i="50"/>
  <c r="X63" i="50"/>
  <c r="V63" i="50"/>
  <c r="T63" i="50"/>
  <c r="R63" i="50"/>
  <c r="P63" i="50"/>
  <c r="J63" i="50"/>
  <c r="K63" i="50" s="1"/>
  <c r="I63" i="50"/>
  <c r="D63" i="50"/>
  <c r="C63" i="50"/>
  <c r="AU342" i="50"/>
  <c r="AK342" i="50"/>
  <c r="AX342" i="50" s="1"/>
  <c r="AH342" i="50"/>
  <c r="AV342" i="50"/>
  <c r="AB342" i="50"/>
  <c r="Z342" i="50"/>
  <c r="X342" i="50"/>
  <c r="V342" i="50"/>
  <c r="T342" i="50"/>
  <c r="R342" i="50"/>
  <c r="P342" i="50"/>
  <c r="J342" i="50"/>
  <c r="K342" i="50" s="1"/>
  <c r="I342" i="50"/>
  <c r="D342" i="50"/>
  <c r="C342" i="50"/>
  <c r="AK112" i="50"/>
  <c r="AX112" i="50" s="1"/>
  <c r="AH112" i="50"/>
  <c r="AV112" i="50"/>
  <c r="AU112" i="50"/>
  <c r="AB112" i="50"/>
  <c r="Z112" i="50"/>
  <c r="X112" i="50"/>
  <c r="V112" i="50"/>
  <c r="T112" i="50"/>
  <c r="R112" i="50"/>
  <c r="P112" i="50"/>
  <c r="J112" i="50"/>
  <c r="K112" i="50" s="1"/>
  <c r="I112" i="50"/>
  <c r="D112" i="50"/>
  <c r="C112" i="50"/>
  <c r="AK30" i="50"/>
  <c r="AX30" i="50" s="1"/>
  <c r="AH30" i="50"/>
  <c r="AV30" i="50"/>
  <c r="AU30" i="50"/>
  <c r="AB30" i="50"/>
  <c r="Z30" i="50"/>
  <c r="X30" i="50"/>
  <c r="V30" i="50"/>
  <c r="T30" i="50"/>
  <c r="R30" i="50"/>
  <c r="P30" i="50"/>
  <c r="J30" i="50"/>
  <c r="K30" i="50" s="1"/>
  <c r="I30" i="50"/>
  <c r="D30" i="50"/>
  <c r="C30" i="50"/>
  <c r="AK338" i="50"/>
  <c r="AX338" i="50" s="1"/>
  <c r="AH338" i="50"/>
  <c r="AV338" i="50"/>
  <c r="AU338" i="50"/>
  <c r="AB338" i="50"/>
  <c r="Z338" i="50"/>
  <c r="X338" i="50"/>
  <c r="V338" i="50"/>
  <c r="T338" i="50"/>
  <c r="R338" i="50"/>
  <c r="P338" i="50"/>
  <c r="J338" i="50"/>
  <c r="K338" i="50" s="1"/>
  <c r="I338" i="50"/>
  <c r="D338" i="50"/>
  <c r="C338" i="50"/>
  <c r="AK181" i="50"/>
  <c r="AX181" i="50" s="1"/>
  <c r="AH181" i="50"/>
  <c r="AV181" i="50"/>
  <c r="AU181" i="50"/>
  <c r="AB181" i="50"/>
  <c r="Z181" i="50"/>
  <c r="X181" i="50"/>
  <c r="V181" i="50"/>
  <c r="T181" i="50"/>
  <c r="R181" i="50"/>
  <c r="P181" i="50"/>
  <c r="J181" i="50"/>
  <c r="K181" i="50" s="1"/>
  <c r="I181" i="50"/>
  <c r="D181" i="50"/>
  <c r="C181" i="50"/>
  <c r="AK24" i="50"/>
  <c r="AX24" i="50" s="1"/>
  <c r="AH24" i="50"/>
  <c r="AV24" i="50"/>
  <c r="AU24" i="50"/>
  <c r="AB24" i="50"/>
  <c r="Z24" i="50"/>
  <c r="X24" i="50"/>
  <c r="V24" i="50"/>
  <c r="T24" i="50"/>
  <c r="R24" i="50"/>
  <c r="P24" i="50"/>
  <c r="J24" i="50"/>
  <c r="K24" i="50" s="1"/>
  <c r="I24" i="50"/>
  <c r="D24" i="50"/>
  <c r="C24" i="50"/>
  <c r="AK334" i="50"/>
  <c r="AX334" i="50" s="1"/>
  <c r="AH334" i="50"/>
  <c r="AV334" i="50"/>
  <c r="AU334" i="50"/>
  <c r="AB334" i="50"/>
  <c r="Z334" i="50"/>
  <c r="X334" i="50"/>
  <c r="V334" i="50"/>
  <c r="T334" i="50"/>
  <c r="R334" i="50"/>
  <c r="P334" i="50"/>
  <c r="J334" i="50"/>
  <c r="K334" i="50" s="1"/>
  <c r="I334" i="50"/>
  <c r="D334" i="50"/>
  <c r="C334" i="50"/>
  <c r="AV203" i="50"/>
  <c r="AK203" i="50"/>
  <c r="AX203" i="50" s="1"/>
  <c r="AH203" i="50"/>
  <c r="AU203" i="50"/>
  <c r="AB203" i="50"/>
  <c r="Z203" i="50"/>
  <c r="X203" i="50"/>
  <c r="V203" i="50"/>
  <c r="T203" i="50"/>
  <c r="R203" i="50"/>
  <c r="P203" i="50"/>
  <c r="J203" i="50"/>
  <c r="K203" i="50" s="1"/>
  <c r="I203" i="50"/>
  <c r="D203" i="50"/>
  <c r="C203" i="50"/>
  <c r="AV132" i="50"/>
  <c r="AK132" i="50"/>
  <c r="AX132" i="50" s="1"/>
  <c r="AH132" i="50"/>
  <c r="AU132" i="50"/>
  <c r="AB132" i="50"/>
  <c r="Z132" i="50"/>
  <c r="X132" i="50"/>
  <c r="V132" i="50"/>
  <c r="T132" i="50"/>
  <c r="R132" i="50"/>
  <c r="P132" i="50"/>
  <c r="J132" i="50"/>
  <c r="K132" i="50" s="1"/>
  <c r="I132" i="50"/>
  <c r="D132" i="50"/>
  <c r="C132" i="50"/>
  <c r="AK94" i="50"/>
  <c r="AX94" i="50" s="1"/>
  <c r="AH94" i="50"/>
  <c r="AV94" i="50"/>
  <c r="AU94" i="50"/>
  <c r="AB94" i="50"/>
  <c r="Z94" i="50"/>
  <c r="X94" i="50"/>
  <c r="V94" i="50"/>
  <c r="T94" i="50"/>
  <c r="R94" i="50"/>
  <c r="P94" i="50"/>
  <c r="J94" i="50"/>
  <c r="K94" i="50" s="1"/>
  <c r="I94" i="50"/>
  <c r="D94" i="50"/>
  <c r="C94" i="50"/>
  <c r="AK93" i="50"/>
  <c r="AX93" i="50" s="1"/>
  <c r="AH93" i="50"/>
  <c r="AV93" i="50"/>
  <c r="AU93" i="50"/>
  <c r="AB93" i="50"/>
  <c r="Z93" i="50"/>
  <c r="X93" i="50"/>
  <c r="V93" i="50"/>
  <c r="T93" i="50"/>
  <c r="R93" i="50"/>
  <c r="P93" i="50"/>
  <c r="J93" i="50"/>
  <c r="K93" i="50" s="1"/>
  <c r="I93" i="50"/>
  <c r="D93" i="50"/>
  <c r="C93" i="50"/>
  <c r="AK18" i="50"/>
  <c r="AX18" i="50" s="1"/>
  <c r="AH18" i="50"/>
  <c r="AV18" i="50"/>
  <c r="AU18" i="50"/>
  <c r="AB18" i="50"/>
  <c r="Z18" i="50"/>
  <c r="X18" i="50"/>
  <c r="V18" i="50"/>
  <c r="T18" i="50"/>
  <c r="R18" i="50"/>
  <c r="P18" i="50"/>
  <c r="J18" i="50"/>
  <c r="K18" i="50" s="1"/>
  <c r="I18" i="50"/>
  <c r="D18" i="50"/>
  <c r="C18" i="50"/>
  <c r="AK26" i="50"/>
  <c r="AX26" i="50" s="1"/>
  <c r="AH26" i="50"/>
  <c r="AV26" i="50"/>
  <c r="AU26" i="50"/>
  <c r="AB26" i="50"/>
  <c r="Z26" i="50"/>
  <c r="X26" i="50"/>
  <c r="V26" i="50"/>
  <c r="T26" i="50"/>
  <c r="R26" i="50"/>
  <c r="P26" i="50"/>
  <c r="J26" i="50"/>
  <c r="K26" i="50" s="1"/>
  <c r="I26" i="50"/>
  <c r="D26" i="50"/>
  <c r="C26" i="50"/>
  <c r="AK180" i="50"/>
  <c r="AX180" i="50" s="1"/>
  <c r="AH180" i="50"/>
  <c r="AV180" i="50"/>
  <c r="AU180" i="50"/>
  <c r="AB180" i="50"/>
  <c r="Z180" i="50"/>
  <c r="X180" i="50"/>
  <c r="V180" i="50"/>
  <c r="T180" i="50"/>
  <c r="R180" i="50"/>
  <c r="P180" i="50"/>
  <c r="J180" i="50"/>
  <c r="K180" i="50" s="1"/>
  <c r="I180" i="50"/>
  <c r="D180" i="50"/>
  <c r="C180" i="50"/>
  <c r="AV78" i="50"/>
  <c r="AK78" i="50"/>
  <c r="AX78" i="50" s="1"/>
  <c r="AH78" i="50"/>
  <c r="AU78" i="50"/>
  <c r="AB78" i="50"/>
  <c r="Z78" i="50"/>
  <c r="X78" i="50"/>
  <c r="V78" i="50"/>
  <c r="T78" i="50"/>
  <c r="R78" i="50"/>
  <c r="P78" i="50"/>
  <c r="J78" i="50"/>
  <c r="K78" i="50" s="1"/>
  <c r="I78" i="50"/>
  <c r="D78" i="50"/>
  <c r="C78" i="50"/>
  <c r="AK34" i="50"/>
  <c r="AX34" i="50" s="1"/>
  <c r="AH34" i="50"/>
  <c r="AV34" i="50"/>
  <c r="AU34" i="50"/>
  <c r="AB34" i="50"/>
  <c r="Z34" i="50"/>
  <c r="X34" i="50"/>
  <c r="V34" i="50"/>
  <c r="T34" i="50"/>
  <c r="R34" i="50"/>
  <c r="P34" i="50"/>
  <c r="J34" i="50"/>
  <c r="K34" i="50" s="1"/>
  <c r="I34" i="50"/>
  <c r="D34" i="50"/>
  <c r="C34" i="50"/>
  <c r="AV134" i="50"/>
  <c r="AK134" i="50"/>
  <c r="AX134" i="50" s="1"/>
  <c r="AH134" i="50"/>
  <c r="AU134" i="50"/>
  <c r="AB134" i="50"/>
  <c r="Z134" i="50"/>
  <c r="X134" i="50"/>
  <c r="V134" i="50"/>
  <c r="T134" i="50"/>
  <c r="R134" i="50"/>
  <c r="P134" i="50"/>
  <c r="J134" i="50"/>
  <c r="K134" i="50" s="1"/>
  <c r="I134" i="50"/>
  <c r="D134" i="50"/>
  <c r="C134" i="50"/>
  <c r="AU153" i="50"/>
  <c r="AK153" i="50"/>
  <c r="AX153" i="50" s="1"/>
  <c r="AH153" i="50"/>
  <c r="AV153" i="50"/>
  <c r="AB153" i="50"/>
  <c r="Z153" i="50"/>
  <c r="X153" i="50"/>
  <c r="V153" i="50"/>
  <c r="T153" i="50"/>
  <c r="R153" i="50"/>
  <c r="P153" i="50"/>
  <c r="J153" i="50"/>
  <c r="K153" i="50" s="1"/>
  <c r="I153" i="50"/>
  <c r="D153" i="50"/>
  <c r="C153" i="50"/>
  <c r="AK44" i="50"/>
  <c r="AX44" i="50" s="1"/>
  <c r="AH44" i="50"/>
  <c r="AV44" i="50"/>
  <c r="AU44" i="50"/>
  <c r="AB44" i="50"/>
  <c r="Z44" i="50"/>
  <c r="X44" i="50"/>
  <c r="V44" i="50"/>
  <c r="T44" i="50"/>
  <c r="R44" i="50"/>
  <c r="P44" i="50"/>
  <c r="J44" i="50"/>
  <c r="K44" i="50" s="1"/>
  <c r="I44" i="50"/>
  <c r="D44" i="50"/>
  <c r="C44" i="50"/>
  <c r="AK76" i="50"/>
  <c r="AX76" i="50" s="1"/>
  <c r="AH76" i="50"/>
  <c r="AV76" i="50"/>
  <c r="AU76" i="50"/>
  <c r="AB76" i="50"/>
  <c r="Z76" i="50"/>
  <c r="X76" i="50"/>
  <c r="V76" i="50"/>
  <c r="T76" i="50"/>
  <c r="R76" i="50"/>
  <c r="P76" i="50"/>
  <c r="J76" i="50"/>
  <c r="K76" i="50" s="1"/>
  <c r="I76" i="50"/>
  <c r="D76" i="50"/>
  <c r="C76" i="50"/>
  <c r="AK186" i="50"/>
  <c r="AX186" i="50" s="1"/>
  <c r="AH186" i="50"/>
  <c r="AV186" i="50"/>
  <c r="AU186" i="50"/>
  <c r="AB186" i="50"/>
  <c r="Z186" i="50"/>
  <c r="X186" i="50"/>
  <c r="V186" i="50"/>
  <c r="T186" i="50"/>
  <c r="R186" i="50"/>
  <c r="P186" i="50"/>
  <c r="J186" i="50"/>
  <c r="K186" i="50" s="1"/>
  <c r="I186" i="50"/>
  <c r="D186" i="50"/>
  <c r="C186" i="50"/>
  <c r="AK16" i="50"/>
  <c r="AX16" i="50" s="1"/>
  <c r="AH16" i="50"/>
  <c r="AV16" i="50"/>
  <c r="AU16" i="50"/>
  <c r="AB16" i="50"/>
  <c r="Z16" i="50"/>
  <c r="X16" i="50"/>
  <c r="V16" i="50"/>
  <c r="T16" i="50"/>
  <c r="R16" i="50"/>
  <c r="P16" i="50"/>
  <c r="J16" i="50"/>
  <c r="K16" i="50" s="1"/>
  <c r="I16" i="50"/>
  <c r="D16" i="50"/>
  <c r="C16" i="50"/>
  <c r="AV213" i="50"/>
  <c r="AK213" i="50"/>
  <c r="AX213" i="50" s="1"/>
  <c r="AH213" i="50"/>
  <c r="AU213" i="50"/>
  <c r="AB213" i="50"/>
  <c r="Z213" i="50"/>
  <c r="X213" i="50"/>
  <c r="V213" i="50"/>
  <c r="T213" i="50"/>
  <c r="R213" i="50"/>
  <c r="P213" i="50"/>
  <c r="Q213" i="50" s="1"/>
  <c r="J213" i="50"/>
  <c r="K213" i="50" s="1"/>
  <c r="I213" i="50"/>
  <c r="D213" i="50"/>
  <c r="C213" i="50"/>
  <c r="AV61" i="50"/>
  <c r="AK61" i="50"/>
  <c r="AX61" i="50" s="1"/>
  <c r="AH61" i="50"/>
  <c r="AU61" i="50"/>
  <c r="AB61" i="50"/>
  <c r="Z61" i="50"/>
  <c r="X61" i="50"/>
  <c r="V61" i="50"/>
  <c r="T61" i="50"/>
  <c r="R61" i="50"/>
  <c r="P61" i="50"/>
  <c r="J61" i="50"/>
  <c r="K61" i="50" s="1"/>
  <c r="I61" i="50"/>
  <c r="D61" i="50"/>
  <c r="C61" i="50"/>
  <c r="AV359" i="50"/>
  <c r="AK359" i="50"/>
  <c r="AX359" i="50" s="1"/>
  <c r="AH359" i="50"/>
  <c r="AU359" i="50"/>
  <c r="AB359" i="50"/>
  <c r="Z359" i="50"/>
  <c r="X359" i="50"/>
  <c r="V359" i="50"/>
  <c r="T359" i="50"/>
  <c r="R359" i="50"/>
  <c r="P359" i="50"/>
  <c r="Q359" i="50" s="1"/>
  <c r="J359" i="50"/>
  <c r="K359" i="50" s="1"/>
  <c r="I359" i="50"/>
  <c r="D359" i="50"/>
  <c r="C359" i="50"/>
  <c r="AK38" i="50"/>
  <c r="AX38" i="50" s="1"/>
  <c r="AH38" i="50"/>
  <c r="AV38" i="50"/>
  <c r="AU38" i="50"/>
  <c r="AB38" i="50"/>
  <c r="Z38" i="50"/>
  <c r="X38" i="50"/>
  <c r="V38" i="50"/>
  <c r="T38" i="50"/>
  <c r="R38" i="50"/>
  <c r="P38" i="50"/>
  <c r="J38" i="50"/>
  <c r="K38" i="50" s="1"/>
  <c r="I38" i="50"/>
  <c r="D38" i="50"/>
  <c r="C38" i="50"/>
  <c r="AV11" i="50"/>
  <c r="AK11" i="50"/>
  <c r="AX11" i="50" s="1"/>
  <c r="AH11" i="50"/>
  <c r="AU11" i="50"/>
  <c r="AB11" i="50"/>
  <c r="Z11" i="50"/>
  <c r="X11" i="50"/>
  <c r="V11" i="50"/>
  <c r="T11" i="50"/>
  <c r="R11" i="50"/>
  <c r="P11" i="50"/>
  <c r="J11" i="50"/>
  <c r="K11" i="50" s="1"/>
  <c r="I11" i="50"/>
  <c r="D11" i="50"/>
  <c r="C11" i="50"/>
  <c r="AK357" i="50"/>
  <c r="AX357" i="50" s="1"/>
  <c r="AH357" i="50"/>
  <c r="AV357" i="50"/>
  <c r="AU357" i="50"/>
  <c r="AB357" i="50"/>
  <c r="Z357" i="50"/>
  <c r="X357" i="50"/>
  <c r="V357" i="50"/>
  <c r="T357" i="50"/>
  <c r="R357" i="50"/>
  <c r="P357" i="50"/>
  <c r="J357" i="50"/>
  <c r="K357" i="50" s="1"/>
  <c r="I357" i="50"/>
  <c r="D357" i="50"/>
  <c r="C357" i="50"/>
  <c r="AK90" i="50"/>
  <c r="AX90" i="50" s="1"/>
  <c r="AH90" i="50"/>
  <c r="AV90" i="50"/>
  <c r="AU90" i="50"/>
  <c r="AB90" i="50"/>
  <c r="Z90" i="50"/>
  <c r="X90" i="50"/>
  <c r="V90" i="50"/>
  <c r="T90" i="50"/>
  <c r="R90" i="50"/>
  <c r="P90" i="50"/>
  <c r="J90" i="50"/>
  <c r="K90" i="50" s="1"/>
  <c r="I90" i="50"/>
  <c r="D90" i="50"/>
  <c r="C90" i="50"/>
  <c r="AK115" i="50"/>
  <c r="AX115" i="50" s="1"/>
  <c r="AH115" i="50"/>
  <c r="AV115" i="50"/>
  <c r="AU115" i="50"/>
  <c r="AB115" i="50"/>
  <c r="Z115" i="50"/>
  <c r="X115" i="50"/>
  <c r="V115" i="50"/>
  <c r="T115" i="50"/>
  <c r="U115" i="50" s="1"/>
  <c r="R115" i="50"/>
  <c r="P115" i="50"/>
  <c r="J115" i="50"/>
  <c r="K115" i="50" s="1"/>
  <c r="I115" i="50"/>
  <c r="D115" i="50"/>
  <c r="C115" i="50"/>
  <c r="AK6" i="50"/>
  <c r="AX6" i="50" s="1"/>
  <c r="AH6" i="50"/>
  <c r="AV6" i="50"/>
  <c r="AU6" i="50"/>
  <c r="AB6" i="50"/>
  <c r="Z6" i="50"/>
  <c r="X6" i="50"/>
  <c r="V6" i="50"/>
  <c r="T6" i="50"/>
  <c r="R6" i="50"/>
  <c r="P6" i="50"/>
  <c r="J6" i="50"/>
  <c r="K6" i="50" s="1"/>
  <c r="I6" i="50"/>
  <c r="D6" i="50"/>
  <c r="C6" i="50"/>
  <c r="AU56" i="50"/>
  <c r="AK56" i="50"/>
  <c r="AX56" i="50" s="1"/>
  <c r="AH56" i="50"/>
  <c r="AV56" i="50"/>
  <c r="AB56" i="50"/>
  <c r="Z56" i="50"/>
  <c r="X56" i="50"/>
  <c r="V56" i="50"/>
  <c r="T56" i="50"/>
  <c r="R56" i="50"/>
  <c r="P56" i="50"/>
  <c r="J56" i="50"/>
  <c r="K56" i="50" s="1"/>
  <c r="I56" i="50"/>
  <c r="D56" i="50"/>
  <c r="C56" i="50"/>
  <c r="AK133" i="50"/>
  <c r="AX133" i="50" s="1"/>
  <c r="AH133" i="50"/>
  <c r="AV133" i="50"/>
  <c r="AU133" i="50"/>
  <c r="AB133" i="50"/>
  <c r="Z133" i="50"/>
  <c r="X133" i="50"/>
  <c r="V133" i="50"/>
  <c r="T133" i="50"/>
  <c r="R133" i="50"/>
  <c r="P133" i="50"/>
  <c r="Q133" i="50" s="1"/>
  <c r="J133" i="50"/>
  <c r="K133" i="50" s="1"/>
  <c r="I133" i="50"/>
  <c r="D133" i="50"/>
  <c r="C133" i="50"/>
  <c r="AV71" i="50"/>
  <c r="AK71" i="50"/>
  <c r="AX71" i="50" s="1"/>
  <c r="AH71" i="50"/>
  <c r="AU71" i="50"/>
  <c r="AB71" i="50"/>
  <c r="Z71" i="50"/>
  <c r="X71" i="50"/>
  <c r="V71" i="50"/>
  <c r="T71" i="50"/>
  <c r="R71" i="50"/>
  <c r="P71" i="50"/>
  <c r="J71" i="50"/>
  <c r="K71" i="50" s="1"/>
  <c r="I71" i="50"/>
  <c r="D71" i="50"/>
  <c r="C71" i="50"/>
  <c r="AK99" i="50"/>
  <c r="AX99" i="50" s="1"/>
  <c r="AH99" i="50"/>
  <c r="AV99" i="50"/>
  <c r="AU99" i="50"/>
  <c r="AB99" i="50"/>
  <c r="Z99" i="50"/>
  <c r="X99" i="50"/>
  <c r="V99" i="50"/>
  <c r="T99" i="50"/>
  <c r="R99" i="50"/>
  <c r="P99" i="50"/>
  <c r="J99" i="50"/>
  <c r="K99" i="50" s="1"/>
  <c r="I99" i="50"/>
  <c r="D99" i="50"/>
  <c r="C99" i="50"/>
  <c r="AK85" i="50"/>
  <c r="AX85" i="50" s="1"/>
  <c r="AH85" i="50"/>
  <c r="AV85" i="50"/>
  <c r="AU85" i="50"/>
  <c r="AB85" i="50"/>
  <c r="Z85" i="50"/>
  <c r="X85" i="50"/>
  <c r="V85" i="50"/>
  <c r="T85" i="50"/>
  <c r="R85" i="50"/>
  <c r="P85" i="50"/>
  <c r="J85" i="50"/>
  <c r="K85" i="50" s="1"/>
  <c r="I85" i="50"/>
  <c r="D85" i="50"/>
  <c r="C85" i="50"/>
  <c r="AV84" i="50"/>
  <c r="AK84" i="50"/>
  <c r="AX84" i="50" s="1"/>
  <c r="AH84" i="50"/>
  <c r="AU84" i="50"/>
  <c r="AB84" i="50"/>
  <c r="Z84" i="50"/>
  <c r="X84" i="50"/>
  <c r="V84" i="50"/>
  <c r="T84" i="50"/>
  <c r="R84" i="50"/>
  <c r="P84" i="50"/>
  <c r="J84" i="50"/>
  <c r="K84" i="50" s="1"/>
  <c r="I84" i="50"/>
  <c r="D84" i="50"/>
  <c r="C84" i="50"/>
  <c r="AV120" i="50"/>
  <c r="AK120" i="50"/>
  <c r="AX120" i="50" s="1"/>
  <c r="AH120" i="50"/>
  <c r="AU120" i="50"/>
  <c r="AB120" i="50"/>
  <c r="Z120" i="50"/>
  <c r="X120" i="50"/>
  <c r="V120" i="50"/>
  <c r="T120" i="50"/>
  <c r="R120" i="50"/>
  <c r="P120" i="50"/>
  <c r="J120" i="50"/>
  <c r="K120" i="50" s="1"/>
  <c r="I120" i="50"/>
  <c r="D120" i="50"/>
  <c r="C120" i="50"/>
  <c r="AK96" i="50"/>
  <c r="AX96" i="50" s="1"/>
  <c r="AH96" i="50"/>
  <c r="AV96" i="50"/>
  <c r="AU96" i="50"/>
  <c r="AB96" i="50"/>
  <c r="Z96" i="50"/>
  <c r="AA96" i="50" s="1"/>
  <c r="X96" i="50"/>
  <c r="V96" i="50"/>
  <c r="T96" i="50"/>
  <c r="R96" i="50"/>
  <c r="P96" i="50"/>
  <c r="J96" i="50"/>
  <c r="K96" i="50" s="1"/>
  <c r="I96" i="50"/>
  <c r="D96" i="50"/>
  <c r="C96" i="50"/>
  <c r="AU332" i="50"/>
  <c r="AK332" i="50"/>
  <c r="AX332" i="50" s="1"/>
  <c r="AH332" i="50"/>
  <c r="AV332" i="50"/>
  <c r="AB332" i="50"/>
  <c r="Z332" i="50"/>
  <c r="X332" i="50"/>
  <c r="V332" i="50"/>
  <c r="T332" i="50"/>
  <c r="R332" i="50"/>
  <c r="P332" i="50"/>
  <c r="J332" i="50"/>
  <c r="K332" i="50" s="1"/>
  <c r="I332" i="50"/>
  <c r="D332" i="50"/>
  <c r="C332" i="50"/>
  <c r="AK118" i="50"/>
  <c r="AX118" i="50" s="1"/>
  <c r="AH118" i="50"/>
  <c r="AV118" i="50"/>
  <c r="AU118" i="50"/>
  <c r="AB118" i="50"/>
  <c r="Z118" i="50"/>
  <c r="X118" i="50"/>
  <c r="V118" i="50"/>
  <c r="T118" i="50"/>
  <c r="R118" i="50"/>
  <c r="P118" i="50"/>
  <c r="Q118" i="50" s="1"/>
  <c r="J118" i="50"/>
  <c r="K118" i="50" s="1"/>
  <c r="I118" i="50"/>
  <c r="D118" i="50"/>
  <c r="C118" i="50"/>
  <c r="AK19" i="50"/>
  <c r="AX19" i="50" s="1"/>
  <c r="AH19" i="50"/>
  <c r="AV19" i="50"/>
  <c r="AU19" i="50"/>
  <c r="AB19" i="50"/>
  <c r="Z19" i="50"/>
  <c r="X19" i="50"/>
  <c r="V19" i="50"/>
  <c r="T19" i="50"/>
  <c r="R19" i="50"/>
  <c r="P19" i="50"/>
  <c r="J19" i="50"/>
  <c r="K19" i="50" s="1"/>
  <c r="I19" i="50"/>
  <c r="D19" i="50"/>
  <c r="C19" i="50"/>
  <c r="AK5" i="50"/>
  <c r="AX5" i="50" s="1"/>
  <c r="AH5" i="50"/>
  <c r="AV5" i="50"/>
  <c r="AU5" i="50"/>
  <c r="AB5" i="50"/>
  <c r="Z5" i="50"/>
  <c r="X5" i="50"/>
  <c r="V5" i="50"/>
  <c r="T5" i="50"/>
  <c r="R5" i="50"/>
  <c r="P5" i="50"/>
  <c r="J5" i="50"/>
  <c r="K5" i="50" s="1"/>
  <c r="I5" i="50"/>
  <c r="D5" i="50"/>
  <c r="C5" i="50"/>
  <c r="AK130" i="50"/>
  <c r="AX130" i="50" s="1"/>
  <c r="AH130" i="50"/>
  <c r="AV130" i="50"/>
  <c r="AU130" i="50"/>
  <c r="AB130" i="50"/>
  <c r="Z130" i="50"/>
  <c r="X130" i="50"/>
  <c r="V130" i="50"/>
  <c r="T130" i="50"/>
  <c r="R130" i="50"/>
  <c r="P130" i="50"/>
  <c r="J130" i="50"/>
  <c r="K130" i="50" s="1"/>
  <c r="I130" i="50"/>
  <c r="D130" i="50"/>
  <c r="C130" i="50"/>
  <c r="AK364" i="50"/>
  <c r="AX364" i="50" s="1"/>
  <c r="AH364" i="50"/>
  <c r="AV364" i="50"/>
  <c r="AU364" i="50"/>
  <c r="AB364" i="50"/>
  <c r="Z364" i="50"/>
  <c r="X364" i="50"/>
  <c r="V364" i="50"/>
  <c r="T364" i="50"/>
  <c r="R364" i="50"/>
  <c r="P364" i="50"/>
  <c r="J364" i="50"/>
  <c r="K364" i="50" s="1"/>
  <c r="I364" i="50"/>
  <c r="D364" i="50"/>
  <c r="C364" i="50"/>
  <c r="AK110" i="50"/>
  <c r="AX110" i="50" s="1"/>
  <c r="AH110" i="50"/>
  <c r="AV110" i="50"/>
  <c r="AU110" i="50"/>
  <c r="AB110" i="50"/>
  <c r="Z110" i="50"/>
  <c r="X110" i="50"/>
  <c r="V110" i="50"/>
  <c r="T110" i="50"/>
  <c r="R110" i="50"/>
  <c r="P110" i="50"/>
  <c r="J110" i="50"/>
  <c r="K110" i="50" s="1"/>
  <c r="I110" i="50"/>
  <c r="D110" i="50"/>
  <c r="C110" i="50"/>
  <c r="AK362" i="50"/>
  <c r="AX362" i="50" s="1"/>
  <c r="AH362" i="50"/>
  <c r="AV362" i="50"/>
  <c r="AU362" i="50"/>
  <c r="AB362" i="50"/>
  <c r="Z362" i="50"/>
  <c r="X362" i="50"/>
  <c r="V362" i="50"/>
  <c r="T362" i="50"/>
  <c r="R362" i="50"/>
  <c r="P362" i="50"/>
  <c r="Q362" i="50" s="1"/>
  <c r="J362" i="50"/>
  <c r="K362" i="50" s="1"/>
  <c r="I362" i="50"/>
  <c r="D362" i="50"/>
  <c r="C362" i="50"/>
  <c r="AU136" i="50"/>
  <c r="AK136" i="50"/>
  <c r="AX136" i="50" s="1"/>
  <c r="AH136" i="50"/>
  <c r="AV136" i="50"/>
  <c r="AB136" i="50"/>
  <c r="Z136" i="50"/>
  <c r="X136" i="50"/>
  <c r="V136" i="50"/>
  <c r="T136" i="50"/>
  <c r="R136" i="50"/>
  <c r="P136" i="50"/>
  <c r="J136" i="50"/>
  <c r="K136" i="50" s="1"/>
  <c r="I136" i="50"/>
  <c r="D136" i="50"/>
  <c r="C136" i="50"/>
  <c r="AK33" i="50"/>
  <c r="AX33" i="50" s="1"/>
  <c r="AH33" i="50"/>
  <c r="AV33" i="50"/>
  <c r="AU33" i="50"/>
  <c r="AB33" i="50"/>
  <c r="Z33" i="50"/>
  <c r="X33" i="50"/>
  <c r="V33" i="50"/>
  <c r="T33" i="50"/>
  <c r="R33" i="50"/>
  <c r="P33" i="50"/>
  <c r="J33" i="50"/>
  <c r="K33" i="50" s="1"/>
  <c r="I33" i="50"/>
  <c r="D33" i="50"/>
  <c r="C33" i="50"/>
  <c r="AK40" i="50"/>
  <c r="AX40" i="50" s="1"/>
  <c r="AH40" i="50"/>
  <c r="AV40" i="50"/>
  <c r="AU40" i="50"/>
  <c r="AB40" i="50"/>
  <c r="Z40" i="50"/>
  <c r="X40" i="50"/>
  <c r="V40" i="50"/>
  <c r="T40" i="50"/>
  <c r="R40" i="50"/>
  <c r="P40" i="50"/>
  <c r="J40" i="50"/>
  <c r="K40" i="50" s="1"/>
  <c r="I40" i="50"/>
  <c r="D40" i="50"/>
  <c r="C40" i="50"/>
  <c r="AK60" i="50"/>
  <c r="AX60" i="50" s="1"/>
  <c r="AH60" i="50"/>
  <c r="AV60" i="50"/>
  <c r="AU60" i="50"/>
  <c r="AB60" i="50"/>
  <c r="Z60" i="50"/>
  <c r="X60" i="50"/>
  <c r="V60" i="50"/>
  <c r="T60" i="50"/>
  <c r="R60" i="50"/>
  <c r="P60" i="50"/>
  <c r="J60" i="50"/>
  <c r="K60" i="50" s="1"/>
  <c r="I60" i="50"/>
  <c r="D60" i="50"/>
  <c r="C60" i="50"/>
  <c r="AK58" i="50"/>
  <c r="AX58" i="50" s="1"/>
  <c r="AH58" i="50"/>
  <c r="AV58" i="50"/>
  <c r="AU58" i="50"/>
  <c r="AB58" i="50"/>
  <c r="Z58" i="50"/>
  <c r="X58" i="50"/>
  <c r="V58" i="50"/>
  <c r="T58" i="50"/>
  <c r="R58" i="50"/>
  <c r="P58" i="50"/>
  <c r="J58" i="50"/>
  <c r="K58" i="50" s="1"/>
  <c r="I58" i="50"/>
  <c r="D58" i="50"/>
  <c r="C58" i="50"/>
  <c r="AK21" i="50"/>
  <c r="AX21" i="50" s="1"/>
  <c r="AH21" i="50"/>
  <c r="AV21" i="50"/>
  <c r="AU21" i="50"/>
  <c r="AB21" i="50"/>
  <c r="Z21" i="50"/>
  <c r="X21" i="50"/>
  <c r="V21" i="50"/>
  <c r="T21" i="50"/>
  <c r="R21" i="50"/>
  <c r="P21" i="50"/>
  <c r="J21" i="50"/>
  <c r="K21" i="50" s="1"/>
  <c r="I21" i="50"/>
  <c r="D21" i="50"/>
  <c r="C21" i="50"/>
  <c r="AK123" i="50"/>
  <c r="AX123" i="50" s="1"/>
  <c r="AH123" i="50"/>
  <c r="AV123" i="50"/>
  <c r="AU123" i="50"/>
  <c r="AB123" i="50"/>
  <c r="Z123" i="50"/>
  <c r="X123" i="50"/>
  <c r="V123" i="50"/>
  <c r="T123" i="50"/>
  <c r="R123" i="50"/>
  <c r="P123" i="50"/>
  <c r="J123" i="50"/>
  <c r="K123" i="50" s="1"/>
  <c r="I123" i="50"/>
  <c r="D123" i="50"/>
  <c r="C123" i="50"/>
  <c r="AK125" i="50"/>
  <c r="AX125" i="50" s="1"/>
  <c r="AH125" i="50"/>
  <c r="AV125" i="50"/>
  <c r="AU125" i="50"/>
  <c r="AB125" i="50"/>
  <c r="Z125" i="50"/>
  <c r="X125" i="50"/>
  <c r="V125" i="50"/>
  <c r="T125" i="50"/>
  <c r="R125" i="50"/>
  <c r="P125" i="50"/>
  <c r="J125" i="50"/>
  <c r="K125" i="50" s="1"/>
  <c r="I125" i="50"/>
  <c r="D125" i="50"/>
  <c r="C125" i="50"/>
  <c r="AU3" i="50"/>
  <c r="AK3" i="50"/>
  <c r="AX3" i="50" s="1"/>
  <c r="AH3" i="50"/>
  <c r="AV3" i="50"/>
  <c r="AB3" i="50"/>
  <c r="Z3" i="50"/>
  <c r="X3" i="50"/>
  <c r="V3" i="50"/>
  <c r="T3" i="50"/>
  <c r="R3" i="50"/>
  <c r="P3" i="50"/>
  <c r="J3" i="50"/>
  <c r="K3" i="50" s="1"/>
  <c r="I3" i="50"/>
  <c r="D3" i="50"/>
  <c r="C3" i="50"/>
  <c r="AU52" i="50"/>
  <c r="AK52" i="50"/>
  <c r="AX52" i="50" s="1"/>
  <c r="AH52" i="50"/>
  <c r="AV52" i="50"/>
  <c r="AB52" i="50"/>
  <c r="Z52" i="50"/>
  <c r="X52" i="50"/>
  <c r="V52" i="50"/>
  <c r="T52" i="50"/>
  <c r="R52" i="50"/>
  <c r="P52" i="50"/>
  <c r="J52" i="50"/>
  <c r="K52" i="50" s="1"/>
  <c r="I52" i="50"/>
  <c r="D52" i="50"/>
  <c r="C52" i="50"/>
  <c r="AU202" i="50"/>
  <c r="AK202" i="50"/>
  <c r="AX202" i="50" s="1"/>
  <c r="AH202" i="50"/>
  <c r="AV202" i="50"/>
  <c r="AB202" i="50"/>
  <c r="Z202" i="50"/>
  <c r="X202" i="50"/>
  <c r="V202" i="50"/>
  <c r="T202" i="50"/>
  <c r="R202" i="50"/>
  <c r="P202" i="50"/>
  <c r="Q202" i="50" s="1"/>
  <c r="J202" i="50"/>
  <c r="K202" i="50" s="1"/>
  <c r="I202" i="50"/>
  <c r="D202" i="50"/>
  <c r="C202" i="50"/>
  <c r="AK8" i="50"/>
  <c r="AX8" i="50" s="1"/>
  <c r="AH8" i="50"/>
  <c r="AV8" i="50"/>
  <c r="AU8" i="50"/>
  <c r="AB8" i="50"/>
  <c r="Z8" i="50"/>
  <c r="X8" i="50"/>
  <c r="V8" i="50"/>
  <c r="T8" i="50"/>
  <c r="R8" i="50"/>
  <c r="P8" i="50"/>
  <c r="J8" i="50"/>
  <c r="K8" i="50" s="1"/>
  <c r="I8" i="50"/>
  <c r="D8" i="50"/>
  <c r="C8" i="50"/>
  <c r="AK354" i="50"/>
  <c r="AX354" i="50" s="1"/>
  <c r="AH354" i="50"/>
  <c r="AV354" i="50"/>
  <c r="AU354" i="50"/>
  <c r="AB354" i="50"/>
  <c r="Z354" i="50"/>
  <c r="X354" i="50"/>
  <c r="V354" i="50"/>
  <c r="T354" i="50"/>
  <c r="R354" i="50"/>
  <c r="P354" i="50"/>
  <c r="Q354" i="50" s="1"/>
  <c r="J354" i="50"/>
  <c r="K354" i="50" s="1"/>
  <c r="I354" i="50"/>
  <c r="D354" i="50"/>
  <c r="C354" i="50"/>
  <c r="AK353" i="50"/>
  <c r="AX353" i="50" s="1"/>
  <c r="AH353" i="50"/>
  <c r="AV353" i="50"/>
  <c r="AU353" i="50"/>
  <c r="AB353" i="50"/>
  <c r="Z353" i="50"/>
  <c r="X353" i="50"/>
  <c r="V353" i="50"/>
  <c r="T353" i="50"/>
  <c r="R353" i="50"/>
  <c r="P353" i="50"/>
  <c r="J353" i="50"/>
  <c r="K353" i="50" s="1"/>
  <c r="I353" i="50"/>
  <c r="D353" i="50"/>
  <c r="C353" i="50"/>
  <c r="AK352" i="50"/>
  <c r="AX352" i="50" s="1"/>
  <c r="AH352" i="50"/>
  <c r="AV352" i="50"/>
  <c r="AU352" i="50"/>
  <c r="AB352" i="50"/>
  <c r="Z352" i="50"/>
  <c r="X352" i="50"/>
  <c r="V352" i="50"/>
  <c r="T352" i="50"/>
  <c r="R352" i="50"/>
  <c r="P352" i="50"/>
  <c r="J352" i="50"/>
  <c r="K352" i="50" s="1"/>
  <c r="I352" i="50"/>
  <c r="D352" i="50"/>
  <c r="C352" i="50"/>
  <c r="AK137" i="50"/>
  <c r="AX137" i="50" s="1"/>
  <c r="AH137" i="50"/>
  <c r="AV137" i="50"/>
  <c r="AU137" i="50"/>
  <c r="AB137" i="50"/>
  <c r="Z137" i="50"/>
  <c r="X137" i="50"/>
  <c r="V137" i="50"/>
  <c r="T137" i="50"/>
  <c r="R137" i="50"/>
  <c r="P137" i="50"/>
  <c r="J137" i="50"/>
  <c r="K137" i="50" s="1"/>
  <c r="I137" i="50"/>
  <c r="D137" i="50"/>
  <c r="C137" i="50"/>
  <c r="AV116" i="50"/>
  <c r="AK116" i="50"/>
  <c r="AX116" i="50" s="1"/>
  <c r="AH116" i="50"/>
  <c r="AU116" i="50"/>
  <c r="AB116" i="50"/>
  <c r="Z116" i="50"/>
  <c r="X116" i="50"/>
  <c r="V116" i="50"/>
  <c r="T116" i="50"/>
  <c r="R116" i="50"/>
  <c r="P116" i="50"/>
  <c r="J116" i="50"/>
  <c r="K116" i="50" s="1"/>
  <c r="I116" i="50"/>
  <c r="D116" i="50"/>
  <c r="C116" i="50"/>
  <c r="AV183" i="50"/>
  <c r="AK183" i="50"/>
  <c r="AX183" i="50" s="1"/>
  <c r="AH183" i="50"/>
  <c r="AU183" i="50"/>
  <c r="AB183" i="50"/>
  <c r="Z183" i="50"/>
  <c r="X183" i="50"/>
  <c r="V183" i="50"/>
  <c r="T183" i="50"/>
  <c r="R183" i="50"/>
  <c r="P183" i="50"/>
  <c r="J183" i="50"/>
  <c r="K183" i="50" s="1"/>
  <c r="I183" i="50"/>
  <c r="D183" i="50"/>
  <c r="C183" i="50"/>
  <c r="AV64" i="50"/>
  <c r="AK64" i="50"/>
  <c r="AX64" i="50" s="1"/>
  <c r="AH64" i="50"/>
  <c r="AU64" i="50"/>
  <c r="AB64" i="50"/>
  <c r="Z64" i="50"/>
  <c r="X64" i="50"/>
  <c r="V64" i="50"/>
  <c r="T64" i="50"/>
  <c r="R64" i="50"/>
  <c r="P64" i="50"/>
  <c r="J64" i="50"/>
  <c r="K64" i="50" s="1"/>
  <c r="I64" i="50"/>
  <c r="D64" i="50"/>
  <c r="C64" i="50"/>
  <c r="AK51" i="50"/>
  <c r="AX51" i="50" s="1"/>
  <c r="AH51" i="50"/>
  <c r="AV51" i="50"/>
  <c r="AU51" i="50"/>
  <c r="AB51" i="50"/>
  <c r="Z51" i="50"/>
  <c r="X51" i="50"/>
  <c r="V51" i="50"/>
  <c r="T51" i="50"/>
  <c r="R51" i="50"/>
  <c r="P51" i="50"/>
  <c r="J51" i="50"/>
  <c r="K51" i="50" s="1"/>
  <c r="I51" i="50"/>
  <c r="D51" i="50"/>
  <c r="C51" i="50"/>
  <c r="AK350" i="50"/>
  <c r="AX350" i="50" s="1"/>
  <c r="AH350" i="50"/>
  <c r="AV350" i="50"/>
  <c r="AU350" i="50"/>
  <c r="AB350" i="50"/>
  <c r="Z350" i="50"/>
  <c r="X350" i="50"/>
  <c r="V350" i="50"/>
  <c r="T350" i="50"/>
  <c r="R350" i="50"/>
  <c r="P350" i="50"/>
  <c r="J350" i="50"/>
  <c r="K350" i="50" s="1"/>
  <c r="I350" i="50"/>
  <c r="D350" i="50"/>
  <c r="C350" i="50"/>
  <c r="AK95" i="50"/>
  <c r="AX95" i="50" s="1"/>
  <c r="AH95" i="50"/>
  <c r="AV95" i="50"/>
  <c r="AU95" i="50"/>
  <c r="AB95" i="50"/>
  <c r="Z95" i="50"/>
  <c r="X95" i="50"/>
  <c r="V95" i="50"/>
  <c r="T95" i="50"/>
  <c r="R95" i="50"/>
  <c r="P95" i="50"/>
  <c r="J95" i="50"/>
  <c r="K95" i="50" s="1"/>
  <c r="I95" i="50"/>
  <c r="D95" i="50"/>
  <c r="C95" i="50"/>
  <c r="AK349" i="50"/>
  <c r="AX349" i="50" s="1"/>
  <c r="AH349" i="50"/>
  <c r="AV349" i="50"/>
  <c r="AU349" i="50"/>
  <c r="AB349" i="50"/>
  <c r="Z349" i="50"/>
  <c r="X349" i="50"/>
  <c r="V349" i="50"/>
  <c r="T349" i="50"/>
  <c r="R349" i="50"/>
  <c r="P349" i="50"/>
  <c r="Q349" i="50" s="1"/>
  <c r="J349" i="50"/>
  <c r="K349" i="50" s="1"/>
  <c r="I349" i="50"/>
  <c r="D349" i="50"/>
  <c r="C349" i="50"/>
  <c r="AK347" i="50"/>
  <c r="AX347" i="50" s="1"/>
  <c r="AH347" i="50"/>
  <c r="AV347" i="50"/>
  <c r="AU347" i="50"/>
  <c r="AB347" i="50"/>
  <c r="Z347" i="50"/>
  <c r="X347" i="50"/>
  <c r="V347" i="50"/>
  <c r="T347" i="50"/>
  <c r="R347" i="50"/>
  <c r="P347" i="50"/>
  <c r="Q347" i="50" s="1"/>
  <c r="J347" i="50"/>
  <c r="K347" i="50" s="1"/>
  <c r="I347" i="50"/>
  <c r="D347" i="50"/>
  <c r="C347" i="50"/>
  <c r="AK346" i="50"/>
  <c r="AX346" i="50" s="1"/>
  <c r="AH346" i="50"/>
  <c r="AV346" i="50"/>
  <c r="AU346" i="50"/>
  <c r="AB346" i="50"/>
  <c r="Z346" i="50"/>
  <c r="X346" i="50"/>
  <c r="V346" i="50"/>
  <c r="T346" i="50"/>
  <c r="R346" i="50"/>
  <c r="P346" i="50"/>
  <c r="J346" i="50"/>
  <c r="K346" i="50" s="1"/>
  <c r="I346" i="50"/>
  <c r="D346" i="50"/>
  <c r="C346" i="50"/>
  <c r="AK55" i="50"/>
  <c r="AX55" i="50" s="1"/>
  <c r="AH55" i="50"/>
  <c r="AV55" i="50"/>
  <c r="AU55" i="50"/>
  <c r="AB55" i="50"/>
  <c r="Z55" i="50"/>
  <c r="X55" i="50"/>
  <c r="V55" i="50"/>
  <c r="T55" i="50"/>
  <c r="R55" i="50"/>
  <c r="P55" i="50"/>
  <c r="J55" i="50"/>
  <c r="K55" i="50" s="1"/>
  <c r="I55" i="50"/>
  <c r="D55" i="50"/>
  <c r="C55" i="50"/>
  <c r="AK23" i="50"/>
  <c r="AX23" i="50" s="1"/>
  <c r="AH23" i="50"/>
  <c r="AV23" i="50"/>
  <c r="AU23" i="50"/>
  <c r="AB23" i="50"/>
  <c r="Z23" i="50"/>
  <c r="X23" i="50"/>
  <c r="V23" i="50"/>
  <c r="T23" i="50"/>
  <c r="R23" i="50"/>
  <c r="P23" i="50"/>
  <c r="J23" i="50"/>
  <c r="K23" i="50" s="1"/>
  <c r="I23" i="50"/>
  <c r="D23" i="50"/>
  <c r="C23" i="50"/>
  <c r="AV339" i="50"/>
  <c r="AK339" i="50"/>
  <c r="AX339" i="50" s="1"/>
  <c r="AH339" i="50"/>
  <c r="AU339" i="50"/>
  <c r="AB339" i="50"/>
  <c r="Z339" i="50"/>
  <c r="X339" i="50"/>
  <c r="V339" i="50"/>
  <c r="T339" i="50"/>
  <c r="R339" i="50"/>
  <c r="P339" i="50"/>
  <c r="Q339" i="50" s="1"/>
  <c r="J339" i="50"/>
  <c r="K339" i="50" s="1"/>
  <c r="I339" i="50"/>
  <c r="D339" i="50"/>
  <c r="C339" i="50"/>
  <c r="AK336" i="50"/>
  <c r="AX336" i="50" s="1"/>
  <c r="AH336" i="50"/>
  <c r="AV336" i="50"/>
  <c r="AU336" i="50"/>
  <c r="AB336" i="50"/>
  <c r="Z336" i="50"/>
  <c r="X336" i="50"/>
  <c r="V336" i="50"/>
  <c r="T336" i="50"/>
  <c r="R336" i="50"/>
  <c r="P336" i="50"/>
  <c r="Q336" i="50" s="1"/>
  <c r="J336" i="50"/>
  <c r="K336" i="50" s="1"/>
  <c r="I336" i="50"/>
  <c r="D336" i="50"/>
  <c r="C336" i="50"/>
  <c r="AK82" i="50"/>
  <c r="AX82" i="50" s="1"/>
  <c r="AH82" i="50"/>
  <c r="AV82" i="50"/>
  <c r="AU82" i="50"/>
  <c r="AB82" i="50"/>
  <c r="Z82" i="50"/>
  <c r="X82" i="50"/>
  <c r="V82" i="50"/>
  <c r="T82" i="50"/>
  <c r="R82" i="50"/>
  <c r="P82" i="50"/>
  <c r="J82" i="50"/>
  <c r="K82" i="50" s="1"/>
  <c r="I82" i="50"/>
  <c r="D82" i="50"/>
  <c r="C82" i="50"/>
  <c r="AK43" i="50"/>
  <c r="AX43" i="50" s="1"/>
  <c r="AH43" i="50"/>
  <c r="AV43" i="50"/>
  <c r="AU43" i="50"/>
  <c r="AB43" i="50"/>
  <c r="Z43" i="50"/>
  <c r="X43" i="50"/>
  <c r="V43" i="50"/>
  <c r="T43" i="50"/>
  <c r="R43" i="50"/>
  <c r="P43" i="50"/>
  <c r="J43" i="50"/>
  <c r="K43" i="50" s="1"/>
  <c r="I43" i="50"/>
  <c r="D43" i="50"/>
  <c r="C43" i="50"/>
  <c r="AV42" i="50"/>
  <c r="AK42" i="50"/>
  <c r="AX42" i="50" s="1"/>
  <c r="AH42" i="50"/>
  <c r="AU42" i="50"/>
  <c r="AB42" i="50"/>
  <c r="Z42" i="50"/>
  <c r="X42" i="50"/>
  <c r="V42" i="50"/>
  <c r="T42" i="50"/>
  <c r="R42" i="50"/>
  <c r="P42" i="50"/>
  <c r="J42" i="50"/>
  <c r="K42" i="50" s="1"/>
  <c r="I42" i="50"/>
  <c r="D42" i="50"/>
  <c r="C42" i="50"/>
  <c r="AK4" i="50"/>
  <c r="AX4" i="50" s="1"/>
  <c r="AH4" i="50"/>
  <c r="AV4" i="50"/>
  <c r="AU4" i="50"/>
  <c r="AB4" i="50"/>
  <c r="Z4" i="50"/>
  <c r="X4" i="50"/>
  <c r="V4" i="50"/>
  <c r="T4" i="50"/>
  <c r="R4" i="50"/>
  <c r="P4" i="50"/>
  <c r="J4" i="50"/>
  <c r="K4" i="50" s="1"/>
  <c r="I4" i="50"/>
  <c r="D4" i="50"/>
  <c r="C4" i="50"/>
  <c r="AK2" i="50"/>
  <c r="AX2" i="50" s="1"/>
  <c r="AH2" i="50"/>
  <c r="AV2" i="50"/>
  <c r="AU2" i="50"/>
  <c r="AB2" i="50"/>
  <c r="Z2" i="50"/>
  <c r="X2" i="50"/>
  <c r="V2" i="50"/>
  <c r="T2" i="50"/>
  <c r="R2" i="50"/>
  <c r="P2" i="50"/>
  <c r="J2" i="50"/>
  <c r="K2" i="50" s="1"/>
  <c r="I2" i="50"/>
  <c r="D2" i="50"/>
  <c r="C2" i="50"/>
  <c r="AK212" i="50"/>
  <c r="AX212" i="50" s="1"/>
  <c r="AH212" i="50"/>
  <c r="AV212" i="50"/>
  <c r="AU212" i="50"/>
  <c r="AB212" i="50"/>
  <c r="Z212" i="50"/>
  <c r="X212" i="50"/>
  <c r="V212" i="50"/>
  <c r="T212" i="50"/>
  <c r="R212" i="50"/>
  <c r="P212" i="50"/>
  <c r="Q212" i="50" s="1"/>
  <c r="J212" i="50"/>
  <c r="K212" i="50" s="1"/>
  <c r="I212" i="50"/>
  <c r="D212" i="50"/>
  <c r="C212" i="50"/>
  <c r="AV204" i="50"/>
  <c r="AK204" i="50"/>
  <c r="AX204" i="50" s="1"/>
  <c r="AH204" i="50"/>
  <c r="AU204" i="50"/>
  <c r="AB204" i="50"/>
  <c r="Z204" i="50"/>
  <c r="X204" i="50"/>
  <c r="V204" i="50"/>
  <c r="T204" i="50"/>
  <c r="R204" i="50"/>
  <c r="P204" i="50"/>
  <c r="Q204" i="50" s="1"/>
  <c r="J204" i="50"/>
  <c r="K204" i="50" s="1"/>
  <c r="I204" i="50"/>
  <c r="D204" i="50"/>
  <c r="C204" i="50"/>
  <c r="AU25" i="50"/>
  <c r="AK25" i="50"/>
  <c r="AX25" i="50" s="1"/>
  <c r="AH25" i="50"/>
  <c r="AV25" i="50"/>
  <c r="AB25" i="50"/>
  <c r="Z25" i="50"/>
  <c r="X25" i="50"/>
  <c r="V25" i="50"/>
  <c r="T25" i="50"/>
  <c r="R25" i="50"/>
  <c r="P25" i="50"/>
  <c r="J25" i="50"/>
  <c r="K25" i="50" s="1"/>
  <c r="I25" i="50"/>
  <c r="D25" i="50"/>
  <c r="C25" i="50"/>
  <c r="AK13" i="50"/>
  <c r="AX13" i="50" s="1"/>
  <c r="AH13" i="50"/>
  <c r="AV13" i="50"/>
  <c r="AU13" i="50"/>
  <c r="AB13" i="50"/>
  <c r="Z13" i="50"/>
  <c r="X13" i="50"/>
  <c r="V13" i="50"/>
  <c r="T13" i="50"/>
  <c r="R13" i="50"/>
  <c r="P13" i="50"/>
  <c r="J13" i="50"/>
  <c r="K13" i="50" s="1"/>
  <c r="I13" i="50"/>
  <c r="D13" i="50"/>
  <c r="C13" i="50"/>
  <c r="AU351" i="50"/>
  <c r="AK351" i="50"/>
  <c r="AX351" i="50" s="1"/>
  <c r="AH351" i="50"/>
  <c r="AV351" i="50"/>
  <c r="AB351" i="50"/>
  <c r="Z351" i="50"/>
  <c r="X351" i="50"/>
  <c r="V351" i="50"/>
  <c r="T351" i="50"/>
  <c r="R351" i="50"/>
  <c r="P351" i="50"/>
  <c r="Q351" i="50" s="1"/>
  <c r="J351" i="50"/>
  <c r="K351" i="50" s="1"/>
  <c r="I351" i="50"/>
  <c r="D351" i="50"/>
  <c r="C351" i="50"/>
  <c r="AK348" i="50"/>
  <c r="AX348" i="50" s="1"/>
  <c r="AH348" i="50"/>
  <c r="AV348" i="50"/>
  <c r="AU348" i="50"/>
  <c r="AB348" i="50"/>
  <c r="Z348" i="50"/>
  <c r="X348" i="50"/>
  <c r="V348" i="50"/>
  <c r="T348" i="50"/>
  <c r="R348" i="50"/>
  <c r="P348" i="50"/>
  <c r="Q348" i="50" s="1"/>
  <c r="J348" i="50"/>
  <c r="K348" i="50" s="1"/>
  <c r="I348" i="50"/>
  <c r="D348" i="50"/>
  <c r="C348" i="50"/>
  <c r="AK344" i="50"/>
  <c r="AX344" i="50" s="1"/>
  <c r="AH344" i="50"/>
  <c r="AV344" i="50"/>
  <c r="AU344" i="50"/>
  <c r="AB344" i="50"/>
  <c r="Z344" i="50"/>
  <c r="X344" i="50"/>
  <c r="V344" i="50"/>
  <c r="T344" i="50"/>
  <c r="R344" i="50"/>
  <c r="P344" i="50"/>
  <c r="Q344" i="50" s="1"/>
  <c r="J344" i="50"/>
  <c r="K344" i="50" s="1"/>
  <c r="I344" i="50"/>
  <c r="D344" i="50"/>
  <c r="C344" i="50"/>
  <c r="AK343" i="50"/>
  <c r="AX343" i="50" s="1"/>
  <c r="AH343" i="50"/>
  <c r="AV343" i="50"/>
  <c r="AU343" i="50"/>
  <c r="AB343" i="50"/>
  <c r="Z343" i="50"/>
  <c r="X343" i="50"/>
  <c r="V343" i="50"/>
  <c r="T343" i="50"/>
  <c r="R343" i="50"/>
  <c r="P343" i="50"/>
  <c r="J343" i="50"/>
  <c r="K343" i="50" s="1"/>
  <c r="I343" i="50"/>
  <c r="D343" i="50"/>
  <c r="C343" i="50"/>
  <c r="AK341" i="50"/>
  <c r="AX341" i="50" s="1"/>
  <c r="AH341" i="50"/>
  <c r="AV341" i="50"/>
  <c r="AU341" i="50"/>
  <c r="AB341" i="50"/>
  <c r="Z341" i="50"/>
  <c r="X341" i="50"/>
  <c r="V341" i="50"/>
  <c r="T341" i="50"/>
  <c r="R341" i="50"/>
  <c r="P341" i="50"/>
  <c r="J341" i="50"/>
  <c r="K341" i="50" s="1"/>
  <c r="I341" i="50"/>
  <c r="D341" i="50"/>
  <c r="C341" i="50"/>
  <c r="AK28" i="50"/>
  <c r="AX28" i="50" s="1"/>
  <c r="AH28" i="50"/>
  <c r="AV28" i="50"/>
  <c r="AU28" i="50"/>
  <c r="AB28" i="50"/>
  <c r="Z28" i="50"/>
  <c r="X28" i="50"/>
  <c r="V28" i="50"/>
  <c r="T28" i="50"/>
  <c r="R28" i="50"/>
  <c r="P28" i="50"/>
  <c r="J28" i="50"/>
  <c r="K28" i="50" s="1"/>
  <c r="I28" i="50"/>
  <c r="D28" i="50"/>
  <c r="C28" i="50"/>
  <c r="AK106" i="50"/>
  <c r="AX106" i="50" s="1"/>
  <c r="AH106" i="50"/>
  <c r="AV106" i="50"/>
  <c r="AU106" i="50"/>
  <c r="AB106" i="50"/>
  <c r="Z106" i="50"/>
  <c r="X106" i="50"/>
  <c r="V106" i="50"/>
  <c r="T106" i="50"/>
  <c r="R106" i="50"/>
  <c r="P106" i="50"/>
  <c r="J106" i="50"/>
  <c r="K106" i="50" s="1"/>
  <c r="I106" i="50"/>
  <c r="D106" i="50"/>
  <c r="C106" i="50"/>
  <c r="AK29" i="50"/>
  <c r="AX29" i="50" s="1"/>
  <c r="AH29" i="50"/>
  <c r="AV29" i="50"/>
  <c r="AU29" i="50"/>
  <c r="AB29" i="50"/>
  <c r="Z29" i="50"/>
  <c r="X29" i="50"/>
  <c r="V29" i="50"/>
  <c r="T29" i="50"/>
  <c r="R29" i="50"/>
  <c r="P29" i="50"/>
  <c r="J29" i="50"/>
  <c r="K29" i="50" s="1"/>
  <c r="I29" i="50"/>
  <c r="D29" i="50"/>
  <c r="C29" i="50"/>
  <c r="AU73" i="50"/>
  <c r="AK73" i="50"/>
  <c r="AX73" i="50" s="1"/>
  <c r="AH73" i="50"/>
  <c r="AV73" i="50"/>
  <c r="AB73" i="50"/>
  <c r="Z73" i="50"/>
  <c r="X73" i="50"/>
  <c r="V73" i="50"/>
  <c r="T73" i="50"/>
  <c r="R73" i="50"/>
  <c r="P73" i="50"/>
  <c r="J73" i="50"/>
  <c r="K73" i="50" s="1"/>
  <c r="I73" i="50"/>
  <c r="D73" i="50"/>
  <c r="C73" i="50"/>
  <c r="AK331" i="50"/>
  <c r="AX331" i="50" s="1"/>
  <c r="AH331" i="50"/>
  <c r="AG331" i="50"/>
  <c r="AV331" i="50" s="1"/>
  <c r="AE331" i="50"/>
  <c r="AU331" i="50" s="1"/>
  <c r="AB331" i="50"/>
  <c r="Z331" i="50"/>
  <c r="X331" i="50"/>
  <c r="V331" i="50"/>
  <c r="T331" i="50"/>
  <c r="R331" i="50"/>
  <c r="P331" i="50"/>
  <c r="J331" i="50"/>
  <c r="K331" i="50" s="1"/>
  <c r="I331" i="50"/>
  <c r="D331" i="50"/>
  <c r="C331" i="50"/>
  <c r="AK335" i="50"/>
  <c r="AX335" i="50" s="1"/>
  <c r="AH335" i="50"/>
  <c r="AG335" i="50"/>
  <c r="AV335" i="50" s="1"/>
  <c r="AE335" i="50"/>
  <c r="AU335" i="50" s="1"/>
  <c r="AB335" i="50"/>
  <c r="Z335" i="50"/>
  <c r="X335" i="50"/>
  <c r="V335" i="50"/>
  <c r="T335" i="50"/>
  <c r="R335" i="50"/>
  <c r="P335" i="50"/>
  <c r="J335" i="50"/>
  <c r="K335" i="50" s="1"/>
  <c r="I335" i="50"/>
  <c r="D335" i="50"/>
  <c r="C335" i="50"/>
  <c r="AK337" i="50"/>
  <c r="AX337" i="50" s="1"/>
  <c r="AH337" i="50"/>
  <c r="AG337" i="50"/>
  <c r="AV337" i="50" s="1"/>
  <c r="AE337" i="50"/>
  <c r="AU337" i="50" s="1"/>
  <c r="AB337" i="50"/>
  <c r="Z337" i="50"/>
  <c r="X337" i="50"/>
  <c r="V337" i="50"/>
  <c r="T337" i="50"/>
  <c r="R337" i="50"/>
  <c r="P337" i="50"/>
  <c r="J337" i="50"/>
  <c r="K337" i="50" s="1"/>
  <c r="I337" i="50"/>
  <c r="D337" i="50"/>
  <c r="C337" i="50"/>
  <c r="AK36" i="50"/>
  <c r="AX36" i="50" s="1"/>
  <c r="AH36" i="50"/>
  <c r="AG36" i="50"/>
  <c r="AV36" i="50" s="1"/>
  <c r="AE36" i="50"/>
  <c r="AU36" i="50" s="1"/>
  <c r="AB36" i="50"/>
  <c r="Z36" i="50"/>
  <c r="X36" i="50"/>
  <c r="V36" i="50"/>
  <c r="T36" i="50"/>
  <c r="R36" i="50"/>
  <c r="P36" i="50"/>
  <c r="J36" i="50"/>
  <c r="K36" i="50" s="1"/>
  <c r="I36" i="50"/>
  <c r="D36" i="50"/>
  <c r="C36" i="50"/>
  <c r="AK333" i="50"/>
  <c r="AX333" i="50" s="1"/>
  <c r="AH333" i="50"/>
  <c r="AI333" i="50" s="1"/>
  <c r="AG333" i="50"/>
  <c r="AV333" i="50" s="1"/>
  <c r="AE333" i="50"/>
  <c r="AU333" i="50" s="1"/>
  <c r="AB333" i="50"/>
  <c r="Z333" i="50"/>
  <c r="X333" i="50"/>
  <c r="V333" i="50"/>
  <c r="T333" i="50"/>
  <c r="R333" i="50"/>
  <c r="P333" i="50"/>
  <c r="J333" i="50"/>
  <c r="K333" i="50" s="1"/>
  <c r="I333" i="50"/>
  <c r="D333" i="50"/>
  <c r="C333" i="50"/>
  <c r="AB396" i="49"/>
  <c r="Z396" i="49"/>
  <c r="X396" i="49"/>
  <c r="V396" i="49"/>
  <c r="T396" i="49"/>
  <c r="R396" i="49"/>
  <c r="J396" i="49"/>
  <c r="AB395" i="49"/>
  <c r="Z395" i="49"/>
  <c r="X395" i="49"/>
  <c r="V395" i="49"/>
  <c r="T395" i="49"/>
  <c r="R395" i="49"/>
  <c r="J395" i="49"/>
  <c r="AB394" i="49"/>
  <c r="Z394" i="49"/>
  <c r="X394" i="49"/>
  <c r="V394" i="49"/>
  <c r="T394" i="49"/>
  <c r="R394" i="49"/>
  <c r="P394" i="49"/>
  <c r="J394" i="49"/>
  <c r="AB393" i="49"/>
  <c r="Z393" i="49"/>
  <c r="X393" i="49"/>
  <c r="V393" i="49"/>
  <c r="T393" i="49"/>
  <c r="R393" i="49"/>
  <c r="P393" i="49"/>
  <c r="J393" i="49"/>
  <c r="AB392" i="49"/>
  <c r="Z392" i="49"/>
  <c r="X392" i="49"/>
  <c r="V392" i="49"/>
  <c r="T392" i="49"/>
  <c r="R392" i="49"/>
  <c r="P392" i="49"/>
  <c r="J392" i="49"/>
  <c r="AB391" i="49"/>
  <c r="Z391" i="49"/>
  <c r="X391" i="49"/>
  <c r="V391" i="49"/>
  <c r="T391" i="49"/>
  <c r="R391" i="49"/>
  <c r="P391" i="49"/>
  <c r="J391" i="49"/>
  <c r="AB390" i="49"/>
  <c r="Z390" i="49"/>
  <c r="X390" i="49"/>
  <c r="V390" i="49"/>
  <c r="T390" i="49"/>
  <c r="R390" i="49"/>
  <c r="P390" i="49"/>
  <c r="J390" i="49"/>
  <c r="AB389" i="49"/>
  <c r="Z389" i="49"/>
  <c r="X389" i="49"/>
  <c r="V389" i="49"/>
  <c r="T389" i="49"/>
  <c r="R389" i="49"/>
  <c r="P389" i="49"/>
  <c r="J389" i="49"/>
  <c r="AB388" i="49"/>
  <c r="Z388" i="49"/>
  <c r="X388" i="49"/>
  <c r="V388" i="49"/>
  <c r="T388" i="49"/>
  <c r="R388" i="49"/>
  <c r="P388" i="49"/>
  <c r="J388" i="49"/>
  <c r="AB387" i="49"/>
  <c r="Z387" i="49"/>
  <c r="X387" i="49"/>
  <c r="V387" i="49"/>
  <c r="T387" i="49"/>
  <c r="R387" i="49"/>
  <c r="P387" i="49"/>
  <c r="J387" i="49"/>
  <c r="AB386" i="49"/>
  <c r="Z386" i="49"/>
  <c r="X386" i="49"/>
  <c r="V386" i="49"/>
  <c r="T386" i="49"/>
  <c r="R386" i="49"/>
  <c r="P386" i="49"/>
  <c r="J386" i="49"/>
  <c r="AB385" i="49"/>
  <c r="Z385" i="49"/>
  <c r="X385" i="49"/>
  <c r="V385" i="49"/>
  <c r="T385" i="49"/>
  <c r="R385" i="49"/>
  <c r="P385" i="49"/>
  <c r="J385" i="49"/>
  <c r="AB384" i="49"/>
  <c r="Z384" i="49"/>
  <c r="X384" i="49"/>
  <c r="V384" i="49"/>
  <c r="T384" i="49"/>
  <c r="R384" i="49"/>
  <c r="P384" i="49"/>
  <c r="J384" i="49"/>
  <c r="AB383" i="49"/>
  <c r="Z383" i="49"/>
  <c r="X383" i="49"/>
  <c r="V383" i="49"/>
  <c r="T383" i="49"/>
  <c r="R383" i="49"/>
  <c r="P383" i="49"/>
  <c r="J383" i="49"/>
  <c r="AB382" i="49"/>
  <c r="Z382" i="49"/>
  <c r="X382" i="49"/>
  <c r="V382" i="49"/>
  <c r="T382" i="49"/>
  <c r="R382" i="49"/>
  <c r="P382" i="49"/>
  <c r="J382" i="49"/>
  <c r="AB381" i="49"/>
  <c r="Z381" i="49"/>
  <c r="X381" i="49"/>
  <c r="V381" i="49"/>
  <c r="T381" i="49"/>
  <c r="R381" i="49"/>
  <c r="P381" i="49"/>
  <c r="J381" i="49"/>
  <c r="AB380" i="49"/>
  <c r="Z380" i="49"/>
  <c r="X380" i="49"/>
  <c r="V380" i="49"/>
  <c r="T380" i="49"/>
  <c r="R380" i="49"/>
  <c r="P380" i="49"/>
  <c r="J380" i="49"/>
  <c r="AB379" i="49"/>
  <c r="Z379" i="49"/>
  <c r="X379" i="49"/>
  <c r="V379" i="49"/>
  <c r="T379" i="49"/>
  <c r="R379" i="49"/>
  <c r="P379" i="49"/>
  <c r="J379" i="49"/>
  <c r="AB378" i="49"/>
  <c r="Z378" i="49"/>
  <c r="X378" i="49"/>
  <c r="V378" i="49"/>
  <c r="T378" i="49"/>
  <c r="R378" i="49"/>
  <c r="P378" i="49"/>
  <c r="J378" i="49"/>
  <c r="AB377" i="49"/>
  <c r="Z377" i="49"/>
  <c r="X377" i="49"/>
  <c r="V377" i="49"/>
  <c r="T377" i="49"/>
  <c r="R377" i="49"/>
  <c r="P377" i="49"/>
  <c r="J377" i="49"/>
  <c r="AB376" i="49"/>
  <c r="Z376" i="49"/>
  <c r="X376" i="49"/>
  <c r="V376" i="49"/>
  <c r="T376" i="49"/>
  <c r="R376" i="49"/>
  <c r="P376" i="49"/>
  <c r="J376" i="49"/>
  <c r="AB375" i="49"/>
  <c r="Z375" i="49"/>
  <c r="X375" i="49"/>
  <c r="V375" i="49"/>
  <c r="T375" i="49"/>
  <c r="R375" i="49"/>
  <c r="P375" i="49"/>
  <c r="J375" i="49"/>
  <c r="AB374" i="49"/>
  <c r="Z374" i="49"/>
  <c r="X374" i="49"/>
  <c r="V374" i="49"/>
  <c r="T374" i="49"/>
  <c r="R374" i="49"/>
  <c r="P374" i="49"/>
  <c r="J374" i="49"/>
  <c r="AB373" i="49"/>
  <c r="Z373" i="49"/>
  <c r="X373" i="49"/>
  <c r="V373" i="49"/>
  <c r="T373" i="49"/>
  <c r="R373" i="49"/>
  <c r="P373" i="49"/>
  <c r="J373" i="49"/>
  <c r="AB372" i="49"/>
  <c r="Z372" i="49"/>
  <c r="X372" i="49"/>
  <c r="V372" i="49"/>
  <c r="T372" i="49"/>
  <c r="R372" i="49"/>
  <c r="P372" i="49"/>
  <c r="J372" i="49"/>
  <c r="AB371" i="49"/>
  <c r="Z371" i="49"/>
  <c r="X371" i="49"/>
  <c r="V371" i="49"/>
  <c r="T371" i="49"/>
  <c r="R371" i="49"/>
  <c r="P371" i="49"/>
  <c r="J371" i="49"/>
  <c r="AB370" i="49"/>
  <c r="Z370" i="49"/>
  <c r="X370" i="49"/>
  <c r="V370" i="49"/>
  <c r="T370" i="49"/>
  <c r="R370" i="49"/>
  <c r="P370" i="49"/>
  <c r="J370" i="49"/>
  <c r="AB369" i="49"/>
  <c r="Z369" i="49"/>
  <c r="X369" i="49"/>
  <c r="V369" i="49"/>
  <c r="T369" i="49"/>
  <c r="R369" i="49"/>
  <c r="P369" i="49"/>
  <c r="J369" i="49"/>
  <c r="AB368" i="49"/>
  <c r="Z368" i="49"/>
  <c r="X368" i="49"/>
  <c r="V368" i="49"/>
  <c r="T368" i="49"/>
  <c r="R368" i="49"/>
  <c r="P368" i="49"/>
  <c r="J368" i="49"/>
  <c r="AB367" i="49"/>
  <c r="Z367" i="49"/>
  <c r="X367" i="49"/>
  <c r="V367" i="49"/>
  <c r="T367" i="49"/>
  <c r="R367" i="49"/>
  <c r="P367" i="49"/>
  <c r="J367" i="49"/>
  <c r="AB366" i="49"/>
  <c r="Z366" i="49"/>
  <c r="X366" i="49"/>
  <c r="V366" i="49"/>
  <c r="T366" i="49"/>
  <c r="R366" i="49"/>
  <c r="P366" i="49"/>
  <c r="J366" i="49"/>
  <c r="AB365" i="49"/>
  <c r="Z365" i="49"/>
  <c r="X365" i="49"/>
  <c r="V365" i="49"/>
  <c r="T365" i="49"/>
  <c r="R365" i="49"/>
  <c r="P365" i="49"/>
  <c r="J365" i="49"/>
  <c r="I365" i="49"/>
  <c r="AV323" i="49"/>
  <c r="AU323" i="49"/>
  <c r="AK323" i="49"/>
  <c r="AX323" i="49" s="1"/>
  <c r="AH323" i="49"/>
  <c r="AB323" i="49"/>
  <c r="Z323" i="49"/>
  <c r="X323" i="49"/>
  <c r="V323" i="49"/>
  <c r="T323" i="49"/>
  <c r="U323" i="49" s="1"/>
  <c r="AP323" i="49" s="1"/>
  <c r="R323" i="49"/>
  <c r="P323" i="49"/>
  <c r="Q323" i="49" s="1"/>
  <c r="L323" i="49"/>
  <c r="J323" i="49"/>
  <c r="K323" i="49" s="1"/>
  <c r="I323" i="49"/>
  <c r="D323" i="49"/>
  <c r="C323" i="49"/>
  <c r="AV322" i="49"/>
  <c r="AU322" i="49"/>
  <c r="AK322" i="49"/>
  <c r="AX322" i="49" s="1"/>
  <c r="AH322" i="49"/>
  <c r="AB322" i="49"/>
  <c r="Z322" i="49"/>
  <c r="X322" i="49"/>
  <c r="V322" i="49"/>
  <c r="T322" i="49"/>
  <c r="U322" i="49" s="1"/>
  <c r="AP322" i="49" s="1"/>
  <c r="R322" i="49"/>
  <c r="P322" i="49"/>
  <c r="Q322" i="49" s="1"/>
  <c r="L322" i="49"/>
  <c r="J322" i="49"/>
  <c r="K322" i="49" s="1"/>
  <c r="I322" i="49"/>
  <c r="D322" i="49"/>
  <c r="C322" i="49"/>
  <c r="AV321" i="49"/>
  <c r="AU321" i="49"/>
  <c r="AK321" i="49"/>
  <c r="AX321" i="49" s="1"/>
  <c r="AH321" i="49"/>
  <c r="AB321" i="49"/>
  <c r="Z321" i="49"/>
  <c r="X321" i="49"/>
  <c r="V321" i="49"/>
  <c r="T321" i="49"/>
  <c r="U321" i="49" s="1"/>
  <c r="AP321" i="49" s="1"/>
  <c r="R321" i="49"/>
  <c r="P321" i="49"/>
  <c r="Q321" i="49" s="1"/>
  <c r="L321" i="49"/>
  <c r="J321" i="49"/>
  <c r="K321" i="49" s="1"/>
  <c r="I321" i="49"/>
  <c r="D321" i="49"/>
  <c r="C321" i="49"/>
  <c r="AV320" i="49"/>
  <c r="AU320" i="49"/>
  <c r="AK320" i="49"/>
  <c r="AX320" i="49" s="1"/>
  <c r="AH320" i="49"/>
  <c r="AB320" i="49"/>
  <c r="Z320" i="49"/>
  <c r="X320" i="49"/>
  <c r="V320" i="49"/>
  <c r="T320" i="49"/>
  <c r="U320" i="49" s="1"/>
  <c r="AP320" i="49" s="1"/>
  <c r="R320" i="49"/>
  <c r="P320" i="49"/>
  <c r="L320" i="49"/>
  <c r="J320" i="49"/>
  <c r="K320" i="49" s="1"/>
  <c r="I320" i="49"/>
  <c r="D320" i="49"/>
  <c r="C320" i="49"/>
  <c r="AV319" i="49"/>
  <c r="AU319" i="49"/>
  <c r="AK319" i="49"/>
  <c r="AX319" i="49" s="1"/>
  <c r="AH319" i="49"/>
  <c r="AB319" i="49"/>
  <c r="Z319" i="49"/>
  <c r="X319" i="49"/>
  <c r="V319" i="49"/>
  <c r="T319" i="49"/>
  <c r="U319" i="49" s="1"/>
  <c r="AP319" i="49" s="1"/>
  <c r="R319" i="49"/>
  <c r="P319" i="49"/>
  <c r="Q319" i="49" s="1"/>
  <c r="L319" i="49"/>
  <c r="J319" i="49"/>
  <c r="K319" i="49" s="1"/>
  <c r="I319" i="49"/>
  <c r="D319" i="49"/>
  <c r="C319" i="49"/>
  <c r="AV318" i="49"/>
  <c r="AU318" i="49"/>
  <c r="AK318" i="49"/>
  <c r="AX318" i="49" s="1"/>
  <c r="AH318" i="49"/>
  <c r="AB318" i="49"/>
  <c r="AC318" i="49" s="1"/>
  <c r="Z318" i="49"/>
  <c r="X318" i="49"/>
  <c r="V318" i="49"/>
  <c r="T318" i="49"/>
  <c r="U318" i="49" s="1"/>
  <c r="AP318" i="49" s="1"/>
  <c r="R318" i="49"/>
  <c r="P318" i="49"/>
  <c r="L318" i="49"/>
  <c r="J318" i="49"/>
  <c r="K318" i="49" s="1"/>
  <c r="I318" i="49"/>
  <c r="D318" i="49"/>
  <c r="C318" i="49"/>
  <c r="AV317" i="49"/>
  <c r="AU317" i="49"/>
  <c r="AK317" i="49"/>
  <c r="AX317" i="49" s="1"/>
  <c r="AH317" i="49"/>
  <c r="AB317" i="49"/>
  <c r="Z317" i="49"/>
  <c r="X317" i="49"/>
  <c r="V317" i="49"/>
  <c r="T317" i="49"/>
  <c r="U317" i="49" s="1"/>
  <c r="AP317" i="49" s="1"/>
  <c r="R317" i="49"/>
  <c r="P317" i="49"/>
  <c r="Q317" i="49" s="1"/>
  <c r="L317" i="49"/>
  <c r="J317" i="49"/>
  <c r="K317" i="49" s="1"/>
  <c r="I317" i="49"/>
  <c r="D317" i="49"/>
  <c r="C317" i="49"/>
  <c r="AV316" i="49"/>
  <c r="AU316" i="49"/>
  <c r="AK316" i="49"/>
  <c r="AX316" i="49" s="1"/>
  <c r="AH316" i="49"/>
  <c r="AB316" i="49"/>
  <c r="Z316" i="49"/>
  <c r="X316" i="49"/>
  <c r="V316" i="49"/>
  <c r="T316" i="49"/>
  <c r="U316" i="49" s="1"/>
  <c r="AP316" i="49" s="1"/>
  <c r="R316" i="49"/>
  <c r="P316" i="49"/>
  <c r="Q316" i="49" s="1"/>
  <c r="L316" i="49"/>
  <c r="J316" i="49"/>
  <c r="K316" i="49" s="1"/>
  <c r="I316" i="49"/>
  <c r="D316" i="49"/>
  <c r="C316" i="49"/>
  <c r="AV315" i="49"/>
  <c r="AU315" i="49"/>
  <c r="AK315" i="49"/>
  <c r="AX315" i="49" s="1"/>
  <c r="AH315" i="49"/>
  <c r="AB315" i="49"/>
  <c r="Z315" i="49"/>
  <c r="X315" i="49"/>
  <c r="V315" i="49"/>
  <c r="T315" i="49"/>
  <c r="U315" i="49" s="1"/>
  <c r="AP315" i="49" s="1"/>
  <c r="R315" i="49"/>
  <c r="P315" i="49"/>
  <c r="Q315" i="49" s="1"/>
  <c r="L315" i="49"/>
  <c r="J315" i="49"/>
  <c r="K315" i="49" s="1"/>
  <c r="I315" i="49"/>
  <c r="D315" i="49"/>
  <c r="C315" i="49"/>
  <c r="AV314" i="49"/>
  <c r="AU314" i="49"/>
  <c r="AK314" i="49"/>
  <c r="AX314" i="49" s="1"/>
  <c r="AH314" i="49"/>
  <c r="AB314" i="49"/>
  <c r="Z314" i="49"/>
  <c r="X314" i="49"/>
  <c r="V314" i="49"/>
  <c r="T314" i="49"/>
  <c r="U314" i="49" s="1"/>
  <c r="AP314" i="49" s="1"/>
  <c r="R314" i="49"/>
  <c r="P314" i="49"/>
  <c r="L314" i="49"/>
  <c r="J314" i="49"/>
  <c r="K314" i="49" s="1"/>
  <c r="I314" i="49"/>
  <c r="D314" i="49"/>
  <c r="C314" i="49"/>
  <c r="AV313" i="49"/>
  <c r="AU313" i="49"/>
  <c r="AK313" i="49"/>
  <c r="AX313" i="49" s="1"/>
  <c r="AH313" i="49"/>
  <c r="AB313" i="49"/>
  <c r="Z313" i="49"/>
  <c r="X313" i="49"/>
  <c r="V313" i="49"/>
  <c r="T313" i="49"/>
  <c r="U313" i="49" s="1"/>
  <c r="AP313" i="49" s="1"/>
  <c r="R313" i="49"/>
  <c r="P313" i="49"/>
  <c r="L313" i="49"/>
  <c r="J313" i="49"/>
  <c r="K313" i="49" s="1"/>
  <c r="I313" i="49"/>
  <c r="D313" i="49"/>
  <c r="C313" i="49"/>
  <c r="AV312" i="49"/>
  <c r="AU312" i="49"/>
  <c r="AK312" i="49"/>
  <c r="AX312" i="49" s="1"/>
  <c r="AH312" i="49"/>
  <c r="AB312" i="49"/>
  <c r="Z312" i="49"/>
  <c r="X312" i="49"/>
  <c r="V312" i="49"/>
  <c r="T312" i="49"/>
  <c r="U312" i="49" s="1"/>
  <c r="AP312" i="49" s="1"/>
  <c r="R312" i="49"/>
  <c r="P312" i="49"/>
  <c r="L312" i="49"/>
  <c r="J312" i="49"/>
  <c r="K312" i="49" s="1"/>
  <c r="I312" i="49"/>
  <c r="D312" i="49"/>
  <c r="C312" i="49"/>
  <c r="AV311" i="49"/>
  <c r="AU311" i="49"/>
  <c r="AK311" i="49"/>
  <c r="AX311" i="49" s="1"/>
  <c r="AH311" i="49"/>
  <c r="AB311" i="49"/>
  <c r="Z311" i="49"/>
  <c r="X311" i="49"/>
  <c r="V311" i="49"/>
  <c r="T311" i="49"/>
  <c r="U311" i="49" s="1"/>
  <c r="AP311" i="49" s="1"/>
  <c r="R311" i="49"/>
  <c r="P311" i="49"/>
  <c r="Q311" i="49" s="1"/>
  <c r="L311" i="49"/>
  <c r="J311" i="49"/>
  <c r="K311" i="49" s="1"/>
  <c r="I311" i="49"/>
  <c r="D311" i="49"/>
  <c r="C311" i="49"/>
  <c r="AV310" i="49"/>
  <c r="AU310" i="49"/>
  <c r="AK310" i="49"/>
  <c r="AX310" i="49" s="1"/>
  <c r="AH310" i="49"/>
  <c r="AB310" i="49"/>
  <c r="Z310" i="49"/>
  <c r="X310" i="49"/>
  <c r="V310" i="49"/>
  <c r="T310" i="49"/>
  <c r="U310" i="49" s="1"/>
  <c r="AP310" i="49" s="1"/>
  <c r="R310" i="49"/>
  <c r="P310" i="49"/>
  <c r="L310" i="49"/>
  <c r="J310" i="49"/>
  <c r="K310" i="49" s="1"/>
  <c r="I310" i="49"/>
  <c r="D310" i="49"/>
  <c r="C310" i="49"/>
  <c r="AV309" i="49"/>
  <c r="AU309" i="49"/>
  <c r="AK309" i="49"/>
  <c r="AX309" i="49" s="1"/>
  <c r="AH309" i="49"/>
  <c r="AB309" i="49"/>
  <c r="Z309" i="49"/>
  <c r="X309" i="49"/>
  <c r="V309" i="49"/>
  <c r="T309" i="49"/>
  <c r="U309" i="49" s="1"/>
  <c r="AP309" i="49" s="1"/>
  <c r="R309" i="49"/>
  <c r="P309" i="49"/>
  <c r="Q309" i="49" s="1"/>
  <c r="L309" i="49"/>
  <c r="J309" i="49"/>
  <c r="K309" i="49" s="1"/>
  <c r="I309" i="49"/>
  <c r="D309" i="49"/>
  <c r="C309" i="49"/>
  <c r="AV308" i="49"/>
  <c r="AU308" i="49"/>
  <c r="AK308" i="49"/>
  <c r="AX308" i="49" s="1"/>
  <c r="AH308" i="49"/>
  <c r="AB308" i="49"/>
  <c r="Z308" i="49"/>
  <c r="X308" i="49"/>
  <c r="V308" i="49"/>
  <c r="T308" i="49"/>
  <c r="U308" i="49" s="1"/>
  <c r="AP308" i="49" s="1"/>
  <c r="R308" i="49"/>
  <c r="P308" i="49"/>
  <c r="Q308" i="49" s="1"/>
  <c r="L308" i="49"/>
  <c r="J308" i="49"/>
  <c r="K308" i="49" s="1"/>
  <c r="I308" i="49"/>
  <c r="D308" i="49"/>
  <c r="C308" i="49"/>
  <c r="AV307" i="49"/>
  <c r="AU307" i="49"/>
  <c r="AK307" i="49"/>
  <c r="AX307" i="49" s="1"/>
  <c r="AH307" i="49"/>
  <c r="AB307" i="49"/>
  <c r="Z307" i="49"/>
  <c r="X307" i="49"/>
  <c r="V307" i="49"/>
  <c r="T307" i="49"/>
  <c r="U307" i="49" s="1"/>
  <c r="AP307" i="49" s="1"/>
  <c r="R307" i="49"/>
  <c r="P307" i="49"/>
  <c r="L307" i="49"/>
  <c r="J307" i="49"/>
  <c r="K307" i="49" s="1"/>
  <c r="I307" i="49"/>
  <c r="D307" i="49"/>
  <c r="C307" i="49"/>
  <c r="AV306" i="49"/>
  <c r="AU306" i="49"/>
  <c r="AK306" i="49"/>
  <c r="AX306" i="49" s="1"/>
  <c r="AH306" i="49"/>
  <c r="AB306" i="49"/>
  <c r="Z306" i="49"/>
  <c r="X306" i="49"/>
  <c r="V306" i="49"/>
  <c r="T306" i="49"/>
  <c r="U306" i="49" s="1"/>
  <c r="AP306" i="49" s="1"/>
  <c r="R306" i="49"/>
  <c r="P306" i="49"/>
  <c r="L306" i="49"/>
  <c r="J306" i="49"/>
  <c r="K306" i="49" s="1"/>
  <c r="I306" i="49"/>
  <c r="D306" i="49"/>
  <c r="C306" i="49"/>
  <c r="AV305" i="49"/>
  <c r="AU305" i="49"/>
  <c r="AK305" i="49"/>
  <c r="AX305" i="49" s="1"/>
  <c r="AH305" i="49"/>
  <c r="AB305" i="49"/>
  <c r="Z305" i="49"/>
  <c r="X305" i="49"/>
  <c r="V305" i="49"/>
  <c r="T305" i="49"/>
  <c r="U305" i="49" s="1"/>
  <c r="AP305" i="49" s="1"/>
  <c r="R305" i="49"/>
  <c r="P305" i="49"/>
  <c r="Q305" i="49" s="1"/>
  <c r="L305" i="49"/>
  <c r="J305" i="49"/>
  <c r="K305" i="49" s="1"/>
  <c r="I305" i="49"/>
  <c r="D305" i="49"/>
  <c r="C305" i="49"/>
  <c r="AV304" i="49"/>
  <c r="AU304" i="49"/>
  <c r="AK304" i="49"/>
  <c r="AX304" i="49" s="1"/>
  <c r="AH304" i="49"/>
  <c r="AB304" i="49"/>
  <c r="Z304" i="49"/>
  <c r="X304" i="49"/>
  <c r="V304" i="49"/>
  <c r="T304" i="49"/>
  <c r="U304" i="49" s="1"/>
  <c r="AP304" i="49" s="1"/>
  <c r="R304" i="49"/>
  <c r="P304" i="49"/>
  <c r="Q304" i="49" s="1"/>
  <c r="L304" i="49"/>
  <c r="J304" i="49"/>
  <c r="K304" i="49" s="1"/>
  <c r="I304" i="49"/>
  <c r="D304" i="49"/>
  <c r="C304" i="49"/>
  <c r="AV303" i="49"/>
  <c r="AU303" i="49"/>
  <c r="AK303" i="49"/>
  <c r="AX303" i="49" s="1"/>
  <c r="AH303" i="49"/>
  <c r="AB303" i="49"/>
  <c r="Z303" i="49"/>
  <c r="X303" i="49"/>
  <c r="V303" i="49"/>
  <c r="T303" i="49"/>
  <c r="U303" i="49" s="1"/>
  <c r="AP303" i="49" s="1"/>
  <c r="R303" i="49"/>
  <c r="P303" i="49"/>
  <c r="L303" i="49"/>
  <c r="J303" i="49"/>
  <c r="K303" i="49" s="1"/>
  <c r="I303" i="49"/>
  <c r="D303" i="49"/>
  <c r="C303" i="49"/>
  <c r="AV302" i="49"/>
  <c r="AU302" i="49"/>
  <c r="AK302" i="49"/>
  <c r="AX302" i="49" s="1"/>
  <c r="AH302" i="49"/>
  <c r="AB302" i="49"/>
  <c r="Z302" i="49"/>
  <c r="X302" i="49"/>
  <c r="V302" i="49"/>
  <c r="T302" i="49"/>
  <c r="U302" i="49" s="1"/>
  <c r="AP302" i="49" s="1"/>
  <c r="R302" i="49"/>
  <c r="P302" i="49"/>
  <c r="L302" i="49"/>
  <c r="J302" i="49"/>
  <c r="K302" i="49" s="1"/>
  <c r="I302" i="49"/>
  <c r="D302" i="49"/>
  <c r="C302" i="49"/>
  <c r="AV301" i="49"/>
  <c r="AU301" i="49"/>
  <c r="AK301" i="49"/>
  <c r="AX301" i="49" s="1"/>
  <c r="AH301" i="49"/>
  <c r="AB301" i="49"/>
  <c r="Z301" i="49"/>
  <c r="X301" i="49"/>
  <c r="V301" i="49"/>
  <c r="T301" i="49"/>
  <c r="U301" i="49" s="1"/>
  <c r="AP301" i="49" s="1"/>
  <c r="R301" i="49"/>
  <c r="P301" i="49"/>
  <c r="Q301" i="49" s="1"/>
  <c r="L301" i="49"/>
  <c r="J301" i="49"/>
  <c r="K301" i="49" s="1"/>
  <c r="I301" i="49"/>
  <c r="D301" i="49"/>
  <c r="C301" i="49"/>
  <c r="AV300" i="49"/>
  <c r="AU300" i="49"/>
  <c r="AK300" i="49"/>
  <c r="AX300" i="49" s="1"/>
  <c r="AH300" i="49"/>
  <c r="AB300" i="49"/>
  <c r="Z300" i="49"/>
  <c r="X300" i="49"/>
  <c r="V300" i="49"/>
  <c r="T300" i="49"/>
  <c r="U300" i="49" s="1"/>
  <c r="AP300" i="49" s="1"/>
  <c r="R300" i="49"/>
  <c r="P300" i="49"/>
  <c r="Q300" i="49" s="1"/>
  <c r="L300" i="49"/>
  <c r="J300" i="49"/>
  <c r="K300" i="49" s="1"/>
  <c r="I300" i="49"/>
  <c r="D300" i="49"/>
  <c r="C300" i="49"/>
  <c r="AV299" i="49"/>
  <c r="AU299" i="49"/>
  <c r="AK299" i="49"/>
  <c r="AX299" i="49" s="1"/>
  <c r="AH299" i="49"/>
  <c r="AB299" i="49"/>
  <c r="Z299" i="49"/>
  <c r="X299" i="49"/>
  <c r="V299" i="49"/>
  <c r="T299" i="49"/>
  <c r="U299" i="49" s="1"/>
  <c r="AP299" i="49" s="1"/>
  <c r="R299" i="49"/>
  <c r="P299" i="49"/>
  <c r="Q299" i="49" s="1"/>
  <c r="L299" i="49"/>
  <c r="J299" i="49"/>
  <c r="K299" i="49" s="1"/>
  <c r="I299" i="49"/>
  <c r="D299" i="49"/>
  <c r="C299" i="49"/>
  <c r="AV298" i="49"/>
  <c r="AU298" i="49"/>
  <c r="AK298" i="49"/>
  <c r="AX298" i="49" s="1"/>
  <c r="AH298" i="49"/>
  <c r="AB298" i="49"/>
  <c r="Z298" i="49"/>
  <c r="X298" i="49"/>
  <c r="V298" i="49"/>
  <c r="T298" i="49"/>
  <c r="U298" i="49" s="1"/>
  <c r="AP298" i="49" s="1"/>
  <c r="R298" i="49"/>
  <c r="P298" i="49"/>
  <c r="Q298" i="49" s="1"/>
  <c r="L298" i="49"/>
  <c r="J298" i="49"/>
  <c r="K298" i="49" s="1"/>
  <c r="I298" i="49"/>
  <c r="D298" i="49"/>
  <c r="C298" i="49"/>
  <c r="AV297" i="49"/>
  <c r="AU297" i="49"/>
  <c r="AK297" i="49"/>
  <c r="AX297" i="49" s="1"/>
  <c r="AH297" i="49"/>
  <c r="AB297" i="49"/>
  <c r="Z297" i="49"/>
  <c r="X297" i="49"/>
  <c r="V297" i="49"/>
  <c r="T297" i="49"/>
  <c r="U297" i="49" s="1"/>
  <c r="AP297" i="49" s="1"/>
  <c r="R297" i="49"/>
  <c r="P297" i="49"/>
  <c r="L297" i="49"/>
  <c r="J297" i="49"/>
  <c r="K297" i="49" s="1"/>
  <c r="I297" i="49"/>
  <c r="D297" i="49"/>
  <c r="C297" i="49"/>
  <c r="AV296" i="49"/>
  <c r="AU296" i="49"/>
  <c r="AK296" i="49"/>
  <c r="AX296" i="49" s="1"/>
  <c r="AH296" i="49"/>
  <c r="AB296" i="49"/>
  <c r="Z296" i="49"/>
  <c r="X296" i="49"/>
  <c r="V296" i="49"/>
  <c r="T296" i="49"/>
  <c r="U296" i="49" s="1"/>
  <c r="AP296" i="49" s="1"/>
  <c r="R296" i="49"/>
  <c r="P296" i="49"/>
  <c r="L296" i="49"/>
  <c r="J296" i="49"/>
  <c r="K296" i="49" s="1"/>
  <c r="I296" i="49"/>
  <c r="D296" i="49"/>
  <c r="C296" i="49"/>
  <c r="AV295" i="49"/>
  <c r="AU295" i="49"/>
  <c r="AK295" i="49"/>
  <c r="AX295" i="49" s="1"/>
  <c r="AH295" i="49"/>
  <c r="AB295" i="49"/>
  <c r="Z295" i="49"/>
  <c r="X295" i="49"/>
  <c r="V295" i="49"/>
  <c r="T295" i="49"/>
  <c r="U295" i="49" s="1"/>
  <c r="AP295" i="49" s="1"/>
  <c r="R295" i="49"/>
  <c r="P295" i="49"/>
  <c r="Q295" i="49" s="1"/>
  <c r="L295" i="49"/>
  <c r="J295" i="49"/>
  <c r="K295" i="49" s="1"/>
  <c r="I295" i="49"/>
  <c r="D295" i="49"/>
  <c r="C295" i="49"/>
  <c r="AV294" i="49"/>
  <c r="AU294" i="49"/>
  <c r="AK294" i="49"/>
  <c r="AX294" i="49" s="1"/>
  <c r="AH294" i="49"/>
  <c r="AB294" i="49"/>
  <c r="Z294" i="49"/>
  <c r="X294" i="49"/>
  <c r="V294" i="49"/>
  <c r="T294" i="49"/>
  <c r="U294" i="49" s="1"/>
  <c r="AP294" i="49" s="1"/>
  <c r="R294" i="49"/>
  <c r="P294" i="49"/>
  <c r="Q294" i="49" s="1"/>
  <c r="L294" i="49"/>
  <c r="J294" i="49"/>
  <c r="K294" i="49" s="1"/>
  <c r="I294" i="49"/>
  <c r="D294" i="49"/>
  <c r="C294" i="49"/>
  <c r="AV293" i="49"/>
  <c r="AU293" i="49"/>
  <c r="AK293" i="49"/>
  <c r="AX293" i="49" s="1"/>
  <c r="AH293" i="49"/>
  <c r="AB293" i="49"/>
  <c r="Z293" i="49"/>
  <c r="X293" i="49"/>
  <c r="V293" i="49"/>
  <c r="T293" i="49"/>
  <c r="U293" i="49" s="1"/>
  <c r="AP293" i="49" s="1"/>
  <c r="R293" i="49"/>
  <c r="P293" i="49"/>
  <c r="L293" i="49"/>
  <c r="J293" i="49"/>
  <c r="K293" i="49" s="1"/>
  <c r="I293" i="49"/>
  <c r="D293" i="49"/>
  <c r="C293" i="49"/>
  <c r="AV292" i="49"/>
  <c r="AU292" i="49"/>
  <c r="AK292" i="49"/>
  <c r="AX292" i="49" s="1"/>
  <c r="AH292" i="49"/>
  <c r="AB292" i="49"/>
  <c r="Z292" i="49"/>
  <c r="X292" i="49"/>
  <c r="V292" i="49"/>
  <c r="T292" i="49"/>
  <c r="U292" i="49" s="1"/>
  <c r="AP292" i="49" s="1"/>
  <c r="R292" i="49"/>
  <c r="P292" i="49"/>
  <c r="L292" i="49"/>
  <c r="J292" i="49"/>
  <c r="K292" i="49" s="1"/>
  <c r="I292" i="49"/>
  <c r="D292" i="49"/>
  <c r="C292" i="49"/>
  <c r="AV291" i="49"/>
  <c r="AU291" i="49"/>
  <c r="AK291" i="49"/>
  <c r="AX291" i="49" s="1"/>
  <c r="AH291" i="49"/>
  <c r="AB291" i="49"/>
  <c r="Z291" i="49"/>
  <c r="X291" i="49"/>
  <c r="V291" i="49"/>
  <c r="T291" i="49"/>
  <c r="U291" i="49" s="1"/>
  <c r="AP291" i="49" s="1"/>
  <c r="R291" i="49"/>
  <c r="P291" i="49"/>
  <c r="Q291" i="49" s="1"/>
  <c r="L291" i="49"/>
  <c r="J291" i="49"/>
  <c r="K291" i="49" s="1"/>
  <c r="I291" i="49"/>
  <c r="D291" i="49"/>
  <c r="C291" i="49"/>
  <c r="AV290" i="49"/>
  <c r="AU290" i="49"/>
  <c r="AK290" i="49"/>
  <c r="AX290" i="49" s="1"/>
  <c r="AH290" i="49"/>
  <c r="AB290" i="49"/>
  <c r="Z290" i="49"/>
  <c r="X290" i="49"/>
  <c r="V290" i="49"/>
  <c r="T290" i="49"/>
  <c r="U290" i="49" s="1"/>
  <c r="AP290" i="49" s="1"/>
  <c r="R290" i="49"/>
  <c r="P290" i="49"/>
  <c r="L290" i="49"/>
  <c r="J290" i="49"/>
  <c r="K290" i="49" s="1"/>
  <c r="I290" i="49"/>
  <c r="D290" i="49"/>
  <c r="C290" i="49"/>
  <c r="AV289" i="49"/>
  <c r="AU289" i="49"/>
  <c r="AK289" i="49"/>
  <c r="AX289" i="49" s="1"/>
  <c r="AH289" i="49"/>
  <c r="AB289" i="49"/>
  <c r="Z289" i="49"/>
  <c r="X289" i="49"/>
  <c r="V289" i="49"/>
  <c r="T289" i="49"/>
  <c r="U289" i="49" s="1"/>
  <c r="AP289" i="49" s="1"/>
  <c r="R289" i="49"/>
  <c r="P289" i="49"/>
  <c r="L289" i="49"/>
  <c r="J289" i="49"/>
  <c r="K289" i="49" s="1"/>
  <c r="I289" i="49"/>
  <c r="D289" i="49"/>
  <c r="C289" i="49"/>
  <c r="AV288" i="49"/>
  <c r="AU288" i="49"/>
  <c r="AK288" i="49"/>
  <c r="AX288" i="49" s="1"/>
  <c r="AH288" i="49"/>
  <c r="AB288" i="49"/>
  <c r="Z288" i="49"/>
  <c r="X288" i="49"/>
  <c r="V288" i="49"/>
  <c r="T288" i="49"/>
  <c r="U288" i="49" s="1"/>
  <c r="AP288" i="49" s="1"/>
  <c r="R288" i="49"/>
  <c r="P288" i="49"/>
  <c r="L288" i="49"/>
  <c r="J288" i="49"/>
  <c r="K288" i="49" s="1"/>
  <c r="I288" i="49"/>
  <c r="D288" i="49"/>
  <c r="C288" i="49"/>
  <c r="AV287" i="49"/>
  <c r="AU287" i="49"/>
  <c r="AK287" i="49"/>
  <c r="AX287" i="49" s="1"/>
  <c r="AH287" i="49"/>
  <c r="AB287" i="49"/>
  <c r="Z287" i="49"/>
  <c r="X287" i="49"/>
  <c r="V287" i="49"/>
  <c r="T287" i="49"/>
  <c r="U287" i="49" s="1"/>
  <c r="AP287" i="49" s="1"/>
  <c r="R287" i="49"/>
  <c r="P287" i="49"/>
  <c r="L287" i="49"/>
  <c r="J287" i="49"/>
  <c r="K287" i="49" s="1"/>
  <c r="I287" i="49"/>
  <c r="D287" i="49"/>
  <c r="C287" i="49"/>
  <c r="AV286" i="49"/>
  <c r="AU286" i="49"/>
  <c r="AK286" i="49"/>
  <c r="AX286" i="49" s="1"/>
  <c r="AH286" i="49"/>
  <c r="AB286" i="49"/>
  <c r="Z286" i="49"/>
  <c r="X286" i="49"/>
  <c r="V286" i="49"/>
  <c r="T286" i="49"/>
  <c r="U286" i="49" s="1"/>
  <c r="AP286" i="49" s="1"/>
  <c r="R286" i="49"/>
  <c r="P286" i="49"/>
  <c r="Q286" i="49" s="1"/>
  <c r="L286" i="49"/>
  <c r="J286" i="49"/>
  <c r="K286" i="49" s="1"/>
  <c r="I286" i="49"/>
  <c r="D286" i="49"/>
  <c r="C286" i="49"/>
  <c r="AV285" i="49"/>
  <c r="AU285" i="49"/>
  <c r="AK285" i="49"/>
  <c r="AX285" i="49" s="1"/>
  <c r="AH285" i="49"/>
  <c r="AB285" i="49"/>
  <c r="Z285" i="49"/>
  <c r="X285" i="49"/>
  <c r="V285" i="49"/>
  <c r="T285" i="49"/>
  <c r="U285" i="49" s="1"/>
  <c r="AP285" i="49" s="1"/>
  <c r="R285" i="49"/>
  <c r="P285" i="49"/>
  <c r="L285" i="49"/>
  <c r="J285" i="49"/>
  <c r="K285" i="49" s="1"/>
  <c r="I285" i="49"/>
  <c r="D285" i="49"/>
  <c r="C285" i="49"/>
  <c r="AV284" i="49"/>
  <c r="AU284" i="49"/>
  <c r="AK284" i="49"/>
  <c r="AX284" i="49" s="1"/>
  <c r="AH284" i="49"/>
  <c r="AB284" i="49"/>
  <c r="Z284" i="49"/>
  <c r="X284" i="49"/>
  <c r="V284" i="49"/>
  <c r="T284" i="49"/>
  <c r="U284" i="49" s="1"/>
  <c r="AP284" i="49" s="1"/>
  <c r="R284" i="49"/>
  <c r="P284" i="49"/>
  <c r="L284" i="49"/>
  <c r="J284" i="49"/>
  <c r="K284" i="49" s="1"/>
  <c r="I284" i="49"/>
  <c r="D284" i="49"/>
  <c r="C284" i="49"/>
  <c r="AV283" i="49"/>
  <c r="AU283" i="49"/>
  <c r="AK283" i="49"/>
  <c r="AX283" i="49" s="1"/>
  <c r="AH283" i="49"/>
  <c r="AB283" i="49"/>
  <c r="Z283" i="49"/>
  <c r="X283" i="49"/>
  <c r="V283" i="49"/>
  <c r="T283" i="49"/>
  <c r="U283" i="49" s="1"/>
  <c r="AP283" i="49" s="1"/>
  <c r="R283" i="49"/>
  <c r="P283" i="49"/>
  <c r="L283" i="49"/>
  <c r="J283" i="49"/>
  <c r="K283" i="49" s="1"/>
  <c r="I283" i="49"/>
  <c r="D283" i="49"/>
  <c r="C283" i="49"/>
  <c r="AV282" i="49"/>
  <c r="AU282" i="49"/>
  <c r="AK282" i="49"/>
  <c r="AX282" i="49" s="1"/>
  <c r="AH282" i="49"/>
  <c r="AB282" i="49"/>
  <c r="Z282" i="49"/>
  <c r="X282" i="49"/>
  <c r="V282" i="49"/>
  <c r="T282" i="49"/>
  <c r="U282" i="49" s="1"/>
  <c r="AP282" i="49" s="1"/>
  <c r="R282" i="49"/>
  <c r="P282" i="49"/>
  <c r="Q282" i="49" s="1"/>
  <c r="L282" i="49"/>
  <c r="J282" i="49"/>
  <c r="K282" i="49" s="1"/>
  <c r="I282" i="49"/>
  <c r="D282" i="49"/>
  <c r="C282" i="49"/>
  <c r="AV281" i="49"/>
  <c r="AU281" i="49"/>
  <c r="AK281" i="49"/>
  <c r="AX281" i="49" s="1"/>
  <c r="AH281" i="49"/>
  <c r="AB281" i="49"/>
  <c r="Z281" i="49"/>
  <c r="X281" i="49"/>
  <c r="V281" i="49"/>
  <c r="T281" i="49"/>
  <c r="U281" i="49" s="1"/>
  <c r="AP281" i="49" s="1"/>
  <c r="R281" i="49"/>
  <c r="P281" i="49"/>
  <c r="L281" i="49"/>
  <c r="J281" i="49"/>
  <c r="K281" i="49" s="1"/>
  <c r="I281" i="49"/>
  <c r="D281" i="49"/>
  <c r="C281" i="49"/>
  <c r="AV280" i="49"/>
  <c r="AU280" i="49"/>
  <c r="AK280" i="49"/>
  <c r="AX280" i="49" s="1"/>
  <c r="AH280" i="49"/>
  <c r="AB280" i="49"/>
  <c r="Z280" i="49"/>
  <c r="X280" i="49"/>
  <c r="V280" i="49"/>
  <c r="T280" i="49"/>
  <c r="U280" i="49" s="1"/>
  <c r="AP280" i="49" s="1"/>
  <c r="R280" i="49"/>
  <c r="P280" i="49"/>
  <c r="Q280" i="49" s="1"/>
  <c r="L280" i="49"/>
  <c r="J280" i="49"/>
  <c r="K280" i="49" s="1"/>
  <c r="I280" i="49"/>
  <c r="D280" i="49"/>
  <c r="C280" i="49"/>
  <c r="AV279" i="49"/>
  <c r="AU279" i="49"/>
  <c r="AK279" i="49"/>
  <c r="AX279" i="49" s="1"/>
  <c r="AH279" i="49"/>
  <c r="AB279" i="49"/>
  <c r="Z279" i="49"/>
  <c r="X279" i="49"/>
  <c r="V279" i="49"/>
  <c r="T279" i="49"/>
  <c r="U279" i="49" s="1"/>
  <c r="AP279" i="49" s="1"/>
  <c r="R279" i="49"/>
  <c r="P279" i="49"/>
  <c r="L279" i="49"/>
  <c r="J279" i="49"/>
  <c r="K279" i="49" s="1"/>
  <c r="I279" i="49"/>
  <c r="D279" i="49"/>
  <c r="C279" i="49"/>
  <c r="AV278" i="49"/>
  <c r="AU278" i="49"/>
  <c r="AK278" i="49"/>
  <c r="AX278" i="49" s="1"/>
  <c r="AH278" i="49"/>
  <c r="AB278" i="49"/>
  <c r="Z278" i="49"/>
  <c r="X278" i="49"/>
  <c r="V278" i="49"/>
  <c r="T278" i="49"/>
  <c r="U278" i="49" s="1"/>
  <c r="AP278" i="49" s="1"/>
  <c r="R278" i="49"/>
  <c r="P278" i="49"/>
  <c r="Q278" i="49" s="1"/>
  <c r="L278" i="49"/>
  <c r="J278" i="49"/>
  <c r="K278" i="49" s="1"/>
  <c r="I278" i="49"/>
  <c r="D278" i="49"/>
  <c r="C278" i="49"/>
  <c r="AV277" i="49"/>
  <c r="AU277" i="49"/>
  <c r="AK277" i="49"/>
  <c r="AX277" i="49" s="1"/>
  <c r="AH277" i="49"/>
  <c r="AB277" i="49"/>
  <c r="Z277" i="49"/>
  <c r="X277" i="49"/>
  <c r="V277" i="49"/>
  <c r="T277" i="49"/>
  <c r="U277" i="49" s="1"/>
  <c r="AP277" i="49" s="1"/>
  <c r="R277" i="49"/>
  <c r="P277" i="49"/>
  <c r="Q277" i="49" s="1"/>
  <c r="L277" i="49"/>
  <c r="J277" i="49"/>
  <c r="K277" i="49" s="1"/>
  <c r="I277" i="49"/>
  <c r="D277" i="49"/>
  <c r="C277" i="49"/>
  <c r="AV276" i="49"/>
  <c r="AU276" i="49"/>
  <c r="AK276" i="49"/>
  <c r="AX276" i="49" s="1"/>
  <c r="AH276" i="49"/>
  <c r="AB276" i="49"/>
  <c r="Z276" i="49"/>
  <c r="X276" i="49"/>
  <c r="V276" i="49"/>
  <c r="T276" i="49"/>
  <c r="U276" i="49" s="1"/>
  <c r="AP276" i="49" s="1"/>
  <c r="R276" i="49"/>
  <c r="P276" i="49"/>
  <c r="Q276" i="49" s="1"/>
  <c r="L276" i="49"/>
  <c r="J276" i="49"/>
  <c r="K276" i="49" s="1"/>
  <c r="I276" i="49"/>
  <c r="D276" i="49"/>
  <c r="C276" i="49"/>
  <c r="AV275" i="49"/>
  <c r="AU275" i="49"/>
  <c r="AK275" i="49"/>
  <c r="AX275" i="49" s="1"/>
  <c r="AH275" i="49"/>
  <c r="AB275" i="49"/>
  <c r="Z275" i="49"/>
  <c r="X275" i="49"/>
  <c r="V275" i="49"/>
  <c r="T275" i="49"/>
  <c r="U275" i="49" s="1"/>
  <c r="AP275" i="49" s="1"/>
  <c r="R275" i="49"/>
  <c r="P275" i="49"/>
  <c r="Q275" i="49" s="1"/>
  <c r="L275" i="49"/>
  <c r="J275" i="49"/>
  <c r="K275" i="49" s="1"/>
  <c r="I275" i="49"/>
  <c r="D275" i="49"/>
  <c r="C275" i="49"/>
  <c r="AV274" i="49"/>
  <c r="AU274" i="49"/>
  <c r="AK274" i="49"/>
  <c r="AX274" i="49" s="1"/>
  <c r="AH274" i="49"/>
  <c r="AB274" i="49"/>
  <c r="Z274" i="49"/>
  <c r="X274" i="49"/>
  <c r="V274" i="49"/>
  <c r="T274" i="49"/>
  <c r="U274" i="49" s="1"/>
  <c r="AP274" i="49" s="1"/>
  <c r="R274" i="49"/>
  <c r="P274" i="49"/>
  <c r="L274" i="49"/>
  <c r="J274" i="49"/>
  <c r="K274" i="49" s="1"/>
  <c r="I274" i="49"/>
  <c r="D274" i="49"/>
  <c r="C274" i="49"/>
  <c r="AV273" i="49"/>
  <c r="AU273" i="49"/>
  <c r="AK273" i="49"/>
  <c r="AX273" i="49" s="1"/>
  <c r="AH273" i="49"/>
  <c r="AB273" i="49"/>
  <c r="Z273" i="49"/>
  <c r="X273" i="49"/>
  <c r="V273" i="49"/>
  <c r="T273" i="49"/>
  <c r="U273" i="49" s="1"/>
  <c r="AP273" i="49" s="1"/>
  <c r="R273" i="49"/>
  <c r="P273" i="49"/>
  <c r="Q273" i="49" s="1"/>
  <c r="L273" i="49"/>
  <c r="J273" i="49"/>
  <c r="K273" i="49" s="1"/>
  <c r="I273" i="49"/>
  <c r="D273" i="49"/>
  <c r="C273" i="49"/>
  <c r="AV272" i="49"/>
  <c r="AU272" i="49"/>
  <c r="AK272" i="49"/>
  <c r="AX272" i="49" s="1"/>
  <c r="AH272" i="49"/>
  <c r="AB272" i="49"/>
  <c r="Z272" i="49"/>
  <c r="X272" i="49"/>
  <c r="V272" i="49"/>
  <c r="T272" i="49"/>
  <c r="U272" i="49" s="1"/>
  <c r="AP272" i="49" s="1"/>
  <c r="R272" i="49"/>
  <c r="S272" i="49" s="1"/>
  <c r="P272" i="49"/>
  <c r="L272" i="49"/>
  <c r="J272" i="49"/>
  <c r="K272" i="49" s="1"/>
  <c r="I272" i="49"/>
  <c r="D272" i="49"/>
  <c r="C272" i="49"/>
  <c r="AV271" i="49"/>
  <c r="AU271" i="49"/>
  <c r="AK271" i="49"/>
  <c r="AX271" i="49" s="1"/>
  <c r="AH271" i="49"/>
  <c r="AB271" i="49"/>
  <c r="Z271" i="49"/>
  <c r="X271" i="49"/>
  <c r="V271" i="49"/>
  <c r="T271" i="49"/>
  <c r="U271" i="49" s="1"/>
  <c r="AP271" i="49" s="1"/>
  <c r="R271" i="49"/>
  <c r="P271" i="49"/>
  <c r="L271" i="49"/>
  <c r="J271" i="49"/>
  <c r="K271" i="49" s="1"/>
  <c r="I271" i="49"/>
  <c r="D271" i="49"/>
  <c r="C271" i="49"/>
  <c r="AV270" i="49"/>
  <c r="AU270" i="49"/>
  <c r="AK270" i="49"/>
  <c r="AX270" i="49" s="1"/>
  <c r="AH270" i="49"/>
  <c r="AB270" i="49"/>
  <c r="Z270" i="49"/>
  <c r="X270" i="49"/>
  <c r="V270" i="49"/>
  <c r="T270" i="49"/>
  <c r="U270" i="49" s="1"/>
  <c r="AP270" i="49" s="1"/>
  <c r="R270" i="49"/>
  <c r="P270" i="49"/>
  <c r="L270" i="49"/>
  <c r="J270" i="49"/>
  <c r="K270" i="49" s="1"/>
  <c r="I270" i="49"/>
  <c r="D270" i="49"/>
  <c r="C270" i="49"/>
  <c r="AV269" i="49"/>
  <c r="AU269" i="49"/>
  <c r="AK269" i="49"/>
  <c r="AX269" i="49" s="1"/>
  <c r="AH269" i="49"/>
  <c r="AB269" i="49"/>
  <c r="Z269" i="49"/>
  <c r="X269" i="49"/>
  <c r="V269" i="49"/>
  <c r="T269" i="49"/>
  <c r="U269" i="49" s="1"/>
  <c r="AP269" i="49" s="1"/>
  <c r="R269" i="49"/>
  <c r="P269" i="49"/>
  <c r="Q269" i="49" s="1"/>
  <c r="L269" i="49"/>
  <c r="J269" i="49"/>
  <c r="K269" i="49" s="1"/>
  <c r="I269" i="49"/>
  <c r="D269" i="49"/>
  <c r="C269" i="49"/>
  <c r="AV268" i="49"/>
  <c r="AU268" i="49"/>
  <c r="AK268" i="49"/>
  <c r="AX268" i="49" s="1"/>
  <c r="AH268" i="49"/>
  <c r="AB268" i="49"/>
  <c r="Z268" i="49"/>
  <c r="X268" i="49"/>
  <c r="V268" i="49"/>
  <c r="T268" i="49"/>
  <c r="U268" i="49" s="1"/>
  <c r="AP268" i="49" s="1"/>
  <c r="R268" i="49"/>
  <c r="P268" i="49"/>
  <c r="L268" i="49"/>
  <c r="J268" i="49"/>
  <c r="K268" i="49" s="1"/>
  <c r="I268" i="49"/>
  <c r="D268" i="49"/>
  <c r="C268" i="49"/>
  <c r="AV267" i="49"/>
  <c r="AU267" i="49"/>
  <c r="AK267" i="49"/>
  <c r="AX267" i="49" s="1"/>
  <c r="AH267" i="49"/>
  <c r="AB267" i="49"/>
  <c r="Z267" i="49"/>
  <c r="X267" i="49"/>
  <c r="V267" i="49"/>
  <c r="T267" i="49"/>
  <c r="U267" i="49" s="1"/>
  <c r="AP267" i="49" s="1"/>
  <c r="R267" i="49"/>
  <c r="P267" i="49"/>
  <c r="L267" i="49"/>
  <c r="J267" i="49"/>
  <c r="K267" i="49" s="1"/>
  <c r="I267" i="49"/>
  <c r="D267" i="49"/>
  <c r="C267" i="49"/>
  <c r="AV266" i="49"/>
  <c r="AU266" i="49"/>
  <c r="AK266" i="49"/>
  <c r="AX266" i="49" s="1"/>
  <c r="AH266" i="49"/>
  <c r="AB266" i="49"/>
  <c r="Z266" i="49"/>
  <c r="X266" i="49"/>
  <c r="V266" i="49"/>
  <c r="T266" i="49"/>
  <c r="U266" i="49" s="1"/>
  <c r="AP266" i="49" s="1"/>
  <c r="R266" i="49"/>
  <c r="P266" i="49"/>
  <c r="L266" i="49"/>
  <c r="J266" i="49"/>
  <c r="K266" i="49" s="1"/>
  <c r="I266" i="49"/>
  <c r="D266" i="49"/>
  <c r="C266" i="49"/>
  <c r="AV265" i="49"/>
  <c r="AU265" i="49"/>
  <c r="AK265" i="49"/>
  <c r="AX265" i="49" s="1"/>
  <c r="AH265" i="49"/>
  <c r="AB265" i="49"/>
  <c r="Z265" i="49"/>
  <c r="X265" i="49"/>
  <c r="V265" i="49"/>
  <c r="T265" i="49"/>
  <c r="U265" i="49" s="1"/>
  <c r="AP265" i="49" s="1"/>
  <c r="R265" i="49"/>
  <c r="P265" i="49"/>
  <c r="Q265" i="49" s="1"/>
  <c r="L265" i="49"/>
  <c r="J265" i="49"/>
  <c r="K265" i="49" s="1"/>
  <c r="I265" i="49"/>
  <c r="D265" i="49"/>
  <c r="C265" i="49"/>
  <c r="AV264" i="49"/>
  <c r="AU264" i="49"/>
  <c r="AK264" i="49"/>
  <c r="AX264" i="49" s="1"/>
  <c r="AH264" i="49"/>
  <c r="AB264" i="49"/>
  <c r="Z264" i="49"/>
  <c r="X264" i="49"/>
  <c r="V264" i="49"/>
  <c r="T264" i="49"/>
  <c r="U264" i="49" s="1"/>
  <c r="AP264" i="49" s="1"/>
  <c r="R264" i="49"/>
  <c r="P264" i="49"/>
  <c r="L264" i="49"/>
  <c r="J264" i="49"/>
  <c r="K264" i="49" s="1"/>
  <c r="I264" i="49"/>
  <c r="D264" i="49"/>
  <c r="C264" i="49"/>
  <c r="AV263" i="49"/>
  <c r="AU263" i="49"/>
  <c r="AK263" i="49"/>
  <c r="AX263" i="49" s="1"/>
  <c r="AH263" i="49"/>
  <c r="AB263" i="49"/>
  <c r="Z263" i="49"/>
  <c r="X263" i="49"/>
  <c r="V263" i="49"/>
  <c r="T263" i="49"/>
  <c r="U263" i="49" s="1"/>
  <c r="AP263" i="49" s="1"/>
  <c r="R263" i="49"/>
  <c r="S263" i="49" s="1"/>
  <c r="P263" i="49"/>
  <c r="L263" i="49"/>
  <c r="J263" i="49"/>
  <c r="K263" i="49" s="1"/>
  <c r="I263" i="49"/>
  <c r="D263" i="49"/>
  <c r="C263" i="49"/>
  <c r="AV262" i="49"/>
  <c r="AU262" i="49"/>
  <c r="AK262" i="49"/>
  <c r="AX262" i="49" s="1"/>
  <c r="AH262" i="49"/>
  <c r="AB262" i="49"/>
  <c r="Z262" i="49"/>
  <c r="X262" i="49"/>
  <c r="V262" i="49"/>
  <c r="T262" i="49"/>
  <c r="U262" i="49" s="1"/>
  <c r="AP262" i="49" s="1"/>
  <c r="R262" i="49"/>
  <c r="P262" i="49"/>
  <c r="L262" i="49"/>
  <c r="J262" i="49"/>
  <c r="K262" i="49" s="1"/>
  <c r="I262" i="49"/>
  <c r="D262" i="49"/>
  <c r="C262" i="49"/>
  <c r="AV261" i="49"/>
  <c r="AU261" i="49"/>
  <c r="AK261" i="49"/>
  <c r="AX261" i="49" s="1"/>
  <c r="AH261" i="49"/>
  <c r="AB261" i="49"/>
  <c r="Z261" i="49"/>
  <c r="X261" i="49"/>
  <c r="V261" i="49"/>
  <c r="T261" i="49"/>
  <c r="U261" i="49" s="1"/>
  <c r="AP261" i="49" s="1"/>
  <c r="R261" i="49"/>
  <c r="P261" i="49"/>
  <c r="L261" i="49"/>
  <c r="J261" i="49"/>
  <c r="K261" i="49" s="1"/>
  <c r="I261" i="49"/>
  <c r="D261" i="49"/>
  <c r="C261" i="49"/>
  <c r="AV260" i="49"/>
  <c r="AU260" i="49"/>
  <c r="AK260" i="49"/>
  <c r="AX260" i="49" s="1"/>
  <c r="AH260" i="49"/>
  <c r="AB260" i="49"/>
  <c r="Z260" i="49"/>
  <c r="X260" i="49"/>
  <c r="V260" i="49"/>
  <c r="T260" i="49"/>
  <c r="U260" i="49" s="1"/>
  <c r="AP260" i="49" s="1"/>
  <c r="R260" i="49"/>
  <c r="S260" i="49" s="1"/>
  <c r="P260" i="49"/>
  <c r="L260" i="49"/>
  <c r="J260" i="49"/>
  <c r="K260" i="49" s="1"/>
  <c r="I260" i="49"/>
  <c r="D260" i="49"/>
  <c r="C260" i="49"/>
  <c r="AV259" i="49"/>
  <c r="AU259" i="49"/>
  <c r="AK259" i="49"/>
  <c r="AX259" i="49" s="1"/>
  <c r="AH259" i="49"/>
  <c r="AB259" i="49"/>
  <c r="Z259" i="49"/>
  <c r="X259" i="49"/>
  <c r="V259" i="49"/>
  <c r="T259" i="49"/>
  <c r="U259" i="49" s="1"/>
  <c r="AP259" i="49" s="1"/>
  <c r="R259" i="49"/>
  <c r="P259" i="49"/>
  <c r="L259" i="49"/>
  <c r="J259" i="49"/>
  <c r="K259" i="49" s="1"/>
  <c r="I259" i="49"/>
  <c r="D259" i="49"/>
  <c r="C259" i="49"/>
  <c r="AV258" i="49"/>
  <c r="AU258" i="49"/>
  <c r="AK258" i="49"/>
  <c r="AX258" i="49" s="1"/>
  <c r="AH258" i="49"/>
  <c r="AB258" i="49"/>
  <c r="Z258" i="49"/>
  <c r="X258" i="49"/>
  <c r="V258" i="49"/>
  <c r="T258" i="49"/>
  <c r="U258" i="49" s="1"/>
  <c r="AP258" i="49" s="1"/>
  <c r="R258" i="49"/>
  <c r="P258" i="49"/>
  <c r="L258" i="49"/>
  <c r="J258" i="49"/>
  <c r="K258" i="49" s="1"/>
  <c r="I258" i="49"/>
  <c r="D258" i="49"/>
  <c r="C258" i="49"/>
  <c r="AV257" i="49"/>
  <c r="AU257" i="49"/>
  <c r="AK257" i="49"/>
  <c r="AX257" i="49" s="1"/>
  <c r="AH257" i="49"/>
  <c r="AB257" i="49"/>
  <c r="Z257" i="49"/>
  <c r="X257" i="49"/>
  <c r="V257" i="49"/>
  <c r="T257" i="49"/>
  <c r="U257" i="49" s="1"/>
  <c r="AP257" i="49" s="1"/>
  <c r="R257" i="49"/>
  <c r="P257" i="49"/>
  <c r="L257" i="49"/>
  <c r="J257" i="49"/>
  <c r="K257" i="49" s="1"/>
  <c r="I257" i="49"/>
  <c r="D257" i="49"/>
  <c r="C257" i="49"/>
  <c r="AV256" i="49"/>
  <c r="AU256" i="49"/>
  <c r="AK256" i="49"/>
  <c r="AX256" i="49" s="1"/>
  <c r="AH256" i="49"/>
  <c r="AB256" i="49"/>
  <c r="Z256" i="49"/>
  <c r="X256" i="49"/>
  <c r="V256" i="49"/>
  <c r="T256" i="49"/>
  <c r="U256" i="49" s="1"/>
  <c r="AP256" i="49" s="1"/>
  <c r="R256" i="49"/>
  <c r="P256" i="49"/>
  <c r="L256" i="49"/>
  <c r="J256" i="49"/>
  <c r="K256" i="49" s="1"/>
  <c r="I256" i="49"/>
  <c r="D256" i="49"/>
  <c r="C256" i="49"/>
  <c r="AV255" i="49"/>
  <c r="AU255" i="49"/>
  <c r="AK255" i="49"/>
  <c r="AX255" i="49" s="1"/>
  <c r="AH255" i="49"/>
  <c r="AB255" i="49"/>
  <c r="Z255" i="49"/>
  <c r="X255" i="49"/>
  <c r="V255" i="49"/>
  <c r="T255" i="49"/>
  <c r="U255" i="49" s="1"/>
  <c r="AP255" i="49" s="1"/>
  <c r="R255" i="49"/>
  <c r="P255" i="49"/>
  <c r="Q255" i="49" s="1"/>
  <c r="L255" i="49"/>
  <c r="J255" i="49"/>
  <c r="K255" i="49" s="1"/>
  <c r="I255" i="49"/>
  <c r="D255" i="49"/>
  <c r="C255" i="49"/>
  <c r="AV254" i="49"/>
  <c r="AU254" i="49"/>
  <c r="AK254" i="49"/>
  <c r="AX254" i="49" s="1"/>
  <c r="AH254" i="49"/>
  <c r="AB254" i="49"/>
  <c r="AC254" i="49" s="1"/>
  <c r="Z254" i="49"/>
  <c r="X254" i="49"/>
  <c r="V254" i="49"/>
  <c r="T254" i="49"/>
  <c r="U254" i="49" s="1"/>
  <c r="AP254" i="49" s="1"/>
  <c r="R254" i="49"/>
  <c r="P254" i="49"/>
  <c r="L254" i="49"/>
  <c r="J254" i="49"/>
  <c r="K254" i="49" s="1"/>
  <c r="I254" i="49"/>
  <c r="D254" i="49"/>
  <c r="C254" i="49"/>
  <c r="AV253" i="49"/>
  <c r="AU253" i="49"/>
  <c r="AK253" i="49"/>
  <c r="AX253" i="49" s="1"/>
  <c r="AH253" i="49"/>
  <c r="AB253" i="49"/>
  <c r="Z253" i="49"/>
  <c r="X253" i="49"/>
  <c r="V253" i="49"/>
  <c r="T253" i="49"/>
  <c r="U253" i="49" s="1"/>
  <c r="AP253" i="49" s="1"/>
  <c r="R253" i="49"/>
  <c r="P253" i="49"/>
  <c r="Q253" i="49" s="1"/>
  <c r="L253" i="49"/>
  <c r="J253" i="49"/>
  <c r="K253" i="49" s="1"/>
  <c r="I253" i="49"/>
  <c r="D253" i="49"/>
  <c r="C253" i="49"/>
  <c r="AV252" i="49"/>
  <c r="AU252" i="49"/>
  <c r="AK252" i="49"/>
  <c r="AX252" i="49" s="1"/>
  <c r="AH252" i="49"/>
  <c r="AB252" i="49"/>
  <c r="Z252" i="49"/>
  <c r="X252" i="49"/>
  <c r="V252" i="49"/>
  <c r="T252" i="49"/>
  <c r="U252" i="49" s="1"/>
  <c r="AP252" i="49" s="1"/>
  <c r="R252" i="49"/>
  <c r="P252" i="49"/>
  <c r="Q252" i="49" s="1"/>
  <c r="L252" i="49"/>
  <c r="J252" i="49"/>
  <c r="K252" i="49" s="1"/>
  <c r="I252" i="49"/>
  <c r="D252" i="49"/>
  <c r="C252" i="49"/>
  <c r="AV251" i="49"/>
  <c r="AU251" i="49"/>
  <c r="AK251" i="49"/>
  <c r="AX251" i="49" s="1"/>
  <c r="AH251" i="49"/>
  <c r="AB251" i="49"/>
  <c r="Z251" i="49"/>
  <c r="X251" i="49"/>
  <c r="V251" i="49"/>
  <c r="T251" i="49"/>
  <c r="U251" i="49" s="1"/>
  <c r="AP251" i="49" s="1"/>
  <c r="R251" i="49"/>
  <c r="P251" i="49"/>
  <c r="L251" i="49"/>
  <c r="J251" i="49"/>
  <c r="K251" i="49" s="1"/>
  <c r="I251" i="49"/>
  <c r="D251" i="49"/>
  <c r="C251" i="49"/>
  <c r="AV250" i="49"/>
  <c r="AU250" i="49"/>
  <c r="AK250" i="49"/>
  <c r="AX250" i="49" s="1"/>
  <c r="AH250" i="49"/>
  <c r="AB250" i="49"/>
  <c r="Z250" i="49"/>
  <c r="X250" i="49"/>
  <c r="V250" i="49"/>
  <c r="T250" i="49"/>
  <c r="U250" i="49" s="1"/>
  <c r="AP250" i="49" s="1"/>
  <c r="R250" i="49"/>
  <c r="P250" i="49"/>
  <c r="L250" i="49"/>
  <c r="J250" i="49"/>
  <c r="K250" i="49" s="1"/>
  <c r="I250" i="49"/>
  <c r="D250" i="49"/>
  <c r="C250" i="49"/>
  <c r="AV249" i="49"/>
  <c r="AU249" i="49"/>
  <c r="AK249" i="49"/>
  <c r="AX249" i="49" s="1"/>
  <c r="AH249" i="49"/>
  <c r="AB249" i="49"/>
  <c r="Z249" i="49"/>
  <c r="X249" i="49"/>
  <c r="V249" i="49"/>
  <c r="T249" i="49"/>
  <c r="U249" i="49" s="1"/>
  <c r="AP249" i="49" s="1"/>
  <c r="R249" i="49"/>
  <c r="P249" i="49"/>
  <c r="L249" i="49"/>
  <c r="J249" i="49"/>
  <c r="K249" i="49" s="1"/>
  <c r="I249" i="49"/>
  <c r="D249" i="49"/>
  <c r="C249" i="49"/>
  <c r="AV248" i="49"/>
  <c r="AU248" i="49"/>
  <c r="AK248" i="49"/>
  <c r="AX248" i="49" s="1"/>
  <c r="AH248" i="49"/>
  <c r="AB248" i="49"/>
  <c r="Z248" i="49"/>
  <c r="X248" i="49"/>
  <c r="V248" i="49"/>
  <c r="T248" i="49"/>
  <c r="U248" i="49" s="1"/>
  <c r="AP248" i="49" s="1"/>
  <c r="R248" i="49"/>
  <c r="P248" i="49"/>
  <c r="Q248" i="49" s="1"/>
  <c r="L248" i="49"/>
  <c r="J248" i="49"/>
  <c r="K248" i="49" s="1"/>
  <c r="I248" i="49"/>
  <c r="D248" i="49"/>
  <c r="C248" i="49"/>
  <c r="AV247" i="49"/>
  <c r="AU247" i="49"/>
  <c r="AK247" i="49"/>
  <c r="AX247" i="49" s="1"/>
  <c r="AH247" i="49"/>
  <c r="AB247" i="49"/>
  <c r="Z247" i="49"/>
  <c r="X247" i="49"/>
  <c r="V247" i="49"/>
  <c r="T247" i="49"/>
  <c r="U247" i="49" s="1"/>
  <c r="AP247" i="49" s="1"/>
  <c r="R247" i="49"/>
  <c r="P247" i="49"/>
  <c r="L247" i="49"/>
  <c r="J247" i="49"/>
  <c r="K247" i="49" s="1"/>
  <c r="I247" i="49"/>
  <c r="D247" i="49"/>
  <c r="C247" i="49"/>
  <c r="AK246" i="49"/>
  <c r="AX246" i="49" s="1"/>
  <c r="AH246" i="49"/>
  <c r="AV246" i="49"/>
  <c r="AU246" i="49"/>
  <c r="AB246" i="49"/>
  <c r="Z246" i="49"/>
  <c r="X246" i="49"/>
  <c r="V246" i="49"/>
  <c r="T246" i="49"/>
  <c r="U246" i="49" s="1"/>
  <c r="AP246" i="49" s="1"/>
  <c r="R246" i="49"/>
  <c r="P246" i="49"/>
  <c r="L246" i="49"/>
  <c r="J246" i="49"/>
  <c r="K246" i="49" s="1"/>
  <c r="I246" i="49"/>
  <c r="D246" i="49"/>
  <c r="C246" i="49"/>
  <c r="AK245" i="49"/>
  <c r="AX245" i="49" s="1"/>
  <c r="AH245" i="49"/>
  <c r="AV245" i="49"/>
  <c r="AU245" i="49"/>
  <c r="AB245" i="49"/>
  <c r="Z245" i="49"/>
  <c r="X245" i="49"/>
  <c r="V245" i="49"/>
  <c r="T245" i="49"/>
  <c r="U245" i="49" s="1"/>
  <c r="AP245" i="49" s="1"/>
  <c r="R245" i="49"/>
  <c r="P245" i="49"/>
  <c r="L245" i="49"/>
  <c r="J245" i="49"/>
  <c r="K245" i="49" s="1"/>
  <c r="I245" i="49"/>
  <c r="D245" i="49"/>
  <c r="C245" i="49"/>
  <c r="AK244" i="49"/>
  <c r="AX244" i="49" s="1"/>
  <c r="AH244" i="49"/>
  <c r="AV244" i="49"/>
  <c r="AU244" i="49"/>
  <c r="AB244" i="49"/>
  <c r="Z244" i="49"/>
  <c r="X244" i="49"/>
  <c r="V244" i="49"/>
  <c r="T244" i="49"/>
  <c r="U244" i="49" s="1"/>
  <c r="AP244" i="49" s="1"/>
  <c r="R244" i="49"/>
  <c r="P244" i="49"/>
  <c r="Q244" i="49" s="1"/>
  <c r="L244" i="49"/>
  <c r="J244" i="49"/>
  <c r="K244" i="49" s="1"/>
  <c r="I244" i="49"/>
  <c r="D244" i="49"/>
  <c r="C244" i="49"/>
  <c r="AK243" i="49"/>
  <c r="AX243" i="49" s="1"/>
  <c r="AH243" i="49"/>
  <c r="AV243" i="49"/>
  <c r="AU243" i="49"/>
  <c r="AB243" i="49"/>
  <c r="Z243" i="49"/>
  <c r="X243" i="49"/>
  <c r="V243" i="49"/>
  <c r="T243" i="49"/>
  <c r="U243" i="49" s="1"/>
  <c r="AP243" i="49" s="1"/>
  <c r="R243" i="49"/>
  <c r="P243" i="49"/>
  <c r="Q243" i="49" s="1"/>
  <c r="L243" i="49"/>
  <c r="J243" i="49"/>
  <c r="K243" i="49" s="1"/>
  <c r="I243" i="49"/>
  <c r="D243" i="49"/>
  <c r="C243" i="49"/>
  <c r="AK242" i="49"/>
  <c r="AX242" i="49" s="1"/>
  <c r="AH242" i="49"/>
  <c r="AV242" i="49"/>
  <c r="AU242" i="49"/>
  <c r="AB242" i="49"/>
  <c r="Z242" i="49"/>
  <c r="X242" i="49"/>
  <c r="V242" i="49"/>
  <c r="T242" i="49"/>
  <c r="U242" i="49" s="1"/>
  <c r="AP242" i="49" s="1"/>
  <c r="R242" i="49"/>
  <c r="P242" i="49"/>
  <c r="L242" i="49"/>
  <c r="J242" i="49"/>
  <c r="K242" i="49" s="1"/>
  <c r="I242" i="49"/>
  <c r="D242" i="49"/>
  <c r="C242" i="49"/>
  <c r="AK241" i="49"/>
  <c r="AX241" i="49" s="1"/>
  <c r="AH241" i="49"/>
  <c r="AV241" i="49"/>
  <c r="AU241" i="49"/>
  <c r="AB241" i="49"/>
  <c r="Z241" i="49"/>
  <c r="X241" i="49"/>
  <c r="V241" i="49"/>
  <c r="T241" i="49"/>
  <c r="U241" i="49" s="1"/>
  <c r="AP241" i="49" s="1"/>
  <c r="R241" i="49"/>
  <c r="P241" i="49"/>
  <c r="L241" i="49"/>
  <c r="J241" i="49"/>
  <c r="K241" i="49" s="1"/>
  <c r="I241" i="49"/>
  <c r="D241" i="49"/>
  <c r="C241" i="49"/>
  <c r="AK240" i="49"/>
  <c r="AX240" i="49" s="1"/>
  <c r="AH240" i="49"/>
  <c r="AV240" i="49"/>
  <c r="AU240" i="49"/>
  <c r="AB240" i="49"/>
  <c r="Z240" i="49"/>
  <c r="X240" i="49"/>
  <c r="V240" i="49"/>
  <c r="T240" i="49"/>
  <c r="U240" i="49" s="1"/>
  <c r="AP240" i="49" s="1"/>
  <c r="R240" i="49"/>
  <c r="S240" i="49" s="1"/>
  <c r="P240" i="49"/>
  <c r="L240" i="49"/>
  <c r="J240" i="49"/>
  <c r="K240" i="49" s="1"/>
  <c r="I240" i="49"/>
  <c r="D240" i="49"/>
  <c r="C240" i="49"/>
  <c r="AK239" i="49"/>
  <c r="AX239" i="49" s="1"/>
  <c r="AH239" i="49"/>
  <c r="AV239" i="49"/>
  <c r="AU239" i="49"/>
  <c r="AB239" i="49"/>
  <c r="Z239" i="49"/>
  <c r="X239" i="49"/>
  <c r="V239" i="49"/>
  <c r="T239" i="49"/>
  <c r="U239" i="49" s="1"/>
  <c r="AP239" i="49" s="1"/>
  <c r="R239" i="49"/>
  <c r="P239" i="49"/>
  <c r="Q239" i="49" s="1"/>
  <c r="L239" i="49"/>
  <c r="J239" i="49"/>
  <c r="K239" i="49" s="1"/>
  <c r="I239" i="49"/>
  <c r="D239" i="49"/>
  <c r="C239" i="49"/>
  <c r="AK238" i="49"/>
  <c r="AX238" i="49" s="1"/>
  <c r="AH238" i="49"/>
  <c r="AV238" i="49"/>
  <c r="AU238" i="49"/>
  <c r="AB238" i="49"/>
  <c r="Z238" i="49"/>
  <c r="X238" i="49"/>
  <c r="V238" i="49"/>
  <c r="T238" i="49"/>
  <c r="U238" i="49" s="1"/>
  <c r="AP238" i="49" s="1"/>
  <c r="R238" i="49"/>
  <c r="P238" i="49"/>
  <c r="Q238" i="49" s="1"/>
  <c r="L238" i="49"/>
  <c r="J238" i="49"/>
  <c r="K238" i="49" s="1"/>
  <c r="I238" i="49"/>
  <c r="D238" i="49"/>
  <c r="C238" i="49"/>
  <c r="AK237" i="49"/>
  <c r="AX237" i="49" s="1"/>
  <c r="AH237" i="49"/>
  <c r="AV237" i="49"/>
  <c r="AU237" i="49"/>
  <c r="AB237" i="49"/>
  <c r="Z237" i="49"/>
  <c r="X237" i="49"/>
  <c r="V237" i="49"/>
  <c r="T237" i="49"/>
  <c r="U237" i="49" s="1"/>
  <c r="AP237" i="49" s="1"/>
  <c r="R237" i="49"/>
  <c r="P237" i="49"/>
  <c r="L237" i="49"/>
  <c r="J237" i="49"/>
  <c r="K237" i="49" s="1"/>
  <c r="I237" i="49"/>
  <c r="D237" i="49"/>
  <c r="C237" i="49"/>
  <c r="AK236" i="49"/>
  <c r="AX236" i="49" s="1"/>
  <c r="AH236" i="49"/>
  <c r="AV236" i="49"/>
  <c r="AU236" i="49"/>
  <c r="AB236" i="49"/>
  <c r="Z236" i="49"/>
  <c r="X236" i="49"/>
  <c r="V236" i="49"/>
  <c r="T236" i="49"/>
  <c r="U236" i="49" s="1"/>
  <c r="AP236" i="49" s="1"/>
  <c r="R236" i="49"/>
  <c r="S236" i="49" s="1"/>
  <c r="P236" i="49"/>
  <c r="L236" i="49"/>
  <c r="J236" i="49"/>
  <c r="K236" i="49" s="1"/>
  <c r="I236" i="49"/>
  <c r="D236" i="49"/>
  <c r="C236" i="49"/>
  <c r="AK235" i="49"/>
  <c r="AX235" i="49" s="1"/>
  <c r="AH235" i="49"/>
  <c r="AV235" i="49"/>
  <c r="AU235" i="49"/>
  <c r="AB235" i="49"/>
  <c r="Z235" i="49"/>
  <c r="X235" i="49"/>
  <c r="V235" i="49"/>
  <c r="T235" i="49"/>
  <c r="U235" i="49" s="1"/>
  <c r="AP235" i="49" s="1"/>
  <c r="R235" i="49"/>
  <c r="P235" i="49"/>
  <c r="Q235" i="49" s="1"/>
  <c r="L235" i="49"/>
  <c r="J235" i="49"/>
  <c r="K235" i="49" s="1"/>
  <c r="I235" i="49"/>
  <c r="D235" i="49"/>
  <c r="C235" i="49"/>
  <c r="AK234" i="49"/>
  <c r="AX234" i="49" s="1"/>
  <c r="AH234" i="49"/>
  <c r="AV234" i="49"/>
  <c r="AU234" i="49"/>
  <c r="AB234" i="49"/>
  <c r="Z234" i="49"/>
  <c r="X234" i="49"/>
  <c r="V234" i="49"/>
  <c r="T234" i="49"/>
  <c r="U234" i="49" s="1"/>
  <c r="AP234" i="49" s="1"/>
  <c r="R234" i="49"/>
  <c r="P234" i="49"/>
  <c r="L234" i="49"/>
  <c r="J234" i="49"/>
  <c r="K234" i="49" s="1"/>
  <c r="I234" i="49"/>
  <c r="D234" i="49"/>
  <c r="C234" i="49"/>
  <c r="AK233" i="49"/>
  <c r="AX233" i="49" s="1"/>
  <c r="AH233" i="49"/>
  <c r="AV233" i="49"/>
  <c r="AU233" i="49"/>
  <c r="AB233" i="49"/>
  <c r="Z233" i="49"/>
  <c r="X233" i="49"/>
  <c r="V233" i="49"/>
  <c r="T233" i="49"/>
  <c r="U233" i="49" s="1"/>
  <c r="AP233" i="49" s="1"/>
  <c r="R233" i="49"/>
  <c r="P233" i="49"/>
  <c r="Q233" i="49" s="1"/>
  <c r="L233" i="49"/>
  <c r="J233" i="49"/>
  <c r="K233" i="49" s="1"/>
  <c r="I233" i="49"/>
  <c r="D233" i="49"/>
  <c r="C233" i="49"/>
  <c r="AK232" i="49"/>
  <c r="AX232" i="49" s="1"/>
  <c r="AH232" i="49"/>
  <c r="AV232" i="49"/>
  <c r="AU232" i="49"/>
  <c r="AB232" i="49"/>
  <c r="Z232" i="49"/>
  <c r="X232" i="49"/>
  <c r="V232" i="49"/>
  <c r="T232" i="49"/>
  <c r="U232" i="49" s="1"/>
  <c r="AP232" i="49" s="1"/>
  <c r="R232" i="49"/>
  <c r="P232" i="49"/>
  <c r="L232" i="49"/>
  <c r="J232" i="49"/>
  <c r="K232" i="49" s="1"/>
  <c r="I232" i="49"/>
  <c r="D232" i="49"/>
  <c r="C232" i="49"/>
  <c r="AK231" i="49"/>
  <c r="AX231" i="49" s="1"/>
  <c r="AH231" i="49"/>
  <c r="AV231" i="49"/>
  <c r="AU231" i="49"/>
  <c r="AB231" i="49"/>
  <c r="Z231" i="49"/>
  <c r="X231" i="49"/>
  <c r="V231" i="49"/>
  <c r="T231" i="49"/>
  <c r="U231" i="49" s="1"/>
  <c r="AP231" i="49" s="1"/>
  <c r="R231" i="49"/>
  <c r="P231" i="49"/>
  <c r="L231" i="49"/>
  <c r="J231" i="49"/>
  <c r="K231" i="49" s="1"/>
  <c r="I231" i="49"/>
  <c r="D231" i="49"/>
  <c r="C231" i="49"/>
  <c r="AK230" i="49"/>
  <c r="AX230" i="49" s="1"/>
  <c r="AH230" i="49"/>
  <c r="AV230" i="49"/>
  <c r="AU230" i="49"/>
  <c r="AB230" i="49"/>
  <c r="Z230" i="49"/>
  <c r="X230" i="49"/>
  <c r="V230" i="49"/>
  <c r="T230" i="49"/>
  <c r="U230" i="49" s="1"/>
  <c r="AP230" i="49" s="1"/>
  <c r="R230" i="49"/>
  <c r="P230" i="49"/>
  <c r="Q230" i="49" s="1"/>
  <c r="L230" i="49"/>
  <c r="J230" i="49"/>
  <c r="K230" i="49" s="1"/>
  <c r="I230" i="49"/>
  <c r="D230" i="49"/>
  <c r="C230" i="49"/>
  <c r="AK229" i="49"/>
  <c r="AX229" i="49" s="1"/>
  <c r="AH229" i="49"/>
  <c r="AV229" i="49"/>
  <c r="AU229" i="49"/>
  <c r="AB229" i="49"/>
  <c r="Z229" i="49"/>
  <c r="X229" i="49"/>
  <c r="V229" i="49"/>
  <c r="T229" i="49"/>
  <c r="U229" i="49" s="1"/>
  <c r="AP229" i="49" s="1"/>
  <c r="R229" i="49"/>
  <c r="P229" i="49"/>
  <c r="L229" i="49"/>
  <c r="J229" i="49"/>
  <c r="K229" i="49" s="1"/>
  <c r="I229" i="49"/>
  <c r="D229" i="49"/>
  <c r="C229" i="49"/>
  <c r="AK228" i="49"/>
  <c r="AX228" i="49" s="1"/>
  <c r="AH228" i="49"/>
  <c r="AV228" i="49"/>
  <c r="AU228" i="49"/>
  <c r="AB228" i="49"/>
  <c r="Z228" i="49"/>
  <c r="X228" i="49"/>
  <c r="V228" i="49"/>
  <c r="T228" i="49"/>
  <c r="U228" i="49" s="1"/>
  <c r="AP228" i="49" s="1"/>
  <c r="R228" i="49"/>
  <c r="P228" i="49"/>
  <c r="L228" i="49"/>
  <c r="J228" i="49"/>
  <c r="K228" i="49" s="1"/>
  <c r="I228" i="49"/>
  <c r="D228" i="49"/>
  <c r="C228" i="49"/>
  <c r="AK227" i="49"/>
  <c r="AX227" i="49" s="1"/>
  <c r="AH227" i="49"/>
  <c r="AV227" i="49"/>
  <c r="AU227" i="49"/>
  <c r="AB227" i="49"/>
  <c r="Z227" i="49"/>
  <c r="X227" i="49"/>
  <c r="V227" i="49"/>
  <c r="T227" i="49"/>
  <c r="U227" i="49" s="1"/>
  <c r="AP227" i="49" s="1"/>
  <c r="R227" i="49"/>
  <c r="P227" i="49"/>
  <c r="Q227" i="49" s="1"/>
  <c r="L227" i="49"/>
  <c r="J227" i="49"/>
  <c r="K227" i="49" s="1"/>
  <c r="I227" i="49"/>
  <c r="D227" i="49"/>
  <c r="C227" i="49"/>
  <c r="AK226" i="49"/>
  <c r="AX226" i="49" s="1"/>
  <c r="AH226" i="49"/>
  <c r="AV226" i="49"/>
  <c r="AU226" i="49"/>
  <c r="AB226" i="49"/>
  <c r="Z226" i="49"/>
  <c r="X226" i="49"/>
  <c r="V226" i="49"/>
  <c r="T226" i="49"/>
  <c r="U226" i="49" s="1"/>
  <c r="AP226" i="49" s="1"/>
  <c r="R226" i="49"/>
  <c r="P226" i="49"/>
  <c r="Q226" i="49" s="1"/>
  <c r="L226" i="49"/>
  <c r="J226" i="49"/>
  <c r="K226" i="49" s="1"/>
  <c r="I226" i="49"/>
  <c r="D226" i="49"/>
  <c r="C226" i="49"/>
  <c r="AK225" i="49"/>
  <c r="AX225" i="49" s="1"/>
  <c r="AH225" i="49"/>
  <c r="AV225" i="49"/>
  <c r="AU225" i="49"/>
  <c r="AB225" i="49"/>
  <c r="Z225" i="49"/>
  <c r="X225" i="49"/>
  <c r="V225" i="49"/>
  <c r="T225" i="49"/>
  <c r="U225" i="49" s="1"/>
  <c r="AP225" i="49" s="1"/>
  <c r="R225" i="49"/>
  <c r="P225" i="49"/>
  <c r="Q225" i="49" s="1"/>
  <c r="L225" i="49"/>
  <c r="J225" i="49"/>
  <c r="K225" i="49" s="1"/>
  <c r="I225" i="49"/>
  <c r="D225" i="49"/>
  <c r="C225" i="49"/>
  <c r="AK224" i="49"/>
  <c r="AX224" i="49" s="1"/>
  <c r="AH224" i="49"/>
  <c r="AV224" i="49"/>
  <c r="AU224" i="49"/>
  <c r="AB224" i="49"/>
  <c r="Z224" i="49"/>
  <c r="X224" i="49"/>
  <c r="V224" i="49"/>
  <c r="T224" i="49"/>
  <c r="U224" i="49" s="1"/>
  <c r="AP224" i="49" s="1"/>
  <c r="R224" i="49"/>
  <c r="P224" i="49"/>
  <c r="L224" i="49"/>
  <c r="J224" i="49"/>
  <c r="K224" i="49" s="1"/>
  <c r="I224" i="49"/>
  <c r="D224" i="49"/>
  <c r="C224" i="49"/>
  <c r="AV223" i="49"/>
  <c r="AK223" i="49"/>
  <c r="AX223" i="49" s="1"/>
  <c r="AH223" i="49"/>
  <c r="AU223" i="49"/>
  <c r="AB223" i="49"/>
  <c r="Z223" i="49"/>
  <c r="X223" i="49"/>
  <c r="V223" i="49"/>
  <c r="T223" i="49"/>
  <c r="U223" i="49" s="1"/>
  <c r="AP223" i="49" s="1"/>
  <c r="R223" i="49"/>
  <c r="P223" i="49"/>
  <c r="L223" i="49"/>
  <c r="J223" i="49"/>
  <c r="K223" i="49" s="1"/>
  <c r="I223" i="49"/>
  <c r="D223" i="49"/>
  <c r="C223" i="49"/>
  <c r="AK222" i="49"/>
  <c r="AX222" i="49" s="1"/>
  <c r="AH222" i="49"/>
  <c r="AV222" i="49"/>
  <c r="AU222" i="49"/>
  <c r="AB222" i="49"/>
  <c r="Z222" i="49"/>
  <c r="X222" i="49"/>
  <c r="V222" i="49"/>
  <c r="T222" i="49"/>
  <c r="U222" i="49" s="1"/>
  <c r="AP222" i="49" s="1"/>
  <c r="R222" i="49"/>
  <c r="P222" i="49"/>
  <c r="Q222" i="49" s="1"/>
  <c r="L222" i="49"/>
  <c r="J222" i="49"/>
  <c r="K222" i="49" s="1"/>
  <c r="I222" i="49"/>
  <c r="D222" i="49"/>
  <c r="C222" i="49"/>
  <c r="AK221" i="49"/>
  <c r="AX221" i="49" s="1"/>
  <c r="AH221" i="49"/>
  <c r="AV221" i="49"/>
  <c r="AU221" i="49"/>
  <c r="AB221" i="49"/>
  <c r="Z221" i="49"/>
  <c r="X221" i="49"/>
  <c r="V221" i="49"/>
  <c r="T221" i="49"/>
  <c r="U221" i="49" s="1"/>
  <c r="AP221" i="49" s="1"/>
  <c r="R221" i="49"/>
  <c r="P221" i="49"/>
  <c r="L221" i="49"/>
  <c r="J221" i="49"/>
  <c r="K221" i="49" s="1"/>
  <c r="I221" i="49"/>
  <c r="D221" i="49"/>
  <c r="C221" i="49"/>
  <c r="AK220" i="49"/>
  <c r="AX220" i="49" s="1"/>
  <c r="AH220" i="49"/>
  <c r="AV220" i="49"/>
  <c r="AU220" i="49"/>
  <c r="AB220" i="49"/>
  <c r="Z220" i="49"/>
  <c r="X220" i="49"/>
  <c r="V220" i="49"/>
  <c r="T220" i="49"/>
  <c r="U220" i="49" s="1"/>
  <c r="AP220" i="49" s="1"/>
  <c r="R220" i="49"/>
  <c r="P220" i="49"/>
  <c r="Q220" i="49" s="1"/>
  <c r="L220" i="49"/>
  <c r="J220" i="49"/>
  <c r="K220" i="49" s="1"/>
  <c r="I220" i="49"/>
  <c r="D220" i="49"/>
  <c r="C220" i="49"/>
  <c r="AK219" i="49"/>
  <c r="AX219" i="49" s="1"/>
  <c r="AH219" i="49"/>
  <c r="AV219" i="49"/>
  <c r="AU219" i="49"/>
  <c r="AB219" i="49"/>
  <c r="Z219" i="49"/>
  <c r="X219" i="49"/>
  <c r="V219" i="49"/>
  <c r="T219" i="49"/>
  <c r="U219" i="49" s="1"/>
  <c r="AP219" i="49" s="1"/>
  <c r="R219" i="49"/>
  <c r="S219" i="49" s="1"/>
  <c r="P219" i="49"/>
  <c r="L219" i="49"/>
  <c r="J219" i="49"/>
  <c r="K219" i="49" s="1"/>
  <c r="I219" i="49"/>
  <c r="D219" i="49"/>
  <c r="C219" i="49"/>
  <c r="AK218" i="49"/>
  <c r="AX218" i="49" s="1"/>
  <c r="AH218" i="49"/>
  <c r="AV218" i="49"/>
  <c r="AU218" i="49"/>
  <c r="AB218" i="49"/>
  <c r="Z218" i="49"/>
  <c r="X218" i="49"/>
  <c r="V218" i="49"/>
  <c r="T218" i="49"/>
  <c r="U218" i="49" s="1"/>
  <c r="AP218" i="49" s="1"/>
  <c r="R218" i="49"/>
  <c r="S218" i="49" s="1"/>
  <c r="P218" i="49"/>
  <c r="L218" i="49"/>
  <c r="J218" i="49"/>
  <c r="K218" i="49" s="1"/>
  <c r="I218" i="49"/>
  <c r="D218" i="49"/>
  <c r="C218" i="49"/>
  <c r="AK217" i="49"/>
  <c r="AX217" i="49" s="1"/>
  <c r="AH217" i="49"/>
  <c r="AV217" i="49"/>
  <c r="AU217" i="49"/>
  <c r="AB217" i="49"/>
  <c r="Z217" i="49"/>
  <c r="X217" i="49"/>
  <c r="V217" i="49"/>
  <c r="T217" i="49"/>
  <c r="U217" i="49" s="1"/>
  <c r="AP217" i="49" s="1"/>
  <c r="R217" i="49"/>
  <c r="P217" i="49"/>
  <c r="L217" i="49"/>
  <c r="J217" i="49"/>
  <c r="K217" i="49" s="1"/>
  <c r="I217" i="49"/>
  <c r="D217" i="49"/>
  <c r="C217" i="49"/>
  <c r="AK216" i="49"/>
  <c r="AX216" i="49" s="1"/>
  <c r="AH216" i="49"/>
  <c r="AV216" i="49"/>
  <c r="AU216" i="49"/>
  <c r="AB216" i="49"/>
  <c r="Z216" i="49"/>
  <c r="X216" i="49"/>
  <c r="V216" i="49"/>
  <c r="T216" i="49"/>
  <c r="U216" i="49" s="1"/>
  <c r="AP216" i="49" s="1"/>
  <c r="R216" i="49"/>
  <c r="P216" i="49"/>
  <c r="L216" i="49"/>
  <c r="J216" i="49"/>
  <c r="K216" i="49" s="1"/>
  <c r="I216" i="49"/>
  <c r="D216" i="49"/>
  <c r="C216" i="49"/>
  <c r="AK215" i="49"/>
  <c r="AX215" i="49" s="1"/>
  <c r="AH215" i="49"/>
  <c r="AV215" i="49"/>
  <c r="AU215" i="49"/>
  <c r="AB215" i="49"/>
  <c r="Z215" i="49"/>
  <c r="X215" i="49"/>
  <c r="V215" i="49"/>
  <c r="T215" i="49"/>
  <c r="U215" i="49" s="1"/>
  <c r="AP215" i="49" s="1"/>
  <c r="R215" i="49"/>
  <c r="P215" i="49"/>
  <c r="Q215" i="49" s="1"/>
  <c r="L215" i="49"/>
  <c r="J215" i="49"/>
  <c r="K215" i="49" s="1"/>
  <c r="I215" i="49"/>
  <c r="D215" i="49"/>
  <c r="C215" i="49"/>
  <c r="AK214" i="49"/>
  <c r="AX214" i="49" s="1"/>
  <c r="AH214" i="49"/>
  <c r="AV214" i="49"/>
  <c r="AU214" i="49"/>
  <c r="AB214" i="49"/>
  <c r="Z214" i="49"/>
  <c r="X214" i="49"/>
  <c r="V214" i="49"/>
  <c r="T214" i="49"/>
  <c r="U214" i="49" s="1"/>
  <c r="AP214" i="49" s="1"/>
  <c r="R214" i="49"/>
  <c r="P214" i="49"/>
  <c r="Q214" i="49" s="1"/>
  <c r="L214" i="49"/>
  <c r="J214" i="49"/>
  <c r="K214" i="49" s="1"/>
  <c r="I214" i="49"/>
  <c r="D214" i="49"/>
  <c r="C214" i="49"/>
  <c r="AK81" i="49"/>
  <c r="AX81" i="49" s="1"/>
  <c r="AH81" i="49"/>
  <c r="AV81" i="49"/>
  <c r="AU81" i="49"/>
  <c r="AB81" i="49"/>
  <c r="Z81" i="49"/>
  <c r="X81" i="49"/>
  <c r="V81" i="49"/>
  <c r="T81" i="49"/>
  <c r="U81" i="49" s="1"/>
  <c r="AP81" i="49" s="1"/>
  <c r="R81" i="49"/>
  <c r="P81" i="49"/>
  <c r="Q81" i="49" s="1"/>
  <c r="L81" i="49"/>
  <c r="J81" i="49"/>
  <c r="K81" i="49" s="1"/>
  <c r="I81" i="49"/>
  <c r="D81" i="49"/>
  <c r="C81" i="49"/>
  <c r="AK80" i="49"/>
  <c r="AX80" i="49" s="1"/>
  <c r="AH80" i="49"/>
  <c r="AV80" i="49"/>
  <c r="AU80" i="49"/>
  <c r="AB80" i="49"/>
  <c r="Z80" i="49"/>
  <c r="X80" i="49"/>
  <c r="V80" i="49"/>
  <c r="T80" i="49"/>
  <c r="U80" i="49" s="1"/>
  <c r="AP80" i="49" s="1"/>
  <c r="R80" i="49"/>
  <c r="P80" i="49"/>
  <c r="J80" i="49"/>
  <c r="K80" i="49" s="1"/>
  <c r="I80" i="49"/>
  <c r="D80" i="49"/>
  <c r="C80" i="49"/>
  <c r="AK102" i="49"/>
  <c r="AX102" i="49" s="1"/>
  <c r="AH102" i="49"/>
  <c r="AV102" i="49"/>
  <c r="AU102" i="49"/>
  <c r="AB102" i="49"/>
  <c r="Z102" i="49"/>
  <c r="X102" i="49"/>
  <c r="V102" i="49"/>
  <c r="T102" i="49"/>
  <c r="U102" i="49" s="1"/>
  <c r="AP102" i="49" s="1"/>
  <c r="R102" i="49"/>
  <c r="P102" i="49"/>
  <c r="Q102" i="49" s="1"/>
  <c r="J102" i="49"/>
  <c r="K102" i="49" s="1"/>
  <c r="I102" i="49"/>
  <c r="D102" i="49"/>
  <c r="C102" i="49"/>
  <c r="AK207" i="49"/>
  <c r="AX207" i="49" s="1"/>
  <c r="AH207" i="49"/>
  <c r="AV207" i="49"/>
  <c r="AU207" i="49"/>
  <c r="AB207" i="49"/>
  <c r="Z207" i="49"/>
  <c r="X207" i="49"/>
  <c r="V207" i="49"/>
  <c r="T207" i="49"/>
  <c r="U207" i="49" s="1"/>
  <c r="AP207" i="49" s="1"/>
  <c r="R207" i="49"/>
  <c r="P207" i="49"/>
  <c r="Q207" i="49" s="1"/>
  <c r="J207" i="49"/>
  <c r="K207" i="49" s="1"/>
  <c r="I207" i="49"/>
  <c r="D207" i="49"/>
  <c r="C207" i="49"/>
  <c r="AK206" i="49"/>
  <c r="AX206" i="49" s="1"/>
  <c r="AH206" i="49"/>
  <c r="AV206" i="49"/>
  <c r="AU206" i="49"/>
  <c r="AB206" i="49"/>
  <c r="Z206" i="49"/>
  <c r="X206" i="49"/>
  <c r="V206" i="49"/>
  <c r="T206" i="49"/>
  <c r="U206" i="49" s="1"/>
  <c r="AP206" i="49" s="1"/>
  <c r="R206" i="49"/>
  <c r="P206" i="49"/>
  <c r="J206" i="49"/>
  <c r="K206" i="49" s="1"/>
  <c r="I206" i="49"/>
  <c r="D206" i="49"/>
  <c r="C206" i="49"/>
  <c r="AK41" i="49"/>
  <c r="AX41" i="49" s="1"/>
  <c r="AH41" i="49"/>
  <c r="AV41" i="49"/>
  <c r="AU41" i="49"/>
  <c r="AB41" i="49"/>
  <c r="Z41" i="49"/>
  <c r="X41" i="49"/>
  <c r="V41" i="49"/>
  <c r="T41" i="49"/>
  <c r="U41" i="49" s="1"/>
  <c r="AP41" i="49" s="1"/>
  <c r="R41" i="49"/>
  <c r="P41" i="49"/>
  <c r="J41" i="49"/>
  <c r="K41" i="49" s="1"/>
  <c r="I41" i="49"/>
  <c r="D41" i="49"/>
  <c r="C41" i="49"/>
  <c r="AK131" i="49"/>
  <c r="AX131" i="49" s="1"/>
  <c r="AH131" i="49"/>
  <c r="AV131" i="49"/>
  <c r="AU131" i="49"/>
  <c r="AB131" i="49"/>
  <c r="Z131" i="49"/>
  <c r="X131" i="49"/>
  <c r="V131" i="49"/>
  <c r="T131" i="49"/>
  <c r="U131" i="49" s="1"/>
  <c r="AP131" i="49" s="1"/>
  <c r="R131" i="49"/>
  <c r="P131" i="49"/>
  <c r="Q131" i="49" s="1"/>
  <c r="J131" i="49"/>
  <c r="K131" i="49" s="1"/>
  <c r="I131" i="49"/>
  <c r="D131" i="49"/>
  <c r="C131" i="49"/>
  <c r="AK78" i="49"/>
  <c r="AX78" i="49" s="1"/>
  <c r="AH78" i="49"/>
  <c r="AV78" i="49"/>
  <c r="AU78" i="49"/>
  <c r="AB78" i="49"/>
  <c r="Z78" i="49"/>
  <c r="X78" i="49"/>
  <c r="V78" i="49"/>
  <c r="T78" i="49"/>
  <c r="U78" i="49" s="1"/>
  <c r="AP78" i="49" s="1"/>
  <c r="R78" i="49"/>
  <c r="P78" i="49"/>
  <c r="J78" i="49"/>
  <c r="K78" i="49" s="1"/>
  <c r="I78" i="49"/>
  <c r="D78" i="49"/>
  <c r="C78" i="49"/>
  <c r="AK34" i="49"/>
  <c r="AX34" i="49" s="1"/>
  <c r="AH34" i="49"/>
  <c r="AV34" i="49"/>
  <c r="AU34" i="49"/>
  <c r="AB34" i="49"/>
  <c r="Z34" i="49"/>
  <c r="X34" i="49"/>
  <c r="V34" i="49"/>
  <c r="T34" i="49"/>
  <c r="U34" i="49" s="1"/>
  <c r="R34" i="49"/>
  <c r="P34" i="49"/>
  <c r="J34" i="49"/>
  <c r="K34" i="49" s="1"/>
  <c r="I34" i="49"/>
  <c r="D34" i="49"/>
  <c r="C34" i="49"/>
  <c r="AK192" i="49"/>
  <c r="AX192" i="49" s="1"/>
  <c r="AH192" i="49"/>
  <c r="AV192" i="49"/>
  <c r="AU192" i="49"/>
  <c r="AB192" i="49"/>
  <c r="Z192" i="49"/>
  <c r="X192" i="49"/>
  <c r="V192" i="49"/>
  <c r="T192" i="49"/>
  <c r="R192" i="49"/>
  <c r="P192" i="49"/>
  <c r="J192" i="49"/>
  <c r="K192" i="49" s="1"/>
  <c r="I192" i="49"/>
  <c r="D192" i="49"/>
  <c r="C192" i="49"/>
  <c r="AK204" i="49"/>
  <c r="AX204" i="49" s="1"/>
  <c r="AH204" i="49"/>
  <c r="AV204" i="49"/>
  <c r="AU204" i="49"/>
  <c r="AB204" i="49"/>
  <c r="Z204" i="49"/>
  <c r="X204" i="49"/>
  <c r="V204" i="49"/>
  <c r="T204" i="49"/>
  <c r="U204" i="49" s="1"/>
  <c r="AP204" i="49" s="1"/>
  <c r="R204" i="49"/>
  <c r="P204" i="49"/>
  <c r="L204" i="49"/>
  <c r="J204" i="49"/>
  <c r="K204" i="49" s="1"/>
  <c r="I204" i="49"/>
  <c r="D204" i="49"/>
  <c r="C204" i="49"/>
  <c r="AK100" i="49"/>
  <c r="AX100" i="49" s="1"/>
  <c r="AH100" i="49"/>
  <c r="AV100" i="49"/>
  <c r="AU100" i="49"/>
  <c r="AB100" i="49"/>
  <c r="Z100" i="49"/>
  <c r="X100" i="49"/>
  <c r="V100" i="49"/>
  <c r="T100" i="49"/>
  <c r="U100" i="49" s="1"/>
  <c r="AP100" i="49" s="1"/>
  <c r="R100" i="49"/>
  <c r="P100" i="49"/>
  <c r="J100" i="49"/>
  <c r="K100" i="49" s="1"/>
  <c r="I100" i="49"/>
  <c r="D100" i="49"/>
  <c r="C100" i="49"/>
  <c r="AK150" i="49"/>
  <c r="AX150" i="49" s="1"/>
  <c r="AH150" i="49"/>
  <c r="AV150" i="49"/>
  <c r="AU150" i="49"/>
  <c r="AB150" i="49"/>
  <c r="Z150" i="49"/>
  <c r="X150" i="49"/>
  <c r="V150" i="49"/>
  <c r="T150" i="49"/>
  <c r="R150" i="49"/>
  <c r="P150" i="49"/>
  <c r="J150" i="49"/>
  <c r="K150" i="49" s="1"/>
  <c r="I150" i="49"/>
  <c r="D150" i="49"/>
  <c r="C150" i="49"/>
  <c r="AK202" i="49"/>
  <c r="AX202" i="49" s="1"/>
  <c r="AH202" i="49"/>
  <c r="AV202" i="49"/>
  <c r="AU202" i="49"/>
  <c r="AB202" i="49"/>
  <c r="Z202" i="49"/>
  <c r="X202" i="49"/>
  <c r="V202" i="49"/>
  <c r="T202" i="49"/>
  <c r="R202" i="49"/>
  <c r="P202" i="49"/>
  <c r="J202" i="49"/>
  <c r="K202" i="49" s="1"/>
  <c r="I202" i="49"/>
  <c r="D202" i="49"/>
  <c r="C202" i="49"/>
  <c r="AK33" i="49"/>
  <c r="AX33" i="49" s="1"/>
  <c r="AH33" i="49"/>
  <c r="AV33" i="49"/>
  <c r="AU33" i="49"/>
  <c r="AB33" i="49"/>
  <c r="Z33" i="49"/>
  <c r="X33" i="49"/>
  <c r="V33" i="49"/>
  <c r="T33" i="49"/>
  <c r="R33" i="49"/>
  <c r="P33" i="49"/>
  <c r="J33" i="49"/>
  <c r="K33" i="49" s="1"/>
  <c r="I33" i="49"/>
  <c r="D33" i="49"/>
  <c r="C33" i="49"/>
  <c r="AK74" i="49"/>
  <c r="AX74" i="49" s="1"/>
  <c r="AH74" i="49"/>
  <c r="AV74" i="49"/>
  <c r="AU74" i="49"/>
  <c r="AB74" i="49"/>
  <c r="Z74" i="49"/>
  <c r="X74" i="49"/>
  <c r="V74" i="49"/>
  <c r="T74" i="49"/>
  <c r="R74" i="49"/>
  <c r="P74" i="49"/>
  <c r="J74" i="49"/>
  <c r="K74" i="49" s="1"/>
  <c r="I74" i="49"/>
  <c r="D74" i="49"/>
  <c r="C74" i="49"/>
  <c r="AK149" i="49"/>
  <c r="AX149" i="49" s="1"/>
  <c r="AH149" i="49"/>
  <c r="AV149" i="49"/>
  <c r="AU149" i="49"/>
  <c r="AB149" i="49"/>
  <c r="Z149" i="49"/>
  <c r="X149" i="49"/>
  <c r="V149" i="49"/>
  <c r="T149" i="49"/>
  <c r="U149" i="49" s="1"/>
  <c r="AP149" i="49" s="1"/>
  <c r="R149" i="49"/>
  <c r="P149" i="49"/>
  <c r="J149" i="49"/>
  <c r="K149" i="49" s="1"/>
  <c r="I149" i="49"/>
  <c r="D149" i="49"/>
  <c r="C149" i="49"/>
  <c r="AK32" i="49"/>
  <c r="AX32" i="49" s="1"/>
  <c r="AH32" i="49"/>
  <c r="AV32" i="49"/>
  <c r="AU32" i="49"/>
  <c r="AB32" i="49"/>
  <c r="Z32" i="49"/>
  <c r="X32" i="49"/>
  <c r="V32" i="49"/>
  <c r="T32" i="49"/>
  <c r="U32" i="49" s="1"/>
  <c r="AP32" i="49" s="1"/>
  <c r="R32" i="49"/>
  <c r="P32" i="49"/>
  <c r="J32" i="49"/>
  <c r="K32" i="49" s="1"/>
  <c r="I32" i="49"/>
  <c r="D32" i="49"/>
  <c r="C32" i="49"/>
  <c r="AK99" i="49"/>
  <c r="AX99" i="49" s="1"/>
  <c r="AH99" i="49"/>
  <c r="AV99" i="49"/>
  <c r="AU99" i="49"/>
  <c r="AB99" i="49"/>
  <c r="Z99" i="49"/>
  <c r="X99" i="49"/>
  <c r="V99" i="49"/>
  <c r="T99" i="49"/>
  <c r="U99" i="49" s="1"/>
  <c r="AP99" i="49" s="1"/>
  <c r="R99" i="49"/>
  <c r="P99" i="49"/>
  <c r="J99" i="49"/>
  <c r="K99" i="49" s="1"/>
  <c r="I99" i="49"/>
  <c r="D99" i="49"/>
  <c r="C99" i="49"/>
  <c r="AK130" i="49"/>
  <c r="AX130" i="49" s="1"/>
  <c r="AH130" i="49"/>
  <c r="AV130" i="49"/>
  <c r="AU130" i="49"/>
  <c r="AB130" i="49"/>
  <c r="Z130" i="49"/>
  <c r="X130" i="49"/>
  <c r="V130" i="49"/>
  <c r="T130" i="49"/>
  <c r="U130" i="49" s="1"/>
  <c r="AP130" i="49" s="1"/>
  <c r="R130" i="49"/>
  <c r="P130" i="49"/>
  <c r="J130" i="49"/>
  <c r="K130" i="49" s="1"/>
  <c r="I130" i="49"/>
  <c r="D130" i="49"/>
  <c r="C130" i="49"/>
  <c r="AK30" i="49"/>
  <c r="AX30" i="49" s="1"/>
  <c r="AH30" i="49"/>
  <c r="AV30" i="49"/>
  <c r="AU30" i="49"/>
  <c r="AB30" i="49"/>
  <c r="Z30" i="49"/>
  <c r="X30" i="49"/>
  <c r="V30" i="49"/>
  <c r="T30" i="49"/>
  <c r="U30" i="49" s="1"/>
  <c r="AP30" i="49" s="1"/>
  <c r="R30" i="49"/>
  <c r="P30" i="49"/>
  <c r="J30" i="49"/>
  <c r="K30" i="49" s="1"/>
  <c r="I30" i="49"/>
  <c r="D30" i="49"/>
  <c r="C30" i="49"/>
  <c r="AK97" i="49"/>
  <c r="AX97" i="49" s="1"/>
  <c r="AH97" i="49"/>
  <c r="AV97" i="49"/>
  <c r="AU97" i="49"/>
  <c r="AB97" i="49"/>
  <c r="Z97" i="49"/>
  <c r="X97" i="49"/>
  <c r="V97" i="49"/>
  <c r="T97" i="49"/>
  <c r="U97" i="49" s="1"/>
  <c r="AP97" i="49" s="1"/>
  <c r="R97" i="49"/>
  <c r="P97" i="49"/>
  <c r="J97" i="49"/>
  <c r="K97" i="49" s="1"/>
  <c r="I97" i="49"/>
  <c r="D97" i="49"/>
  <c r="C97" i="49"/>
  <c r="AK147" i="49"/>
  <c r="AX147" i="49" s="1"/>
  <c r="AH147" i="49"/>
  <c r="AV147" i="49"/>
  <c r="AU147" i="49"/>
  <c r="AB147" i="49"/>
  <c r="Z147" i="49"/>
  <c r="X147" i="49"/>
  <c r="V147" i="49"/>
  <c r="T147" i="49"/>
  <c r="U147" i="49" s="1"/>
  <c r="AP147" i="49" s="1"/>
  <c r="R147" i="49"/>
  <c r="P147" i="49"/>
  <c r="J147" i="49"/>
  <c r="K147" i="49" s="1"/>
  <c r="I147" i="49"/>
  <c r="D147" i="49"/>
  <c r="C147" i="49"/>
  <c r="AK146" i="49"/>
  <c r="AX146" i="49" s="1"/>
  <c r="AH146" i="49"/>
  <c r="AV146" i="49"/>
  <c r="AU146" i="49"/>
  <c r="AB146" i="49"/>
  <c r="Z146" i="49"/>
  <c r="X146" i="49"/>
  <c r="V146" i="49"/>
  <c r="T146" i="49"/>
  <c r="U146" i="49" s="1"/>
  <c r="AP146" i="49" s="1"/>
  <c r="R146" i="49"/>
  <c r="P146" i="49"/>
  <c r="J146" i="49"/>
  <c r="K146" i="49" s="1"/>
  <c r="I146" i="49"/>
  <c r="D146" i="49"/>
  <c r="C146" i="49"/>
  <c r="AK95" i="49"/>
  <c r="AX95" i="49" s="1"/>
  <c r="AH95" i="49"/>
  <c r="AV95" i="49"/>
  <c r="AU95" i="49"/>
  <c r="AB95" i="49"/>
  <c r="Z95" i="49"/>
  <c r="X95" i="49"/>
  <c r="V95" i="49"/>
  <c r="T95" i="49"/>
  <c r="U95" i="49" s="1"/>
  <c r="AP95" i="49" s="1"/>
  <c r="R95" i="49"/>
  <c r="P95" i="49"/>
  <c r="J95" i="49"/>
  <c r="K95" i="49" s="1"/>
  <c r="I95" i="49"/>
  <c r="D95" i="49"/>
  <c r="C95" i="49"/>
  <c r="AK145" i="49"/>
  <c r="AX145" i="49" s="1"/>
  <c r="AH145" i="49"/>
  <c r="AV145" i="49"/>
  <c r="AU145" i="49"/>
  <c r="AB145" i="49"/>
  <c r="Z145" i="49"/>
  <c r="X145" i="49"/>
  <c r="V145" i="49"/>
  <c r="T145" i="49"/>
  <c r="U145" i="49" s="1"/>
  <c r="AP145" i="49" s="1"/>
  <c r="R145" i="49"/>
  <c r="P145" i="49"/>
  <c r="J145" i="49"/>
  <c r="K145" i="49" s="1"/>
  <c r="I145" i="49"/>
  <c r="D145" i="49"/>
  <c r="C145" i="49"/>
  <c r="AK27" i="49"/>
  <c r="AX27" i="49" s="1"/>
  <c r="AH27" i="49"/>
  <c r="AV27" i="49"/>
  <c r="AU27" i="49"/>
  <c r="AB27" i="49"/>
  <c r="Z27" i="49"/>
  <c r="X27" i="49"/>
  <c r="V27" i="49"/>
  <c r="T27" i="49"/>
  <c r="U27" i="49" s="1"/>
  <c r="AP27" i="49" s="1"/>
  <c r="R27" i="49"/>
  <c r="P27" i="49"/>
  <c r="J27" i="49"/>
  <c r="K27" i="49" s="1"/>
  <c r="I27" i="49"/>
  <c r="D27" i="49"/>
  <c r="C27" i="49"/>
  <c r="AK70" i="49"/>
  <c r="AX70" i="49" s="1"/>
  <c r="AH70" i="49"/>
  <c r="AV70" i="49"/>
  <c r="AU70" i="49"/>
  <c r="AB70" i="49"/>
  <c r="Z70" i="49"/>
  <c r="X70" i="49"/>
  <c r="V70" i="49"/>
  <c r="T70" i="49"/>
  <c r="U70" i="49" s="1"/>
  <c r="AP70" i="49" s="1"/>
  <c r="R70" i="49"/>
  <c r="P70" i="49"/>
  <c r="J70" i="49"/>
  <c r="K70" i="49" s="1"/>
  <c r="I70" i="49"/>
  <c r="D70" i="49"/>
  <c r="C70" i="49"/>
  <c r="AK25" i="49"/>
  <c r="AX25" i="49" s="1"/>
  <c r="AH25" i="49"/>
  <c r="AV25" i="49"/>
  <c r="AU25" i="49"/>
  <c r="AB25" i="49"/>
  <c r="Z25" i="49"/>
  <c r="X25" i="49"/>
  <c r="V25" i="49"/>
  <c r="T25" i="49"/>
  <c r="U25" i="49" s="1"/>
  <c r="AP25" i="49" s="1"/>
  <c r="R25" i="49"/>
  <c r="P25" i="49"/>
  <c r="J25" i="49"/>
  <c r="K25" i="49" s="1"/>
  <c r="I25" i="49"/>
  <c r="D25" i="49"/>
  <c r="C25" i="49"/>
  <c r="AP364" i="49"/>
  <c r="AK364" i="49"/>
  <c r="AX364" i="49" s="1"/>
  <c r="AH364" i="49"/>
  <c r="AV364" i="49"/>
  <c r="AU364" i="49"/>
  <c r="AB364" i="49"/>
  <c r="Z364" i="49"/>
  <c r="X364" i="49"/>
  <c r="V364" i="49"/>
  <c r="T364" i="49"/>
  <c r="R364" i="49"/>
  <c r="P364" i="49"/>
  <c r="Q364" i="49" s="1"/>
  <c r="L364" i="49"/>
  <c r="J364" i="49"/>
  <c r="K364" i="49" s="1"/>
  <c r="I364" i="49"/>
  <c r="D364" i="49"/>
  <c r="C364" i="49"/>
  <c r="AK89" i="49"/>
  <c r="AX89" i="49" s="1"/>
  <c r="AH89" i="49"/>
  <c r="AV89" i="49"/>
  <c r="AU89" i="49"/>
  <c r="AB89" i="49"/>
  <c r="Z89" i="49"/>
  <c r="X89" i="49"/>
  <c r="V89" i="49"/>
  <c r="T89" i="49"/>
  <c r="U89" i="49" s="1"/>
  <c r="AP89" i="49" s="1"/>
  <c r="R89" i="49"/>
  <c r="P89" i="49"/>
  <c r="Q89" i="49" s="1"/>
  <c r="J89" i="49"/>
  <c r="K89" i="49" s="1"/>
  <c r="I89" i="49"/>
  <c r="D89" i="49"/>
  <c r="C89" i="49"/>
  <c r="AK126" i="49"/>
  <c r="AX126" i="49" s="1"/>
  <c r="AH126" i="49"/>
  <c r="AV126" i="49"/>
  <c r="AU126" i="49"/>
  <c r="AB126" i="49"/>
  <c r="Z126" i="49"/>
  <c r="X126" i="49"/>
  <c r="V126" i="49"/>
  <c r="T126" i="49"/>
  <c r="R126" i="49"/>
  <c r="P126" i="49"/>
  <c r="Q126" i="49" s="1"/>
  <c r="J126" i="49"/>
  <c r="K126" i="49" s="1"/>
  <c r="I126" i="49"/>
  <c r="D126" i="49"/>
  <c r="C126" i="49"/>
  <c r="AK67" i="49"/>
  <c r="AX67" i="49" s="1"/>
  <c r="AH67" i="49"/>
  <c r="AV67" i="49"/>
  <c r="AU67" i="49"/>
  <c r="AB67" i="49"/>
  <c r="Z67" i="49"/>
  <c r="X67" i="49"/>
  <c r="V67" i="49"/>
  <c r="T67" i="49"/>
  <c r="U67" i="49" s="1"/>
  <c r="AP67" i="49" s="1"/>
  <c r="R67" i="49"/>
  <c r="P67" i="49"/>
  <c r="J67" i="49"/>
  <c r="K67" i="49" s="1"/>
  <c r="I67" i="49"/>
  <c r="D67" i="49"/>
  <c r="C67" i="49"/>
  <c r="AK141" i="49"/>
  <c r="AX141" i="49" s="1"/>
  <c r="AH141" i="49"/>
  <c r="AV141" i="49"/>
  <c r="AU141" i="49"/>
  <c r="AB141" i="49"/>
  <c r="Z141" i="49"/>
  <c r="X141" i="49"/>
  <c r="V141" i="49"/>
  <c r="T141" i="49"/>
  <c r="R141" i="49"/>
  <c r="P141" i="49"/>
  <c r="J141" i="49"/>
  <c r="K141" i="49" s="1"/>
  <c r="I141" i="49"/>
  <c r="D141" i="49"/>
  <c r="C141" i="49"/>
  <c r="AK65" i="49"/>
  <c r="AX65" i="49" s="1"/>
  <c r="AH65" i="49"/>
  <c r="AV65" i="49"/>
  <c r="AU65" i="49"/>
  <c r="AB65" i="49"/>
  <c r="Z65" i="49"/>
  <c r="X65" i="49"/>
  <c r="V65" i="49"/>
  <c r="T65" i="49"/>
  <c r="R65" i="49"/>
  <c r="P65" i="49"/>
  <c r="J65" i="49"/>
  <c r="K65" i="49" s="1"/>
  <c r="I65" i="49"/>
  <c r="D65" i="49"/>
  <c r="C65" i="49"/>
  <c r="AK140" i="49"/>
  <c r="AX140" i="49" s="1"/>
  <c r="AH140" i="49"/>
  <c r="AV140" i="49"/>
  <c r="AU140" i="49"/>
  <c r="AB140" i="49"/>
  <c r="Z140" i="49"/>
  <c r="X140" i="49"/>
  <c r="V140" i="49"/>
  <c r="T140" i="49"/>
  <c r="R140" i="49"/>
  <c r="P140" i="49"/>
  <c r="Q140" i="49" s="1"/>
  <c r="J140" i="49"/>
  <c r="K140" i="49" s="1"/>
  <c r="I140" i="49"/>
  <c r="D140" i="49"/>
  <c r="C140" i="49"/>
  <c r="AK20" i="49"/>
  <c r="AX20" i="49" s="1"/>
  <c r="AH20" i="49"/>
  <c r="AV20" i="49"/>
  <c r="AU20" i="49"/>
  <c r="AB20" i="49"/>
  <c r="Z20" i="49"/>
  <c r="X20" i="49"/>
  <c r="V20" i="49"/>
  <c r="T20" i="49"/>
  <c r="U20" i="49" s="1"/>
  <c r="AP20" i="49" s="1"/>
  <c r="R20" i="49"/>
  <c r="P20" i="49"/>
  <c r="J20" i="49"/>
  <c r="K20" i="49" s="1"/>
  <c r="I20" i="49"/>
  <c r="D20" i="49"/>
  <c r="C20" i="49"/>
  <c r="AK180" i="49"/>
  <c r="AX180" i="49" s="1"/>
  <c r="AH180" i="49"/>
  <c r="AV180" i="49"/>
  <c r="AU180" i="49"/>
  <c r="AB180" i="49"/>
  <c r="Z180" i="49"/>
  <c r="X180" i="49"/>
  <c r="V180" i="49"/>
  <c r="T180" i="49"/>
  <c r="R180" i="49"/>
  <c r="P180" i="49"/>
  <c r="Q180" i="49" s="1"/>
  <c r="J180" i="49"/>
  <c r="K180" i="49" s="1"/>
  <c r="I180" i="49"/>
  <c r="D180" i="49"/>
  <c r="C180" i="49"/>
  <c r="AK109" i="49"/>
  <c r="AX109" i="49" s="1"/>
  <c r="AH109" i="49"/>
  <c r="AV109" i="49"/>
  <c r="AU109" i="49"/>
  <c r="AB109" i="49"/>
  <c r="Z109" i="49"/>
  <c r="X109" i="49"/>
  <c r="V109" i="49"/>
  <c r="T109" i="49"/>
  <c r="R109" i="49"/>
  <c r="P109" i="49"/>
  <c r="J109" i="49"/>
  <c r="K109" i="49" s="1"/>
  <c r="I109" i="49"/>
  <c r="D109" i="49"/>
  <c r="C109" i="49"/>
  <c r="AK186" i="49"/>
  <c r="AX186" i="49" s="1"/>
  <c r="AH186" i="49"/>
  <c r="AV186" i="49"/>
  <c r="AU186" i="49"/>
  <c r="AB186" i="49"/>
  <c r="Z186" i="49"/>
  <c r="X186" i="49"/>
  <c r="V186" i="49"/>
  <c r="T186" i="49"/>
  <c r="R186" i="49"/>
  <c r="P186" i="49"/>
  <c r="J186" i="49"/>
  <c r="K186" i="49" s="1"/>
  <c r="I186" i="49"/>
  <c r="D186" i="49"/>
  <c r="C186" i="49"/>
  <c r="AK105" i="49"/>
  <c r="AX105" i="49" s="1"/>
  <c r="AH105" i="49"/>
  <c r="AV105" i="49"/>
  <c r="AU105" i="49"/>
  <c r="AB105" i="49"/>
  <c r="Z105" i="49"/>
  <c r="X105" i="49"/>
  <c r="V105" i="49"/>
  <c r="T105" i="49"/>
  <c r="R105" i="49"/>
  <c r="P105" i="49"/>
  <c r="J105" i="49"/>
  <c r="K105" i="49" s="1"/>
  <c r="I105" i="49"/>
  <c r="D105" i="49"/>
  <c r="C105" i="49"/>
  <c r="AK14" i="49"/>
  <c r="AX14" i="49" s="1"/>
  <c r="AH14" i="49"/>
  <c r="AV14" i="49"/>
  <c r="AU14" i="49"/>
  <c r="AB14" i="49"/>
  <c r="Z14" i="49"/>
  <c r="X14" i="49"/>
  <c r="V14" i="49"/>
  <c r="T14" i="49"/>
  <c r="R14" i="49"/>
  <c r="P14" i="49"/>
  <c r="J14" i="49"/>
  <c r="K14" i="49" s="1"/>
  <c r="I14" i="49"/>
  <c r="D14" i="49"/>
  <c r="C14" i="49"/>
  <c r="AK138" i="49"/>
  <c r="AX138" i="49" s="1"/>
  <c r="AH138" i="49"/>
  <c r="AV138" i="49"/>
  <c r="AU138" i="49"/>
  <c r="AB138" i="49"/>
  <c r="Z138" i="49"/>
  <c r="X138" i="49"/>
  <c r="V138" i="49"/>
  <c r="T138" i="49"/>
  <c r="R138" i="49"/>
  <c r="P138" i="49"/>
  <c r="J138" i="49"/>
  <c r="K138" i="49" s="1"/>
  <c r="I138" i="49"/>
  <c r="D138" i="49"/>
  <c r="C138" i="49"/>
  <c r="AK125" i="49"/>
  <c r="AX125" i="49" s="1"/>
  <c r="AH125" i="49"/>
  <c r="AV125" i="49"/>
  <c r="AU125" i="49"/>
  <c r="AB125" i="49"/>
  <c r="Z125" i="49"/>
  <c r="X125" i="49"/>
  <c r="V125" i="49"/>
  <c r="T125" i="49"/>
  <c r="R125" i="49"/>
  <c r="P125" i="49"/>
  <c r="J125" i="49"/>
  <c r="K125" i="49" s="1"/>
  <c r="I125" i="49"/>
  <c r="D125" i="49"/>
  <c r="C125" i="49"/>
  <c r="AK104" i="49"/>
  <c r="AX104" i="49" s="1"/>
  <c r="AH104" i="49"/>
  <c r="AV104" i="49"/>
  <c r="AU104" i="49"/>
  <c r="AB104" i="49"/>
  <c r="Z104" i="49"/>
  <c r="X104" i="49"/>
  <c r="V104" i="49"/>
  <c r="T104" i="49"/>
  <c r="R104" i="49"/>
  <c r="P104" i="49"/>
  <c r="J104" i="49"/>
  <c r="K104" i="49" s="1"/>
  <c r="I104" i="49"/>
  <c r="D104" i="49"/>
  <c r="C104" i="49"/>
  <c r="AK177" i="49"/>
  <c r="AX177" i="49" s="1"/>
  <c r="AH177" i="49"/>
  <c r="AV177" i="49"/>
  <c r="AU177" i="49"/>
  <c r="AB177" i="49"/>
  <c r="Z177" i="49"/>
  <c r="X177" i="49"/>
  <c r="V177" i="49"/>
  <c r="T177" i="49"/>
  <c r="R177" i="49"/>
  <c r="P177" i="49"/>
  <c r="J177" i="49"/>
  <c r="K177" i="49" s="1"/>
  <c r="I177" i="49"/>
  <c r="D177" i="49"/>
  <c r="C177" i="49"/>
  <c r="AK122" i="49"/>
  <c r="AX122" i="49" s="1"/>
  <c r="AH122" i="49"/>
  <c r="AV122" i="49"/>
  <c r="AU122" i="49"/>
  <c r="AB122" i="49"/>
  <c r="Z122" i="49"/>
  <c r="X122" i="49"/>
  <c r="V122" i="49"/>
  <c r="T122" i="49"/>
  <c r="R122" i="49"/>
  <c r="P122" i="49"/>
  <c r="J122" i="49"/>
  <c r="K122" i="49" s="1"/>
  <c r="I122" i="49"/>
  <c r="D122" i="49"/>
  <c r="C122" i="49"/>
  <c r="AK59" i="49"/>
  <c r="AX59" i="49" s="1"/>
  <c r="AH59" i="49"/>
  <c r="AV59" i="49"/>
  <c r="AU59" i="49"/>
  <c r="AB59" i="49"/>
  <c r="Z59" i="49"/>
  <c r="X59" i="49"/>
  <c r="V59" i="49"/>
  <c r="T59" i="49"/>
  <c r="R59" i="49"/>
  <c r="P59" i="49"/>
  <c r="J59" i="49"/>
  <c r="K59" i="49" s="1"/>
  <c r="I59" i="49"/>
  <c r="D59" i="49"/>
  <c r="C59" i="49"/>
  <c r="AK72" i="49"/>
  <c r="AX72" i="49" s="1"/>
  <c r="AH72" i="49"/>
  <c r="AV72" i="49"/>
  <c r="AU72" i="49"/>
  <c r="AB72" i="49"/>
  <c r="Z72" i="49"/>
  <c r="X72" i="49"/>
  <c r="V72" i="49"/>
  <c r="T72" i="49"/>
  <c r="R72" i="49"/>
  <c r="P72" i="49"/>
  <c r="J72" i="49"/>
  <c r="K72" i="49" s="1"/>
  <c r="I72" i="49"/>
  <c r="D72" i="49"/>
  <c r="C72" i="49"/>
  <c r="AK8" i="49"/>
  <c r="AX8" i="49" s="1"/>
  <c r="AH8" i="49"/>
  <c r="AV8" i="49"/>
  <c r="AU8" i="49"/>
  <c r="AB8" i="49"/>
  <c r="Z8" i="49"/>
  <c r="X8" i="49"/>
  <c r="V8" i="49"/>
  <c r="T8" i="49"/>
  <c r="R8" i="49"/>
  <c r="P8" i="49"/>
  <c r="J8" i="49"/>
  <c r="K8" i="49" s="1"/>
  <c r="I8" i="49"/>
  <c r="D8" i="49"/>
  <c r="C8" i="49"/>
  <c r="AK170" i="49"/>
  <c r="AX170" i="49" s="1"/>
  <c r="AH170" i="49"/>
  <c r="AV170" i="49"/>
  <c r="AU170" i="49"/>
  <c r="AB170" i="49"/>
  <c r="Z170" i="49"/>
  <c r="X170" i="49"/>
  <c r="V170" i="49"/>
  <c r="T170" i="49"/>
  <c r="R170" i="49"/>
  <c r="P170" i="49"/>
  <c r="J170" i="49"/>
  <c r="K170" i="49" s="1"/>
  <c r="I170" i="49"/>
  <c r="D170" i="49"/>
  <c r="C170" i="49"/>
  <c r="AK52" i="49"/>
  <c r="AX52" i="49" s="1"/>
  <c r="AH52" i="49"/>
  <c r="AV52" i="49"/>
  <c r="AU52" i="49"/>
  <c r="AB52" i="49"/>
  <c r="Z52" i="49"/>
  <c r="X52" i="49"/>
  <c r="V52" i="49"/>
  <c r="T52" i="49"/>
  <c r="R52" i="49"/>
  <c r="P52" i="49"/>
  <c r="J52" i="49"/>
  <c r="K52" i="49" s="1"/>
  <c r="I52" i="49"/>
  <c r="D52" i="49"/>
  <c r="C52" i="49"/>
  <c r="AK5" i="49"/>
  <c r="AX5" i="49" s="1"/>
  <c r="AH5" i="49"/>
  <c r="AV5" i="49"/>
  <c r="AU5" i="49"/>
  <c r="AB5" i="49"/>
  <c r="Z5" i="49"/>
  <c r="X5" i="49"/>
  <c r="V5" i="49"/>
  <c r="T5" i="49"/>
  <c r="R5" i="49"/>
  <c r="P5" i="49"/>
  <c r="J5" i="49"/>
  <c r="K5" i="49" s="1"/>
  <c r="I5" i="49"/>
  <c r="D5" i="49"/>
  <c r="C5" i="49"/>
  <c r="AK115" i="49"/>
  <c r="AX115" i="49" s="1"/>
  <c r="AH115" i="49"/>
  <c r="AV115" i="49"/>
  <c r="AU115" i="49"/>
  <c r="AB115" i="49"/>
  <c r="Z115" i="49"/>
  <c r="X115" i="49"/>
  <c r="V115" i="49"/>
  <c r="T115" i="49"/>
  <c r="R115" i="49"/>
  <c r="P115" i="49"/>
  <c r="J115" i="49"/>
  <c r="K115" i="49" s="1"/>
  <c r="I115" i="49"/>
  <c r="D115" i="49"/>
  <c r="C115" i="49"/>
  <c r="AK162" i="49"/>
  <c r="AX162" i="49" s="1"/>
  <c r="AH162" i="49"/>
  <c r="AV162" i="49"/>
  <c r="AU162" i="49"/>
  <c r="AB162" i="49"/>
  <c r="Z162" i="49"/>
  <c r="X162" i="49"/>
  <c r="V162" i="49"/>
  <c r="T162" i="49"/>
  <c r="R162" i="49"/>
  <c r="P162" i="49"/>
  <c r="J162" i="49"/>
  <c r="K162" i="49" s="1"/>
  <c r="I162" i="49"/>
  <c r="D162" i="49"/>
  <c r="C162" i="49"/>
  <c r="AK155" i="49"/>
  <c r="AX155" i="49" s="1"/>
  <c r="AH155" i="49"/>
  <c r="AV155" i="49"/>
  <c r="AU155" i="49"/>
  <c r="AB155" i="49"/>
  <c r="Z155" i="49"/>
  <c r="X155" i="49"/>
  <c r="V155" i="49"/>
  <c r="T155" i="49"/>
  <c r="R155" i="49"/>
  <c r="P155" i="49"/>
  <c r="J155" i="49"/>
  <c r="K155" i="49" s="1"/>
  <c r="I155" i="49"/>
  <c r="D155" i="49"/>
  <c r="C155" i="49"/>
  <c r="AK154" i="49"/>
  <c r="AX154" i="49" s="1"/>
  <c r="AH154" i="49"/>
  <c r="AV154" i="49"/>
  <c r="AU154" i="49"/>
  <c r="AB154" i="49"/>
  <c r="Z154" i="49"/>
  <c r="X154" i="49"/>
  <c r="V154" i="49"/>
  <c r="T154" i="49"/>
  <c r="U154" i="49" s="1"/>
  <c r="AP154" i="49" s="1"/>
  <c r="R154" i="49"/>
  <c r="P154" i="49"/>
  <c r="J154" i="49"/>
  <c r="K154" i="49" s="1"/>
  <c r="I154" i="49"/>
  <c r="D154" i="49"/>
  <c r="C154" i="49"/>
  <c r="AK210" i="49"/>
  <c r="AX210" i="49" s="1"/>
  <c r="AH210" i="49"/>
  <c r="AV210" i="49"/>
  <c r="AU210" i="49"/>
  <c r="AB210" i="49"/>
  <c r="Z210" i="49"/>
  <c r="X210" i="49"/>
  <c r="V210" i="49"/>
  <c r="T210" i="49"/>
  <c r="U210" i="49" s="1"/>
  <c r="AP210" i="49" s="1"/>
  <c r="R210" i="49"/>
  <c r="P210" i="49"/>
  <c r="J210" i="49"/>
  <c r="K210" i="49" s="1"/>
  <c r="I210" i="49"/>
  <c r="D210" i="49"/>
  <c r="C210" i="49"/>
  <c r="AK209" i="49"/>
  <c r="AX209" i="49" s="1"/>
  <c r="AH209" i="49"/>
  <c r="AV209" i="49"/>
  <c r="AU209" i="49"/>
  <c r="AB209" i="49"/>
  <c r="Z209" i="49"/>
  <c r="X209" i="49"/>
  <c r="V209" i="49"/>
  <c r="T209" i="49"/>
  <c r="U209" i="49" s="1"/>
  <c r="AP209" i="49" s="1"/>
  <c r="R209" i="49"/>
  <c r="P209" i="49"/>
  <c r="J209" i="49"/>
  <c r="K209" i="49" s="1"/>
  <c r="I209" i="49"/>
  <c r="D209" i="49"/>
  <c r="C209" i="49"/>
  <c r="AK151" i="49"/>
  <c r="AX151" i="49" s="1"/>
  <c r="AH151" i="49"/>
  <c r="AV151" i="49"/>
  <c r="AU151" i="49"/>
  <c r="AB151" i="49"/>
  <c r="Z151" i="49"/>
  <c r="X151" i="49"/>
  <c r="V151" i="49"/>
  <c r="T151" i="49"/>
  <c r="U151" i="49" s="1"/>
  <c r="AP151" i="49" s="1"/>
  <c r="R151" i="49"/>
  <c r="P151" i="49"/>
  <c r="Q151" i="49" s="1"/>
  <c r="J151" i="49"/>
  <c r="K151" i="49" s="1"/>
  <c r="I151" i="49"/>
  <c r="D151" i="49"/>
  <c r="C151" i="49"/>
  <c r="AK203" i="49"/>
  <c r="AX203" i="49" s="1"/>
  <c r="AH203" i="49"/>
  <c r="AV203" i="49"/>
  <c r="AU203" i="49"/>
  <c r="AB203" i="49"/>
  <c r="Z203" i="49"/>
  <c r="X203" i="49"/>
  <c r="V203" i="49"/>
  <c r="T203" i="49"/>
  <c r="U203" i="49" s="1"/>
  <c r="AP203" i="49" s="1"/>
  <c r="R203" i="49"/>
  <c r="P203" i="49"/>
  <c r="J203" i="49"/>
  <c r="K203" i="49" s="1"/>
  <c r="I203" i="49"/>
  <c r="D203" i="49"/>
  <c r="C203" i="49"/>
  <c r="AK75" i="49"/>
  <c r="AX75" i="49" s="1"/>
  <c r="AH75" i="49"/>
  <c r="AV75" i="49"/>
  <c r="AU75" i="49"/>
  <c r="AB75" i="49"/>
  <c r="Z75" i="49"/>
  <c r="X75" i="49"/>
  <c r="V75" i="49"/>
  <c r="T75" i="49"/>
  <c r="R75" i="49"/>
  <c r="P75" i="49"/>
  <c r="Q75" i="49" s="1"/>
  <c r="J75" i="49"/>
  <c r="K75" i="49" s="1"/>
  <c r="I75" i="49"/>
  <c r="D75" i="49"/>
  <c r="C75" i="49"/>
  <c r="AK201" i="49"/>
  <c r="AX201" i="49" s="1"/>
  <c r="AH201" i="49"/>
  <c r="AV201" i="49"/>
  <c r="AU201" i="49"/>
  <c r="AB201" i="49"/>
  <c r="Z201" i="49"/>
  <c r="X201" i="49"/>
  <c r="V201" i="49"/>
  <c r="T201" i="49"/>
  <c r="U201" i="49" s="1"/>
  <c r="AP201" i="49" s="1"/>
  <c r="R201" i="49"/>
  <c r="P201" i="49"/>
  <c r="J201" i="49"/>
  <c r="K201" i="49" s="1"/>
  <c r="I201" i="49"/>
  <c r="D201" i="49"/>
  <c r="C201" i="49"/>
  <c r="AK200" i="49"/>
  <c r="AX200" i="49" s="1"/>
  <c r="AH200" i="49"/>
  <c r="AV200" i="49"/>
  <c r="AU200" i="49"/>
  <c r="AB200" i="49"/>
  <c r="Z200" i="49"/>
  <c r="X200" i="49"/>
  <c r="V200" i="49"/>
  <c r="T200" i="49"/>
  <c r="U200" i="49" s="1"/>
  <c r="AP200" i="49" s="1"/>
  <c r="R200" i="49"/>
  <c r="P200" i="49"/>
  <c r="J200" i="49"/>
  <c r="K200" i="49" s="1"/>
  <c r="I200" i="49"/>
  <c r="D200" i="49"/>
  <c r="C200" i="49"/>
  <c r="AK148" i="49"/>
  <c r="AX148" i="49" s="1"/>
  <c r="AH148" i="49"/>
  <c r="AV148" i="49"/>
  <c r="AU148" i="49"/>
  <c r="AB148" i="49"/>
  <c r="Z148" i="49"/>
  <c r="X148" i="49"/>
  <c r="V148" i="49"/>
  <c r="T148" i="49"/>
  <c r="U148" i="49" s="1"/>
  <c r="AP148" i="49" s="1"/>
  <c r="R148" i="49"/>
  <c r="P148" i="49"/>
  <c r="J148" i="49"/>
  <c r="K148" i="49" s="1"/>
  <c r="I148" i="49"/>
  <c r="D148" i="49"/>
  <c r="C148" i="49"/>
  <c r="AK98" i="49"/>
  <c r="AX98" i="49" s="1"/>
  <c r="AH98" i="49"/>
  <c r="AV98" i="49"/>
  <c r="AU98" i="49"/>
  <c r="AB98" i="49"/>
  <c r="Z98" i="49"/>
  <c r="X98" i="49"/>
  <c r="V98" i="49"/>
  <c r="T98" i="49"/>
  <c r="U98" i="49" s="1"/>
  <c r="AP98" i="49" s="1"/>
  <c r="R98" i="49"/>
  <c r="P98" i="49"/>
  <c r="J98" i="49"/>
  <c r="K98" i="49" s="1"/>
  <c r="I98" i="49"/>
  <c r="D98" i="49"/>
  <c r="C98" i="49"/>
  <c r="AK31" i="49"/>
  <c r="AX31" i="49" s="1"/>
  <c r="AH31" i="49"/>
  <c r="AV31" i="49"/>
  <c r="AU31" i="49"/>
  <c r="AB31" i="49"/>
  <c r="Z31" i="49"/>
  <c r="X31" i="49"/>
  <c r="V31" i="49"/>
  <c r="T31" i="49"/>
  <c r="U31" i="49" s="1"/>
  <c r="AP31" i="49" s="1"/>
  <c r="R31" i="49"/>
  <c r="P31" i="49"/>
  <c r="J31" i="49"/>
  <c r="K31" i="49" s="1"/>
  <c r="I31" i="49"/>
  <c r="D31" i="49"/>
  <c r="C31" i="49"/>
  <c r="AK197" i="49"/>
  <c r="AX197" i="49" s="1"/>
  <c r="AH197" i="49"/>
  <c r="AV197" i="49"/>
  <c r="AU197" i="49"/>
  <c r="AB197" i="49"/>
  <c r="Z197" i="49"/>
  <c r="X197" i="49"/>
  <c r="V197" i="49"/>
  <c r="T197" i="49"/>
  <c r="U197" i="49" s="1"/>
  <c r="AP197" i="49" s="1"/>
  <c r="R197" i="49"/>
  <c r="P197" i="49"/>
  <c r="J197" i="49"/>
  <c r="K197" i="49" s="1"/>
  <c r="I197" i="49"/>
  <c r="D197" i="49"/>
  <c r="C197" i="49"/>
  <c r="AK129" i="49"/>
  <c r="AX129" i="49" s="1"/>
  <c r="AH129" i="49"/>
  <c r="AV129" i="49"/>
  <c r="AU129" i="49"/>
  <c r="AB129" i="49"/>
  <c r="Z129" i="49"/>
  <c r="X129" i="49"/>
  <c r="V129" i="49"/>
  <c r="T129" i="49"/>
  <c r="U129" i="49" s="1"/>
  <c r="AP129" i="49" s="1"/>
  <c r="R129" i="49"/>
  <c r="P129" i="49"/>
  <c r="J129" i="49"/>
  <c r="K129" i="49" s="1"/>
  <c r="I129" i="49"/>
  <c r="D129" i="49"/>
  <c r="C129" i="49"/>
  <c r="AK29" i="49"/>
  <c r="AX29" i="49" s="1"/>
  <c r="AH29" i="49"/>
  <c r="AV29" i="49"/>
  <c r="AU29" i="49"/>
  <c r="AB29" i="49"/>
  <c r="Z29" i="49"/>
  <c r="X29" i="49"/>
  <c r="V29" i="49"/>
  <c r="T29" i="49"/>
  <c r="U29" i="49" s="1"/>
  <c r="AP29" i="49" s="1"/>
  <c r="R29" i="49"/>
  <c r="P29" i="49"/>
  <c r="J29" i="49"/>
  <c r="K29" i="49" s="1"/>
  <c r="I29" i="49"/>
  <c r="D29" i="49"/>
  <c r="C29" i="49"/>
  <c r="AK94" i="49"/>
  <c r="AX94" i="49" s="1"/>
  <c r="AH94" i="49"/>
  <c r="AV94" i="49"/>
  <c r="AU94" i="49"/>
  <c r="AB94" i="49"/>
  <c r="Z94" i="49"/>
  <c r="X94" i="49"/>
  <c r="V94" i="49"/>
  <c r="T94" i="49"/>
  <c r="U94" i="49" s="1"/>
  <c r="AP94" i="49" s="1"/>
  <c r="R94" i="49"/>
  <c r="P94" i="49"/>
  <c r="Q94" i="49" s="1"/>
  <c r="J94" i="49"/>
  <c r="K94" i="49" s="1"/>
  <c r="I94" i="49"/>
  <c r="D94" i="49"/>
  <c r="C94" i="49"/>
  <c r="AK179" i="49"/>
  <c r="AX179" i="49" s="1"/>
  <c r="AH179" i="49"/>
  <c r="AV179" i="49"/>
  <c r="AU179" i="49"/>
  <c r="AB179" i="49"/>
  <c r="Z179" i="49"/>
  <c r="X179" i="49"/>
  <c r="V179" i="49"/>
  <c r="T179" i="49"/>
  <c r="R179" i="49"/>
  <c r="P179" i="49"/>
  <c r="J179" i="49"/>
  <c r="K179" i="49" s="1"/>
  <c r="I179" i="49"/>
  <c r="D179" i="49"/>
  <c r="C179" i="49"/>
  <c r="AK71" i="49"/>
  <c r="AX71" i="49" s="1"/>
  <c r="AH71" i="49"/>
  <c r="AV71" i="49"/>
  <c r="AU71" i="49"/>
  <c r="AB71" i="49"/>
  <c r="Z71" i="49"/>
  <c r="X71" i="49"/>
  <c r="V71" i="49"/>
  <c r="T71" i="49"/>
  <c r="U71" i="49" s="1"/>
  <c r="AP71" i="49" s="1"/>
  <c r="R71" i="49"/>
  <c r="P71" i="49"/>
  <c r="J71" i="49"/>
  <c r="K71" i="49" s="1"/>
  <c r="I71" i="49"/>
  <c r="D71" i="49"/>
  <c r="C71" i="49"/>
  <c r="AK143" i="49"/>
  <c r="AX143" i="49" s="1"/>
  <c r="AH143" i="49"/>
  <c r="AV143" i="49"/>
  <c r="AU143" i="49"/>
  <c r="AB143" i="49"/>
  <c r="Z143" i="49"/>
  <c r="X143" i="49"/>
  <c r="V143" i="49"/>
  <c r="T143" i="49"/>
  <c r="R143" i="49"/>
  <c r="P143" i="49"/>
  <c r="J143" i="49"/>
  <c r="K143" i="49" s="1"/>
  <c r="I143" i="49"/>
  <c r="D143" i="49"/>
  <c r="C143" i="49"/>
  <c r="AK92" i="49"/>
  <c r="AX92" i="49" s="1"/>
  <c r="AH92" i="49"/>
  <c r="AV92" i="49"/>
  <c r="AU92" i="49"/>
  <c r="AB92" i="49"/>
  <c r="Z92" i="49"/>
  <c r="X92" i="49"/>
  <c r="V92" i="49"/>
  <c r="T92" i="49"/>
  <c r="U92" i="49" s="1"/>
  <c r="AP92" i="49" s="1"/>
  <c r="R92" i="49"/>
  <c r="P92" i="49"/>
  <c r="J92" i="49"/>
  <c r="K92" i="49" s="1"/>
  <c r="I92" i="49"/>
  <c r="D92" i="49"/>
  <c r="C92" i="49"/>
  <c r="AK91" i="49"/>
  <c r="AX91" i="49" s="1"/>
  <c r="AH91" i="49"/>
  <c r="AV91" i="49"/>
  <c r="AU91" i="49"/>
  <c r="AB91" i="49"/>
  <c r="Z91" i="49"/>
  <c r="X91" i="49"/>
  <c r="V91" i="49"/>
  <c r="T91" i="49"/>
  <c r="U91" i="49" s="1"/>
  <c r="AP91" i="49" s="1"/>
  <c r="R91" i="49"/>
  <c r="P91" i="49"/>
  <c r="J91" i="49"/>
  <c r="K91" i="49" s="1"/>
  <c r="I91" i="49"/>
  <c r="D91" i="49"/>
  <c r="C91" i="49"/>
  <c r="AK90" i="49"/>
  <c r="AX90" i="49" s="1"/>
  <c r="AH90" i="49"/>
  <c r="AV90" i="49"/>
  <c r="AU90" i="49"/>
  <c r="AB90" i="49"/>
  <c r="Z90" i="49"/>
  <c r="X90" i="49"/>
  <c r="V90" i="49"/>
  <c r="T90" i="49"/>
  <c r="U90" i="49" s="1"/>
  <c r="AP90" i="49" s="1"/>
  <c r="R90" i="49"/>
  <c r="P90" i="49"/>
  <c r="J90" i="49"/>
  <c r="K90" i="49" s="1"/>
  <c r="I90" i="49"/>
  <c r="D90" i="49"/>
  <c r="C90" i="49"/>
  <c r="AK142" i="49"/>
  <c r="AX142" i="49" s="1"/>
  <c r="AH142" i="49"/>
  <c r="AV142" i="49"/>
  <c r="AU142" i="49"/>
  <c r="AB142" i="49"/>
  <c r="Z142" i="49"/>
  <c r="X142" i="49"/>
  <c r="V142" i="49"/>
  <c r="T142" i="49"/>
  <c r="U142" i="49" s="1"/>
  <c r="AP142" i="49" s="1"/>
  <c r="R142" i="49"/>
  <c r="P142" i="49"/>
  <c r="Q142" i="49" s="1"/>
  <c r="J142" i="49"/>
  <c r="K142" i="49" s="1"/>
  <c r="I142" i="49"/>
  <c r="D142" i="49"/>
  <c r="C142" i="49"/>
  <c r="AK88" i="49"/>
  <c r="AX88" i="49" s="1"/>
  <c r="AH88" i="49"/>
  <c r="AV88" i="49"/>
  <c r="AU88" i="49"/>
  <c r="AB88" i="49"/>
  <c r="Z88" i="49"/>
  <c r="X88" i="49"/>
  <c r="V88" i="49"/>
  <c r="T88" i="49"/>
  <c r="U88" i="49" s="1"/>
  <c r="AP88" i="49" s="1"/>
  <c r="R88" i="49"/>
  <c r="P88" i="49"/>
  <c r="Q88" i="49" s="1"/>
  <c r="J88" i="49"/>
  <c r="K88" i="49" s="1"/>
  <c r="I88" i="49"/>
  <c r="D88" i="49"/>
  <c r="C88" i="49"/>
  <c r="AK87" i="49"/>
  <c r="AX87" i="49" s="1"/>
  <c r="AH87" i="49"/>
  <c r="AV87" i="49"/>
  <c r="AU87" i="49"/>
  <c r="AB87" i="49"/>
  <c r="Z87" i="49"/>
  <c r="X87" i="49"/>
  <c r="V87" i="49"/>
  <c r="T87" i="49"/>
  <c r="R87" i="49"/>
  <c r="P87" i="49"/>
  <c r="Q87" i="49" s="1"/>
  <c r="J87" i="49"/>
  <c r="K87" i="49" s="1"/>
  <c r="I87" i="49"/>
  <c r="D87" i="49"/>
  <c r="C87" i="49"/>
  <c r="AK16" i="49"/>
  <c r="AX16" i="49" s="1"/>
  <c r="AH16" i="49"/>
  <c r="AV16" i="49"/>
  <c r="AU16" i="49"/>
  <c r="AB16" i="49"/>
  <c r="Z16" i="49"/>
  <c r="X16" i="49"/>
  <c r="V16" i="49"/>
  <c r="T16" i="49"/>
  <c r="U16" i="49" s="1"/>
  <c r="AP16" i="49" s="1"/>
  <c r="R16" i="49"/>
  <c r="P16" i="49"/>
  <c r="J16" i="49"/>
  <c r="K16" i="49" s="1"/>
  <c r="I16" i="49"/>
  <c r="D16" i="49"/>
  <c r="C16" i="49"/>
  <c r="AK66" i="49"/>
  <c r="AX66" i="49" s="1"/>
  <c r="AH66" i="49"/>
  <c r="AV66" i="49"/>
  <c r="AU66" i="49"/>
  <c r="AB66" i="49"/>
  <c r="Z66" i="49"/>
  <c r="X66" i="49"/>
  <c r="V66" i="49"/>
  <c r="T66" i="49"/>
  <c r="R66" i="49"/>
  <c r="P66" i="49"/>
  <c r="J66" i="49"/>
  <c r="K66" i="49" s="1"/>
  <c r="I66" i="49"/>
  <c r="D66" i="49"/>
  <c r="C66" i="49"/>
  <c r="AK15" i="49"/>
  <c r="AX15" i="49" s="1"/>
  <c r="AH15" i="49"/>
  <c r="AV15" i="49"/>
  <c r="AU15" i="49"/>
  <c r="AB15" i="49"/>
  <c r="Z15" i="49"/>
  <c r="X15" i="49"/>
  <c r="V15" i="49"/>
  <c r="T15" i="49"/>
  <c r="U15" i="49" s="1"/>
  <c r="AP15" i="49" s="1"/>
  <c r="R15" i="49"/>
  <c r="P15" i="49"/>
  <c r="J15" i="49"/>
  <c r="K15" i="49" s="1"/>
  <c r="I15" i="49"/>
  <c r="D15" i="49"/>
  <c r="C15" i="49"/>
  <c r="AK13" i="49"/>
  <c r="AX13" i="49" s="1"/>
  <c r="AH13" i="49"/>
  <c r="AV13" i="49"/>
  <c r="AU13" i="49"/>
  <c r="AB13" i="49"/>
  <c r="Z13" i="49"/>
  <c r="X13" i="49"/>
  <c r="V13" i="49"/>
  <c r="T13" i="49"/>
  <c r="U13" i="49" s="1"/>
  <c r="AP13" i="49" s="1"/>
  <c r="R13" i="49"/>
  <c r="P13" i="49"/>
  <c r="J13" i="49"/>
  <c r="K13" i="49" s="1"/>
  <c r="I13" i="49"/>
  <c r="D13" i="49"/>
  <c r="C13" i="49"/>
  <c r="AK123" i="49"/>
  <c r="AX123" i="49" s="1"/>
  <c r="AH123" i="49"/>
  <c r="AV123" i="49"/>
  <c r="AU123" i="49"/>
  <c r="AB123" i="49"/>
  <c r="Z123" i="49"/>
  <c r="X123" i="49"/>
  <c r="V123" i="49"/>
  <c r="T123" i="49"/>
  <c r="R123" i="49"/>
  <c r="P123" i="49"/>
  <c r="J123" i="49"/>
  <c r="K123" i="49" s="1"/>
  <c r="I123" i="49"/>
  <c r="D123" i="49"/>
  <c r="C123" i="49"/>
  <c r="AK62" i="49"/>
  <c r="AX62" i="49" s="1"/>
  <c r="AH62" i="49"/>
  <c r="AV62" i="49"/>
  <c r="AU62" i="49"/>
  <c r="AB62" i="49"/>
  <c r="Z62" i="49"/>
  <c r="X62" i="49"/>
  <c r="V62" i="49"/>
  <c r="T62" i="49"/>
  <c r="R62" i="49"/>
  <c r="P62" i="49"/>
  <c r="J62" i="49"/>
  <c r="K62" i="49" s="1"/>
  <c r="I62" i="49"/>
  <c r="D62" i="49"/>
  <c r="C62" i="49"/>
  <c r="AK137" i="49"/>
  <c r="AX137" i="49" s="1"/>
  <c r="AH137" i="49"/>
  <c r="AV137" i="49"/>
  <c r="AU137" i="49"/>
  <c r="AB137" i="49"/>
  <c r="Z137" i="49"/>
  <c r="X137" i="49"/>
  <c r="V137" i="49"/>
  <c r="T137" i="49"/>
  <c r="U137" i="49" s="1"/>
  <c r="AP137" i="49" s="1"/>
  <c r="R137" i="49"/>
  <c r="P137" i="49"/>
  <c r="J137" i="49"/>
  <c r="K137" i="49" s="1"/>
  <c r="I137" i="49"/>
  <c r="D137" i="49"/>
  <c r="C137" i="49"/>
  <c r="AK190" i="49"/>
  <c r="AX190" i="49" s="1"/>
  <c r="AH190" i="49"/>
  <c r="AV190" i="49"/>
  <c r="AU190" i="49"/>
  <c r="AB190" i="49"/>
  <c r="Z190" i="49"/>
  <c r="X190" i="49"/>
  <c r="V190" i="49"/>
  <c r="T190" i="49"/>
  <c r="R190" i="49"/>
  <c r="P190" i="49"/>
  <c r="J190" i="49"/>
  <c r="K190" i="49" s="1"/>
  <c r="I190" i="49"/>
  <c r="D190" i="49"/>
  <c r="C190" i="49"/>
  <c r="AK189" i="49"/>
  <c r="AX189" i="49" s="1"/>
  <c r="AH189" i="49"/>
  <c r="AV189" i="49"/>
  <c r="AU189" i="49"/>
  <c r="AB189" i="49"/>
  <c r="Z189" i="49"/>
  <c r="X189" i="49"/>
  <c r="V189" i="49"/>
  <c r="T189" i="49"/>
  <c r="R189" i="49"/>
  <c r="P189" i="49"/>
  <c r="J189" i="49"/>
  <c r="K189" i="49" s="1"/>
  <c r="I189" i="49"/>
  <c r="D189" i="49"/>
  <c r="C189" i="49"/>
  <c r="AK175" i="49"/>
  <c r="AX175" i="49" s="1"/>
  <c r="AH175" i="49"/>
  <c r="AV175" i="49"/>
  <c r="AU175" i="49"/>
  <c r="AB175" i="49"/>
  <c r="Z175" i="49"/>
  <c r="X175" i="49"/>
  <c r="V175" i="49"/>
  <c r="T175" i="49"/>
  <c r="R175" i="49"/>
  <c r="P175" i="49"/>
  <c r="J175" i="49"/>
  <c r="K175" i="49" s="1"/>
  <c r="I175" i="49"/>
  <c r="D175" i="49"/>
  <c r="C175" i="49"/>
  <c r="AK10" i="49"/>
  <c r="AX10" i="49" s="1"/>
  <c r="AH10" i="49"/>
  <c r="AV10" i="49"/>
  <c r="AU10" i="49"/>
  <c r="AB10" i="49"/>
  <c r="Z10" i="49"/>
  <c r="X10" i="49"/>
  <c r="V10" i="49"/>
  <c r="T10" i="49"/>
  <c r="R10" i="49"/>
  <c r="P10" i="49"/>
  <c r="J10" i="49"/>
  <c r="K10" i="49" s="1"/>
  <c r="I10" i="49"/>
  <c r="D10" i="49"/>
  <c r="C10" i="49"/>
  <c r="AK9" i="49"/>
  <c r="AX9" i="49" s="1"/>
  <c r="AH9" i="49"/>
  <c r="AV9" i="49"/>
  <c r="AU9" i="49"/>
  <c r="AB9" i="49"/>
  <c r="Z9" i="49"/>
  <c r="X9" i="49"/>
  <c r="V9" i="49"/>
  <c r="T9" i="49"/>
  <c r="R9" i="49"/>
  <c r="P9" i="49"/>
  <c r="J9" i="49"/>
  <c r="K9" i="49" s="1"/>
  <c r="I9" i="49"/>
  <c r="D9" i="49"/>
  <c r="C9" i="49"/>
  <c r="AK58" i="49"/>
  <c r="AX58" i="49" s="1"/>
  <c r="AH58" i="49"/>
  <c r="AV58" i="49"/>
  <c r="AU58" i="49"/>
  <c r="AB58" i="49"/>
  <c r="Z58" i="49"/>
  <c r="X58" i="49"/>
  <c r="V58" i="49"/>
  <c r="T58" i="49"/>
  <c r="R58" i="49"/>
  <c r="P58" i="49"/>
  <c r="J58" i="49"/>
  <c r="K58" i="49" s="1"/>
  <c r="I58" i="49"/>
  <c r="D58" i="49"/>
  <c r="C58" i="49"/>
  <c r="AK84" i="49"/>
  <c r="AX84" i="49" s="1"/>
  <c r="AH84" i="49"/>
  <c r="AV84" i="49"/>
  <c r="AU84" i="49"/>
  <c r="AB84" i="49"/>
  <c r="Z84" i="49"/>
  <c r="X84" i="49"/>
  <c r="V84" i="49"/>
  <c r="T84" i="49"/>
  <c r="R84" i="49"/>
  <c r="P84" i="49"/>
  <c r="J84" i="49"/>
  <c r="K84" i="49" s="1"/>
  <c r="I84" i="49"/>
  <c r="D84" i="49"/>
  <c r="C84" i="49"/>
  <c r="AK173" i="49"/>
  <c r="AX173" i="49" s="1"/>
  <c r="AH173" i="49"/>
  <c r="AV173" i="49"/>
  <c r="AU173" i="49"/>
  <c r="AB173" i="49"/>
  <c r="Z173" i="49"/>
  <c r="X173" i="49"/>
  <c r="V173" i="49"/>
  <c r="T173" i="49"/>
  <c r="R173" i="49"/>
  <c r="P173" i="49"/>
  <c r="J173" i="49"/>
  <c r="K173" i="49" s="1"/>
  <c r="I173" i="49"/>
  <c r="D173" i="49"/>
  <c r="C173" i="49"/>
  <c r="AK83" i="49"/>
  <c r="AX83" i="49" s="1"/>
  <c r="AH83" i="49"/>
  <c r="AV83" i="49"/>
  <c r="AU83" i="49"/>
  <c r="AB83" i="49"/>
  <c r="Z83" i="49"/>
  <c r="X83" i="49"/>
  <c r="V83" i="49"/>
  <c r="T83" i="49"/>
  <c r="U83" i="49" s="1"/>
  <c r="R83" i="49"/>
  <c r="P83" i="49"/>
  <c r="J83" i="49"/>
  <c r="K83" i="49" s="1"/>
  <c r="I83" i="49"/>
  <c r="D83" i="49"/>
  <c r="C83" i="49"/>
  <c r="AK121" i="49"/>
  <c r="AX121" i="49" s="1"/>
  <c r="AH121" i="49"/>
  <c r="AV121" i="49"/>
  <c r="AU121" i="49"/>
  <c r="AB121" i="49"/>
  <c r="Z121" i="49"/>
  <c r="X121" i="49"/>
  <c r="V121" i="49"/>
  <c r="T121" i="49"/>
  <c r="R121" i="49"/>
  <c r="P121" i="49"/>
  <c r="J121" i="49"/>
  <c r="K121" i="49" s="1"/>
  <c r="I121" i="49"/>
  <c r="D121" i="49"/>
  <c r="C121" i="49"/>
  <c r="AP363" i="49"/>
  <c r="AK363" i="49"/>
  <c r="AX363" i="49" s="1"/>
  <c r="AH363" i="49"/>
  <c r="AV363" i="49"/>
  <c r="AU363" i="49"/>
  <c r="AB363" i="49"/>
  <c r="Z363" i="49"/>
  <c r="X363" i="49"/>
  <c r="V363" i="49"/>
  <c r="T363" i="49"/>
  <c r="R363" i="49"/>
  <c r="P363" i="49"/>
  <c r="J363" i="49"/>
  <c r="K363" i="49" s="1"/>
  <c r="I363" i="49"/>
  <c r="D363" i="49"/>
  <c r="C363" i="49"/>
  <c r="AK362" i="49"/>
  <c r="AX362" i="49" s="1"/>
  <c r="AH362" i="49"/>
  <c r="AV362" i="49"/>
  <c r="AU362" i="49"/>
  <c r="AB362" i="49"/>
  <c r="Z362" i="49"/>
  <c r="X362" i="49"/>
  <c r="V362" i="49"/>
  <c r="T362" i="49"/>
  <c r="R362" i="49"/>
  <c r="P362" i="49"/>
  <c r="Q362" i="49" s="1"/>
  <c r="J362" i="49"/>
  <c r="K362" i="49" s="1"/>
  <c r="I362" i="49"/>
  <c r="D362" i="49"/>
  <c r="C362" i="49"/>
  <c r="AK361" i="49"/>
  <c r="AX361" i="49" s="1"/>
  <c r="AH361" i="49"/>
  <c r="AV361" i="49"/>
  <c r="AU361" i="49"/>
  <c r="AB361" i="49"/>
  <c r="Z361" i="49"/>
  <c r="X361" i="49"/>
  <c r="V361" i="49"/>
  <c r="T361" i="49"/>
  <c r="R361" i="49"/>
  <c r="P361" i="49"/>
  <c r="Q361" i="49" s="1"/>
  <c r="J361" i="49"/>
  <c r="K361" i="49" s="1"/>
  <c r="I361" i="49"/>
  <c r="D361" i="49"/>
  <c r="C361" i="49"/>
  <c r="AK360" i="49"/>
  <c r="AX360" i="49" s="1"/>
  <c r="AH360" i="49"/>
  <c r="AV360" i="49"/>
  <c r="AU360" i="49"/>
  <c r="AB360" i="49"/>
  <c r="Z360" i="49"/>
  <c r="X360" i="49"/>
  <c r="V360" i="49"/>
  <c r="T360" i="49"/>
  <c r="R360" i="49"/>
  <c r="P360" i="49"/>
  <c r="Q360" i="49" s="1"/>
  <c r="J360" i="49"/>
  <c r="K360" i="49" s="1"/>
  <c r="I360" i="49"/>
  <c r="D360" i="49"/>
  <c r="C360" i="49"/>
  <c r="AK359" i="49"/>
  <c r="AX359" i="49" s="1"/>
  <c r="AH359" i="49"/>
  <c r="AV359" i="49"/>
  <c r="AU359" i="49"/>
  <c r="AB359" i="49"/>
  <c r="Z359" i="49"/>
  <c r="X359" i="49"/>
  <c r="V359" i="49"/>
  <c r="T359" i="49"/>
  <c r="R359" i="49"/>
  <c r="P359" i="49"/>
  <c r="Q359" i="49" s="1"/>
  <c r="J359" i="49"/>
  <c r="K359" i="49" s="1"/>
  <c r="I359" i="49"/>
  <c r="D359" i="49"/>
  <c r="C359" i="49"/>
  <c r="AK358" i="49"/>
  <c r="AX358" i="49" s="1"/>
  <c r="AH358" i="49"/>
  <c r="AV358" i="49"/>
  <c r="AU358" i="49"/>
  <c r="AB358" i="49"/>
  <c r="Z358" i="49"/>
  <c r="X358" i="49"/>
  <c r="V358" i="49"/>
  <c r="T358" i="49"/>
  <c r="R358" i="49"/>
  <c r="P358" i="49"/>
  <c r="J358" i="49"/>
  <c r="K358" i="49" s="1"/>
  <c r="I358" i="49"/>
  <c r="D358" i="49"/>
  <c r="C358" i="49"/>
  <c r="AK357" i="49"/>
  <c r="AX357" i="49" s="1"/>
  <c r="AH357" i="49"/>
  <c r="AV357" i="49"/>
  <c r="AU357" i="49"/>
  <c r="AB357" i="49"/>
  <c r="Z357" i="49"/>
  <c r="X357" i="49"/>
  <c r="V357" i="49"/>
  <c r="T357" i="49"/>
  <c r="R357" i="49"/>
  <c r="P357" i="49"/>
  <c r="J357" i="49"/>
  <c r="K357" i="49" s="1"/>
  <c r="I357" i="49"/>
  <c r="D357" i="49"/>
  <c r="C357" i="49"/>
  <c r="AK356" i="49"/>
  <c r="AX356" i="49" s="1"/>
  <c r="AH356" i="49"/>
  <c r="AV356" i="49"/>
  <c r="AU356" i="49"/>
  <c r="AB356" i="49"/>
  <c r="Z356" i="49"/>
  <c r="X356" i="49"/>
  <c r="V356" i="49"/>
  <c r="T356" i="49"/>
  <c r="R356" i="49"/>
  <c r="P356" i="49"/>
  <c r="Q356" i="49" s="1"/>
  <c r="J356" i="49"/>
  <c r="K356" i="49" s="1"/>
  <c r="I356" i="49"/>
  <c r="D356" i="49"/>
  <c r="C356" i="49"/>
  <c r="AK355" i="49"/>
  <c r="AX355" i="49" s="1"/>
  <c r="AH355" i="49"/>
  <c r="AV355" i="49"/>
  <c r="AU355" i="49"/>
  <c r="AB355" i="49"/>
  <c r="Z355" i="49"/>
  <c r="X355" i="49"/>
  <c r="V355" i="49"/>
  <c r="T355" i="49"/>
  <c r="R355" i="49"/>
  <c r="P355" i="49"/>
  <c r="Q355" i="49" s="1"/>
  <c r="J355" i="49"/>
  <c r="K355" i="49" s="1"/>
  <c r="I355" i="49"/>
  <c r="D355" i="49"/>
  <c r="C355" i="49"/>
  <c r="AK354" i="49"/>
  <c r="AX354" i="49" s="1"/>
  <c r="AH354" i="49"/>
  <c r="AV354" i="49"/>
  <c r="AU354" i="49"/>
  <c r="AB354" i="49"/>
  <c r="Z354" i="49"/>
  <c r="X354" i="49"/>
  <c r="V354" i="49"/>
  <c r="T354" i="49"/>
  <c r="R354" i="49"/>
  <c r="P354" i="49"/>
  <c r="Q354" i="49" s="1"/>
  <c r="J354" i="49"/>
  <c r="K354" i="49" s="1"/>
  <c r="I354" i="49"/>
  <c r="D354" i="49"/>
  <c r="C354" i="49"/>
  <c r="AK353" i="49"/>
  <c r="AX353" i="49" s="1"/>
  <c r="AH353" i="49"/>
  <c r="AV353" i="49"/>
  <c r="AU353" i="49"/>
  <c r="AB353" i="49"/>
  <c r="Z353" i="49"/>
  <c r="X353" i="49"/>
  <c r="V353" i="49"/>
  <c r="T353" i="49"/>
  <c r="R353" i="49"/>
  <c r="P353" i="49"/>
  <c r="Q353" i="49" s="1"/>
  <c r="J353" i="49"/>
  <c r="K353" i="49" s="1"/>
  <c r="I353" i="49"/>
  <c r="D353" i="49"/>
  <c r="C353" i="49"/>
  <c r="AK352" i="49"/>
  <c r="AX352" i="49" s="1"/>
  <c r="AH352" i="49"/>
  <c r="AV352" i="49"/>
  <c r="AU352" i="49"/>
  <c r="AB352" i="49"/>
  <c r="Z352" i="49"/>
  <c r="X352" i="49"/>
  <c r="V352" i="49"/>
  <c r="T352" i="49"/>
  <c r="R352" i="49"/>
  <c r="P352" i="49"/>
  <c r="Q352" i="49" s="1"/>
  <c r="J352" i="49"/>
  <c r="K352" i="49" s="1"/>
  <c r="I352" i="49"/>
  <c r="D352" i="49"/>
  <c r="C352" i="49"/>
  <c r="AK351" i="49"/>
  <c r="AX351" i="49" s="1"/>
  <c r="AH351" i="49"/>
  <c r="AV351" i="49"/>
  <c r="AU351" i="49"/>
  <c r="AB351" i="49"/>
  <c r="Z351" i="49"/>
  <c r="X351" i="49"/>
  <c r="V351" i="49"/>
  <c r="T351" i="49"/>
  <c r="R351" i="49"/>
  <c r="P351" i="49"/>
  <c r="J351" i="49"/>
  <c r="K351" i="49" s="1"/>
  <c r="I351" i="49"/>
  <c r="D351" i="49"/>
  <c r="C351" i="49"/>
  <c r="AK350" i="49"/>
  <c r="AX350" i="49" s="1"/>
  <c r="AH350" i="49"/>
  <c r="AV350" i="49"/>
  <c r="AU350" i="49"/>
  <c r="AB350" i="49"/>
  <c r="Z350" i="49"/>
  <c r="X350" i="49"/>
  <c r="V350" i="49"/>
  <c r="T350" i="49"/>
  <c r="R350" i="49"/>
  <c r="P350" i="49"/>
  <c r="J350" i="49"/>
  <c r="K350" i="49" s="1"/>
  <c r="I350" i="49"/>
  <c r="D350" i="49"/>
  <c r="C350" i="49"/>
  <c r="AK349" i="49"/>
  <c r="AX349" i="49" s="1"/>
  <c r="AH349" i="49"/>
  <c r="AV349" i="49"/>
  <c r="AU349" i="49"/>
  <c r="AB349" i="49"/>
  <c r="Z349" i="49"/>
  <c r="X349" i="49"/>
  <c r="V349" i="49"/>
  <c r="T349" i="49"/>
  <c r="R349" i="49"/>
  <c r="S349" i="49" s="1"/>
  <c r="P349" i="49"/>
  <c r="J349" i="49"/>
  <c r="K349" i="49" s="1"/>
  <c r="I349" i="49"/>
  <c r="D349" i="49"/>
  <c r="C349" i="49"/>
  <c r="AK348" i="49"/>
  <c r="AX348" i="49" s="1"/>
  <c r="AH348" i="49"/>
  <c r="AV348" i="49"/>
  <c r="AU348" i="49"/>
  <c r="AB348" i="49"/>
  <c r="Z348" i="49"/>
  <c r="X348" i="49"/>
  <c r="V348" i="49"/>
  <c r="T348" i="49"/>
  <c r="R348" i="49"/>
  <c r="P348" i="49"/>
  <c r="J348" i="49"/>
  <c r="K348" i="49" s="1"/>
  <c r="I348" i="49"/>
  <c r="D348" i="49"/>
  <c r="C348" i="49"/>
  <c r="AK347" i="49"/>
  <c r="AX347" i="49" s="1"/>
  <c r="AH347" i="49"/>
  <c r="AV347" i="49"/>
  <c r="AU347" i="49"/>
  <c r="AB347" i="49"/>
  <c r="Z347" i="49"/>
  <c r="X347" i="49"/>
  <c r="V347" i="49"/>
  <c r="T347" i="49"/>
  <c r="R347" i="49"/>
  <c r="P347" i="49"/>
  <c r="Q347" i="49" s="1"/>
  <c r="J347" i="49"/>
  <c r="K347" i="49" s="1"/>
  <c r="I347" i="49"/>
  <c r="D347" i="49"/>
  <c r="C347" i="49"/>
  <c r="AK346" i="49"/>
  <c r="AX346" i="49" s="1"/>
  <c r="AH346" i="49"/>
  <c r="AV346" i="49"/>
  <c r="AU346" i="49"/>
  <c r="AB346" i="49"/>
  <c r="Z346" i="49"/>
  <c r="X346" i="49"/>
  <c r="V346" i="49"/>
  <c r="T346" i="49"/>
  <c r="R346" i="49"/>
  <c r="P346" i="49"/>
  <c r="J346" i="49"/>
  <c r="K346" i="49" s="1"/>
  <c r="I346" i="49"/>
  <c r="D346" i="49"/>
  <c r="C346" i="49"/>
  <c r="AK345" i="49"/>
  <c r="AX345" i="49" s="1"/>
  <c r="AH345" i="49"/>
  <c r="AV345" i="49"/>
  <c r="AU345" i="49"/>
  <c r="AB345" i="49"/>
  <c r="Z345" i="49"/>
  <c r="X345" i="49"/>
  <c r="V345" i="49"/>
  <c r="T345" i="49"/>
  <c r="R345" i="49"/>
  <c r="P345" i="49"/>
  <c r="Q345" i="49" s="1"/>
  <c r="J345" i="49"/>
  <c r="K345" i="49" s="1"/>
  <c r="I345" i="49"/>
  <c r="D345" i="49"/>
  <c r="C345" i="49"/>
  <c r="AK344" i="49"/>
  <c r="AX344" i="49" s="1"/>
  <c r="AH344" i="49"/>
  <c r="AV344" i="49"/>
  <c r="AU344" i="49"/>
  <c r="AB344" i="49"/>
  <c r="Z344" i="49"/>
  <c r="X344" i="49"/>
  <c r="V344" i="49"/>
  <c r="T344" i="49"/>
  <c r="R344" i="49"/>
  <c r="P344" i="49"/>
  <c r="Q344" i="49" s="1"/>
  <c r="J344" i="49"/>
  <c r="K344" i="49" s="1"/>
  <c r="I344" i="49"/>
  <c r="D344" i="49"/>
  <c r="C344" i="49"/>
  <c r="AK343" i="49"/>
  <c r="AX343" i="49" s="1"/>
  <c r="AH343" i="49"/>
  <c r="AV343" i="49"/>
  <c r="AU343" i="49"/>
  <c r="AB343" i="49"/>
  <c r="Z343" i="49"/>
  <c r="X343" i="49"/>
  <c r="V343" i="49"/>
  <c r="T343" i="49"/>
  <c r="R343" i="49"/>
  <c r="P343" i="49"/>
  <c r="Q343" i="49" s="1"/>
  <c r="J343" i="49"/>
  <c r="K343" i="49" s="1"/>
  <c r="I343" i="49"/>
  <c r="D343" i="49"/>
  <c r="C343" i="49"/>
  <c r="AK342" i="49"/>
  <c r="AX342" i="49" s="1"/>
  <c r="AH342" i="49"/>
  <c r="AV342" i="49"/>
  <c r="AU342" i="49"/>
  <c r="AB342" i="49"/>
  <c r="Z342" i="49"/>
  <c r="X342" i="49"/>
  <c r="V342" i="49"/>
  <c r="T342" i="49"/>
  <c r="U342" i="49" s="1"/>
  <c r="R342" i="49"/>
  <c r="P342" i="49"/>
  <c r="J342" i="49"/>
  <c r="K342" i="49" s="1"/>
  <c r="I342" i="49"/>
  <c r="D342" i="49"/>
  <c r="C342" i="49"/>
  <c r="AK341" i="49"/>
  <c r="AX341" i="49" s="1"/>
  <c r="AH341" i="49"/>
  <c r="AV341" i="49"/>
  <c r="AU341" i="49"/>
  <c r="AB341" i="49"/>
  <c r="Z341" i="49"/>
  <c r="X341" i="49"/>
  <c r="V341" i="49"/>
  <c r="T341" i="49"/>
  <c r="R341" i="49"/>
  <c r="P341" i="49"/>
  <c r="J341" i="49"/>
  <c r="K341" i="49" s="1"/>
  <c r="I341" i="49"/>
  <c r="D341" i="49"/>
  <c r="C341" i="49"/>
  <c r="AK340" i="49"/>
  <c r="AX340" i="49" s="1"/>
  <c r="AH340" i="49"/>
  <c r="AV340" i="49"/>
  <c r="AU340" i="49"/>
  <c r="AB340" i="49"/>
  <c r="Z340" i="49"/>
  <c r="X340" i="49"/>
  <c r="V340" i="49"/>
  <c r="T340" i="49"/>
  <c r="R340" i="49"/>
  <c r="S340" i="49" s="1"/>
  <c r="P340" i="49"/>
  <c r="J340" i="49"/>
  <c r="K340" i="49" s="1"/>
  <c r="I340" i="49"/>
  <c r="D340" i="49"/>
  <c r="C340" i="49"/>
  <c r="AK339" i="49"/>
  <c r="AX339" i="49" s="1"/>
  <c r="AH339" i="49"/>
  <c r="AV339" i="49"/>
  <c r="AU339" i="49"/>
  <c r="AB339" i="49"/>
  <c r="Z339" i="49"/>
  <c r="X339" i="49"/>
  <c r="V339" i="49"/>
  <c r="T339" i="49"/>
  <c r="R339" i="49"/>
  <c r="P339" i="49"/>
  <c r="J339" i="49"/>
  <c r="K339" i="49" s="1"/>
  <c r="I339" i="49"/>
  <c r="D339" i="49"/>
  <c r="C339" i="49"/>
  <c r="AK338" i="49"/>
  <c r="AX338" i="49" s="1"/>
  <c r="AH338" i="49"/>
  <c r="AV338" i="49"/>
  <c r="AU338" i="49"/>
  <c r="AB338" i="49"/>
  <c r="Z338" i="49"/>
  <c r="X338" i="49"/>
  <c r="V338" i="49"/>
  <c r="T338" i="49"/>
  <c r="R338" i="49"/>
  <c r="P338" i="49"/>
  <c r="J338" i="49"/>
  <c r="K338" i="49" s="1"/>
  <c r="I338" i="49"/>
  <c r="D338" i="49"/>
  <c r="C338" i="49"/>
  <c r="AK337" i="49"/>
  <c r="AX337" i="49" s="1"/>
  <c r="AH337" i="49"/>
  <c r="AV337" i="49"/>
  <c r="AU337" i="49"/>
  <c r="AB337" i="49"/>
  <c r="Z337" i="49"/>
  <c r="X337" i="49"/>
  <c r="V337" i="49"/>
  <c r="T337" i="49"/>
  <c r="R337" i="49"/>
  <c r="P337" i="49"/>
  <c r="J337" i="49"/>
  <c r="K337" i="49" s="1"/>
  <c r="I337" i="49"/>
  <c r="D337" i="49"/>
  <c r="C337" i="49"/>
  <c r="AK336" i="49"/>
  <c r="AX336" i="49" s="1"/>
  <c r="AH336" i="49"/>
  <c r="AV336" i="49"/>
  <c r="AU336" i="49"/>
  <c r="AB336" i="49"/>
  <c r="Z336" i="49"/>
  <c r="X336" i="49"/>
  <c r="V336" i="49"/>
  <c r="T336" i="49"/>
  <c r="R336" i="49"/>
  <c r="P336" i="49"/>
  <c r="Q336" i="49" s="1"/>
  <c r="J336" i="49"/>
  <c r="K336" i="49" s="1"/>
  <c r="I336" i="49"/>
  <c r="D336" i="49"/>
  <c r="C336" i="49"/>
  <c r="AK335" i="49"/>
  <c r="AX335" i="49" s="1"/>
  <c r="AH335" i="49"/>
  <c r="AV335" i="49"/>
  <c r="AU335" i="49"/>
  <c r="AB335" i="49"/>
  <c r="Z335" i="49"/>
  <c r="X335" i="49"/>
  <c r="V335" i="49"/>
  <c r="T335" i="49"/>
  <c r="R335" i="49"/>
  <c r="P335" i="49"/>
  <c r="J335" i="49"/>
  <c r="K335" i="49" s="1"/>
  <c r="I335" i="49"/>
  <c r="D335" i="49"/>
  <c r="C335" i="49"/>
  <c r="AK334" i="49"/>
  <c r="AX334" i="49" s="1"/>
  <c r="AH334" i="49"/>
  <c r="AV334" i="49"/>
  <c r="AU334" i="49"/>
  <c r="AB334" i="49"/>
  <c r="Z334" i="49"/>
  <c r="X334" i="49"/>
  <c r="V334" i="49"/>
  <c r="T334" i="49"/>
  <c r="R334" i="49"/>
  <c r="P334" i="49"/>
  <c r="Q334" i="49" s="1"/>
  <c r="J334" i="49"/>
  <c r="K334" i="49" s="1"/>
  <c r="I334" i="49"/>
  <c r="D334" i="49"/>
  <c r="C334" i="49"/>
  <c r="AK333" i="49"/>
  <c r="AX333" i="49" s="1"/>
  <c r="AH333" i="49"/>
  <c r="AV333" i="49"/>
  <c r="AU333" i="49"/>
  <c r="AB333" i="49"/>
  <c r="Z333" i="49"/>
  <c r="X333" i="49"/>
  <c r="V333" i="49"/>
  <c r="T333" i="49"/>
  <c r="R333" i="49"/>
  <c r="P333" i="49"/>
  <c r="J333" i="49"/>
  <c r="K333" i="49" s="1"/>
  <c r="I333" i="49"/>
  <c r="D333" i="49"/>
  <c r="C333" i="49"/>
  <c r="AK332" i="49"/>
  <c r="AX332" i="49" s="1"/>
  <c r="AH332" i="49"/>
  <c r="AV332" i="49"/>
  <c r="AU332" i="49"/>
  <c r="AB332" i="49"/>
  <c r="Z332" i="49"/>
  <c r="X332" i="49"/>
  <c r="V332" i="49"/>
  <c r="T332" i="49"/>
  <c r="R332" i="49"/>
  <c r="P332" i="49"/>
  <c r="Q332" i="49" s="1"/>
  <c r="J332" i="49"/>
  <c r="K332" i="49" s="1"/>
  <c r="I332" i="49"/>
  <c r="D332" i="49"/>
  <c r="C332" i="49"/>
  <c r="AV331" i="49"/>
  <c r="AK331" i="49"/>
  <c r="AX331" i="49" s="1"/>
  <c r="AH331" i="49"/>
  <c r="AU331" i="49"/>
  <c r="AB331" i="49"/>
  <c r="Z331" i="49"/>
  <c r="X331" i="49"/>
  <c r="V331" i="49"/>
  <c r="T331" i="49"/>
  <c r="R331" i="49"/>
  <c r="P331" i="49"/>
  <c r="Q331" i="49" s="1"/>
  <c r="J331" i="49"/>
  <c r="K331" i="49" s="1"/>
  <c r="I331" i="49"/>
  <c r="D331" i="49"/>
  <c r="C331" i="49"/>
  <c r="AK330" i="49"/>
  <c r="AX330" i="49" s="1"/>
  <c r="AH330" i="49"/>
  <c r="AV330" i="49"/>
  <c r="AU330" i="49"/>
  <c r="AB330" i="49"/>
  <c r="Z330" i="49"/>
  <c r="X330" i="49"/>
  <c r="V330" i="49"/>
  <c r="T330" i="49"/>
  <c r="R330" i="49"/>
  <c r="P330" i="49"/>
  <c r="J330" i="49"/>
  <c r="K330" i="49" s="1"/>
  <c r="I330" i="49"/>
  <c r="D330" i="49"/>
  <c r="C330" i="49"/>
  <c r="AK329" i="49"/>
  <c r="AX329" i="49" s="1"/>
  <c r="AH329" i="49"/>
  <c r="AV329" i="49"/>
  <c r="AU329" i="49"/>
  <c r="AB329" i="49"/>
  <c r="Z329" i="49"/>
  <c r="X329" i="49"/>
  <c r="V329" i="49"/>
  <c r="T329" i="49"/>
  <c r="R329" i="49"/>
  <c r="P329" i="49"/>
  <c r="Q329" i="49" s="1"/>
  <c r="J329" i="49"/>
  <c r="K329" i="49" s="1"/>
  <c r="I329" i="49"/>
  <c r="D329" i="49"/>
  <c r="C329" i="49"/>
  <c r="AK328" i="49"/>
  <c r="AX328" i="49" s="1"/>
  <c r="AH328" i="49"/>
  <c r="AV328" i="49"/>
  <c r="AU328" i="49"/>
  <c r="AB328" i="49"/>
  <c r="Z328" i="49"/>
  <c r="X328" i="49"/>
  <c r="V328" i="49"/>
  <c r="T328" i="49"/>
  <c r="R328" i="49"/>
  <c r="P328" i="49"/>
  <c r="Q328" i="49" s="1"/>
  <c r="J328" i="49"/>
  <c r="K328" i="49" s="1"/>
  <c r="I328" i="49"/>
  <c r="D328" i="49"/>
  <c r="C328" i="49"/>
  <c r="AK327" i="49"/>
  <c r="AX327" i="49" s="1"/>
  <c r="AH327" i="49"/>
  <c r="AV327" i="49"/>
  <c r="AU327" i="49"/>
  <c r="AB327" i="49"/>
  <c r="Z327" i="49"/>
  <c r="X327" i="49"/>
  <c r="V327" i="49"/>
  <c r="T327" i="49"/>
  <c r="R327" i="49"/>
  <c r="P327" i="49"/>
  <c r="Q327" i="49" s="1"/>
  <c r="J327" i="49"/>
  <c r="K327" i="49" s="1"/>
  <c r="I327" i="49"/>
  <c r="D327" i="49"/>
  <c r="C327" i="49"/>
  <c r="AK326" i="49"/>
  <c r="AX326" i="49" s="1"/>
  <c r="AH326" i="49"/>
  <c r="AV326" i="49"/>
  <c r="AU326" i="49"/>
  <c r="AB326" i="49"/>
  <c r="Z326" i="49"/>
  <c r="X326" i="49"/>
  <c r="V326" i="49"/>
  <c r="T326" i="49"/>
  <c r="R326" i="49"/>
  <c r="P326" i="49"/>
  <c r="Q326" i="49" s="1"/>
  <c r="J326" i="49"/>
  <c r="K326" i="49" s="1"/>
  <c r="I326" i="49"/>
  <c r="D326" i="49"/>
  <c r="C326" i="49"/>
  <c r="AK325" i="49"/>
  <c r="AX325" i="49" s="1"/>
  <c r="AH325" i="49"/>
  <c r="AV325" i="49"/>
  <c r="AU325" i="49"/>
  <c r="AB325" i="49"/>
  <c r="Z325" i="49"/>
  <c r="X325" i="49"/>
  <c r="V325" i="49"/>
  <c r="T325" i="49"/>
  <c r="R325" i="49"/>
  <c r="P325" i="49"/>
  <c r="J325" i="49"/>
  <c r="K325" i="49" s="1"/>
  <c r="I325" i="49"/>
  <c r="D325" i="49"/>
  <c r="C325" i="49"/>
  <c r="AK324" i="49"/>
  <c r="AX324" i="49" s="1"/>
  <c r="AH324" i="49"/>
  <c r="AV324" i="49"/>
  <c r="AU324" i="49"/>
  <c r="AB324" i="49"/>
  <c r="Z324" i="49"/>
  <c r="X324" i="49"/>
  <c r="V324" i="49"/>
  <c r="T324" i="49"/>
  <c r="R324" i="49"/>
  <c r="P324" i="49"/>
  <c r="J324" i="49"/>
  <c r="K324" i="49" s="1"/>
  <c r="I324" i="49"/>
  <c r="D324" i="49"/>
  <c r="C324" i="49"/>
  <c r="AK53" i="49"/>
  <c r="AX53" i="49" s="1"/>
  <c r="AH53" i="49"/>
  <c r="AV53" i="49"/>
  <c r="AU53" i="49"/>
  <c r="AB53" i="49"/>
  <c r="Z53" i="49"/>
  <c r="X53" i="49"/>
  <c r="V53" i="49"/>
  <c r="T53" i="49"/>
  <c r="R53" i="49"/>
  <c r="P53" i="49"/>
  <c r="J53" i="49"/>
  <c r="K53" i="49" s="1"/>
  <c r="I53" i="49"/>
  <c r="D53" i="49"/>
  <c r="C53" i="49"/>
  <c r="AK136" i="49"/>
  <c r="AX136" i="49" s="1"/>
  <c r="AH136" i="49"/>
  <c r="AV136" i="49"/>
  <c r="AU136" i="49"/>
  <c r="AB136" i="49"/>
  <c r="Z136" i="49"/>
  <c r="X136" i="49"/>
  <c r="V136" i="49"/>
  <c r="T136" i="49"/>
  <c r="R136" i="49"/>
  <c r="P136" i="49"/>
  <c r="J136" i="49"/>
  <c r="K136" i="49" s="1"/>
  <c r="I136" i="49"/>
  <c r="D136" i="49"/>
  <c r="C136" i="49"/>
  <c r="AK68" i="49"/>
  <c r="AX68" i="49" s="1"/>
  <c r="AH68" i="49"/>
  <c r="AV68" i="49"/>
  <c r="AU68" i="49"/>
  <c r="AB68" i="49"/>
  <c r="Z68" i="49"/>
  <c r="X68" i="49"/>
  <c r="V68" i="49"/>
  <c r="T68" i="49"/>
  <c r="R68" i="49"/>
  <c r="P68" i="49"/>
  <c r="J68" i="49"/>
  <c r="K68" i="49" s="1"/>
  <c r="I68" i="49"/>
  <c r="D68" i="49"/>
  <c r="C68" i="49"/>
  <c r="AK176" i="49"/>
  <c r="AX176" i="49" s="1"/>
  <c r="AH176" i="49"/>
  <c r="AV176" i="49"/>
  <c r="AU176" i="49"/>
  <c r="AB176" i="49"/>
  <c r="Z176" i="49"/>
  <c r="X176" i="49"/>
  <c r="V176" i="49"/>
  <c r="T176" i="49"/>
  <c r="R176" i="49"/>
  <c r="P176" i="49"/>
  <c r="J176" i="49"/>
  <c r="K176" i="49" s="1"/>
  <c r="I176" i="49"/>
  <c r="D176" i="49"/>
  <c r="C176" i="49"/>
  <c r="AK11" i="49"/>
  <c r="AX11" i="49" s="1"/>
  <c r="AH11" i="49"/>
  <c r="AV11" i="49"/>
  <c r="AU11" i="49"/>
  <c r="AB11" i="49"/>
  <c r="Z11" i="49"/>
  <c r="X11" i="49"/>
  <c r="V11" i="49"/>
  <c r="T11" i="49"/>
  <c r="R11" i="49"/>
  <c r="P11" i="49"/>
  <c r="J11" i="49"/>
  <c r="K11" i="49" s="1"/>
  <c r="I11" i="49"/>
  <c r="D11" i="49"/>
  <c r="C11" i="49"/>
  <c r="AK86" i="49"/>
  <c r="AX86" i="49" s="1"/>
  <c r="AH86" i="49"/>
  <c r="AV86" i="49"/>
  <c r="AU86" i="49"/>
  <c r="AB86" i="49"/>
  <c r="Z86" i="49"/>
  <c r="X86" i="49"/>
  <c r="V86" i="49"/>
  <c r="T86" i="49"/>
  <c r="R86" i="49"/>
  <c r="P86" i="49"/>
  <c r="J86" i="49"/>
  <c r="K86" i="49" s="1"/>
  <c r="I86" i="49"/>
  <c r="D86" i="49"/>
  <c r="C86" i="49"/>
  <c r="AK45" i="49"/>
  <c r="AX45" i="49" s="1"/>
  <c r="AH45" i="49"/>
  <c r="AV45" i="49"/>
  <c r="AU45" i="49"/>
  <c r="AB45" i="49"/>
  <c r="Z45" i="49"/>
  <c r="X45" i="49"/>
  <c r="V45" i="49"/>
  <c r="T45" i="49"/>
  <c r="R45" i="49"/>
  <c r="P45" i="49"/>
  <c r="J45" i="49"/>
  <c r="K45" i="49" s="1"/>
  <c r="I45" i="49"/>
  <c r="D45" i="49"/>
  <c r="C45" i="49"/>
  <c r="AK57" i="49"/>
  <c r="AX57" i="49" s="1"/>
  <c r="AH57" i="49"/>
  <c r="AV57" i="49"/>
  <c r="AU57" i="49"/>
  <c r="AB57" i="49"/>
  <c r="Z57" i="49"/>
  <c r="X57" i="49"/>
  <c r="V57" i="49"/>
  <c r="T57" i="49"/>
  <c r="R57" i="49"/>
  <c r="P57" i="49"/>
  <c r="J57" i="49"/>
  <c r="K57" i="49" s="1"/>
  <c r="I57" i="49"/>
  <c r="D57" i="49"/>
  <c r="C57" i="49"/>
  <c r="AK171" i="49"/>
  <c r="AX171" i="49" s="1"/>
  <c r="AH171" i="49"/>
  <c r="AV171" i="49"/>
  <c r="AU171" i="49"/>
  <c r="AB171" i="49"/>
  <c r="Z171" i="49"/>
  <c r="X171" i="49"/>
  <c r="V171" i="49"/>
  <c r="T171" i="49"/>
  <c r="R171" i="49"/>
  <c r="P171" i="49"/>
  <c r="J171" i="49"/>
  <c r="K171" i="49" s="1"/>
  <c r="I171" i="49"/>
  <c r="D171" i="49"/>
  <c r="C171" i="49"/>
  <c r="AK120" i="49"/>
  <c r="AX120" i="49" s="1"/>
  <c r="AH120" i="49"/>
  <c r="AV120" i="49"/>
  <c r="AU120" i="49"/>
  <c r="AB120" i="49"/>
  <c r="Z120" i="49"/>
  <c r="X120" i="49"/>
  <c r="V120" i="49"/>
  <c r="T120" i="49"/>
  <c r="R120" i="49"/>
  <c r="P120" i="49"/>
  <c r="J120" i="49"/>
  <c r="K120" i="49" s="1"/>
  <c r="I120" i="49"/>
  <c r="D120" i="49"/>
  <c r="C120" i="49"/>
  <c r="AK55" i="49"/>
  <c r="AX55" i="49" s="1"/>
  <c r="AH55" i="49"/>
  <c r="AV55" i="49"/>
  <c r="AU55" i="49"/>
  <c r="AB55" i="49"/>
  <c r="Z55" i="49"/>
  <c r="X55" i="49"/>
  <c r="V55" i="49"/>
  <c r="T55" i="49"/>
  <c r="R55" i="49"/>
  <c r="P55" i="49"/>
  <c r="J55" i="49"/>
  <c r="K55" i="49" s="1"/>
  <c r="I55" i="49"/>
  <c r="D55" i="49"/>
  <c r="C55" i="49"/>
  <c r="AK199" i="49"/>
  <c r="AX199" i="49" s="1"/>
  <c r="AH199" i="49"/>
  <c r="AV199" i="49"/>
  <c r="AU199" i="49"/>
  <c r="AB199" i="49"/>
  <c r="Z199" i="49"/>
  <c r="X199" i="49"/>
  <c r="V199" i="49"/>
  <c r="T199" i="49"/>
  <c r="R199" i="49"/>
  <c r="P199" i="49"/>
  <c r="J199" i="49"/>
  <c r="K199" i="49" s="1"/>
  <c r="I199" i="49"/>
  <c r="D199" i="49"/>
  <c r="C199" i="49"/>
  <c r="AK211" i="49"/>
  <c r="AX211" i="49" s="1"/>
  <c r="AH211" i="49"/>
  <c r="AV211" i="49"/>
  <c r="AU211" i="49"/>
  <c r="AB211" i="49"/>
  <c r="Z211" i="49"/>
  <c r="X211" i="49"/>
  <c r="V211" i="49"/>
  <c r="T211" i="49"/>
  <c r="R211" i="49"/>
  <c r="P211" i="49"/>
  <c r="Q211" i="49" s="1"/>
  <c r="J211" i="49"/>
  <c r="K211" i="49" s="1"/>
  <c r="I211" i="49"/>
  <c r="D211" i="49"/>
  <c r="C211" i="49"/>
  <c r="AK134" i="49"/>
  <c r="AX134" i="49" s="1"/>
  <c r="AH134" i="49"/>
  <c r="AV134" i="49"/>
  <c r="AU134" i="49"/>
  <c r="AB134" i="49"/>
  <c r="Z134" i="49"/>
  <c r="X134" i="49"/>
  <c r="V134" i="49"/>
  <c r="T134" i="49"/>
  <c r="R134" i="49"/>
  <c r="P134" i="49"/>
  <c r="Q134" i="49" s="1"/>
  <c r="J134" i="49"/>
  <c r="K134" i="49" s="1"/>
  <c r="I134" i="49"/>
  <c r="D134" i="49"/>
  <c r="C134" i="49"/>
  <c r="AK205" i="49"/>
  <c r="AX205" i="49" s="1"/>
  <c r="AH205" i="49"/>
  <c r="AV205" i="49"/>
  <c r="AU205" i="49"/>
  <c r="AB205" i="49"/>
  <c r="Z205" i="49"/>
  <c r="X205" i="49"/>
  <c r="V205" i="49"/>
  <c r="T205" i="49"/>
  <c r="R205" i="49"/>
  <c r="P205" i="49"/>
  <c r="Q205" i="49" s="1"/>
  <c r="J205" i="49"/>
  <c r="K205" i="49" s="1"/>
  <c r="I205" i="49"/>
  <c r="D205" i="49"/>
  <c r="C205" i="49"/>
  <c r="AK35" i="49"/>
  <c r="AX35" i="49" s="1"/>
  <c r="AH35" i="49"/>
  <c r="AV35" i="49"/>
  <c r="AU35" i="49"/>
  <c r="AB35" i="49"/>
  <c r="Z35" i="49"/>
  <c r="X35" i="49"/>
  <c r="V35" i="49"/>
  <c r="T35" i="49"/>
  <c r="R35" i="49"/>
  <c r="P35" i="49"/>
  <c r="Q35" i="49" s="1"/>
  <c r="J35" i="49"/>
  <c r="K35" i="49" s="1"/>
  <c r="I35" i="49"/>
  <c r="D35" i="49"/>
  <c r="C35" i="49"/>
  <c r="AK152" i="49"/>
  <c r="AX152" i="49" s="1"/>
  <c r="AH152" i="49"/>
  <c r="AV152" i="49"/>
  <c r="AU152" i="49"/>
  <c r="AB152" i="49"/>
  <c r="Z152" i="49"/>
  <c r="X152" i="49"/>
  <c r="V152" i="49"/>
  <c r="T152" i="49"/>
  <c r="R152" i="49"/>
  <c r="P152" i="49"/>
  <c r="Q152" i="49" s="1"/>
  <c r="J152" i="49"/>
  <c r="K152" i="49" s="1"/>
  <c r="I152" i="49"/>
  <c r="D152" i="49"/>
  <c r="C152" i="49"/>
  <c r="AK196" i="49"/>
  <c r="AX196" i="49" s="1"/>
  <c r="AH196" i="49"/>
  <c r="AV196" i="49"/>
  <c r="AU196" i="49"/>
  <c r="AB196" i="49"/>
  <c r="Z196" i="49"/>
  <c r="X196" i="49"/>
  <c r="V196" i="49"/>
  <c r="T196" i="49"/>
  <c r="R196" i="49"/>
  <c r="P196" i="49"/>
  <c r="Q196" i="49" s="1"/>
  <c r="J196" i="49"/>
  <c r="K196" i="49" s="1"/>
  <c r="I196" i="49"/>
  <c r="D196" i="49"/>
  <c r="C196" i="49"/>
  <c r="AK194" i="49"/>
  <c r="AX194" i="49" s="1"/>
  <c r="AH194" i="49"/>
  <c r="AV194" i="49"/>
  <c r="AU194" i="49"/>
  <c r="AB194" i="49"/>
  <c r="Z194" i="49"/>
  <c r="X194" i="49"/>
  <c r="V194" i="49"/>
  <c r="T194" i="49"/>
  <c r="R194" i="49"/>
  <c r="P194" i="49"/>
  <c r="J194" i="49"/>
  <c r="K194" i="49" s="1"/>
  <c r="I194" i="49"/>
  <c r="D194" i="49"/>
  <c r="C194" i="49"/>
  <c r="AK166" i="49"/>
  <c r="AX166" i="49" s="1"/>
  <c r="AH166" i="49"/>
  <c r="AV166" i="49"/>
  <c r="AU166" i="49"/>
  <c r="AB166" i="49"/>
  <c r="Z166" i="49"/>
  <c r="X166" i="49"/>
  <c r="V166" i="49"/>
  <c r="T166" i="49"/>
  <c r="R166" i="49"/>
  <c r="P166" i="49"/>
  <c r="J166" i="49"/>
  <c r="K166" i="49" s="1"/>
  <c r="I166" i="49"/>
  <c r="D166" i="49"/>
  <c r="C166" i="49"/>
  <c r="AK119" i="49"/>
  <c r="AX119" i="49" s="1"/>
  <c r="AH119" i="49"/>
  <c r="AV119" i="49"/>
  <c r="AU119" i="49"/>
  <c r="AB119" i="49"/>
  <c r="Z119" i="49"/>
  <c r="X119" i="49"/>
  <c r="V119" i="49"/>
  <c r="T119" i="49"/>
  <c r="R119" i="49"/>
  <c r="P119" i="49"/>
  <c r="J119" i="49"/>
  <c r="K119" i="49" s="1"/>
  <c r="I119" i="49"/>
  <c r="D119" i="49"/>
  <c r="C119" i="49"/>
  <c r="AK184" i="49"/>
  <c r="AX184" i="49" s="1"/>
  <c r="AH184" i="49"/>
  <c r="AV184" i="49"/>
  <c r="AU184" i="49"/>
  <c r="AB184" i="49"/>
  <c r="Z184" i="49"/>
  <c r="X184" i="49"/>
  <c r="V184" i="49"/>
  <c r="T184" i="49"/>
  <c r="R184" i="49"/>
  <c r="P184" i="49"/>
  <c r="J184" i="49"/>
  <c r="K184" i="49" s="1"/>
  <c r="I184" i="49"/>
  <c r="D184" i="49"/>
  <c r="C184" i="49"/>
  <c r="AK43" i="49"/>
  <c r="AX43" i="49" s="1"/>
  <c r="AH43" i="49"/>
  <c r="AV43" i="49"/>
  <c r="AU43" i="49"/>
  <c r="AB43" i="49"/>
  <c r="Z43" i="49"/>
  <c r="X43" i="49"/>
  <c r="V43" i="49"/>
  <c r="T43" i="49"/>
  <c r="R43" i="49"/>
  <c r="P43" i="49"/>
  <c r="Q43" i="49" s="1"/>
  <c r="J43" i="49"/>
  <c r="K43" i="49" s="1"/>
  <c r="I43" i="49"/>
  <c r="D43" i="49"/>
  <c r="C43" i="49"/>
  <c r="AK112" i="49"/>
  <c r="AX112" i="49" s="1"/>
  <c r="AH112" i="49"/>
  <c r="AV112" i="49"/>
  <c r="AU112" i="49"/>
  <c r="AB112" i="49"/>
  <c r="Z112" i="49"/>
  <c r="X112" i="49"/>
  <c r="V112" i="49"/>
  <c r="T112" i="49"/>
  <c r="R112" i="49"/>
  <c r="P112" i="49"/>
  <c r="J112" i="49"/>
  <c r="K112" i="49" s="1"/>
  <c r="I112" i="49"/>
  <c r="D112" i="49"/>
  <c r="C112" i="49"/>
  <c r="AK110" i="49"/>
  <c r="AX110" i="49" s="1"/>
  <c r="AH110" i="49"/>
  <c r="AV110" i="49"/>
  <c r="AU110" i="49"/>
  <c r="AB110" i="49"/>
  <c r="Z110" i="49"/>
  <c r="X110" i="49"/>
  <c r="V110" i="49"/>
  <c r="T110" i="49"/>
  <c r="R110" i="49"/>
  <c r="P110" i="49"/>
  <c r="J110" i="49"/>
  <c r="K110" i="49" s="1"/>
  <c r="I110" i="49"/>
  <c r="D110" i="49"/>
  <c r="C110" i="49"/>
  <c r="AK193" i="49"/>
  <c r="AX193" i="49" s="1"/>
  <c r="AH193" i="49"/>
  <c r="AV193" i="49"/>
  <c r="AU193" i="49"/>
  <c r="AB193" i="49"/>
  <c r="Z193" i="49"/>
  <c r="X193" i="49"/>
  <c r="V193" i="49"/>
  <c r="T193" i="49"/>
  <c r="R193" i="49"/>
  <c r="P193" i="49"/>
  <c r="J193" i="49"/>
  <c r="K193" i="49" s="1"/>
  <c r="I193" i="49"/>
  <c r="D193" i="49"/>
  <c r="C193" i="49"/>
  <c r="AK54" i="49"/>
  <c r="AX54" i="49" s="1"/>
  <c r="AH54" i="49"/>
  <c r="AV54" i="49"/>
  <c r="AU54" i="49"/>
  <c r="AB54" i="49"/>
  <c r="Z54" i="49"/>
  <c r="X54" i="49"/>
  <c r="V54" i="49"/>
  <c r="T54" i="49"/>
  <c r="R54" i="49"/>
  <c r="P54" i="49"/>
  <c r="J54" i="49"/>
  <c r="K54" i="49" s="1"/>
  <c r="I54" i="49"/>
  <c r="D54" i="49"/>
  <c r="C54" i="49"/>
  <c r="AK18" i="49"/>
  <c r="AX18" i="49" s="1"/>
  <c r="AH18" i="49"/>
  <c r="AV18" i="49"/>
  <c r="AU18" i="49"/>
  <c r="AB18" i="49"/>
  <c r="Z18" i="49"/>
  <c r="X18" i="49"/>
  <c r="V18" i="49"/>
  <c r="T18" i="49"/>
  <c r="R18" i="49"/>
  <c r="P18" i="49"/>
  <c r="J18" i="49"/>
  <c r="K18" i="49" s="1"/>
  <c r="I18" i="49"/>
  <c r="D18" i="49"/>
  <c r="C18" i="49"/>
  <c r="AK64" i="49"/>
  <c r="AX64" i="49" s="1"/>
  <c r="AH64" i="49"/>
  <c r="AV64" i="49"/>
  <c r="AU64" i="49"/>
  <c r="AB64" i="49"/>
  <c r="Z64" i="49"/>
  <c r="X64" i="49"/>
  <c r="V64" i="49"/>
  <c r="T64" i="49"/>
  <c r="R64" i="49"/>
  <c r="P64" i="49"/>
  <c r="J64" i="49"/>
  <c r="K64" i="49" s="1"/>
  <c r="I64" i="49"/>
  <c r="D64" i="49"/>
  <c r="C64" i="49"/>
  <c r="AK79" i="49"/>
  <c r="AX79" i="49" s="1"/>
  <c r="AH79" i="49"/>
  <c r="AV79" i="49"/>
  <c r="AU79" i="49"/>
  <c r="AB79" i="49"/>
  <c r="Z79" i="49"/>
  <c r="X79" i="49"/>
  <c r="V79" i="49"/>
  <c r="T79" i="49"/>
  <c r="R79" i="49"/>
  <c r="P79" i="49"/>
  <c r="Q79" i="49" s="1"/>
  <c r="J79" i="49"/>
  <c r="K79" i="49" s="1"/>
  <c r="I79" i="49"/>
  <c r="D79" i="49"/>
  <c r="C79" i="49"/>
  <c r="AK139" i="49"/>
  <c r="AX139" i="49" s="1"/>
  <c r="AH139" i="49"/>
  <c r="AV139" i="49"/>
  <c r="AU139" i="49"/>
  <c r="AB139" i="49"/>
  <c r="Z139" i="49"/>
  <c r="X139" i="49"/>
  <c r="V139" i="49"/>
  <c r="T139" i="49"/>
  <c r="R139" i="49"/>
  <c r="P139" i="49"/>
  <c r="J139" i="49"/>
  <c r="K139" i="49" s="1"/>
  <c r="I139" i="49"/>
  <c r="D139" i="49"/>
  <c r="C139" i="49"/>
  <c r="AK124" i="49"/>
  <c r="AX124" i="49" s="1"/>
  <c r="AH124" i="49"/>
  <c r="AV124" i="49"/>
  <c r="AU124" i="49"/>
  <c r="AB124" i="49"/>
  <c r="Z124" i="49"/>
  <c r="X124" i="49"/>
  <c r="V124" i="49"/>
  <c r="T124" i="49"/>
  <c r="R124" i="49"/>
  <c r="P124" i="49"/>
  <c r="J124" i="49"/>
  <c r="K124" i="49" s="1"/>
  <c r="I124" i="49"/>
  <c r="D124" i="49"/>
  <c r="C124" i="49"/>
  <c r="AK42" i="49"/>
  <c r="AX42" i="49" s="1"/>
  <c r="AH42" i="49"/>
  <c r="AV42" i="49"/>
  <c r="AU42" i="49"/>
  <c r="AB42" i="49"/>
  <c r="Z42" i="49"/>
  <c r="X42" i="49"/>
  <c r="V42" i="49"/>
  <c r="T42" i="49"/>
  <c r="R42" i="49"/>
  <c r="P42" i="49"/>
  <c r="J42" i="49"/>
  <c r="K42" i="49" s="1"/>
  <c r="I42" i="49"/>
  <c r="D42" i="49"/>
  <c r="C42" i="49"/>
  <c r="AK61" i="49"/>
  <c r="AX61" i="49" s="1"/>
  <c r="AH61" i="49"/>
  <c r="AV61" i="49"/>
  <c r="AU61" i="49"/>
  <c r="AB61" i="49"/>
  <c r="Z61" i="49"/>
  <c r="X61" i="49"/>
  <c r="V61" i="49"/>
  <c r="T61" i="49"/>
  <c r="R61" i="49"/>
  <c r="P61" i="49"/>
  <c r="J61" i="49"/>
  <c r="K61" i="49" s="1"/>
  <c r="I61" i="49"/>
  <c r="D61" i="49"/>
  <c r="C61" i="49"/>
  <c r="AK127" i="49"/>
  <c r="AX127" i="49" s="1"/>
  <c r="AH127" i="49"/>
  <c r="AV127" i="49"/>
  <c r="AU127" i="49"/>
  <c r="AB127" i="49"/>
  <c r="Z127" i="49"/>
  <c r="X127" i="49"/>
  <c r="V127" i="49"/>
  <c r="T127" i="49"/>
  <c r="R127" i="49"/>
  <c r="P127" i="49"/>
  <c r="J127" i="49"/>
  <c r="K127" i="49" s="1"/>
  <c r="I127" i="49"/>
  <c r="D127" i="49"/>
  <c r="C127" i="49"/>
  <c r="AK85" i="49"/>
  <c r="AX85" i="49" s="1"/>
  <c r="AH85" i="49"/>
  <c r="AV85" i="49"/>
  <c r="AU85" i="49"/>
  <c r="AB85" i="49"/>
  <c r="Z85" i="49"/>
  <c r="X85" i="49"/>
  <c r="V85" i="49"/>
  <c r="T85" i="49"/>
  <c r="R85" i="49"/>
  <c r="P85" i="49"/>
  <c r="J85" i="49"/>
  <c r="K85" i="49" s="1"/>
  <c r="I85" i="49"/>
  <c r="D85" i="49"/>
  <c r="C85" i="49"/>
  <c r="AK168" i="49"/>
  <c r="AX168" i="49" s="1"/>
  <c r="AH168" i="49"/>
  <c r="AV168" i="49"/>
  <c r="AU168" i="49"/>
  <c r="AB168" i="49"/>
  <c r="Z168" i="49"/>
  <c r="X168" i="49"/>
  <c r="V168" i="49"/>
  <c r="T168" i="49"/>
  <c r="R168" i="49"/>
  <c r="P168" i="49"/>
  <c r="J168" i="49"/>
  <c r="K168" i="49" s="1"/>
  <c r="I168" i="49"/>
  <c r="D168" i="49"/>
  <c r="C168" i="49"/>
  <c r="AK39" i="49"/>
  <c r="AX39" i="49" s="1"/>
  <c r="AH39" i="49"/>
  <c r="AV39" i="49"/>
  <c r="AU39" i="49"/>
  <c r="AB39" i="49"/>
  <c r="Z39" i="49"/>
  <c r="X39" i="49"/>
  <c r="V39" i="49"/>
  <c r="T39" i="49"/>
  <c r="R39" i="49"/>
  <c r="P39" i="49"/>
  <c r="Q39" i="49" s="1"/>
  <c r="J39" i="49"/>
  <c r="K39" i="49" s="1"/>
  <c r="I39" i="49"/>
  <c r="D39" i="49"/>
  <c r="C39" i="49"/>
  <c r="AK12" i="49"/>
  <c r="AX12" i="49" s="1"/>
  <c r="AH12" i="49"/>
  <c r="AV12" i="49"/>
  <c r="AU12" i="49"/>
  <c r="AB12" i="49"/>
  <c r="Z12" i="49"/>
  <c r="X12" i="49"/>
  <c r="V12" i="49"/>
  <c r="T12" i="49"/>
  <c r="R12" i="49"/>
  <c r="P12" i="49"/>
  <c r="J12" i="49"/>
  <c r="K12" i="49" s="1"/>
  <c r="I12" i="49"/>
  <c r="D12" i="49"/>
  <c r="C12" i="49"/>
  <c r="AK38" i="49"/>
  <c r="AX38" i="49" s="1"/>
  <c r="AH38" i="49"/>
  <c r="AV38" i="49"/>
  <c r="AU38" i="49"/>
  <c r="AB38" i="49"/>
  <c r="Z38" i="49"/>
  <c r="X38" i="49"/>
  <c r="V38" i="49"/>
  <c r="T38" i="49"/>
  <c r="R38" i="49"/>
  <c r="P38" i="49"/>
  <c r="Q38" i="49" s="1"/>
  <c r="J38" i="49"/>
  <c r="K38" i="49" s="1"/>
  <c r="I38" i="49"/>
  <c r="D38" i="49"/>
  <c r="C38" i="49"/>
  <c r="AK188" i="49"/>
  <c r="AX188" i="49" s="1"/>
  <c r="AH188" i="49"/>
  <c r="AV188" i="49"/>
  <c r="AU188" i="49"/>
  <c r="AB188" i="49"/>
  <c r="Z188" i="49"/>
  <c r="X188" i="49"/>
  <c r="V188" i="49"/>
  <c r="T188" i="49"/>
  <c r="R188" i="49"/>
  <c r="P188" i="49"/>
  <c r="J188" i="49"/>
  <c r="K188" i="49" s="1"/>
  <c r="I188" i="49"/>
  <c r="D188" i="49"/>
  <c r="C188" i="49"/>
  <c r="AK167" i="49"/>
  <c r="AX167" i="49" s="1"/>
  <c r="AH167" i="49"/>
  <c r="AV167" i="49"/>
  <c r="AU167" i="49"/>
  <c r="AB167" i="49"/>
  <c r="Z167" i="49"/>
  <c r="X167" i="49"/>
  <c r="V167" i="49"/>
  <c r="T167" i="49"/>
  <c r="R167" i="49"/>
  <c r="P167" i="49"/>
  <c r="J167" i="49"/>
  <c r="K167" i="49" s="1"/>
  <c r="I167" i="49"/>
  <c r="D167" i="49"/>
  <c r="C167" i="49"/>
  <c r="AK76" i="49"/>
  <c r="AX76" i="49" s="1"/>
  <c r="AH76" i="49"/>
  <c r="AV76" i="49"/>
  <c r="AU76" i="49"/>
  <c r="AB76" i="49"/>
  <c r="Z76" i="49"/>
  <c r="X76" i="49"/>
  <c r="V76" i="49"/>
  <c r="T76" i="49"/>
  <c r="R76" i="49"/>
  <c r="P76" i="49"/>
  <c r="J76" i="49"/>
  <c r="K76" i="49" s="1"/>
  <c r="I76" i="49"/>
  <c r="D76" i="49"/>
  <c r="C76" i="49"/>
  <c r="AK163" i="49"/>
  <c r="AX163" i="49" s="1"/>
  <c r="AH163" i="49"/>
  <c r="AV163" i="49"/>
  <c r="AU163" i="49"/>
  <c r="AB163" i="49"/>
  <c r="Z163" i="49"/>
  <c r="X163" i="49"/>
  <c r="V163" i="49"/>
  <c r="T163" i="49"/>
  <c r="R163" i="49"/>
  <c r="P163" i="49"/>
  <c r="J163" i="49"/>
  <c r="K163" i="49" s="1"/>
  <c r="I163" i="49"/>
  <c r="D163" i="49"/>
  <c r="C163" i="49"/>
  <c r="AK113" i="49"/>
  <c r="AX113" i="49" s="1"/>
  <c r="AH113" i="49"/>
  <c r="AV113" i="49"/>
  <c r="AU113" i="49"/>
  <c r="AB113" i="49"/>
  <c r="Z113" i="49"/>
  <c r="X113" i="49"/>
  <c r="V113" i="49"/>
  <c r="T113" i="49"/>
  <c r="R113" i="49"/>
  <c r="P113" i="49"/>
  <c r="J113" i="49"/>
  <c r="K113" i="49" s="1"/>
  <c r="I113" i="49"/>
  <c r="D113" i="49"/>
  <c r="C113" i="49"/>
  <c r="AK73" i="49"/>
  <c r="AX73" i="49" s="1"/>
  <c r="AH73" i="49"/>
  <c r="AV73" i="49"/>
  <c r="AU73" i="49"/>
  <c r="AB73" i="49"/>
  <c r="Z73" i="49"/>
  <c r="X73" i="49"/>
  <c r="V73" i="49"/>
  <c r="T73" i="49"/>
  <c r="R73" i="49"/>
  <c r="P73" i="49"/>
  <c r="Q73" i="49" s="1"/>
  <c r="J73" i="49"/>
  <c r="K73" i="49" s="1"/>
  <c r="I73" i="49"/>
  <c r="D73" i="49"/>
  <c r="C73" i="49"/>
  <c r="AK56" i="49"/>
  <c r="AX56" i="49" s="1"/>
  <c r="AH56" i="49"/>
  <c r="AV56" i="49"/>
  <c r="AU56" i="49"/>
  <c r="AB56" i="49"/>
  <c r="Z56" i="49"/>
  <c r="X56" i="49"/>
  <c r="V56" i="49"/>
  <c r="T56" i="49"/>
  <c r="R56" i="49"/>
  <c r="P56" i="49"/>
  <c r="J56" i="49"/>
  <c r="K56" i="49" s="1"/>
  <c r="I56" i="49"/>
  <c r="D56" i="49"/>
  <c r="C56" i="49"/>
  <c r="AK198" i="49"/>
  <c r="AX198" i="49" s="1"/>
  <c r="AH198" i="49"/>
  <c r="AV198" i="49"/>
  <c r="AU198" i="49"/>
  <c r="AB198" i="49"/>
  <c r="Z198" i="49"/>
  <c r="X198" i="49"/>
  <c r="V198" i="49"/>
  <c r="T198" i="49"/>
  <c r="R198" i="49"/>
  <c r="P198" i="49"/>
  <c r="J198" i="49"/>
  <c r="K198" i="49" s="1"/>
  <c r="I198" i="49"/>
  <c r="D198" i="49"/>
  <c r="C198" i="49"/>
  <c r="AK114" i="49"/>
  <c r="AX114" i="49" s="1"/>
  <c r="AH114" i="49"/>
  <c r="AV114" i="49"/>
  <c r="AU114" i="49"/>
  <c r="AB114" i="49"/>
  <c r="Z114" i="49"/>
  <c r="X114" i="49"/>
  <c r="V114" i="49"/>
  <c r="T114" i="49"/>
  <c r="R114" i="49"/>
  <c r="P114" i="49"/>
  <c r="J114" i="49"/>
  <c r="K114" i="49" s="1"/>
  <c r="I114" i="49"/>
  <c r="D114" i="49"/>
  <c r="C114" i="49"/>
  <c r="AK28" i="49"/>
  <c r="AX28" i="49" s="1"/>
  <c r="AH28" i="49"/>
  <c r="AV28" i="49"/>
  <c r="AU28" i="49"/>
  <c r="AB28" i="49"/>
  <c r="Z28" i="49"/>
  <c r="X28" i="49"/>
  <c r="V28" i="49"/>
  <c r="T28" i="49"/>
  <c r="R28" i="49"/>
  <c r="P28" i="49"/>
  <c r="J28" i="49"/>
  <c r="K28" i="49" s="1"/>
  <c r="I28" i="49"/>
  <c r="D28" i="49"/>
  <c r="C28" i="49"/>
  <c r="AK96" i="49"/>
  <c r="AX96" i="49" s="1"/>
  <c r="AH96" i="49"/>
  <c r="AV96" i="49"/>
  <c r="AU96" i="49"/>
  <c r="AB96" i="49"/>
  <c r="Z96" i="49"/>
  <c r="X96" i="49"/>
  <c r="V96" i="49"/>
  <c r="T96" i="49"/>
  <c r="R96" i="49"/>
  <c r="P96" i="49"/>
  <c r="Q96" i="49" s="1"/>
  <c r="J96" i="49"/>
  <c r="K96" i="49" s="1"/>
  <c r="I96" i="49"/>
  <c r="D96" i="49"/>
  <c r="C96" i="49"/>
  <c r="AK153" i="49"/>
  <c r="AX153" i="49" s="1"/>
  <c r="AH153" i="49"/>
  <c r="AV153" i="49"/>
  <c r="AU153" i="49"/>
  <c r="AB153" i="49"/>
  <c r="Z153" i="49"/>
  <c r="X153" i="49"/>
  <c r="V153" i="49"/>
  <c r="T153" i="49"/>
  <c r="R153" i="49"/>
  <c r="P153" i="49"/>
  <c r="J153" i="49"/>
  <c r="K153" i="49" s="1"/>
  <c r="I153" i="49"/>
  <c r="D153" i="49"/>
  <c r="C153" i="49"/>
  <c r="AK108" i="49"/>
  <c r="AX108" i="49" s="1"/>
  <c r="AH108" i="49"/>
  <c r="AV108" i="49"/>
  <c r="AU108" i="49"/>
  <c r="AB108" i="49"/>
  <c r="Z108" i="49"/>
  <c r="X108" i="49"/>
  <c r="V108" i="49"/>
  <c r="T108" i="49"/>
  <c r="R108" i="49"/>
  <c r="P108" i="49"/>
  <c r="J108" i="49"/>
  <c r="K108" i="49" s="1"/>
  <c r="I108" i="49"/>
  <c r="D108" i="49"/>
  <c r="C108" i="49"/>
  <c r="AK116" i="49"/>
  <c r="AX116" i="49" s="1"/>
  <c r="AH116" i="49"/>
  <c r="AV116" i="49"/>
  <c r="AU116" i="49"/>
  <c r="AB116" i="49"/>
  <c r="Z116" i="49"/>
  <c r="X116" i="49"/>
  <c r="V116" i="49"/>
  <c r="T116" i="49"/>
  <c r="R116" i="49"/>
  <c r="P116" i="49"/>
  <c r="J116" i="49"/>
  <c r="K116" i="49" s="1"/>
  <c r="I116" i="49"/>
  <c r="D116" i="49"/>
  <c r="C116" i="49"/>
  <c r="AK132" i="49"/>
  <c r="AX132" i="49" s="1"/>
  <c r="AH132" i="49"/>
  <c r="AV132" i="49"/>
  <c r="AU132" i="49"/>
  <c r="AB132" i="49"/>
  <c r="Z132" i="49"/>
  <c r="X132" i="49"/>
  <c r="V132" i="49"/>
  <c r="T132" i="49"/>
  <c r="R132" i="49"/>
  <c r="P132" i="49"/>
  <c r="J132" i="49"/>
  <c r="K132" i="49" s="1"/>
  <c r="I132" i="49"/>
  <c r="D132" i="49"/>
  <c r="C132" i="49"/>
  <c r="AK21" i="49"/>
  <c r="AX21" i="49" s="1"/>
  <c r="AH21" i="49"/>
  <c r="AV21" i="49"/>
  <c r="AU21" i="49"/>
  <c r="AB21" i="49"/>
  <c r="Z21" i="49"/>
  <c r="X21" i="49"/>
  <c r="V21" i="49"/>
  <c r="T21" i="49"/>
  <c r="R21" i="49"/>
  <c r="P21" i="49"/>
  <c r="Q21" i="49" s="1"/>
  <c r="J21" i="49"/>
  <c r="K21" i="49" s="1"/>
  <c r="I21" i="49"/>
  <c r="D21" i="49"/>
  <c r="C21" i="49"/>
  <c r="AK158" i="49"/>
  <c r="AX158" i="49" s="1"/>
  <c r="AH158" i="49"/>
  <c r="AV158" i="49"/>
  <c r="AU158" i="49"/>
  <c r="AB158" i="49"/>
  <c r="Z158" i="49"/>
  <c r="X158" i="49"/>
  <c r="V158" i="49"/>
  <c r="T158" i="49"/>
  <c r="R158" i="49"/>
  <c r="P158" i="49"/>
  <c r="J158" i="49"/>
  <c r="K158" i="49" s="1"/>
  <c r="I158" i="49"/>
  <c r="D158" i="49"/>
  <c r="C158" i="49"/>
  <c r="AK24" i="49"/>
  <c r="AX24" i="49" s="1"/>
  <c r="AH24" i="49"/>
  <c r="AV24" i="49"/>
  <c r="AU24" i="49"/>
  <c r="AB24" i="49"/>
  <c r="Z24" i="49"/>
  <c r="X24" i="49"/>
  <c r="V24" i="49"/>
  <c r="T24" i="49"/>
  <c r="R24" i="49"/>
  <c r="P24" i="49"/>
  <c r="J24" i="49"/>
  <c r="K24" i="49" s="1"/>
  <c r="I24" i="49"/>
  <c r="D24" i="49"/>
  <c r="C24" i="49"/>
  <c r="AK159" i="49"/>
  <c r="AX159" i="49" s="1"/>
  <c r="AH159" i="49"/>
  <c r="AV159" i="49"/>
  <c r="AU159" i="49"/>
  <c r="AB159" i="49"/>
  <c r="Z159" i="49"/>
  <c r="X159" i="49"/>
  <c r="V159" i="49"/>
  <c r="T159" i="49"/>
  <c r="R159" i="49"/>
  <c r="P159" i="49"/>
  <c r="J159" i="49"/>
  <c r="K159" i="49" s="1"/>
  <c r="I159" i="49"/>
  <c r="D159" i="49"/>
  <c r="C159" i="49"/>
  <c r="AK208" i="49"/>
  <c r="AX208" i="49" s="1"/>
  <c r="AH208" i="49"/>
  <c r="AV208" i="49"/>
  <c r="AU208" i="49"/>
  <c r="AB208" i="49"/>
  <c r="Z208" i="49"/>
  <c r="X208" i="49"/>
  <c r="V208" i="49"/>
  <c r="T208" i="49"/>
  <c r="R208" i="49"/>
  <c r="P208" i="49"/>
  <c r="Q208" i="49" s="1"/>
  <c r="J208" i="49"/>
  <c r="K208" i="49" s="1"/>
  <c r="I208" i="49"/>
  <c r="D208" i="49"/>
  <c r="C208" i="49"/>
  <c r="AK22" i="49"/>
  <c r="AX22" i="49" s="1"/>
  <c r="AH22" i="49"/>
  <c r="AV22" i="49"/>
  <c r="AU22" i="49"/>
  <c r="AB22" i="49"/>
  <c r="Z22" i="49"/>
  <c r="X22" i="49"/>
  <c r="V22" i="49"/>
  <c r="T22" i="49"/>
  <c r="R22" i="49"/>
  <c r="P22" i="49"/>
  <c r="J22" i="49"/>
  <c r="K22" i="49" s="1"/>
  <c r="I22" i="49"/>
  <c r="D22" i="49"/>
  <c r="C22" i="49"/>
  <c r="AK82" i="49"/>
  <c r="AX82" i="49" s="1"/>
  <c r="AH82" i="49"/>
  <c r="AV82" i="49"/>
  <c r="AU82" i="49"/>
  <c r="AB82" i="49"/>
  <c r="Z82" i="49"/>
  <c r="X82" i="49"/>
  <c r="V82" i="49"/>
  <c r="T82" i="49"/>
  <c r="R82" i="49"/>
  <c r="P82" i="49"/>
  <c r="Q82" i="49" s="1"/>
  <c r="J82" i="49"/>
  <c r="K82" i="49" s="1"/>
  <c r="I82" i="49"/>
  <c r="D82" i="49"/>
  <c r="C82" i="49"/>
  <c r="AK195" i="49"/>
  <c r="AX195" i="49" s="1"/>
  <c r="AH195" i="49"/>
  <c r="AV195" i="49"/>
  <c r="AU195" i="49"/>
  <c r="AB195" i="49"/>
  <c r="Z195" i="49"/>
  <c r="X195" i="49"/>
  <c r="V195" i="49"/>
  <c r="T195" i="49"/>
  <c r="R195" i="49"/>
  <c r="P195" i="49"/>
  <c r="J195" i="49"/>
  <c r="K195" i="49" s="1"/>
  <c r="I195" i="49"/>
  <c r="D195" i="49"/>
  <c r="C195" i="49"/>
  <c r="AK50" i="49"/>
  <c r="AX50" i="49" s="1"/>
  <c r="AH50" i="49"/>
  <c r="AV50" i="49"/>
  <c r="AU50" i="49"/>
  <c r="AB50" i="49"/>
  <c r="Z50" i="49"/>
  <c r="X50" i="49"/>
  <c r="V50" i="49"/>
  <c r="T50" i="49"/>
  <c r="R50" i="49"/>
  <c r="P50" i="49"/>
  <c r="J50" i="49"/>
  <c r="K50" i="49" s="1"/>
  <c r="I50" i="49"/>
  <c r="D50" i="49"/>
  <c r="C50" i="49"/>
  <c r="AK191" i="49"/>
  <c r="AX191" i="49" s="1"/>
  <c r="AH191" i="49"/>
  <c r="AV191" i="49"/>
  <c r="AU191" i="49"/>
  <c r="AB191" i="49"/>
  <c r="Z191" i="49"/>
  <c r="X191" i="49"/>
  <c r="V191" i="49"/>
  <c r="T191" i="49"/>
  <c r="R191" i="49"/>
  <c r="P191" i="49"/>
  <c r="J191" i="49"/>
  <c r="K191" i="49" s="1"/>
  <c r="I191" i="49"/>
  <c r="D191" i="49"/>
  <c r="C191" i="49"/>
  <c r="AK17" i="49"/>
  <c r="AX17" i="49" s="1"/>
  <c r="AH17" i="49"/>
  <c r="AV17" i="49"/>
  <c r="AU17" i="49"/>
  <c r="AB17" i="49"/>
  <c r="Z17" i="49"/>
  <c r="X17" i="49"/>
  <c r="V17" i="49"/>
  <c r="T17" i="49"/>
  <c r="R17" i="49"/>
  <c r="P17" i="49"/>
  <c r="J17" i="49"/>
  <c r="K17" i="49" s="1"/>
  <c r="I17" i="49"/>
  <c r="D17" i="49"/>
  <c r="C17" i="49"/>
  <c r="AK46" i="49"/>
  <c r="AX46" i="49" s="1"/>
  <c r="AH46" i="49"/>
  <c r="AV46" i="49"/>
  <c r="AU46" i="49"/>
  <c r="AB46" i="49"/>
  <c r="Z46" i="49"/>
  <c r="X46" i="49"/>
  <c r="V46" i="49"/>
  <c r="T46" i="49"/>
  <c r="R46" i="49"/>
  <c r="P46" i="49"/>
  <c r="J46" i="49"/>
  <c r="K46" i="49" s="1"/>
  <c r="I46" i="49"/>
  <c r="D46" i="49"/>
  <c r="C46" i="49"/>
  <c r="AK77" i="49"/>
  <c r="AX77" i="49" s="1"/>
  <c r="AH77" i="49"/>
  <c r="AV77" i="49"/>
  <c r="AU77" i="49"/>
  <c r="AB77" i="49"/>
  <c r="Z77" i="49"/>
  <c r="X77" i="49"/>
  <c r="V77" i="49"/>
  <c r="T77" i="49"/>
  <c r="R77" i="49"/>
  <c r="P77" i="49"/>
  <c r="Q77" i="49" s="1"/>
  <c r="J77" i="49"/>
  <c r="K77" i="49" s="1"/>
  <c r="I77" i="49"/>
  <c r="D77" i="49"/>
  <c r="C77" i="49"/>
  <c r="AK174" i="49"/>
  <c r="AX174" i="49" s="1"/>
  <c r="AH174" i="49"/>
  <c r="AV174" i="49"/>
  <c r="AU174" i="49"/>
  <c r="AB174" i="49"/>
  <c r="Z174" i="49"/>
  <c r="X174" i="49"/>
  <c r="V174" i="49"/>
  <c r="T174" i="49"/>
  <c r="R174" i="49"/>
  <c r="P174" i="49"/>
  <c r="J174" i="49"/>
  <c r="K174" i="49" s="1"/>
  <c r="I174" i="49"/>
  <c r="D174" i="49"/>
  <c r="C174" i="49"/>
  <c r="AK172" i="49"/>
  <c r="AX172" i="49" s="1"/>
  <c r="AH172" i="49"/>
  <c r="AV172" i="49"/>
  <c r="AU172" i="49"/>
  <c r="AB172" i="49"/>
  <c r="Z172" i="49"/>
  <c r="X172" i="49"/>
  <c r="V172" i="49"/>
  <c r="T172" i="49"/>
  <c r="R172" i="49"/>
  <c r="P172" i="49"/>
  <c r="J172" i="49"/>
  <c r="K172" i="49" s="1"/>
  <c r="I172" i="49"/>
  <c r="D172" i="49"/>
  <c r="C172" i="49"/>
  <c r="AK187" i="49"/>
  <c r="AX187" i="49" s="1"/>
  <c r="AH187" i="49"/>
  <c r="AV187" i="49"/>
  <c r="AU187" i="49"/>
  <c r="AB187" i="49"/>
  <c r="Z187" i="49"/>
  <c r="X187" i="49"/>
  <c r="V187" i="49"/>
  <c r="T187" i="49"/>
  <c r="R187" i="49"/>
  <c r="P187" i="49"/>
  <c r="J187" i="49"/>
  <c r="K187" i="49" s="1"/>
  <c r="I187" i="49"/>
  <c r="D187" i="49"/>
  <c r="C187" i="49"/>
  <c r="AK118" i="49"/>
  <c r="AX118" i="49" s="1"/>
  <c r="AH118" i="49"/>
  <c r="AV118" i="49"/>
  <c r="AU118" i="49"/>
  <c r="AB118" i="49"/>
  <c r="Z118" i="49"/>
  <c r="X118" i="49"/>
  <c r="V118" i="49"/>
  <c r="T118" i="49"/>
  <c r="R118" i="49"/>
  <c r="P118" i="49"/>
  <c r="J118" i="49"/>
  <c r="K118" i="49" s="1"/>
  <c r="I118" i="49"/>
  <c r="D118" i="49"/>
  <c r="C118" i="49"/>
  <c r="AK111" i="49"/>
  <c r="AX111" i="49" s="1"/>
  <c r="AH111" i="49"/>
  <c r="AV111" i="49"/>
  <c r="AU111" i="49"/>
  <c r="AB111" i="49"/>
  <c r="Z111" i="49"/>
  <c r="X111" i="49"/>
  <c r="V111" i="49"/>
  <c r="T111" i="49"/>
  <c r="R111" i="49"/>
  <c r="P111" i="49"/>
  <c r="J111" i="49"/>
  <c r="K111" i="49" s="1"/>
  <c r="I111" i="49"/>
  <c r="D111" i="49"/>
  <c r="C111" i="49"/>
  <c r="AK3" i="49"/>
  <c r="AX3" i="49" s="1"/>
  <c r="AH3" i="49"/>
  <c r="AV3" i="49"/>
  <c r="AU3" i="49"/>
  <c r="AB3" i="49"/>
  <c r="Z3" i="49"/>
  <c r="X3" i="49"/>
  <c r="V3" i="49"/>
  <c r="T3" i="49"/>
  <c r="R3" i="49"/>
  <c r="P3" i="49"/>
  <c r="J3" i="49"/>
  <c r="K3" i="49" s="1"/>
  <c r="I3" i="49"/>
  <c r="D3" i="49"/>
  <c r="C3" i="49"/>
  <c r="AK185" i="49"/>
  <c r="AX185" i="49" s="1"/>
  <c r="AH185" i="49"/>
  <c r="AV185" i="49"/>
  <c r="AU185" i="49"/>
  <c r="AB185" i="49"/>
  <c r="Z185" i="49"/>
  <c r="X185" i="49"/>
  <c r="V185" i="49"/>
  <c r="T185" i="49"/>
  <c r="R185" i="49"/>
  <c r="P185" i="49"/>
  <c r="J185" i="49"/>
  <c r="K185" i="49" s="1"/>
  <c r="I185" i="49"/>
  <c r="D185" i="49"/>
  <c r="C185" i="49"/>
  <c r="AK7" i="49"/>
  <c r="AX7" i="49" s="1"/>
  <c r="AH7" i="49"/>
  <c r="AV7" i="49"/>
  <c r="AU7" i="49"/>
  <c r="AB7" i="49"/>
  <c r="Z7" i="49"/>
  <c r="X7" i="49"/>
  <c r="V7" i="49"/>
  <c r="T7" i="49"/>
  <c r="R7" i="49"/>
  <c r="P7" i="49"/>
  <c r="J7" i="49"/>
  <c r="K7" i="49" s="1"/>
  <c r="I7" i="49"/>
  <c r="D7" i="49"/>
  <c r="C7" i="49"/>
  <c r="AK157" i="49"/>
  <c r="AX157" i="49" s="1"/>
  <c r="AH157" i="49"/>
  <c r="AV157" i="49"/>
  <c r="AU157" i="49"/>
  <c r="AB157" i="49"/>
  <c r="Z157" i="49"/>
  <c r="X157" i="49"/>
  <c r="V157" i="49"/>
  <c r="T157" i="49"/>
  <c r="R157" i="49"/>
  <c r="P157" i="49"/>
  <c r="Q157" i="49" s="1"/>
  <c r="J157" i="49"/>
  <c r="K157" i="49" s="1"/>
  <c r="I157" i="49"/>
  <c r="D157" i="49"/>
  <c r="C157" i="49"/>
  <c r="AK156" i="49"/>
  <c r="AX156" i="49" s="1"/>
  <c r="AH156" i="49"/>
  <c r="AV156" i="49"/>
  <c r="AU156" i="49"/>
  <c r="AB156" i="49"/>
  <c r="Z156" i="49"/>
  <c r="X156" i="49"/>
  <c r="V156" i="49"/>
  <c r="T156" i="49"/>
  <c r="R156" i="49"/>
  <c r="P156" i="49"/>
  <c r="J156" i="49"/>
  <c r="K156" i="49" s="1"/>
  <c r="I156" i="49"/>
  <c r="D156" i="49"/>
  <c r="C156" i="49"/>
  <c r="AK135" i="49"/>
  <c r="AX135" i="49" s="1"/>
  <c r="AH135" i="49"/>
  <c r="AV135" i="49"/>
  <c r="AU135" i="49"/>
  <c r="AB135" i="49"/>
  <c r="Z135" i="49"/>
  <c r="X135" i="49"/>
  <c r="V135" i="49"/>
  <c r="T135" i="49"/>
  <c r="R135" i="49"/>
  <c r="P135" i="49"/>
  <c r="J135" i="49"/>
  <c r="K135" i="49" s="1"/>
  <c r="I135" i="49"/>
  <c r="D135" i="49"/>
  <c r="C135" i="49"/>
  <c r="AK6" i="49"/>
  <c r="AX6" i="49" s="1"/>
  <c r="AH6" i="49"/>
  <c r="AV6" i="49"/>
  <c r="AU6" i="49"/>
  <c r="AB6" i="49"/>
  <c r="Z6" i="49"/>
  <c r="X6" i="49"/>
  <c r="V6" i="49"/>
  <c r="T6" i="49"/>
  <c r="R6" i="49"/>
  <c r="P6" i="49"/>
  <c r="J6" i="49"/>
  <c r="K6" i="49" s="1"/>
  <c r="I6" i="49"/>
  <c r="D6" i="49"/>
  <c r="C6" i="49"/>
  <c r="AK49" i="49"/>
  <c r="AX49" i="49" s="1"/>
  <c r="AH49" i="49"/>
  <c r="AV49" i="49"/>
  <c r="AU49" i="49"/>
  <c r="AB49" i="49"/>
  <c r="Z49" i="49"/>
  <c r="X49" i="49"/>
  <c r="V49" i="49"/>
  <c r="T49" i="49"/>
  <c r="R49" i="49"/>
  <c r="P49" i="49"/>
  <c r="J49" i="49"/>
  <c r="K49" i="49" s="1"/>
  <c r="I49" i="49"/>
  <c r="D49" i="49"/>
  <c r="C49" i="49"/>
  <c r="AK181" i="49"/>
  <c r="AX181" i="49" s="1"/>
  <c r="AH181" i="49"/>
  <c r="AV181" i="49"/>
  <c r="AU181" i="49"/>
  <c r="AB181" i="49"/>
  <c r="Z181" i="49"/>
  <c r="X181" i="49"/>
  <c r="V181" i="49"/>
  <c r="T181" i="49"/>
  <c r="R181" i="49"/>
  <c r="P181" i="49"/>
  <c r="J181" i="49"/>
  <c r="K181" i="49" s="1"/>
  <c r="I181" i="49"/>
  <c r="D181" i="49"/>
  <c r="C181" i="49"/>
  <c r="AK144" i="49"/>
  <c r="AX144" i="49" s="1"/>
  <c r="AH144" i="49"/>
  <c r="AV144" i="49"/>
  <c r="AU144" i="49"/>
  <c r="AB144" i="49"/>
  <c r="Z144" i="49"/>
  <c r="X144" i="49"/>
  <c r="V144" i="49"/>
  <c r="T144" i="49"/>
  <c r="R144" i="49"/>
  <c r="P144" i="49"/>
  <c r="J144" i="49"/>
  <c r="K144" i="49" s="1"/>
  <c r="I144" i="49"/>
  <c r="D144" i="49"/>
  <c r="C144" i="49"/>
  <c r="AK4" i="49"/>
  <c r="AX4" i="49" s="1"/>
  <c r="AH4" i="49"/>
  <c r="AV4" i="49"/>
  <c r="AU4" i="49"/>
  <c r="AB4" i="49"/>
  <c r="Z4" i="49"/>
  <c r="X4" i="49"/>
  <c r="V4" i="49"/>
  <c r="T4" i="49"/>
  <c r="R4" i="49"/>
  <c r="P4" i="49"/>
  <c r="J4" i="49"/>
  <c r="K4" i="49" s="1"/>
  <c r="I4" i="49"/>
  <c r="D4" i="49"/>
  <c r="C4" i="49"/>
  <c r="AK161" i="49"/>
  <c r="AX161" i="49" s="1"/>
  <c r="AH161" i="49"/>
  <c r="AV161" i="49"/>
  <c r="AU161" i="49"/>
  <c r="AB161" i="49"/>
  <c r="Z161" i="49"/>
  <c r="X161" i="49"/>
  <c r="V161" i="49"/>
  <c r="T161" i="49"/>
  <c r="R161" i="49"/>
  <c r="P161" i="49"/>
  <c r="J161" i="49"/>
  <c r="K161" i="49" s="1"/>
  <c r="I161" i="49"/>
  <c r="D161" i="49"/>
  <c r="C161" i="49"/>
  <c r="AK106" i="49"/>
  <c r="AX106" i="49" s="1"/>
  <c r="AH106" i="49"/>
  <c r="AV106" i="49"/>
  <c r="AU106" i="49"/>
  <c r="AB106" i="49"/>
  <c r="Z106" i="49"/>
  <c r="X106" i="49"/>
  <c r="V106" i="49"/>
  <c r="T106" i="49"/>
  <c r="R106" i="49"/>
  <c r="P106" i="49"/>
  <c r="J106" i="49"/>
  <c r="K106" i="49" s="1"/>
  <c r="I106" i="49"/>
  <c r="D106" i="49"/>
  <c r="C106" i="49"/>
  <c r="AK44" i="49"/>
  <c r="AX44" i="49" s="1"/>
  <c r="AH44" i="49"/>
  <c r="AV44" i="49"/>
  <c r="AU44" i="49"/>
  <c r="AB44" i="49"/>
  <c r="Z44" i="49"/>
  <c r="X44" i="49"/>
  <c r="V44" i="49"/>
  <c r="T44" i="49"/>
  <c r="R44" i="49"/>
  <c r="P44" i="49"/>
  <c r="J44" i="49"/>
  <c r="K44" i="49" s="1"/>
  <c r="I44" i="49"/>
  <c r="D44" i="49"/>
  <c r="C44" i="49"/>
  <c r="AK133" i="49"/>
  <c r="AX133" i="49" s="1"/>
  <c r="AH133" i="49"/>
  <c r="AV133" i="49"/>
  <c r="AU133" i="49"/>
  <c r="AB133" i="49"/>
  <c r="Z133" i="49"/>
  <c r="X133" i="49"/>
  <c r="V133" i="49"/>
  <c r="T133" i="49"/>
  <c r="R133" i="49"/>
  <c r="P133" i="49"/>
  <c r="Q133" i="49" s="1"/>
  <c r="J133" i="49"/>
  <c r="K133" i="49" s="1"/>
  <c r="I133" i="49"/>
  <c r="D133" i="49"/>
  <c r="C133" i="49"/>
  <c r="AK37" i="49"/>
  <c r="AX37" i="49" s="1"/>
  <c r="AH37" i="49"/>
  <c r="AV37" i="49"/>
  <c r="AU37" i="49"/>
  <c r="AB37" i="49"/>
  <c r="Z37" i="49"/>
  <c r="X37" i="49"/>
  <c r="V37" i="49"/>
  <c r="T37" i="49"/>
  <c r="R37" i="49"/>
  <c r="P37" i="49"/>
  <c r="J37" i="49"/>
  <c r="K37" i="49" s="1"/>
  <c r="I37" i="49"/>
  <c r="D37" i="49"/>
  <c r="C37" i="49"/>
  <c r="AK128" i="49"/>
  <c r="AX128" i="49" s="1"/>
  <c r="AH128" i="49"/>
  <c r="AV128" i="49"/>
  <c r="AU128" i="49"/>
  <c r="AB128" i="49"/>
  <c r="Z128" i="49"/>
  <c r="X128" i="49"/>
  <c r="V128" i="49"/>
  <c r="T128" i="49"/>
  <c r="R128" i="49"/>
  <c r="P128" i="49"/>
  <c r="J128" i="49"/>
  <c r="K128" i="49" s="1"/>
  <c r="I128" i="49"/>
  <c r="D128" i="49"/>
  <c r="C128" i="49"/>
  <c r="AK69" i="49"/>
  <c r="AX69" i="49" s="1"/>
  <c r="AH69" i="49"/>
  <c r="AV69" i="49"/>
  <c r="AU69" i="49"/>
  <c r="AB69" i="49"/>
  <c r="Z69" i="49"/>
  <c r="X69" i="49"/>
  <c r="V69" i="49"/>
  <c r="T69" i="49"/>
  <c r="R69" i="49"/>
  <c r="P69" i="49"/>
  <c r="J69" i="49"/>
  <c r="K69" i="49" s="1"/>
  <c r="I69" i="49"/>
  <c r="D69" i="49"/>
  <c r="C69" i="49"/>
  <c r="AK63" i="49"/>
  <c r="AX63" i="49" s="1"/>
  <c r="AH63" i="49"/>
  <c r="AV63" i="49"/>
  <c r="AU63" i="49"/>
  <c r="AB63" i="49"/>
  <c r="Z63" i="49"/>
  <c r="X63" i="49"/>
  <c r="V63" i="49"/>
  <c r="T63" i="49"/>
  <c r="R63" i="49"/>
  <c r="P63" i="49"/>
  <c r="J63" i="49"/>
  <c r="K63" i="49" s="1"/>
  <c r="I63" i="49"/>
  <c r="D63" i="49"/>
  <c r="C63" i="49"/>
  <c r="AK48" i="49"/>
  <c r="AX48" i="49" s="1"/>
  <c r="AH48" i="49"/>
  <c r="AV48" i="49"/>
  <c r="AU48" i="49"/>
  <c r="AB48" i="49"/>
  <c r="Z48" i="49"/>
  <c r="X48" i="49"/>
  <c r="V48" i="49"/>
  <c r="T48" i="49"/>
  <c r="R48" i="49"/>
  <c r="P48" i="49"/>
  <c r="J48" i="49"/>
  <c r="K48" i="49" s="1"/>
  <c r="I48" i="49"/>
  <c r="D48" i="49"/>
  <c r="C48" i="49"/>
  <c r="AK101" i="49"/>
  <c r="AX101" i="49" s="1"/>
  <c r="AH101" i="49"/>
  <c r="AV101" i="49"/>
  <c r="AU101" i="49"/>
  <c r="AB101" i="49"/>
  <c r="Z101" i="49"/>
  <c r="X101" i="49"/>
  <c r="V101" i="49"/>
  <c r="T101" i="49"/>
  <c r="R101" i="49"/>
  <c r="P101" i="49"/>
  <c r="Q101" i="49" s="1"/>
  <c r="J101" i="49"/>
  <c r="K101" i="49" s="1"/>
  <c r="I101" i="49"/>
  <c r="D101" i="49"/>
  <c r="C101" i="49"/>
  <c r="AK40" i="49"/>
  <c r="AX40" i="49" s="1"/>
  <c r="AH40" i="49"/>
  <c r="AV40" i="49"/>
  <c r="AU40" i="49"/>
  <c r="AB40" i="49"/>
  <c r="Z40" i="49"/>
  <c r="X40" i="49"/>
  <c r="V40" i="49"/>
  <c r="T40" i="49"/>
  <c r="R40" i="49"/>
  <c r="P40" i="49"/>
  <c r="Q40" i="49" s="1"/>
  <c r="J40" i="49"/>
  <c r="K40" i="49" s="1"/>
  <c r="I40" i="49"/>
  <c r="D40" i="49"/>
  <c r="C40" i="49"/>
  <c r="AK26" i="49"/>
  <c r="AX26" i="49" s="1"/>
  <c r="AH26" i="49"/>
  <c r="AV26" i="49"/>
  <c r="AU26" i="49"/>
  <c r="AB26" i="49"/>
  <c r="Z26" i="49"/>
  <c r="X26" i="49"/>
  <c r="V26" i="49"/>
  <c r="T26" i="49"/>
  <c r="R26" i="49"/>
  <c r="P26" i="49"/>
  <c r="Q26" i="49" s="1"/>
  <c r="J26" i="49"/>
  <c r="K26" i="49" s="1"/>
  <c r="I26" i="49"/>
  <c r="D26" i="49"/>
  <c r="C26" i="49"/>
  <c r="AK103" i="49"/>
  <c r="AX103" i="49" s="1"/>
  <c r="AH103" i="49"/>
  <c r="AV103" i="49"/>
  <c r="AU103" i="49"/>
  <c r="AB103" i="49"/>
  <c r="Z103" i="49"/>
  <c r="X103" i="49"/>
  <c r="V103" i="49"/>
  <c r="T103" i="49"/>
  <c r="R103" i="49"/>
  <c r="P103" i="49"/>
  <c r="J103" i="49"/>
  <c r="K103" i="49" s="1"/>
  <c r="I103" i="49"/>
  <c r="D103" i="49"/>
  <c r="C103" i="49"/>
  <c r="AK19" i="49"/>
  <c r="AX19" i="49" s="1"/>
  <c r="AH19" i="49"/>
  <c r="AV19" i="49"/>
  <c r="AU19" i="49"/>
  <c r="AB19" i="49"/>
  <c r="Z19" i="49"/>
  <c r="X19" i="49"/>
  <c r="V19" i="49"/>
  <c r="T19" i="49"/>
  <c r="R19" i="49"/>
  <c r="P19" i="49"/>
  <c r="J19" i="49"/>
  <c r="K19" i="49" s="1"/>
  <c r="I19" i="49"/>
  <c r="D19" i="49"/>
  <c r="C19" i="49"/>
  <c r="AK60" i="49"/>
  <c r="AX60" i="49" s="1"/>
  <c r="AH60" i="49"/>
  <c r="AV60" i="49"/>
  <c r="AU60" i="49"/>
  <c r="AB60" i="49"/>
  <c r="Z60" i="49"/>
  <c r="X60" i="49"/>
  <c r="V60" i="49"/>
  <c r="T60" i="49"/>
  <c r="R60" i="49"/>
  <c r="P60" i="49"/>
  <c r="J60" i="49"/>
  <c r="K60" i="49" s="1"/>
  <c r="I60" i="49"/>
  <c r="D60" i="49"/>
  <c r="C60" i="49"/>
  <c r="AK51" i="49"/>
  <c r="AX51" i="49" s="1"/>
  <c r="AH51" i="49"/>
  <c r="AV51" i="49"/>
  <c r="AU51" i="49"/>
  <c r="AB51" i="49"/>
  <c r="Z51" i="49"/>
  <c r="X51" i="49"/>
  <c r="V51" i="49"/>
  <c r="T51" i="49"/>
  <c r="R51" i="49"/>
  <c r="P51" i="49"/>
  <c r="J51" i="49"/>
  <c r="K51" i="49" s="1"/>
  <c r="I51" i="49"/>
  <c r="D51" i="49"/>
  <c r="C51" i="49"/>
  <c r="AK47" i="49"/>
  <c r="AX47" i="49" s="1"/>
  <c r="AH47" i="49"/>
  <c r="AV47" i="49"/>
  <c r="AU47" i="49"/>
  <c r="AB47" i="49"/>
  <c r="Z47" i="49"/>
  <c r="X47" i="49"/>
  <c r="V47" i="49"/>
  <c r="T47" i="49"/>
  <c r="R47" i="49"/>
  <c r="P47" i="49"/>
  <c r="J47" i="49"/>
  <c r="K47" i="49" s="1"/>
  <c r="I47" i="49"/>
  <c r="D47" i="49"/>
  <c r="C47" i="49"/>
  <c r="AK183" i="49"/>
  <c r="AX183" i="49" s="1"/>
  <c r="AH183" i="49"/>
  <c r="AV183" i="49"/>
  <c r="AU183" i="49"/>
  <c r="AB183" i="49"/>
  <c r="Z183" i="49"/>
  <c r="X183" i="49"/>
  <c r="V183" i="49"/>
  <c r="T183" i="49"/>
  <c r="R183" i="49"/>
  <c r="P183" i="49"/>
  <c r="J183" i="49"/>
  <c r="K183" i="49" s="1"/>
  <c r="I183" i="49"/>
  <c r="D183" i="49"/>
  <c r="C183" i="49"/>
  <c r="AK117" i="49"/>
  <c r="AX117" i="49" s="1"/>
  <c r="AH117" i="49"/>
  <c r="AV117" i="49"/>
  <c r="AU117" i="49"/>
  <c r="AB117" i="49"/>
  <c r="Z117" i="49"/>
  <c r="X117" i="49"/>
  <c r="V117" i="49"/>
  <c r="T117" i="49"/>
  <c r="R117" i="49"/>
  <c r="P117" i="49"/>
  <c r="J117" i="49"/>
  <c r="K117" i="49" s="1"/>
  <c r="I117" i="49"/>
  <c r="D117" i="49"/>
  <c r="C117" i="49"/>
  <c r="AK212" i="49"/>
  <c r="AX212" i="49" s="1"/>
  <c r="AH212" i="49"/>
  <c r="AV212" i="49"/>
  <c r="AU212" i="49"/>
  <c r="AB212" i="49"/>
  <c r="Z212" i="49"/>
  <c r="X212" i="49"/>
  <c r="V212" i="49"/>
  <c r="T212" i="49"/>
  <c r="R212" i="49"/>
  <c r="P212" i="49"/>
  <c r="Q212" i="49" s="1"/>
  <c r="J212" i="49"/>
  <c r="K212" i="49" s="1"/>
  <c r="I212" i="49"/>
  <c r="D212" i="49"/>
  <c r="C212" i="49"/>
  <c r="AK93" i="49"/>
  <c r="AX93" i="49" s="1"/>
  <c r="AH93" i="49"/>
  <c r="AV93" i="49"/>
  <c r="AU93" i="49"/>
  <c r="AB93" i="49"/>
  <c r="Z93" i="49"/>
  <c r="X93" i="49"/>
  <c r="V93" i="49"/>
  <c r="T93" i="49"/>
  <c r="R93" i="49"/>
  <c r="P93" i="49"/>
  <c r="J93" i="49"/>
  <c r="K93" i="49" s="1"/>
  <c r="I93" i="49"/>
  <c r="D93" i="49"/>
  <c r="C93" i="49"/>
  <c r="AK178" i="49"/>
  <c r="AX178" i="49" s="1"/>
  <c r="AH178" i="49"/>
  <c r="AV178" i="49"/>
  <c r="AU178" i="49"/>
  <c r="AB178" i="49"/>
  <c r="Z178" i="49"/>
  <c r="X178" i="49"/>
  <c r="V178" i="49"/>
  <c r="T178" i="49"/>
  <c r="R178" i="49"/>
  <c r="P178" i="49"/>
  <c r="J178" i="49"/>
  <c r="K178" i="49" s="1"/>
  <c r="I178" i="49"/>
  <c r="D178" i="49"/>
  <c r="C178" i="49"/>
  <c r="AK23" i="49"/>
  <c r="AX23" i="49" s="1"/>
  <c r="AH23" i="49"/>
  <c r="AV23" i="49"/>
  <c r="AU23" i="49"/>
  <c r="AB23" i="49"/>
  <c r="Z23" i="49"/>
  <c r="X23" i="49"/>
  <c r="V23" i="49"/>
  <c r="T23" i="49"/>
  <c r="R23" i="49"/>
  <c r="P23" i="49"/>
  <c r="J23" i="49"/>
  <c r="K23" i="49" s="1"/>
  <c r="I23" i="49"/>
  <c r="D23" i="49"/>
  <c r="C23" i="49"/>
  <c r="AK164" i="49"/>
  <c r="AX164" i="49" s="1"/>
  <c r="AH164" i="49"/>
  <c r="AV164" i="49"/>
  <c r="AU164" i="49"/>
  <c r="AB164" i="49"/>
  <c r="Z164" i="49"/>
  <c r="X164" i="49"/>
  <c r="V164" i="49"/>
  <c r="T164" i="49"/>
  <c r="R164" i="49"/>
  <c r="P164" i="49"/>
  <c r="J164" i="49"/>
  <c r="K164" i="49" s="1"/>
  <c r="I164" i="49"/>
  <c r="D164" i="49"/>
  <c r="C164" i="49"/>
  <c r="AK2" i="49"/>
  <c r="AX2" i="49" s="1"/>
  <c r="AH2" i="49"/>
  <c r="AV2" i="49"/>
  <c r="AU2" i="49"/>
  <c r="AB2" i="49"/>
  <c r="Z2" i="49"/>
  <c r="X2" i="49"/>
  <c r="V2" i="49"/>
  <c r="T2" i="49"/>
  <c r="R2" i="49"/>
  <c r="P2" i="49"/>
  <c r="J2" i="49"/>
  <c r="K2" i="49" s="1"/>
  <c r="I2" i="49"/>
  <c r="D2" i="49"/>
  <c r="C2" i="49"/>
  <c r="AK169" i="49"/>
  <c r="AX169" i="49" s="1"/>
  <c r="AH169" i="49"/>
  <c r="AV169" i="49"/>
  <c r="AU169" i="49"/>
  <c r="AB169" i="49"/>
  <c r="Z169" i="49"/>
  <c r="X169" i="49"/>
  <c r="V169" i="49"/>
  <c r="T169" i="49"/>
  <c r="R169" i="49"/>
  <c r="P169" i="49"/>
  <c r="J169" i="49"/>
  <c r="K169" i="49" s="1"/>
  <c r="I169" i="49"/>
  <c r="D169" i="49"/>
  <c r="C169" i="49"/>
  <c r="AK213" i="49"/>
  <c r="AX213" i="49" s="1"/>
  <c r="AH213" i="49"/>
  <c r="AV213" i="49"/>
  <c r="AU213" i="49"/>
  <c r="AB213" i="49"/>
  <c r="Z213" i="49"/>
  <c r="X213" i="49"/>
  <c r="V213" i="49"/>
  <c r="T213" i="49"/>
  <c r="R213" i="49"/>
  <c r="P213" i="49"/>
  <c r="Q213" i="49" s="1"/>
  <c r="J213" i="49"/>
  <c r="K213" i="49" s="1"/>
  <c r="I213" i="49"/>
  <c r="D213" i="49"/>
  <c r="C213" i="49"/>
  <c r="AK36" i="49"/>
  <c r="AX36" i="49" s="1"/>
  <c r="AH36" i="49"/>
  <c r="AV36" i="49"/>
  <c r="AU36" i="49"/>
  <c r="AB36" i="49"/>
  <c r="Z36" i="49"/>
  <c r="X36" i="49"/>
  <c r="V36" i="49"/>
  <c r="T36" i="49"/>
  <c r="R36" i="49"/>
  <c r="P36" i="49"/>
  <c r="J36" i="49"/>
  <c r="K36" i="49" s="1"/>
  <c r="I36" i="49"/>
  <c r="D36" i="49"/>
  <c r="C36" i="49"/>
  <c r="AK182" i="49"/>
  <c r="AX182" i="49" s="1"/>
  <c r="AH182" i="49"/>
  <c r="AV182" i="49"/>
  <c r="AU182" i="49"/>
  <c r="AB182" i="49"/>
  <c r="Z182" i="49"/>
  <c r="X182" i="49"/>
  <c r="V182" i="49"/>
  <c r="T182" i="49"/>
  <c r="R182" i="49"/>
  <c r="P182" i="49"/>
  <c r="J182" i="49"/>
  <c r="K182" i="49" s="1"/>
  <c r="I182" i="49"/>
  <c r="D182" i="49"/>
  <c r="C182" i="49"/>
  <c r="AK165" i="49"/>
  <c r="AX165" i="49" s="1"/>
  <c r="AH165" i="49"/>
  <c r="AV165" i="49"/>
  <c r="AU165" i="49"/>
  <c r="AB165" i="49"/>
  <c r="Z165" i="49"/>
  <c r="X165" i="49"/>
  <c r="V165" i="49"/>
  <c r="T165" i="49"/>
  <c r="R165" i="49"/>
  <c r="P165" i="49"/>
  <c r="J165" i="49"/>
  <c r="K165" i="49" s="1"/>
  <c r="I165" i="49"/>
  <c r="D165" i="49"/>
  <c r="C165" i="49"/>
  <c r="AK160" i="49"/>
  <c r="AX160" i="49" s="1"/>
  <c r="AH160" i="49"/>
  <c r="AV160" i="49"/>
  <c r="AU160" i="49"/>
  <c r="AB160" i="49"/>
  <c r="Z160" i="49"/>
  <c r="X160" i="49"/>
  <c r="V160" i="49"/>
  <c r="T160" i="49"/>
  <c r="R160" i="49"/>
  <c r="P160" i="49"/>
  <c r="J160" i="49"/>
  <c r="K160" i="49" s="1"/>
  <c r="I160" i="49"/>
  <c r="D160" i="49"/>
  <c r="C160" i="49"/>
  <c r="AK107" i="49"/>
  <c r="AX107" i="49" s="1"/>
  <c r="AH107" i="49"/>
  <c r="AV107" i="49"/>
  <c r="AU107" i="49"/>
  <c r="AB107" i="49"/>
  <c r="Z107" i="49"/>
  <c r="X107" i="49"/>
  <c r="V107" i="49"/>
  <c r="T107" i="49"/>
  <c r="R107" i="49"/>
  <c r="P107" i="49"/>
  <c r="J107" i="49"/>
  <c r="K107" i="49" s="1"/>
  <c r="I107" i="49"/>
  <c r="D107" i="49"/>
  <c r="C107" i="49"/>
  <c r="Q128" i="50" l="1"/>
  <c r="Q141" i="50"/>
  <c r="Q166" i="50"/>
  <c r="AN166" i="50" s="1"/>
  <c r="Q205" i="50"/>
  <c r="AN205" i="50" s="1"/>
  <c r="Q206" i="49"/>
  <c r="V13" i="28"/>
  <c r="W13" i="28" s="1"/>
  <c r="V14" i="28"/>
  <c r="W14" i="28" s="1"/>
  <c r="V15" i="28"/>
  <c r="W15" i="28" s="1"/>
  <c r="V16" i="28"/>
  <c r="W16" i="28" s="1"/>
  <c r="V5" i="28"/>
  <c r="W5" i="28" s="1"/>
  <c r="V7" i="28"/>
  <c r="W7" i="28" s="1"/>
  <c r="V6" i="28"/>
  <c r="W6" i="28" s="1"/>
  <c r="V4" i="28"/>
  <c r="W4" i="28" s="1"/>
  <c r="H26" i="28"/>
  <c r="H24" i="28" a="1"/>
  <c r="H24" i="28" s="1"/>
  <c r="P24" i="28" a="1"/>
  <c r="P24" i="28" s="1"/>
  <c r="P26" i="28"/>
  <c r="F24" i="28" a="1"/>
  <c r="F24" i="28" s="1"/>
  <c r="F26" i="28"/>
  <c r="J26" i="28"/>
  <c r="J24" i="28" a="1"/>
  <c r="J24" i="28" s="1"/>
  <c r="R24" i="28" a="1"/>
  <c r="R24" i="28" s="1"/>
  <c r="R26" i="28"/>
  <c r="D24" i="28" a="1"/>
  <c r="D24" i="28" s="1"/>
  <c r="D26" i="28"/>
  <c r="L26" i="28"/>
  <c r="L24" i="28" a="1"/>
  <c r="L24" i="28" s="1"/>
  <c r="N26" i="28"/>
  <c r="N24" i="28" a="1"/>
  <c r="N24" i="28" s="1"/>
  <c r="Q209" i="49"/>
  <c r="Q154" i="49"/>
  <c r="Q138" i="49"/>
  <c r="Q65" i="49"/>
  <c r="Q27" i="49"/>
  <c r="Q204" i="49"/>
  <c r="Q34" i="49"/>
  <c r="Q217" i="49"/>
  <c r="Q219" i="49"/>
  <c r="Q221" i="49"/>
  <c r="Q223" i="49"/>
  <c r="Q229" i="49"/>
  <c r="Q231" i="49"/>
  <c r="Q237" i="49"/>
  <c r="Q241" i="49"/>
  <c r="Q245" i="49"/>
  <c r="Q247" i="49"/>
  <c r="Q249" i="49"/>
  <c r="Q251" i="49"/>
  <c r="Q257" i="49"/>
  <c r="Q259" i="49"/>
  <c r="Q261" i="49"/>
  <c r="Q263" i="49"/>
  <c r="Q267" i="49"/>
  <c r="Q271" i="49"/>
  <c r="Q279" i="49"/>
  <c r="Q281" i="49"/>
  <c r="Q283" i="49"/>
  <c r="Q285" i="49"/>
  <c r="Q287" i="49"/>
  <c r="Q289" i="49"/>
  <c r="Q293" i="49"/>
  <c r="Q297" i="49"/>
  <c r="Q303" i="49"/>
  <c r="Q307" i="49"/>
  <c r="Q313" i="49"/>
  <c r="AI160" i="49"/>
  <c r="AW160" i="49" s="1"/>
  <c r="AI165" i="49"/>
  <c r="AW165" i="49" s="1"/>
  <c r="AI182" i="49"/>
  <c r="AW182" i="49" s="1"/>
  <c r="AI36" i="49"/>
  <c r="AW36" i="49" s="1"/>
  <c r="U213" i="49"/>
  <c r="AP213" i="49" s="1"/>
  <c r="W213" i="49"/>
  <c r="AQ213" i="49" s="1"/>
  <c r="Y213" i="49"/>
  <c r="AR213" i="49" s="1"/>
  <c r="AA213" i="49"/>
  <c r="AS213" i="49" s="1"/>
  <c r="AC213" i="49"/>
  <c r="AT213" i="49" s="1"/>
  <c r="AI213" i="49"/>
  <c r="AW213" i="49" s="1"/>
  <c r="Y169" i="49"/>
  <c r="AR169" i="49" s="1"/>
  <c r="AC169" i="49"/>
  <c r="AT169" i="49" s="1"/>
  <c r="AI169" i="49"/>
  <c r="AW169" i="49" s="1"/>
  <c r="Y2" i="49"/>
  <c r="AR2" i="49" s="1"/>
  <c r="AA2" i="49"/>
  <c r="AS2" i="49" s="1"/>
  <c r="AC2" i="49"/>
  <c r="AT2" i="49" s="1"/>
  <c r="AI2" i="49"/>
  <c r="AW2" i="49" s="1"/>
  <c r="Y164" i="49"/>
  <c r="AR164" i="49" s="1"/>
  <c r="AC164" i="49"/>
  <c r="AT164" i="49" s="1"/>
  <c r="AI164" i="49"/>
  <c r="AW164" i="49" s="1"/>
  <c r="Q23" i="49"/>
  <c r="W23" i="49"/>
  <c r="AQ23" i="49" s="1"/>
  <c r="Y23" i="49"/>
  <c r="AR23" i="49" s="1"/>
  <c r="AA23" i="49"/>
  <c r="AS23" i="49" s="1"/>
  <c r="AC23" i="49"/>
  <c r="AT23" i="49" s="1"/>
  <c r="AI23" i="49"/>
  <c r="AW23" i="49" s="1"/>
  <c r="W178" i="49"/>
  <c r="AQ178" i="49" s="1"/>
  <c r="Y178" i="49"/>
  <c r="AR178" i="49" s="1"/>
  <c r="AA178" i="49"/>
  <c r="AS178" i="49" s="1"/>
  <c r="AC178" i="49"/>
  <c r="AT178" i="49" s="1"/>
  <c r="AI178" i="49"/>
  <c r="AW178" i="49" s="1"/>
  <c r="W93" i="49"/>
  <c r="AQ93" i="49" s="1"/>
  <c r="Y93" i="49"/>
  <c r="AR93" i="49" s="1"/>
  <c r="AA93" i="49"/>
  <c r="AS93" i="49" s="1"/>
  <c r="AC93" i="49"/>
  <c r="AT93" i="49" s="1"/>
  <c r="AI93" i="49"/>
  <c r="AW93" i="49" s="1"/>
  <c r="U212" i="49"/>
  <c r="AP212" i="49" s="1"/>
  <c r="W212" i="49"/>
  <c r="AQ212" i="49" s="1"/>
  <c r="Y212" i="49"/>
  <c r="AR212" i="49" s="1"/>
  <c r="AA212" i="49"/>
  <c r="AS212" i="49" s="1"/>
  <c r="AC212" i="49"/>
  <c r="AT212" i="49" s="1"/>
  <c r="AI212" i="49"/>
  <c r="AW212" i="49" s="1"/>
  <c r="Y117" i="49"/>
  <c r="AR117" i="49" s="1"/>
  <c r="AA117" i="49"/>
  <c r="AS117" i="49" s="1"/>
  <c r="AC117" i="49"/>
  <c r="AT117" i="49" s="1"/>
  <c r="AI117" i="49"/>
  <c r="AW117" i="49" s="1"/>
  <c r="Y183" i="49"/>
  <c r="AR183" i="49" s="1"/>
  <c r="AC183" i="49"/>
  <c r="AT183" i="49" s="1"/>
  <c r="AI183" i="49"/>
  <c r="AW183" i="49" s="1"/>
  <c r="Y47" i="49"/>
  <c r="AR47" i="49" s="1"/>
  <c r="AA47" i="49"/>
  <c r="AS47" i="49" s="1"/>
  <c r="AC47" i="49"/>
  <c r="AT47" i="49" s="1"/>
  <c r="AI47" i="49"/>
  <c r="AW47" i="49" s="1"/>
  <c r="Y51" i="49"/>
  <c r="AR51" i="49" s="1"/>
  <c r="AA51" i="49"/>
  <c r="AS51" i="49" s="1"/>
  <c r="AC51" i="49"/>
  <c r="AT51" i="49" s="1"/>
  <c r="AI51" i="49"/>
  <c r="AW51" i="49" s="1"/>
  <c r="Y60" i="49"/>
  <c r="AR60" i="49" s="1"/>
  <c r="AA60" i="49"/>
  <c r="AS60" i="49" s="1"/>
  <c r="AC60" i="49"/>
  <c r="AT60" i="49" s="1"/>
  <c r="AI60" i="49"/>
  <c r="AW60" i="49" s="1"/>
  <c r="Q19" i="49"/>
  <c r="U19" i="49"/>
  <c r="AP19" i="49" s="1"/>
  <c r="W19" i="49"/>
  <c r="AQ19" i="49" s="1"/>
  <c r="Y19" i="49"/>
  <c r="AR19" i="49" s="1"/>
  <c r="AA19" i="49"/>
  <c r="AS19" i="49" s="1"/>
  <c r="AC19" i="49"/>
  <c r="AT19" i="49" s="1"/>
  <c r="AI19" i="49"/>
  <c r="AW19" i="49" s="1"/>
  <c r="W103" i="49"/>
  <c r="AQ103" i="49" s="1"/>
  <c r="Y103" i="49"/>
  <c r="AR103" i="49" s="1"/>
  <c r="AA103" i="49"/>
  <c r="AS103" i="49" s="1"/>
  <c r="AC103" i="49"/>
  <c r="AT103" i="49" s="1"/>
  <c r="AI103" i="49"/>
  <c r="AW103" i="49" s="1"/>
  <c r="W26" i="49"/>
  <c r="AQ26" i="49" s="1"/>
  <c r="Y26" i="49"/>
  <c r="AR26" i="49" s="1"/>
  <c r="AA26" i="49"/>
  <c r="AS26" i="49" s="1"/>
  <c r="AC26" i="49"/>
  <c r="AT26" i="49" s="1"/>
  <c r="AI26" i="49"/>
  <c r="AW26" i="49" s="1"/>
  <c r="U40" i="49"/>
  <c r="AP40" i="49" s="1"/>
  <c r="W40" i="49"/>
  <c r="AQ40" i="49" s="1"/>
  <c r="Y40" i="49"/>
  <c r="AR40" i="49" s="1"/>
  <c r="AA40" i="49"/>
  <c r="AS40" i="49" s="1"/>
  <c r="AC40" i="49"/>
  <c r="AT40" i="49" s="1"/>
  <c r="AI40" i="49"/>
  <c r="AW40" i="49" s="1"/>
  <c r="U101" i="49"/>
  <c r="AP101" i="49" s="1"/>
  <c r="W101" i="49"/>
  <c r="AQ101" i="49" s="1"/>
  <c r="Y101" i="49"/>
  <c r="AR101" i="49" s="1"/>
  <c r="AA101" i="49"/>
  <c r="AS101" i="49" s="1"/>
  <c r="AC101" i="49"/>
  <c r="AT101" i="49" s="1"/>
  <c r="AI101" i="49"/>
  <c r="AW101" i="49" s="1"/>
  <c r="Y48" i="49"/>
  <c r="AR48" i="49" s="1"/>
  <c r="AA48" i="49"/>
  <c r="AS48" i="49" s="1"/>
  <c r="AC48" i="49"/>
  <c r="AT48" i="49" s="1"/>
  <c r="AI48" i="49"/>
  <c r="AW48" i="49" s="1"/>
  <c r="U63" i="49"/>
  <c r="AP63" i="49" s="1"/>
  <c r="Y63" i="49"/>
  <c r="AR63" i="49" s="1"/>
  <c r="AA63" i="49"/>
  <c r="AS63" i="49" s="1"/>
  <c r="AC63" i="49"/>
  <c r="AT63" i="49" s="1"/>
  <c r="AI63" i="49"/>
  <c r="AW63" i="49" s="1"/>
  <c r="U69" i="49"/>
  <c r="AP69" i="49" s="1"/>
  <c r="W69" i="49"/>
  <c r="AQ69" i="49" s="1"/>
  <c r="Y69" i="49"/>
  <c r="AR69" i="49" s="1"/>
  <c r="AA69" i="49"/>
  <c r="AS69" i="49" s="1"/>
  <c r="AC69" i="49"/>
  <c r="AT69" i="49" s="1"/>
  <c r="AI69" i="49"/>
  <c r="AW69" i="49" s="1"/>
  <c r="Q128" i="49"/>
  <c r="W128" i="49"/>
  <c r="AQ128" i="49" s="1"/>
  <c r="Y128" i="49"/>
  <c r="AR128" i="49" s="1"/>
  <c r="AA128" i="49"/>
  <c r="AS128" i="49" s="1"/>
  <c r="AC128" i="49"/>
  <c r="AT128" i="49" s="1"/>
  <c r="AI128" i="49"/>
  <c r="AW128" i="49" s="1"/>
  <c r="Q37" i="49"/>
  <c r="U37" i="49"/>
  <c r="AP37" i="49" s="1"/>
  <c r="W37" i="49"/>
  <c r="AQ37" i="49" s="1"/>
  <c r="Y37" i="49"/>
  <c r="AR37" i="49" s="1"/>
  <c r="AA37" i="49"/>
  <c r="AS37" i="49" s="1"/>
  <c r="AC37" i="49"/>
  <c r="AT37" i="49" s="1"/>
  <c r="AI37" i="49"/>
  <c r="AW37" i="49" s="1"/>
  <c r="S133" i="49"/>
  <c r="U133" i="49"/>
  <c r="AP133" i="49" s="1"/>
  <c r="W133" i="49"/>
  <c r="AQ133" i="49" s="1"/>
  <c r="Y133" i="49"/>
  <c r="AR133" i="49" s="1"/>
  <c r="AA133" i="49"/>
  <c r="AS133" i="49" s="1"/>
  <c r="AC133" i="49"/>
  <c r="AT133" i="49" s="1"/>
  <c r="AI133" i="49"/>
  <c r="AW133" i="49" s="1"/>
  <c r="Y44" i="49"/>
  <c r="AR44" i="49" s="1"/>
  <c r="AA44" i="49"/>
  <c r="AS44" i="49" s="1"/>
  <c r="AC44" i="49"/>
  <c r="AT44" i="49" s="1"/>
  <c r="AI44" i="49"/>
  <c r="AW44" i="49" s="1"/>
  <c r="Y106" i="49"/>
  <c r="AR106" i="49" s="1"/>
  <c r="AC106" i="49"/>
  <c r="AT106" i="49" s="1"/>
  <c r="AI106" i="49"/>
  <c r="AW106" i="49" s="1"/>
  <c r="Y161" i="49"/>
  <c r="AR161" i="49" s="1"/>
  <c r="AC161" i="49"/>
  <c r="AT161" i="49" s="1"/>
  <c r="AI161" i="49"/>
  <c r="AW161" i="49" s="1"/>
  <c r="Y4" i="49"/>
  <c r="AR4" i="49" s="1"/>
  <c r="AA4" i="49"/>
  <c r="AS4" i="49" s="1"/>
  <c r="AC4" i="49"/>
  <c r="AT4" i="49" s="1"/>
  <c r="AI4" i="49"/>
  <c r="AW4" i="49" s="1"/>
  <c r="U144" i="49"/>
  <c r="AP144" i="49" s="1"/>
  <c r="W144" i="49"/>
  <c r="AQ144" i="49" s="1"/>
  <c r="Y144" i="49"/>
  <c r="AR144" i="49" s="1"/>
  <c r="AA144" i="49"/>
  <c r="AS144" i="49" s="1"/>
  <c r="AC144" i="49"/>
  <c r="AT144" i="49" s="1"/>
  <c r="AI144" i="49"/>
  <c r="AW144" i="49" s="1"/>
  <c r="W181" i="49"/>
  <c r="AQ181" i="49" s="1"/>
  <c r="Y181" i="49"/>
  <c r="AR181" i="49" s="1"/>
  <c r="AC181" i="49"/>
  <c r="AT181" i="49" s="1"/>
  <c r="AI181" i="49"/>
  <c r="AW181" i="49" s="1"/>
  <c r="Y49" i="49"/>
  <c r="AR49" i="49" s="1"/>
  <c r="AA49" i="49"/>
  <c r="AS49" i="49" s="1"/>
  <c r="AC49" i="49"/>
  <c r="AT49" i="49" s="1"/>
  <c r="AI49" i="49"/>
  <c r="AW49" i="49" s="1"/>
  <c r="Y6" i="49"/>
  <c r="AR6" i="49" s="1"/>
  <c r="AA6" i="49"/>
  <c r="AS6" i="49" s="1"/>
  <c r="AC6" i="49"/>
  <c r="AT6" i="49" s="1"/>
  <c r="AI6" i="49"/>
  <c r="AW6" i="49" s="1"/>
  <c r="Y135" i="49"/>
  <c r="AR135" i="49" s="1"/>
  <c r="AA135" i="49"/>
  <c r="AS135" i="49" s="1"/>
  <c r="AC135" i="49"/>
  <c r="AT135" i="49" s="1"/>
  <c r="AI135" i="49"/>
  <c r="AW135" i="49" s="1"/>
  <c r="Q156" i="49"/>
  <c r="AN156" i="49" s="1"/>
  <c r="U156" i="49"/>
  <c r="AP156" i="49" s="1"/>
  <c r="W156" i="49"/>
  <c r="AQ156" i="49" s="1"/>
  <c r="Y156" i="49"/>
  <c r="AR156" i="49" s="1"/>
  <c r="AA156" i="49"/>
  <c r="AS156" i="49" s="1"/>
  <c r="AC156" i="49"/>
  <c r="AT156" i="49" s="1"/>
  <c r="AI156" i="49"/>
  <c r="AW156" i="49" s="1"/>
  <c r="U157" i="49"/>
  <c r="AP157" i="49" s="1"/>
  <c r="W157" i="49"/>
  <c r="AQ157" i="49" s="1"/>
  <c r="Y157" i="49"/>
  <c r="AR157" i="49" s="1"/>
  <c r="AA157" i="49"/>
  <c r="AS157" i="49" s="1"/>
  <c r="AC157" i="49"/>
  <c r="AT157" i="49" s="1"/>
  <c r="AI157" i="49"/>
  <c r="AW157" i="49" s="1"/>
  <c r="Y7" i="49"/>
  <c r="AR7" i="49" s="1"/>
  <c r="AA7" i="49"/>
  <c r="AS7" i="49" s="1"/>
  <c r="AC7" i="49"/>
  <c r="AT7" i="49" s="1"/>
  <c r="AI7" i="49"/>
  <c r="AW7" i="49" s="1"/>
  <c r="W185" i="49"/>
  <c r="AQ185" i="49" s="1"/>
  <c r="Y185" i="49"/>
  <c r="AR185" i="49" s="1"/>
  <c r="AA185" i="49"/>
  <c r="AS185" i="49" s="1"/>
  <c r="AC185" i="49"/>
  <c r="AT185" i="49" s="1"/>
  <c r="AI185" i="49"/>
  <c r="AW185" i="49" s="1"/>
  <c r="Y3" i="49"/>
  <c r="AR3" i="49" s="1"/>
  <c r="AA3" i="49"/>
  <c r="AS3" i="49" s="1"/>
  <c r="AC3" i="49"/>
  <c r="AT3" i="49" s="1"/>
  <c r="AI3" i="49"/>
  <c r="AW3" i="49" s="1"/>
  <c r="Y111" i="49"/>
  <c r="AR111" i="49" s="1"/>
  <c r="AC111" i="49"/>
  <c r="AT111" i="49" s="1"/>
  <c r="AI111" i="49"/>
  <c r="AW111" i="49" s="1"/>
  <c r="W118" i="49"/>
  <c r="AQ118" i="49" s="1"/>
  <c r="Y118" i="49"/>
  <c r="AR118" i="49" s="1"/>
  <c r="AA118" i="49"/>
  <c r="AS118" i="49" s="1"/>
  <c r="AC118" i="49"/>
  <c r="AT118" i="49" s="1"/>
  <c r="AI118" i="49"/>
  <c r="AW118" i="49" s="1"/>
  <c r="W187" i="49"/>
  <c r="AQ187" i="49" s="1"/>
  <c r="Y187" i="49"/>
  <c r="AR187" i="49" s="1"/>
  <c r="AA187" i="49"/>
  <c r="AS187" i="49" s="1"/>
  <c r="AC187" i="49"/>
  <c r="AT187" i="49" s="1"/>
  <c r="AI187" i="49"/>
  <c r="AW187" i="49" s="1"/>
  <c r="W172" i="49"/>
  <c r="AQ172" i="49" s="1"/>
  <c r="Y172" i="49"/>
  <c r="AR172" i="49" s="1"/>
  <c r="AC172" i="49"/>
  <c r="AT172" i="49" s="1"/>
  <c r="AI172" i="49"/>
  <c r="AW172" i="49" s="1"/>
  <c r="Y174" i="49"/>
  <c r="AR174" i="49" s="1"/>
  <c r="AA174" i="49"/>
  <c r="AS174" i="49" s="1"/>
  <c r="AC174" i="49"/>
  <c r="AT174" i="49" s="1"/>
  <c r="AI174" i="49"/>
  <c r="AW174" i="49" s="1"/>
  <c r="W77" i="49"/>
  <c r="AQ77" i="49" s="1"/>
  <c r="Y77" i="49"/>
  <c r="AR77" i="49" s="1"/>
  <c r="AA77" i="49"/>
  <c r="AS77" i="49" s="1"/>
  <c r="AC77" i="49"/>
  <c r="AT77" i="49" s="1"/>
  <c r="AI77" i="49"/>
  <c r="AW77" i="49" s="1"/>
  <c r="Y46" i="49"/>
  <c r="AR46" i="49" s="1"/>
  <c r="AA46" i="49"/>
  <c r="AS46" i="49" s="1"/>
  <c r="AC46" i="49"/>
  <c r="AT46" i="49" s="1"/>
  <c r="AI46" i="49"/>
  <c r="AW46" i="49" s="1"/>
  <c r="W17" i="49"/>
  <c r="AQ17" i="49" s="1"/>
  <c r="Y17" i="49"/>
  <c r="AR17" i="49" s="1"/>
  <c r="AA17" i="49"/>
  <c r="AS17" i="49" s="1"/>
  <c r="AC17" i="49"/>
  <c r="AT17" i="49" s="1"/>
  <c r="AI17" i="49"/>
  <c r="AW17" i="49" s="1"/>
  <c r="W191" i="49"/>
  <c r="AQ191" i="49" s="1"/>
  <c r="Y191" i="49"/>
  <c r="AR191" i="49" s="1"/>
  <c r="AA191" i="49"/>
  <c r="AS191" i="49" s="1"/>
  <c r="AC191" i="49"/>
  <c r="AT191" i="49" s="1"/>
  <c r="AI191" i="49"/>
  <c r="AW191" i="49" s="1"/>
  <c r="Y50" i="49"/>
  <c r="AR50" i="49" s="1"/>
  <c r="AA50" i="49"/>
  <c r="AS50" i="49" s="1"/>
  <c r="AC50" i="49"/>
  <c r="AT50" i="49" s="1"/>
  <c r="AI50" i="49"/>
  <c r="AW50" i="49" s="1"/>
  <c r="U195" i="49"/>
  <c r="AP195" i="49" s="1"/>
  <c r="W195" i="49"/>
  <c r="AQ195" i="49" s="1"/>
  <c r="Y195" i="49"/>
  <c r="AR195" i="49" s="1"/>
  <c r="AA195" i="49"/>
  <c r="AS195" i="49" s="1"/>
  <c r="AC195" i="49"/>
  <c r="AT195" i="49" s="1"/>
  <c r="AI195" i="49"/>
  <c r="AW195" i="49" s="1"/>
  <c r="U82" i="49"/>
  <c r="AP82" i="49" s="1"/>
  <c r="Y82" i="49"/>
  <c r="AR82" i="49" s="1"/>
  <c r="AA82" i="49"/>
  <c r="AS82" i="49" s="1"/>
  <c r="AC82" i="49"/>
  <c r="AT82" i="49" s="1"/>
  <c r="AI82" i="49"/>
  <c r="AW82" i="49" s="1"/>
  <c r="U22" i="49"/>
  <c r="AP22" i="49" s="1"/>
  <c r="W22" i="49"/>
  <c r="AQ22" i="49" s="1"/>
  <c r="Y22" i="49"/>
  <c r="AR22" i="49" s="1"/>
  <c r="AA22" i="49"/>
  <c r="AS22" i="49" s="1"/>
  <c r="AC22" i="49"/>
  <c r="AT22" i="49" s="1"/>
  <c r="AI22" i="49"/>
  <c r="AW22" i="49" s="1"/>
  <c r="U208" i="49"/>
  <c r="AP208" i="49" s="1"/>
  <c r="W208" i="49"/>
  <c r="AQ208" i="49" s="1"/>
  <c r="Y208" i="49"/>
  <c r="AR208" i="49" s="1"/>
  <c r="AA208" i="49"/>
  <c r="AS208" i="49" s="1"/>
  <c r="AC208" i="49"/>
  <c r="AT208" i="49" s="1"/>
  <c r="Y159" i="49"/>
  <c r="AR159" i="49" s="1"/>
  <c r="AC159" i="49"/>
  <c r="AT159" i="49" s="1"/>
  <c r="AI159" i="49"/>
  <c r="AW159" i="49" s="1"/>
  <c r="W24" i="49"/>
  <c r="AQ24" i="49" s="1"/>
  <c r="Y24" i="49"/>
  <c r="AR24" i="49" s="1"/>
  <c r="AA24" i="49"/>
  <c r="AS24" i="49" s="1"/>
  <c r="AC24" i="49"/>
  <c r="AT24" i="49" s="1"/>
  <c r="AI24" i="49"/>
  <c r="AW24" i="49" s="1"/>
  <c r="W158" i="49"/>
  <c r="AQ158" i="49" s="1"/>
  <c r="Y158" i="49"/>
  <c r="AR158" i="49" s="1"/>
  <c r="AC158" i="49"/>
  <c r="AT158" i="49" s="1"/>
  <c r="AI158" i="49"/>
  <c r="AW158" i="49" s="1"/>
  <c r="U21" i="49"/>
  <c r="AP21" i="49" s="1"/>
  <c r="W21" i="49"/>
  <c r="AQ21" i="49" s="1"/>
  <c r="Y21" i="49"/>
  <c r="AR21" i="49" s="1"/>
  <c r="AA21" i="49"/>
  <c r="AS21" i="49" s="1"/>
  <c r="AC21" i="49"/>
  <c r="AT21" i="49" s="1"/>
  <c r="AI21" i="49"/>
  <c r="AW21" i="49" s="1"/>
  <c r="Y132" i="49"/>
  <c r="AR132" i="49" s="1"/>
  <c r="AC132" i="49"/>
  <c r="AT132" i="49" s="1"/>
  <c r="AI132" i="49"/>
  <c r="AW132" i="49" s="1"/>
  <c r="Y116" i="49"/>
  <c r="AR116" i="49" s="1"/>
  <c r="AC116" i="49"/>
  <c r="AT116" i="49" s="1"/>
  <c r="AI116" i="49"/>
  <c r="AW116" i="49" s="1"/>
  <c r="Y108" i="49"/>
  <c r="AR108" i="49" s="1"/>
  <c r="AC108" i="49"/>
  <c r="AT108" i="49" s="1"/>
  <c r="AI108" i="49"/>
  <c r="AW108" i="49" s="1"/>
  <c r="Q153" i="49"/>
  <c r="U153" i="49"/>
  <c r="AP153" i="49" s="1"/>
  <c r="W153" i="49"/>
  <c r="AQ153" i="49" s="1"/>
  <c r="Y153" i="49"/>
  <c r="AR153" i="49" s="1"/>
  <c r="AA153" i="49"/>
  <c r="AS153" i="49" s="1"/>
  <c r="AC153" i="49"/>
  <c r="AT153" i="49" s="1"/>
  <c r="AI153" i="49"/>
  <c r="AW153" i="49" s="1"/>
  <c r="W96" i="49"/>
  <c r="AQ96" i="49" s="1"/>
  <c r="Y96" i="49"/>
  <c r="AR96" i="49" s="1"/>
  <c r="AA96" i="49"/>
  <c r="AS96" i="49" s="1"/>
  <c r="AC96" i="49"/>
  <c r="AT96" i="49" s="1"/>
  <c r="AI96" i="49"/>
  <c r="AW96" i="49" s="1"/>
  <c r="W28" i="49"/>
  <c r="AQ28" i="49" s="1"/>
  <c r="Y28" i="49"/>
  <c r="AR28" i="49" s="1"/>
  <c r="AA28" i="49"/>
  <c r="AS28" i="49" s="1"/>
  <c r="AC28" i="49"/>
  <c r="AT28" i="49" s="1"/>
  <c r="AI28" i="49"/>
  <c r="AW28" i="49" s="1"/>
  <c r="Y114" i="49"/>
  <c r="AR114" i="49" s="1"/>
  <c r="AC114" i="49"/>
  <c r="AT114" i="49" s="1"/>
  <c r="AI114" i="49"/>
  <c r="AW114" i="49" s="1"/>
  <c r="U198" i="49"/>
  <c r="AP198" i="49" s="1"/>
  <c r="W198" i="49"/>
  <c r="AQ198" i="49" s="1"/>
  <c r="Y198" i="49"/>
  <c r="AR198" i="49" s="1"/>
  <c r="AA198" i="49"/>
  <c r="AS198" i="49" s="1"/>
  <c r="AC198" i="49"/>
  <c r="AT198" i="49" s="1"/>
  <c r="AI198" i="49"/>
  <c r="AW198" i="49" s="1"/>
  <c r="Y56" i="49"/>
  <c r="AR56" i="49" s="1"/>
  <c r="AA56" i="49"/>
  <c r="AS56" i="49" s="1"/>
  <c r="AC56" i="49"/>
  <c r="AT56" i="49" s="1"/>
  <c r="AI56" i="49"/>
  <c r="AW56" i="49" s="1"/>
  <c r="W73" i="49"/>
  <c r="AQ73" i="49" s="1"/>
  <c r="Y73" i="49"/>
  <c r="AR73" i="49" s="1"/>
  <c r="AA73" i="49"/>
  <c r="AS73" i="49" s="1"/>
  <c r="AC73" i="49"/>
  <c r="AT73" i="49" s="1"/>
  <c r="AI73" i="49"/>
  <c r="AW73" i="49" s="1"/>
  <c r="W113" i="49"/>
  <c r="AQ113" i="49" s="1"/>
  <c r="Y113" i="49"/>
  <c r="AR113" i="49" s="1"/>
  <c r="AC113" i="49"/>
  <c r="AT113" i="49" s="1"/>
  <c r="AI113" i="49"/>
  <c r="AW113" i="49" s="1"/>
  <c r="Y163" i="49"/>
  <c r="AR163" i="49" s="1"/>
  <c r="AC163" i="49"/>
  <c r="AT163" i="49" s="1"/>
  <c r="AI163" i="49"/>
  <c r="AW163" i="49" s="1"/>
  <c r="Q76" i="49"/>
  <c r="W76" i="49"/>
  <c r="AQ76" i="49" s="1"/>
  <c r="Y76" i="49"/>
  <c r="AR76" i="49" s="1"/>
  <c r="AA76" i="49"/>
  <c r="AS76" i="49" s="1"/>
  <c r="AC76" i="49"/>
  <c r="AT76" i="49" s="1"/>
  <c r="AI76" i="49"/>
  <c r="AW76" i="49" s="1"/>
  <c r="Y167" i="49"/>
  <c r="AR167" i="49" s="1"/>
  <c r="AC167" i="49"/>
  <c r="AT167" i="49" s="1"/>
  <c r="AI167" i="49"/>
  <c r="AW167" i="49" s="1"/>
  <c r="W188" i="49"/>
  <c r="AQ188" i="49" s="1"/>
  <c r="Y188" i="49"/>
  <c r="AR188" i="49" s="1"/>
  <c r="AA188" i="49"/>
  <c r="AS188" i="49" s="1"/>
  <c r="AC188" i="49"/>
  <c r="AT188" i="49" s="1"/>
  <c r="AI188" i="49"/>
  <c r="AW188" i="49" s="1"/>
  <c r="U38" i="49"/>
  <c r="AP38" i="49" s="1"/>
  <c r="W38" i="49"/>
  <c r="AQ38" i="49" s="1"/>
  <c r="Y38" i="49"/>
  <c r="AR38" i="49" s="1"/>
  <c r="AA38" i="49"/>
  <c r="AS38" i="49" s="1"/>
  <c r="AC38" i="49"/>
  <c r="AT38" i="49" s="1"/>
  <c r="AI38" i="49"/>
  <c r="AW38" i="49" s="1"/>
  <c r="U12" i="49"/>
  <c r="AP12" i="49" s="1"/>
  <c r="Y12" i="49"/>
  <c r="AR12" i="49" s="1"/>
  <c r="AA12" i="49"/>
  <c r="AS12" i="49" s="1"/>
  <c r="AC12" i="49"/>
  <c r="AT12" i="49" s="1"/>
  <c r="AI12" i="49"/>
  <c r="AW12" i="49" s="1"/>
  <c r="U39" i="49"/>
  <c r="AP39" i="49" s="1"/>
  <c r="W39" i="49"/>
  <c r="AQ39" i="49" s="1"/>
  <c r="Y39" i="49"/>
  <c r="AR39" i="49" s="1"/>
  <c r="AA39" i="49"/>
  <c r="AS39" i="49" s="1"/>
  <c r="AC39" i="49"/>
  <c r="AT39" i="49" s="1"/>
  <c r="AI39" i="49"/>
  <c r="AW39" i="49" s="1"/>
  <c r="Y168" i="49"/>
  <c r="AR168" i="49" s="1"/>
  <c r="AC168" i="49"/>
  <c r="AT168" i="49" s="1"/>
  <c r="AI168" i="49"/>
  <c r="AW168" i="49" s="1"/>
  <c r="Y85" i="49"/>
  <c r="AR85" i="49" s="1"/>
  <c r="AA85" i="49"/>
  <c r="AS85" i="49" s="1"/>
  <c r="AC85" i="49"/>
  <c r="AT85" i="49" s="1"/>
  <c r="AI85" i="49"/>
  <c r="AW85" i="49" s="1"/>
  <c r="W127" i="49"/>
  <c r="AQ127" i="49" s="1"/>
  <c r="Y127" i="49"/>
  <c r="AR127" i="49" s="1"/>
  <c r="AA127" i="49"/>
  <c r="AS127" i="49" s="1"/>
  <c r="AC127" i="49"/>
  <c r="AT127" i="49" s="1"/>
  <c r="AI127" i="49"/>
  <c r="AW127" i="49" s="1"/>
  <c r="U61" i="49"/>
  <c r="AP61" i="49" s="1"/>
  <c r="Y61" i="49"/>
  <c r="AR61" i="49" s="1"/>
  <c r="AA61" i="49"/>
  <c r="AS61" i="49" s="1"/>
  <c r="AC61" i="49"/>
  <c r="AT61" i="49" s="1"/>
  <c r="AI61" i="49"/>
  <c r="AW61" i="49" s="1"/>
  <c r="Q42" i="49"/>
  <c r="U42" i="49"/>
  <c r="AP42" i="49" s="1"/>
  <c r="W42" i="49"/>
  <c r="AQ42" i="49" s="1"/>
  <c r="Y42" i="49"/>
  <c r="AR42" i="49" s="1"/>
  <c r="AA42" i="49"/>
  <c r="AS42" i="49" s="1"/>
  <c r="AC42" i="49"/>
  <c r="AT42" i="49" s="1"/>
  <c r="AI42" i="49"/>
  <c r="AW42" i="49" s="1"/>
  <c r="Y124" i="49"/>
  <c r="AR124" i="49" s="1"/>
  <c r="AA124" i="49"/>
  <c r="AS124" i="49" s="1"/>
  <c r="AC124" i="49"/>
  <c r="AT124" i="49" s="1"/>
  <c r="AI124" i="49"/>
  <c r="AW124" i="49" s="1"/>
  <c r="U139" i="49"/>
  <c r="AP139" i="49" s="1"/>
  <c r="W139" i="49"/>
  <c r="AQ139" i="49" s="1"/>
  <c r="Y139" i="49"/>
  <c r="AR139" i="49" s="1"/>
  <c r="AA139" i="49"/>
  <c r="AS139" i="49" s="1"/>
  <c r="AC139" i="49"/>
  <c r="AT139" i="49" s="1"/>
  <c r="AI139" i="49"/>
  <c r="AW139" i="49" s="1"/>
  <c r="U79" i="49"/>
  <c r="AP79" i="49" s="1"/>
  <c r="W79" i="49"/>
  <c r="AQ79" i="49" s="1"/>
  <c r="Y79" i="49"/>
  <c r="AR79" i="49" s="1"/>
  <c r="AA79" i="49"/>
  <c r="AS79" i="49" s="1"/>
  <c r="AC79" i="49"/>
  <c r="AT79" i="49" s="1"/>
  <c r="AI79" i="49"/>
  <c r="AW79" i="49" s="1"/>
  <c r="U64" i="49"/>
  <c r="AP64" i="49" s="1"/>
  <c r="W64" i="49"/>
  <c r="AQ64" i="49" s="1"/>
  <c r="Y64" i="49"/>
  <c r="AR64" i="49" s="1"/>
  <c r="AA64" i="49"/>
  <c r="AS64" i="49" s="1"/>
  <c r="AC64" i="49"/>
  <c r="AT64" i="49" s="1"/>
  <c r="AI64" i="49"/>
  <c r="AW64" i="49" s="1"/>
  <c r="U18" i="49"/>
  <c r="AP18" i="49" s="1"/>
  <c r="Y18" i="49"/>
  <c r="AR18" i="49" s="1"/>
  <c r="AA18" i="49"/>
  <c r="AS18" i="49" s="1"/>
  <c r="AC18" i="49"/>
  <c r="AT18" i="49" s="1"/>
  <c r="AI18" i="49"/>
  <c r="AW18" i="49" s="1"/>
  <c r="Y54" i="49"/>
  <c r="AR54" i="49" s="1"/>
  <c r="AA54" i="49"/>
  <c r="AS54" i="49" s="1"/>
  <c r="AC54" i="49"/>
  <c r="AT54" i="49" s="1"/>
  <c r="AI54" i="49"/>
  <c r="AW54" i="49" s="1"/>
  <c r="W193" i="49"/>
  <c r="AQ193" i="49" s="1"/>
  <c r="Y193" i="49"/>
  <c r="AR193" i="49" s="1"/>
  <c r="AA193" i="49"/>
  <c r="AS193" i="49" s="1"/>
  <c r="AC193" i="49"/>
  <c r="AT193" i="49" s="1"/>
  <c r="AI193" i="49"/>
  <c r="AW193" i="49" s="1"/>
  <c r="Y110" i="49"/>
  <c r="AR110" i="49" s="1"/>
  <c r="AC110" i="49"/>
  <c r="AT110" i="49" s="1"/>
  <c r="AI110" i="49"/>
  <c r="AW110" i="49" s="1"/>
  <c r="W112" i="49"/>
  <c r="AQ112" i="49" s="1"/>
  <c r="Y112" i="49"/>
  <c r="AR112" i="49" s="1"/>
  <c r="AC112" i="49"/>
  <c r="AT112" i="49" s="1"/>
  <c r="AI112" i="49"/>
  <c r="AW112" i="49" s="1"/>
  <c r="U43" i="49"/>
  <c r="AP43" i="49" s="1"/>
  <c r="W43" i="49"/>
  <c r="AQ43" i="49" s="1"/>
  <c r="Y43" i="49"/>
  <c r="AR43" i="49" s="1"/>
  <c r="AA43" i="49"/>
  <c r="AS43" i="49" s="1"/>
  <c r="AC43" i="49"/>
  <c r="AT43" i="49" s="1"/>
  <c r="AI43" i="49"/>
  <c r="AW43" i="49" s="1"/>
  <c r="W184" i="49"/>
  <c r="AQ184" i="49" s="1"/>
  <c r="Y184" i="49"/>
  <c r="AR184" i="49" s="1"/>
  <c r="AA184" i="49"/>
  <c r="AS184" i="49" s="1"/>
  <c r="AC184" i="49"/>
  <c r="AT184" i="49" s="1"/>
  <c r="AI184" i="49"/>
  <c r="AW184" i="49" s="1"/>
  <c r="W119" i="49"/>
  <c r="AQ119" i="49" s="1"/>
  <c r="Y119" i="49"/>
  <c r="AR119" i="49" s="1"/>
  <c r="AA119" i="49"/>
  <c r="AS119" i="49" s="1"/>
  <c r="AC119" i="49"/>
  <c r="AT119" i="49" s="1"/>
  <c r="AI119" i="49"/>
  <c r="AW119" i="49" s="1"/>
  <c r="Y166" i="49"/>
  <c r="AR166" i="49" s="1"/>
  <c r="AC166" i="49"/>
  <c r="AT166" i="49" s="1"/>
  <c r="AI166" i="49"/>
  <c r="AW166" i="49" s="1"/>
  <c r="U194" i="49"/>
  <c r="AP194" i="49" s="1"/>
  <c r="W194" i="49"/>
  <c r="AQ194" i="49" s="1"/>
  <c r="Y194" i="49"/>
  <c r="AR194" i="49" s="1"/>
  <c r="AA194" i="49"/>
  <c r="AS194" i="49" s="1"/>
  <c r="AC194" i="49"/>
  <c r="AT194" i="49" s="1"/>
  <c r="AI194" i="49"/>
  <c r="AW194" i="49" s="1"/>
  <c r="W196" i="49"/>
  <c r="AQ196" i="49" s="1"/>
  <c r="Y196" i="49"/>
  <c r="AR196" i="49" s="1"/>
  <c r="AA196" i="49"/>
  <c r="AS196" i="49" s="1"/>
  <c r="AC196" i="49"/>
  <c r="AT196" i="49" s="1"/>
  <c r="AI196" i="49"/>
  <c r="AW196" i="49" s="1"/>
  <c r="U152" i="49"/>
  <c r="AP152" i="49" s="1"/>
  <c r="W152" i="49"/>
  <c r="AQ152" i="49" s="1"/>
  <c r="Y152" i="49"/>
  <c r="AR152" i="49" s="1"/>
  <c r="AA152" i="49"/>
  <c r="AS152" i="49" s="1"/>
  <c r="AC152" i="49"/>
  <c r="AT152" i="49" s="1"/>
  <c r="AI152" i="49"/>
  <c r="AW152" i="49" s="1"/>
  <c r="U35" i="49"/>
  <c r="AP35" i="49" s="1"/>
  <c r="W35" i="49"/>
  <c r="AQ35" i="49" s="1"/>
  <c r="Y35" i="49"/>
  <c r="AR35" i="49" s="1"/>
  <c r="AA35" i="49"/>
  <c r="AS35" i="49" s="1"/>
  <c r="AC35" i="49"/>
  <c r="AT35" i="49" s="1"/>
  <c r="AI35" i="49"/>
  <c r="AW35" i="49" s="1"/>
  <c r="U205" i="49"/>
  <c r="AP205" i="49" s="1"/>
  <c r="W205" i="49"/>
  <c r="AQ205" i="49" s="1"/>
  <c r="Y205" i="49"/>
  <c r="AR205" i="49" s="1"/>
  <c r="AA205" i="49"/>
  <c r="AS205" i="49" s="1"/>
  <c r="AC205" i="49"/>
  <c r="AT205" i="49" s="1"/>
  <c r="AI205" i="49"/>
  <c r="AW205" i="49" s="1"/>
  <c r="U134" i="49"/>
  <c r="AP134" i="49" s="1"/>
  <c r="W134" i="49"/>
  <c r="AQ134" i="49" s="1"/>
  <c r="Y134" i="49"/>
  <c r="AR134" i="49" s="1"/>
  <c r="AA134" i="49"/>
  <c r="AS134" i="49" s="1"/>
  <c r="AC134" i="49"/>
  <c r="AT134" i="49" s="1"/>
  <c r="AI134" i="49"/>
  <c r="AW134" i="49" s="1"/>
  <c r="U211" i="49"/>
  <c r="AP211" i="49" s="1"/>
  <c r="W211" i="49"/>
  <c r="AQ211" i="49" s="1"/>
  <c r="Y211" i="49"/>
  <c r="AR211" i="49" s="1"/>
  <c r="AA211" i="49"/>
  <c r="AS211" i="49" s="1"/>
  <c r="AC211" i="49"/>
  <c r="AT211" i="49" s="1"/>
  <c r="AI211" i="49"/>
  <c r="AW211" i="49" s="1"/>
  <c r="W199" i="49"/>
  <c r="AQ199" i="49" s="1"/>
  <c r="Y199" i="49"/>
  <c r="AR199" i="49" s="1"/>
  <c r="AA199" i="49"/>
  <c r="AS199" i="49" s="1"/>
  <c r="AC199" i="49"/>
  <c r="AT199" i="49" s="1"/>
  <c r="AI199" i="49"/>
  <c r="AW199" i="49" s="1"/>
  <c r="Y55" i="49"/>
  <c r="AR55" i="49" s="1"/>
  <c r="AA55" i="49"/>
  <c r="AS55" i="49" s="1"/>
  <c r="AC55" i="49"/>
  <c r="AT55" i="49" s="1"/>
  <c r="AI55" i="49"/>
  <c r="AW55" i="49" s="1"/>
  <c r="Y120" i="49"/>
  <c r="AR120" i="49" s="1"/>
  <c r="AC120" i="49"/>
  <c r="AT120" i="49" s="1"/>
  <c r="AI120" i="49"/>
  <c r="AW120" i="49" s="1"/>
  <c r="W171" i="49"/>
  <c r="AQ171" i="49" s="1"/>
  <c r="Y171" i="49"/>
  <c r="AR171" i="49" s="1"/>
  <c r="AA171" i="49"/>
  <c r="AS171" i="49" s="1"/>
  <c r="AC171" i="49"/>
  <c r="AT171" i="49" s="1"/>
  <c r="AI171" i="49"/>
  <c r="AW171" i="49" s="1"/>
  <c r="Y57" i="49"/>
  <c r="AR57" i="49" s="1"/>
  <c r="AA57" i="49"/>
  <c r="AS57" i="49" s="1"/>
  <c r="AC57" i="49"/>
  <c r="AT57" i="49" s="1"/>
  <c r="AI57" i="49"/>
  <c r="AW57" i="49" s="1"/>
  <c r="Y45" i="49"/>
  <c r="AR45" i="49" s="1"/>
  <c r="AA45" i="49"/>
  <c r="AS45" i="49" s="1"/>
  <c r="AC45" i="49"/>
  <c r="AT45" i="49" s="1"/>
  <c r="AI45" i="49"/>
  <c r="AW45" i="49" s="1"/>
  <c r="U86" i="49"/>
  <c r="AP86" i="49" s="1"/>
  <c r="Y86" i="49"/>
  <c r="AR86" i="49" s="1"/>
  <c r="AA86" i="49"/>
  <c r="AS86" i="49" s="1"/>
  <c r="AC86" i="49"/>
  <c r="AT86" i="49" s="1"/>
  <c r="AI86" i="49"/>
  <c r="AW86" i="49" s="1"/>
  <c r="Y11" i="49"/>
  <c r="AR11" i="49" s="1"/>
  <c r="AA11" i="49"/>
  <c r="AS11" i="49" s="1"/>
  <c r="AC11" i="49"/>
  <c r="AT11" i="49" s="1"/>
  <c r="AI11" i="49"/>
  <c r="AW11" i="49" s="1"/>
  <c r="W176" i="49"/>
  <c r="AQ176" i="49" s="1"/>
  <c r="Y176" i="49"/>
  <c r="AR176" i="49" s="1"/>
  <c r="AC176" i="49"/>
  <c r="AT176" i="49" s="1"/>
  <c r="AI176" i="49"/>
  <c r="AW176" i="49" s="1"/>
  <c r="Q68" i="49"/>
  <c r="Y68" i="49"/>
  <c r="AR68" i="49" s="1"/>
  <c r="AA68" i="49"/>
  <c r="AS68" i="49" s="1"/>
  <c r="AC68" i="49"/>
  <c r="AT68" i="49" s="1"/>
  <c r="AI68" i="49"/>
  <c r="AW68" i="49" s="1"/>
  <c r="Y136" i="49"/>
  <c r="AR136" i="49" s="1"/>
  <c r="AA136" i="49"/>
  <c r="AS136" i="49" s="1"/>
  <c r="AC136" i="49"/>
  <c r="AT136" i="49" s="1"/>
  <c r="AI136" i="49"/>
  <c r="AW136" i="49" s="1"/>
  <c r="Y53" i="49"/>
  <c r="AR53" i="49" s="1"/>
  <c r="AA53" i="49"/>
  <c r="AS53" i="49" s="1"/>
  <c r="AC53" i="49"/>
  <c r="AT53" i="49" s="1"/>
  <c r="AI53" i="49"/>
  <c r="AW53" i="49" s="1"/>
  <c r="Q324" i="49"/>
  <c r="S324" i="49"/>
  <c r="AO324" i="49" s="1"/>
  <c r="U324" i="49"/>
  <c r="AP324" i="49" s="1"/>
  <c r="W324" i="49"/>
  <c r="AQ324" i="49" s="1"/>
  <c r="Y324" i="49"/>
  <c r="AR324" i="49" s="1"/>
  <c r="AA324" i="49"/>
  <c r="AS324" i="49" s="1"/>
  <c r="AC324" i="49"/>
  <c r="AT324" i="49" s="1"/>
  <c r="AI324" i="49"/>
  <c r="AW324" i="49" s="1"/>
  <c r="Q325" i="49"/>
  <c r="S325" i="49"/>
  <c r="AO325" i="49" s="1"/>
  <c r="U325" i="49"/>
  <c r="AP325" i="49" s="1"/>
  <c r="W325" i="49"/>
  <c r="AQ325" i="49" s="1"/>
  <c r="Y325" i="49"/>
  <c r="AR325" i="49" s="1"/>
  <c r="AA325" i="49"/>
  <c r="AS325" i="49" s="1"/>
  <c r="AC325" i="49"/>
  <c r="AT325" i="49" s="1"/>
  <c r="AI325" i="49"/>
  <c r="AW325" i="49" s="1"/>
  <c r="S326" i="49"/>
  <c r="U326" i="49"/>
  <c r="AP326" i="49" s="1"/>
  <c r="W326" i="49"/>
  <c r="AQ326" i="49" s="1"/>
  <c r="Y326" i="49"/>
  <c r="AR326" i="49" s="1"/>
  <c r="AA326" i="49"/>
  <c r="AS326" i="49" s="1"/>
  <c r="AC326" i="49"/>
  <c r="AT326" i="49" s="1"/>
  <c r="AI326" i="49"/>
  <c r="AW326" i="49" s="1"/>
  <c r="S327" i="49"/>
  <c r="U327" i="49"/>
  <c r="AP327" i="49" s="1"/>
  <c r="W327" i="49"/>
  <c r="AQ327" i="49" s="1"/>
  <c r="Y327" i="49"/>
  <c r="AR327" i="49" s="1"/>
  <c r="AA327" i="49"/>
  <c r="AS327" i="49" s="1"/>
  <c r="AC327" i="49"/>
  <c r="AT327" i="49" s="1"/>
  <c r="AI327" i="49"/>
  <c r="AW327" i="49" s="1"/>
  <c r="S328" i="49"/>
  <c r="U328" i="49"/>
  <c r="AP328" i="49" s="1"/>
  <c r="W328" i="49"/>
  <c r="AQ328" i="49" s="1"/>
  <c r="Y328" i="49"/>
  <c r="AR328" i="49" s="1"/>
  <c r="AA328" i="49"/>
  <c r="AS328" i="49" s="1"/>
  <c r="AC328" i="49"/>
  <c r="AT328" i="49" s="1"/>
  <c r="AI328" i="49"/>
  <c r="AW328" i="49" s="1"/>
  <c r="S329" i="49"/>
  <c r="U329" i="49"/>
  <c r="AP329" i="49" s="1"/>
  <c r="W329" i="49"/>
  <c r="AQ329" i="49" s="1"/>
  <c r="Y329" i="49"/>
  <c r="AR329" i="49" s="1"/>
  <c r="AA329" i="49"/>
  <c r="AS329" i="49" s="1"/>
  <c r="AC329" i="49"/>
  <c r="AT329" i="49" s="1"/>
  <c r="AI329" i="49"/>
  <c r="AW329" i="49" s="1"/>
  <c r="Q330" i="49"/>
  <c r="S330" i="49"/>
  <c r="AO330" i="49" s="1"/>
  <c r="U330" i="49"/>
  <c r="AP330" i="49" s="1"/>
  <c r="W330" i="49"/>
  <c r="AQ330" i="49" s="1"/>
  <c r="Y330" i="49"/>
  <c r="AR330" i="49" s="1"/>
  <c r="AA330" i="49"/>
  <c r="AS330" i="49" s="1"/>
  <c r="AC330" i="49"/>
  <c r="AT330" i="49" s="1"/>
  <c r="AI330" i="49"/>
  <c r="AW330" i="49" s="1"/>
  <c r="S331" i="49"/>
  <c r="U331" i="49"/>
  <c r="AP331" i="49" s="1"/>
  <c r="W331" i="49"/>
  <c r="AQ331" i="49" s="1"/>
  <c r="Y331" i="49"/>
  <c r="AR331" i="49" s="1"/>
  <c r="AA331" i="49"/>
  <c r="AS331" i="49" s="1"/>
  <c r="AC331" i="49"/>
  <c r="AT331" i="49" s="1"/>
  <c r="AI331" i="49"/>
  <c r="AW331" i="49" s="1"/>
  <c r="S332" i="49"/>
  <c r="U332" i="49"/>
  <c r="AP332" i="49" s="1"/>
  <c r="W332" i="49"/>
  <c r="AQ332" i="49" s="1"/>
  <c r="Y332" i="49"/>
  <c r="AR332" i="49" s="1"/>
  <c r="AA332" i="49"/>
  <c r="AS332" i="49" s="1"/>
  <c r="AC332" i="49"/>
  <c r="AT332" i="49" s="1"/>
  <c r="AI332" i="49"/>
  <c r="AW332" i="49" s="1"/>
  <c r="Q333" i="49"/>
  <c r="S333" i="49"/>
  <c r="AO333" i="49" s="1"/>
  <c r="U333" i="49"/>
  <c r="AP333" i="49" s="1"/>
  <c r="W333" i="49"/>
  <c r="AQ333" i="49" s="1"/>
  <c r="Y333" i="49"/>
  <c r="AR333" i="49" s="1"/>
  <c r="AA333" i="49"/>
  <c r="AS333" i="49" s="1"/>
  <c r="AC333" i="49"/>
  <c r="AT333" i="49" s="1"/>
  <c r="AI333" i="49"/>
  <c r="AW333" i="49" s="1"/>
  <c r="S334" i="49"/>
  <c r="U334" i="49"/>
  <c r="AP334" i="49" s="1"/>
  <c r="W334" i="49"/>
  <c r="AQ334" i="49" s="1"/>
  <c r="Y334" i="49"/>
  <c r="AR334" i="49" s="1"/>
  <c r="AA334" i="49"/>
  <c r="AS334" i="49" s="1"/>
  <c r="AC334" i="49"/>
  <c r="AT334" i="49" s="1"/>
  <c r="AI334" i="49"/>
  <c r="AW334" i="49" s="1"/>
  <c r="Q335" i="49"/>
  <c r="S335" i="49"/>
  <c r="AO335" i="49" s="1"/>
  <c r="U335" i="49"/>
  <c r="AP335" i="49" s="1"/>
  <c r="W335" i="49"/>
  <c r="AQ335" i="49" s="1"/>
  <c r="Y335" i="49"/>
  <c r="AR335" i="49" s="1"/>
  <c r="AA335" i="49"/>
  <c r="AS335" i="49" s="1"/>
  <c r="AC335" i="49"/>
  <c r="AT335" i="49" s="1"/>
  <c r="AI335" i="49"/>
  <c r="AW335" i="49" s="1"/>
  <c r="S336" i="49"/>
  <c r="U336" i="49"/>
  <c r="AP336" i="49" s="1"/>
  <c r="W336" i="49"/>
  <c r="AQ336" i="49" s="1"/>
  <c r="Y336" i="49"/>
  <c r="AR336" i="49" s="1"/>
  <c r="AA336" i="49"/>
  <c r="AS336" i="49" s="1"/>
  <c r="AC336" i="49"/>
  <c r="AT336" i="49" s="1"/>
  <c r="AI336" i="49"/>
  <c r="AW336" i="49" s="1"/>
  <c r="Q337" i="49"/>
  <c r="S337" i="49"/>
  <c r="AO337" i="49" s="1"/>
  <c r="U337" i="49"/>
  <c r="AP337" i="49" s="1"/>
  <c r="W337" i="49"/>
  <c r="AQ337" i="49" s="1"/>
  <c r="Y337" i="49"/>
  <c r="AR337" i="49" s="1"/>
  <c r="AA337" i="49"/>
  <c r="AS337" i="49" s="1"/>
  <c r="AC337" i="49"/>
  <c r="AT337" i="49" s="1"/>
  <c r="AI337" i="49"/>
  <c r="AW337" i="49" s="1"/>
  <c r="Q338" i="49"/>
  <c r="S338" i="49"/>
  <c r="AO338" i="49" s="1"/>
  <c r="U338" i="49"/>
  <c r="AP338" i="49" s="1"/>
  <c r="W338" i="49"/>
  <c r="AQ338" i="49" s="1"/>
  <c r="Y338" i="49"/>
  <c r="AR338" i="49" s="1"/>
  <c r="AA338" i="49"/>
  <c r="AS338" i="49" s="1"/>
  <c r="AC338" i="49"/>
  <c r="AT338" i="49" s="1"/>
  <c r="AI338" i="49"/>
  <c r="AW338" i="49" s="1"/>
  <c r="Q339" i="49"/>
  <c r="S339" i="49"/>
  <c r="AO339" i="49" s="1"/>
  <c r="U339" i="49"/>
  <c r="AP339" i="49" s="1"/>
  <c r="W339" i="49"/>
  <c r="AQ339" i="49" s="1"/>
  <c r="Y339" i="49"/>
  <c r="AR339" i="49" s="1"/>
  <c r="AA339" i="49"/>
  <c r="AS339" i="49" s="1"/>
  <c r="AC339" i="49"/>
  <c r="AT339" i="49" s="1"/>
  <c r="AI339" i="49"/>
  <c r="AW339" i="49" s="1"/>
  <c r="Q340" i="49"/>
  <c r="U340" i="49"/>
  <c r="AP340" i="49" s="1"/>
  <c r="W340" i="49"/>
  <c r="AQ340" i="49" s="1"/>
  <c r="Y340" i="49"/>
  <c r="AR340" i="49" s="1"/>
  <c r="AA340" i="49"/>
  <c r="AS340" i="49" s="1"/>
  <c r="AC340" i="49"/>
  <c r="AT340" i="49" s="1"/>
  <c r="AI340" i="49"/>
  <c r="AW340" i="49" s="1"/>
  <c r="Q341" i="49"/>
  <c r="S341" i="49"/>
  <c r="AO341" i="49" s="1"/>
  <c r="U341" i="49"/>
  <c r="AP341" i="49" s="1"/>
  <c r="W341" i="49"/>
  <c r="AQ341" i="49" s="1"/>
  <c r="Y341" i="49"/>
  <c r="AR341" i="49" s="1"/>
  <c r="AA341" i="49"/>
  <c r="AS341" i="49" s="1"/>
  <c r="AC341" i="49"/>
  <c r="AT341" i="49" s="1"/>
  <c r="AI341" i="49"/>
  <c r="AW341" i="49" s="1"/>
  <c r="Q342" i="49"/>
  <c r="S342" i="49"/>
  <c r="AO342" i="49" s="1"/>
  <c r="W342" i="49"/>
  <c r="AQ342" i="49" s="1"/>
  <c r="Y342" i="49"/>
  <c r="AR342" i="49" s="1"/>
  <c r="AA342" i="49"/>
  <c r="AS342" i="49" s="1"/>
  <c r="AC342" i="49"/>
  <c r="AT342" i="49" s="1"/>
  <c r="AI342" i="49"/>
  <c r="AW342" i="49" s="1"/>
  <c r="S343" i="49"/>
  <c r="U343" i="49"/>
  <c r="AP343" i="49" s="1"/>
  <c r="W343" i="49"/>
  <c r="AQ343" i="49" s="1"/>
  <c r="Y343" i="49"/>
  <c r="AR343" i="49" s="1"/>
  <c r="AA343" i="49"/>
  <c r="AS343" i="49" s="1"/>
  <c r="AC343" i="49"/>
  <c r="AT343" i="49" s="1"/>
  <c r="AI343" i="49"/>
  <c r="AW343" i="49" s="1"/>
  <c r="S344" i="49"/>
  <c r="U344" i="49"/>
  <c r="AP344" i="49" s="1"/>
  <c r="W344" i="49"/>
  <c r="AQ344" i="49" s="1"/>
  <c r="Y344" i="49"/>
  <c r="AR344" i="49" s="1"/>
  <c r="AA344" i="49"/>
  <c r="AS344" i="49" s="1"/>
  <c r="AC344" i="49"/>
  <c r="AT344" i="49" s="1"/>
  <c r="AI344" i="49"/>
  <c r="AW344" i="49" s="1"/>
  <c r="S345" i="49"/>
  <c r="U345" i="49"/>
  <c r="AP345" i="49" s="1"/>
  <c r="W345" i="49"/>
  <c r="AQ345" i="49" s="1"/>
  <c r="Y345" i="49"/>
  <c r="AR345" i="49" s="1"/>
  <c r="AA345" i="49"/>
  <c r="AS345" i="49" s="1"/>
  <c r="AC345" i="49"/>
  <c r="AT345" i="49" s="1"/>
  <c r="AI345" i="49"/>
  <c r="AW345" i="49" s="1"/>
  <c r="Q346" i="49"/>
  <c r="S346" i="49"/>
  <c r="AO346" i="49" s="1"/>
  <c r="U346" i="49"/>
  <c r="AP346" i="49" s="1"/>
  <c r="W346" i="49"/>
  <c r="AQ346" i="49" s="1"/>
  <c r="Y346" i="49"/>
  <c r="AR346" i="49" s="1"/>
  <c r="AA346" i="49"/>
  <c r="AS346" i="49" s="1"/>
  <c r="AC346" i="49"/>
  <c r="AT346" i="49" s="1"/>
  <c r="AI346" i="49"/>
  <c r="AW346" i="49" s="1"/>
  <c r="S347" i="49"/>
  <c r="U347" i="49"/>
  <c r="AP347" i="49" s="1"/>
  <c r="W347" i="49"/>
  <c r="AQ347" i="49" s="1"/>
  <c r="Y347" i="49"/>
  <c r="AR347" i="49" s="1"/>
  <c r="AA347" i="49"/>
  <c r="AS347" i="49" s="1"/>
  <c r="AC347" i="49"/>
  <c r="AT347" i="49" s="1"/>
  <c r="AI347" i="49"/>
  <c r="AW347" i="49" s="1"/>
  <c r="Q348" i="49"/>
  <c r="S348" i="49"/>
  <c r="AO348" i="49" s="1"/>
  <c r="U348" i="49"/>
  <c r="AP348" i="49" s="1"/>
  <c r="W348" i="49"/>
  <c r="AQ348" i="49" s="1"/>
  <c r="Y348" i="49"/>
  <c r="AR348" i="49" s="1"/>
  <c r="AA348" i="49"/>
  <c r="AS348" i="49" s="1"/>
  <c r="AC348" i="49"/>
  <c r="AT348" i="49" s="1"/>
  <c r="AI348" i="49"/>
  <c r="AW348" i="49" s="1"/>
  <c r="Q349" i="49"/>
  <c r="U349" i="49"/>
  <c r="AP349" i="49" s="1"/>
  <c r="W349" i="49"/>
  <c r="AQ349" i="49" s="1"/>
  <c r="Y349" i="49"/>
  <c r="AR349" i="49" s="1"/>
  <c r="AA349" i="49"/>
  <c r="AS349" i="49" s="1"/>
  <c r="AC349" i="49"/>
  <c r="AT349" i="49" s="1"/>
  <c r="AI349" i="49"/>
  <c r="AW349" i="49" s="1"/>
  <c r="Q350" i="49"/>
  <c r="S350" i="49"/>
  <c r="AO350" i="49" s="1"/>
  <c r="U350" i="49"/>
  <c r="AP350" i="49" s="1"/>
  <c r="W350" i="49"/>
  <c r="AQ350" i="49" s="1"/>
  <c r="Y350" i="49"/>
  <c r="AR350" i="49" s="1"/>
  <c r="AA350" i="49"/>
  <c r="AS350" i="49" s="1"/>
  <c r="AC350" i="49"/>
  <c r="AT350" i="49" s="1"/>
  <c r="AI350" i="49"/>
  <c r="AW350" i="49" s="1"/>
  <c r="Q351" i="49"/>
  <c r="S351" i="49"/>
  <c r="AO351" i="49" s="1"/>
  <c r="U351" i="49"/>
  <c r="AP351" i="49" s="1"/>
  <c r="W351" i="49"/>
  <c r="AQ351" i="49" s="1"/>
  <c r="Y351" i="49"/>
  <c r="AR351" i="49" s="1"/>
  <c r="AA351" i="49"/>
  <c r="AS351" i="49" s="1"/>
  <c r="AC351" i="49"/>
  <c r="AT351" i="49" s="1"/>
  <c r="AI351" i="49"/>
  <c r="AW351" i="49" s="1"/>
  <c r="S352" i="49"/>
  <c r="U352" i="49"/>
  <c r="AP352" i="49" s="1"/>
  <c r="W352" i="49"/>
  <c r="AQ352" i="49" s="1"/>
  <c r="Y352" i="49"/>
  <c r="AR352" i="49" s="1"/>
  <c r="AA352" i="49"/>
  <c r="AS352" i="49" s="1"/>
  <c r="AC352" i="49"/>
  <c r="AT352" i="49" s="1"/>
  <c r="AI352" i="49"/>
  <c r="AW352" i="49" s="1"/>
  <c r="S353" i="49"/>
  <c r="U353" i="49"/>
  <c r="AP353" i="49" s="1"/>
  <c r="W353" i="49"/>
  <c r="AQ353" i="49" s="1"/>
  <c r="Y353" i="49"/>
  <c r="AR353" i="49" s="1"/>
  <c r="AA353" i="49"/>
  <c r="AS353" i="49" s="1"/>
  <c r="AC353" i="49"/>
  <c r="AT353" i="49" s="1"/>
  <c r="AI353" i="49"/>
  <c r="AW353" i="49" s="1"/>
  <c r="S354" i="49"/>
  <c r="U354" i="49"/>
  <c r="AP354" i="49" s="1"/>
  <c r="W354" i="49"/>
  <c r="AQ354" i="49" s="1"/>
  <c r="Y354" i="49"/>
  <c r="AR354" i="49" s="1"/>
  <c r="AA354" i="49"/>
  <c r="AS354" i="49" s="1"/>
  <c r="AC354" i="49"/>
  <c r="AT354" i="49" s="1"/>
  <c r="AI354" i="49"/>
  <c r="AW354" i="49" s="1"/>
  <c r="S355" i="49"/>
  <c r="U355" i="49"/>
  <c r="AP355" i="49" s="1"/>
  <c r="W355" i="49"/>
  <c r="AQ355" i="49" s="1"/>
  <c r="Y355" i="49"/>
  <c r="AR355" i="49" s="1"/>
  <c r="AA355" i="49"/>
  <c r="AS355" i="49" s="1"/>
  <c r="AC355" i="49"/>
  <c r="AT355" i="49" s="1"/>
  <c r="AI355" i="49"/>
  <c r="AW355" i="49" s="1"/>
  <c r="S356" i="49"/>
  <c r="U356" i="49"/>
  <c r="AP356" i="49" s="1"/>
  <c r="W356" i="49"/>
  <c r="AQ356" i="49" s="1"/>
  <c r="Y356" i="49"/>
  <c r="AR356" i="49" s="1"/>
  <c r="AA356" i="49"/>
  <c r="AS356" i="49" s="1"/>
  <c r="AC356" i="49"/>
  <c r="AT356" i="49" s="1"/>
  <c r="AI356" i="49"/>
  <c r="AW356" i="49" s="1"/>
  <c r="Q357" i="49"/>
  <c r="S357" i="49"/>
  <c r="AO357" i="49" s="1"/>
  <c r="U357" i="49"/>
  <c r="AP357" i="49" s="1"/>
  <c r="W357" i="49"/>
  <c r="AQ357" i="49" s="1"/>
  <c r="Y357" i="49"/>
  <c r="AR357" i="49" s="1"/>
  <c r="AA357" i="49"/>
  <c r="AS357" i="49" s="1"/>
  <c r="AC357" i="49"/>
  <c r="AT357" i="49" s="1"/>
  <c r="AI357" i="49"/>
  <c r="AW357" i="49" s="1"/>
  <c r="Q358" i="49"/>
  <c r="S358" i="49"/>
  <c r="AO358" i="49" s="1"/>
  <c r="U358" i="49"/>
  <c r="AP358" i="49" s="1"/>
  <c r="W358" i="49"/>
  <c r="AQ358" i="49" s="1"/>
  <c r="Y358" i="49"/>
  <c r="AR358" i="49" s="1"/>
  <c r="AA358" i="49"/>
  <c r="AS358" i="49" s="1"/>
  <c r="AC358" i="49"/>
  <c r="AT358" i="49" s="1"/>
  <c r="AI358" i="49"/>
  <c r="AW358" i="49" s="1"/>
  <c r="S359" i="49"/>
  <c r="U359" i="49"/>
  <c r="AP359" i="49" s="1"/>
  <c r="W359" i="49"/>
  <c r="AQ359" i="49" s="1"/>
  <c r="Y359" i="49"/>
  <c r="AR359" i="49" s="1"/>
  <c r="AA359" i="49"/>
  <c r="AS359" i="49" s="1"/>
  <c r="AC359" i="49"/>
  <c r="AT359" i="49" s="1"/>
  <c r="AI359" i="49"/>
  <c r="AW359" i="49" s="1"/>
  <c r="S360" i="49"/>
  <c r="U360" i="49"/>
  <c r="AP360" i="49" s="1"/>
  <c r="W360" i="49"/>
  <c r="AQ360" i="49" s="1"/>
  <c r="Y360" i="49"/>
  <c r="AR360" i="49" s="1"/>
  <c r="AA360" i="49"/>
  <c r="AS360" i="49" s="1"/>
  <c r="AC360" i="49"/>
  <c r="AT360" i="49" s="1"/>
  <c r="AI360" i="49"/>
  <c r="AW360" i="49" s="1"/>
  <c r="S361" i="49"/>
  <c r="U361" i="49"/>
  <c r="AP361" i="49" s="1"/>
  <c r="W361" i="49"/>
  <c r="AQ361" i="49" s="1"/>
  <c r="Y361" i="49"/>
  <c r="AR361" i="49" s="1"/>
  <c r="AA361" i="49"/>
  <c r="AS361" i="49" s="1"/>
  <c r="AC361" i="49"/>
  <c r="AT361" i="49" s="1"/>
  <c r="AI361" i="49"/>
  <c r="AW361" i="49" s="1"/>
  <c r="S362" i="49"/>
  <c r="U362" i="49"/>
  <c r="AP362" i="49" s="1"/>
  <c r="W362" i="49"/>
  <c r="AQ362" i="49" s="1"/>
  <c r="Y362" i="49"/>
  <c r="AR362" i="49" s="1"/>
  <c r="AA362" i="49"/>
  <c r="AS362" i="49" s="1"/>
  <c r="AC362" i="49"/>
  <c r="AT362" i="49" s="1"/>
  <c r="AI362" i="49"/>
  <c r="AW362" i="49" s="1"/>
  <c r="Q363" i="49"/>
  <c r="S363" i="49"/>
  <c r="AO363" i="49" s="1"/>
  <c r="W363" i="49"/>
  <c r="AQ363" i="49" s="1"/>
  <c r="Y363" i="49"/>
  <c r="AR363" i="49" s="1"/>
  <c r="AA363" i="49"/>
  <c r="AS363" i="49" s="1"/>
  <c r="AC363" i="49"/>
  <c r="AT363" i="49" s="1"/>
  <c r="AI363" i="49"/>
  <c r="AW363" i="49" s="1"/>
  <c r="W121" i="49"/>
  <c r="AQ121" i="49" s="1"/>
  <c r="Y121" i="49"/>
  <c r="AR121" i="49" s="1"/>
  <c r="AA121" i="49"/>
  <c r="AS121" i="49" s="1"/>
  <c r="AC121" i="49"/>
  <c r="AT121" i="49" s="1"/>
  <c r="AI121" i="49"/>
  <c r="AW121" i="49" s="1"/>
  <c r="Q83" i="49"/>
  <c r="Y83" i="49"/>
  <c r="AR83" i="49" s="1"/>
  <c r="AA83" i="49"/>
  <c r="AS83" i="49" s="1"/>
  <c r="AC83" i="49"/>
  <c r="AT83" i="49" s="1"/>
  <c r="AI83" i="49"/>
  <c r="AW83" i="49" s="1"/>
  <c r="Y173" i="49"/>
  <c r="AR173" i="49" s="1"/>
  <c r="AA173" i="49"/>
  <c r="AS173" i="49" s="1"/>
  <c r="AC173" i="49"/>
  <c r="AT173" i="49" s="1"/>
  <c r="AI173" i="49"/>
  <c r="AW173" i="49" s="1"/>
  <c r="Y84" i="49"/>
  <c r="AR84" i="49" s="1"/>
  <c r="AA84" i="49"/>
  <c r="AS84" i="49" s="1"/>
  <c r="AC84" i="49"/>
  <c r="AT84" i="49" s="1"/>
  <c r="AI84" i="49"/>
  <c r="AW84" i="49" s="1"/>
  <c r="Y58" i="49"/>
  <c r="AR58" i="49" s="1"/>
  <c r="AA58" i="49"/>
  <c r="AS58" i="49" s="1"/>
  <c r="AC58" i="49"/>
  <c r="AT58" i="49" s="1"/>
  <c r="AI58" i="49"/>
  <c r="AW58" i="49" s="1"/>
  <c r="Y9" i="49"/>
  <c r="AR9" i="49" s="1"/>
  <c r="AA9" i="49"/>
  <c r="AS9" i="49" s="1"/>
  <c r="AC9" i="49"/>
  <c r="AT9" i="49" s="1"/>
  <c r="AI9" i="49"/>
  <c r="AW9" i="49" s="1"/>
  <c r="Y10" i="49"/>
  <c r="AR10" i="49" s="1"/>
  <c r="AA10" i="49"/>
  <c r="AS10" i="49" s="1"/>
  <c r="AC10" i="49"/>
  <c r="AT10" i="49" s="1"/>
  <c r="AI10" i="49"/>
  <c r="AW10" i="49" s="1"/>
  <c r="W175" i="49"/>
  <c r="AQ175" i="49" s="1"/>
  <c r="Y175" i="49"/>
  <c r="AR175" i="49" s="1"/>
  <c r="AA175" i="49"/>
  <c r="AS175" i="49" s="1"/>
  <c r="AC175" i="49"/>
  <c r="AT175" i="49" s="1"/>
  <c r="AI175" i="49"/>
  <c r="AW175" i="49" s="1"/>
  <c r="W189" i="49"/>
  <c r="AQ189" i="49" s="1"/>
  <c r="Y189" i="49"/>
  <c r="AR189" i="49" s="1"/>
  <c r="AA189" i="49"/>
  <c r="AS189" i="49" s="1"/>
  <c r="AC189" i="49"/>
  <c r="AT189" i="49" s="1"/>
  <c r="AI189" i="49"/>
  <c r="AW189" i="49" s="1"/>
  <c r="Y190" i="49"/>
  <c r="AR190" i="49" s="1"/>
  <c r="AA190" i="49"/>
  <c r="AS190" i="49" s="1"/>
  <c r="AC190" i="49"/>
  <c r="AT190" i="49" s="1"/>
  <c r="AI190" i="49"/>
  <c r="AW190" i="49" s="1"/>
  <c r="Y137" i="49"/>
  <c r="AR137" i="49" s="1"/>
  <c r="AA137" i="49"/>
  <c r="AS137" i="49" s="1"/>
  <c r="AC137" i="49"/>
  <c r="AT137" i="49" s="1"/>
  <c r="AI137" i="49"/>
  <c r="AW137" i="49" s="1"/>
  <c r="Y62" i="49"/>
  <c r="AR62" i="49" s="1"/>
  <c r="AA62" i="49"/>
  <c r="AS62" i="49" s="1"/>
  <c r="AC62" i="49"/>
  <c r="AT62" i="49" s="1"/>
  <c r="AI62" i="49"/>
  <c r="AW62" i="49" s="1"/>
  <c r="Y123" i="49"/>
  <c r="AR123" i="49" s="1"/>
  <c r="AA123" i="49"/>
  <c r="AS123" i="49" s="1"/>
  <c r="AC123" i="49"/>
  <c r="AT123" i="49" s="1"/>
  <c r="AI123" i="49"/>
  <c r="AW123" i="49" s="1"/>
  <c r="Q13" i="49"/>
  <c r="Y13" i="49"/>
  <c r="AR13" i="49" s="1"/>
  <c r="AA13" i="49"/>
  <c r="AS13" i="49" s="1"/>
  <c r="AC13" i="49"/>
  <c r="AT13" i="49" s="1"/>
  <c r="AI13" i="49"/>
  <c r="AW13" i="49" s="1"/>
  <c r="W15" i="49"/>
  <c r="AQ15" i="49" s="1"/>
  <c r="Y15" i="49"/>
  <c r="AR15" i="49" s="1"/>
  <c r="AA15" i="49"/>
  <c r="AS15" i="49" s="1"/>
  <c r="AC15" i="49"/>
  <c r="AT15" i="49" s="1"/>
  <c r="AI15" i="49"/>
  <c r="AW15" i="49" s="1"/>
  <c r="W66" i="49"/>
  <c r="AQ66" i="49" s="1"/>
  <c r="Y66" i="49"/>
  <c r="AR66" i="49" s="1"/>
  <c r="AA66" i="49"/>
  <c r="AS66" i="49" s="1"/>
  <c r="AC66" i="49"/>
  <c r="AT66" i="49" s="1"/>
  <c r="AI66" i="49"/>
  <c r="AW66" i="49" s="1"/>
  <c r="Q16" i="49"/>
  <c r="W16" i="49"/>
  <c r="AQ16" i="49" s="1"/>
  <c r="Y16" i="49"/>
  <c r="AR16" i="49" s="1"/>
  <c r="AA16" i="49"/>
  <c r="AS16" i="49" s="1"/>
  <c r="AC16" i="49"/>
  <c r="AT16" i="49" s="1"/>
  <c r="AI16" i="49"/>
  <c r="AW16" i="49" s="1"/>
  <c r="Y87" i="49"/>
  <c r="AR87" i="49" s="1"/>
  <c r="AA87" i="49"/>
  <c r="AS87" i="49" s="1"/>
  <c r="AC87" i="49"/>
  <c r="AT87" i="49" s="1"/>
  <c r="AI87" i="49"/>
  <c r="AW87" i="49" s="1"/>
  <c r="Y88" i="49"/>
  <c r="AR88" i="49" s="1"/>
  <c r="AA88" i="49"/>
  <c r="AS88" i="49" s="1"/>
  <c r="AC88" i="49"/>
  <c r="AT88" i="49" s="1"/>
  <c r="AI88" i="49"/>
  <c r="AW88" i="49" s="1"/>
  <c r="W142" i="49"/>
  <c r="AQ142" i="49" s="1"/>
  <c r="Y142" i="49"/>
  <c r="AR142" i="49" s="1"/>
  <c r="AA142" i="49"/>
  <c r="AS142" i="49" s="1"/>
  <c r="AC142" i="49"/>
  <c r="AT142" i="49" s="1"/>
  <c r="AI142" i="49"/>
  <c r="AW142" i="49" s="1"/>
  <c r="Q90" i="49"/>
  <c r="W90" i="49"/>
  <c r="AQ90" i="49" s="1"/>
  <c r="Y90" i="49"/>
  <c r="AR90" i="49" s="1"/>
  <c r="AA90" i="49"/>
  <c r="AS90" i="49" s="1"/>
  <c r="AC90" i="49"/>
  <c r="AT90" i="49" s="1"/>
  <c r="AI90" i="49"/>
  <c r="AW90" i="49" s="1"/>
  <c r="W91" i="49"/>
  <c r="AQ91" i="49" s="1"/>
  <c r="Y91" i="49"/>
  <c r="AR91" i="49" s="1"/>
  <c r="AA91" i="49"/>
  <c r="AS91" i="49" s="1"/>
  <c r="AC91" i="49"/>
  <c r="AT91" i="49" s="1"/>
  <c r="AI91" i="49"/>
  <c r="AW91" i="49" s="1"/>
  <c r="W92" i="49"/>
  <c r="AQ92" i="49" s="1"/>
  <c r="Y92" i="49"/>
  <c r="AR92" i="49" s="1"/>
  <c r="AA92" i="49"/>
  <c r="AS92" i="49" s="1"/>
  <c r="AC92" i="49"/>
  <c r="AT92" i="49" s="1"/>
  <c r="AI92" i="49"/>
  <c r="AW92" i="49" s="1"/>
  <c r="W143" i="49"/>
  <c r="AQ143" i="49" s="1"/>
  <c r="Y143" i="49"/>
  <c r="AR143" i="49" s="1"/>
  <c r="AA143" i="49"/>
  <c r="AS143" i="49" s="1"/>
  <c r="AC143" i="49"/>
  <c r="AT143" i="49" s="1"/>
  <c r="AI143" i="49"/>
  <c r="AW143" i="49" s="1"/>
  <c r="W71" i="49"/>
  <c r="AQ71" i="49" s="1"/>
  <c r="Y71" i="49"/>
  <c r="AR71" i="49" s="1"/>
  <c r="AA71" i="49"/>
  <c r="AS71" i="49" s="1"/>
  <c r="AC71" i="49"/>
  <c r="AT71" i="49" s="1"/>
  <c r="AI71" i="49"/>
  <c r="AW71" i="49" s="1"/>
  <c r="W179" i="49"/>
  <c r="AQ179" i="49" s="1"/>
  <c r="Y179" i="49"/>
  <c r="AR179" i="49" s="1"/>
  <c r="AA179" i="49"/>
  <c r="AS179" i="49" s="1"/>
  <c r="AC179" i="49"/>
  <c r="AT179" i="49" s="1"/>
  <c r="AI179" i="49"/>
  <c r="AW179" i="49" s="1"/>
  <c r="W94" i="49"/>
  <c r="AQ94" i="49" s="1"/>
  <c r="Y94" i="49"/>
  <c r="AR94" i="49" s="1"/>
  <c r="AA94" i="49"/>
  <c r="AS94" i="49" s="1"/>
  <c r="AC94" i="49"/>
  <c r="AT94" i="49" s="1"/>
  <c r="AI94" i="49"/>
  <c r="AW94" i="49" s="1"/>
  <c r="W29" i="49"/>
  <c r="AQ29" i="49" s="1"/>
  <c r="Y29" i="49"/>
  <c r="AR29" i="49" s="1"/>
  <c r="AA29" i="49"/>
  <c r="AS29" i="49" s="1"/>
  <c r="AC29" i="49"/>
  <c r="AT29" i="49" s="1"/>
  <c r="AI29" i="49"/>
  <c r="AW29" i="49" s="1"/>
  <c r="W129" i="49"/>
  <c r="AQ129" i="49" s="1"/>
  <c r="Y129" i="49"/>
  <c r="AR129" i="49" s="1"/>
  <c r="AA129" i="49"/>
  <c r="AS129" i="49" s="1"/>
  <c r="AC129" i="49"/>
  <c r="AT129" i="49" s="1"/>
  <c r="AI129" i="49"/>
  <c r="AW129" i="49" s="1"/>
  <c r="W197" i="49"/>
  <c r="AQ197" i="49" s="1"/>
  <c r="Y197" i="49"/>
  <c r="AR197" i="49" s="1"/>
  <c r="AA197" i="49"/>
  <c r="AS197" i="49" s="1"/>
  <c r="AC197" i="49"/>
  <c r="AT197" i="49" s="1"/>
  <c r="AI197" i="49"/>
  <c r="AW197" i="49" s="1"/>
  <c r="W31" i="49"/>
  <c r="AQ31" i="49" s="1"/>
  <c r="Y31" i="49"/>
  <c r="AR31" i="49" s="1"/>
  <c r="AA31" i="49"/>
  <c r="AS31" i="49" s="1"/>
  <c r="AC31" i="49"/>
  <c r="AT31" i="49" s="1"/>
  <c r="AI31" i="49"/>
  <c r="AW31" i="49" s="1"/>
  <c r="W98" i="49"/>
  <c r="AQ98" i="49" s="1"/>
  <c r="Y98" i="49"/>
  <c r="AR98" i="49" s="1"/>
  <c r="AA98" i="49"/>
  <c r="AS98" i="49" s="1"/>
  <c r="AC98" i="49"/>
  <c r="AT98" i="49" s="1"/>
  <c r="AI98" i="49"/>
  <c r="AW98" i="49" s="1"/>
  <c r="W148" i="49"/>
  <c r="AQ148" i="49" s="1"/>
  <c r="Y148" i="49"/>
  <c r="AR148" i="49" s="1"/>
  <c r="AA148" i="49"/>
  <c r="AS148" i="49" s="1"/>
  <c r="AC148" i="49"/>
  <c r="AT148" i="49" s="1"/>
  <c r="AI148" i="49"/>
  <c r="AW148" i="49" s="1"/>
  <c r="W200" i="49"/>
  <c r="AQ200" i="49" s="1"/>
  <c r="Y200" i="49"/>
  <c r="AR200" i="49" s="1"/>
  <c r="AA200" i="49"/>
  <c r="AS200" i="49" s="1"/>
  <c r="AC200" i="49"/>
  <c r="AT200" i="49" s="1"/>
  <c r="AI200" i="49"/>
  <c r="AW200" i="49" s="1"/>
  <c r="S201" i="49"/>
  <c r="W201" i="49"/>
  <c r="AQ201" i="49" s="1"/>
  <c r="Y201" i="49"/>
  <c r="AR201" i="49" s="1"/>
  <c r="AA201" i="49"/>
  <c r="AS201" i="49" s="1"/>
  <c r="AC201" i="49"/>
  <c r="AT201" i="49" s="1"/>
  <c r="AI201" i="49"/>
  <c r="AW201" i="49" s="1"/>
  <c r="W75" i="49"/>
  <c r="AQ75" i="49" s="1"/>
  <c r="Y75" i="49"/>
  <c r="AR75" i="49" s="1"/>
  <c r="AA75" i="49"/>
  <c r="AS75" i="49" s="1"/>
  <c r="AC75" i="49"/>
  <c r="AT75" i="49" s="1"/>
  <c r="AI75" i="49"/>
  <c r="AW75" i="49" s="1"/>
  <c r="S203" i="49"/>
  <c r="AO203" i="49" s="1"/>
  <c r="W203" i="49"/>
  <c r="AQ203" i="49" s="1"/>
  <c r="Y203" i="49"/>
  <c r="AR203" i="49" s="1"/>
  <c r="AA203" i="49"/>
  <c r="AS203" i="49" s="1"/>
  <c r="AC203" i="49"/>
  <c r="AT203" i="49" s="1"/>
  <c r="AI203" i="49"/>
  <c r="AW203" i="49" s="1"/>
  <c r="W151" i="49"/>
  <c r="AQ151" i="49" s="1"/>
  <c r="Y151" i="49"/>
  <c r="AR151" i="49" s="1"/>
  <c r="AA151" i="49"/>
  <c r="AS151" i="49" s="1"/>
  <c r="AC151" i="49"/>
  <c r="AT151" i="49" s="1"/>
  <c r="AI151" i="49"/>
  <c r="AW151" i="49" s="1"/>
  <c r="S209" i="49"/>
  <c r="AO209" i="49" s="1"/>
  <c r="W209" i="49"/>
  <c r="AQ209" i="49" s="1"/>
  <c r="Y209" i="49"/>
  <c r="AR209" i="49" s="1"/>
  <c r="AA209" i="49"/>
  <c r="AS209" i="49" s="1"/>
  <c r="AC209" i="49"/>
  <c r="AT209" i="49" s="1"/>
  <c r="AI209" i="49"/>
  <c r="AW209" i="49" s="1"/>
  <c r="Q210" i="49"/>
  <c r="S210" i="49"/>
  <c r="AO210" i="49" s="1"/>
  <c r="W210" i="49"/>
  <c r="AQ210" i="49" s="1"/>
  <c r="Y210" i="49"/>
  <c r="AR210" i="49" s="1"/>
  <c r="AA210" i="49"/>
  <c r="AS210" i="49" s="1"/>
  <c r="AC210" i="49"/>
  <c r="AT210" i="49" s="1"/>
  <c r="AI210" i="49"/>
  <c r="AW210" i="49" s="1"/>
  <c r="W154" i="49"/>
  <c r="AQ154" i="49" s="1"/>
  <c r="Y154" i="49"/>
  <c r="AR154" i="49" s="1"/>
  <c r="AA154" i="49"/>
  <c r="AS154" i="49" s="1"/>
  <c r="AC154" i="49"/>
  <c r="AT154" i="49" s="1"/>
  <c r="AI154" i="49"/>
  <c r="AW154" i="49" s="1"/>
  <c r="W155" i="49"/>
  <c r="AQ155" i="49" s="1"/>
  <c r="Y155" i="49"/>
  <c r="AR155" i="49" s="1"/>
  <c r="AA155" i="49"/>
  <c r="AS155" i="49" s="1"/>
  <c r="AC155" i="49"/>
  <c r="AT155" i="49" s="1"/>
  <c r="AI155" i="49"/>
  <c r="AW155" i="49" s="1"/>
  <c r="Y162" i="49"/>
  <c r="AR162" i="49" s="1"/>
  <c r="AC162" i="49"/>
  <c r="AT162" i="49" s="1"/>
  <c r="AI162" i="49"/>
  <c r="AW162" i="49" s="1"/>
  <c r="Y115" i="49"/>
  <c r="AR115" i="49" s="1"/>
  <c r="AC115" i="49"/>
  <c r="AT115" i="49" s="1"/>
  <c r="AI115" i="49"/>
  <c r="AW115" i="49" s="1"/>
  <c r="Y5" i="49"/>
  <c r="AR5" i="49" s="1"/>
  <c r="AA5" i="49"/>
  <c r="AS5" i="49" s="1"/>
  <c r="AC5" i="49"/>
  <c r="AT5" i="49" s="1"/>
  <c r="AI5" i="49"/>
  <c r="AW5" i="49" s="1"/>
  <c r="Y52" i="49"/>
  <c r="AR52" i="49" s="1"/>
  <c r="AA52" i="49"/>
  <c r="AS52" i="49" s="1"/>
  <c r="AC52" i="49"/>
  <c r="AT52" i="49" s="1"/>
  <c r="AI52" i="49"/>
  <c r="AW52" i="49" s="1"/>
  <c r="Y170" i="49"/>
  <c r="AR170" i="49" s="1"/>
  <c r="AC170" i="49"/>
  <c r="AT170" i="49" s="1"/>
  <c r="AI170" i="49"/>
  <c r="AW170" i="49" s="1"/>
  <c r="Y8" i="49"/>
  <c r="AR8" i="49" s="1"/>
  <c r="AA8" i="49"/>
  <c r="AS8" i="49" s="1"/>
  <c r="AC8" i="49"/>
  <c r="AT8" i="49" s="1"/>
  <c r="AI8" i="49"/>
  <c r="AW8" i="49" s="1"/>
  <c r="Y72" i="49"/>
  <c r="AR72" i="49" s="1"/>
  <c r="AA72" i="49"/>
  <c r="AS72" i="49" s="1"/>
  <c r="AC72" i="49"/>
  <c r="AT72" i="49" s="1"/>
  <c r="AI72" i="49"/>
  <c r="AW72" i="49" s="1"/>
  <c r="Y59" i="49"/>
  <c r="AR59" i="49" s="1"/>
  <c r="AA59" i="49"/>
  <c r="AS59" i="49" s="1"/>
  <c r="AC59" i="49"/>
  <c r="AT59" i="49" s="1"/>
  <c r="AI59" i="49"/>
  <c r="AW59" i="49" s="1"/>
  <c r="W122" i="49"/>
  <c r="AQ122" i="49" s="1"/>
  <c r="Y122" i="49"/>
  <c r="AR122" i="49" s="1"/>
  <c r="AA122" i="49"/>
  <c r="AS122" i="49" s="1"/>
  <c r="AC122" i="49"/>
  <c r="AT122" i="49" s="1"/>
  <c r="AI122" i="49"/>
  <c r="AW122" i="49" s="1"/>
  <c r="W177" i="49"/>
  <c r="AQ177" i="49" s="1"/>
  <c r="Y177" i="49"/>
  <c r="AR177" i="49" s="1"/>
  <c r="AC177" i="49"/>
  <c r="AT177" i="49" s="1"/>
  <c r="AI177" i="49"/>
  <c r="AW177" i="49" s="1"/>
  <c r="Y104" i="49"/>
  <c r="AR104" i="49" s="1"/>
  <c r="AA104" i="49"/>
  <c r="AS104" i="49" s="1"/>
  <c r="AC104" i="49"/>
  <c r="AT104" i="49" s="1"/>
  <c r="AI104" i="49"/>
  <c r="AW104" i="49" s="1"/>
  <c r="W125" i="49"/>
  <c r="AQ125" i="49" s="1"/>
  <c r="Y125" i="49"/>
  <c r="AR125" i="49" s="1"/>
  <c r="AA125" i="49"/>
  <c r="AS125" i="49" s="1"/>
  <c r="AC125" i="49"/>
  <c r="AT125" i="49" s="1"/>
  <c r="AI125" i="49"/>
  <c r="AW125" i="49" s="1"/>
  <c r="Y138" i="49"/>
  <c r="AR138" i="49" s="1"/>
  <c r="AA138" i="49"/>
  <c r="AS138" i="49" s="1"/>
  <c r="AC138" i="49"/>
  <c r="AT138" i="49" s="1"/>
  <c r="AI138" i="49"/>
  <c r="AW138" i="49" s="1"/>
  <c r="W14" i="49"/>
  <c r="AQ14" i="49" s="1"/>
  <c r="Y14" i="49"/>
  <c r="AR14" i="49" s="1"/>
  <c r="AA14" i="49"/>
  <c r="AS14" i="49" s="1"/>
  <c r="AC14" i="49"/>
  <c r="AT14" i="49" s="1"/>
  <c r="AI14" i="49"/>
  <c r="AW14" i="49" s="1"/>
  <c r="W105" i="49"/>
  <c r="AQ105" i="49" s="1"/>
  <c r="Y105" i="49"/>
  <c r="AR105" i="49" s="1"/>
  <c r="AA105" i="49"/>
  <c r="AS105" i="49" s="1"/>
  <c r="AC105" i="49"/>
  <c r="AT105" i="49" s="1"/>
  <c r="AI105" i="49"/>
  <c r="AW105" i="49" s="1"/>
  <c r="Y186" i="49"/>
  <c r="AR186" i="49" s="1"/>
  <c r="AA186" i="49"/>
  <c r="AS186" i="49" s="1"/>
  <c r="AC186" i="49"/>
  <c r="AT186" i="49" s="1"/>
  <c r="AI186" i="49"/>
  <c r="AW186" i="49" s="1"/>
  <c r="Y109" i="49"/>
  <c r="AR109" i="49" s="1"/>
  <c r="AC109" i="49"/>
  <c r="AT109" i="49" s="1"/>
  <c r="AI109" i="49"/>
  <c r="AW109" i="49" s="1"/>
  <c r="W180" i="49"/>
  <c r="AQ180" i="49" s="1"/>
  <c r="Y180" i="49"/>
  <c r="AR180" i="49" s="1"/>
  <c r="AA180" i="49"/>
  <c r="AS180" i="49" s="1"/>
  <c r="AC180" i="49"/>
  <c r="AT180" i="49" s="1"/>
  <c r="AI180" i="49"/>
  <c r="AW180" i="49" s="1"/>
  <c r="W20" i="49"/>
  <c r="AQ20" i="49" s="1"/>
  <c r="Y20" i="49"/>
  <c r="AR20" i="49" s="1"/>
  <c r="AA20" i="49"/>
  <c r="AS20" i="49" s="1"/>
  <c r="AC20" i="49"/>
  <c r="AT20" i="49" s="1"/>
  <c r="AI20" i="49"/>
  <c r="AW20" i="49" s="1"/>
  <c r="W140" i="49"/>
  <c r="AQ140" i="49" s="1"/>
  <c r="Y140" i="49"/>
  <c r="AR140" i="49" s="1"/>
  <c r="AA140" i="49"/>
  <c r="AS140" i="49" s="1"/>
  <c r="AC140" i="49"/>
  <c r="AT140" i="49" s="1"/>
  <c r="AI140" i="49"/>
  <c r="AW140" i="49" s="1"/>
  <c r="W65" i="49"/>
  <c r="AQ65" i="49" s="1"/>
  <c r="Y65" i="49"/>
  <c r="AR65" i="49" s="1"/>
  <c r="AA65" i="49"/>
  <c r="AS65" i="49" s="1"/>
  <c r="AC65" i="49"/>
  <c r="AT65" i="49" s="1"/>
  <c r="AI65" i="49"/>
  <c r="AW65" i="49" s="1"/>
  <c r="W141" i="49"/>
  <c r="AQ141" i="49" s="1"/>
  <c r="Y141" i="49"/>
  <c r="AR141" i="49" s="1"/>
  <c r="AA141" i="49"/>
  <c r="AS141" i="49" s="1"/>
  <c r="AC141" i="49"/>
  <c r="AT141" i="49" s="1"/>
  <c r="AI141" i="49"/>
  <c r="AW141" i="49" s="1"/>
  <c r="W67" i="49"/>
  <c r="AQ67" i="49" s="1"/>
  <c r="Y67" i="49"/>
  <c r="AR67" i="49" s="1"/>
  <c r="AA67" i="49"/>
  <c r="AS67" i="49" s="1"/>
  <c r="AC67" i="49"/>
  <c r="AT67" i="49" s="1"/>
  <c r="AI67" i="49"/>
  <c r="AW67" i="49" s="1"/>
  <c r="W126" i="49"/>
  <c r="AQ126" i="49" s="1"/>
  <c r="Y126" i="49"/>
  <c r="AR126" i="49" s="1"/>
  <c r="AA126" i="49"/>
  <c r="AS126" i="49" s="1"/>
  <c r="AC126" i="49"/>
  <c r="AT126" i="49" s="1"/>
  <c r="AI126" i="49"/>
  <c r="AW126" i="49" s="1"/>
  <c r="W89" i="49"/>
  <c r="AQ89" i="49" s="1"/>
  <c r="Y89" i="49"/>
  <c r="AR89" i="49" s="1"/>
  <c r="AA89" i="49"/>
  <c r="AS89" i="49" s="1"/>
  <c r="AC89" i="49"/>
  <c r="AT89" i="49" s="1"/>
  <c r="AI89" i="49"/>
  <c r="AW89" i="49" s="1"/>
  <c r="S364" i="49"/>
  <c r="W364" i="49"/>
  <c r="AQ364" i="49" s="1"/>
  <c r="Y364" i="49"/>
  <c r="AR364" i="49" s="1"/>
  <c r="AA364" i="49"/>
  <c r="AS364" i="49" s="1"/>
  <c r="AC364" i="49"/>
  <c r="AT364" i="49" s="1"/>
  <c r="AI364" i="49"/>
  <c r="AW364" i="49" s="1"/>
  <c r="W25" i="49"/>
  <c r="AQ25" i="49" s="1"/>
  <c r="Y25" i="49"/>
  <c r="AR25" i="49" s="1"/>
  <c r="AA25" i="49"/>
  <c r="AS25" i="49" s="1"/>
  <c r="AC25" i="49"/>
  <c r="AT25" i="49" s="1"/>
  <c r="AI25" i="49"/>
  <c r="AW25" i="49" s="1"/>
  <c r="Q70" i="49"/>
  <c r="Y70" i="49"/>
  <c r="AR70" i="49" s="1"/>
  <c r="AA70" i="49"/>
  <c r="AS70" i="49" s="1"/>
  <c r="AC70" i="49"/>
  <c r="AT70" i="49" s="1"/>
  <c r="AI70" i="49"/>
  <c r="AW70" i="49" s="1"/>
  <c r="Y27" i="49"/>
  <c r="AR27" i="49" s="1"/>
  <c r="AA27" i="49"/>
  <c r="AS27" i="49" s="1"/>
  <c r="AC27" i="49"/>
  <c r="AT27" i="49" s="1"/>
  <c r="AI27" i="49"/>
  <c r="AW27" i="49" s="1"/>
  <c r="Q145" i="49"/>
  <c r="W145" i="49"/>
  <c r="AQ145" i="49" s="1"/>
  <c r="Y145" i="49"/>
  <c r="AR145" i="49" s="1"/>
  <c r="AA145" i="49"/>
  <c r="AS145" i="49" s="1"/>
  <c r="AC145" i="49"/>
  <c r="AT145" i="49" s="1"/>
  <c r="AI145" i="49"/>
  <c r="AW145" i="49" s="1"/>
  <c r="W95" i="49"/>
  <c r="AQ95" i="49" s="1"/>
  <c r="Y95" i="49"/>
  <c r="AR95" i="49" s="1"/>
  <c r="AA95" i="49"/>
  <c r="AS95" i="49" s="1"/>
  <c r="AC95" i="49"/>
  <c r="AT95" i="49" s="1"/>
  <c r="AI95" i="49"/>
  <c r="AW95" i="49" s="1"/>
  <c r="W146" i="49"/>
  <c r="AQ146" i="49" s="1"/>
  <c r="Y146" i="49"/>
  <c r="AR146" i="49" s="1"/>
  <c r="AA146" i="49"/>
  <c r="AS146" i="49" s="1"/>
  <c r="AC146" i="49"/>
  <c r="AT146" i="49" s="1"/>
  <c r="AI146" i="49"/>
  <c r="AW146" i="49" s="1"/>
  <c r="W147" i="49"/>
  <c r="AQ147" i="49" s="1"/>
  <c r="Y147" i="49"/>
  <c r="AR147" i="49" s="1"/>
  <c r="AA147" i="49"/>
  <c r="AS147" i="49" s="1"/>
  <c r="AC147" i="49"/>
  <c r="AT147" i="49" s="1"/>
  <c r="AI147" i="49"/>
  <c r="AW147" i="49" s="1"/>
  <c r="W97" i="49"/>
  <c r="AQ97" i="49" s="1"/>
  <c r="Y97" i="49"/>
  <c r="AR97" i="49" s="1"/>
  <c r="AA97" i="49"/>
  <c r="AS97" i="49" s="1"/>
  <c r="AC97" i="49"/>
  <c r="AT97" i="49" s="1"/>
  <c r="AI97" i="49"/>
  <c r="AW97" i="49" s="1"/>
  <c r="W30" i="49"/>
  <c r="AQ30" i="49" s="1"/>
  <c r="Y30" i="49"/>
  <c r="AR30" i="49" s="1"/>
  <c r="AA30" i="49"/>
  <c r="AS30" i="49" s="1"/>
  <c r="AC30" i="49"/>
  <c r="AT30" i="49" s="1"/>
  <c r="AI30" i="49"/>
  <c r="AW30" i="49" s="1"/>
  <c r="W130" i="49"/>
  <c r="AQ130" i="49" s="1"/>
  <c r="Y130" i="49"/>
  <c r="AR130" i="49" s="1"/>
  <c r="AA130" i="49"/>
  <c r="AS130" i="49" s="1"/>
  <c r="AC130" i="49"/>
  <c r="AT130" i="49" s="1"/>
  <c r="AI130" i="49"/>
  <c r="AW130" i="49" s="1"/>
  <c r="W99" i="49"/>
  <c r="AQ99" i="49" s="1"/>
  <c r="Y99" i="49"/>
  <c r="AR99" i="49" s="1"/>
  <c r="AA99" i="49"/>
  <c r="AS99" i="49" s="1"/>
  <c r="AC99" i="49"/>
  <c r="AT99" i="49" s="1"/>
  <c r="AI99" i="49"/>
  <c r="AW99" i="49" s="1"/>
  <c r="W32" i="49"/>
  <c r="AQ32" i="49" s="1"/>
  <c r="Y32" i="49"/>
  <c r="AR32" i="49" s="1"/>
  <c r="AA32" i="49"/>
  <c r="AS32" i="49" s="1"/>
  <c r="AC32" i="49"/>
  <c r="AT32" i="49" s="1"/>
  <c r="AI32" i="49"/>
  <c r="AW32" i="49" s="1"/>
  <c r="W149" i="49"/>
  <c r="AQ149" i="49" s="1"/>
  <c r="Y149" i="49"/>
  <c r="AR149" i="49" s="1"/>
  <c r="AA149" i="49"/>
  <c r="AS149" i="49" s="1"/>
  <c r="AC149" i="49"/>
  <c r="AT149" i="49" s="1"/>
  <c r="AI149" i="49"/>
  <c r="AW149" i="49" s="1"/>
  <c r="Q74" i="49"/>
  <c r="W74" i="49"/>
  <c r="AQ74" i="49" s="1"/>
  <c r="Y74" i="49"/>
  <c r="AR74" i="49" s="1"/>
  <c r="AA74" i="49"/>
  <c r="AS74" i="49" s="1"/>
  <c r="AC74" i="49"/>
  <c r="AT74" i="49" s="1"/>
  <c r="AI74" i="49"/>
  <c r="AW74" i="49" s="1"/>
  <c r="W33" i="49"/>
  <c r="AQ33" i="49" s="1"/>
  <c r="Y33" i="49"/>
  <c r="AR33" i="49" s="1"/>
  <c r="AA33" i="49"/>
  <c r="AS33" i="49" s="1"/>
  <c r="AC33" i="49"/>
  <c r="AT33" i="49" s="1"/>
  <c r="AI33" i="49"/>
  <c r="AW33" i="49" s="1"/>
  <c r="W202" i="49"/>
  <c r="AQ202" i="49" s="1"/>
  <c r="Y202" i="49"/>
  <c r="AR202" i="49" s="1"/>
  <c r="AA202" i="49"/>
  <c r="AS202" i="49" s="1"/>
  <c r="AC202" i="49"/>
  <c r="AT202" i="49" s="1"/>
  <c r="AI202" i="49"/>
  <c r="AW202" i="49" s="1"/>
  <c r="W150" i="49"/>
  <c r="AQ150" i="49" s="1"/>
  <c r="Y150" i="49"/>
  <c r="AR150" i="49" s="1"/>
  <c r="AA150" i="49"/>
  <c r="AS150" i="49" s="1"/>
  <c r="AC150" i="49"/>
  <c r="AT150" i="49" s="1"/>
  <c r="AI150" i="49"/>
  <c r="AW150" i="49" s="1"/>
  <c r="Q100" i="49"/>
  <c r="Y100" i="49"/>
  <c r="AR100" i="49" s="1"/>
  <c r="AA100" i="49"/>
  <c r="AS100" i="49" s="1"/>
  <c r="AC100" i="49"/>
  <c r="AT100" i="49" s="1"/>
  <c r="AI100" i="49"/>
  <c r="AW100" i="49" s="1"/>
  <c r="S204" i="49"/>
  <c r="AO204" i="49" s="1"/>
  <c r="W204" i="49"/>
  <c r="AQ204" i="49" s="1"/>
  <c r="Y204" i="49"/>
  <c r="AR204" i="49" s="1"/>
  <c r="AA204" i="49"/>
  <c r="AS204" i="49" s="1"/>
  <c r="AC204" i="49"/>
  <c r="AT204" i="49" s="1"/>
  <c r="AI204" i="49"/>
  <c r="AW204" i="49" s="1"/>
  <c r="S192" i="49"/>
  <c r="AO192" i="49" s="1"/>
  <c r="W192" i="49"/>
  <c r="AQ192" i="49" s="1"/>
  <c r="Y192" i="49"/>
  <c r="AR192" i="49" s="1"/>
  <c r="AA192" i="49"/>
  <c r="AS192" i="49" s="1"/>
  <c r="AC192" i="49"/>
  <c r="AT192" i="49" s="1"/>
  <c r="AI192" i="49"/>
  <c r="AW192" i="49" s="1"/>
  <c r="W34" i="49"/>
  <c r="AQ34" i="49" s="1"/>
  <c r="Y34" i="49"/>
  <c r="AR34" i="49" s="1"/>
  <c r="AA34" i="49"/>
  <c r="AS34" i="49" s="1"/>
  <c r="AC34" i="49"/>
  <c r="AT34" i="49" s="1"/>
  <c r="AI34" i="49"/>
  <c r="AW34" i="49" s="1"/>
  <c r="Q78" i="49"/>
  <c r="S78" i="49"/>
  <c r="AO78" i="49" s="1"/>
  <c r="W78" i="49"/>
  <c r="AQ78" i="49" s="1"/>
  <c r="Y78" i="49"/>
  <c r="AR78" i="49" s="1"/>
  <c r="AA78" i="49"/>
  <c r="AS78" i="49" s="1"/>
  <c r="AC78" i="49"/>
  <c r="AT78" i="49" s="1"/>
  <c r="AI78" i="49"/>
  <c r="AW78" i="49" s="1"/>
  <c r="S131" i="49"/>
  <c r="W131" i="49"/>
  <c r="AQ131" i="49" s="1"/>
  <c r="Y131" i="49"/>
  <c r="AR131" i="49" s="1"/>
  <c r="AA131" i="49"/>
  <c r="AS131" i="49" s="1"/>
  <c r="AC131" i="49"/>
  <c r="AT131" i="49" s="1"/>
  <c r="AI131" i="49"/>
  <c r="AW131" i="49" s="1"/>
  <c r="Q41" i="49"/>
  <c r="S41" i="49"/>
  <c r="AO41" i="49" s="1"/>
  <c r="W41" i="49"/>
  <c r="AQ41" i="49" s="1"/>
  <c r="Y41" i="49"/>
  <c r="AR41" i="49" s="1"/>
  <c r="AA41" i="49"/>
  <c r="AS41" i="49" s="1"/>
  <c r="AC41" i="49"/>
  <c r="AT41" i="49" s="1"/>
  <c r="AI41" i="49"/>
  <c r="AW41" i="49" s="1"/>
  <c r="S206" i="49"/>
  <c r="W206" i="49"/>
  <c r="AQ206" i="49" s="1"/>
  <c r="Y206" i="49"/>
  <c r="AR206" i="49" s="1"/>
  <c r="AA206" i="49"/>
  <c r="AS206" i="49" s="1"/>
  <c r="AC206" i="49"/>
  <c r="AT206" i="49" s="1"/>
  <c r="AI206" i="49"/>
  <c r="AW206" i="49" s="1"/>
  <c r="S207" i="49"/>
  <c r="W207" i="49"/>
  <c r="AQ207" i="49" s="1"/>
  <c r="Y207" i="49"/>
  <c r="AR207" i="49" s="1"/>
  <c r="AA207" i="49"/>
  <c r="AS207" i="49" s="1"/>
  <c r="AC207" i="49"/>
  <c r="AT207" i="49" s="1"/>
  <c r="AI207" i="49"/>
  <c r="AW207" i="49" s="1"/>
  <c r="S102" i="49"/>
  <c r="W102" i="49"/>
  <c r="AQ102" i="49" s="1"/>
  <c r="Y102" i="49"/>
  <c r="AR102" i="49" s="1"/>
  <c r="AA102" i="49"/>
  <c r="AS102" i="49" s="1"/>
  <c r="AC102" i="49"/>
  <c r="AT102" i="49" s="1"/>
  <c r="AI102" i="49"/>
  <c r="AW102" i="49" s="1"/>
  <c r="Q80" i="49"/>
  <c r="S80" i="49"/>
  <c r="AO80" i="49" s="1"/>
  <c r="W80" i="49"/>
  <c r="AQ80" i="49" s="1"/>
  <c r="Y80" i="49"/>
  <c r="AR80" i="49" s="1"/>
  <c r="AA80" i="49"/>
  <c r="AS80" i="49" s="1"/>
  <c r="AC80" i="49"/>
  <c r="AT80" i="49" s="1"/>
  <c r="AI80" i="49"/>
  <c r="AW80" i="49" s="1"/>
  <c r="S81" i="49"/>
  <c r="W81" i="49"/>
  <c r="AQ81" i="49" s="1"/>
  <c r="Y81" i="49"/>
  <c r="AR81" i="49" s="1"/>
  <c r="AA81" i="49"/>
  <c r="AS81" i="49" s="1"/>
  <c r="AC81" i="49"/>
  <c r="AT81" i="49" s="1"/>
  <c r="AI81" i="49"/>
  <c r="AW81" i="49" s="1"/>
  <c r="S214" i="49"/>
  <c r="W214" i="49"/>
  <c r="AQ214" i="49" s="1"/>
  <c r="Y214" i="49"/>
  <c r="AR214" i="49" s="1"/>
  <c r="AA214" i="49"/>
  <c r="AS214" i="49" s="1"/>
  <c r="AC214" i="49"/>
  <c r="AT214" i="49" s="1"/>
  <c r="AI214" i="49"/>
  <c r="AW214" i="49" s="1"/>
  <c r="S215" i="49"/>
  <c r="W215" i="49"/>
  <c r="AQ215" i="49" s="1"/>
  <c r="Y215" i="49"/>
  <c r="AR215" i="49" s="1"/>
  <c r="AA215" i="49"/>
  <c r="AS215" i="49" s="1"/>
  <c r="AC215" i="49"/>
  <c r="AT215" i="49" s="1"/>
  <c r="AI215" i="49"/>
  <c r="AW215" i="49" s="1"/>
  <c r="Q216" i="49"/>
  <c r="S216" i="49"/>
  <c r="AO216" i="49" s="1"/>
  <c r="W216" i="49"/>
  <c r="AQ216" i="49" s="1"/>
  <c r="Y216" i="49"/>
  <c r="AR216" i="49" s="1"/>
  <c r="AA216" i="49"/>
  <c r="AS216" i="49" s="1"/>
  <c r="AC216" i="49"/>
  <c r="AT216" i="49" s="1"/>
  <c r="AI216" i="49"/>
  <c r="AW216" i="49" s="1"/>
  <c r="S217" i="49"/>
  <c r="AO217" i="49" s="1"/>
  <c r="W217" i="49"/>
  <c r="AQ217" i="49" s="1"/>
  <c r="Y217" i="49"/>
  <c r="AR217" i="49" s="1"/>
  <c r="AA217" i="49"/>
  <c r="AS217" i="49" s="1"/>
  <c r="AC217" i="49"/>
  <c r="AT217" i="49" s="1"/>
  <c r="AI217" i="49"/>
  <c r="AW217" i="49" s="1"/>
  <c r="Q218" i="49"/>
  <c r="W218" i="49"/>
  <c r="AQ218" i="49" s="1"/>
  <c r="Y218" i="49"/>
  <c r="AR218" i="49" s="1"/>
  <c r="AA218" i="49"/>
  <c r="AS218" i="49" s="1"/>
  <c r="AC218" i="49"/>
  <c r="AT218" i="49" s="1"/>
  <c r="AI218" i="49"/>
  <c r="AW218" i="49" s="1"/>
  <c r="W219" i="49"/>
  <c r="AQ219" i="49" s="1"/>
  <c r="Y219" i="49"/>
  <c r="AR219" i="49" s="1"/>
  <c r="AA219" i="49"/>
  <c r="AS219" i="49" s="1"/>
  <c r="AC219" i="49"/>
  <c r="AT219" i="49" s="1"/>
  <c r="AI219" i="49"/>
  <c r="AW219" i="49" s="1"/>
  <c r="S220" i="49"/>
  <c r="W220" i="49"/>
  <c r="AQ220" i="49" s="1"/>
  <c r="Y220" i="49"/>
  <c r="AR220" i="49" s="1"/>
  <c r="AA220" i="49"/>
  <c r="AS220" i="49" s="1"/>
  <c r="AC220" i="49"/>
  <c r="AT220" i="49" s="1"/>
  <c r="AI220" i="49"/>
  <c r="AW220" i="49" s="1"/>
  <c r="S221" i="49"/>
  <c r="AO221" i="49" s="1"/>
  <c r="W221" i="49"/>
  <c r="AQ221" i="49" s="1"/>
  <c r="Y221" i="49"/>
  <c r="AR221" i="49" s="1"/>
  <c r="AA221" i="49"/>
  <c r="AS221" i="49" s="1"/>
  <c r="AC221" i="49"/>
  <c r="AT221" i="49" s="1"/>
  <c r="AI221" i="49"/>
  <c r="AW221" i="49" s="1"/>
  <c r="S222" i="49"/>
  <c r="W222" i="49"/>
  <c r="AQ222" i="49" s="1"/>
  <c r="Y222" i="49"/>
  <c r="AR222" i="49" s="1"/>
  <c r="AA222" i="49"/>
  <c r="AS222" i="49" s="1"/>
  <c r="AC222" i="49"/>
  <c r="AT222" i="49" s="1"/>
  <c r="AI222" i="49"/>
  <c r="AW222" i="49" s="1"/>
  <c r="S223" i="49"/>
  <c r="AO223" i="49" s="1"/>
  <c r="W223" i="49"/>
  <c r="AQ223" i="49" s="1"/>
  <c r="Y223" i="49"/>
  <c r="AR223" i="49" s="1"/>
  <c r="AA223" i="49"/>
  <c r="AS223" i="49" s="1"/>
  <c r="AC223" i="49"/>
  <c r="AT223" i="49" s="1"/>
  <c r="AI223" i="49"/>
  <c r="AW223" i="49" s="1"/>
  <c r="Q224" i="49"/>
  <c r="S224" i="49"/>
  <c r="AO224" i="49" s="1"/>
  <c r="W224" i="49"/>
  <c r="AQ224" i="49" s="1"/>
  <c r="Y224" i="49"/>
  <c r="AR224" i="49" s="1"/>
  <c r="AA224" i="49"/>
  <c r="AS224" i="49" s="1"/>
  <c r="AC224" i="49"/>
  <c r="AT224" i="49" s="1"/>
  <c r="AI224" i="49"/>
  <c r="AW224" i="49" s="1"/>
  <c r="S225" i="49"/>
  <c r="W225" i="49"/>
  <c r="AQ225" i="49" s="1"/>
  <c r="Y225" i="49"/>
  <c r="AR225" i="49" s="1"/>
  <c r="AA225" i="49"/>
  <c r="AS225" i="49" s="1"/>
  <c r="AC225" i="49"/>
  <c r="AT225" i="49" s="1"/>
  <c r="AI225" i="49"/>
  <c r="AW225" i="49" s="1"/>
  <c r="S226" i="49"/>
  <c r="W226" i="49"/>
  <c r="AQ226" i="49" s="1"/>
  <c r="Y226" i="49"/>
  <c r="AR226" i="49" s="1"/>
  <c r="AA226" i="49"/>
  <c r="AS226" i="49" s="1"/>
  <c r="AC226" i="49"/>
  <c r="AT226" i="49" s="1"/>
  <c r="AI226" i="49"/>
  <c r="AW226" i="49" s="1"/>
  <c r="S227" i="49"/>
  <c r="W227" i="49"/>
  <c r="AQ227" i="49" s="1"/>
  <c r="Y227" i="49"/>
  <c r="AR227" i="49" s="1"/>
  <c r="AA227" i="49"/>
  <c r="AS227" i="49" s="1"/>
  <c r="AC227" i="49"/>
  <c r="AT227" i="49" s="1"/>
  <c r="AI227" i="49"/>
  <c r="AW227" i="49" s="1"/>
  <c r="Q228" i="49"/>
  <c r="S228" i="49"/>
  <c r="AO228" i="49" s="1"/>
  <c r="W228" i="49"/>
  <c r="AQ228" i="49" s="1"/>
  <c r="Y228" i="49"/>
  <c r="AR228" i="49" s="1"/>
  <c r="AA228" i="49"/>
  <c r="AS228" i="49" s="1"/>
  <c r="AC228" i="49"/>
  <c r="AT228" i="49" s="1"/>
  <c r="AI228" i="49"/>
  <c r="AW228" i="49" s="1"/>
  <c r="S229" i="49"/>
  <c r="AO229" i="49" s="1"/>
  <c r="W229" i="49"/>
  <c r="AQ229" i="49" s="1"/>
  <c r="Y229" i="49"/>
  <c r="AR229" i="49" s="1"/>
  <c r="AA229" i="49"/>
  <c r="AS229" i="49" s="1"/>
  <c r="AC229" i="49"/>
  <c r="AT229" i="49" s="1"/>
  <c r="AI229" i="49"/>
  <c r="AW229" i="49" s="1"/>
  <c r="S230" i="49"/>
  <c r="W230" i="49"/>
  <c r="AQ230" i="49" s="1"/>
  <c r="Y230" i="49"/>
  <c r="AR230" i="49" s="1"/>
  <c r="AA230" i="49"/>
  <c r="AS230" i="49" s="1"/>
  <c r="AC230" i="49"/>
  <c r="AT230" i="49" s="1"/>
  <c r="AI230" i="49"/>
  <c r="AW230" i="49" s="1"/>
  <c r="S231" i="49"/>
  <c r="AO231" i="49" s="1"/>
  <c r="W231" i="49"/>
  <c r="AQ231" i="49" s="1"/>
  <c r="Y231" i="49"/>
  <c r="AR231" i="49" s="1"/>
  <c r="AA231" i="49"/>
  <c r="AS231" i="49" s="1"/>
  <c r="AC231" i="49"/>
  <c r="AT231" i="49" s="1"/>
  <c r="AI231" i="49"/>
  <c r="AW231" i="49" s="1"/>
  <c r="Q232" i="49"/>
  <c r="S232" i="49"/>
  <c r="AO232" i="49" s="1"/>
  <c r="W232" i="49"/>
  <c r="AQ232" i="49" s="1"/>
  <c r="Y232" i="49"/>
  <c r="AR232" i="49" s="1"/>
  <c r="AA232" i="49"/>
  <c r="AS232" i="49" s="1"/>
  <c r="AC232" i="49"/>
  <c r="AT232" i="49" s="1"/>
  <c r="AI232" i="49"/>
  <c r="AW232" i="49" s="1"/>
  <c r="S233" i="49"/>
  <c r="W233" i="49"/>
  <c r="AQ233" i="49" s="1"/>
  <c r="Y233" i="49"/>
  <c r="AR233" i="49" s="1"/>
  <c r="AA233" i="49"/>
  <c r="AS233" i="49" s="1"/>
  <c r="AC233" i="49"/>
  <c r="AT233" i="49" s="1"/>
  <c r="AI233" i="49"/>
  <c r="AW233" i="49" s="1"/>
  <c r="Q234" i="49"/>
  <c r="S234" i="49"/>
  <c r="AO234" i="49" s="1"/>
  <c r="W234" i="49"/>
  <c r="AQ234" i="49" s="1"/>
  <c r="Y234" i="49"/>
  <c r="AR234" i="49" s="1"/>
  <c r="AA234" i="49"/>
  <c r="AS234" i="49" s="1"/>
  <c r="AC234" i="49"/>
  <c r="AT234" i="49" s="1"/>
  <c r="AI234" i="49"/>
  <c r="AW234" i="49" s="1"/>
  <c r="S235" i="49"/>
  <c r="W235" i="49"/>
  <c r="AQ235" i="49" s="1"/>
  <c r="Y235" i="49"/>
  <c r="AR235" i="49" s="1"/>
  <c r="AA235" i="49"/>
  <c r="AS235" i="49" s="1"/>
  <c r="AC235" i="49"/>
  <c r="AT235" i="49" s="1"/>
  <c r="AI235" i="49"/>
  <c r="AW235" i="49" s="1"/>
  <c r="Q236" i="49"/>
  <c r="W236" i="49"/>
  <c r="AQ236" i="49" s="1"/>
  <c r="Y236" i="49"/>
  <c r="AR236" i="49" s="1"/>
  <c r="AA236" i="49"/>
  <c r="AS236" i="49" s="1"/>
  <c r="AC236" i="49"/>
  <c r="AT236" i="49" s="1"/>
  <c r="AI236" i="49"/>
  <c r="AW236" i="49" s="1"/>
  <c r="S237" i="49"/>
  <c r="AO237" i="49" s="1"/>
  <c r="W237" i="49"/>
  <c r="AQ237" i="49" s="1"/>
  <c r="Y237" i="49"/>
  <c r="AR237" i="49" s="1"/>
  <c r="AA237" i="49"/>
  <c r="AS237" i="49" s="1"/>
  <c r="AC237" i="49"/>
  <c r="AT237" i="49" s="1"/>
  <c r="AI237" i="49"/>
  <c r="AW237" i="49" s="1"/>
  <c r="S238" i="49"/>
  <c r="W238" i="49"/>
  <c r="AQ238" i="49" s="1"/>
  <c r="Y238" i="49"/>
  <c r="AR238" i="49" s="1"/>
  <c r="AA238" i="49"/>
  <c r="AS238" i="49" s="1"/>
  <c r="AC238" i="49"/>
  <c r="AT238" i="49" s="1"/>
  <c r="AI238" i="49"/>
  <c r="AW238" i="49" s="1"/>
  <c r="S239" i="49"/>
  <c r="W239" i="49"/>
  <c r="AQ239" i="49" s="1"/>
  <c r="Y239" i="49"/>
  <c r="AR239" i="49" s="1"/>
  <c r="AA239" i="49"/>
  <c r="AS239" i="49" s="1"/>
  <c r="AC239" i="49"/>
  <c r="AT239" i="49" s="1"/>
  <c r="AI239" i="49"/>
  <c r="AW239" i="49" s="1"/>
  <c r="Q240" i="49"/>
  <c r="W240" i="49"/>
  <c r="AQ240" i="49" s="1"/>
  <c r="Y240" i="49"/>
  <c r="AR240" i="49" s="1"/>
  <c r="AA240" i="49"/>
  <c r="AS240" i="49" s="1"/>
  <c r="AC240" i="49"/>
  <c r="AT240" i="49" s="1"/>
  <c r="AI240" i="49"/>
  <c r="AW240" i="49" s="1"/>
  <c r="S241" i="49"/>
  <c r="AO241" i="49" s="1"/>
  <c r="W241" i="49"/>
  <c r="AQ241" i="49" s="1"/>
  <c r="Y241" i="49"/>
  <c r="AR241" i="49" s="1"/>
  <c r="AA241" i="49"/>
  <c r="AS241" i="49" s="1"/>
  <c r="AC241" i="49"/>
  <c r="AT241" i="49" s="1"/>
  <c r="AI241" i="49"/>
  <c r="AW241" i="49" s="1"/>
  <c r="Q242" i="49"/>
  <c r="S242" i="49"/>
  <c r="AO242" i="49" s="1"/>
  <c r="W242" i="49"/>
  <c r="AQ242" i="49" s="1"/>
  <c r="Y242" i="49"/>
  <c r="AR242" i="49" s="1"/>
  <c r="AA242" i="49"/>
  <c r="AS242" i="49" s="1"/>
  <c r="AC242" i="49"/>
  <c r="AT242" i="49" s="1"/>
  <c r="AI242" i="49"/>
  <c r="AW242" i="49" s="1"/>
  <c r="S243" i="49"/>
  <c r="W243" i="49"/>
  <c r="AQ243" i="49" s="1"/>
  <c r="Y243" i="49"/>
  <c r="AR243" i="49" s="1"/>
  <c r="AA243" i="49"/>
  <c r="AS243" i="49" s="1"/>
  <c r="AC243" i="49"/>
  <c r="AT243" i="49" s="1"/>
  <c r="AI243" i="49"/>
  <c r="AW243" i="49" s="1"/>
  <c r="S244" i="49"/>
  <c r="W244" i="49"/>
  <c r="AQ244" i="49" s="1"/>
  <c r="Y244" i="49"/>
  <c r="AR244" i="49" s="1"/>
  <c r="AA244" i="49"/>
  <c r="AS244" i="49" s="1"/>
  <c r="AC244" i="49"/>
  <c r="AT244" i="49" s="1"/>
  <c r="AI244" i="49"/>
  <c r="AW244" i="49" s="1"/>
  <c r="S245" i="49"/>
  <c r="AO245" i="49" s="1"/>
  <c r="W245" i="49"/>
  <c r="AQ245" i="49" s="1"/>
  <c r="Y245" i="49"/>
  <c r="AR245" i="49" s="1"/>
  <c r="AA245" i="49"/>
  <c r="AS245" i="49" s="1"/>
  <c r="AC245" i="49"/>
  <c r="AT245" i="49" s="1"/>
  <c r="AI245" i="49"/>
  <c r="AW245" i="49" s="1"/>
  <c r="Q246" i="49"/>
  <c r="S246" i="49"/>
  <c r="AO246" i="49" s="1"/>
  <c r="W246" i="49"/>
  <c r="AQ246" i="49" s="1"/>
  <c r="Y246" i="49"/>
  <c r="AR246" i="49" s="1"/>
  <c r="AA246" i="49"/>
  <c r="AS246" i="49" s="1"/>
  <c r="AC246" i="49"/>
  <c r="AT246" i="49" s="1"/>
  <c r="AI246" i="49"/>
  <c r="AW246" i="49" s="1"/>
  <c r="S247" i="49"/>
  <c r="AO247" i="49" s="1"/>
  <c r="W247" i="49"/>
  <c r="AQ247" i="49" s="1"/>
  <c r="Y247" i="49"/>
  <c r="AR247" i="49" s="1"/>
  <c r="AA247" i="49"/>
  <c r="AS247" i="49" s="1"/>
  <c r="AC247" i="49"/>
  <c r="AT247" i="49" s="1"/>
  <c r="AI247" i="49"/>
  <c r="AW247" i="49" s="1"/>
  <c r="S248" i="49"/>
  <c r="W248" i="49"/>
  <c r="AQ248" i="49" s="1"/>
  <c r="Y248" i="49"/>
  <c r="AR248" i="49" s="1"/>
  <c r="AA248" i="49"/>
  <c r="AS248" i="49" s="1"/>
  <c r="AC248" i="49"/>
  <c r="AT248" i="49" s="1"/>
  <c r="AI248" i="49"/>
  <c r="AW248" i="49" s="1"/>
  <c r="S249" i="49"/>
  <c r="AO249" i="49" s="1"/>
  <c r="W249" i="49"/>
  <c r="AQ249" i="49" s="1"/>
  <c r="Y249" i="49"/>
  <c r="AR249" i="49" s="1"/>
  <c r="AA249" i="49"/>
  <c r="AS249" i="49" s="1"/>
  <c r="AC249" i="49"/>
  <c r="AT249" i="49" s="1"/>
  <c r="AI249" i="49"/>
  <c r="AW249" i="49" s="1"/>
  <c r="Q250" i="49"/>
  <c r="S250" i="49"/>
  <c r="AO250" i="49" s="1"/>
  <c r="W250" i="49"/>
  <c r="AQ250" i="49" s="1"/>
  <c r="Y250" i="49"/>
  <c r="AR250" i="49" s="1"/>
  <c r="AA250" i="49"/>
  <c r="AS250" i="49" s="1"/>
  <c r="AC250" i="49"/>
  <c r="AT250" i="49" s="1"/>
  <c r="AI250" i="49"/>
  <c r="AW250" i="49" s="1"/>
  <c r="S251" i="49"/>
  <c r="AO251" i="49" s="1"/>
  <c r="W251" i="49"/>
  <c r="AQ251" i="49" s="1"/>
  <c r="Y251" i="49"/>
  <c r="AR251" i="49" s="1"/>
  <c r="AA251" i="49"/>
  <c r="AS251" i="49" s="1"/>
  <c r="AC251" i="49"/>
  <c r="AT251" i="49" s="1"/>
  <c r="AI251" i="49"/>
  <c r="AW251" i="49" s="1"/>
  <c r="S252" i="49"/>
  <c r="W252" i="49"/>
  <c r="AQ252" i="49" s="1"/>
  <c r="Y252" i="49"/>
  <c r="AR252" i="49" s="1"/>
  <c r="AA252" i="49"/>
  <c r="AS252" i="49" s="1"/>
  <c r="AC252" i="49"/>
  <c r="AT252" i="49" s="1"/>
  <c r="AI252" i="49"/>
  <c r="AW252" i="49" s="1"/>
  <c r="S253" i="49"/>
  <c r="W253" i="49"/>
  <c r="AQ253" i="49" s="1"/>
  <c r="Y253" i="49"/>
  <c r="AR253" i="49" s="1"/>
  <c r="AA253" i="49"/>
  <c r="AS253" i="49" s="1"/>
  <c r="AC253" i="49"/>
  <c r="AT253" i="49" s="1"/>
  <c r="AI253" i="49"/>
  <c r="AW253" i="49" s="1"/>
  <c r="Q254" i="49"/>
  <c r="S254" i="49"/>
  <c r="AO254" i="49" s="1"/>
  <c r="W254" i="49"/>
  <c r="AQ254" i="49" s="1"/>
  <c r="Y254" i="49"/>
  <c r="AR254" i="49" s="1"/>
  <c r="AA254" i="49"/>
  <c r="AS254" i="49" s="1"/>
  <c r="AI254" i="49"/>
  <c r="AW254" i="49" s="1"/>
  <c r="S255" i="49"/>
  <c r="W255" i="49"/>
  <c r="AQ255" i="49" s="1"/>
  <c r="Y255" i="49"/>
  <c r="AR255" i="49" s="1"/>
  <c r="AA255" i="49"/>
  <c r="AS255" i="49" s="1"/>
  <c r="AC255" i="49"/>
  <c r="AT255" i="49" s="1"/>
  <c r="AI255" i="49"/>
  <c r="AW255" i="49" s="1"/>
  <c r="Q256" i="49"/>
  <c r="S256" i="49"/>
  <c r="AO256" i="49" s="1"/>
  <c r="W256" i="49"/>
  <c r="AQ256" i="49" s="1"/>
  <c r="Y256" i="49"/>
  <c r="AR256" i="49" s="1"/>
  <c r="AA256" i="49"/>
  <c r="AS256" i="49" s="1"/>
  <c r="AC256" i="49"/>
  <c r="AT256" i="49" s="1"/>
  <c r="AI256" i="49"/>
  <c r="AW256" i="49" s="1"/>
  <c r="S257" i="49"/>
  <c r="AO257" i="49" s="1"/>
  <c r="W257" i="49"/>
  <c r="AQ257" i="49" s="1"/>
  <c r="Y257" i="49"/>
  <c r="AR257" i="49" s="1"/>
  <c r="AA257" i="49"/>
  <c r="AS257" i="49" s="1"/>
  <c r="AC257" i="49"/>
  <c r="AT257" i="49" s="1"/>
  <c r="AI257" i="49"/>
  <c r="AW257" i="49" s="1"/>
  <c r="Q258" i="49"/>
  <c r="S258" i="49"/>
  <c r="AO258" i="49" s="1"/>
  <c r="W258" i="49"/>
  <c r="AQ258" i="49" s="1"/>
  <c r="Y258" i="49"/>
  <c r="AR258" i="49" s="1"/>
  <c r="AA258" i="49"/>
  <c r="AS258" i="49" s="1"/>
  <c r="AC258" i="49"/>
  <c r="AT258" i="49" s="1"/>
  <c r="AI258" i="49"/>
  <c r="AW258" i="49" s="1"/>
  <c r="S259" i="49"/>
  <c r="AO259" i="49" s="1"/>
  <c r="W259" i="49"/>
  <c r="AQ259" i="49" s="1"/>
  <c r="Y259" i="49"/>
  <c r="AR259" i="49" s="1"/>
  <c r="AA259" i="49"/>
  <c r="AS259" i="49" s="1"/>
  <c r="AC259" i="49"/>
  <c r="AT259" i="49" s="1"/>
  <c r="AI259" i="49"/>
  <c r="AW259" i="49" s="1"/>
  <c r="Q260" i="49"/>
  <c r="W260" i="49"/>
  <c r="AQ260" i="49" s="1"/>
  <c r="Y260" i="49"/>
  <c r="AR260" i="49" s="1"/>
  <c r="AA260" i="49"/>
  <c r="AS260" i="49" s="1"/>
  <c r="AC260" i="49"/>
  <c r="AT260" i="49" s="1"/>
  <c r="AI260" i="49"/>
  <c r="AW260" i="49" s="1"/>
  <c r="S261" i="49"/>
  <c r="AO261" i="49" s="1"/>
  <c r="W261" i="49"/>
  <c r="AQ261" i="49" s="1"/>
  <c r="Y261" i="49"/>
  <c r="AR261" i="49" s="1"/>
  <c r="AA261" i="49"/>
  <c r="AS261" i="49" s="1"/>
  <c r="AC261" i="49"/>
  <c r="AT261" i="49" s="1"/>
  <c r="AI261" i="49"/>
  <c r="AW261" i="49" s="1"/>
  <c r="Q262" i="49"/>
  <c r="S262" i="49"/>
  <c r="AO262" i="49" s="1"/>
  <c r="W262" i="49"/>
  <c r="AQ262" i="49" s="1"/>
  <c r="Y262" i="49"/>
  <c r="AR262" i="49" s="1"/>
  <c r="AA262" i="49"/>
  <c r="AS262" i="49" s="1"/>
  <c r="AC262" i="49"/>
  <c r="AT262" i="49" s="1"/>
  <c r="AI262" i="49"/>
  <c r="AW262" i="49" s="1"/>
  <c r="W263" i="49"/>
  <c r="AQ263" i="49" s="1"/>
  <c r="Y263" i="49"/>
  <c r="AR263" i="49" s="1"/>
  <c r="AA263" i="49"/>
  <c r="AS263" i="49" s="1"/>
  <c r="AC263" i="49"/>
  <c r="AT263" i="49" s="1"/>
  <c r="AI263" i="49"/>
  <c r="AW263" i="49" s="1"/>
  <c r="Q264" i="49"/>
  <c r="S264" i="49"/>
  <c r="AO264" i="49" s="1"/>
  <c r="W264" i="49"/>
  <c r="AQ264" i="49" s="1"/>
  <c r="Y264" i="49"/>
  <c r="AR264" i="49" s="1"/>
  <c r="AA264" i="49"/>
  <c r="AS264" i="49" s="1"/>
  <c r="AC264" i="49"/>
  <c r="AT264" i="49" s="1"/>
  <c r="AI264" i="49"/>
  <c r="AW264" i="49" s="1"/>
  <c r="S265" i="49"/>
  <c r="W265" i="49"/>
  <c r="AQ265" i="49" s="1"/>
  <c r="Y265" i="49"/>
  <c r="AR265" i="49" s="1"/>
  <c r="AA265" i="49"/>
  <c r="AS265" i="49" s="1"/>
  <c r="AC265" i="49"/>
  <c r="AT265" i="49" s="1"/>
  <c r="AI265" i="49"/>
  <c r="AW265" i="49" s="1"/>
  <c r="Q266" i="49"/>
  <c r="S266" i="49"/>
  <c r="AO266" i="49" s="1"/>
  <c r="W266" i="49"/>
  <c r="AQ266" i="49" s="1"/>
  <c r="Y266" i="49"/>
  <c r="AR266" i="49" s="1"/>
  <c r="AA266" i="49"/>
  <c r="AS266" i="49" s="1"/>
  <c r="AC266" i="49"/>
  <c r="AT266" i="49" s="1"/>
  <c r="AI266" i="49"/>
  <c r="AW266" i="49" s="1"/>
  <c r="S267" i="49"/>
  <c r="AO267" i="49" s="1"/>
  <c r="W267" i="49"/>
  <c r="AQ267" i="49" s="1"/>
  <c r="Y267" i="49"/>
  <c r="AR267" i="49" s="1"/>
  <c r="AA267" i="49"/>
  <c r="AS267" i="49" s="1"/>
  <c r="AC267" i="49"/>
  <c r="AT267" i="49" s="1"/>
  <c r="AI267" i="49"/>
  <c r="AW267" i="49" s="1"/>
  <c r="Q268" i="49"/>
  <c r="S268" i="49"/>
  <c r="AO268" i="49" s="1"/>
  <c r="W268" i="49"/>
  <c r="AQ268" i="49" s="1"/>
  <c r="Y268" i="49"/>
  <c r="AR268" i="49" s="1"/>
  <c r="AA268" i="49"/>
  <c r="AS268" i="49" s="1"/>
  <c r="AC268" i="49"/>
  <c r="AT268" i="49" s="1"/>
  <c r="AI268" i="49"/>
  <c r="AW268" i="49" s="1"/>
  <c r="S269" i="49"/>
  <c r="W269" i="49"/>
  <c r="AQ269" i="49" s="1"/>
  <c r="Y269" i="49"/>
  <c r="AR269" i="49" s="1"/>
  <c r="AA269" i="49"/>
  <c r="AS269" i="49" s="1"/>
  <c r="AC269" i="49"/>
  <c r="AT269" i="49" s="1"/>
  <c r="AI269" i="49"/>
  <c r="AW269" i="49" s="1"/>
  <c r="Q270" i="49"/>
  <c r="S270" i="49"/>
  <c r="AO270" i="49" s="1"/>
  <c r="W270" i="49"/>
  <c r="AQ270" i="49" s="1"/>
  <c r="Y270" i="49"/>
  <c r="AR270" i="49" s="1"/>
  <c r="AA270" i="49"/>
  <c r="AS270" i="49" s="1"/>
  <c r="AC270" i="49"/>
  <c r="AT270" i="49" s="1"/>
  <c r="AI270" i="49"/>
  <c r="AW270" i="49" s="1"/>
  <c r="S271" i="49"/>
  <c r="AO271" i="49" s="1"/>
  <c r="W271" i="49"/>
  <c r="AQ271" i="49" s="1"/>
  <c r="Y271" i="49"/>
  <c r="AR271" i="49" s="1"/>
  <c r="AA271" i="49"/>
  <c r="AS271" i="49" s="1"/>
  <c r="AC271" i="49"/>
  <c r="AT271" i="49" s="1"/>
  <c r="AI271" i="49"/>
  <c r="AW271" i="49" s="1"/>
  <c r="Q272" i="49"/>
  <c r="W272" i="49"/>
  <c r="AQ272" i="49" s="1"/>
  <c r="Y272" i="49"/>
  <c r="AR272" i="49" s="1"/>
  <c r="AA272" i="49"/>
  <c r="AS272" i="49" s="1"/>
  <c r="AC272" i="49"/>
  <c r="AT272" i="49" s="1"/>
  <c r="AI272" i="49"/>
  <c r="AW272" i="49" s="1"/>
  <c r="S273" i="49"/>
  <c r="W273" i="49"/>
  <c r="AQ273" i="49" s="1"/>
  <c r="Y273" i="49"/>
  <c r="AR273" i="49" s="1"/>
  <c r="AA273" i="49"/>
  <c r="AS273" i="49" s="1"/>
  <c r="AC273" i="49"/>
  <c r="AT273" i="49" s="1"/>
  <c r="AI273" i="49"/>
  <c r="AW273" i="49" s="1"/>
  <c r="Q274" i="49"/>
  <c r="S274" i="49"/>
  <c r="AO274" i="49" s="1"/>
  <c r="W274" i="49"/>
  <c r="AQ274" i="49" s="1"/>
  <c r="Y274" i="49"/>
  <c r="AR274" i="49" s="1"/>
  <c r="AA274" i="49"/>
  <c r="AS274" i="49" s="1"/>
  <c r="AC274" i="49"/>
  <c r="AT274" i="49" s="1"/>
  <c r="AI274" i="49"/>
  <c r="AW274" i="49" s="1"/>
  <c r="S275" i="49"/>
  <c r="W275" i="49"/>
  <c r="AQ275" i="49" s="1"/>
  <c r="Y275" i="49"/>
  <c r="AR275" i="49" s="1"/>
  <c r="AA275" i="49"/>
  <c r="AS275" i="49" s="1"/>
  <c r="AC275" i="49"/>
  <c r="AT275" i="49" s="1"/>
  <c r="AI275" i="49"/>
  <c r="AW275" i="49" s="1"/>
  <c r="S276" i="49"/>
  <c r="W276" i="49"/>
  <c r="AQ276" i="49" s="1"/>
  <c r="Y276" i="49"/>
  <c r="AR276" i="49" s="1"/>
  <c r="AA276" i="49"/>
  <c r="AS276" i="49" s="1"/>
  <c r="AC276" i="49"/>
  <c r="AT276" i="49" s="1"/>
  <c r="AI276" i="49"/>
  <c r="AW276" i="49" s="1"/>
  <c r="S277" i="49"/>
  <c r="W277" i="49"/>
  <c r="AQ277" i="49" s="1"/>
  <c r="Y277" i="49"/>
  <c r="AR277" i="49" s="1"/>
  <c r="AA277" i="49"/>
  <c r="AS277" i="49" s="1"/>
  <c r="AC277" i="49"/>
  <c r="AT277" i="49" s="1"/>
  <c r="AI277" i="49"/>
  <c r="AW277" i="49" s="1"/>
  <c r="S278" i="49"/>
  <c r="W278" i="49"/>
  <c r="AQ278" i="49" s="1"/>
  <c r="Y278" i="49"/>
  <c r="AR278" i="49" s="1"/>
  <c r="AA278" i="49"/>
  <c r="AS278" i="49" s="1"/>
  <c r="AC278" i="49"/>
  <c r="AT278" i="49" s="1"/>
  <c r="AI278" i="49"/>
  <c r="AW278" i="49" s="1"/>
  <c r="S279" i="49"/>
  <c r="AO279" i="49" s="1"/>
  <c r="W279" i="49"/>
  <c r="AQ279" i="49" s="1"/>
  <c r="Y279" i="49"/>
  <c r="AR279" i="49" s="1"/>
  <c r="AA279" i="49"/>
  <c r="AS279" i="49" s="1"/>
  <c r="AC279" i="49"/>
  <c r="AT279" i="49" s="1"/>
  <c r="AI279" i="49"/>
  <c r="AW279" i="49" s="1"/>
  <c r="S280" i="49"/>
  <c r="W280" i="49"/>
  <c r="AQ280" i="49" s="1"/>
  <c r="Y280" i="49"/>
  <c r="AR280" i="49" s="1"/>
  <c r="AA280" i="49"/>
  <c r="AS280" i="49" s="1"/>
  <c r="AC280" i="49"/>
  <c r="AT280" i="49" s="1"/>
  <c r="AI280" i="49"/>
  <c r="AW280" i="49" s="1"/>
  <c r="S281" i="49"/>
  <c r="AO281" i="49" s="1"/>
  <c r="W281" i="49"/>
  <c r="AQ281" i="49" s="1"/>
  <c r="Y281" i="49"/>
  <c r="AR281" i="49" s="1"/>
  <c r="AA281" i="49"/>
  <c r="AS281" i="49" s="1"/>
  <c r="AC281" i="49"/>
  <c r="AT281" i="49" s="1"/>
  <c r="AI281" i="49"/>
  <c r="AW281" i="49" s="1"/>
  <c r="S282" i="49"/>
  <c r="W282" i="49"/>
  <c r="AQ282" i="49" s="1"/>
  <c r="Y282" i="49"/>
  <c r="AR282" i="49" s="1"/>
  <c r="AA282" i="49"/>
  <c r="AS282" i="49" s="1"/>
  <c r="AC282" i="49"/>
  <c r="AT282" i="49" s="1"/>
  <c r="AI282" i="49"/>
  <c r="AW282" i="49" s="1"/>
  <c r="S283" i="49"/>
  <c r="AO283" i="49" s="1"/>
  <c r="W283" i="49"/>
  <c r="AQ283" i="49" s="1"/>
  <c r="Y283" i="49"/>
  <c r="AR283" i="49" s="1"/>
  <c r="AA283" i="49"/>
  <c r="AS283" i="49" s="1"/>
  <c r="AC283" i="49"/>
  <c r="AT283" i="49" s="1"/>
  <c r="AI283" i="49"/>
  <c r="AW283" i="49" s="1"/>
  <c r="Q284" i="49"/>
  <c r="S284" i="49"/>
  <c r="AO284" i="49" s="1"/>
  <c r="W284" i="49"/>
  <c r="AQ284" i="49" s="1"/>
  <c r="Y284" i="49"/>
  <c r="AR284" i="49" s="1"/>
  <c r="AA284" i="49"/>
  <c r="AS284" i="49" s="1"/>
  <c r="AC284" i="49"/>
  <c r="AT284" i="49" s="1"/>
  <c r="AI284" i="49"/>
  <c r="AW284" i="49" s="1"/>
  <c r="S285" i="49"/>
  <c r="AO285" i="49" s="1"/>
  <c r="W285" i="49"/>
  <c r="AQ285" i="49" s="1"/>
  <c r="Y285" i="49"/>
  <c r="AR285" i="49" s="1"/>
  <c r="AA285" i="49"/>
  <c r="AS285" i="49" s="1"/>
  <c r="AC285" i="49"/>
  <c r="AT285" i="49" s="1"/>
  <c r="AI285" i="49"/>
  <c r="AW285" i="49" s="1"/>
  <c r="S286" i="49"/>
  <c r="W286" i="49"/>
  <c r="AQ286" i="49" s="1"/>
  <c r="Y286" i="49"/>
  <c r="AR286" i="49" s="1"/>
  <c r="AA286" i="49"/>
  <c r="AS286" i="49" s="1"/>
  <c r="AC286" i="49"/>
  <c r="AT286" i="49" s="1"/>
  <c r="AI286" i="49"/>
  <c r="AW286" i="49" s="1"/>
  <c r="S287" i="49"/>
  <c r="AO287" i="49" s="1"/>
  <c r="W287" i="49"/>
  <c r="AQ287" i="49" s="1"/>
  <c r="Y287" i="49"/>
  <c r="AR287" i="49" s="1"/>
  <c r="AA287" i="49"/>
  <c r="AS287" i="49" s="1"/>
  <c r="AC287" i="49"/>
  <c r="AT287" i="49" s="1"/>
  <c r="AI287" i="49"/>
  <c r="AW287" i="49" s="1"/>
  <c r="Q288" i="49"/>
  <c r="S288" i="49"/>
  <c r="AO288" i="49" s="1"/>
  <c r="W288" i="49"/>
  <c r="AQ288" i="49" s="1"/>
  <c r="Y288" i="49"/>
  <c r="AR288" i="49" s="1"/>
  <c r="AA288" i="49"/>
  <c r="AS288" i="49" s="1"/>
  <c r="AC288" i="49"/>
  <c r="AT288" i="49" s="1"/>
  <c r="AI288" i="49"/>
  <c r="AW288" i="49" s="1"/>
  <c r="S289" i="49"/>
  <c r="AO289" i="49" s="1"/>
  <c r="W289" i="49"/>
  <c r="AQ289" i="49" s="1"/>
  <c r="Y289" i="49"/>
  <c r="AR289" i="49" s="1"/>
  <c r="AA289" i="49"/>
  <c r="AS289" i="49" s="1"/>
  <c r="AC289" i="49"/>
  <c r="AT289" i="49" s="1"/>
  <c r="AI289" i="49"/>
  <c r="AW289" i="49" s="1"/>
  <c r="Q290" i="49"/>
  <c r="S290" i="49"/>
  <c r="AO290" i="49" s="1"/>
  <c r="W290" i="49"/>
  <c r="AQ290" i="49" s="1"/>
  <c r="Y290" i="49"/>
  <c r="AR290" i="49" s="1"/>
  <c r="AA290" i="49"/>
  <c r="AS290" i="49" s="1"/>
  <c r="AC290" i="49"/>
  <c r="AT290" i="49" s="1"/>
  <c r="AI290" i="49"/>
  <c r="AW290" i="49" s="1"/>
  <c r="S291" i="49"/>
  <c r="W291" i="49"/>
  <c r="AQ291" i="49" s="1"/>
  <c r="Y291" i="49"/>
  <c r="AR291" i="49" s="1"/>
  <c r="AA291" i="49"/>
  <c r="AS291" i="49" s="1"/>
  <c r="AC291" i="49"/>
  <c r="AT291" i="49" s="1"/>
  <c r="AI291" i="49"/>
  <c r="AW291" i="49" s="1"/>
  <c r="Q292" i="49"/>
  <c r="S292" i="49"/>
  <c r="AO292" i="49" s="1"/>
  <c r="W292" i="49"/>
  <c r="AQ292" i="49" s="1"/>
  <c r="Y292" i="49"/>
  <c r="AR292" i="49" s="1"/>
  <c r="AA292" i="49"/>
  <c r="AS292" i="49" s="1"/>
  <c r="AC292" i="49"/>
  <c r="AT292" i="49" s="1"/>
  <c r="AI292" i="49"/>
  <c r="AW292" i="49" s="1"/>
  <c r="S293" i="49"/>
  <c r="AO293" i="49" s="1"/>
  <c r="W293" i="49"/>
  <c r="AQ293" i="49" s="1"/>
  <c r="Y293" i="49"/>
  <c r="AR293" i="49" s="1"/>
  <c r="AA293" i="49"/>
  <c r="AS293" i="49" s="1"/>
  <c r="AC293" i="49"/>
  <c r="AT293" i="49" s="1"/>
  <c r="AI293" i="49"/>
  <c r="AW293" i="49" s="1"/>
  <c r="S294" i="49"/>
  <c r="W294" i="49"/>
  <c r="AQ294" i="49" s="1"/>
  <c r="Y294" i="49"/>
  <c r="AR294" i="49" s="1"/>
  <c r="AA294" i="49"/>
  <c r="AS294" i="49" s="1"/>
  <c r="AC294" i="49"/>
  <c r="AT294" i="49" s="1"/>
  <c r="AI294" i="49"/>
  <c r="AW294" i="49" s="1"/>
  <c r="S295" i="49"/>
  <c r="W295" i="49"/>
  <c r="AQ295" i="49" s="1"/>
  <c r="Y295" i="49"/>
  <c r="AR295" i="49" s="1"/>
  <c r="AA295" i="49"/>
  <c r="AS295" i="49" s="1"/>
  <c r="AC295" i="49"/>
  <c r="AT295" i="49" s="1"/>
  <c r="AI295" i="49"/>
  <c r="AW295" i="49" s="1"/>
  <c r="Q296" i="49"/>
  <c r="S296" i="49"/>
  <c r="AO296" i="49" s="1"/>
  <c r="W296" i="49"/>
  <c r="AQ296" i="49" s="1"/>
  <c r="Y296" i="49"/>
  <c r="AR296" i="49" s="1"/>
  <c r="AA296" i="49"/>
  <c r="AS296" i="49" s="1"/>
  <c r="AC296" i="49"/>
  <c r="AT296" i="49" s="1"/>
  <c r="AI296" i="49"/>
  <c r="AW296" i="49" s="1"/>
  <c r="S297" i="49"/>
  <c r="AO297" i="49" s="1"/>
  <c r="W297" i="49"/>
  <c r="AQ297" i="49" s="1"/>
  <c r="Y297" i="49"/>
  <c r="AR297" i="49" s="1"/>
  <c r="AA297" i="49"/>
  <c r="AS297" i="49" s="1"/>
  <c r="AC297" i="49"/>
  <c r="AT297" i="49" s="1"/>
  <c r="AI297" i="49"/>
  <c r="AW297" i="49" s="1"/>
  <c r="S298" i="49"/>
  <c r="W298" i="49"/>
  <c r="AQ298" i="49" s="1"/>
  <c r="Y298" i="49"/>
  <c r="AR298" i="49" s="1"/>
  <c r="AA298" i="49"/>
  <c r="AS298" i="49" s="1"/>
  <c r="AC298" i="49"/>
  <c r="AT298" i="49" s="1"/>
  <c r="AI298" i="49"/>
  <c r="AW298" i="49" s="1"/>
  <c r="S299" i="49"/>
  <c r="W299" i="49"/>
  <c r="AQ299" i="49" s="1"/>
  <c r="Y299" i="49"/>
  <c r="AR299" i="49" s="1"/>
  <c r="AA299" i="49"/>
  <c r="AS299" i="49" s="1"/>
  <c r="AC299" i="49"/>
  <c r="AT299" i="49" s="1"/>
  <c r="AI299" i="49"/>
  <c r="AW299" i="49" s="1"/>
  <c r="S300" i="49"/>
  <c r="W300" i="49"/>
  <c r="AQ300" i="49" s="1"/>
  <c r="Y300" i="49"/>
  <c r="AR300" i="49" s="1"/>
  <c r="AA300" i="49"/>
  <c r="AS300" i="49" s="1"/>
  <c r="AC300" i="49"/>
  <c r="AT300" i="49" s="1"/>
  <c r="AI300" i="49"/>
  <c r="AW300" i="49" s="1"/>
  <c r="S301" i="49"/>
  <c r="W301" i="49"/>
  <c r="AQ301" i="49" s="1"/>
  <c r="Y301" i="49"/>
  <c r="AR301" i="49" s="1"/>
  <c r="AA301" i="49"/>
  <c r="AS301" i="49" s="1"/>
  <c r="AC301" i="49"/>
  <c r="AT301" i="49" s="1"/>
  <c r="AI301" i="49"/>
  <c r="AW301" i="49" s="1"/>
  <c r="Q302" i="49"/>
  <c r="S302" i="49"/>
  <c r="AO302" i="49" s="1"/>
  <c r="W302" i="49"/>
  <c r="AQ302" i="49" s="1"/>
  <c r="Y302" i="49"/>
  <c r="AR302" i="49" s="1"/>
  <c r="AA302" i="49"/>
  <c r="AS302" i="49" s="1"/>
  <c r="AC302" i="49"/>
  <c r="AT302" i="49" s="1"/>
  <c r="AI302" i="49"/>
  <c r="AW302" i="49" s="1"/>
  <c r="S303" i="49"/>
  <c r="AO303" i="49" s="1"/>
  <c r="W303" i="49"/>
  <c r="AQ303" i="49" s="1"/>
  <c r="Y303" i="49"/>
  <c r="AR303" i="49" s="1"/>
  <c r="AA303" i="49"/>
  <c r="AS303" i="49" s="1"/>
  <c r="AC303" i="49"/>
  <c r="AT303" i="49" s="1"/>
  <c r="AI303" i="49"/>
  <c r="AW303" i="49" s="1"/>
  <c r="S304" i="49"/>
  <c r="W304" i="49"/>
  <c r="AQ304" i="49" s="1"/>
  <c r="Y304" i="49"/>
  <c r="AR304" i="49" s="1"/>
  <c r="AA304" i="49"/>
  <c r="AS304" i="49" s="1"/>
  <c r="AC304" i="49"/>
  <c r="AT304" i="49" s="1"/>
  <c r="AI304" i="49"/>
  <c r="AW304" i="49" s="1"/>
  <c r="S305" i="49"/>
  <c r="W305" i="49"/>
  <c r="AQ305" i="49" s="1"/>
  <c r="Y305" i="49"/>
  <c r="AR305" i="49" s="1"/>
  <c r="AA305" i="49"/>
  <c r="AS305" i="49" s="1"/>
  <c r="AC305" i="49"/>
  <c r="AT305" i="49" s="1"/>
  <c r="AI305" i="49"/>
  <c r="AW305" i="49" s="1"/>
  <c r="Q306" i="49"/>
  <c r="S306" i="49"/>
  <c r="AO306" i="49" s="1"/>
  <c r="W306" i="49"/>
  <c r="AQ306" i="49" s="1"/>
  <c r="Y306" i="49"/>
  <c r="AR306" i="49" s="1"/>
  <c r="AA306" i="49"/>
  <c r="AS306" i="49" s="1"/>
  <c r="AC306" i="49"/>
  <c r="AT306" i="49" s="1"/>
  <c r="AI306" i="49"/>
  <c r="AW306" i="49" s="1"/>
  <c r="S307" i="49"/>
  <c r="AO307" i="49" s="1"/>
  <c r="W307" i="49"/>
  <c r="AQ307" i="49" s="1"/>
  <c r="Y307" i="49"/>
  <c r="AR307" i="49" s="1"/>
  <c r="AA307" i="49"/>
  <c r="AS307" i="49" s="1"/>
  <c r="AC307" i="49"/>
  <c r="AT307" i="49" s="1"/>
  <c r="AI307" i="49"/>
  <c r="AW307" i="49" s="1"/>
  <c r="S308" i="49"/>
  <c r="W308" i="49"/>
  <c r="AQ308" i="49" s="1"/>
  <c r="Y308" i="49"/>
  <c r="AR308" i="49" s="1"/>
  <c r="AA308" i="49"/>
  <c r="AS308" i="49" s="1"/>
  <c r="AC308" i="49"/>
  <c r="AT308" i="49" s="1"/>
  <c r="AI308" i="49"/>
  <c r="AW308" i="49" s="1"/>
  <c r="S309" i="49"/>
  <c r="W309" i="49"/>
  <c r="AQ309" i="49" s="1"/>
  <c r="Y309" i="49"/>
  <c r="AR309" i="49" s="1"/>
  <c r="AA309" i="49"/>
  <c r="AS309" i="49" s="1"/>
  <c r="AC309" i="49"/>
  <c r="AT309" i="49" s="1"/>
  <c r="AI309" i="49"/>
  <c r="AW309" i="49" s="1"/>
  <c r="Q310" i="49"/>
  <c r="S310" i="49"/>
  <c r="AO310" i="49" s="1"/>
  <c r="W310" i="49"/>
  <c r="AQ310" i="49" s="1"/>
  <c r="Y310" i="49"/>
  <c r="AR310" i="49" s="1"/>
  <c r="AA310" i="49"/>
  <c r="AS310" i="49" s="1"/>
  <c r="AC310" i="49"/>
  <c r="AT310" i="49" s="1"/>
  <c r="AI310" i="49"/>
  <c r="AW310" i="49" s="1"/>
  <c r="S311" i="49"/>
  <c r="W311" i="49"/>
  <c r="AQ311" i="49" s="1"/>
  <c r="Y311" i="49"/>
  <c r="AR311" i="49" s="1"/>
  <c r="AA311" i="49"/>
  <c r="AS311" i="49" s="1"/>
  <c r="AC311" i="49"/>
  <c r="AT311" i="49" s="1"/>
  <c r="AI311" i="49"/>
  <c r="AW311" i="49" s="1"/>
  <c r="Q312" i="49"/>
  <c r="S312" i="49"/>
  <c r="AO312" i="49" s="1"/>
  <c r="W312" i="49"/>
  <c r="AQ312" i="49" s="1"/>
  <c r="Y312" i="49"/>
  <c r="AR312" i="49" s="1"/>
  <c r="AA312" i="49"/>
  <c r="AS312" i="49" s="1"/>
  <c r="AC312" i="49"/>
  <c r="AT312" i="49" s="1"/>
  <c r="AI312" i="49"/>
  <c r="AW312" i="49" s="1"/>
  <c r="S313" i="49"/>
  <c r="AO313" i="49" s="1"/>
  <c r="W313" i="49"/>
  <c r="AQ313" i="49" s="1"/>
  <c r="Y313" i="49"/>
  <c r="AR313" i="49" s="1"/>
  <c r="AA313" i="49"/>
  <c r="AS313" i="49" s="1"/>
  <c r="AC313" i="49"/>
  <c r="AT313" i="49" s="1"/>
  <c r="AI313" i="49"/>
  <c r="AW313" i="49" s="1"/>
  <c r="Q314" i="49"/>
  <c r="S314" i="49"/>
  <c r="AO314" i="49" s="1"/>
  <c r="W314" i="49"/>
  <c r="AQ314" i="49" s="1"/>
  <c r="Y314" i="49"/>
  <c r="AR314" i="49" s="1"/>
  <c r="AA314" i="49"/>
  <c r="AS314" i="49" s="1"/>
  <c r="AC314" i="49"/>
  <c r="AT314" i="49" s="1"/>
  <c r="AI314" i="49"/>
  <c r="AW314" i="49" s="1"/>
  <c r="S315" i="49"/>
  <c r="W315" i="49"/>
  <c r="AQ315" i="49" s="1"/>
  <c r="Y315" i="49"/>
  <c r="AR315" i="49" s="1"/>
  <c r="AA315" i="49"/>
  <c r="AS315" i="49" s="1"/>
  <c r="AC315" i="49"/>
  <c r="AT315" i="49" s="1"/>
  <c r="AI315" i="49"/>
  <c r="AW315" i="49" s="1"/>
  <c r="S316" i="49"/>
  <c r="W316" i="49"/>
  <c r="AQ316" i="49" s="1"/>
  <c r="Y316" i="49"/>
  <c r="AR316" i="49" s="1"/>
  <c r="AA316" i="49"/>
  <c r="AS316" i="49" s="1"/>
  <c r="AC316" i="49"/>
  <c r="AT316" i="49" s="1"/>
  <c r="AI316" i="49"/>
  <c r="AW316" i="49" s="1"/>
  <c r="S317" i="49"/>
  <c r="W317" i="49"/>
  <c r="AQ317" i="49" s="1"/>
  <c r="Y317" i="49"/>
  <c r="AR317" i="49" s="1"/>
  <c r="AA317" i="49"/>
  <c r="AS317" i="49" s="1"/>
  <c r="AC317" i="49"/>
  <c r="AT317" i="49" s="1"/>
  <c r="AI317" i="49"/>
  <c r="AW317" i="49" s="1"/>
  <c r="Q318" i="49"/>
  <c r="S318" i="49"/>
  <c r="AO318" i="49" s="1"/>
  <c r="W318" i="49"/>
  <c r="AQ318" i="49" s="1"/>
  <c r="Y318" i="49"/>
  <c r="AR318" i="49" s="1"/>
  <c r="AA318" i="49"/>
  <c r="AS318" i="49" s="1"/>
  <c r="AI318" i="49"/>
  <c r="AW318" i="49" s="1"/>
  <c r="S319" i="49"/>
  <c r="W319" i="49"/>
  <c r="AQ319" i="49" s="1"/>
  <c r="Y319" i="49"/>
  <c r="AR319" i="49" s="1"/>
  <c r="AA319" i="49"/>
  <c r="AS319" i="49" s="1"/>
  <c r="AC319" i="49"/>
  <c r="AT319" i="49" s="1"/>
  <c r="AI319" i="49"/>
  <c r="AW319" i="49" s="1"/>
  <c r="Q320" i="49"/>
  <c r="S320" i="49"/>
  <c r="AO320" i="49" s="1"/>
  <c r="W320" i="49"/>
  <c r="AQ320" i="49" s="1"/>
  <c r="Y320" i="49"/>
  <c r="AR320" i="49" s="1"/>
  <c r="AA320" i="49"/>
  <c r="AS320" i="49" s="1"/>
  <c r="AC320" i="49"/>
  <c r="AT320" i="49" s="1"/>
  <c r="AI320" i="49"/>
  <c r="AW320" i="49" s="1"/>
  <c r="S321" i="49"/>
  <c r="W321" i="49"/>
  <c r="AQ321" i="49" s="1"/>
  <c r="Y321" i="49"/>
  <c r="AR321" i="49" s="1"/>
  <c r="AA321" i="49"/>
  <c r="AS321" i="49" s="1"/>
  <c r="AC321" i="49"/>
  <c r="AT321" i="49" s="1"/>
  <c r="AI321" i="49"/>
  <c r="AW321" i="49" s="1"/>
  <c r="S322" i="49"/>
  <c r="W322" i="49"/>
  <c r="AQ322" i="49" s="1"/>
  <c r="Y322" i="49"/>
  <c r="AR322" i="49" s="1"/>
  <c r="AA322" i="49"/>
  <c r="AS322" i="49" s="1"/>
  <c r="AC322" i="49"/>
  <c r="AT322" i="49" s="1"/>
  <c r="AI322" i="49"/>
  <c r="AW322" i="49" s="1"/>
  <c r="S323" i="49"/>
  <c r="W323" i="49"/>
  <c r="AQ323" i="49" s="1"/>
  <c r="Y323" i="49"/>
  <c r="AR323" i="49" s="1"/>
  <c r="AA323" i="49"/>
  <c r="AS323" i="49" s="1"/>
  <c r="AC323" i="49"/>
  <c r="AT323" i="49" s="1"/>
  <c r="AI323" i="49"/>
  <c r="AW323" i="49" s="1"/>
  <c r="AC101" i="50"/>
  <c r="AT101" i="50" s="1"/>
  <c r="AI16" i="50"/>
  <c r="AW16" i="50" s="1"/>
  <c r="AI76" i="50"/>
  <c r="AW76" i="50" s="1"/>
  <c r="AC34" i="50"/>
  <c r="AT34" i="50" s="1"/>
  <c r="AC180" i="50"/>
  <c r="AT180" i="50" s="1"/>
  <c r="Y198" i="50"/>
  <c r="AR198" i="50" s="1"/>
  <c r="U214" i="50"/>
  <c r="AP214" i="50" s="1"/>
  <c r="Q215" i="50"/>
  <c r="AN215" i="50" s="1"/>
  <c r="AC217" i="50"/>
  <c r="AT217" i="50" s="1"/>
  <c r="AA218" i="50"/>
  <c r="AS218" i="50" s="1"/>
  <c r="Y219" i="50"/>
  <c r="AR219" i="50" s="1"/>
  <c r="W220" i="50"/>
  <c r="AQ220" i="50" s="1"/>
  <c r="U221" i="50"/>
  <c r="AP221" i="50" s="1"/>
  <c r="Q223" i="50"/>
  <c r="AI36" i="50"/>
  <c r="AW36" i="50" s="1"/>
  <c r="AI337" i="50"/>
  <c r="AW337" i="50" s="1"/>
  <c r="AA349" i="50"/>
  <c r="AS349" i="50" s="1"/>
  <c r="AA95" i="50"/>
  <c r="AS95" i="50" s="1"/>
  <c r="AA350" i="50"/>
  <c r="AS350" i="50" s="1"/>
  <c r="AA51" i="50"/>
  <c r="AS51" i="50" s="1"/>
  <c r="AA64" i="50"/>
  <c r="AS64" i="50" s="1"/>
  <c r="W183" i="50"/>
  <c r="AQ183" i="50" s="1"/>
  <c r="W116" i="50"/>
  <c r="AQ116" i="50" s="1"/>
  <c r="AA84" i="50"/>
  <c r="AS84" i="50" s="1"/>
  <c r="AA85" i="50"/>
  <c r="AS85" i="50" s="1"/>
  <c r="Y99" i="50"/>
  <c r="AR99" i="50" s="1"/>
  <c r="Y71" i="50"/>
  <c r="AR71" i="50" s="1"/>
  <c r="W133" i="50"/>
  <c r="AQ133" i="50" s="1"/>
  <c r="W339" i="50"/>
  <c r="AQ339" i="50" s="1"/>
  <c r="AI23" i="50"/>
  <c r="AW23" i="50" s="1"/>
  <c r="AI55" i="50"/>
  <c r="AW55" i="50" s="1"/>
  <c r="Q346" i="50"/>
  <c r="AC349" i="50"/>
  <c r="AT349" i="50" s="1"/>
  <c r="AC95" i="50"/>
  <c r="AT95" i="50" s="1"/>
  <c r="AC350" i="50"/>
  <c r="AT350" i="50" s="1"/>
  <c r="AC51" i="50"/>
  <c r="AT51" i="50" s="1"/>
  <c r="AC64" i="50"/>
  <c r="AT64" i="50" s="1"/>
  <c r="AA99" i="50"/>
  <c r="AS99" i="50" s="1"/>
  <c r="AA71" i="50"/>
  <c r="AS71" i="50" s="1"/>
  <c r="Y133" i="50"/>
  <c r="AR133" i="50" s="1"/>
  <c r="Y56" i="50"/>
  <c r="AR56" i="50" s="1"/>
  <c r="Y6" i="50"/>
  <c r="AR6" i="50" s="1"/>
  <c r="Y115" i="50"/>
  <c r="AR115" i="50" s="1"/>
  <c r="AI26" i="50"/>
  <c r="AW26" i="50" s="1"/>
  <c r="AI18" i="50"/>
  <c r="AW18" i="50" s="1"/>
  <c r="AI132" i="50"/>
  <c r="AW132" i="50" s="1"/>
  <c r="AI203" i="50"/>
  <c r="AW203" i="50" s="1"/>
  <c r="Q334" i="50"/>
  <c r="AN334" i="50" s="1"/>
  <c r="Q181" i="50"/>
  <c r="Q338" i="50"/>
  <c r="AN338" i="50" s="1"/>
  <c r="Y188" i="50"/>
  <c r="AR188" i="50" s="1"/>
  <c r="W101" i="50"/>
  <c r="AQ101" i="50" s="1"/>
  <c r="U114" i="50"/>
  <c r="AP114" i="50" s="1"/>
  <c r="AI185" i="50"/>
  <c r="AW185" i="50" s="1"/>
  <c r="AI189" i="50"/>
  <c r="AW189" i="50" s="1"/>
  <c r="AI190" i="50"/>
  <c r="AW190" i="50" s="1"/>
  <c r="Q207" i="50"/>
  <c r="AI207" i="50"/>
  <c r="AW207" i="50" s="1"/>
  <c r="Q191" i="50"/>
  <c r="AN191" i="50" s="1"/>
  <c r="AI191" i="50"/>
  <c r="AW191" i="50" s="1"/>
  <c r="Q50" i="50"/>
  <c r="AN50" i="50" s="1"/>
  <c r="AC68" i="50"/>
  <c r="AT68" i="50" s="1"/>
  <c r="AC66" i="50"/>
  <c r="AT66" i="50" s="1"/>
  <c r="AC67" i="50"/>
  <c r="AT67" i="50" s="1"/>
  <c r="AA70" i="50"/>
  <c r="AS70" i="50" s="1"/>
  <c r="W131" i="50"/>
  <c r="AQ131" i="50" s="1"/>
  <c r="W135" i="50"/>
  <c r="AQ135" i="50" s="1"/>
  <c r="W356" i="50"/>
  <c r="AQ356" i="50" s="1"/>
  <c r="AC128" i="50"/>
  <c r="AT128" i="50" s="1"/>
  <c r="AA138" i="50"/>
  <c r="AS138" i="50" s="1"/>
  <c r="AA166" i="50"/>
  <c r="AS166" i="50" s="1"/>
  <c r="U241" i="50"/>
  <c r="AP241" i="50" s="1"/>
  <c r="S242" i="50"/>
  <c r="AO242" i="50" s="1"/>
  <c r="AI242" i="50"/>
  <c r="AW242" i="50" s="1"/>
  <c r="W266" i="50"/>
  <c r="AQ266" i="50" s="1"/>
  <c r="U267" i="50"/>
  <c r="AP267" i="50" s="1"/>
  <c r="S296" i="50"/>
  <c r="AO296" i="50" s="1"/>
  <c r="Q297" i="50"/>
  <c r="W137" i="50"/>
  <c r="AQ137" i="50" s="1"/>
  <c r="W56" i="50"/>
  <c r="AQ56" i="50" s="1"/>
  <c r="AA42" i="50"/>
  <c r="AS42" i="50" s="1"/>
  <c r="W336" i="50"/>
  <c r="AQ336" i="50" s="1"/>
  <c r="Y183" i="50"/>
  <c r="AR183" i="50" s="1"/>
  <c r="AI120" i="50"/>
  <c r="AW120" i="50" s="1"/>
  <c r="AC84" i="50"/>
  <c r="AT84" i="50" s="1"/>
  <c r="AC85" i="50"/>
  <c r="AT85" i="50" s="1"/>
  <c r="W357" i="50"/>
  <c r="AQ357" i="50" s="1"/>
  <c r="AI11" i="50"/>
  <c r="AW11" i="50" s="1"/>
  <c r="AI359" i="50"/>
  <c r="AW359" i="50" s="1"/>
  <c r="AC61" i="50"/>
  <c r="AT61" i="50" s="1"/>
  <c r="AC42" i="50"/>
  <c r="AT42" i="50" s="1"/>
  <c r="Y43" i="50"/>
  <c r="AR43" i="50" s="1"/>
  <c r="Y82" i="50"/>
  <c r="AR82" i="50" s="1"/>
  <c r="Y336" i="50"/>
  <c r="AR336" i="50" s="1"/>
  <c r="Y339" i="50"/>
  <c r="AR339" i="50" s="1"/>
  <c r="AI346" i="50"/>
  <c r="AW346" i="50" s="1"/>
  <c r="S347" i="50"/>
  <c r="AO347" i="50" s="1"/>
  <c r="AI347" i="50"/>
  <c r="AW347" i="50" s="1"/>
  <c r="AA183" i="50"/>
  <c r="AS183" i="50" s="1"/>
  <c r="AI130" i="50"/>
  <c r="AW130" i="50" s="1"/>
  <c r="AI19" i="50"/>
  <c r="AW19" i="50" s="1"/>
  <c r="AI118" i="50"/>
  <c r="AW118" i="50" s="1"/>
  <c r="AI96" i="50"/>
  <c r="AW96" i="50" s="1"/>
  <c r="AC99" i="50"/>
  <c r="AT99" i="50" s="1"/>
  <c r="AC71" i="50"/>
  <c r="AT71" i="50" s="1"/>
  <c r="AA133" i="50"/>
  <c r="AS133" i="50" s="1"/>
  <c r="AA56" i="50"/>
  <c r="AS56" i="50" s="1"/>
  <c r="AA115" i="50"/>
  <c r="AS115" i="50" s="1"/>
  <c r="AC44" i="50"/>
  <c r="AT44" i="50" s="1"/>
  <c r="AC153" i="50"/>
  <c r="AT153" i="50" s="1"/>
  <c r="Y134" i="50"/>
  <c r="AR134" i="50" s="1"/>
  <c r="W78" i="50"/>
  <c r="AQ78" i="50" s="1"/>
  <c r="W180" i="50"/>
  <c r="AQ180" i="50" s="1"/>
  <c r="AC112" i="50"/>
  <c r="AT112" i="50" s="1"/>
  <c r="AA109" i="50"/>
  <c r="AS109" i="50" s="1"/>
  <c r="AA188" i="50"/>
  <c r="AS188" i="50" s="1"/>
  <c r="Y101" i="50"/>
  <c r="AR101" i="50" s="1"/>
  <c r="U184" i="50"/>
  <c r="AP184" i="50" s="1"/>
  <c r="AC200" i="50"/>
  <c r="AT200" i="50" s="1"/>
  <c r="Y35" i="50"/>
  <c r="AR35" i="50" s="1"/>
  <c r="Y340" i="50"/>
  <c r="AR340" i="50" s="1"/>
  <c r="Y345" i="50"/>
  <c r="AR345" i="50" s="1"/>
  <c r="Y355" i="50"/>
  <c r="AR355" i="50" s="1"/>
  <c r="AC265" i="50"/>
  <c r="AT265" i="50" s="1"/>
  <c r="S314" i="50"/>
  <c r="AO314" i="50" s="1"/>
  <c r="Q315" i="50"/>
  <c r="AN315" i="50" s="1"/>
  <c r="Q341" i="50"/>
  <c r="Q343" i="50"/>
  <c r="AC125" i="50"/>
  <c r="AT125" i="50" s="1"/>
  <c r="AC123" i="50"/>
  <c r="AT123" i="50" s="1"/>
  <c r="AC21" i="50"/>
  <c r="AT21" i="50" s="1"/>
  <c r="AC58" i="50"/>
  <c r="AT58" i="50" s="1"/>
  <c r="AC60" i="50"/>
  <c r="AT60" i="50" s="1"/>
  <c r="AC40" i="50"/>
  <c r="AT40" i="50" s="1"/>
  <c r="AC33" i="50"/>
  <c r="AT33" i="50" s="1"/>
  <c r="AC136" i="50"/>
  <c r="AT136" i="50" s="1"/>
  <c r="AC362" i="50"/>
  <c r="AT362" i="50" s="1"/>
  <c r="AC110" i="50"/>
  <c r="AT110" i="50" s="1"/>
  <c r="W118" i="50"/>
  <c r="AQ118" i="50" s="1"/>
  <c r="Y174" i="50"/>
  <c r="AR174" i="50" s="1"/>
  <c r="Y176" i="50"/>
  <c r="AR176" i="50" s="1"/>
  <c r="Y184" i="50"/>
  <c r="AR184" i="50" s="1"/>
  <c r="AI211" i="50"/>
  <c r="AW211" i="50" s="1"/>
  <c r="Q200" i="50"/>
  <c r="AI200" i="50"/>
  <c r="AW200" i="50" s="1"/>
  <c r="W102" i="50"/>
  <c r="AQ102" i="50" s="1"/>
  <c r="AI29" i="50"/>
  <c r="AW29" i="50" s="1"/>
  <c r="Y351" i="50"/>
  <c r="AR351" i="50" s="1"/>
  <c r="Y25" i="50"/>
  <c r="AR25" i="50" s="1"/>
  <c r="W212" i="50"/>
  <c r="AQ212" i="50" s="1"/>
  <c r="Y332" i="50"/>
  <c r="AR332" i="50" s="1"/>
  <c r="AI44" i="50"/>
  <c r="AW44" i="50" s="1"/>
  <c r="AI63" i="50"/>
  <c r="AW63" i="50" s="1"/>
  <c r="U150" i="50"/>
  <c r="AP150" i="50" s="1"/>
  <c r="W106" i="50"/>
  <c r="Q335" i="50"/>
  <c r="AN335" i="50" s="1"/>
  <c r="AC73" i="50"/>
  <c r="AT73" i="50" s="1"/>
  <c r="Y42" i="50"/>
  <c r="AR42" i="50" s="1"/>
  <c r="U336" i="50"/>
  <c r="AP336" i="50" s="1"/>
  <c r="U339" i="50"/>
  <c r="AP339" i="50" s="1"/>
  <c r="W353" i="50"/>
  <c r="AQ353" i="50" s="1"/>
  <c r="W115" i="50"/>
  <c r="AQ115" i="50" s="1"/>
  <c r="U357" i="50"/>
  <c r="AP357" i="50" s="1"/>
  <c r="AC2" i="50"/>
  <c r="AT2" i="50" s="1"/>
  <c r="AC4" i="50"/>
  <c r="AT4" i="50" s="1"/>
  <c r="Y344" i="50"/>
  <c r="AR344" i="50" s="1"/>
  <c r="Y348" i="50"/>
  <c r="AR348" i="50" s="1"/>
  <c r="U351" i="50"/>
  <c r="AP351" i="50" s="1"/>
  <c r="U204" i="50"/>
  <c r="AP204" i="50" s="1"/>
  <c r="AI212" i="50"/>
  <c r="AW212" i="50" s="1"/>
  <c r="AA43" i="50"/>
  <c r="AS43" i="50" s="1"/>
  <c r="AA82" i="50"/>
  <c r="AS82" i="50" s="1"/>
  <c r="AA336" i="50"/>
  <c r="AS336" i="50" s="1"/>
  <c r="AA339" i="50"/>
  <c r="AS339" i="50" s="1"/>
  <c r="W55" i="50"/>
  <c r="AQ55" i="50" s="1"/>
  <c r="AA60" i="50"/>
  <c r="AS60" i="50" s="1"/>
  <c r="AA40" i="50"/>
  <c r="AS40" i="50" s="1"/>
  <c r="AA33" i="50"/>
  <c r="AS33" i="50" s="1"/>
  <c r="AA136" i="50"/>
  <c r="AS136" i="50" s="1"/>
  <c r="AA362" i="50"/>
  <c r="AS362" i="50" s="1"/>
  <c r="AA110" i="50"/>
  <c r="AS110" i="50" s="1"/>
  <c r="W364" i="50"/>
  <c r="AQ364" i="50" s="1"/>
  <c r="U130" i="50"/>
  <c r="AP130" i="50" s="1"/>
  <c r="U332" i="50"/>
  <c r="AP332" i="50" s="1"/>
  <c r="U96" i="50"/>
  <c r="AP96" i="50" s="1"/>
  <c r="AI84" i="50"/>
  <c r="AW84" i="50" s="1"/>
  <c r="AA134" i="50"/>
  <c r="AS134" i="50" s="1"/>
  <c r="Y34" i="50"/>
  <c r="AR34" i="50" s="1"/>
  <c r="Y78" i="50"/>
  <c r="AR78" i="50" s="1"/>
  <c r="Y180" i="50"/>
  <c r="AR180" i="50" s="1"/>
  <c r="U93" i="50"/>
  <c r="AP93" i="50" s="1"/>
  <c r="U94" i="50"/>
  <c r="AP94" i="50" s="1"/>
  <c r="U334" i="50"/>
  <c r="AP334" i="50" s="1"/>
  <c r="U181" i="50"/>
  <c r="AP181" i="50" s="1"/>
  <c r="U338" i="50"/>
  <c r="AP338" i="50" s="1"/>
  <c r="AC63" i="50"/>
  <c r="AT63" i="50" s="1"/>
  <c r="AC109" i="50"/>
  <c r="AT109" i="50" s="1"/>
  <c r="Y114" i="50"/>
  <c r="AR114" i="50" s="1"/>
  <c r="AA158" i="50"/>
  <c r="AS158" i="50" s="1"/>
  <c r="Y160" i="50"/>
  <c r="AR160" i="50" s="1"/>
  <c r="Y165" i="50"/>
  <c r="AR165" i="50" s="1"/>
  <c r="Y173" i="50"/>
  <c r="AR173" i="50" s="1"/>
  <c r="AI117" i="50"/>
  <c r="AW117" i="50" s="1"/>
  <c r="AC124" i="50"/>
  <c r="AT124" i="50" s="1"/>
  <c r="AC127" i="50"/>
  <c r="AT127" i="50" s="1"/>
  <c r="AA129" i="50"/>
  <c r="AS129" i="50" s="1"/>
  <c r="U171" i="50"/>
  <c r="AP171" i="50" s="1"/>
  <c r="U177" i="50"/>
  <c r="AP177" i="50" s="1"/>
  <c r="U208" i="50"/>
  <c r="AP208" i="50" s="1"/>
  <c r="AI196" i="50"/>
  <c r="AW196" i="50" s="1"/>
  <c r="AC14" i="50"/>
  <c r="AT14" i="50" s="1"/>
  <c r="AC22" i="50"/>
  <c r="AT22" i="50" s="1"/>
  <c r="AI103" i="50"/>
  <c r="AW103" i="50" s="1"/>
  <c r="AC121" i="50"/>
  <c r="AT121" i="50" s="1"/>
  <c r="AA159" i="50"/>
  <c r="AS159" i="50" s="1"/>
  <c r="Y162" i="50"/>
  <c r="AR162" i="50" s="1"/>
  <c r="W163" i="50"/>
  <c r="AQ163" i="50" s="1"/>
  <c r="AC239" i="50"/>
  <c r="AT239" i="50" s="1"/>
  <c r="AA240" i="50"/>
  <c r="AS240" i="50" s="1"/>
  <c r="Y295" i="50"/>
  <c r="AR295" i="50" s="1"/>
  <c r="AA312" i="50"/>
  <c r="AS312" i="50" s="1"/>
  <c r="Y313" i="50"/>
  <c r="AR313" i="50" s="1"/>
  <c r="W236" i="50"/>
  <c r="AQ236" i="50" s="1"/>
  <c r="U237" i="50"/>
  <c r="AP237" i="50" s="1"/>
  <c r="S238" i="50"/>
  <c r="AO238" i="50" s="1"/>
  <c r="AI238" i="50"/>
  <c r="AW238" i="50" s="1"/>
  <c r="AC259" i="50"/>
  <c r="AT259" i="50" s="1"/>
  <c r="AA260" i="50"/>
  <c r="AS260" i="50" s="1"/>
  <c r="Y261" i="50"/>
  <c r="AR261" i="50" s="1"/>
  <c r="W262" i="50"/>
  <c r="AQ262" i="50" s="1"/>
  <c r="U263" i="50"/>
  <c r="AP263" i="50" s="1"/>
  <c r="S292" i="50"/>
  <c r="AO292" i="50" s="1"/>
  <c r="AI294" i="50"/>
  <c r="AW294" i="50" s="1"/>
  <c r="S310" i="50"/>
  <c r="AO310" i="50" s="1"/>
  <c r="Q311" i="50"/>
  <c r="AN311" i="50" s="1"/>
  <c r="Y225" i="50"/>
  <c r="AR225" i="50" s="1"/>
  <c r="W226" i="50"/>
  <c r="AQ226" i="50" s="1"/>
  <c r="U227" i="50"/>
  <c r="AP227" i="50" s="1"/>
  <c r="AC229" i="50"/>
  <c r="AT229" i="50" s="1"/>
  <c r="Y230" i="50"/>
  <c r="AR230" i="50" s="1"/>
  <c r="W231" i="50"/>
  <c r="AQ231" i="50" s="1"/>
  <c r="U232" i="50"/>
  <c r="AP232" i="50" s="1"/>
  <c r="Q233" i="50"/>
  <c r="AI233" i="50"/>
  <c r="AW233" i="50" s="1"/>
  <c r="AC234" i="50"/>
  <c r="AT234" i="50" s="1"/>
  <c r="AA235" i="50"/>
  <c r="AS235" i="50" s="1"/>
  <c r="U256" i="50"/>
  <c r="AP256" i="50" s="1"/>
  <c r="S257" i="50"/>
  <c r="AO257" i="50" s="1"/>
  <c r="AA290" i="50"/>
  <c r="AS290" i="50" s="1"/>
  <c r="Y291" i="50"/>
  <c r="AR291" i="50" s="1"/>
  <c r="AC302" i="50"/>
  <c r="AT302" i="50" s="1"/>
  <c r="AA303" i="50"/>
  <c r="AS303" i="50" s="1"/>
  <c r="Y304" i="50"/>
  <c r="AR304" i="50" s="1"/>
  <c r="W305" i="50"/>
  <c r="AQ305" i="50" s="1"/>
  <c r="AC307" i="50"/>
  <c r="AT307" i="50" s="1"/>
  <c r="AA308" i="50"/>
  <c r="AS308" i="50" s="1"/>
  <c r="Y309" i="50"/>
  <c r="AR309" i="50" s="1"/>
  <c r="AA344" i="50"/>
  <c r="AS344" i="50" s="1"/>
  <c r="AA348" i="50"/>
  <c r="AS348" i="50" s="1"/>
  <c r="W351" i="50"/>
  <c r="AQ351" i="50" s="1"/>
  <c r="Y364" i="50"/>
  <c r="AR364" i="50" s="1"/>
  <c r="W130" i="50"/>
  <c r="AQ130" i="50" s="1"/>
  <c r="W332" i="50"/>
  <c r="AQ332" i="50" s="1"/>
  <c r="W91" i="50"/>
  <c r="AQ91" i="50" s="1"/>
  <c r="W73" i="50"/>
  <c r="AQ73" i="50" s="1"/>
  <c r="AI106" i="50"/>
  <c r="AW106" i="50" s="1"/>
  <c r="AI28" i="50"/>
  <c r="AW28" i="50" s="1"/>
  <c r="AI341" i="50"/>
  <c r="AW341" i="50" s="1"/>
  <c r="AI343" i="50"/>
  <c r="AW343" i="50" s="1"/>
  <c r="AC344" i="50"/>
  <c r="AT344" i="50" s="1"/>
  <c r="AC348" i="50"/>
  <c r="AT348" i="50" s="1"/>
  <c r="Y204" i="50"/>
  <c r="AR204" i="50" s="1"/>
  <c r="Q352" i="50"/>
  <c r="Q353" i="50"/>
  <c r="AN353" i="50" s="1"/>
  <c r="AI202" i="50"/>
  <c r="AW202" i="50" s="1"/>
  <c r="AI52" i="50"/>
  <c r="AW52" i="50" s="1"/>
  <c r="Y130" i="50"/>
  <c r="AR130" i="50" s="1"/>
  <c r="Y19" i="50"/>
  <c r="AR19" i="50" s="1"/>
  <c r="AC78" i="50"/>
  <c r="AT78" i="50" s="1"/>
  <c r="AC160" i="50"/>
  <c r="AT160" i="50" s="1"/>
  <c r="AI222" i="50"/>
  <c r="AW222" i="50" s="1"/>
  <c r="Y73" i="50"/>
  <c r="AR73" i="50" s="1"/>
  <c r="U341" i="50"/>
  <c r="AP341" i="50" s="1"/>
  <c r="U343" i="50"/>
  <c r="AP343" i="50" s="1"/>
  <c r="AA351" i="50"/>
  <c r="AS351" i="50" s="1"/>
  <c r="AA25" i="50"/>
  <c r="AS25" i="50" s="1"/>
  <c r="AA204" i="50"/>
  <c r="Y212" i="50"/>
  <c r="AR212" i="50" s="1"/>
  <c r="AA346" i="50"/>
  <c r="AS346" i="50" s="1"/>
  <c r="AA347" i="50"/>
  <c r="AS347" i="50" s="1"/>
  <c r="W349" i="50"/>
  <c r="AQ349" i="50" s="1"/>
  <c r="W350" i="50"/>
  <c r="AQ350" i="50" s="1"/>
  <c r="AI137" i="50"/>
  <c r="AW137" i="50" s="1"/>
  <c r="AI352" i="50"/>
  <c r="AW352" i="50" s="1"/>
  <c r="S353" i="50"/>
  <c r="AO353" i="50" s="1"/>
  <c r="AI353" i="50"/>
  <c r="AW353" i="50" s="1"/>
  <c r="AI354" i="50"/>
  <c r="AW354" i="50" s="1"/>
  <c r="AI8" i="50"/>
  <c r="AW8" i="50" s="1"/>
  <c r="AI3" i="50"/>
  <c r="AW3" i="50" s="1"/>
  <c r="AI136" i="50"/>
  <c r="AW136" i="50" s="1"/>
  <c r="Q110" i="50"/>
  <c r="AC364" i="50"/>
  <c r="AT364" i="50" s="1"/>
  <c r="Q357" i="50"/>
  <c r="AN357" i="50" s="1"/>
  <c r="AA38" i="50"/>
  <c r="AS38" i="50" s="1"/>
  <c r="AA359" i="50"/>
  <c r="AS359" i="50" s="1"/>
  <c r="U213" i="50"/>
  <c r="AP213" i="50" s="1"/>
  <c r="U186" i="50"/>
  <c r="AP186" i="50" s="1"/>
  <c r="AC360" i="50"/>
  <c r="AT360" i="50" s="1"/>
  <c r="AC361" i="50"/>
  <c r="AT361" i="50" s="1"/>
  <c r="AA31" i="50"/>
  <c r="AS31" i="50" s="1"/>
  <c r="AA62" i="50"/>
  <c r="AS62" i="50" s="1"/>
  <c r="Y192" i="50"/>
  <c r="AR192" i="50" s="1"/>
  <c r="Y193" i="50"/>
  <c r="AR193" i="50" s="1"/>
  <c r="W211" i="50"/>
  <c r="AQ211" i="50" s="1"/>
  <c r="AI80" i="50"/>
  <c r="AW80" i="50" s="1"/>
  <c r="AA88" i="50"/>
  <c r="AS88" i="50" s="1"/>
  <c r="AA169" i="50"/>
  <c r="AS169" i="50" s="1"/>
  <c r="AC81" i="50"/>
  <c r="AT81" i="50" s="1"/>
  <c r="AA89" i="50"/>
  <c r="AS89" i="50" s="1"/>
  <c r="S206" i="50"/>
  <c r="AO206" i="50" s="1"/>
  <c r="U249" i="50"/>
  <c r="AP249" i="50" s="1"/>
  <c r="S250" i="50"/>
  <c r="AO250" i="50" s="1"/>
  <c r="AI250" i="50"/>
  <c r="AW250" i="50" s="1"/>
  <c r="Q251" i="50"/>
  <c r="AC253" i="50"/>
  <c r="AT253" i="50" s="1"/>
  <c r="AA254" i="50"/>
  <c r="AS254" i="50" s="1"/>
  <c r="Y255" i="50"/>
  <c r="AR255" i="50" s="1"/>
  <c r="S282" i="50"/>
  <c r="AO282" i="50" s="1"/>
  <c r="AI283" i="50"/>
  <c r="AW283" i="50" s="1"/>
  <c r="AC284" i="50"/>
  <c r="AT284" i="50" s="1"/>
  <c r="AA285" i="50"/>
  <c r="AS285" i="50" s="1"/>
  <c r="U287" i="50"/>
  <c r="AP287" i="50" s="1"/>
  <c r="S288" i="50"/>
  <c r="AO288" i="50" s="1"/>
  <c r="Q301" i="50"/>
  <c r="AN301" i="50" s="1"/>
  <c r="W204" i="50"/>
  <c r="AQ204" i="50" s="1"/>
  <c r="U212" i="50"/>
  <c r="AP212" i="50" s="1"/>
  <c r="AI2" i="50"/>
  <c r="AW2" i="50" s="1"/>
  <c r="AI4" i="50"/>
  <c r="AW4" i="50" s="1"/>
  <c r="AI42" i="50"/>
  <c r="AW42" i="50" s="1"/>
  <c r="AC43" i="50"/>
  <c r="AC82" i="50"/>
  <c r="AT82" i="50" s="1"/>
  <c r="AC336" i="50"/>
  <c r="AT336" i="50" s="1"/>
  <c r="AC339" i="50"/>
  <c r="AT339" i="50" s="1"/>
  <c r="AC3" i="50"/>
  <c r="AT3" i="50" s="1"/>
  <c r="W96" i="50"/>
  <c r="AQ96" i="50" s="1"/>
  <c r="Q186" i="50"/>
  <c r="Q153" i="50"/>
  <c r="AI153" i="50"/>
  <c r="AW153" i="50" s="1"/>
  <c r="AC134" i="50"/>
  <c r="AT134" i="50" s="1"/>
  <c r="Y13" i="50"/>
  <c r="AR13" i="50" s="1"/>
  <c r="AI116" i="50"/>
  <c r="AW116" i="50" s="1"/>
  <c r="AA364" i="50"/>
  <c r="AS364" i="50" s="1"/>
  <c r="Y5" i="50"/>
  <c r="AR5" i="50" s="1"/>
  <c r="Y118" i="50"/>
  <c r="AR118" i="50" s="1"/>
  <c r="Y96" i="50"/>
  <c r="AR96" i="50" s="1"/>
  <c r="AI186" i="50"/>
  <c r="AW186" i="50" s="1"/>
  <c r="Q342" i="50"/>
  <c r="AI342" i="50"/>
  <c r="AW342" i="50" s="1"/>
  <c r="AC165" i="50"/>
  <c r="AT165" i="50" s="1"/>
  <c r="AC173" i="50"/>
  <c r="AT173" i="50" s="1"/>
  <c r="U210" i="50"/>
  <c r="AP210" i="50" s="1"/>
  <c r="AC197" i="50"/>
  <c r="AT197" i="50" s="1"/>
  <c r="AI215" i="50"/>
  <c r="AW215" i="50" s="1"/>
  <c r="AA73" i="50"/>
  <c r="AS73" i="50" s="1"/>
  <c r="W341" i="50"/>
  <c r="AQ341" i="50" s="1"/>
  <c r="W343" i="50"/>
  <c r="AQ343" i="50" s="1"/>
  <c r="AC351" i="50"/>
  <c r="AT351" i="50" s="1"/>
  <c r="AC13" i="50"/>
  <c r="AT13" i="50" s="1"/>
  <c r="AC25" i="50"/>
  <c r="AT25" i="50" s="1"/>
  <c r="AC204" i="50"/>
  <c r="AT204" i="50" s="1"/>
  <c r="AC346" i="50"/>
  <c r="AT346" i="50" s="1"/>
  <c r="AC347" i="50"/>
  <c r="AT347" i="50" s="1"/>
  <c r="Y349" i="50"/>
  <c r="AR349" i="50" s="1"/>
  <c r="Y95" i="50"/>
  <c r="AR95" i="50" s="1"/>
  <c r="Y350" i="50"/>
  <c r="AR350" i="50" s="1"/>
  <c r="Y51" i="50"/>
  <c r="AR51" i="50" s="1"/>
  <c r="Y64" i="50"/>
  <c r="AR64" i="50" s="1"/>
  <c r="U183" i="50"/>
  <c r="AP183" i="50" s="1"/>
  <c r="U116" i="50"/>
  <c r="AP116" i="50" s="1"/>
  <c r="U137" i="50"/>
  <c r="AP137" i="50" s="1"/>
  <c r="U352" i="50"/>
  <c r="AP352" i="50" s="1"/>
  <c r="U353" i="50"/>
  <c r="AP353" i="50" s="1"/>
  <c r="U354" i="50"/>
  <c r="AP354" i="50" s="1"/>
  <c r="U202" i="50"/>
  <c r="AP202" i="50" s="1"/>
  <c r="AI125" i="50"/>
  <c r="AW125" i="50" s="1"/>
  <c r="AI123" i="50"/>
  <c r="AW123" i="50" s="1"/>
  <c r="AI21" i="50"/>
  <c r="AW21" i="50" s="1"/>
  <c r="AI90" i="50"/>
  <c r="AW90" i="50" s="1"/>
  <c r="AI357" i="50"/>
  <c r="AW357" i="50" s="1"/>
  <c r="AC11" i="50"/>
  <c r="AT11" i="50" s="1"/>
  <c r="AC38" i="50"/>
  <c r="AT38" i="50" s="1"/>
  <c r="AC359" i="50"/>
  <c r="AT359" i="50" s="1"/>
  <c r="Y61" i="50"/>
  <c r="AR61" i="50" s="1"/>
  <c r="W213" i="50"/>
  <c r="AQ213" i="50" s="1"/>
  <c r="W186" i="50"/>
  <c r="AQ186" i="50" s="1"/>
  <c r="Y30" i="50"/>
  <c r="AR30" i="50" s="1"/>
  <c r="W112" i="50"/>
  <c r="AQ112" i="50" s="1"/>
  <c r="Q142" i="50"/>
  <c r="AN142" i="50" s="1"/>
  <c r="AI9" i="50"/>
  <c r="AW9" i="50" s="1"/>
  <c r="Y143" i="50"/>
  <c r="AR143" i="50" s="1"/>
  <c r="AC207" i="50"/>
  <c r="AT207" i="50" s="1"/>
  <c r="AC191" i="50"/>
  <c r="AT191" i="50" s="1"/>
  <c r="Y210" i="50"/>
  <c r="AR210" i="50" s="1"/>
  <c r="AI139" i="50"/>
  <c r="AW139" i="50" s="1"/>
  <c r="U141" i="50"/>
  <c r="AP141" i="50" s="1"/>
  <c r="AI144" i="50"/>
  <c r="AW144" i="50" s="1"/>
  <c r="AI146" i="50"/>
  <c r="AW146" i="50" s="1"/>
  <c r="AC148" i="50"/>
  <c r="AT148" i="50" s="1"/>
  <c r="AC201" i="50"/>
  <c r="AT201" i="50" s="1"/>
  <c r="Y187" i="50"/>
  <c r="AR187" i="50" s="1"/>
  <c r="W205" i="50"/>
  <c r="AQ205" i="50" s="1"/>
  <c r="S245" i="50"/>
  <c r="AO245" i="50" s="1"/>
  <c r="AI245" i="50"/>
  <c r="AW245" i="50" s="1"/>
  <c r="AI246" i="50"/>
  <c r="AW246" i="50" s="1"/>
  <c r="AA248" i="50"/>
  <c r="AS248" i="50" s="1"/>
  <c r="W270" i="50"/>
  <c r="AQ270" i="50" s="1"/>
  <c r="U271" i="50"/>
  <c r="AP271" i="50" s="1"/>
  <c r="S272" i="50"/>
  <c r="AO272" i="50" s="1"/>
  <c r="Q273" i="50"/>
  <c r="AN273" i="50" s="1"/>
  <c r="AI274" i="50"/>
  <c r="AW274" i="50" s="1"/>
  <c r="AA275" i="50"/>
  <c r="AS275" i="50" s="1"/>
  <c r="Y276" i="50"/>
  <c r="AR276" i="50" s="1"/>
  <c r="W277" i="50"/>
  <c r="AQ277" i="50" s="1"/>
  <c r="U278" i="50"/>
  <c r="AP278" i="50" s="1"/>
  <c r="Q279" i="50"/>
  <c r="AA280" i="50"/>
  <c r="AS280" i="50" s="1"/>
  <c r="Y281" i="50"/>
  <c r="AR281" i="50" s="1"/>
  <c r="W352" i="50"/>
  <c r="AQ352" i="50" s="1"/>
  <c r="AA61" i="50"/>
  <c r="AS61" i="50" s="1"/>
  <c r="Y213" i="50"/>
  <c r="AR213" i="50" s="1"/>
  <c r="Y16" i="50"/>
  <c r="AR16" i="50" s="1"/>
  <c r="AA30" i="50"/>
  <c r="AS30" i="50" s="1"/>
  <c r="Y112" i="50"/>
  <c r="AR112" i="50" s="1"/>
  <c r="W342" i="50"/>
  <c r="AQ342" i="50" s="1"/>
  <c r="AI140" i="50"/>
  <c r="AW140" i="50" s="1"/>
  <c r="AI75" i="50"/>
  <c r="AW75" i="50" s="1"/>
  <c r="Q360" i="50"/>
  <c r="AN360" i="50" s="1"/>
  <c r="Q361" i="50"/>
  <c r="AI361" i="50"/>
  <c r="AW361" i="50" s="1"/>
  <c r="AC192" i="50"/>
  <c r="AT192" i="50" s="1"/>
  <c r="AC193" i="50"/>
  <c r="AT193" i="50" s="1"/>
  <c r="W167" i="50"/>
  <c r="AQ167" i="50" s="1"/>
  <c r="AI172" i="50"/>
  <c r="AW172" i="50" s="1"/>
  <c r="AC175" i="50"/>
  <c r="AT175" i="50" s="1"/>
  <c r="AA179" i="50"/>
  <c r="AS179" i="50" s="1"/>
  <c r="Y86" i="50"/>
  <c r="AR86" i="50" s="1"/>
  <c r="AI178" i="50"/>
  <c r="AW178" i="50" s="1"/>
  <c r="W244" i="50"/>
  <c r="AQ244" i="50" s="1"/>
  <c r="AC269" i="50"/>
  <c r="AT269" i="50" s="1"/>
  <c r="AC298" i="50"/>
  <c r="AT298" i="50" s="1"/>
  <c r="Y299" i="50"/>
  <c r="AR299" i="50" s="1"/>
  <c r="W300" i="50"/>
  <c r="AQ300" i="50" s="1"/>
  <c r="Y318" i="50"/>
  <c r="AR318" i="50" s="1"/>
  <c r="W319" i="50"/>
  <c r="AQ319" i="50" s="1"/>
  <c r="U320" i="50"/>
  <c r="AP320" i="50" s="1"/>
  <c r="AC322" i="50"/>
  <c r="AT322" i="50" s="1"/>
  <c r="Y323" i="50"/>
  <c r="AR323" i="50" s="1"/>
  <c r="S335" i="50"/>
  <c r="AO335" i="50" s="1"/>
  <c r="AI335" i="50"/>
  <c r="AW335" i="50" s="1"/>
  <c r="AI331" i="50"/>
  <c r="AW331" i="50" s="1"/>
  <c r="Y29" i="50"/>
  <c r="AR29" i="50" s="1"/>
  <c r="Y106" i="50"/>
  <c r="AR106" i="50" s="1"/>
  <c r="Y28" i="50"/>
  <c r="AR28" i="50" s="1"/>
  <c r="Y341" i="50"/>
  <c r="AR341" i="50" s="1"/>
  <c r="Y343" i="50"/>
  <c r="AR343" i="50" s="1"/>
  <c r="W4" i="50"/>
  <c r="AQ4" i="50" s="1"/>
  <c r="Y23" i="50"/>
  <c r="AR23" i="50" s="1"/>
  <c r="Y55" i="50"/>
  <c r="AR55" i="50" s="1"/>
  <c r="U346" i="50"/>
  <c r="AP346" i="50" s="1"/>
  <c r="U347" i="50"/>
  <c r="AP347" i="50" s="1"/>
  <c r="Q350" i="50"/>
  <c r="AI64" i="50"/>
  <c r="AW64" i="50" s="1"/>
  <c r="AC183" i="50"/>
  <c r="AT183" i="50" s="1"/>
  <c r="Y116" i="50"/>
  <c r="AR116" i="50" s="1"/>
  <c r="Y137" i="50"/>
  <c r="AR137" i="50" s="1"/>
  <c r="Y352" i="50"/>
  <c r="AR352" i="50" s="1"/>
  <c r="Y353" i="50"/>
  <c r="AR353" i="50" s="1"/>
  <c r="W354" i="50"/>
  <c r="W8" i="50"/>
  <c r="AQ8" i="50" s="1"/>
  <c r="W202" i="50"/>
  <c r="AQ202" i="50" s="1"/>
  <c r="U123" i="50"/>
  <c r="AP123" i="50" s="1"/>
  <c r="AI58" i="50"/>
  <c r="AW58" i="50" s="1"/>
  <c r="AI60" i="50"/>
  <c r="AW60" i="50" s="1"/>
  <c r="AI40" i="50"/>
  <c r="AW40" i="50" s="1"/>
  <c r="AI33" i="50"/>
  <c r="AW33" i="50" s="1"/>
  <c r="S362" i="50"/>
  <c r="AI362" i="50"/>
  <c r="AW362" i="50" s="1"/>
  <c r="AI110" i="50"/>
  <c r="AW110" i="50" s="1"/>
  <c r="AA130" i="50"/>
  <c r="AS130" i="50" s="1"/>
  <c r="AA118" i="50"/>
  <c r="AS118" i="50" s="1"/>
  <c r="AA332" i="50"/>
  <c r="AS332" i="50" s="1"/>
  <c r="W120" i="50"/>
  <c r="AQ120" i="50" s="1"/>
  <c r="AI38" i="50"/>
  <c r="AW38" i="50" s="1"/>
  <c r="AA213" i="50"/>
  <c r="AS213" i="50" s="1"/>
  <c r="Y186" i="50"/>
  <c r="AR186" i="50" s="1"/>
  <c r="Y76" i="50"/>
  <c r="AR76" i="50" s="1"/>
  <c r="AI134" i="50"/>
  <c r="AW134" i="50" s="1"/>
  <c r="Y26" i="50"/>
  <c r="AR26" i="50" s="1"/>
  <c r="Y18" i="50"/>
  <c r="AR18" i="50" s="1"/>
  <c r="W94" i="50"/>
  <c r="AQ94" i="50" s="1"/>
  <c r="W132" i="50"/>
  <c r="AQ132" i="50" s="1"/>
  <c r="W334" i="50"/>
  <c r="AQ334" i="50" s="1"/>
  <c r="W181" i="50"/>
  <c r="AQ181" i="50" s="1"/>
  <c r="W338" i="50"/>
  <c r="AQ338" i="50" s="1"/>
  <c r="Y342" i="50"/>
  <c r="AR342" i="50" s="1"/>
  <c r="AI109" i="50"/>
  <c r="AW109" i="50" s="1"/>
  <c r="AI188" i="50"/>
  <c r="AW188" i="50" s="1"/>
  <c r="AA114" i="50"/>
  <c r="AS114" i="50" s="1"/>
  <c r="W57" i="50"/>
  <c r="AQ57" i="50" s="1"/>
  <c r="W142" i="50"/>
  <c r="AQ142" i="50" s="1"/>
  <c r="W119" i="50"/>
  <c r="AQ119" i="50" s="1"/>
  <c r="U140" i="50"/>
  <c r="AP140" i="50" s="1"/>
  <c r="S360" i="50"/>
  <c r="AO360" i="50" s="1"/>
  <c r="AI360" i="50"/>
  <c r="AW360" i="50" s="1"/>
  <c r="S361" i="50"/>
  <c r="AO361" i="50" s="1"/>
  <c r="AI62" i="50"/>
  <c r="AW62" i="50" s="1"/>
  <c r="AC45" i="50"/>
  <c r="AT45" i="50" s="1"/>
  <c r="AA143" i="50"/>
  <c r="AS143" i="50" s="1"/>
  <c r="AA174" i="50"/>
  <c r="AS174" i="50" s="1"/>
  <c r="AA176" i="50"/>
  <c r="AS176" i="50" s="1"/>
  <c r="AA184" i="50"/>
  <c r="AS184" i="50" s="1"/>
  <c r="U185" i="50"/>
  <c r="AP185" i="50" s="1"/>
  <c r="U189" i="50"/>
  <c r="AP189" i="50" s="1"/>
  <c r="U190" i="50"/>
  <c r="AP190" i="50" s="1"/>
  <c r="AA210" i="50"/>
  <c r="AS210" i="50" s="1"/>
  <c r="Y211" i="50"/>
  <c r="AR211" i="50" s="1"/>
  <c r="U199" i="50"/>
  <c r="AP199" i="50" s="1"/>
  <c r="AI7" i="50"/>
  <c r="AW7" i="50" s="1"/>
  <c r="AC10" i="50"/>
  <c r="AT10" i="50" s="1"/>
  <c r="AC12" i="50"/>
  <c r="AT12" i="50" s="1"/>
  <c r="Y15" i="50"/>
  <c r="AR15" i="50" s="1"/>
  <c r="W39" i="50"/>
  <c r="AQ39" i="50" s="1"/>
  <c r="AI50" i="50"/>
  <c r="AW50" i="50" s="1"/>
  <c r="AI59" i="50"/>
  <c r="AW59" i="50" s="1"/>
  <c r="Q65" i="50"/>
  <c r="AN65" i="50" s="1"/>
  <c r="AC70" i="50"/>
  <c r="AT70" i="50" s="1"/>
  <c r="Y72" i="50"/>
  <c r="AR72" i="50" s="1"/>
  <c r="W77" i="50"/>
  <c r="AQ77" i="50" s="1"/>
  <c r="AI79" i="50"/>
  <c r="AW79" i="50" s="1"/>
  <c r="AI83" i="50"/>
  <c r="AW83" i="50" s="1"/>
  <c r="AI87" i="50"/>
  <c r="AW87" i="50" s="1"/>
  <c r="AC88" i="50"/>
  <c r="AT88" i="50" s="1"/>
  <c r="Y100" i="50"/>
  <c r="AR100" i="50" s="1"/>
  <c r="Y102" i="50"/>
  <c r="AR102" i="50" s="1"/>
  <c r="W104" i="50"/>
  <c r="AQ104" i="50" s="1"/>
  <c r="U105" i="50"/>
  <c r="AP105" i="50" s="1"/>
  <c r="U113" i="50"/>
  <c r="AP113" i="50" s="1"/>
  <c r="U117" i="50"/>
  <c r="AP117" i="50" s="1"/>
  <c r="Q122" i="50"/>
  <c r="AN122" i="50" s="1"/>
  <c r="AC129" i="50"/>
  <c r="AT129" i="50" s="1"/>
  <c r="Y131" i="50"/>
  <c r="AR131" i="50" s="1"/>
  <c r="Y135" i="50"/>
  <c r="AR135" i="50" s="1"/>
  <c r="U139" i="50"/>
  <c r="AP139" i="50" s="1"/>
  <c r="AI145" i="50"/>
  <c r="AW145" i="50" s="1"/>
  <c r="AI152" i="50"/>
  <c r="AW152" i="50" s="1"/>
  <c r="AI154" i="50"/>
  <c r="AW154" i="50" s="1"/>
  <c r="AI155" i="50"/>
  <c r="AW155" i="50" s="1"/>
  <c r="AI156" i="50"/>
  <c r="AW156" i="50" s="1"/>
  <c r="AC169" i="50"/>
  <c r="AT169" i="50" s="1"/>
  <c r="W168" i="50"/>
  <c r="AQ168" i="50" s="1"/>
  <c r="W171" i="50"/>
  <c r="AQ171" i="50" s="1"/>
  <c r="W177" i="50"/>
  <c r="AQ177" i="50" s="1"/>
  <c r="W208" i="50"/>
  <c r="AQ208" i="50" s="1"/>
  <c r="S209" i="50"/>
  <c r="AI209" i="50"/>
  <c r="AW209" i="50" s="1"/>
  <c r="AI194" i="50"/>
  <c r="AW194" i="50" s="1"/>
  <c r="AA35" i="50"/>
  <c r="AS35" i="50" s="1"/>
  <c r="AI53" i="50"/>
  <c r="AW53" i="50" s="1"/>
  <c r="AI147" i="50"/>
  <c r="AW147" i="50" s="1"/>
  <c r="AI69" i="50"/>
  <c r="AW69" i="50" s="1"/>
  <c r="AC89" i="50"/>
  <c r="AT89" i="50" s="1"/>
  <c r="Y91" i="50"/>
  <c r="AR91" i="50" s="1"/>
  <c r="W97" i="50"/>
  <c r="AQ97" i="50" s="1"/>
  <c r="W98" i="50"/>
  <c r="AQ98" i="50" s="1"/>
  <c r="U107" i="50"/>
  <c r="AP107" i="50" s="1"/>
  <c r="AA340" i="50"/>
  <c r="AS340" i="50" s="1"/>
  <c r="AA345" i="50"/>
  <c r="AS345" i="50" s="1"/>
  <c r="AA355" i="50"/>
  <c r="AS355" i="50" s="1"/>
  <c r="Y356" i="50"/>
  <c r="AR356" i="50" s="1"/>
  <c r="S358" i="50"/>
  <c r="AI358" i="50"/>
  <c r="AW358" i="50" s="1"/>
  <c r="S363" i="50"/>
  <c r="AO363" i="50" s="1"/>
  <c r="AI363" i="50"/>
  <c r="AW363" i="50" s="1"/>
  <c r="AC138" i="50"/>
  <c r="AT138" i="50" s="1"/>
  <c r="W141" i="50"/>
  <c r="AQ141" i="50" s="1"/>
  <c r="U144" i="50"/>
  <c r="AP144" i="50" s="1"/>
  <c r="W150" i="50"/>
  <c r="AQ150" i="50" s="1"/>
  <c r="AI151" i="50"/>
  <c r="AW151" i="50" s="1"/>
  <c r="AC159" i="50"/>
  <c r="AT159" i="50" s="1"/>
  <c r="AA162" i="50"/>
  <c r="AS162" i="50" s="1"/>
  <c r="Y163" i="50"/>
  <c r="AR163" i="50" s="1"/>
  <c r="AI164" i="50"/>
  <c r="AW164" i="50" s="1"/>
  <c r="AC166" i="50"/>
  <c r="AT166" i="50" s="1"/>
  <c r="Y167" i="50"/>
  <c r="AR167" i="50" s="1"/>
  <c r="W170" i="50"/>
  <c r="AQ170" i="50" s="1"/>
  <c r="AC179" i="50"/>
  <c r="AT179" i="50" s="1"/>
  <c r="AA86" i="50"/>
  <c r="AS86" i="50" s="1"/>
  <c r="U178" i="50"/>
  <c r="AP178" i="50" s="1"/>
  <c r="Q182" i="50"/>
  <c r="AN182" i="50" s="1"/>
  <c r="AI182" i="50"/>
  <c r="AW182" i="50" s="1"/>
  <c r="AA187" i="50"/>
  <c r="AS187" i="50" s="1"/>
  <c r="Y205" i="50"/>
  <c r="AR205" i="50" s="1"/>
  <c r="U206" i="50"/>
  <c r="AP206" i="50" s="1"/>
  <c r="AI195" i="50"/>
  <c r="AW195" i="50" s="1"/>
  <c r="AA198" i="50"/>
  <c r="AS198" i="50" s="1"/>
  <c r="W214" i="50"/>
  <c r="AQ214" i="50" s="1"/>
  <c r="AI216" i="50"/>
  <c r="AW216" i="50" s="1"/>
  <c r="AC218" i="50"/>
  <c r="AT218" i="50" s="1"/>
  <c r="AA219" i="50"/>
  <c r="AS219" i="50" s="1"/>
  <c r="Y220" i="50"/>
  <c r="AR220" i="50" s="1"/>
  <c r="W221" i="50"/>
  <c r="AQ221" i="50" s="1"/>
  <c r="U222" i="50"/>
  <c r="AP222" i="50" s="1"/>
  <c r="S223" i="50"/>
  <c r="AO223" i="50" s="1"/>
  <c r="AI223" i="50"/>
  <c r="AW223" i="50" s="1"/>
  <c r="Q224" i="50"/>
  <c r="AA225" i="50"/>
  <c r="AS225" i="50" s="1"/>
  <c r="Y226" i="50"/>
  <c r="AR226" i="50" s="1"/>
  <c r="W227" i="50"/>
  <c r="AQ227" i="50" s="1"/>
  <c r="AA230" i="50"/>
  <c r="AS230" i="50" s="1"/>
  <c r="Y231" i="50"/>
  <c r="AR231" i="50" s="1"/>
  <c r="W232" i="50"/>
  <c r="AQ232" i="50" s="1"/>
  <c r="AC235" i="50"/>
  <c r="AT235" i="50" s="1"/>
  <c r="Y236" i="50"/>
  <c r="AR236" i="50" s="1"/>
  <c r="W237" i="50"/>
  <c r="AQ237" i="50" s="1"/>
  <c r="U238" i="50"/>
  <c r="AP238" i="50" s="1"/>
  <c r="AC240" i="50"/>
  <c r="AT240" i="50" s="1"/>
  <c r="W241" i="50"/>
  <c r="AQ241" i="50" s="1"/>
  <c r="U242" i="50"/>
  <c r="AP242" i="50" s="1"/>
  <c r="Q243" i="50"/>
  <c r="Y244" i="50"/>
  <c r="AR244" i="50" s="1"/>
  <c r="U245" i="50"/>
  <c r="AP245" i="50" s="1"/>
  <c r="S246" i="50"/>
  <c r="Q247" i="50"/>
  <c r="AN247" i="50" s="1"/>
  <c r="AI247" i="50"/>
  <c r="AW247" i="50" s="1"/>
  <c r="AC248" i="50"/>
  <c r="AT248" i="50" s="1"/>
  <c r="W249" i="50"/>
  <c r="AQ249" i="50" s="1"/>
  <c r="U250" i="50"/>
  <c r="AP250" i="50" s="1"/>
  <c r="S251" i="50"/>
  <c r="AO251" i="50" s="1"/>
  <c r="AI251" i="50"/>
  <c r="AW251" i="50" s="1"/>
  <c r="AI252" i="50"/>
  <c r="AW252" i="50" s="1"/>
  <c r="AC254" i="50"/>
  <c r="AT254" i="50" s="1"/>
  <c r="AA255" i="50"/>
  <c r="AS255" i="50" s="1"/>
  <c r="W256" i="50"/>
  <c r="AQ256" i="50" s="1"/>
  <c r="U257" i="50"/>
  <c r="AP257" i="50" s="1"/>
  <c r="S258" i="50"/>
  <c r="AO258" i="50" s="1"/>
  <c r="AI259" i="50"/>
  <c r="AW259" i="50" s="1"/>
  <c r="AC260" i="50"/>
  <c r="AT260" i="50" s="1"/>
  <c r="AA261" i="50"/>
  <c r="AS261" i="50" s="1"/>
  <c r="Y262" i="50"/>
  <c r="AR262" i="50" s="1"/>
  <c r="W263" i="50"/>
  <c r="AQ263" i="50" s="1"/>
  <c r="S264" i="50"/>
  <c r="AO264" i="50" s="1"/>
  <c r="AI265" i="50"/>
  <c r="AW265" i="50" s="1"/>
  <c r="Y266" i="50"/>
  <c r="AR266" i="50" s="1"/>
  <c r="W267" i="50"/>
  <c r="AQ267" i="50" s="1"/>
  <c r="S268" i="50"/>
  <c r="AI269" i="50"/>
  <c r="AW269" i="50" s="1"/>
  <c r="Y270" i="50"/>
  <c r="AR270" i="50" s="1"/>
  <c r="W271" i="50"/>
  <c r="AQ271" i="50" s="1"/>
  <c r="U272" i="50"/>
  <c r="AP272" i="50" s="1"/>
  <c r="S273" i="50"/>
  <c r="AO273" i="50" s="1"/>
  <c r="Q274" i="50"/>
  <c r="AN274" i="50" s="1"/>
  <c r="AC275" i="50"/>
  <c r="AT275" i="50" s="1"/>
  <c r="AA276" i="50"/>
  <c r="AS276" i="50" s="1"/>
  <c r="Y277" i="50"/>
  <c r="AR277" i="50" s="1"/>
  <c r="W278" i="50"/>
  <c r="AQ278" i="50" s="1"/>
  <c r="S279" i="50"/>
  <c r="AO279" i="50" s="1"/>
  <c r="AC280" i="50"/>
  <c r="AT280" i="50" s="1"/>
  <c r="AA281" i="50"/>
  <c r="AS281" i="50" s="1"/>
  <c r="U282" i="50"/>
  <c r="AP282" i="50" s="1"/>
  <c r="Q283" i="50"/>
  <c r="AI284" i="50"/>
  <c r="AW284" i="50" s="1"/>
  <c r="AC285" i="50"/>
  <c r="AT285" i="50" s="1"/>
  <c r="AA286" i="50"/>
  <c r="AS286" i="50" s="1"/>
  <c r="W287" i="50"/>
  <c r="AQ287" i="50" s="1"/>
  <c r="S289" i="50"/>
  <c r="AO289" i="50" s="1"/>
  <c r="AC290" i="50"/>
  <c r="AT290" i="50" s="1"/>
  <c r="AA291" i="50"/>
  <c r="AS291" i="50" s="1"/>
  <c r="U292" i="50"/>
  <c r="AP292" i="50" s="1"/>
  <c r="S293" i="50"/>
  <c r="AA295" i="50"/>
  <c r="AS295" i="50" s="1"/>
  <c r="U296" i="50"/>
  <c r="AP296" i="50" s="1"/>
  <c r="S297" i="50"/>
  <c r="AO297" i="50" s="1"/>
  <c r="AI298" i="50"/>
  <c r="AW298" i="50" s="1"/>
  <c r="AA299" i="50"/>
  <c r="AS299" i="50" s="1"/>
  <c r="Y300" i="50"/>
  <c r="AR300" i="50" s="1"/>
  <c r="S301" i="50"/>
  <c r="AO301" i="50" s="1"/>
  <c r="AI302" i="50"/>
  <c r="AW302" i="50" s="1"/>
  <c r="AC303" i="50"/>
  <c r="AT303" i="50" s="1"/>
  <c r="AA304" i="50"/>
  <c r="AS304" i="50" s="1"/>
  <c r="Y305" i="50"/>
  <c r="AR305" i="50" s="1"/>
  <c r="S306" i="50"/>
  <c r="AO306" i="50" s="1"/>
  <c r="AI307" i="50"/>
  <c r="AW307" i="50" s="1"/>
  <c r="AC308" i="50"/>
  <c r="AT308" i="50" s="1"/>
  <c r="AA309" i="50"/>
  <c r="AS309" i="50" s="1"/>
  <c r="U310" i="50"/>
  <c r="AP310" i="50" s="1"/>
  <c r="S311" i="50"/>
  <c r="AO311" i="50" s="1"/>
  <c r="AC312" i="50"/>
  <c r="AT312" i="50" s="1"/>
  <c r="AA313" i="50"/>
  <c r="AS313" i="50" s="1"/>
  <c r="U314" i="50"/>
  <c r="S315" i="50"/>
  <c r="AO315" i="50" s="1"/>
  <c r="AI317" i="50"/>
  <c r="AW317" i="50" s="1"/>
  <c r="AA318" i="50"/>
  <c r="AS318" i="50" s="1"/>
  <c r="Y319" i="50"/>
  <c r="AR319" i="50" s="1"/>
  <c r="W320" i="50"/>
  <c r="AQ320" i="50" s="1"/>
  <c r="S321" i="50"/>
  <c r="AO321" i="50" s="1"/>
  <c r="AI322" i="50"/>
  <c r="AW322" i="50" s="1"/>
  <c r="AA323" i="50"/>
  <c r="AS323" i="50" s="1"/>
  <c r="Y324" i="50"/>
  <c r="AR324" i="50" s="1"/>
  <c r="U325" i="50"/>
  <c r="AP325" i="50" s="1"/>
  <c r="S326" i="50"/>
  <c r="AO326" i="50" s="1"/>
  <c r="AC328" i="50"/>
  <c r="AT328" i="50" s="1"/>
  <c r="AA329" i="50"/>
  <c r="AS329" i="50" s="1"/>
  <c r="Y330" i="50"/>
  <c r="AR330" i="50" s="1"/>
  <c r="AI85" i="50"/>
  <c r="AW85" i="50" s="1"/>
  <c r="AC133" i="50"/>
  <c r="AT133" i="50" s="1"/>
  <c r="AC56" i="50"/>
  <c r="AT56" i="50" s="1"/>
  <c r="AC6" i="50"/>
  <c r="AT6" i="50" s="1"/>
  <c r="AC115" i="50"/>
  <c r="AT115" i="50" s="1"/>
  <c r="Y90" i="50"/>
  <c r="AR90" i="50" s="1"/>
  <c r="Y357" i="50"/>
  <c r="AR357" i="50" s="1"/>
  <c r="AI73" i="50"/>
  <c r="AA29" i="50"/>
  <c r="AS29" i="50" s="1"/>
  <c r="AA106" i="50"/>
  <c r="AS106" i="50" s="1"/>
  <c r="AA341" i="50"/>
  <c r="AS341" i="50" s="1"/>
  <c r="AA343" i="50"/>
  <c r="AS343" i="50" s="1"/>
  <c r="U344" i="50"/>
  <c r="AP344" i="50" s="1"/>
  <c r="U348" i="50"/>
  <c r="AP348" i="50" s="1"/>
  <c r="AI351" i="50"/>
  <c r="AW351" i="50" s="1"/>
  <c r="AI25" i="50"/>
  <c r="AW25" i="50" s="1"/>
  <c r="AI204" i="50"/>
  <c r="AW204" i="50" s="1"/>
  <c r="AC212" i="50"/>
  <c r="AT212" i="50" s="1"/>
  <c r="Y2" i="50"/>
  <c r="AR2" i="50" s="1"/>
  <c r="Y4" i="50"/>
  <c r="AR4" i="50" s="1"/>
  <c r="AI339" i="50"/>
  <c r="AW339" i="50" s="1"/>
  <c r="AA55" i="50"/>
  <c r="AS55" i="50" s="1"/>
  <c r="W346" i="50"/>
  <c r="AQ346" i="50" s="1"/>
  <c r="W347" i="50"/>
  <c r="AQ347" i="50" s="1"/>
  <c r="S349" i="50"/>
  <c r="AO349" i="50" s="1"/>
  <c r="AI349" i="50"/>
  <c r="AW349" i="50" s="1"/>
  <c r="AI95" i="50"/>
  <c r="AW95" i="50" s="1"/>
  <c r="AI350" i="50"/>
  <c r="AW350" i="50" s="1"/>
  <c r="AI51" i="50"/>
  <c r="AW51" i="50" s="1"/>
  <c r="AA116" i="50"/>
  <c r="AS116" i="50" s="1"/>
  <c r="AA137" i="50"/>
  <c r="AS137" i="50" s="1"/>
  <c r="AA352" i="50"/>
  <c r="AS352" i="50" s="1"/>
  <c r="AA353" i="50"/>
  <c r="AS353" i="50" s="1"/>
  <c r="Y354" i="50"/>
  <c r="AR354" i="50" s="1"/>
  <c r="Y8" i="50"/>
  <c r="AR8" i="50" s="1"/>
  <c r="Y202" i="50"/>
  <c r="AR202" i="50" s="1"/>
  <c r="Y52" i="50"/>
  <c r="AR52" i="50" s="1"/>
  <c r="W3" i="50"/>
  <c r="AQ3" i="50" s="1"/>
  <c r="W125" i="50"/>
  <c r="AQ125" i="50" s="1"/>
  <c r="W123" i="50"/>
  <c r="AQ123" i="50" s="1"/>
  <c r="W21" i="50"/>
  <c r="AQ21" i="50" s="1"/>
  <c r="U362" i="50"/>
  <c r="AP362" i="50" s="1"/>
  <c r="Q364" i="50"/>
  <c r="AC130" i="50"/>
  <c r="AT130" i="50" s="1"/>
  <c r="AC5" i="50"/>
  <c r="AT5" i="50" s="1"/>
  <c r="AC19" i="50"/>
  <c r="AT19" i="50" s="1"/>
  <c r="AC118" i="50"/>
  <c r="AT118" i="50" s="1"/>
  <c r="AC332" i="50"/>
  <c r="AT332" i="50" s="1"/>
  <c r="AC96" i="50"/>
  <c r="AT96" i="50" s="1"/>
  <c r="Y120" i="50"/>
  <c r="AR120" i="50" s="1"/>
  <c r="U85" i="50"/>
  <c r="AP85" i="50" s="1"/>
  <c r="AI71" i="50"/>
  <c r="AW71" i="50" s="1"/>
  <c r="AA90" i="50"/>
  <c r="AS90" i="50" s="1"/>
  <c r="AA357" i="50"/>
  <c r="AS357" i="50" s="1"/>
  <c r="U359" i="50"/>
  <c r="AP359" i="50" s="1"/>
  <c r="AI61" i="50"/>
  <c r="AW61" i="50" s="1"/>
  <c r="AC213" i="50"/>
  <c r="AT213" i="50" s="1"/>
  <c r="AC16" i="50"/>
  <c r="AT16" i="50" s="1"/>
  <c r="AA186" i="50"/>
  <c r="AS186" i="50" s="1"/>
  <c r="AA76" i="50"/>
  <c r="AS76" i="50" s="1"/>
  <c r="W153" i="50"/>
  <c r="AQ153" i="50" s="1"/>
  <c r="AI78" i="50"/>
  <c r="AW78" i="50" s="1"/>
  <c r="Q180" i="50"/>
  <c r="AN180" i="50" s="1"/>
  <c r="AA26" i="50"/>
  <c r="AS26" i="50" s="1"/>
  <c r="Y93" i="50"/>
  <c r="AR93" i="50" s="1"/>
  <c r="Y94" i="50"/>
  <c r="AR94" i="50" s="1"/>
  <c r="Y132" i="50"/>
  <c r="AR132" i="50" s="1"/>
  <c r="Y203" i="50"/>
  <c r="AR203" i="50" s="1"/>
  <c r="Y334" i="50"/>
  <c r="AR334" i="50" s="1"/>
  <c r="Y24" i="50"/>
  <c r="AR24" i="50" s="1"/>
  <c r="Y181" i="50"/>
  <c r="AR181" i="50" s="1"/>
  <c r="Y338" i="50"/>
  <c r="AR338" i="50" s="1"/>
  <c r="AI30" i="50"/>
  <c r="AW30" i="50" s="1"/>
  <c r="Q112" i="50"/>
  <c r="AA342" i="50"/>
  <c r="AS342" i="50" s="1"/>
  <c r="U109" i="50"/>
  <c r="AP109" i="50" s="1"/>
  <c r="AC114" i="50"/>
  <c r="AT114" i="50" s="1"/>
  <c r="Y57" i="50"/>
  <c r="AR57" i="50" s="1"/>
  <c r="Y142" i="50"/>
  <c r="AR142" i="50" s="1"/>
  <c r="Y17" i="50"/>
  <c r="AR17" i="50" s="1"/>
  <c r="Y119" i="50"/>
  <c r="AR119" i="50" s="1"/>
  <c r="Y9" i="50"/>
  <c r="AR9" i="50" s="1"/>
  <c r="W140" i="50"/>
  <c r="AQ140" i="50" s="1"/>
  <c r="U360" i="50"/>
  <c r="AP360" i="50" s="1"/>
  <c r="U361" i="50"/>
  <c r="AP361" i="50" s="1"/>
  <c r="AI31" i="50"/>
  <c r="AW31" i="50" s="1"/>
  <c r="AC143" i="50"/>
  <c r="AT143" i="50" s="1"/>
  <c r="W149" i="50"/>
  <c r="AQ149" i="50" s="1"/>
  <c r="AI158" i="50"/>
  <c r="AW158" i="50" s="1"/>
  <c r="AI160" i="50"/>
  <c r="AW160" i="50" s="1"/>
  <c r="Q165" i="50"/>
  <c r="AN165" i="50" s="1"/>
  <c r="AI165" i="50"/>
  <c r="AW165" i="50" s="1"/>
  <c r="Q173" i="50"/>
  <c r="AN173" i="50" s="1"/>
  <c r="AC174" i="50"/>
  <c r="AT174" i="50" s="1"/>
  <c r="AC176" i="50"/>
  <c r="AT176" i="50" s="1"/>
  <c r="AC184" i="50"/>
  <c r="AT184" i="50" s="1"/>
  <c r="W185" i="50"/>
  <c r="AQ185" i="50" s="1"/>
  <c r="W189" i="50"/>
  <c r="AQ189" i="50" s="1"/>
  <c r="W190" i="50"/>
  <c r="AQ190" i="50" s="1"/>
  <c r="U207" i="50"/>
  <c r="AP207" i="50" s="1"/>
  <c r="U191" i="50"/>
  <c r="AP191" i="50" s="1"/>
  <c r="Q192" i="50"/>
  <c r="AN192" i="50" s="1"/>
  <c r="Q193" i="50"/>
  <c r="AI193" i="50"/>
  <c r="AW193" i="50" s="1"/>
  <c r="AC210" i="50"/>
  <c r="AT210" i="50" s="1"/>
  <c r="AA211" i="50"/>
  <c r="AS211" i="50" s="1"/>
  <c r="W199" i="50"/>
  <c r="AQ199" i="50" s="1"/>
  <c r="U200" i="50"/>
  <c r="AP200" i="50" s="1"/>
  <c r="Y20" i="50"/>
  <c r="AR20" i="50" s="1"/>
  <c r="Y27" i="50"/>
  <c r="AR27" i="50" s="1"/>
  <c r="Y32" i="50"/>
  <c r="AR32" i="50" s="1"/>
  <c r="Y37" i="50"/>
  <c r="AR37" i="50" s="1"/>
  <c r="Y39" i="50"/>
  <c r="AR39" i="50" s="1"/>
  <c r="Y41" i="50"/>
  <c r="AR41" i="50" s="1"/>
  <c r="Y46" i="50"/>
  <c r="AR46" i="50" s="1"/>
  <c r="Y48" i="50"/>
  <c r="AR48" i="50" s="1"/>
  <c r="U50" i="50"/>
  <c r="AP50" i="50" s="1"/>
  <c r="AI65" i="50"/>
  <c r="AW65" i="50" s="1"/>
  <c r="AA72" i="50"/>
  <c r="AS72" i="50" s="1"/>
  <c r="Y77" i="50"/>
  <c r="AR77" i="50" s="1"/>
  <c r="AA100" i="50"/>
  <c r="AS100" i="50" s="1"/>
  <c r="AA102" i="50"/>
  <c r="AS102" i="50" s="1"/>
  <c r="Y104" i="50"/>
  <c r="AR104" i="50" s="1"/>
  <c r="W105" i="50"/>
  <c r="AQ105" i="50" s="1"/>
  <c r="W117" i="50"/>
  <c r="AQ117" i="50" s="1"/>
  <c r="AI122" i="50"/>
  <c r="AW122" i="50" s="1"/>
  <c r="AI124" i="50"/>
  <c r="AW124" i="50" s="1"/>
  <c r="AA131" i="50"/>
  <c r="AS131" i="50" s="1"/>
  <c r="AA135" i="50"/>
  <c r="AS135" i="50" s="1"/>
  <c r="W139" i="50"/>
  <c r="AQ139" i="50" s="1"/>
  <c r="U145" i="50"/>
  <c r="AP145" i="50" s="1"/>
  <c r="U152" i="50"/>
  <c r="AP152" i="50" s="1"/>
  <c r="U154" i="50"/>
  <c r="AP154" i="50" s="1"/>
  <c r="U155" i="50"/>
  <c r="AP155" i="50" s="1"/>
  <c r="U156" i="50"/>
  <c r="AP156" i="50" s="1"/>
  <c r="AI157" i="50"/>
  <c r="AW157" i="50" s="1"/>
  <c r="AI161" i="50"/>
  <c r="AW161" i="50" s="1"/>
  <c r="Y168" i="50"/>
  <c r="AR168" i="50" s="1"/>
  <c r="Y171" i="50"/>
  <c r="AR171" i="50" s="1"/>
  <c r="Y177" i="50"/>
  <c r="AR177" i="50" s="1"/>
  <c r="Y208" i="50"/>
  <c r="AR208" i="50" s="1"/>
  <c r="U209" i="50"/>
  <c r="AP209" i="50" s="1"/>
  <c r="U194" i="50"/>
  <c r="AP194" i="50" s="1"/>
  <c r="AC35" i="50"/>
  <c r="AT35" i="50" s="1"/>
  <c r="Y47" i="50"/>
  <c r="AR47" i="50" s="1"/>
  <c r="Y54" i="50"/>
  <c r="AR54" i="50" s="1"/>
  <c r="AI74" i="50"/>
  <c r="AW74" i="50" s="1"/>
  <c r="AA91" i="50"/>
  <c r="AS91" i="50" s="1"/>
  <c r="Y92" i="50"/>
  <c r="AR92" i="50" s="1"/>
  <c r="Y97" i="50"/>
  <c r="AR97" i="50" s="1"/>
  <c r="Y98" i="50"/>
  <c r="AR98" i="50" s="1"/>
  <c r="W103" i="50"/>
  <c r="AQ103" i="50" s="1"/>
  <c r="W107" i="50"/>
  <c r="AQ107" i="50" s="1"/>
  <c r="AI108" i="50"/>
  <c r="AW108" i="50" s="1"/>
  <c r="Q121" i="50"/>
  <c r="AN121" i="50" s="1"/>
  <c r="AC340" i="50"/>
  <c r="AT340" i="50" s="1"/>
  <c r="AC345" i="50"/>
  <c r="AT345" i="50" s="1"/>
  <c r="AC355" i="50"/>
  <c r="AT355" i="50" s="1"/>
  <c r="AA356" i="50"/>
  <c r="AS356" i="50" s="1"/>
  <c r="U358" i="50"/>
  <c r="AP358" i="50" s="1"/>
  <c r="U363" i="50"/>
  <c r="AP363" i="50" s="1"/>
  <c r="AI126" i="50"/>
  <c r="AW126" i="50" s="1"/>
  <c r="AI128" i="50"/>
  <c r="AW128" i="50" s="1"/>
  <c r="Y141" i="50"/>
  <c r="AR141" i="50" s="1"/>
  <c r="W144" i="50"/>
  <c r="AQ144" i="50" s="1"/>
  <c r="U146" i="50"/>
  <c r="AP146" i="50" s="1"/>
  <c r="Y150" i="50"/>
  <c r="AR150" i="50" s="1"/>
  <c r="U151" i="50"/>
  <c r="AP151" i="50" s="1"/>
  <c r="AC162" i="50"/>
  <c r="AT162" i="50" s="1"/>
  <c r="AA163" i="50"/>
  <c r="AS163" i="50" s="1"/>
  <c r="U164" i="50"/>
  <c r="AP164" i="50" s="1"/>
  <c r="AA167" i="50"/>
  <c r="AS167" i="50" s="1"/>
  <c r="Y170" i="50"/>
  <c r="AR170" i="50" s="1"/>
  <c r="W172" i="50"/>
  <c r="AQ172" i="50" s="1"/>
  <c r="AC86" i="50"/>
  <c r="AT86" i="50" s="1"/>
  <c r="W178" i="50"/>
  <c r="AQ178" i="50" s="1"/>
  <c r="S182" i="50"/>
  <c r="AO182" i="50" s="1"/>
  <c r="AI201" i="50"/>
  <c r="AW201" i="50" s="1"/>
  <c r="AC187" i="50"/>
  <c r="AT187" i="50" s="1"/>
  <c r="AA205" i="50"/>
  <c r="AS205" i="50" s="1"/>
  <c r="W206" i="50"/>
  <c r="AQ206" i="50" s="1"/>
  <c r="S195" i="50"/>
  <c r="AO195" i="50" s="1"/>
  <c r="AI197" i="50"/>
  <c r="AW197" i="50" s="1"/>
  <c r="AC198" i="50"/>
  <c r="AT198" i="50" s="1"/>
  <c r="Y214" i="50"/>
  <c r="AR214" i="50" s="1"/>
  <c r="U215" i="50"/>
  <c r="AP215" i="50" s="1"/>
  <c r="S216" i="50"/>
  <c r="AO216" i="50" s="1"/>
  <c r="Q217" i="50"/>
  <c r="AC219" i="50"/>
  <c r="AT219" i="50" s="1"/>
  <c r="AA220" i="50"/>
  <c r="AS220" i="50" s="1"/>
  <c r="Y221" i="50"/>
  <c r="AR221" i="50" s="1"/>
  <c r="W222" i="50"/>
  <c r="AQ222" i="50" s="1"/>
  <c r="U223" i="50"/>
  <c r="AP223" i="50" s="1"/>
  <c r="S224" i="50"/>
  <c r="AO224" i="50" s="1"/>
  <c r="AI224" i="50"/>
  <c r="AW224" i="50" s="1"/>
  <c r="AC225" i="50"/>
  <c r="AT225" i="50" s="1"/>
  <c r="AA226" i="50"/>
  <c r="AS226" i="50" s="1"/>
  <c r="Y227" i="50"/>
  <c r="AR227" i="50" s="1"/>
  <c r="S228" i="50"/>
  <c r="AO228" i="50" s="1"/>
  <c r="AI228" i="50"/>
  <c r="AW228" i="50" s="1"/>
  <c r="AC230" i="50"/>
  <c r="AT230" i="50" s="1"/>
  <c r="AA231" i="50"/>
  <c r="AS231" i="50" s="1"/>
  <c r="Y232" i="50"/>
  <c r="AR232" i="50" s="1"/>
  <c r="U233" i="50"/>
  <c r="AP233" i="50" s="1"/>
  <c r="Q234" i="50"/>
  <c r="AN234" i="50" s="1"/>
  <c r="AI234" i="50"/>
  <c r="AW234" i="50" s="1"/>
  <c r="AA236" i="50"/>
  <c r="AS236" i="50" s="1"/>
  <c r="Y237" i="50"/>
  <c r="AR237" i="50" s="1"/>
  <c r="W238" i="50"/>
  <c r="Q239" i="50"/>
  <c r="AI239" i="50"/>
  <c r="AW239" i="50" s="1"/>
  <c r="Y241" i="50"/>
  <c r="AR241" i="50" s="1"/>
  <c r="W242" i="50"/>
  <c r="AQ242" i="50" s="1"/>
  <c r="S243" i="50"/>
  <c r="AO243" i="50" s="1"/>
  <c r="AI243" i="50"/>
  <c r="AW243" i="50" s="1"/>
  <c r="AA244" i="50"/>
  <c r="AS244" i="50" s="1"/>
  <c r="W245" i="50"/>
  <c r="AQ245" i="50" s="1"/>
  <c r="U246" i="50"/>
  <c r="AP246" i="50" s="1"/>
  <c r="S247" i="50"/>
  <c r="AO247" i="50" s="1"/>
  <c r="Y249" i="50"/>
  <c r="AR249" i="50" s="1"/>
  <c r="W250" i="50"/>
  <c r="AQ250" i="50" s="1"/>
  <c r="U251" i="50"/>
  <c r="AP251" i="50" s="1"/>
  <c r="S252" i="50"/>
  <c r="AO252" i="50" s="1"/>
  <c r="Q253" i="50"/>
  <c r="AI254" i="50"/>
  <c r="AW254" i="50" s="1"/>
  <c r="AC255" i="50"/>
  <c r="AT255" i="50" s="1"/>
  <c r="Y256" i="50"/>
  <c r="AR256" i="50" s="1"/>
  <c r="W257" i="50"/>
  <c r="U258" i="50"/>
  <c r="Q259" i="50"/>
  <c r="AN259" i="50" s="1"/>
  <c r="AI260" i="50"/>
  <c r="AW260" i="50" s="1"/>
  <c r="AC261" i="50"/>
  <c r="AT261" i="50" s="1"/>
  <c r="AA262" i="50"/>
  <c r="AS262" i="50" s="1"/>
  <c r="Y263" i="50"/>
  <c r="AR263" i="50" s="1"/>
  <c r="U264" i="50"/>
  <c r="AP264" i="50" s="1"/>
  <c r="AA266" i="50"/>
  <c r="AS266" i="50" s="1"/>
  <c r="Y267" i="50"/>
  <c r="AR267" i="50" s="1"/>
  <c r="U268" i="50"/>
  <c r="AP268" i="50" s="1"/>
  <c r="Q269" i="50"/>
  <c r="AA270" i="50"/>
  <c r="AS270" i="50" s="1"/>
  <c r="Y271" i="50"/>
  <c r="AR271" i="50" s="1"/>
  <c r="W272" i="50"/>
  <c r="AQ272" i="50" s="1"/>
  <c r="U273" i="50"/>
  <c r="AP273" i="50" s="1"/>
  <c r="S274" i="50"/>
  <c r="AO274" i="50" s="1"/>
  <c r="AI275" i="50"/>
  <c r="AW275" i="50" s="1"/>
  <c r="AC276" i="50"/>
  <c r="AT276" i="50" s="1"/>
  <c r="AA277" i="50"/>
  <c r="AS277" i="50" s="1"/>
  <c r="Y278" i="50"/>
  <c r="AR278" i="50" s="1"/>
  <c r="U279" i="50"/>
  <c r="AP279" i="50" s="1"/>
  <c r="AI280" i="50"/>
  <c r="AW280" i="50" s="1"/>
  <c r="AC281" i="50"/>
  <c r="AT281" i="50" s="1"/>
  <c r="W282" i="50"/>
  <c r="AQ282" i="50" s="1"/>
  <c r="S283" i="50"/>
  <c r="AO283" i="50" s="1"/>
  <c r="Q284" i="50"/>
  <c r="AN284" i="50" s="1"/>
  <c r="AI285" i="50"/>
  <c r="AW285" i="50" s="1"/>
  <c r="AC286" i="50"/>
  <c r="AT286" i="50" s="1"/>
  <c r="Y287" i="50"/>
  <c r="AR287" i="50" s="1"/>
  <c r="W288" i="50"/>
  <c r="AQ288" i="50" s="1"/>
  <c r="U289" i="50"/>
  <c r="AP289" i="50" s="1"/>
  <c r="AI290" i="50"/>
  <c r="AW290" i="50" s="1"/>
  <c r="AC291" i="50"/>
  <c r="AT291" i="50" s="1"/>
  <c r="W292" i="50"/>
  <c r="AQ292" i="50" s="1"/>
  <c r="U293" i="50"/>
  <c r="AP293" i="50" s="1"/>
  <c r="S294" i="50"/>
  <c r="AO294" i="50" s="1"/>
  <c r="AC295" i="50"/>
  <c r="AT295" i="50" s="1"/>
  <c r="W296" i="50"/>
  <c r="U297" i="50"/>
  <c r="AP297" i="50" s="1"/>
  <c r="Q298" i="50"/>
  <c r="AN298" i="50" s="1"/>
  <c r="AC299" i="50"/>
  <c r="AT299" i="50" s="1"/>
  <c r="AA300" i="50"/>
  <c r="U301" i="50"/>
  <c r="AP301" i="50" s="1"/>
  <c r="Q302" i="50"/>
  <c r="AI303" i="50"/>
  <c r="AW303" i="50" s="1"/>
  <c r="AC304" i="50"/>
  <c r="AT304" i="50" s="1"/>
  <c r="AA305" i="50"/>
  <c r="AS305" i="50" s="1"/>
  <c r="U306" i="50"/>
  <c r="Q307" i="50"/>
  <c r="AI308" i="50"/>
  <c r="AW308" i="50" s="1"/>
  <c r="AC309" i="50"/>
  <c r="AT309" i="50" s="1"/>
  <c r="W310" i="50"/>
  <c r="AQ310" i="50" s="1"/>
  <c r="U311" i="50"/>
  <c r="AP311" i="50" s="1"/>
  <c r="AI312" i="50"/>
  <c r="AW312" i="50" s="1"/>
  <c r="AC313" i="50"/>
  <c r="AT313" i="50" s="1"/>
  <c r="W314" i="50"/>
  <c r="AQ314" i="50" s="1"/>
  <c r="U315" i="50"/>
  <c r="AP315" i="50" s="1"/>
  <c r="S316" i="50"/>
  <c r="AO316" i="50" s="1"/>
  <c r="AC318" i="50"/>
  <c r="AT318" i="50" s="1"/>
  <c r="AA319" i="50"/>
  <c r="AS319" i="50" s="1"/>
  <c r="Y320" i="50"/>
  <c r="AR320" i="50" s="1"/>
  <c r="U321" i="50"/>
  <c r="AP321" i="50" s="1"/>
  <c r="AC323" i="50"/>
  <c r="AT323" i="50" s="1"/>
  <c r="AA324" i="50"/>
  <c r="AS324" i="50" s="1"/>
  <c r="W325" i="50"/>
  <c r="AQ325" i="50" s="1"/>
  <c r="U326" i="50"/>
  <c r="AP326" i="50" s="1"/>
  <c r="S327" i="50"/>
  <c r="AO327" i="50" s="1"/>
  <c r="AI328" i="50"/>
  <c r="AW328" i="50" s="1"/>
  <c r="AC329" i="50"/>
  <c r="AT329" i="50" s="1"/>
  <c r="AA330" i="50"/>
  <c r="AS330" i="50" s="1"/>
  <c r="AI316" i="50"/>
  <c r="AW316" i="50" s="1"/>
  <c r="AC317" i="50"/>
  <c r="AT317" i="50" s="1"/>
  <c r="W324" i="50"/>
  <c r="AQ324" i="50" s="1"/>
  <c r="S325" i="50"/>
  <c r="AO325" i="50" s="1"/>
  <c r="AI327" i="50"/>
  <c r="AW327" i="50" s="1"/>
  <c r="AA328" i="50"/>
  <c r="AS328" i="50" s="1"/>
  <c r="Y329" i="50"/>
  <c r="AR329" i="50" s="1"/>
  <c r="W330" i="50"/>
  <c r="AQ330" i="50" s="1"/>
  <c r="AI344" i="50"/>
  <c r="AW344" i="50" s="1"/>
  <c r="AI348" i="50"/>
  <c r="AW348" i="50" s="1"/>
  <c r="AA212" i="50"/>
  <c r="AS212" i="50" s="1"/>
  <c r="AC29" i="50"/>
  <c r="AT29" i="50" s="1"/>
  <c r="AC106" i="50"/>
  <c r="AT106" i="50" s="1"/>
  <c r="AC28" i="50"/>
  <c r="AT28" i="50" s="1"/>
  <c r="AC341" i="50"/>
  <c r="AT341" i="50" s="1"/>
  <c r="AC343" i="50"/>
  <c r="AT343" i="50" s="1"/>
  <c r="W344" i="50"/>
  <c r="AQ344" i="50" s="1"/>
  <c r="W348" i="50"/>
  <c r="AQ348" i="50" s="1"/>
  <c r="S351" i="50"/>
  <c r="AO351" i="50" s="1"/>
  <c r="AI13" i="50"/>
  <c r="AW13" i="50" s="1"/>
  <c r="W42" i="50"/>
  <c r="AQ42" i="50" s="1"/>
  <c r="AI43" i="50"/>
  <c r="AW43" i="50" s="1"/>
  <c r="AI82" i="50"/>
  <c r="AW82" i="50" s="1"/>
  <c r="AI336" i="50"/>
  <c r="AW336" i="50" s="1"/>
  <c r="AC23" i="50"/>
  <c r="AT23" i="50" s="1"/>
  <c r="AC55" i="50"/>
  <c r="AT55" i="50" s="1"/>
  <c r="Y346" i="50"/>
  <c r="AR346" i="50" s="1"/>
  <c r="Y347" i="50"/>
  <c r="AR347" i="50" s="1"/>
  <c r="U349" i="50"/>
  <c r="AP349" i="50" s="1"/>
  <c r="U95" i="50"/>
  <c r="AP95" i="50" s="1"/>
  <c r="U350" i="50"/>
  <c r="AP350" i="50" s="1"/>
  <c r="Q183" i="50"/>
  <c r="AN183" i="50" s="1"/>
  <c r="AI183" i="50"/>
  <c r="AW183" i="50" s="1"/>
  <c r="AC116" i="50"/>
  <c r="AT116" i="50" s="1"/>
  <c r="AC137" i="50"/>
  <c r="AT137" i="50" s="1"/>
  <c r="AC352" i="50"/>
  <c r="AT352" i="50" s="1"/>
  <c r="AC353" i="50"/>
  <c r="AT353" i="50" s="1"/>
  <c r="AA354" i="50"/>
  <c r="AS354" i="50" s="1"/>
  <c r="AA202" i="50"/>
  <c r="AS202" i="50" s="1"/>
  <c r="AA52" i="50"/>
  <c r="AS52" i="50" s="1"/>
  <c r="Y3" i="50"/>
  <c r="AR3" i="50" s="1"/>
  <c r="Y125" i="50"/>
  <c r="AR125" i="50" s="1"/>
  <c r="Y123" i="50"/>
  <c r="AR123" i="50" s="1"/>
  <c r="Y21" i="50"/>
  <c r="AR21" i="50" s="1"/>
  <c r="W136" i="50"/>
  <c r="AQ136" i="50" s="1"/>
  <c r="W362" i="50"/>
  <c r="AQ362" i="50" s="1"/>
  <c r="S364" i="50"/>
  <c r="AO364" i="50" s="1"/>
  <c r="AI364" i="50"/>
  <c r="AW364" i="50" s="1"/>
  <c r="AA120" i="50"/>
  <c r="AS120" i="50" s="1"/>
  <c r="W84" i="50"/>
  <c r="AQ84" i="50" s="1"/>
  <c r="AI99" i="50"/>
  <c r="AW99" i="50" s="1"/>
  <c r="AI56" i="50"/>
  <c r="AW56" i="50" s="1"/>
  <c r="Q115" i="50"/>
  <c r="AC90" i="50"/>
  <c r="AT90" i="50" s="1"/>
  <c r="AC357" i="50"/>
  <c r="AT357" i="50" s="1"/>
  <c r="W11" i="50"/>
  <c r="AQ11" i="50" s="1"/>
  <c r="W359" i="50"/>
  <c r="AQ359" i="50" s="1"/>
  <c r="AC186" i="50"/>
  <c r="AT186" i="50" s="1"/>
  <c r="AC76" i="50"/>
  <c r="AT76" i="50" s="1"/>
  <c r="Y44" i="50"/>
  <c r="AR44" i="50" s="1"/>
  <c r="Y153" i="50"/>
  <c r="AR153" i="50" s="1"/>
  <c r="AI34" i="50"/>
  <c r="AW34" i="50" s="1"/>
  <c r="AI180" i="50"/>
  <c r="AW180" i="50" s="1"/>
  <c r="AC26" i="50"/>
  <c r="AT26" i="50" s="1"/>
  <c r="AC18" i="50"/>
  <c r="AT18" i="50" s="1"/>
  <c r="AA93" i="50"/>
  <c r="AS93" i="50" s="1"/>
  <c r="AA94" i="50"/>
  <c r="AS94" i="50" s="1"/>
  <c r="AA132" i="50"/>
  <c r="AS132" i="50" s="1"/>
  <c r="AA334" i="50"/>
  <c r="AS334" i="50" s="1"/>
  <c r="AA181" i="50"/>
  <c r="AS181" i="50" s="1"/>
  <c r="AA338" i="50"/>
  <c r="AS338" i="50" s="1"/>
  <c r="AI112" i="50"/>
  <c r="AW112" i="50" s="1"/>
  <c r="AC342" i="50"/>
  <c r="AT342" i="50" s="1"/>
  <c r="W63" i="50"/>
  <c r="AQ63" i="50" s="1"/>
  <c r="U188" i="50"/>
  <c r="AP188" i="50" s="1"/>
  <c r="AI101" i="50"/>
  <c r="AW101" i="50" s="1"/>
  <c r="AA57" i="50"/>
  <c r="AS57" i="50" s="1"/>
  <c r="AA142" i="50"/>
  <c r="AS142" i="50" s="1"/>
  <c r="AA119" i="50"/>
  <c r="AS119" i="50" s="1"/>
  <c r="Y140" i="50"/>
  <c r="AR140" i="50" s="1"/>
  <c r="Y75" i="50"/>
  <c r="AR75" i="50" s="1"/>
  <c r="W360" i="50"/>
  <c r="AQ360" i="50" s="1"/>
  <c r="W361" i="50"/>
  <c r="AQ361" i="50" s="1"/>
  <c r="Y149" i="50"/>
  <c r="U158" i="50"/>
  <c r="AP158" i="50" s="1"/>
  <c r="AI173" i="50"/>
  <c r="AW173" i="50" s="1"/>
  <c r="Y185" i="50"/>
  <c r="AR185" i="50" s="1"/>
  <c r="Y189" i="50"/>
  <c r="AR189" i="50" s="1"/>
  <c r="Y190" i="50"/>
  <c r="W207" i="50"/>
  <c r="AQ207" i="50" s="1"/>
  <c r="W191" i="50"/>
  <c r="AQ191" i="50" s="1"/>
  <c r="AI192" i="50"/>
  <c r="AW192" i="50" s="1"/>
  <c r="AC211" i="50"/>
  <c r="AT211" i="50" s="1"/>
  <c r="Y199" i="50"/>
  <c r="AR199" i="50" s="1"/>
  <c r="W200" i="50"/>
  <c r="AQ200" i="50" s="1"/>
  <c r="AI10" i="50"/>
  <c r="AW10" i="50" s="1"/>
  <c r="AI12" i="50"/>
  <c r="AW12" i="50" s="1"/>
  <c r="AC15" i="50"/>
  <c r="AT15" i="50" s="1"/>
  <c r="AA27" i="50"/>
  <c r="AS27" i="50" s="1"/>
  <c r="AA32" i="50"/>
  <c r="AS32" i="50" s="1"/>
  <c r="AA39" i="50"/>
  <c r="AS39" i="50" s="1"/>
  <c r="AA41" i="50"/>
  <c r="AA46" i="50"/>
  <c r="AS46" i="50" s="1"/>
  <c r="AA48" i="50"/>
  <c r="AS48" i="50" s="1"/>
  <c r="Y49" i="50"/>
  <c r="AR49" i="50" s="1"/>
  <c r="W59" i="50"/>
  <c r="AQ59" i="50" s="1"/>
  <c r="U65" i="50"/>
  <c r="AP65" i="50" s="1"/>
  <c r="AI68" i="50"/>
  <c r="AW68" i="50" s="1"/>
  <c r="AI66" i="50"/>
  <c r="AW66" i="50" s="1"/>
  <c r="AI67" i="50"/>
  <c r="AW67" i="50" s="1"/>
  <c r="AC72" i="50"/>
  <c r="AT72" i="50" s="1"/>
  <c r="AA77" i="50"/>
  <c r="AS77" i="50" s="1"/>
  <c r="W79" i="50"/>
  <c r="AQ79" i="50" s="1"/>
  <c r="U83" i="50"/>
  <c r="AC100" i="50"/>
  <c r="AT100" i="50" s="1"/>
  <c r="AC102" i="50"/>
  <c r="AT102" i="50" s="1"/>
  <c r="AA104" i="50"/>
  <c r="AS104" i="50" s="1"/>
  <c r="Y105" i="50"/>
  <c r="AR105" i="50" s="1"/>
  <c r="Y111" i="50"/>
  <c r="AR111" i="50" s="1"/>
  <c r="Y113" i="50"/>
  <c r="AR113" i="50" s="1"/>
  <c r="Y117" i="50"/>
  <c r="AR117" i="50" s="1"/>
  <c r="U122" i="50"/>
  <c r="AP122" i="50" s="1"/>
  <c r="AI127" i="50"/>
  <c r="AW127" i="50" s="1"/>
  <c r="AC131" i="50"/>
  <c r="AT131" i="50" s="1"/>
  <c r="AC135" i="50"/>
  <c r="AT135" i="50" s="1"/>
  <c r="Y139" i="50"/>
  <c r="AR139" i="50" s="1"/>
  <c r="W145" i="50"/>
  <c r="AQ145" i="50" s="1"/>
  <c r="W154" i="50"/>
  <c r="AQ154" i="50" s="1"/>
  <c r="W155" i="50"/>
  <c r="AQ155" i="50" s="1"/>
  <c r="W156" i="50"/>
  <c r="AQ156" i="50" s="1"/>
  <c r="U157" i="50"/>
  <c r="AP157" i="50" s="1"/>
  <c r="U161" i="50"/>
  <c r="AP161" i="50" s="1"/>
  <c r="AI169" i="50"/>
  <c r="AW169" i="50" s="1"/>
  <c r="AA168" i="50"/>
  <c r="AS168" i="50" s="1"/>
  <c r="AA171" i="50"/>
  <c r="AS171" i="50" s="1"/>
  <c r="AA177" i="50"/>
  <c r="AS177" i="50" s="1"/>
  <c r="AA208" i="50"/>
  <c r="AS208" i="50" s="1"/>
  <c r="W209" i="50"/>
  <c r="AQ209" i="50" s="1"/>
  <c r="W194" i="50"/>
  <c r="AQ194" i="50" s="1"/>
  <c r="W196" i="50"/>
  <c r="AQ196" i="50" s="1"/>
  <c r="AI14" i="50"/>
  <c r="AW14" i="50" s="1"/>
  <c r="AI22" i="50"/>
  <c r="AW22" i="50" s="1"/>
  <c r="AA47" i="50"/>
  <c r="AS47" i="50" s="1"/>
  <c r="AI81" i="50"/>
  <c r="AW81" i="50" s="1"/>
  <c r="AI89" i="50"/>
  <c r="AW89" i="50" s="1"/>
  <c r="AC91" i="50"/>
  <c r="AT91" i="50" s="1"/>
  <c r="AA92" i="50"/>
  <c r="AS92" i="50" s="1"/>
  <c r="AA97" i="50"/>
  <c r="AS97" i="50" s="1"/>
  <c r="AA98" i="50"/>
  <c r="AS98" i="50" s="1"/>
  <c r="Y103" i="50"/>
  <c r="AR103" i="50" s="1"/>
  <c r="Y107" i="50"/>
  <c r="AR107" i="50" s="1"/>
  <c r="AI121" i="50"/>
  <c r="AW121" i="50" s="1"/>
  <c r="AC356" i="50"/>
  <c r="AT356" i="50" s="1"/>
  <c r="W358" i="50"/>
  <c r="AQ358" i="50" s="1"/>
  <c r="W363" i="50"/>
  <c r="AQ363" i="50" s="1"/>
  <c r="Q138" i="50"/>
  <c r="AA141" i="50"/>
  <c r="AS141" i="50" s="1"/>
  <c r="Y144" i="50"/>
  <c r="AR144" i="50" s="1"/>
  <c r="W146" i="50"/>
  <c r="AQ146" i="50" s="1"/>
  <c r="AI148" i="50"/>
  <c r="AW148" i="50" s="1"/>
  <c r="AA150" i="50"/>
  <c r="AS150" i="50" s="1"/>
  <c r="W151" i="50"/>
  <c r="AQ151" i="50" s="1"/>
  <c r="AC163" i="50"/>
  <c r="AT163" i="50" s="1"/>
  <c r="W164" i="50"/>
  <c r="AQ164" i="50" s="1"/>
  <c r="AC167" i="50"/>
  <c r="AT167" i="50" s="1"/>
  <c r="AA170" i="50"/>
  <c r="AS170" i="50" s="1"/>
  <c r="Y172" i="50"/>
  <c r="AR172" i="50" s="1"/>
  <c r="AI175" i="50"/>
  <c r="AW175" i="50" s="1"/>
  <c r="Q179" i="50"/>
  <c r="Y178" i="50"/>
  <c r="AR178" i="50" s="1"/>
  <c r="U182" i="50"/>
  <c r="AP182" i="50" s="1"/>
  <c r="S201" i="50"/>
  <c r="AC205" i="50"/>
  <c r="AT205" i="50" s="1"/>
  <c r="Y206" i="50"/>
  <c r="AR206" i="50" s="1"/>
  <c r="U195" i="50"/>
  <c r="AP195" i="50" s="1"/>
  <c r="S197" i="50"/>
  <c r="AA214" i="50"/>
  <c r="AS214" i="50" s="1"/>
  <c r="W215" i="50"/>
  <c r="AQ215" i="50" s="1"/>
  <c r="U216" i="50"/>
  <c r="AP216" i="50" s="1"/>
  <c r="AI217" i="50"/>
  <c r="AW217" i="50" s="1"/>
  <c r="Q218" i="50"/>
  <c r="AN218" i="50" s="1"/>
  <c r="AC220" i="50"/>
  <c r="AT220" i="50" s="1"/>
  <c r="AA221" i="50"/>
  <c r="AS221" i="50" s="1"/>
  <c r="Y222" i="50"/>
  <c r="AR222" i="50" s="1"/>
  <c r="W223" i="50"/>
  <c r="AQ223" i="50" s="1"/>
  <c r="U224" i="50"/>
  <c r="AP224" i="50" s="1"/>
  <c r="AC226" i="50"/>
  <c r="AT226" i="50" s="1"/>
  <c r="AA227" i="50"/>
  <c r="AS227" i="50" s="1"/>
  <c r="U228" i="50"/>
  <c r="AP228" i="50" s="1"/>
  <c r="S229" i="50"/>
  <c r="AO229" i="50" s="1"/>
  <c r="AI229" i="50"/>
  <c r="AW229" i="50" s="1"/>
  <c r="AC231" i="50"/>
  <c r="AT231" i="50" s="1"/>
  <c r="AA232" i="50"/>
  <c r="AS232" i="50" s="1"/>
  <c r="W233" i="50"/>
  <c r="AQ233" i="50" s="1"/>
  <c r="S234" i="50"/>
  <c r="AO234" i="50" s="1"/>
  <c r="AC236" i="50"/>
  <c r="AT236" i="50" s="1"/>
  <c r="AA237" i="50"/>
  <c r="AS237" i="50" s="1"/>
  <c r="Y238" i="50"/>
  <c r="AR238" i="50" s="1"/>
  <c r="S239" i="50"/>
  <c r="AO239" i="50" s="1"/>
  <c r="Q240" i="50"/>
  <c r="AN240" i="50" s="1"/>
  <c r="AA241" i="50"/>
  <c r="AS241" i="50" s="1"/>
  <c r="Y242" i="50"/>
  <c r="AR242" i="50" s="1"/>
  <c r="U243" i="50"/>
  <c r="AP243" i="50" s="1"/>
  <c r="AC244" i="50"/>
  <c r="AT244" i="50" s="1"/>
  <c r="Y245" i="50"/>
  <c r="AR245" i="50" s="1"/>
  <c r="W246" i="50"/>
  <c r="AQ246" i="50" s="1"/>
  <c r="U247" i="50"/>
  <c r="AP247" i="50" s="1"/>
  <c r="Q248" i="50"/>
  <c r="AA249" i="50"/>
  <c r="AS249" i="50" s="1"/>
  <c r="Y250" i="50"/>
  <c r="AR250" i="50" s="1"/>
  <c r="W251" i="50"/>
  <c r="AQ251" i="50" s="1"/>
  <c r="U252" i="50"/>
  <c r="AP252" i="50" s="1"/>
  <c r="S253" i="50"/>
  <c r="AO253" i="50" s="1"/>
  <c r="AI253" i="50"/>
  <c r="AW253" i="50" s="1"/>
  <c r="Q254" i="50"/>
  <c r="AN254" i="50" s="1"/>
  <c r="AI255" i="50"/>
  <c r="AW255" i="50" s="1"/>
  <c r="AA256" i="50"/>
  <c r="AS256" i="50" s="1"/>
  <c r="Y257" i="50"/>
  <c r="AR257" i="50" s="1"/>
  <c r="W258" i="50"/>
  <c r="AQ258" i="50" s="1"/>
  <c r="S259" i="50"/>
  <c r="AO259" i="50" s="1"/>
  <c r="AI261" i="50"/>
  <c r="AW261" i="50" s="1"/>
  <c r="AC262" i="50"/>
  <c r="AT262" i="50" s="1"/>
  <c r="AA263" i="50"/>
  <c r="AS263" i="50" s="1"/>
  <c r="W264" i="50"/>
  <c r="AQ264" i="50" s="1"/>
  <c r="S265" i="50"/>
  <c r="AO265" i="50" s="1"/>
  <c r="AC266" i="50"/>
  <c r="AT266" i="50" s="1"/>
  <c r="AA267" i="50"/>
  <c r="AS267" i="50" s="1"/>
  <c r="W268" i="50"/>
  <c r="AQ268" i="50" s="1"/>
  <c r="S269" i="50"/>
  <c r="AO269" i="50" s="1"/>
  <c r="AC270" i="50"/>
  <c r="AT270" i="50" s="1"/>
  <c r="AA271" i="50"/>
  <c r="AS271" i="50" s="1"/>
  <c r="Y272" i="50"/>
  <c r="AR272" i="50" s="1"/>
  <c r="W273" i="50"/>
  <c r="AQ273" i="50" s="1"/>
  <c r="U274" i="50"/>
  <c r="AI276" i="50"/>
  <c r="AW276" i="50" s="1"/>
  <c r="AC277" i="50"/>
  <c r="AT277" i="50" s="1"/>
  <c r="AA278" i="50"/>
  <c r="AS278" i="50" s="1"/>
  <c r="W279" i="50"/>
  <c r="AQ279" i="50" s="1"/>
  <c r="AI281" i="50"/>
  <c r="AW281" i="50" s="1"/>
  <c r="Y282" i="50"/>
  <c r="AR282" i="50" s="1"/>
  <c r="U283" i="50"/>
  <c r="AP283" i="50" s="1"/>
  <c r="S284" i="50"/>
  <c r="AO284" i="50" s="1"/>
  <c r="AI286" i="50"/>
  <c r="AW286" i="50" s="1"/>
  <c r="AA287" i="50"/>
  <c r="AS287" i="50" s="1"/>
  <c r="Y288" i="50"/>
  <c r="AR288" i="50" s="1"/>
  <c r="W289" i="50"/>
  <c r="AQ289" i="50" s="1"/>
  <c r="AI291" i="50"/>
  <c r="AW291" i="50" s="1"/>
  <c r="Y292" i="50"/>
  <c r="AR292" i="50" s="1"/>
  <c r="W293" i="50"/>
  <c r="AQ293" i="50" s="1"/>
  <c r="U294" i="50"/>
  <c r="AP294" i="50" s="1"/>
  <c r="AI295" i="50"/>
  <c r="AW295" i="50" s="1"/>
  <c r="Y296" i="50"/>
  <c r="AR296" i="50" s="1"/>
  <c r="W297" i="50"/>
  <c r="AQ297" i="50" s="1"/>
  <c r="S298" i="50"/>
  <c r="AO298" i="50" s="1"/>
  <c r="AI299" i="50"/>
  <c r="AW299" i="50" s="1"/>
  <c r="AC300" i="50"/>
  <c r="AT300" i="50" s="1"/>
  <c r="W301" i="50"/>
  <c r="AQ301" i="50" s="1"/>
  <c r="S302" i="50"/>
  <c r="AO302" i="50" s="1"/>
  <c r="Q303" i="50"/>
  <c r="AI304" i="50"/>
  <c r="AW304" i="50" s="1"/>
  <c r="AC305" i="50"/>
  <c r="AT305" i="50" s="1"/>
  <c r="W306" i="50"/>
  <c r="AQ306" i="50" s="1"/>
  <c r="S307" i="50"/>
  <c r="AO307" i="50" s="1"/>
  <c r="Q308" i="50"/>
  <c r="AI309" i="50"/>
  <c r="AW309" i="50" s="1"/>
  <c r="Y310" i="50"/>
  <c r="W311" i="50"/>
  <c r="AQ311" i="50" s="1"/>
  <c r="AI313" i="50"/>
  <c r="AW313" i="50" s="1"/>
  <c r="Y314" i="50"/>
  <c r="AR314" i="50" s="1"/>
  <c r="W315" i="50"/>
  <c r="AQ315" i="50" s="1"/>
  <c r="U316" i="50"/>
  <c r="AP316" i="50" s="1"/>
  <c r="S317" i="50"/>
  <c r="AI318" i="50"/>
  <c r="AW318" i="50" s="1"/>
  <c r="AC319" i="50"/>
  <c r="AT319" i="50" s="1"/>
  <c r="AA320" i="50"/>
  <c r="AS320" i="50" s="1"/>
  <c r="W321" i="50"/>
  <c r="AQ321" i="50" s="1"/>
  <c r="S322" i="50"/>
  <c r="AO322" i="50" s="1"/>
  <c r="AI323" i="50"/>
  <c r="AW323" i="50" s="1"/>
  <c r="AC324" i="50"/>
  <c r="AT324" i="50" s="1"/>
  <c r="Y325" i="50"/>
  <c r="AR325" i="50" s="1"/>
  <c r="W326" i="50"/>
  <c r="AQ326" i="50" s="1"/>
  <c r="U327" i="50"/>
  <c r="AP327" i="50" s="1"/>
  <c r="AI329" i="50"/>
  <c r="AW329" i="50" s="1"/>
  <c r="AC330" i="50"/>
  <c r="AT330" i="50" s="1"/>
  <c r="AC354" i="50"/>
  <c r="AT354" i="50" s="1"/>
  <c r="AC8" i="50"/>
  <c r="AT8" i="50" s="1"/>
  <c r="AC202" i="50"/>
  <c r="AT202" i="50" s="1"/>
  <c r="AC52" i="50"/>
  <c r="AT52" i="50" s="1"/>
  <c r="AA125" i="50"/>
  <c r="AS125" i="50" s="1"/>
  <c r="AA123" i="50"/>
  <c r="AS123" i="50" s="1"/>
  <c r="Y58" i="50"/>
  <c r="AR58" i="50" s="1"/>
  <c r="Y60" i="50"/>
  <c r="AR60" i="50" s="1"/>
  <c r="Y40" i="50"/>
  <c r="AR40" i="50" s="1"/>
  <c r="Y33" i="50"/>
  <c r="AR33" i="50" s="1"/>
  <c r="Y136" i="50"/>
  <c r="AR136" i="50" s="1"/>
  <c r="Y362" i="50"/>
  <c r="AR362" i="50" s="1"/>
  <c r="Y110" i="50"/>
  <c r="AR110" i="50" s="1"/>
  <c r="U364" i="50"/>
  <c r="AP364" i="50" s="1"/>
  <c r="Q332" i="50"/>
  <c r="AI332" i="50"/>
  <c r="AW332" i="50" s="1"/>
  <c r="AC120" i="50"/>
  <c r="AT120" i="50" s="1"/>
  <c r="Y84" i="50"/>
  <c r="AR84" i="50" s="1"/>
  <c r="Y85" i="50"/>
  <c r="AR85" i="50" s="1"/>
  <c r="U99" i="50"/>
  <c r="AP99" i="50" s="1"/>
  <c r="AI133" i="50"/>
  <c r="AW133" i="50" s="1"/>
  <c r="AI6" i="50"/>
  <c r="AW6" i="50" s="1"/>
  <c r="AI115" i="50"/>
  <c r="AW115" i="50" s="1"/>
  <c r="Y11" i="50"/>
  <c r="AR11" i="50" s="1"/>
  <c r="Y38" i="50"/>
  <c r="AR38" i="50" s="1"/>
  <c r="Y359" i="50"/>
  <c r="AR359" i="50" s="1"/>
  <c r="AI213" i="50"/>
  <c r="AW213" i="50" s="1"/>
  <c r="AA44" i="50"/>
  <c r="AS44" i="50" s="1"/>
  <c r="AA153" i="50"/>
  <c r="AS153" i="50" s="1"/>
  <c r="W134" i="50"/>
  <c r="AQ134" i="50" s="1"/>
  <c r="U180" i="50"/>
  <c r="AP180" i="50" s="1"/>
  <c r="AC93" i="50"/>
  <c r="AT93" i="50" s="1"/>
  <c r="AC94" i="50"/>
  <c r="AT94" i="50" s="1"/>
  <c r="AC132" i="50"/>
  <c r="AT132" i="50" s="1"/>
  <c r="AC203" i="50"/>
  <c r="AT203" i="50" s="1"/>
  <c r="AC334" i="50"/>
  <c r="AT334" i="50" s="1"/>
  <c r="AC24" i="50"/>
  <c r="AT24" i="50" s="1"/>
  <c r="AC181" i="50"/>
  <c r="AT181" i="50" s="1"/>
  <c r="AC338" i="50"/>
  <c r="AT338" i="50" s="1"/>
  <c r="W30" i="50"/>
  <c r="AQ30" i="50" s="1"/>
  <c r="U112" i="50"/>
  <c r="AP112" i="50" s="1"/>
  <c r="Y63" i="50"/>
  <c r="AR63" i="50" s="1"/>
  <c r="Y109" i="50"/>
  <c r="AR109" i="50" s="1"/>
  <c r="W188" i="50"/>
  <c r="AQ188" i="50" s="1"/>
  <c r="AI114" i="50"/>
  <c r="AW114" i="50" s="1"/>
  <c r="AC57" i="50"/>
  <c r="AT57" i="50" s="1"/>
  <c r="AC142" i="50"/>
  <c r="AT142" i="50" s="1"/>
  <c r="AC17" i="50"/>
  <c r="AT17" i="50" s="1"/>
  <c r="AC119" i="50"/>
  <c r="AT119" i="50" s="1"/>
  <c r="AC9" i="50"/>
  <c r="AT9" i="50" s="1"/>
  <c r="AA140" i="50"/>
  <c r="AS140" i="50" s="1"/>
  <c r="AA75" i="50"/>
  <c r="AS75" i="50" s="1"/>
  <c r="Y360" i="50"/>
  <c r="AR360" i="50" s="1"/>
  <c r="Y361" i="50"/>
  <c r="AR361" i="50" s="1"/>
  <c r="W62" i="50"/>
  <c r="AQ62" i="50" s="1"/>
  <c r="AI45" i="50"/>
  <c r="AW45" i="50" s="1"/>
  <c r="AA149" i="50"/>
  <c r="AS149" i="50" s="1"/>
  <c r="W158" i="50"/>
  <c r="AQ158" i="50" s="1"/>
  <c r="Q176" i="50"/>
  <c r="AN176" i="50" s="1"/>
  <c r="AA185" i="50"/>
  <c r="AS185" i="50" s="1"/>
  <c r="AA189" i="50"/>
  <c r="AS189" i="50" s="1"/>
  <c r="AA190" i="50"/>
  <c r="AS190" i="50" s="1"/>
  <c r="Y207" i="50"/>
  <c r="AR207" i="50" s="1"/>
  <c r="Y191" i="50"/>
  <c r="AR191" i="50" s="1"/>
  <c r="U192" i="50"/>
  <c r="AP192" i="50" s="1"/>
  <c r="U193" i="50"/>
  <c r="AP193" i="50" s="1"/>
  <c r="Q210" i="50"/>
  <c r="AA199" i="50"/>
  <c r="AS199" i="50" s="1"/>
  <c r="Y200" i="50"/>
  <c r="AR200" i="50" s="1"/>
  <c r="AC20" i="50"/>
  <c r="AT20" i="50" s="1"/>
  <c r="AC27" i="50"/>
  <c r="AT27" i="50" s="1"/>
  <c r="AC32" i="50"/>
  <c r="AT32" i="50" s="1"/>
  <c r="AC37" i="50"/>
  <c r="AT37" i="50" s="1"/>
  <c r="AC39" i="50"/>
  <c r="AT39" i="50" s="1"/>
  <c r="AC41" i="50"/>
  <c r="AT41" i="50" s="1"/>
  <c r="AC46" i="50"/>
  <c r="AT46" i="50" s="1"/>
  <c r="AC48" i="50"/>
  <c r="AT48" i="50" s="1"/>
  <c r="AA49" i="50"/>
  <c r="AS49" i="50" s="1"/>
  <c r="Y50" i="50"/>
  <c r="AR50" i="50" s="1"/>
  <c r="AI70" i="50"/>
  <c r="AW70" i="50" s="1"/>
  <c r="AC77" i="50"/>
  <c r="AT77" i="50" s="1"/>
  <c r="Y79" i="50"/>
  <c r="AR79" i="50" s="1"/>
  <c r="Y80" i="50"/>
  <c r="AR80" i="50" s="1"/>
  <c r="AI88" i="50"/>
  <c r="AW88" i="50" s="1"/>
  <c r="AC104" i="50"/>
  <c r="AT104" i="50" s="1"/>
  <c r="AA105" i="50"/>
  <c r="AS105" i="50" s="1"/>
  <c r="AA111" i="50"/>
  <c r="AS111" i="50" s="1"/>
  <c r="AA113" i="50"/>
  <c r="AS113" i="50" s="1"/>
  <c r="AA117" i="50"/>
  <c r="W122" i="50"/>
  <c r="AQ122" i="50" s="1"/>
  <c r="U124" i="50"/>
  <c r="AP124" i="50" s="1"/>
  <c r="U127" i="50"/>
  <c r="AP127" i="50" s="1"/>
  <c r="AI129" i="50"/>
  <c r="AW129" i="50" s="1"/>
  <c r="AA139" i="50"/>
  <c r="AS139" i="50" s="1"/>
  <c r="Y145" i="50"/>
  <c r="AR145" i="50" s="1"/>
  <c r="Y152" i="50"/>
  <c r="AR152" i="50" s="1"/>
  <c r="Y154" i="50"/>
  <c r="AR154" i="50" s="1"/>
  <c r="Y155" i="50"/>
  <c r="AR155" i="50" s="1"/>
  <c r="Y156" i="50"/>
  <c r="AR156" i="50" s="1"/>
  <c r="W157" i="50"/>
  <c r="AQ157" i="50" s="1"/>
  <c r="W161" i="50"/>
  <c r="AQ161" i="50" s="1"/>
  <c r="AC168" i="50"/>
  <c r="AT168" i="50" s="1"/>
  <c r="AC171" i="50"/>
  <c r="AT171" i="50" s="1"/>
  <c r="AC177" i="50"/>
  <c r="AT177" i="50" s="1"/>
  <c r="AC208" i="50"/>
  <c r="AT208" i="50" s="1"/>
  <c r="Y209" i="50"/>
  <c r="AR209" i="50" s="1"/>
  <c r="Y194" i="50"/>
  <c r="AR194" i="50" s="1"/>
  <c r="Y196" i="50"/>
  <c r="AR196" i="50" s="1"/>
  <c r="AI35" i="50"/>
  <c r="AW35" i="50" s="1"/>
  <c r="AC47" i="50"/>
  <c r="AT47" i="50" s="1"/>
  <c r="AC54" i="50"/>
  <c r="AT54" i="50" s="1"/>
  <c r="Y53" i="50"/>
  <c r="AR53" i="50" s="1"/>
  <c r="Y147" i="50"/>
  <c r="AR147" i="50" s="1"/>
  <c r="W74" i="50"/>
  <c r="AQ74" i="50" s="1"/>
  <c r="AC92" i="50"/>
  <c r="AT92" i="50" s="1"/>
  <c r="AC97" i="50"/>
  <c r="AT97" i="50" s="1"/>
  <c r="AC98" i="50"/>
  <c r="AT98" i="50" s="1"/>
  <c r="AA103" i="50"/>
  <c r="AS103" i="50" s="1"/>
  <c r="AA107" i="50"/>
  <c r="AS107" i="50" s="1"/>
  <c r="W108" i="50"/>
  <c r="AQ108" i="50" s="1"/>
  <c r="U121" i="50"/>
  <c r="Q355" i="50"/>
  <c r="AN355" i="50" s="1"/>
  <c r="Y358" i="50"/>
  <c r="AR358" i="50" s="1"/>
  <c r="Y363" i="50"/>
  <c r="AR363" i="50" s="1"/>
  <c r="W126" i="50"/>
  <c r="AQ126" i="50" s="1"/>
  <c r="U128" i="50"/>
  <c r="AP128" i="50" s="1"/>
  <c r="AI138" i="50"/>
  <c r="AW138" i="50" s="1"/>
  <c r="AC141" i="50"/>
  <c r="AT141" i="50" s="1"/>
  <c r="AA144" i="50"/>
  <c r="AS144" i="50" s="1"/>
  <c r="Y146" i="50"/>
  <c r="AR146" i="50" s="1"/>
  <c r="AC150" i="50"/>
  <c r="AT150" i="50" s="1"/>
  <c r="Y151" i="50"/>
  <c r="AR151" i="50" s="1"/>
  <c r="AI159" i="50"/>
  <c r="AW159" i="50" s="1"/>
  <c r="Y164" i="50"/>
  <c r="AR164" i="50" s="1"/>
  <c r="AI166" i="50"/>
  <c r="AW166" i="50" s="1"/>
  <c r="AC170" i="50"/>
  <c r="AT170" i="50" s="1"/>
  <c r="AA172" i="50"/>
  <c r="AS172" i="50" s="1"/>
  <c r="U175" i="50"/>
  <c r="AP175" i="50" s="1"/>
  <c r="S179" i="50"/>
  <c r="AO179" i="50" s="1"/>
  <c r="AI179" i="50"/>
  <c r="AW179" i="50" s="1"/>
  <c r="AA178" i="50"/>
  <c r="AS178" i="50" s="1"/>
  <c r="W182" i="50"/>
  <c r="AQ182" i="50" s="1"/>
  <c r="U201" i="50"/>
  <c r="AP201" i="50" s="1"/>
  <c r="Q187" i="50"/>
  <c r="AA206" i="50"/>
  <c r="AS206" i="50" s="1"/>
  <c r="W195" i="50"/>
  <c r="AQ195" i="50" s="1"/>
  <c r="U197" i="50"/>
  <c r="AP197" i="50" s="1"/>
  <c r="AC214" i="50"/>
  <c r="AT214" i="50" s="1"/>
  <c r="Y215" i="50"/>
  <c r="AR215" i="50" s="1"/>
  <c r="W216" i="50"/>
  <c r="AQ216" i="50" s="1"/>
  <c r="U217" i="50"/>
  <c r="AP217" i="50" s="1"/>
  <c r="S218" i="50"/>
  <c r="AO218" i="50" s="1"/>
  <c r="AI218" i="50"/>
  <c r="AW218" i="50" s="1"/>
  <c r="AC221" i="50"/>
  <c r="AT221" i="50" s="1"/>
  <c r="AA222" i="50"/>
  <c r="AS222" i="50" s="1"/>
  <c r="Y223" i="50"/>
  <c r="AR223" i="50" s="1"/>
  <c r="W224" i="50"/>
  <c r="AQ224" i="50" s="1"/>
  <c r="Q225" i="50"/>
  <c r="AC227" i="50"/>
  <c r="AT227" i="50" s="1"/>
  <c r="W228" i="50"/>
  <c r="AQ228" i="50" s="1"/>
  <c r="U229" i="50"/>
  <c r="AP229" i="50" s="1"/>
  <c r="AI230" i="50"/>
  <c r="AW230" i="50" s="1"/>
  <c r="AC232" i="50"/>
  <c r="AT232" i="50" s="1"/>
  <c r="Y233" i="50"/>
  <c r="AR233" i="50" s="1"/>
  <c r="U234" i="50"/>
  <c r="AP234" i="50" s="1"/>
  <c r="S235" i="50"/>
  <c r="AO235" i="50" s="1"/>
  <c r="AI235" i="50"/>
  <c r="AW235" i="50" s="1"/>
  <c r="AC237" i="50"/>
  <c r="AT237" i="50" s="1"/>
  <c r="AA238" i="50"/>
  <c r="AS238" i="50" s="1"/>
  <c r="U239" i="50"/>
  <c r="AP239" i="50" s="1"/>
  <c r="S240" i="50"/>
  <c r="AO240" i="50" s="1"/>
  <c r="AI240" i="50"/>
  <c r="AW240" i="50" s="1"/>
  <c r="AC241" i="50"/>
  <c r="AT241" i="50" s="1"/>
  <c r="AA242" i="50"/>
  <c r="AS242" i="50" s="1"/>
  <c r="W243" i="50"/>
  <c r="AQ243" i="50" s="1"/>
  <c r="AA245" i="50"/>
  <c r="AS245" i="50" s="1"/>
  <c r="Y246" i="50"/>
  <c r="AR246" i="50" s="1"/>
  <c r="W247" i="50"/>
  <c r="AQ247" i="50" s="1"/>
  <c r="S248" i="50"/>
  <c r="AO248" i="50" s="1"/>
  <c r="AI248" i="50"/>
  <c r="AW248" i="50" s="1"/>
  <c r="AC249" i="50"/>
  <c r="AT249" i="50" s="1"/>
  <c r="AA250" i="50"/>
  <c r="AS250" i="50" s="1"/>
  <c r="Y251" i="50"/>
  <c r="AR251" i="50" s="1"/>
  <c r="W252" i="50"/>
  <c r="AQ252" i="50" s="1"/>
  <c r="U253" i="50"/>
  <c r="AP253" i="50" s="1"/>
  <c r="S254" i="50"/>
  <c r="AO254" i="50" s="1"/>
  <c r="Q255" i="50"/>
  <c r="AC256" i="50"/>
  <c r="AT256" i="50" s="1"/>
  <c r="AA257" i="50"/>
  <c r="AS257" i="50" s="1"/>
  <c r="Y258" i="50"/>
  <c r="AR258" i="50" s="1"/>
  <c r="U259" i="50"/>
  <c r="AP259" i="50" s="1"/>
  <c r="S260" i="50"/>
  <c r="AI262" i="50"/>
  <c r="AW262" i="50" s="1"/>
  <c r="AC263" i="50"/>
  <c r="AT263" i="50" s="1"/>
  <c r="Y264" i="50"/>
  <c r="AR264" i="50" s="1"/>
  <c r="U265" i="50"/>
  <c r="AP265" i="50" s="1"/>
  <c r="AI266" i="50"/>
  <c r="AW266" i="50" s="1"/>
  <c r="AC267" i="50"/>
  <c r="AT267" i="50" s="1"/>
  <c r="Y268" i="50"/>
  <c r="AR268" i="50" s="1"/>
  <c r="U269" i="50"/>
  <c r="AP269" i="50" s="1"/>
  <c r="AI270" i="50"/>
  <c r="AW270" i="50" s="1"/>
  <c r="AC271" i="50"/>
  <c r="AT271" i="50" s="1"/>
  <c r="AA272" i="50"/>
  <c r="AS272" i="50" s="1"/>
  <c r="Y273" i="50"/>
  <c r="AR273" i="50" s="1"/>
  <c r="W274" i="50"/>
  <c r="AQ274" i="50" s="1"/>
  <c r="S275" i="50"/>
  <c r="AO275" i="50" s="1"/>
  <c r="Q276" i="50"/>
  <c r="AN276" i="50" s="1"/>
  <c r="AI277" i="50"/>
  <c r="AW277" i="50" s="1"/>
  <c r="AC278" i="50"/>
  <c r="AT278" i="50" s="1"/>
  <c r="Y279" i="50"/>
  <c r="AR279" i="50" s="1"/>
  <c r="S280" i="50"/>
  <c r="AO280" i="50" s="1"/>
  <c r="Q281" i="50"/>
  <c r="AN281" i="50" s="1"/>
  <c r="AA282" i="50"/>
  <c r="AS282" i="50" s="1"/>
  <c r="W283" i="50"/>
  <c r="AQ283" i="50" s="1"/>
  <c r="U284" i="50"/>
  <c r="AP284" i="50" s="1"/>
  <c r="S285" i="50"/>
  <c r="Q286" i="50"/>
  <c r="AC287" i="50"/>
  <c r="AT287" i="50" s="1"/>
  <c r="AA288" i="50"/>
  <c r="AS288" i="50" s="1"/>
  <c r="Y289" i="50"/>
  <c r="AR289" i="50" s="1"/>
  <c r="S290" i="50"/>
  <c r="AO290" i="50" s="1"/>
  <c r="Q291" i="50"/>
  <c r="AN291" i="50" s="1"/>
  <c r="AA292" i="50"/>
  <c r="AS292" i="50" s="1"/>
  <c r="Y293" i="50"/>
  <c r="AR293" i="50" s="1"/>
  <c r="W294" i="50"/>
  <c r="AQ294" i="50" s="1"/>
  <c r="Q295" i="50"/>
  <c r="AN295" i="50" s="1"/>
  <c r="AA296" i="50"/>
  <c r="AS296" i="50" s="1"/>
  <c r="Y297" i="50"/>
  <c r="AR297" i="50" s="1"/>
  <c r="U298" i="50"/>
  <c r="Q299" i="50"/>
  <c r="AN299" i="50" s="1"/>
  <c r="AI300" i="50"/>
  <c r="AW300" i="50" s="1"/>
  <c r="Y301" i="50"/>
  <c r="AR301" i="50" s="1"/>
  <c r="U302" i="50"/>
  <c r="AP302" i="50" s="1"/>
  <c r="S303" i="50"/>
  <c r="AO303" i="50" s="1"/>
  <c r="AI305" i="50"/>
  <c r="AW305" i="50" s="1"/>
  <c r="Y306" i="50"/>
  <c r="AR306" i="50" s="1"/>
  <c r="U307" i="50"/>
  <c r="AP307" i="50" s="1"/>
  <c r="S308" i="50"/>
  <c r="AO308" i="50" s="1"/>
  <c r="Q309" i="50"/>
  <c r="AN309" i="50" s="1"/>
  <c r="AA310" i="50"/>
  <c r="AS310" i="50" s="1"/>
  <c r="Y311" i="50"/>
  <c r="AR311" i="50" s="1"/>
  <c r="S312" i="50"/>
  <c r="AO312" i="50" s="1"/>
  <c r="AA314" i="50"/>
  <c r="AS314" i="50" s="1"/>
  <c r="Y315" i="50"/>
  <c r="AR315" i="50" s="1"/>
  <c r="W316" i="50"/>
  <c r="AQ316" i="50" s="1"/>
  <c r="U317" i="50"/>
  <c r="AP317" i="50" s="1"/>
  <c r="AI319" i="50"/>
  <c r="AW319" i="50" s="1"/>
  <c r="AC320" i="50"/>
  <c r="AT320" i="50" s="1"/>
  <c r="Y321" i="50"/>
  <c r="AR321" i="50" s="1"/>
  <c r="U322" i="50"/>
  <c r="AP322" i="50" s="1"/>
  <c r="AI324" i="50"/>
  <c r="AW324" i="50" s="1"/>
  <c r="AA325" i="50"/>
  <c r="AS325" i="50" s="1"/>
  <c r="Y326" i="50"/>
  <c r="AR326" i="50" s="1"/>
  <c r="W327" i="50"/>
  <c r="AQ327" i="50" s="1"/>
  <c r="S328" i="50"/>
  <c r="AO328" i="50" s="1"/>
  <c r="AI330" i="50"/>
  <c r="AW330" i="50" s="1"/>
  <c r="AC140" i="50"/>
  <c r="AT140" i="50" s="1"/>
  <c r="AC75" i="50"/>
  <c r="AT75" i="50" s="1"/>
  <c r="AA360" i="50"/>
  <c r="AS360" i="50" s="1"/>
  <c r="AA361" i="50"/>
  <c r="AS361" i="50" s="1"/>
  <c r="Y31" i="50"/>
  <c r="AR31" i="50" s="1"/>
  <c r="Y62" i="50"/>
  <c r="AR62" i="50" s="1"/>
  <c r="AI143" i="50"/>
  <c r="AW143" i="50" s="1"/>
  <c r="AC149" i="50"/>
  <c r="AT149" i="50" s="1"/>
  <c r="Y158" i="50"/>
  <c r="AR158" i="50" s="1"/>
  <c r="W160" i="50"/>
  <c r="AQ160" i="50" s="1"/>
  <c r="W165" i="50"/>
  <c r="AQ165" i="50" s="1"/>
  <c r="W173" i="50"/>
  <c r="AQ173" i="50" s="1"/>
  <c r="AI174" i="50"/>
  <c r="AW174" i="50" s="1"/>
  <c r="AI176" i="50"/>
  <c r="AW176" i="50" s="1"/>
  <c r="AI184" i="50"/>
  <c r="AW184" i="50" s="1"/>
  <c r="AC185" i="50"/>
  <c r="AT185" i="50" s="1"/>
  <c r="AC189" i="50"/>
  <c r="AT189" i="50" s="1"/>
  <c r="AC190" i="50"/>
  <c r="AT190" i="50" s="1"/>
  <c r="AA207" i="50"/>
  <c r="AS207" i="50" s="1"/>
  <c r="AA191" i="50"/>
  <c r="AS191" i="50" s="1"/>
  <c r="W192" i="50"/>
  <c r="AQ192" i="50" s="1"/>
  <c r="W193" i="50"/>
  <c r="AQ193" i="50" s="1"/>
  <c r="AI210" i="50"/>
  <c r="AW210" i="50" s="1"/>
  <c r="AC199" i="50"/>
  <c r="AT199" i="50" s="1"/>
  <c r="AA200" i="50"/>
  <c r="AS200" i="50" s="1"/>
  <c r="Y7" i="50"/>
  <c r="AR7" i="50" s="1"/>
  <c r="AC49" i="50"/>
  <c r="AT49" i="50" s="1"/>
  <c r="AA50" i="50"/>
  <c r="AS50" i="50" s="1"/>
  <c r="AA59" i="50"/>
  <c r="AS59" i="50" s="1"/>
  <c r="Y65" i="50"/>
  <c r="AR65" i="50" s="1"/>
  <c r="AA79" i="50"/>
  <c r="AS79" i="50" s="1"/>
  <c r="AA80" i="50"/>
  <c r="AS80" i="50" s="1"/>
  <c r="Y83" i="50"/>
  <c r="AR83" i="50" s="1"/>
  <c r="Y87" i="50"/>
  <c r="AR87" i="50" s="1"/>
  <c r="Q100" i="50"/>
  <c r="AC105" i="50"/>
  <c r="AT105" i="50" s="1"/>
  <c r="AC111" i="50"/>
  <c r="AT111" i="50" s="1"/>
  <c r="AC113" i="50"/>
  <c r="AT113" i="50" s="1"/>
  <c r="AC117" i="50"/>
  <c r="AT117" i="50" s="1"/>
  <c r="Y122" i="50"/>
  <c r="AR122" i="50" s="1"/>
  <c r="W124" i="50"/>
  <c r="AQ124" i="50" s="1"/>
  <c r="W127" i="50"/>
  <c r="AQ127" i="50" s="1"/>
  <c r="AC139" i="50"/>
  <c r="AT139" i="50" s="1"/>
  <c r="AA145" i="50"/>
  <c r="AS145" i="50" s="1"/>
  <c r="AA152" i="50"/>
  <c r="AS152" i="50" s="1"/>
  <c r="AA154" i="50"/>
  <c r="AS154" i="50" s="1"/>
  <c r="AA155" i="50"/>
  <c r="AS155" i="50" s="1"/>
  <c r="AA156" i="50"/>
  <c r="AS156" i="50" s="1"/>
  <c r="Y157" i="50"/>
  <c r="AR157" i="50" s="1"/>
  <c r="Y161" i="50"/>
  <c r="AR161" i="50" s="1"/>
  <c r="U169" i="50"/>
  <c r="AP169" i="50" s="1"/>
  <c r="AA209" i="50"/>
  <c r="AS209" i="50" s="1"/>
  <c r="AA194" i="50"/>
  <c r="AS194" i="50" s="1"/>
  <c r="AA196" i="50"/>
  <c r="AS196" i="50" s="1"/>
  <c r="AA53" i="50"/>
  <c r="AS53" i="50" s="1"/>
  <c r="AA147" i="50"/>
  <c r="AS147" i="50" s="1"/>
  <c r="Y69" i="50"/>
  <c r="AR69" i="50" s="1"/>
  <c r="Y74" i="50"/>
  <c r="AR74" i="50" s="1"/>
  <c r="W81" i="50"/>
  <c r="AQ81" i="50" s="1"/>
  <c r="AI91" i="50"/>
  <c r="AW91" i="50" s="1"/>
  <c r="AC103" i="50"/>
  <c r="AT103" i="50" s="1"/>
  <c r="AC107" i="50"/>
  <c r="AT107" i="50" s="1"/>
  <c r="Y108" i="50"/>
  <c r="AR108" i="50" s="1"/>
  <c r="W121" i="50"/>
  <c r="AQ121" i="50" s="1"/>
  <c r="S340" i="50"/>
  <c r="AO340" i="50" s="1"/>
  <c r="AI340" i="50"/>
  <c r="AW340" i="50" s="1"/>
  <c r="S345" i="50"/>
  <c r="AO345" i="50" s="1"/>
  <c r="AI345" i="50"/>
  <c r="AW345" i="50" s="1"/>
  <c r="S355" i="50"/>
  <c r="AO355" i="50" s="1"/>
  <c r="AI355" i="50"/>
  <c r="AW355" i="50" s="1"/>
  <c r="Q356" i="50"/>
  <c r="AI356" i="50"/>
  <c r="AW356" i="50" s="1"/>
  <c r="AA358" i="50"/>
  <c r="AS358" i="50" s="1"/>
  <c r="AA363" i="50"/>
  <c r="AS363" i="50" s="1"/>
  <c r="Y126" i="50"/>
  <c r="AR126" i="50" s="1"/>
  <c r="U138" i="50"/>
  <c r="AP138" i="50" s="1"/>
  <c r="AC144" i="50"/>
  <c r="AT144" i="50" s="1"/>
  <c r="AA146" i="50"/>
  <c r="AS146" i="50" s="1"/>
  <c r="W148" i="50"/>
  <c r="AQ148" i="50" s="1"/>
  <c r="AA151" i="50"/>
  <c r="AS151" i="50" s="1"/>
  <c r="U159" i="50"/>
  <c r="AP159" i="50" s="1"/>
  <c r="AI162" i="50"/>
  <c r="AW162" i="50" s="1"/>
  <c r="AA164" i="50"/>
  <c r="AS164" i="50" s="1"/>
  <c r="AC172" i="50"/>
  <c r="AT172" i="50" s="1"/>
  <c r="U179" i="50"/>
  <c r="AP179" i="50" s="1"/>
  <c r="S86" i="50"/>
  <c r="AO86" i="50" s="1"/>
  <c r="AI86" i="50"/>
  <c r="AW86" i="50" s="1"/>
  <c r="AC178" i="50"/>
  <c r="AT178" i="50" s="1"/>
  <c r="Y182" i="50"/>
  <c r="AR182" i="50" s="1"/>
  <c r="W201" i="50"/>
  <c r="AQ201" i="50" s="1"/>
  <c r="S187" i="50"/>
  <c r="AO187" i="50" s="1"/>
  <c r="AI187" i="50"/>
  <c r="AW187" i="50" s="1"/>
  <c r="AC206" i="50"/>
  <c r="AT206" i="50" s="1"/>
  <c r="Y195" i="50"/>
  <c r="AR195" i="50" s="1"/>
  <c r="W197" i="50"/>
  <c r="AQ197" i="50" s="1"/>
  <c r="S198" i="50"/>
  <c r="AI198" i="50"/>
  <c r="AW198" i="50" s="1"/>
  <c r="AA215" i="50"/>
  <c r="AS215" i="50" s="1"/>
  <c r="Y216" i="50"/>
  <c r="AR216" i="50" s="1"/>
  <c r="W217" i="50"/>
  <c r="AQ217" i="50" s="1"/>
  <c r="U218" i="50"/>
  <c r="AP218" i="50" s="1"/>
  <c r="S219" i="50"/>
  <c r="AO219" i="50" s="1"/>
  <c r="AI219" i="50"/>
  <c r="AW219" i="50" s="1"/>
  <c r="AC222" i="50"/>
  <c r="AT222" i="50" s="1"/>
  <c r="AA223" i="50"/>
  <c r="AS223" i="50" s="1"/>
  <c r="Y224" i="50"/>
  <c r="AR224" i="50" s="1"/>
  <c r="AI225" i="50"/>
  <c r="AW225" i="50" s="1"/>
  <c r="Q226" i="50"/>
  <c r="AN226" i="50" s="1"/>
  <c r="Y228" i="50"/>
  <c r="AR228" i="50" s="1"/>
  <c r="W229" i="50"/>
  <c r="AQ229" i="50" s="1"/>
  <c r="S230" i="50"/>
  <c r="AO230" i="50" s="1"/>
  <c r="Q231" i="50"/>
  <c r="AA233" i="50"/>
  <c r="AS233" i="50" s="1"/>
  <c r="W234" i="50"/>
  <c r="AQ234" i="50" s="1"/>
  <c r="U235" i="50"/>
  <c r="AP235" i="50" s="1"/>
  <c r="AI236" i="50"/>
  <c r="AW236" i="50" s="1"/>
  <c r="AC238" i="50"/>
  <c r="AT238" i="50" s="1"/>
  <c r="W239" i="50"/>
  <c r="AQ239" i="50" s="1"/>
  <c r="U240" i="50"/>
  <c r="AP240" i="50" s="1"/>
  <c r="AC242" i="50"/>
  <c r="AT242" i="50" s="1"/>
  <c r="Y243" i="50"/>
  <c r="AR243" i="50" s="1"/>
  <c r="AC245" i="50"/>
  <c r="AT245" i="50" s="1"/>
  <c r="AA246" i="50"/>
  <c r="AS246" i="50" s="1"/>
  <c r="Y247" i="50"/>
  <c r="AR247" i="50" s="1"/>
  <c r="U248" i="50"/>
  <c r="AP248" i="50" s="1"/>
  <c r="AC250" i="50"/>
  <c r="AT250" i="50" s="1"/>
  <c r="AA251" i="50"/>
  <c r="AS251" i="50" s="1"/>
  <c r="Y252" i="50"/>
  <c r="AR252" i="50" s="1"/>
  <c r="W253" i="50"/>
  <c r="AQ253" i="50" s="1"/>
  <c r="U254" i="50"/>
  <c r="AP254" i="50" s="1"/>
  <c r="S255" i="50"/>
  <c r="AO255" i="50" s="1"/>
  <c r="AI256" i="50"/>
  <c r="AW256" i="50" s="1"/>
  <c r="AC257" i="50"/>
  <c r="AT257" i="50" s="1"/>
  <c r="AA258" i="50"/>
  <c r="AS258" i="50" s="1"/>
  <c r="W259" i="50"/>
  <c r="AQ259" i="50" s="1"/>
  <c r="U260" i="50"/>
  <c r="AP260" i="50" s="1"/>
  <c r="S261" i="50"/>
  <c r="AO261" i="50" s="1"/>
  <c r="Q262" i="50"/>
  <c r="AN262" i="50" s="1"/>
  <c r="AI263" i="50"/>
  <c r="AW263" i="50" s="1"/>
  <c r="AA264" i="50"/>
  <c r="AS264" i="50" s="1"/>
  <c r="W265" i="50"/>
  <c r="AQ265" i="50" s="1"/>
  <c r="Q266" i="50"/>
  <c r="AN266" i="50" s="1"/>
  <c r="AI267" i="50"/>
  <c r="AW267" i="50" s="1"/>
  <c r="AA268" i="50"/>
  <c r="AS268" i="50" s="1"/>
  <c r="W269" i="50"/>
  <c r="AQ269" i="50" s="1"/>
  <c r="AI271" i="50"/>
  <c r="AW271" i="50" s="1"/>
  <c r="AC272" i="50"/>
  <c r="AT272" i="50" s="1"/>
  <c r="AA273" i="50"/>
  <c r="AS273" i="50" s="1"/>
  <c r="Y274" i="50"/>
  <c r="AR274" i="50" s="1"/>
  <c r="U275" i="50"/>
  <c r="AP275" i="50" s="1"/>
  <c r="S276" i="50"/>
  <c r="AO276" i="50" s="1"/>
  <c r="Q277" i="50"/>
  <c r="AI278" i="50"/>
  <c r="AW278" i="50" s="1"/>
  <c r="AA279" i="50"/>
  <c r="AS279" i="50" s="1"/>
  <c r="U280" i="50"/>
  <c r="AP280" i="50" s="1"/>
  <c r="S281" i="50"/>
  <c r="AO281" i="50" s="1"/>
  <c r="AC282" i="50"/>
  <c r="AT282" i="50" s="1"/>
  <c r="Y283" i="50"/>
  <c r="AR283" i="50" s="1"/>
  <c r="W284" i="50"/>
  <c r="AQ284" i="50" s="1"/>
  <c r="U285" i="50"/>
  <c r="AP285" i="50" s="1"/>
  <c r="S286" i="50"/>
  <c r="AO286" i="50" s="1"/>
  <c r="AI287" i="50"/>
  <c r="AW287" i="50" s="1"/>
  <c r="AC288" i="50"/>
  <c r="AT288" i="50" s="1"/>
  <c r="AA289" i="50"/>
  <c r="AS289" i="50" s="1"/>
  <c r="U290" i="50"/>
  <c r="AP290" i="50" s="1"/>
  <c r="S291" i="50"/>
  <c r="AO291" i="50" s="1"/>
  <c r="AC292" i="50"/>
  <c r="AT292" i="50" s="1"/>
  <c r="AA293" i="50"/>
  <c r="AS293" i="50" s="1"/>
  <c r="Y294" i="50"/>
  <c r="AR294" i="50" s="1"/>
  <c r="S295" i="50"/>
  <c r="AO295" i="50" s="1"/>
  <c r="AC296" i="50"/>
  <c r="AT296" i="50" s="1"/>
  <c r="AA297" i="50"/>
  <c r="AS297" i="50" s="1"/>
  <c r="W298" i="50"/>
  <c r="AQ298" i="50" s="1"/>
  <c r="S299" i="50"/>
  <c r="AO299" i="50" s="1"/>
  <c r="AA301" i="50"/>
  <c r="AS301" i="50" s="1"/>
  <c r="W302" i="50"/>
  <c r="AQ302" i="50" s="1"/>
  <c r="U303" i="50"/>
  <c r="AP303" i="50" s="1"/>
  <c r="S304" i="50"/>
  <c r="AO304" i="50" s="1"/>
  <c r="Q305" i="50"/>
  <c r="AN305" i="50" s="1"/>
  <c r="AA306" i="50"/>
  <c r="AS306" i="50" s="1"/>
  <c r="W307" i="50"/>
  <c r="AQ307" i="50" s="1"/>
  <c r="U308" i="50"/>
  <c r="AP308" i="50" s="1"/>
  <c r="S309" i="50"/>
  <c r="AO309" i="50" s="1"/>
  <c r="AC310" i="50"/>
  <c r="AT310" i="50" s="1"/>
  <c r="AA311" i="50"/>
  <c r="AS311" i="50" s="1"/>
  <c r="U312" i="50"/>
  <c r="AP312" i="50" s="1"/>
  <c r="S313" i="50"/>
  <c r="AO313" i="50" s="1"/>
  <c r="AC314" i="50"/>
  <c r="AT314" i="50" s="1"/>
  <c r="AA315" i="50"/>
  <c r="AS315" i="50" s="1"/>
  <c r="Y316" i="50"/>
  <c r="AR316" i="50" s="1"/>
  <c r="W317" i="50"/>
  <c r="AQ317" i="50" s="1"/>
  <c r="S318" i="50"/>
  <c r="AO318" i="50" s="1"/>
  <c r="AI320" i="50"/>
  <c r="AW320" i="50" s="1"/>
  <c r="AA321" i="50"/>
  <c r="AS321" i="50" s="1"/>
  <c r="W322" i="50"/>
  <c r="AQ322" i="50" s="1"/>
  <c r="S323" i="50"/>
  <c r="AC325" i="50"/>
  <c r="AA326" i="50"/>
  <c r="AS326" i="50" s="1"/>
  <c r="Y327" i="50"/>
  <c r="AR327" i="50" s="1"/>
  <c r="U328" i="50"/>
  <c r="AP328" i="50" s="1"/>
  <c r="S329" i="50"/>
  <c r="AO329" i="50" s="1"/>
  <c r="Q330" i="50"/>
  <c r="AN330" i="50" s="1"/>
  <c r="W12" i="50"/>
  <c r="AQ12" i="50" s="1"/>
  <c r="AI15" i="50"/>
  <c r="AW15" i="50" s="1"/>
  <c r="AI20" i="50"/>
  <c r="AW20" i="50" s="1"/>
  <c r="AI39" i="50"/>
  <c r="AW39" i="50" s="1"/>
  <c r="AI41" i="50"/>
  <c r="AW41" i="50" s="1"/>
  <c r="AC50" i="50"/>
  <c r="AT50" i="50" s="1"/>
  <c r="AC59" i="50"/>
  <c r="AT59" i="50" s="1"/>
  <c r="AA65" i="50"/>
  <c r="AS65" i="50" s="1"/>
  <c r="Y68" i="50"/>
  <c r="AR68" i="50" s="1"/>
  <c r="Y66" i="50"/>
  <c r="AR66" i="50" s="1"/>
  <c r="Y67" i="50"/>
  <c r="AR67" i="50" s="1"/>
  <c r="AI72" i="50"/>
  <c r="AW72" i="50" s="1"/>
  <c r="AC79" i="50"/>
  <c r="AT79" i="50" s="1"/>
  <c r="AC80" i="50"/>
  <c r="AT80" i="50" s="1"/>
  <c r="AA83" i="50"/>
  <c r="AS83" i="50" s="1"/>
  <c r="AA87" i="50"/>
  <c r="AS87" i="50" s="1"/>
  <c r="AI100" i="50"/>
  <c r="AW100" i="50" s="1"/>
  <c r="AI102" i="50"/>
  <c r="AW102" i="50" s="1"/>
  <c r="AA122" i="50"/>
  <c r="AS122" i="50" s="1"/>
  <c r="Y124" i="50"/>
  <c r="AR124" i="50" s="1"/>
  <c r="Y127" i="50"/>
  <c r="AR127" i="50" s="1"/>
  <c r="W129" i="50"/>
  <c r="AQ129" i="50" s="1"/>
  <c r="AI131" i="50"/>
  <c r="AW131" i="50" s="1"/>
  <c r="AI135" i="50"/>
  <c r="AW135" i="50" s="1"/>
  <c r="AC145" i="50"/>
  <c r="AT145" i="50" s="1"/>
  <c r="AC152" i="50"/>
  <c r="AT152" i="50" s="1"/>
  <c r="AC154" i="50"/>
  <c r="AT154" i="50" s="1"/>
  <c r="AC155" i="50"/>
  <c r="AT155" i="50" s="1"/>
  <c r="AC156" i="50"/>
  <c r="AT156" i="50" s="1"/>
  <c r="AA157" i="50"/>
  <c r="AS157" i="50" s="1"/>
  <c r="AA161" i="50"/>
  <c r="AS161" i="50" s="1"/>
  <c r="W169" i="50"/>
  <c r="AQ169" i="50" s="1"/>
  <c r="Q168" i="50"/>
  <c r="Q177" i="50"/>
  <c r="Q208" i="50"/>
  <c r="AI208" i="50"/>
  <c r="AW208" i="50" s="1"/>
  <c r="AC209" i="50"/>
  <c r="AT209" i="50" s="1"/>
  <c r="AC194" i="50"/>
  <c r="AT194" i="50" s="1"/>
  <c r="AC196" i="50"/>
  <c r="AT196" i="50" s="1"/>
  <c r="Y14" i="50"/>
  <c r="AR14" i="50" s="1"/>
  <c r="Y22" i="50"/>
  <c r="AR22" i="50" s="1"/>
  <c r="AC53" i="50"/>
  <c r="AT53" i="50" s="1"/>
  <c r="AC147" i="50"/>
  <c r="AT147" i="50" s="1"/>
  <c r="AA69" i="50"/>
  <c r="AS69" i="50" s="1"/>
  <c r="AA74" i="50"/>
  <c r="AS74" i="50" s="1"/>
  <c r="Y81" i="50"/>
  <c r="AR81" i="50" s="1"/>
  <c r="AI98" i="50"/>
  <c r="AW98" i="50" s="1"/>
  <c r="AA108" i="50"/>
  <c r="AS108" i="50" s="1"/>
  <c r="Y121" i="50"/>
  <c r="AR121" i="50" s="1"/>
  <c r="U340" i="50"/>
  <c r="AP340" i="50" s="1"/>
  <c r="U345" i="50"/>
  <c r="AP345" i="50" s="1"/>
  <c r="U355" i="50"/>
  <c r="AP355" i="50" s="1"/>
  <c r="S356" i="50"/>
  <c r="AO356" i="50" s="1"/>
  <c r="AC358" i="50"/>
  <c r="AT358" i="50" s="1"/>
  <c r="AC363" i="50"/>
  <c r="AT363" i="50" s="1"/>
  <c r="AA126" i="50"/>
  <c r="AS126" i="50" s="1"/>
  <c r="Y128" i="50"/>
  <c r="AR128" i="50" s="1"/>
  <c r="AI141" i="50"/>
  <c r="AW141" i="50" s="1"/>
  <c r="AC146" i="50"/>
  <c r="AT146" i="50" s="1"/>
  <c r="Y148" i="50"/>
  <c r="AR148" i="50" s="1"/>
  <c r="AC151" i="50"/>
  <c r="AT151" i="50" s="1"/>
  <c r="W159" i="50"/>
  <c r="AQ159" i="50" s="1"/>
  <c r="U162" i="50"/>
  <c r="AP162" i="50" s="1"/>
  <c r="AI163" i="50"/>
  <c r="AW163" i="50" s="1"/>
  <c r="AC164" i="50"/>
  <c r="AT164" i="50" s="1"/>
  <c r="W166" i="50"/>
  <c r="AQ166" i="50" s="1"/>
  <c r="AI167" i="50"/>
  <c r="AW167" i="50" s="1"/>
  <c r="Y175" i="50"/>
  <c r="AR175" i="50" s="1"/>
  <c r="W179" i="50"/>
  <c r="AQ179" i="50" s="1"/>
  <c r="AA182" i="50"/>
  <c r="AS182" i="50" s="1"/>
  <c r="Y201" i="50"/>
  <c r="AR201" i="50" s="1"/>
  <c r="U187" i="50"/>
  <c r="AP187" i="50" s="1"/>
  <c r="S205" i="50"/>
  <c r="AI205" i="50"/>
  <c r="AW205" i="50" s="1"/>
  <c r="AA195" i="50"/>
  <c r="AS195" i="50" s="1"/>
  <c r="Y197" i="50"/>
  <c r="AR197" i="50" s="1"/>
  <c r="U198" i="50"/>
  <c r="AP198" i="50" s="1"/>
  <c r="Q214" i="50"/>
  <c r="AI214" i="50"/>
  <c r="AW214" i="50" s="1"/>
  <c r="AC215" i="50"/>
  <c r="AT215" i="50" s="1"/>
  <c r="AA216" i="50"/>
  <c r="AS216" i="50" s="1"/>
  <c r="Y217" i="50"/>
  <c r="AR217" i="50" s="1"/>
  <c r="W218" i="50"/>
  <c r="AQ218" i="50" s="1"/>
  <c r="U219" i="50"/>
  <c r="AP219" i="50" s="1"/>
  <c r="S220" i="50"/>
  <c r="AI220" i="50"/>
  <c r="AW220" i="50" s="1"/>
  <c r="Q221" i="50"/>
  <c r="AN221" i="50" s="1"/>
  <c r="AC223" i="50"/>
  <c r="AT223" i="50" s="1"/>
  <c r="AA224" i="50"/>
  <c r="AS224" i="50" s="1"/>
  <c r="U225" i="50"/>
  <c r="AP225" i="50" s="1"/>
  <c r="S226" i="50"/>
  <c r="AO226" i="50" s="1"/>
  <c r="AI226" i="50"/>
  <c r="AW226" i="50" s="1"/>
  <c r="Q227" i="50"/>
  <c r="AA228" i="50"/>
  <c r="AS228" i="50" s="1"/>
  <c r="Y229" i="50"/>
  <c r="AR229" i="50" s="1"/>
  <c r="U230" i="50"/>
  <c r="AP230" i="50" s="1"/>
  <c r="AI231" i="50"/>
  <c r="AW231" i="50" s="1"/>
  <c r="Q232" i="50"/>
  <c r="AN232" i="50" s="1"/>
  <c r="AC233" i="50"/>
  <c r="AT233" i="50" s="1"/>
  <c r="Y234" i="50"/>
  <c r="AR234" i="50" s="1"/>
  <c r="W235" i="50"/>
  <c r="AQ235" i="50" s="1"/>
  <c r="S236" i="50"/>
  <c r="Y239" i="50"/>
  <c r="AR239" i="50" s="1"/>
  <c r="W240" i="50"/>
  <c r="AQ240" i="50" s="1"/>
  <c r="AA243" i="50"/>
  <c r="AS243" i="50" s="1"/>
  <c r="S244" i="50"/>
  <c r="AO244" i="50" s="1"/>
  <c r="AI244" i="50"/>
  <c r="AW244" i="50" s="1"/>
  <c r="AC246" i="50"/>
  <c r="AT246" i="50" s="1"/>
  <c r="AA247" i="50"/>
  <c r="AS247" i="50" s="1"/>
  <c r="W248" i="50"/>
  <c r="AQ248" i="50" s="1"/>
  <c r="AC251" i="50"/>
  <c r="AT251" i="50" s="1"/>
  <c r="AA252" i="50"/>
  <c r="AS252" i="50" s="1"/>
  <c r="Y253" i="50"/>
  <c r="AR253" i="50" s="1"/>
  <c r="W254" i="50"/>
  <c r="AQ254" i="50" s="1"/>
  <c r="U255" i="50"/>
  <c r="AP255" i="50" s="1"/>
  <c r="Q256" i="50"/>
  <c r="AN256" i="50" s="1"/>
  <c r="AI257" i="50"/>
  <c r="AW257" i="50" s="1"/>
  <c r="AC258" i="50"/>
  <c r="AT258" i="50" s="1"/>
  <c r="Y259" i="50"/>
  <c r="AR259" i="50" s="1"/>
  <c r="W260" i="50"/>
  <c r="AQ260" i="50" s="1"/>
  <c r="U261" i="50"/>
  <c r="AP261" i="50" s="1"/>
  <c r="S262" i="50"/>
  <c r="AO262" i="50" s="1"/>
  <c r="Q263" i="50"/>
  <c r="AC264" i="50"/>
  <c r="AT264" i="50" s="1"/>
  <c r="Y265" i="50"/>
  <c r="AR265" i="50" s="1"/>
  <c r="S266" i="50"/>
  <c r="AO266" i="50" s="1"/>
  <c r="Q267" i="50"/>
  <c r="AC268" i="50"/>
  <c r="AT268" i="50" s="1"/>
  <c r="Y269" i="50"/>
  <c r="AR269" i="50" s="1"/>
  <c r="S270" i="50"/>
  <c r="AO270" i="50" s="1"/>
  <c r="Q271" i="50"/>
  <c r="AN271" i="50" s="1"/>
  <c r="AI272" i="50"/>
  <c r="AW272" i="50" s="1"/>
  <c r="AC273" i="50"/>
  <c r="AT273" i="50" s="1"/>
  <c r="AA274" i="50"/>
  <c r="AS274" i="50" s="1"/>
  <c r="W275" i="50"/>
  <c r="AQ275" i="50" s="1"/>
  <c r="U276" i="50"/>
  <c r="AP276" i="50" s="1"/>
  <c r="S277" i="50"/>
  <c r="AO277" i="50" s="1"/>
  <c r="Q278" i="50"/>
  <c r="AN278" i="50" s="1"/>
  <c r="AC279" i="50"/>
  <c r="AT279" i="50" s="1"/>
  <c r="W280" i="50"/>
  <c r="AQ280" i="50" s="1"/>
  <c r="U281" i="50"/>
  <c r="AP281" i="50" s="1"/>
  <c r="AI282" i="50"/>
  <c r="AW282" i="50" s="1"/>
  <c r="AA283" i="50"/>
  <c r="AS283" i="50" s="1"/>
  <c r="Y284" i="50"/>
  <c r="AR284" i="50" s="1"/>
  <c r="W285" i="50"/>
  <c r="AQ285" i="50" s="1"/>
  <c r="U286" i="50"/>
  <c r="AP286" i="50" s="1"/>
  <c r="Q287" i="50"/>
  <c r="AN287" i="50" s="1"/>
  <c r="AI288" i="50"/>
  <c r="AW288" i="50" s="1"/>
  <c r="AC289" i="50"/>
  <c r="AT289" i="50" s="1"/>
  <c r="W290" i="50"/>
  <c r="AQ290" i="50" s="1"/>
  <c r="U291" i="50"/>
  <c r="AP291" i="50" s="1"/>
  <c r="AI292" i="50"/>
  <c r="AW292" i="50" s="1"/>
  <c r="AC293" i="50"/>
  <c r="AT293" i="50" s="1"/>
  <c r="AA294" i="50"/>
  <c r="AS294" i="50" s="1"/>
  <c r="U295" i="50"/>
  <c r="AP295" i="50" s="1"/>
  <c r="AI296" i="50"/>
  <c r="AW296" i="50" s="1"/>
  <c r="AC297" i="50"/>
  <c r="AT297" i="50" s="1"/>
  <c r="Y298" i="50"/>
  <c r="AR298" i="50" s="1"/>
  <c r="U299" i="50"/>
  <c r="AP299" i="50" s="1"/>
  <c r="S300" i="50"/>
  <c r="AO300" i="50" s="1"/>
  <c r="AC301" i="50"/>
  <c r="AT301" i="50" s="1"/>
  <c r="Y302" i="50"/>
  <c r="AR302" i="50" s="1"/>
  <c r="W303" i="50"/>
  <c r="AQ303" i="50" s="1"/>
  <c r="U304" i="50"/>
  <c r="AP304" i="50" s="1"/>
  <c r="S305" i="50"/>
  <c r="AO305" i="50" s="1"/>
  <c r="AC306" i="50"/>
  <c r="AT306" i="50" s="1"/>
  <c r="Y307" i="50"/>
  <c r="AR307" i="50" s="1"/>
  <c r="W308" i="50"/>
  <c r="AQ308" i="50" s="1"/>
  <c r="U309" i="50"/>
  <c r="AP309" i="50" s="1"/>
  <c r="AI310" i="50"/>
  <c r="AW310" i="50" s="1"/>
  <c r="AC311" i="50"/>
  <c r="AT311" i="50" s="1"/>
  <c r="W312" i="50"/>
  <c r="AQ312" i="50" s="1"/>
  <c r="U313" i="50"/>
  <c r="AP313" i="50" s="1"/>
  <c r="AI314" i="50"/>
  <c r="AW314" i="50" s="1"/>
  <c r="AC315" i="50"/>
  <c r="AT315" i="50" s="1"/>
  <c r="AA316" i="50"/>
  <c r="AS316" i="50" s="1"/>
  <c r="Y317" i="50"/>
  <c r="AR317" i="50" s="1"/>
  <c r="U318" i="50"/>
  <c r="AP318" i="50" s="1"/>
  <c r="S319" i="50"/>
  <c r="AO319" i="50" s="1"/>
  <c r="AC321" i="50"/>
  <c r="AT321" i="50" s="1"/>
  <c r="Y322" i="50"/>
  <c r="AR322" i="50" s="1"/>
  <c r="U323" i="50"/>
  <c r="AP323" i="50" s="1"/>
  <c r="S324" i="50"/>
  <c r="AO324" i="50" s="1"/>
  <c r="AI325" i="50"/>
  <c r="AW325" i="50" s="1"/>
  <c r="AC326" i="50"/>
  <c r="AT326" i="50" s="1"/>
  <c r="AA327" i="50"/>
  <c r="AS327" i="50" s="1"/>
  <c r="W328" i="50"/>
  <c r="AQ328" i="50" s="1"/>
  <c r="U329" i="50"/>
  <c r="AP329" i="50" s="1"/>
  <c r="S330" i="50"/>
  <c r="AO330" i="50" s="1"/>
  <c r="AA34" i="50"/>
  <c r="AS34" i="50" s="1"/>
  <c r="AA180" i="50"/>
  <c r="AS180" i="50" s="1"/>
  <c r="AI93" i="50"/>
  <c r="AW93" i="50" s="1"/>
  <c r="AI94" i="50"/>
  <c r="AW94" i="50" s="1"/>
  <c r="AI334" i="50"/>
  <c r="AW334" i="50" s="1"/>
  <c r="AI24" i="50"/>
  <c r="AW24" i="50" s="1"/>
  <c r="AI181" i="50"/>
  <c r="AW181" i="50" s="1"/>
  <c r="AI338" i="50"/>
  <c r="AW338" i="50" s="1"/>
  <c r="AC30" i="50"/>
  <c r="AT30" i="50" s="1"/>
  <c r="AA112" i="50"/>
  <c r="AS112" i="50" s="1"/>
  <c r="U342" i="50"/>
  <c r="AP342" i="50" s="1"/>
  <c r="AC188" i="50"/>
  <c r="AT188" i="50" s="1"/>
  <c r="AA101" i="50"/>
  <c r="AS101" i="50" s="1"/>
  <c r="W114" i="50"/>
  <c r="AQ114" i="50" s="1"/>
  <c r="AI57" i="50"/>
  <c r="AW57" i="50" s="1"/>
  <c r="AI142" i="50"/>
  <c r="AW142" i="50" s="1"/>
  <c r="AI17" i="50"/>
  <c r="AW17" i="50" s="1"/>
  <c r="AI119" i="50"/>
  <c r="AW119" i="50" s="1"/>
  <c r="AC31" i="50"/>
  <c r="AT31" i="50" s="1"/>
  <c r="AC62" i="50"/>
  <c r="AT62" i="50" s="1"/>
  <c r="Y45" i="50"/>
  <c r="AR45" i="50" s="1"/>
  <c r="W143" i="50"/>
  <c r="AQ143" i="50" s="1"/>
  <c r="AI149" i="50"/>
  <c r="AW149" i="50" s="1"/>
  <c r="AC158" i="50"/>
  <c r="AT158" i="50" s="1"/>
  <c r="AA160" i="50"/>
  <c r="AS160" i="50" s="1"/>
  <c r="AA165" i="50"/>
  <c r="AS165" i="50" s="1"/>
  <c r="AA173" i="50"/>
  <c r="AS173" i="50" s="1"/>
  <c r="W174" i="50"/>
  <c r="AQ174" i="50" s="1"/>
  <c r="W176" i="50"/>
  <c r="AQ176" i="50" s="1"/>
  <c r="W184" i="50"/>
  <c r="AQ184" i="50" s="1"/>
  <c r="Q189" i="50"/>
  <c r="AA192" i="50"/>
  <c r="AS192" i="50" s="1"/>
  <c r="AA193" i="50"/>
  <c r="AS193" i="50" s="1"/>
  <c r="W210" i="50"/>
  <c r="AQ210" i="50" s="1"/>
  <c r="U211" i="50"/>
  <c r="AI199" i="50"/>
  <c r="AW199" i="50" s="1"/>
  <c r="AC7" i="50"/>
  <c r="AT7" i="50" s="1"/>
  <c r="Y10" i="50"/>
  <c r="AR10" i="50" s="1"/>
  <c r="Y12" i="50"/>
  <c r="AR12" i="50" s="1"/>
  <c r="AI27" i="50"/>
  <c r="AW27" i="50" s="1"/>
  <c r="AI32" i="50"/>
  <c r="AW32" i="50" s="1"/>
  <c r="AI37" i="50"/>
  <c r="AW37" i="50" s="1"/>
  <c r="AI46" i="50"/>
  <c r="AW46" i="50" s="1"/>
  <c r="AI48" i="50"/>
  <c r="AW48" i="50" s="1"/>
  <c r="AI49" i="50"/>
  <c r="AW49" i="50" s="1"/>
  <c r="AC65" i="50"/>
  <c r="AT65" i="50" s="1"/>
  <c r="AA68" i="50"/>
  <c r="AS68" i="50" s="1"/>
  <c r="AA66" i="50"/>
  <c r="AS66" i="50" s="1"/>
  <c r="AA67" i="50"/>
  <c r="AS67" i="50" s="1"/>
  <c r="Y70" i="50"/>
  <c r="AR70" i="50" s="1"/>
  <c r="AI77" i="50"/>
  <c r="AW77" i="50" s="1"/>
  <c r="AC83" i="50"/>
  <c r="AT83" i="50" s="1"/>
  <c r="AC87" i="50"/>
  <c r="AT87" i="50" s="1"/>
  <c r="Y88" i="50"/>
  <c r="AR88" i="50" s="1"/>
  <c r="U102" i="50"/>
  <c r="AP102" i="50" s="1"/>
  <c r="AI104" i="50"/>
  <c r="AW104" i="50" s="1"/>
  <c r="AI105" i="50"/>
  <c r="AW105" i="50" s="1"/>
  <c r="Q111" i="50"/>
  <c r="AI111" i="50"/>
  <c r="AW111" i="50" s="1"/>
  <c r="Q113" i="50"/>
  <c r="AN113" i="50" s="1"/>
  <c r="AI113" i="50"/>
  <c r="AW113" i="50" s="1"/>
  <c r="AC122" i="50"/>
  <c r="AT122" i="50" s="1"/>
  <c r="AA124" i="50"/>
  <c r="AS124" i="50" s="1"/>
  <c r="AA127" i="50"/>
  <c r="AS127" i="50" s="1"/>
  <c r="Y129" i="50"/>
  <c r="AR129" i="50" s="1"/>
  <c r="U131" i="50"/>
  <c r="AP131" i="50" s="1"/>
  <c r="Q139" i="50"/>
  <c r="AN139" i="50" s="1"/>
  <c r="AC157" i="50"/>
  <c r="AT157" i="50" s="1"/>
  <c r="AC161" i="50"/>
  <c r="AT161" i="50" s="1"/>
  <c r="Y169" i="50"/>
  <c r="AR169" i="50" s="1"/>
  <c r="AI168" i="50"/>
  <c r="AW168" i="50" s="1"/>
  <c r="S171" i="50"/>
  <c r="AO171" i="50" s="1"/>
  <c r="AI171" i="50"/>
  <c r="AW171" i="50" s="1"/>
  <c r="AI177" i="50"/>
  <c r="AW177" i="50" s="1"/>
  <c r="S208" i="50"/>
  <c r="AO208" i="50" s="1"/>
  <c r="AI47" i="50"/>
  <c r="AW47" i="50" s="1"/>
  <c r="AI54" i="50"/>
  <c r="AW54" i="50" s="1"/>
  <c r="AC69" i="50"/>
  <c r="AT69" i="50" s="1"/>
  <c r="AC74" i="50"/>
  <c r="AT74" i="50" s="1"/>
  <c r="Y89" i="50"/>
  <c r="AR89" i="50" s="1"/>
  <c r="AI92" i="50"/>
  <c r="AI97" i="50"/>
  <c r="AW97" i="50" s="1"/>
  <c r="AI107" i="50"/>
  <c r="AW107" i="50" s="1"/>
  <c r="AC108" i="50"/>
  <c r="AT108" i="50" s="1"/>
  <c r="AA121" i="50"/>
  <c r="AS121" i="50" s="1"/>
  <c r="W340" i="50"/>
  <c r="AQ340" i="50" s="1"/>
  <c r="W345" i="50"/>
  <c r="AQ345" i="50" s="1"/>
  <c r="W355" i="50"/>
  <c r="AQ355" i="50" s="1"/>
  <c r="U356" i="50"/>
  <c r="AP356" i="50" s="1"/>
  <c r="AC126" i="50"/>
  <c r="AT126" i="50" s="1"/>
  <c r="AA128" i="50"/>
  <c r="AS128" i="50" s="1"/>
  <c r="Y138" i="50"/>
  <c r="AR138" i="50" s="1"/>
  <c r="AA148" i="50"/>
  <c r="AS148" i="50" s="1"/>
  <c r="AI150" i="50"/>
  <c r="AW150" i="50" s="1"/>
  <c r="Y159" i="50"/>
  <c r="AR159" i="50" s="1"/>
  <c r="W162" i="50"/>
  <c r="AQ162" i="50" s="1"/>
  <c r="U163" i="50"/>
  <c r="AP163" i="50" s="1"/>
  <c r="Y166" i="50"/>
  <c r="AR166" i="50" s="1"/>
  <c r="AI170" i="50"/>
  <c r="AW170" i="50" s="1"/>
  <c r="AA175" i="50"/>
  <c r="AS175" i="50" s="1"/>
  <c r="Y179" i="50"/>
  <c r="AR179" i="50" s="1"/>
  <c r="W86" i="50"/>
  <c r="AQ86" i="50" s="1"/>
  <c r="Q178" i="50"/>
  <c r="AN178" i="50" s="1"/>
  <c r="AC182" i="50"/>
  <c r="AT182" i="50" s="1"/>
  <c r="AA201" i="50"/>
  <c r="AS201" i="50" s="1"/>
  <c r="W187" i="50"/>
  <c r="AQ187" i="50" s="1"/>
  <c r="U205" i="50"/>
  <c r="AP205" i="50" s="1"/>
  <c r="Q206" i="50"/>
  <c r="AN206" i="50" s="1"/>
  <c r="AI206" i="50"/>
  <c r="AW206" i="50" s="1"/>
  <c r="AC195" i="50"/>
  <c r="AT195" i="50" s="1"/>
  <c r="AA197" i="50"/>
  <c r="AS197" i="50" s="1"/>
  <c r="W198" i="50"/>
  <c r="AQ198" i="50" s="1"/>
  <c r="S214" i="50"/>
  <c r="AO214" i="50" s="1"/>
  <c r="AC216" i="50"/>
  <c r="AT216" i="50" s="1"/>
  <c r="AA217" i="50"/>
  <c r="AS217" i="50" s="1"/>
  <c r="Y218" i="50"/>
  <c r="AR218" i="50" s="1"/>
  <c r="W219" i="50"/>
  <c r="AQ219" i="50" s="1"/>
  <c r="U220" i="50"/>
  <c r="AP220" i="50" s="1"/>
  <c r="S221" i="50"/>
  <c r="AO221" i="50" s="1"/>
  <c r="AI221" i="50"/>
  <c r="AW221" i="50" s="1"/>
  <c r="Q222" i="50"/>
  <c r="AC224" i="50"/>
  <c r="AT224" i="50" s="1"/>
  <c r="W225" i="50"/>
  <c r="AQ225" i="50" s="1"/>
  <c r="U226" i="50"/>
  <c r="S227" i="50"/>
  <c r="AO227" i="50" s="1"/>
  <c r="AI227" i="50"/>
  <c r="AW227" i="50" s="1"/>
  <c r="AC228" i="50"/>
  <c r="AT228" i="50" s="1"/>
  <c r="AA229" i="50"/>
  <c r="AS229" i="50" s="1"/>
  <c r="W230" i="50"/>
  <c r="AQ230" i="50" s="1"/>
  <c r="U231" i="50"/>
  <c r="AP231" i="50" s="1"/>
  <c r="S232" i="50"/>
  <c r="AO232" i="50" s="1"/>
  <c r="AI232" i="50"/>
  <c r="AW232" i="50" s="1"/>
  <c r="AA234" i="50"/>
  <c r="AS234" i="50" s="1"/>
  <c r="Y235" i="50"/>
  <c r="AR235" i="50" s="1"/>
  <c r="U236" i="50"/>
  <c r="AP236" i="50" s="1"/>
  <c r="S237" i="50"/>
  <c r="AO237" i="50" s="1"/>
  <c r="AI237" i="50"/>
  <c r="AW237" i="50" s="1"/>
  <c r="Y240" i="50"/>
  <c r="AR240" i="50" s="1"/>
  <c r="S241" i="50"/>
  <c r="AO241" i="50" s="1"/>
  <c r="AI241" i="50"/>
  <c r="AW241" i="50" s="1"/>
  <c r="AC243" i="50"/>
  <c r="AT243" i="50" s="1"/>
  <c r="U244" i="50"/>
  <c r="AP244" i="50" s="1"/>
  <c r="Q245" i="50"/>
  <c r="AN245" i="50" s="1"/>
  <c r="AC247" i="50"/>
  <c r="AT247" i="50" s="1"/>
  <c r="Y248" i="50"/>
  <c r="AR248" i="50" s="1"/>
  <c r="S249" i="50"/>
  <c r="AI249" i="50"/>
  <c r="AW249" i="50" s="1"/>
  <c r="Q250" i="50"/>
  <c r="AN250" i="50" s="1"/>
  <c r="AC252" i="50"/>
  <c r="AT252" i="50" s="1"/>
  <c r="AA253" i="50"/>
  <c r="AS253" i="50" s="1"/>
  <c r="Y254" i="50"/>
  <c r="AR254" i="50" s="1"/>
  <c r="W255" i="50"/>
  <c r="AQ255" i="50" s="1"/>
  <c r="S256" i="50"/>
  <c r="AO256" i="50" s="1"/>
  <c r="AI258" i="50"/>
  <c r="AW258" i="50" s="1"/>
  <c r="AA259" i="50"/>
  <c r="AS259" i="50" s="1"/>
  <c r="Y260" i="50"/>
  <c r="AR260" i="50" s="1"/>
  <c r="W261" i="50"/>
  <c r="AQ261" i="50" s="1"/>
  <c r="U262" i="50"/>
  <c r="AP262" i="50" s="1"/>
  <c r="AI264" i="50"/>
  <c r="AW264" i="50" s="1"/>
  <c r="AA265" i="50"/>
  <c r="AS265" i="50" s="1"/>
  <c r="U266" i="50"/>
  <c r="S267" i="50"/>
  <c r="AO267" i="50" s="1"/>
  <c r="AI268" i="50"/>
  <c r="AW268" i="50" s="1"/>
  <c r="AA269" i="50"/>
  <c r="AS269" i="50" s="1"/>
  <c r="U270" i="50"/>
  <c r="AP270" i="50" s="1"/>
  <c r="S271" i="50"/>
  <c r="AO271" i="50" s="1"/>
  <c r="AI273" i="50"/>
  <c r="AW273" i="50" s="1"/>
  <c r="AC274" i="50"/>
  <c r="AT274" i="50" s="1"/>
  <c r="Y275" i="50"/>
  <c r="AR275" i="50" s="1"/>
  <c r="W276" i="50"/>
  <c r="AQ276" i="50" s="1"/>
  <c r="U277" i="50"/>
  <c r="AP277" i="50" s="1"/>
  <c r="S278" i="50"/>
  <c r="AO278" i="50" s="1"/>
  <c r="AI279" i="50"/>
  <c r="AW279" i="50" s="1"/>
  <c r="Y280" i="50"/>
  <c r="AR280" i="50" s="1"/>
  <c r="W281" i="50"/>
  <c r="AQ281" i="50" s="1"/>
  <c r="Q282" i="50"/>
  <c r="AN282" i="50" s="1"/>
  <c r="AC283" i="50"/>
  <c r="AT283" i="50" s="1"/>
  <c r="AA284" i="50"/>
  <c r="AS284" i="50" s="1"/>
  <c r="Y285" i="50"/>
  <c r="AR285" i="50" s="1"/>
  <c r="W286" i="50"/>
  <c r="AQ286" i="50" s="1"/>
  <c r="S287" i="50"/>
  <c r="AO287" i="50" s="1"/>
  <c r="Q288" i="50"/>
  <c r="AN288" i="50" s="1"/>
  <c r="AI289" i="50"/>
  <c r="AW289" i="50" s="1"/>
  <c r="Y290" i="50"/>
  <c r="AR290" i="50" s="1"/>
  <c r="W291" i="50"/>
  <c r="AQ291" i="50" s="1"/>
  <c r="Q292" i="50"/>
  <c r="AN292" i="50" s="1"/>
  <c r="AI293" i="50"/>
  <c r="AW293" i="50" s="1"/>
  <c r="AC294" i="50"/>
  <c r="AT294" i="50" s="1"/>
  <c r="W295" i="50"/>
  <c r="AQ295" i="50" s="1"/>
  <c r="AI297" i="50"/>
  <c r="AW297" i="50" s="1"/>
  <c r="AA298" i="50"/>
  <c r="AS298" i="50" s="1"/>
  <c r="W299" i="50"/>
  <c r="AQ299" i="50" s="1"/>
  <c r="U300" i="50"/>
  <c r="AP300" i="50" s="1"/>
  <c r="AI301" i="50"/>
  <c r="AW301" i="50" s="1"/>
  <c r="AA302" i="50"/>
  <c r="AS302" i="50" s="1"/>
  <c r="Y303" i="50"/>
  <c r="AR303" i="50" s="1"/>
  <c r="W304" i="50"/>
  <c r="AQ304" i="50" s="1"/>
  <c r="U305" i="50"/>
  <c r="AP305" i="50" s="1"/>
  <c r="AI306" i="50"/>
  <c r="AW306" i="50" s="1"/>
  <c r="AA307" i="50"/>
  <c r="AS307" i="50" s="1"/>
  <c r="Y308" i="50"/>
  <c r="AR308" i="50" s="1"/>
  <c r="W309" i="50"/>
  <c r="AQ309" i="50" s="1"/>
  <c r="AI311" i="50"/>
  <c r="AW311" i="50" s="1"/>
  <c r="Y312" i="50"/>
  <c r="AR312" i="50" s="1"/>
  <c r="W313" i="50"/>
  <c r="AQ313" i="50" s="1"/>
  <c r="AI315" i="50"/>
  <c r="AW315" i="50" s="1"/>
  <c r="AC316" i="50"/>
  <c r="AT316" i="50" s="1"/>
  <c r="AA317" i="50"/>
  <c r="AS317" i="50" s="1"/>
  <c r="W318" i="50"/>
  <c r="AQ318" i="50" s="1"/>
  <c r="U319" i="50"/>
  <c r="AP319" i="50" s="1"/>
  <c r="S320" i="50"/>
  <c r="AI321" i="50"/>
  <c r="AW321" i="50" s="1"/>
  <c r="AA322" i="50"/>
  <c r="AS322" i="50" s="1"/>
  <c r="W323" i="50"/>
  <c r="AQ323" i="50" s="1"/>
  <c r="U324" i="50"/>
  <c r="AP324" i="50" s="1"/>
  <c r="AI326" i="50"/>
  <c r="AW326" i="50" s="1"/>
  <c r="AC327" i="50"/>
  <c r="AT327" i="50" s="1"/>
  <c r="Y328" i="50"/>
  <c r="AR328" i="50" s="1"/>
  <c r="W329" i="50"/>
  <c r="AQ329" i="50" s="1"/>
  <c r="U330" i="50"/>
  <c r="AN188" i="50"/>
  <c r="AO263" i="50"/>
  <c r="AP126" i="50"/>
  <c r="AR286" i="50"/>
  <c r="AN347" i="50"/>
  <c r="AN118" i="50"/>
  <c r="AN351" i="50"/>
  <c r="AN204" i="50"/>
  <c r="AN336" i="50"/>
  <c r="AN339" i="50"/>
  <c r="AN354" i="50"/>
  <c r="AN202" i="50"/>
  <c r="AN344" i="50"/>
  <c r="AN349" i="50"/>
  <c r="AW333" i="50"/>
  <c r="AS96" i="50"/>
  <c r="AN212" i="50"/>
  <c r="AN359" i="50"/>
  <c r="AN133" i="50"/>
  <c r="AN213" i="50"/>
  <c r="AP115" i="50"/>
  <c r="AN362" i="50"/>
  <c r="AN348" i="50"/>
  <c r="AN105" i="50"/>
  <c r="AN184" i="50"/>
  <c r="AN149" i="50"/>
  <c r="AN185" i="50"/>
  <c r="AN211" i="50"/>
  <c r="AR59" i="50"/>
  <c r="AP100" i="50"/>
  <c r="AN117" i="50"/>
  <c r="AO169" i="50"/>
  <c r="AN199" i="50"/>
  <c r="AN190" i="50"/>
  <c r="AQ152" i="50"/>
  <c r="AN174" i="50"/>
  <c r="AN209" i="50"/>
  <c r="AN92" i="50"/>
  <c r="AN98" i="50"/>
  <c r="AN194" i="50"/>
  <c r="AN97" i="50"/>
  <c r="AN108" i="50"/>
  <c r="AN340" i="50"/>
  <c r="AN128" i="50"/>
  <c r="AN363" i="50"/>
  <c r="AN141" i="50"/>
  <c r="AN358" i="50"/>
  <c r="AN201" i="50"/>
  <c r="AO225" i="50"/>
  <c r="AN345" i="50"/>
  <c r="AN175" i="50"/>
  <c r="AN197" i="50"/>
  <c r="AO217" i="50"/>
  <c r="AN195" i="50"/>
  <c r="AO222" i="50"/>
  <c r="AN229" i="50"/>
  <c r="AN220" i="50"/>
  <c r="AN228" i="50"/>
  <c r="AO233" i="50"/>
  <c r="AN238" i="50"/>
  <c r="AN241" i="50"/>
  <c r="AN242" i="50"/>
  <c r="AN235" i="50"/>
  <c r="AN246" i="50"/>
  <c r="AN236" i="50"/>
  <c r="AO215" i="50"/>
  <c r="AN230" i="50"/>
  <c r="AN237" i="50"/>
  <c r="AS239" i="50"/>
  <c r="AN198" i="50"/>
  <c r="AN216" i="50"/>
  <c r="AO231" i="50"/>
  <c r="AN244" i="50"/>
  <c r="AN219" i="50"/>
  <c r="AN258" i="50"/>
  <c r="AN260" i="50"/>
  <c r="AN257" i="50"/>
  <c r="AN252" i="50"/>
  <c r="AN249" i="50"/>
  <c r="AN261" i="50"/>
  <c r="AN264" i="50"/>
  <c r="AN265" i="50"/>
  <c r="AN268" i="50"/>
  <c r="AN289" i="50"/>
  <c r="AN270" i="50"/>
  <c r="AP288" i="50"/>
  <c r="AN272" i="50"/>
  <c r="AN296" i="50"/>
  <c r="AN275" i="50"/>
  <c r="AN280" i="50"/>
  <c r="AN294" i="50"/>
  <c r="AN285" i="50"/>
  <c r="AN290" i="50"/>
  <c r="AN300" i="50"/>
  <c r="AN317" i="50"/>
  <c r="AN314" i="50"/>
  <c r="AN323" i="50"/>
  <c r="AN329" i="50"/>
  <c r="AN312" i="50"/>
  <c r="AN313" i="50"/>
  <c r="AN325" i="50"/>
  <c r="AN304" i="50"/>
  <c r="AN310" i="50"/>
  <c r="AN318" i="50"/>
  <c r="AN321" i="50"/>
  <c r="AN293" i="50"/>
  <c r="AN306" i="50"/>
  <c r="AN316" i="50"/>
  <c r="AN319" i="50"/>
  <c r="AN322" i="50"/>
  <c r="AN320" i="50"/>
  <c r="AN328" i="50"/>
  <c r="AN326" i="50"/>
  <c r="AN327" i="50"/>
  <c r="AN324" i="50"/>
  <c r="AN157" i="49"/>
  <c r="AN35" i="49"/>
  <c r="AN102" i="49"/>
  <c r="AN273" i="49"/>
  <c r="AN233" i="49"/>
  <c r="AN212" i="49"/>
  <c r="AN26" i="49"/>
  <c r="AN133" i="49"/>
  <c r="AN77" i="49"/>
  <c r="AN40" i="49"/>
  <c r="AN213" i="49"/>
  <c r="AN101" i="49"/>
  <c r="AN208" i="49"/>
  <c r="AN21" i="49"/>
  <c r="AN73" i="49"/>
  <c r="AN38" i="49"/>
  <c r="AN96" i="49"/>
  <c r="AN134" i="49"/>
  <c r="AN82" i="49"/>
  <c r="AN39" i="49"/>
  <c r="AN43" i="49"/>
  <c r="AN79" i="49"/>
  <c r="AN196" i="49"/>
  <c r="AN205" i="49"/>
  <c r="AN152" i="49"/>
  <c r="AN327" i="49"/>
  <c r="AN345" i="49"/>
  <c r="AN328" i="49"/>
  <c r="AN329" i="49"/>
  <c r="AP342" i="49"/>
  <c r="AN331" i="49"/>
  <c r="AN326" i="49"/>
  <c r="AN211" i="49"/>
  <c r="AN332" i="49"/>
  <c r="AP83" i="49"/>
  <c r="AN347" i="49"/>
  <c r="AN336" i="49"/>
  <c r="AN359" i="49"/>
  <c r="AN361" i="49"/>
  <c r="AN344" i="49"/>
  <c r="AN354" i="49"/>
  <c r="AN334" i="49"/>
  <c r="AN75" i="49"/>
  <c r="AO340" i="49"/>
  <c r="AN352" i="49"/>
  <c r="AN355" i="49"/>
  <c r="AN360" i="49"/>
  <c r="AN343" i="49"/>
  <c r="AO349" i="49"/>
  <c r="AN353" i="49"/>
  <c r="AN356" i="49"/>
  <c r="AN362" i="49"/>
  <c r="AN87" i="49"/>
  <c r="AN94" i="49"/>
  <c r="AN142" i="49"/>
  <c r="AN151" i="49"/>
  <c r="AN88" i="49"/>
  <c r="AN89" i="49"/>
  <c r="AN140" i="49"/>
  <c r="AN126" i="49"/>
  <c r="AN364" i="49"/>
  <c r="AN207" i="49"/>
  <c r="AN180" i="49"/>
  <c r="AN206" i="49"/>
  <c r="AO218" i="49"/>
  <c r="AO260" i="49"/>
  <c r="AN315" i="49"/>
  <c r="AN222" i="49"/>
  <c r="AP34" i="49"/>
  <c r="AN131" i="49"/>
  <c r="AO236" i="49"/>
  <c r="AN238" i="49"/>
  <c r="AN81" i="49"/>
  <c r="AN215" i="49"/>
  <c r="AO219" i="49"/>
  <c r="AO240" i="49"/>
  <c r="AN239" i="49"/>
  <c r="AN244" i="49"/>
  <c r="AN227" i="49"/>
  <c r="AN235" i="49"/>
  <c r="AN214" i="49"/>
  <c r="AN252" i="49"/>
  <c r="AT254" i="49"/>
  <c r="AN220" i="49"/>
  <c r="AN226" i="49"/>
  <c r="AN243" i="49"/>
  <c r="AN253" i="49"/>
  <c r="AN225" i="49"/>
  <c r="AN230" i="49"/>
  <c r="AN255" i="49"/>
  <c r="AN248" i="49"/>
  <c r="AO263" i="49"/>
  <c r="AO272" i="49"/>
  <c r="AN269" i="49"/>
  <c r="AN265" i="49"/>
  <c r="AN277" i="49"/>
  <c r="AN308" i="49"/>
  <c r="AN276" i="49"/>
  <c r="AN282" i="49"/>
  <c r="AN299" i="49"/>
  <c r="AN280" i="49"/>
  <c r="AN278" i="49"/>
  <c r="AN275" i="49"/>
  <c r="AN304" i="49"/>
  <c r="AN286" i="49"/>
  <c r="AN305" i="49"/>
  <c r="AN295" i="49"/>
  <c r="AN300" i="49"/>
  <c r="AN291" i="49"/>
  <c r="AN298" i="49"/>
  <c r="AN309" i="49"/>
  <c r="AT318" i="49"/>
  <c r="AN301" i="49"/>
  <c r="AN294" i="49"/>
  <c r="AN317" i="49"/>
  <c r="AN323" i="49"/>
  <c r="AN322" i="49"/>
  <c r="AN311" i="49"/>
  <c r="AN319" i="49"/>
  <c r="AN316" i="49"/>
  <c r="AN321" i="49"/>
  <c r="AH24" i="48"/>
  <c r="AH3" i="48"/>
  <c r="AH204" i="48"/>
  <c r="AH81" i="48"/>
  <c r="AI81" i="48" s="1"/>
  <c r="AW81" i="48" s="1"/>
  <c r="AH11" i="48"/>
  <c r="AI11" i="48" s="1"/>
  <c r="AW11" i="48" s="1"/>
  <c r="AH191" i="48"/>
  <c r="AI191" i="48" s="1"/>
  <c r="AW191" i="48" s="1"/>
  <c r="AH84" i="48"/>
  <c r="AH69" i="48"/>
  <c r="AI69" i="48" s="1"/>
  <c r="AW69" i="48" s="1"/>
  <c r="AH122" i="48"/>
  <c r="AH130" i="48"/>
  <c r="AH97" i="48"/>
  <c r="AH4" i="48"/>
  <c r="AI4" i="48" s="1"/>
  <c r="AW4" i="48" s="1"/>
  <c r="AH18" i="48"/>
  <c r="AI18" i="48" s="1"/>
  <c r="AW18" i="48" s="1"/>
  <c r="AH73" i="48"/>
  <c r="AI73" i="48" s="1"/>
  <c r="AW73" i="48" s="1"/>
  <c r="AH129" i="48"/>
  <c r="AH5" i="48"/>
  <c r="AI5" i="48" s="1"/>
  <c r="AW5" i="48" s="1"/>
  <c r="AH210" i="48"/>
  <c r="AH43" i="48"/>
  <c r="AH44" i="48"/>
  <c r="AH51" i="48"/>
  <c r="AI51" i="48" s="1"/>
  <c r="AW51" i="48" s="1"/>
  <c r="AH159" i="48"/>
  <c r="AI159" i="48" s="1"/>
  <c r="AW159" i="48" s="1"/>
  <c r="AH2" i="48"/>
  <c r="AI2" i="48" s="1"/>
  <c r="AW2" i="48" s="1"/>
  <c r="AH155" i="48"/>
  <c r="AH96" i="48"/>
  <c r="AI96" i="48" s="1"/>
  <c r="AW96" i="48" s="1"/>
  <c r="AH213" i="48"/>
  <c r="AH167" i="48"/>
  <c r="AH86" i="48"/>
  <c r="AH177" i="48"/>
  <c r="AI177" i="48" s="1"/>
  <c r="AW177" i="48" s="1"/>
  <c r="AH12" i="48"/>
  <c r="AI12" i="48" s="1"/>
  <c r="AW12" i="48" s="1"/>
  <c r="AH14" i="48"/>
  <c r="AI14" i="48" s="1"/>
  <c r="AW14" i="48" s="1"/>
  <c r="AH170" i="48"/>
  <c r="AH16" i="48"/>
  <c r="AI16" i="48" s="1"/>
  <c r="AW16" i="48" s="1"/>
  <c r="AH19" i="48"/>
  <c r="AH28" i="48"/>
  <c r="AI28" i="48" s="1"/>
  <c r="AW28" i="48" s="1"/>
  <c r="AH202" i="48"/>
  <c r="AI202" i="48" s="1"/>
  <c r="AW202" i="48" s="1"/>
  <c r="AH36" i="48"/>
  <c r="AI36" i="48" s="1"/>
  <c r="AW36" i="48" s="1"/>
  <c r="AH94" i="48"/>
  <c r="AI94" i="48" s="1"/>
  <c r="AW94" i="48" s="1"/>
  <c r="AH164" i="48"/>
  <c r="AI164" i="48" s="1"/>
  <c r="AW164" i="48" s="1"/>
  <c r="AH64" i="48"/>
  <c r="AH10" i="48"/>
  <c r="AI10" i="48" s="1"/>
  <c r="AW10" i="48" s="1"/>
  <c r="AH158" i="48"/>
  <c r="AH93" i="48"/>
  <c r="AH131" i="48"/>
  <c r="AH161" i="48"/>
  <c r="AI161" i="48" s="1"/>
  <c r="AW161" i="48" s="1"/>
  <c r="AH9" i="48"/>
  <c r="AI9" i="48" s="1"/>
  <c r="AW9" i="48" s="1"/>
  <c r="AH180" i="48"/>
  <c r="AI180" i="48" s="1"/>
  <c r="AW180" i="48" s="1"/>
  <c r="AH144" i="48"/>
  <c r="AH21" i="48"/>
  <c r="AI21" i="48" s="1"/>
  <c r="AW21" i="48" s="1"/>
  <c r="AH186" i="48"/>
  <c r="AH37" i="48"/>
  <c r="AH187" i="48"/>
  <c r="AH120" i="48"/>
  <c r="AI120" i="48" s="1"/>
  <c r="AW120" i="48" s="1"/>
  <c r="AH55" i="48"/>
  <c r="AI55" i="48" s="1"/>
  <c r="AW55" i="48" s="1"/>
  <c r="AH173" i="48"/>
  <c r="AI173" i="48" s="1"/>
  <c r="AW173" i="48" s="1"/>
  <c r="AH198" i="48"/>
  <c r="AH13" i="48"/>
  <c r="AH75" i="48"/>
  <c r="AH80" i="48"/>
  <c r="AI80" i="48" s="1"/>
  <c r="AW80" i="48" s="1"/>
  <c r="AH7" i="48"/>
  <c r="AH15" i="48"/>
  <c r="AI15" i="48" s="1"/>
  <c r="AW15" i="48" s="1"/>
  <c r="AH135" i="48"/>
  <c r="AI135" i="48" s="1"/>
  <c r="AW135" i="48" s="1"/>
  <c r="AH123" i="48"/>
  <c r="AI123" i="48" s="1"/>
  <c r="AW123" i="48" s="1"/>
  <c r="AH45" i="48"/>
  <c r="AH88" i="48"/>
  <c r="AI88" i="48" s="1"/>
  <c r="AW88" i="48" s="1"/>
  <c r="AH200" i="48"/>
  <c r="AH20" i="48"/>
  <c r="AH165" i="48"/>
  <c r="AH26" i="48"/>
  <c r="AI26" i="48" s="1"/>
  <c r="AW26" i="48" s="1"/>
  <c r="AH6" i="48"/>
  <c r="AI6" i="48" s="1"/>
  <c r="AW6" i="48" s="1"/>
  <c r="AH76" i="48"/>
  <c r="AI76" i="48" s="1"/>
  <c r="AW76" i="48" s="1"/>
  <c r="AH78" i="48"/>
  <c r="AH8" i="48"/>
  <c r="AI8" i="48" s="1"/>
  <c r="AW8" i="48" s="1"/>
  <c r="AH128" i="48"/>
  <c r="AI128" i="48" s="1"/>
  <c r="AW128" i="48" s="1"/>
  <c r="AH119" i="48"/>
  <c r="AH22" i="48"/>
  <c r="AH185" i="48"/>
  <c r="AI185" i="48" s="1"/>
  <c r="AW185" i="48" s="1"/>
  <c r="AH30" i="48"/>
  <c r="AI30" i="48" s="1"/>
  <c r="AW30" i="48" s="1"/>
  <c r="AH38" i="48"/>
  <c r="AI38" i="48" s="1"/>
  <c r="AW38" i="48" s="1"/>
  <c r="AH25" i="48"/>
  <c r="AH41" i="48"/>
  <c r="AI41" i="48" s="1"/>
  <c r="AW41" i="48" s="1"/>
  <c r="AH46" i="48"/>
  <c r="AH47" i="48"/>
  <c r="AH48" i="48"/>
  <c r="AH54" i="48"/>
  <c r="AI54" i="48" s="1"/>
  <c r="AW54" i="48" s="1"/>
  <c r="AH145" i="48"/>
  <c r="AI145" i="48" s="1"/>
  <c r="AW145" i="48" s="1"/>
  <c r="AH106" i="48"/>
  <c r="AI106" i="48" s="1"/>
  <c r="AW106" i="48" s="1"/>
  <c r="AH58" i="48"/>
  <c r="AH196" i="48"/>
  <c r="AI196" i="48" s="1"/>
  <c r="AW196" i="48" s="1"/>
  <c r="AH172" i="48"/>
  <c r="AH168" i="48"/>
  <c r="AH184" i="48"/>
  <c r="AH82" i="48"/>
  <c r="AI82" i="48" s="1"/>
  <c r="AW82" i="48" s="1"/>
  <c r="AH188" i="48"/>
  <c r="AI188" i="48" s="1"/>
  <c r="AW188" i="48" s="1"/>
  <c r="AH63" i="48"/>
  <c r="AI63" i="48" s="1"/>
  <c r="AW63" i="48" s="1"/>
  <c r="AH83" i="48"/>
  <c r="AH104" i="48"/>
  <c r="AI104" i="48" s="1"/>
  <c r="AW104" i="48" s="1"/>
  <c r="AH127" i="48"/>
  <c r="AH215" i="48"/>
  <c r="AH125" i="48"/>
  <c r="AH141" i="48"/>
  <c r="AI141" i="48" s="1"/>
  <c r="AW141" i="48" s="1"/>
  <c r="AH126" i="48"/>
  <c r="AI126" i="48" s="1"/>
  <c r="AW126" i="48" s="1"/>
  <c r="AH91" i="48"/>
  <c r="AI91" i="48" s="1"/>
  <c r="AW91" i="48" s="1"/>
  <c r="AH143" i="48"/>
  <c r="AH99" i="48"/>
  <c r="AI99" i="48" s="1"/>
  <c r="AW99" i="48" s="1"/>
  <c r="AH67" i="48"/>
  <c r="AH203" i="48"/>
  <c r="AH182" i="48"/>
  <c r="AH17" i="48"/>
  <c r="AI17" i="48" s="1"/>
  <c r="AW17" i="48" s="1"/>
  <c r="AH171" i="48"/>
  <c r="AI171" i="48" s="1"/>
  <c r="AW171" i="48" s="1"/>
  <c r="AH134" i="48"/>
  <c r="AI134" i="48" s="1"/>
  <c r="AW134" i="48" s="1"/>
  <c r="AH27" i="48"/>
  <c r="AH29" i="48"/>
  <c r="AI29" i="48" s="1"/>
  <c r="AW29" i="48" s="1"/>
  <c r="AH39" i="48"/>
  <c r="AH192" i="48"/>
  <c r="AH194" i="48"/>
  <c r="AH324" i="48"/>
  <c r="AI324" i="48" s="1"/>
  <c r="AW324" i="48" s="1"/>
  <c r="AH325" i="48"/>
  <c r="AI325" i="48" s="1"/>
  <c r="AW325" i="48" s="1"/>
  <c r="AH326" i="48"/>
  <c r="AI326" i="48" s="1"/>
  <c r="AW326" i="48" s="1"/>
  <c r="AH327" i="48"/>
  <c r="AH328" i="48"/>
  <c r="AI328" i="48" s="1"/>
  <c r="AW328" i="48" s="1"/>
  <c r="AH329" i="48"/>
  <c r="AI329" i="48" s="1"/>
  <c r="AW329" i="48" s="1"/>
  <c r="AH330" i="48"/>
  <c r="AH331" i="48"/>
  <c r="AH332" i="48"/>
  <c r="AI332" i="48" s="1"/>
  <c r="AW332" i="48" s="1"/>
  <c r="AH333" i="48"/>
  <c r="AI333" i="48" s="1"/>
  <c r="AW333" i="48" s="1"/>
  <c r="AH334" i="48"/>
  <c r="AI334" i="48" s="1"/>
  <c r="AW334" i="48" s="1"/>
  <c r="AH335" i="48"/>
  <c r="AH336" i="48"/>
  <c r="AI336" i="48" s="1"/>
  <c r="AW336" i="48" s="1"/>
  <c r="AH337" i="48"/>
  <c r="AH338" i="48"/>
  <c r="AH339" i="48"/>
  <c r="AH340" i="48"/>
  <c r="AI340" i="48" s="1"/>
  <c r="AW340" i="48" s="1"/>
  <c r="AH341" i="48"/>
  <c r="AI341" i="48" s="1"/>
  <c r="AW341" i="48" s="1"/>
  <c r="AH342" i="48"/>
  <c r="AI342" i="48" s="1"/>
  <c r="AW342" i="48" s="1"/>
  <c r="AH343" i="48"/>
  <c r="AH344" i="48"/>
  <c r="AI344" i="48" s="1"/>
  <c r="AW344" i="48" s="1"/>
  <c r="AH345" i="48"/>
  <c r="AH346" i="48"/>
  <c r="AH347" i="48"/>
  <c r="AI347" i="48" s="1"/>
  <c r="AW347" i="48" s="1"/>
  <c r="AH348" i="48"/>
  <c r="AI348" i="48" s="1"/>
  <c r="AW348" i="48" s="1"/>
  <c r="AH349" i="48"/>
  <c r="AI349" i="48" s="1"/>
  <c r="AW349" i="48" s="1"/>
  <c r="AH350" i="48"/>
  <c r="AI350" i="48" s="1"/>
  <c r="AW350" i="48" s="1"/>
  <c r="AH351" i="48"/>
  <c r="AH352" i="48"/>
  <c r="AI352" i="48" s="1"/>
  <c r="AW352" i="48" s="1"/>
  <c r="AH353" i="48"/>
  <c r="AH354" i="48"/>
  <c r="AH355" i="48"/>
  <c r="AI355" i="48" s="1"/>
  <c r="AW355" i="48" s="1"/>
  <c r="AH356" i="48"/>
  <c r="AI356" i="48" s="1"/>
  <c r="AW356" i="48" s="1"/>
  <c r="AH357" i="48"/>
  <c r="AI357" i="48" s="1"/>
  <c r="AW357" i="48" s="1"/>
  <c r="AH358" i="48"/>
  <c r="AI358" i="48" s="1"/>
  <c r="AW358" i="48" s="1"/>
  <c r="AH359" i="48"/>
  <c r="AH360" i="48"/>
  <c r="AI360" i="48" s="1"/>
  <c r="AW360" i="48" s="1"/>
  <c r="AH361" i="48"/>
  <c r="AI361" i="48" s="1"/>
  <c r="AW361" i="48" s="1"/>
  <c r="AH362" i="48"/>
  <c r="AH363" i="48"/>
  <c r="AH32" i="48"/>
  <c r="AI32" i="48" s="1"/>
  <c r="AW32" i="48" s="1"/>
  <c r="AH33" i="48"/>
  <c r="AI33" i="48" s="1"/>
  <c r="AW33" i="48" s="1"/>
  <c r="AH34" i="48"/>
  <c r="AI34" i="48" s="1"/>
  <c r="AW34" i="48" s="1"/>
  <c r="AH42" i="48"/>
  <c r="AH146" i="48"/>
  <c r="AI146" i="48" s="1"/>
  <c r="AW146" i="48" s="1"/>
  <c r="AH160" i="48"/>
  <c r="AH189" i="48"/>
  <c r="AH49" i="48"/>
  <c r="AH190" i="48"/>
  <c r="AI190" i="48" s="1"/>
  <c r="AW190" i="48" s="1"/>
  <c r="AH52" i="48"/>
  <c r="AI52" i="48" s="1"/>
  <c r="AW52" i="48" s="1"/>
  <c r="AH193" i="48"/>
  <c r="AI193" i="48" s="1"/>
  <c r="AW193" i="48" s="1"/>
  <c r="AH56" i="48"/>
  <c r="AH57" i="48"/>
  <c r="AI57" i="48" s="1"/>
  <c r="AW57" i="48" s="1"/>
  <c r="AH195" i="48"/>
  <c r="AH162" i="48"/>
  <c r="AH60" i="48"/>
  <c r="AH68" i="48"/>
  <c r="AI68" i="48" s="1"/>
  <c r="AW68" i="48" s="1"/>
  <c r="AH70" i="48"/>
  <c r="AI70" i="48" s="1"/>
  <c r="AW70" i="48" s="1"/>
  <c r="AH71" i="48"/>
  <c r="AI71" i="48" s="1"/>
  <c r="AW71" i="48" s="1"/>
  <c r="AH72" i="48"/>
  <c r="AH77" i="48"/>
  <c r="AI77" i="48" s="1"/>
  <c r="AW77" i="48" s="1"/>
  <c r="AH79" i="48"/>
  <c r="AH150" i="48"/>
  <c r="AH87" i="48"/>
  <c r="AH89" i="48"/>
  <c r="AI89" i="48" s="1"/>
  <c r="AW89" i="48" s="1"/>
  <c r="AH199" i="48"/>
  <c r="AI199" i="48" s="1"/>
  <c r="AW199" i="48" s="1"/>
  <c r="AH90" i="48"/>
  <c r="AI90" i="48" s="1"/>
  <c r="AW90" i="48" s="1"/>
  <c r="AH151" i="48"/>
  <c r="AH92" i="48"/>
  <c r="AI92" i="48" s="1"/>
  <c r="AW92" i="48" s="1"/>
  <c r="AH98" i="48"/>
  <c r="AH101" i="48"/>
  <c r="AH103" i="48"/>
  <c r="AI103" i="48" s="1"/>
  <c r="AW103" i="48" s="1"/>
  <c r="AH107" i="48"/>
  <c r="AI107" i="48" s="1"/>
  <c r="AW107" i="48" s="1"/>
  <c r="AH154" i="48"/>
  <c r="AI154" i="48" s="1"/>
  <c r="AW154" i="48" s="1"/>
  <c r="AH109" i="48"/>
  <c r="AI109" i="48" s="1"/>
  <c r="AW109" i="48" s="1"/>
  <c r="AH111" i="48"/>
  <c r="AH113" i="48"/>
  <c r="AI113" i="48" s="1"/>
  <c r="AW113" i="48" s="1"/>
  <c r="AH115" i="48"/>
  <c r="AH116" i="48"/>
  <c r="AI116" i="48" s="1"/>
  <c r="AW116" i="48" s="1"/>
  <c r="AH117" i="48"/>
  <c r="AH211" i="48"/>
  <c r="AI211" i="48" s="1"/>
  <c r="AW211" i="48" s="1"/>
  <c r="AH136" i="48"/>
  <c r="AI136" i="48" s="1"/>
  <c r="AW136" i="48" s="1"/>
  <c r="AH214" i="48"/>
  <c r="AI214" i="48" s="1"/>
  <c r="AW214" i="48" s="1"/>
  <c r="AH137" i="48"/>
  <c r="AH169" i="48"/>
  <c r="AI169" i="48" s="1"/>
  <c r="AW169" i="48" s="1"/>
  <c r="AH178" i="48"/>
  <c r="AH183" i="48"/>
  <c r="AH23" i="48"/>
  <c r="AI23" i="48" s="1"/>
  <c r="AW23" i="48" s="1"/>
  <c r="AH31" i="48"/>
  <c r="AI31" i="48" s="1"/>
  <c r="AW31" i="48" s="1"/>
  <c r="AH35" i="48"/>
  <c r="AI35" i="48" s="1"/>
  <c r="AW35" i="48" s="1"/>
  <c r="AH40" i="48"/>
  <c r="AI40" i="48" s="1"/>
  <c r="AW40" i="48" s="1"/>
  <c r="AH153" i="48"/>
  <c r="AH50" i="48"/>
  <c r="AI50" i="48" s="1"/>
  <c r="AW50" i="48" s="1"/>
  <c r="AH53" i="48"/>
  <c r="AH147" i="48"/>
  <c r="AI147" i="48" s="1"/>
  <c r="AW147" i="48" s="1"/>
  <c r="AH85" i="48"/>
  <c r="AH142" i="48"/>
  <c r="AI142" i="48" s="1"/>
  <c r="AW142" i="48" s="1"/>
  <c r="AH179" i="48"/>
  <c r="AI179" i="48" s="1"/>
  <c r="AW179" i="48" s="1"/>
  <c r="AH166" i="48"/>
  <c r="AI166" i="48" s="1"/>
  <c r="AW166" i="48" s="1"/>
  <c r="AH181" i="48"/>
  <c r="AH110" i="48"/>
  <c r="AI110" i="48" s="1"/>
  <c r="AW110" i="48" s="1"/>
  <c r="AH61" i="48"/>
  <c r="AH197" i="48"/>
  <c r="AH62" i="48"/>
  <c r="AH65" i="48"/>
  <c r="AI65" i="48" s="1"/>
  <c r="AW65" i="48" s="1"/>
  <c r="AH66" i="48"/>
  <c r="AI66" i="48" s="1"/>
  <c r="AW66" i="48" s="1"/>
  <c r="AH148" i="48"/>
  <c r="AI148" i="48" s="1"/>
  <c r="AW148" i="48" s="1"/>
  <c r="AH364" i="48"/>
  <c r="AH149" i="48"/>
  <c r="AI149" i="48" s="1"/>
  <c r="AW149" i="48" s="1"/>
  <c r="AH74" i="48"/>
  <c r="AH163" i="48"/>
  <c r="AI163" i="48" s="1"/>
  <c r="AW163" i="48" s="1"/>
  <c r="AH174" i="48"/>
  <c r="AH201" i="48"/>
  <c r="AI201" i="48" s="1"/>
  <c r="AW201" i="48" s="1"/>
  <c r="AH95" i="48"/>
  <c r="AI95" i="48" s="1"/>
  <c r="AW95" i="48" s="1"/>
  <c r="AH100" i="48"/>
  <c r="AI100" i="48" s="1"/>
  <c r="AW100" i="48" s="1"/>
  <c r="AH152" i="48"/>
  <c r="AH102" i="48"/>
  <c r="AI102" i="48" s="1"/>
  <c r="AW102" i="48" s="1"/>
  <c r="AH105" i="48"/>
  <c r="AI105" i="48" s="1"/>
  <c r="AW105" i="48" s="1"/>
  <c r="AH108" i="48"/>
  <c r="AI108" i="48" s="1"/>
  <c r="AW108" i="48" s="1"/>
  <c r="AH175" i="48"/>
  <c r="AH112" i="48"/>
  <c r="AI112" i="48" s="1"/>
  <c r="AW112" i="48" s="1"/>
  <c r="AH114" i="48"/>
  <c r="AI114" i="48" s="1"/>
  <c r="AW114" i="48" s="1"/>
  <c r="AH205" i="48"/>
  <c r="AI205" i="48" s="1"/>
  <c r="AW205" i="48" s="1"/>
  <c r="AH206" i="48"/>
  <c r="AH207" i="48"/>
  <c r="AI207" i="48" s="1"/>
  <c r="AW207" i="48" s="1"/>
  <c r="AH208" i="48"/>
  <c r="AH209" i="48"/>
  <c r="AI209" i="48" s="1"/>
  <c r="AW209" i="48" s="1"/>
  <c r="AH118" i="48"/>
  <c r="AH176" i="48"/>
  <c r="AI176" i="48" s="1"/>
  <c r="AW176" i="48" s="1"/>
  <c r="AH121" i="48"/>
  <c r="AI121" i="48" s="1"/>
  <c r="AW121" i="48" s="1"/>
  <c r="AH59" i="48"/>
  <c r="AI59" i="48" s="1"/>
  <c r="AW59" i="48" s="1"/>
  <c r="AH156" i="48"/>
  <c r="AH157" i="48"/>
  <c r="AI157" i="48" s="1"/>
  <c r="AW157" i="48" s="1"/>
  <c r="AH124" i="48"/>
  <c r="AH212" i="48"/>
  <c r="AI212" i="48" s="1"/>
  <c r="AW212" i="48" s="1"/>
  <c r="AH132" i="48"/>
  <c r="AH133" i="48"/>
  <c r="AI133" i="48" s="1"/>
  <c r="AW133" i="48" s="1"/>
  <c r="AH138" i="48"/>
  <c r="AI138" i="48" s="1"/>
  <c r="AW138" i="48" s="1"/>
  <c r="AH139" i="48"/>
  <c r="AI139" i="48" s="1"/>
  <c r="AW139" i="48" s="1"/>
  <c r="AH140" i="48"/>
  <c r="AH217" i="48"/>
  <c r="AI217" i="48" s="1"/>
  <c r="AW217" i="48" s="1"/>
  <c r="AH218" i="48"/>
  <c r="AI218" i="48" s="1"/>
  <c r="AW218" i="48" s="1"/>
  <c r="AH219" i="48"/>
  <c r="AH220" i="48"/>
  <c r="AH221" i="48"/>
  <c r="AI221" i="48" s="1"/>
  <c r="AW221" i="48" s="1"/>
  <c r="AH222" i="48"/>
  <c r="AI222" i="48" s="1"/>
  <c r="AW222" i="48" s="1"/>
  <c r="AH223" i="48"/>
  <c r="AI223" i="48" s="1"/>
  <c r="AW223" i="48" s="1"/>
  <c r="AH224" i="48"/>
  <c r="AH225" i="48"/>
  <c r="AI225" i="48" s="1"/>
  <c r="AW225" i="48" s="1"/>
  <c r="AH226" i="48"/>
  <c r="AH227" i="48"/>
  <c r="AI227" i="48" s="1"/>
  <c r="AW227" i="48" s="1"/>
  <c r="AH228" i="48"/>
  <c r="AI228" i="48" s="1"/>
  <c r="AW228" i="48" s="1"/>
  <c r="AH229" i="48"/>
  <c r="AI229" i="48" s="1"/>
  <c r="AW229" i="48" s="1"/>
  <c r="AH230" i="48"/>
  <c r="AI230" i="48" s="1"/>
  <c r="AW230" i="48" s="1"/>
  <c r="AH231" i="48"/>
  <c r="AI231" i="48" s="1"/>
  <c r="AW231" i="48" s="1"/>
  <c r="AH232" i="48"/>
  <c r="AH233" i="48"/>
  <c r="AI233" i="48" s="1"/>
  <c r="AW233" i="48" s="1"/>
  <c r="AH234" i="48"/>
  <c r="AI234" i="48" s="1"/>
  <c r="AW234" i="48" s="1"/>
  <c r="AH235" i="48"/>
  <c r="AI235" i="48" s="1"/>
  <c r="AW235" i="48" s="1"/>
  <c r="AH236" i="48"/>
  <c r="AH237" i="48"/>
  <c r="AI237" i="48" s="1"/>
  <c r="AW237" i="48" s="1"/>
  <c r="AH238" i="48"/>
  <c r="AI238" i="48" s="1"/>
  <c r="AW238" i="48" s="1"/>
  <c r="AH239" i="48"/>
  <c r="AI239" i="48" s="1"/>
  <c r="AW239" i="48" s="1"/>
  <c r="AH240" i="48"/>
  <c r="AH241" i="48"/>
  <c r="AI241" i="48" s="1"/>
  <c r="AW241" i="48" s="1"/>
  <c r="AH242" i="48"/>
  <c r="AI242" i="48" s="1"/>
  <c r="AW242" i="48" s="1"/>
  <c r="AH243" i="48"/>
  <c r="AI243" i="48" s="1"/>
  <c r="AW243" i="48" s="1"/>
  <c r="AH244" i="48"/>
  <c r="AH245" i="48"/>
  <c r="AI245" i="48" s="1"/>
  <c r="AW245" i="48" s="1"/>
  <c r="AH246" i="48"/>
  <c r="AI246" i="48" s="1"/>
  <c r="AW246" i="48" s="1"/>
  <c r="AH247" i="48"/>
  <c r="AI247" i="48" s="1"/>
  <c r="AW247" i="48" s="1"/>
  <c r="AH248" i="48"/>
  <c r="AH249" i="48"/>
  <c r="AI249" i="48" s="1"/>
  <c r="AW249" i="48" s="1"/>
  <c r="AH250" i="48"/>
  <c r="AH251" i="48"/>
  <c r="AH252" i="48"/>
  <c r="AH253" i="48"/>
  <c r="AI253" i="48" s="1"/>
  <c r="AW253" i="48" s="1"/>
  <c r="AH254" i="48"/>
  <c r="AI254" i="48" s="1"/>
  <c r="AW254" i="48" s="1"/>
  <c r="AH255" i="48"/>
  <c r="AI255" i="48" s="1"/>
  <c r="AW255" i="48" s="1"/>
  <c r="AH256" i="48"/>
  <c r="AH257" i="48"/>
  <c r="AI257" i="48" s="1"/>
  <c r="AW257" i="48" s="1"/>
  <c r="AH258" i="48"/>
  <c r="AH259" i="48"/>
  <c r="AI259" i="48" s="1"/>
  <c r="AW259" i="48" s="1"/>
  <c r="AH260" i="48"/>
  <c r="AH261" i="48"/>
  <c r="AI261" i="48" s="1"/>
  <c r="AW261" i="48" s="1"/>
  <c r="AH262" i="48"/>
  <c r="AI262" i="48" s="1"/>
  <c r="AW262" i="48" s="1"/>
  <c r="AH263" i="48"/>
  <c r="AI263" i="48" s="1"/>
  <c r="AW263" i="48" s="1"/>
  <c r="AH264" i="48"/>
  <c r="AH265" i="48"/>
  <c r="AI265" i="48" s="1"/>
  <c r="AW265" i="48" s="1"/>
  <c r="AH266" i="48"/>
  <c r="AH267" i="48"/>
  <c r="AH268" i="48"/>
  <c r="AI268" i="48" s="1"/>
  <c r="AW268" i="48" s="1"/>
  <c r="AH269" i="48"/>
  <c r="AI269" i="48" s="1"/>
  <c r="AW269" i="48" s="1"/>
  <c r="AH270" i="48"/>
  <c r="AI270" i="48" s="1"/>
  <c r="AW270" i="48" s="1"/>
  <c r="AH271" i="48"/>
  <c r="AI271" i="48" s="1"/>
  <c r="AW271" i="48" s="1"/>
  <c r="AH272" i="48"/>
  <c r="AH273" i="48"/>
  <c r="AI273" i="48" s="1"/>
  <c r="AW273" i="48" s="1"/>
  <c r="AH274" i="48"/>
  <c r="AI274" i="48" s="1"/>
  <c r="AW274" i="48" s="1"/>
  <c r="AH275" i="48"/>
  <c r="AH276" i="48"/>
  <c r="AI276" i="48" s="1"/>
  <c r="AW276" i="48" s="1"/>
  <c r="AH277" i="48"/>
  <c r="AI277" i="48" s="1"/>
  <c r="AW277" i="48" s="1"/>
  <c r="AH278" i="48"/>
  <c r="AI278" i="48" s="1"/>
  <c r="AW278" i="48" s="1"/>
  <c r="AH279" i="48"/>
  <c r="AI279" i="48" s="1"/>
  <c r="AW279" i="48" s="1"/>
  <c r="AH280" i="48"/>
  <c r="AH281" i="48"/>
  <c r="AI281" i="48" s="1"/>
  <c r="AW281" i="48" s="1"/>
  <c r="AH282" i="48"/>
  <c r="AH283" i="48"/>
  <c r="AH284" i="48"/>
  <c r="AH285" i="48"/>
  <c r="AI285" i="48" s="1"/>
  <c r="AW285" i="48" s="1"/>
  <c r="AH286" i="48"/>
  <c r="AI286" i="48" s="1"/>
  <c r="AW286" i="48" s="1"/>
  <c r="AH287" i="48"/>
  <c r="AI287" i="48" s="1"/>
  <c r="AW287" i="48" s="1"/>
  <c r="AH288" i="48"/>
  <c r="AH289" i="48"/>
  <c r="AI289" i="48" s="1"/>
  <c r="AW289" i="48" s="1"/>
  <c r="AH290" i="48"/>
  <c r="AI290" i="48" s="1"/>
  <c r="AW290" i="48" s="1"/>
  <c r="AH291" i="48"/>
  <c r="AH292" i="48"/>
  <c r="AH293" i="48"/>
  <c r="AI293" i="48" s="1"/>
  <c r="AW293" i="48" s="1"/>
  <c r="AH294" i="48"/>
  <c r="AI294" i="48" s="1"/>
  <c r="AW294" i="48" s="1"/>
  <c r="AH295" i="48"/>
  <c r="AI295" i="48" s="1"/>
  <c r="AW295" i="48" s="1"/>
  <c r="AH296" i="48"/>
  <c r="AH297" i="48"/>
  <c r="AI297" i="48" s="1"/>
  <c r="AW297" i="48" s="1"/>
  <c r="AH298" i="48"/>
  <c r="AI298" i="48" s="1"/>
  <c r="AW298" i="48" s="1"/>
  <c r="AH299" i="48"/>
  <c r="AH300" i="48"/>
  <c r="AI300" i="48" s="1"/>
  <c r="AW300" i="48" s="1"/>
  <c r="AH301" i="48"/>
  <c r="AI301" i="48" s="1"/>
  <c r="AW301" i="48" s="1"/>
  <c r="AH302" i="48"/>
  <c r="AI302" i="48" s="1"/>
  <c r="AW302" i="48" s="1"/>
  <c r="AH303" i="48"/>
  <c r="AI303" i="48" s="1"/>
  <c r="AW303" i="48" s="1"/>
  <c r="AH304" i="48"/>
  <c r="AH305" i="48"/>
  <c r="AI305" i="48" s="1"/>
  <c r="AW305" i="48" s="1"/>
  <c r="AH306" i="48"/>
  <c r="AI306" i="48" s="1"/>
  <c r="AW306" i="48" s="1"/>
  <c r="AH307" i="48"/>
  <c r="AI307" i="48" s="1"/>
  <c r="AW307" i="48" s="1"/>
  <c r="AH308" i="48"/>
  <c r="AI308" i="48" s="1"/>
  <c r="AW308" i="48" s="1"/>
  <c r="AH309" i="48"/>
  <c r="AI309" i="48" s="1"/>
  <c r="AW309" i="48" s="1"/>
  <c r="AH310" i="48"/>
  <c r="AI310" i="48" s="1"/>
  <c r="AW310" i="48" s="1"/>
  <c r="AH311" i="48"/>
  <c r="AI311" i="48" s="1"/>
  <c r="AW311" i="48" s="1"/>
  <c r="AH312" i="48"/>
  <c r="AH313" i="48"/>
  <c r="AI313" i="48" s="1"/>
  <c r="AW313" i="48" s="1"/>
  <c r="AH314" i="48"/>
  <c r="AI314" i="48" s="1"/>
  <c r="AW314" i="48" s="1"/>
  <c r="AH315" i="48"/>
  <c r="AH316" i="48"/>
  <c r="AH317" i="48"/>
  <c r="AI317" i="48" s="1"/>
  <c r="AW317" i="48" s="1"/>
  <c r="AH318" i="48"/>
  <c r="AI318" i="48" s="1"/>
  <c r="AW318" i="48" s="1"/>
  <c r="AH319" i="48"/>
  <c r="AI319" i="48" s="1"/>
  <c r="AW319" i="48" s="1"/>
  <c r="AH320" i="48"/>
  <c r="AH321" i="48"/>
  <c r="AI321" i="48" s="1"/>
  <c r="AW321" i="48" s="1"/>
  <c r="AH322" i="48"/>
  <c r="AI322" i="48" s="1"/>
  <c r="AW322" i="48" s="1"/>
  <c r="AH323" i="48"/>
  <c r="AI323" i="48" s="1"/>
  <c r="AW323" i="48" s="1"/>
  <c r="AH216" i="48"/>
  <c r="AB24" i="48"/>
  <c r="AB3" i="48"/>
  <c r="AB204" i="48"/>
  <c r="AB81" i="48"/>
  <c r="AB11" i="48"/>
  <c r="AC11" i="48" s="1"/>
  <c r="AT11" i="48" s="1"/>
  <c r="AB191" i="48"/>
  <c r="AB84" i="48"/>
  <c r="AB69" i="48"/>
  <c r="AB122" i="48"/>
  <c r="AC122" i="48" s="1"/>
  <c r="AT122" i="48" s="1"/>
  <c r="AB130" i="48"/>
  <c r="AC130" i="48" s="1"/>
  <c r="AT130" i="48" s="1"/>
  <c r="AB97" i="48"/>
  <c r="AC97" i="48" s="1"/>
  <c r="AT97" i="48" s="1"/>
  <c r="AB4" i="48"/>
  <c r="AB18" i="48"/>
  <c r="AC18" i="48" s="1"/>
  <c r="AT18" i="48" s="1"/>
  <c r="AB73" i="48"/>
  <c r="AB129" i="48"/>
  <c r="AB5" i="48"/>
  <c r="AB210" i="48"/>
  <c r="AC210" i="48" s="1"/>
  <c r="AT210" i="48" s="1"/>
  <c r="AB43" i="48"/>
  <c r="AC43" i="48" s="1"/>
  <c r="AT43" i="48" s="1"/>
  <c r="AB44" i="48"/>
  <c r="AC44" i="48" s="1"/>
  <c r="AT44" i="48" s="1"/>
  <c r="AB51" i="48"/>
  <c r="AB159" i="48"/>
  <c r="AC159" i="48" s="1"/>
  <c r="AT159" i="48" s="1"/>
  <c r="AB2" i="48"/>
  <c r="AB155" i="48"/>
  <c r="AB96" i="48"/>
  <c r="AB213" i="48"/>
  <c r="AC213" i="48" s="1"/>
  <c r="AT213" i="48" s="1"/>
  <c r="AB167" i="48"/>
  <c r="AC167" i="48" s="1"/>
  <c r="AT167" i="48" s="1"/>
  <c r="AB86" i="48"/>
  <c r="AC86" i="48" s="1"/>
  <c r="AT86" i="48" s="1"/>
  <c r="AB177" i="48"/>
  <c r="AB12" i="48"/>
  <c r="AC12" i="48" s="1"/>
  <c r="AT12" i="48" s="1"/>
  <c r="AB14" i="48"/>
  <c r="AB170" i="48"/>
  <c r="AB16" i="48"/>
  <c r="AB19" i="48"/>
  <c r="AB28" i="48"/>
  <c r="AC28" i="48" s="1"/>
  <c r="AT28" i="48" s="1"/>
  <c r="AB202" i="48"/>
  <c r="AB36" i="48"/>
  <c r="AB94" i="48"/>
  <c r="AB164" i="48"/>
  <c r="AB64" i="48"/>
  <c r="AB10" i="48"/>
  <c r="AB158" i="48"/>
  <c r="AB93" i="48"/>
  <c r="AC93" i="48" s="1"/>
  <c r="AT93" i="48" s="1"/>
  <c r="AB131" i="48"/>
  <c r="AB161" i="48"/>
  <c r="AB9" i="48"/>
  <c r="AB180" i="48"/>
  <c r="AB144" i="48"/>
  <c r="AB21" i="48"/>
  <c r="AB186" i="48"/>
  <c r="AB37" i="48"/>
  <c r="AC37" i="48" s="1"/>
  <c r="AT37" i="48" s="1"/>
  <c r="AB187" i="48"/>
  <c r="AB120" i="48"/>
  <c r="AB55" i="48"/>
  <c r="AB173" i="48"/>
  <c r="AB198" i="48"/>
  <c r="AB13" i="48"/>
  <c r="AB75" i="48"/>
  <c r="AB80" i="48"/>
  <c r="AC80" i="48" s="1"/>
  <c r="AT80" i="48" s="1"/>
  <c r="AB7" i="48"/>
  <c r="AB15" i="48"/>
  <c r="AB135" i="48"/>
  <c r="AB123" i="48"/>
  <c r="AB45" i="48"/>
  <c r="AB88" i="48"/>
  <c r="AB200" i="48"/>
  <c r="AC200" i="48" s="1"/>
  <c r="AT200" i="48" s="1"/>
  <c r="AB20" i="48"/>
  <c r="AC20" i="48" s="1"/>
  <c r="AT20" i="48" s="1"/>
  <c r="AB165" i="48"/>
  <c r="AC165" i="48" s="1"/>
  <c r="AT165" i="48" s="1"/>
  <c r="AB26" i="48"/>
  <c r="AB6" i="48"/>
  <c r="AC6" i="48" s="1"/>
  <c r="AT6" i="48" s="1"/>
  <c r="AB76" i="48"/>
  <c r="AB78" i="48"/>
  <c r="AB8" i="48"/>
  <c r="AB128" i="48"/>
  <c r="AC128" i="48" s="1"/>
  <c r="AT128" i="48" s="1"/>
  <c r="AB119" i="48"/>
  <c r="AC119" i="48" s="1"/>
  <c r="AT119" i="48" s="1"/>
  <c r="AB22" i="48"/>
  <c r="AC22" i="48" s="1"/>
  <c r="AT22" i="48" s="1"/>
  <c r="AB185" i="48"/>
  <c r="AB30" i="48"/>
  <c r="AC30" i="48" s="1"/>
  <c r="AT30" i="48" s="1"/>
  <c r="AB38" i="48"/>
  <c r="AB25" i="48"/>
  <c r="AB41" i="48"/>
  <c r="AB46" i="48"/>
  <c r="AB47" i="48"/>
  <c r="AC47" i="48" s="1"/>
  <c r="AT47" i="48" s="1"/>
  <c r="AB48" i="48"/>
  <c r="AB54" i="48"/>
  <c r="AB145" i="48"/>
  <c r="AB106" i="48"/>
  <c r="AB58" i="48"/>
  <c r="AB196" i="48"/>
  <c r="AB172" i="48"/>
  <c r="AB168" i="48"/>
  <c r="AC168" i="48" s="1"/>
  <c r="AT168" i="48" s="1"/>
  <c r="AB184" i="48"/>
  <c r="AB82" i="48"/>
  <c r="AB188" i="48"/>
  <c r="AB63" i="48"/>
  <c r="AC63" i="48" s="1"/>
  <c r="AT63" i="48" s="1"/>
  <c r="AB83" i="48"/>
  <c r="AB104" i="48"/>
  <c r="AB127" i="48"/>
  <c r="AB215" i="48"/>
  <c r="AC215" i="48" s="1"/>
  <c r="AT215" i="48" s="1"/>
  <c r="AB125" i="48"/>
  <c r="AB141" i="48"/>
  <c r="AB126" i="48"/>
  <c r="AB91" i="48"/>
  <c r="AB143" i="48"/>
  <c r="AB99" i="48"/>
  <c r="AB67" i="48"/>
  <c r="AB203" i="48"/>
  <c r="AC203" i="48" s="1"/>
  <c r="AT203" i="48" s="1"/>
  <c r="AB182" i="48"/>
  <c r="AB17" i="48"/>
  <c r="AB171" i="48"/>
  <c r="AB134" i="48"/>
  <c r="AB27" i="48"/>
  <c r="AB29" i="48"/>
  <c r="AB39" i="48"/>
  <c r="AB192" i="48"/>
  <c r="AC192" i="48" s="1"/>
  <c r="AB194" i="48"/>
  <c r="AC194" i="48" s="1"/>
  <c r="AT194" i="48" s="1"/>
  <c r="AB324" i="48"/>
  <c r="AC324" i="48" s="1"/>
  <c r="AB325" i="48"/>
  <c r="AC325" i="48" s="1"/>
  <c r="AT325" i="48" s="1"/>
  <c r="AB326" i="48"/>
  <c r="AC326" i="48" s="1"/>
  <c r="AB327" i="48"/>
  <c r="AB328" i="48"/>
  <c r="AC328" i="48" s="1"/>
  <c r="AB329" i="48"/>
  <c r="AC329" i="48" s="1"/>
  <c r="AT329" i="48" s="1"/>
  <c r="AB330" i="48"/>
  <c r="AC330" i="48" s="1"/>
  <c r="AB331" i="48"/>
  <c r="AC331" i="48" s="1"/>
  <c r="AT331" i="48" s="1"/>
  <c r="AB332" i="48"/>
  <c r="AC332" i="48" s="1"/>
  <c r="AB333" i="48"/>
  <c r="AC333" i="48" s="1"/>
  <c r="AT333" i="48" s="1"/>
  <c r="AB334" i="48"/>
  <c r="AC334" i="48" s="1"/>
  <c r="AB335" i="48"/>
  <c r="AB336" i="48"/>
  <c r="AC336" i="48" s="1"/>
  <c r="AB337" i="48"/>
  <c r="AC337" i="48" s="1"/>
  <c r="AT337" i="48" s="1"/>
  <c r="AB338" i="48"/>
  <c r="AC338" i="48" s="1"/>
  <c r="AB339" i="48"/>
  <c r="AC339" i="48" s="1"/>
  <c r="AT339" i="48" s="1"/>
  <c r="AB340" i="48"/>
  <c r="AC340" i="48" s="1"/>
  <c r="AB341" i="48"/>
  <c r="AC341" i="48" s="1"/>
  <c r="AT341" i="48" s="1"/>
  <c r="AB342" i="48"/>
  <c r="AC342" i="48" s="1"/>
  <c r="AB343" i="48"/>
  <c r="AB344" i="48"/>
  <c r="AC344" i="48" s="1"/>
  <c r="AB345" i="48"/>
  <c r="AC345" i="48" s="1"/>
  <c r="AT345" i="48" s="1"/>
  <c r="AB346" i="48"/>
  <c r="AC346" i="48" s="1"/>
  <c r="AB347" i="48"/>
  <c r="AC347" i="48" s="1"/>
  <c r="AT347" i="48" s="1"/>
  <c r="AB348" i="48"/>
  <c r="AC348" i="48" s="1"/>
  <c r="AB349" i="48"/>
  <c r="AC349" i="48" s="1"/>
  <c r="AT349" i="48" s="1"/>
  <c r="AB350" i="48"/>
  <c r="AC350" i="48" s="1"/>
  <c r="AB351" i="48"/>
  <c r="AB352" i="48"/>
  <c r="AC352" i="48" s="1"/>
  <c r="AB353" i="48"/>
  <c r="AC353" i="48" s="1"/>
  <c r="AT353" i="48" s="1"/>
  <c r="AB354" i="48"/>
  <c r="AC354" i="48" s="1"/>
  <c r="AB355" i="48"/>
  <c r="AC355" i="48" s="1"/>
  <c r="AT355" i="48" s="1"/>
  <c r="AB356" i="48"/>
  <c r="AB357" i="48"/>
  <c r="AC357" i="48" s="1"/>
  <c r="AB358" i="48"/>
  <c r="AC358" i="48" s="1"/>
  <c r="AT358" i="48" s="1"/>
  <c r="AB359" i="48"/>
  <c r="AC359" i="48" s="1"/>
  <c r="AB360" i="48"/>
  <c r="AB361" i="48"/>
  <c r="AC361" i="48" s="1"/>
  <c r="AB362" i="48"/>
  <c r="AC362" i="48" s="1"/>
  <c r="AT362" i="48" s="1"/>
  <c r="AB363" i="48"/>
  <c r="AC363" i="48" s="1"/>
  <c r="AT363" i="48" s="1"/>
  <c r="AB32" i="48"/>
  <c r="AB33" i="48"/>
  <c r="AC33" i="48" s="1"/>
  <c r="AT33" i="48" s="1"/>
  <c r="AB34" i="48"/>
  <c r="AC34" i="48" s="1"/>
  <c r="AT34" i="48" s="1"/>
  <c r="AB42" i="48"/>
  <c r="AB146" i="48"/>
  <c r="AB160" i="48"/>
  <c r="AC160" i="48" s="1"/>
  <c r="AT160" i="48" s="1"/>
  <c r="AB189" i="48"/>
  <c r="AC189" i="48" s="1"/>
  <c r="AT189" i="48" s="1"/>
  <c r="AB49" i="48"/>
  <c r="AC49" i="48" s="1"/>
  <c r="AT49" i="48" s="1"/>
  <c r="AB190" i="48"/>
  <c r="AB52" i="48"/>
  <c r="AC52" i="48" s="1"/>
  <c r="AT52" i="48" s="1"/>
  <c r="AB193" i="48"/>
  <c r="AB56" i="48"/>
  <c r="AB57" i="48"/>
  <c r="AB195" i="48"/>
  <c r="AC195" i="48" s="1"/>
  <c r="AT195" i="48" s="1"/>
  <c r="AB162" i="48"/>
  <c r="AC162" i="48" s="1"/>
  <c r="AT162" i="48" s="1"/>
  <c r="AB60" i="48"/>
  <c r="AC60" i="48" s="1"/>
  <c r="AT60" i="48" s="1"/>
  <c r="AB68" i="48"/>
  <c r="AB70" i="48"/>
  <c r="AC70" i="48" s="1"/>
  <c r="AT70" i="48" s="1"/>
  <c r="AB71" i="48"/>
  <c r="AB72" i="48"/>
  <c r="AC72" i="48" s="1"/>
  <c r="AT72" i="48" s="1"/>
  <c r="AB77" i="48"/>
  <c r="AB79" i="48"/>
  <c r="AC79" i="48" s="1"/>
  <c r="AT79" i="48" s="1"/>
  <c r="AB150" i="48"/>
  <c r="AC150" i="48" s="1"/>
  <c r="AT150" i="48" s="1"/>
  <c r="AB87" i="48"/>
  <c r="AC87" i="48" s="1"/>
  <c r="AT87" i="48" s="1"/>
  <c r="AB89" i="48"/>
  <c r="AB199" i="48"/>
  <c r="AC199" i="48" s="1"/>
  <c r="AT199" i="48" s="1"/>
  <c r="AB90" i="48"/>
  <c r="AB151" i="48"/>
  <c r="AB92" i="48"/>
  <c r="AB98" i="48"/>
  <c r="AC98" i="48" s="1"/>
  <c r="AT98" i="48" s="1"/>
  <c r="AB101" i="48"/>
  <c r="AC101" i="48" s="1"/>
  <c r="AT101" i="48" s="1"/>
  <c r="AB103" i="48"/>
  <c r="AC103" i="48" s="1"/>
  <c r="AT103" i="48" s="1"/>
  <c r="AB107" i="48"/>
  <c r="AB154" i="48"/>
  <c r="AC154" i="48" s="1"/>
  <c r="AT154" i="48" s="1"/>
  <c r="AB109" i="48"/>
  <c r="AB111" i="48"/>
  <c r="AB113" i="48"/>
  <c r="AB115" i="48"/>
  <c r="AC115" i="48" s="1"/>
  <c r="AT115" i="48" s="1"/>
  <c r="AB116" i="48"/>
  <c r="AC116" i="48" s="1"/>
  <c r="AT116" i="48" s="1"/>
  <c r="AB117" i="48"/>
  <c r="AC117" i="48" s="1"/>
  <c r="AT117" i="48" s="1"/>
  <c r="AB211" i="48"/>
  <c r="AB136" i="48"/>
  <c r="AC136" i="48" s="1"/>
  <c r="AT136" i="48" s="1"/>
  <c r="AB214" i="48"/>
  <c r="AC214" i="48" s="1"/>
  <c r="AT214" i="48" s="1"/>
  <c r="AB137" i="48"/>
  <c r="AB169" i="48"/>
  <c r="AB178" i="48"/>
  <c r="AC178" i="48" s="1"/>
  <c r="AT178" i="48" s="1"/>
  <c r="AB183" i="48"/>
  <c r="AC183" i="48" s="1"/>
  <c r="AT183" i="48" s="1"/>
  <c r="AB23" i="48"/>
  <c r="AC23" i="48" s="1"/>
  <c r="AT23" i="48" s="1"/>
  <c r="AB31" i="48"/>
  <c r="AB35" i="48"/>
  <c r="AC35" i="48" s="1"/>
  <c r="AT35" i="48" s="1"/>
  <c r="AB40" i="48"/>
  <c r="AB153" i="48"/>
  <c r="AB50" i="48"/>
  <c r="AB53" i="48"/>
  <c r="AC53" i="48" s="1"/>
  <c r="AT53" i="48" s="1"/>
  <c r="AB147" i="48"/>
  <c r="AC147" i="48" s="1"/>
  <c r="AT147" i="48" s="1"/>
  <c r="AB85" i="48"/>
  <c r="AC85" i="48" s="1"/>
  <c r="AT85" i="48" s="1"/>
  <c r="AB142" i="48"/>
  <c r="AB179" i="48"/>
  <c r="AC179" i="48" s="1"/>
  <c r="AT179" i="48" s="1"/>
  <c r="AB166" i="48"/>
  <c r="AB181" i="48"/>
  <c r="AB110" i="48"/>
  <c r="AB61" i="48"/>
  <c r="AC61" i="48" s="1"/>
  <c r="AT61" i="48" s="1"/>
  <c r="AB197" i="48"/>
  <c r="AC197" i="48" s="1"/>
  <c r="AT197" i="48" s="1"/>
  <c r="AB62" i="48"/>
  <c r="AC62" i="48" s="1"/>
  <c r="AT62" i="48" s="1"/>
  <c r="AB65" i="48"/>
  <c r="AB66" i="48"/>
  <c r="AC66" i="48" s="1"/>
  <c r="AT66" i="48" s="1"/>
  <c r="AB148" i="48"/>
  <c r="AC148" i="48" s="1"/>
  <c r="AT148" i="48" s="1"/>
  <c r="AB364" i="48"/>
  <c r="AB149" i="48"/>
  <c r="AB74" i="48"/>
  <c r="AC74" i="48" s="1"/>
  <c r="AT74" i="48" s="1"/>
  <c r="AB163" i="48"/>
  <c r="AC163" i="48" s="1"/>
  <c r="AT163" i="48" s="1"/>
  <c r="AB174" i="48"/>
  <c r="AC174" i="48" s="1"/>
  <c r="AT174" i="48" s="1"/>
  <c r="AB201" i="48"/>
  <c r="AB95" i="48"/>
  <c r="AC95" i="48" s="1"/>
  <c r="AT95" i="48" s="1"/>
  <c r="AB100" i="48"/>
  <c r="AB152" i="48"/>
  <c r="AB102" i="48"/>
  <c r="AB105" i="48"/>
  <c r="AC105" i="48" s="1"/>
  <c r="AT105" i="48" s="1"/>
  <c r="AB108" i="48"/>
  <c r="AC108" i="48" s="1"/>
  <c r="AT108" i="48" s="1"/>
  <c r="AB175" i="48"/>
  <c r="AC175" i="48" s="1"/>
  <c r="AT175" i="48" s="1"/>
  <c r="AB112" i="48"/>
  <c r="AB114" i="48"/>
  <c r="AC114" i="48" s="1"/>
  <c r="AT114" i="48" s="1"/>
  <c r="AB205" i="48"/>
  <c r="AB206" i="48"/>
  <c r="AB207" i="48"/>
  <c r="AB208" i="48"/>
  <c r="AC208" i="48" s="1"/>
  <c r="AT208" i="48" s="1"/>
  <c r="AB209" i="48"/>
  <c r="AC209" i="48" s="1"/>
  <c r="AT209" i="48" s="1"/>
  <c r="AB118" i="48"/>
  <c r="AC118" i="48" s="1"/>
  <c r="AT118" i="48" s="1"/>
  <c r="AB176" i="48"/>
  <c r="AB121" i="48"/>
  <c r="AC121" i="48" s="1"/>
  <c r="AT121" i="48" s="1"/>
  <c r="AB59" i="48"/>
  <c r="AB156" i="48"/>
  <c r="AB157" i="48"/>
  <c r="AB124" i="48"/>
  <c r="AC124" i="48" s="1"/>
  <c r="AT124" i="48" s="1"/>
  <c r="AB212" i="48"/>
  <c r="AC212" i="48" s="1"/>
  <c r="AT212" i="48" s="1"/>
  <c r="AB132" i="48"/>
  <c r="AC132" i="48" s="1"/>
  <c r="AT132" i="48" s="1"/>
  <c r="AB133" i="48"/>
  <c r="AB138" i="48"/>
  <c r="AC138" i="48" s="1"/>
  <c r="AT138" i="48" s="1"/>
  <c r="AB139" i="48"/>
  <c r="AB140" i="48"/>
  <c r="AB217" i="48"/>
  <c r="AB218" i="48"/>
  <c r="AC218" i="48" s="1"/>
  <c r="AT218" i="48" s="1"/>
  <c r="AB219" i="48"/>
  <c r="AC219" i="48" s="1"/>
  <c r="AT219" i="48" s="1"/>
  <c r="AB220" i="48"/>
  <c r="AC220" i="48" s="1"/>
  <c r="AT220" i="48" s="1"/>
  <c r="AB221" i="48"/>
  <c r="AB222" i="48"/>
  <c r="AC222" i="48" s="1"/>
  <c r="AT222" i="48" s="1"/>
  <c r="AB223" i="48"/>
  <c r="AB224" i="48"/>
  <c r="AB225" i="48"/>
  <c r="AB226" i="48"/>
  <c r="AC226" i="48" s="1"/>
  <c r="AT226" i="48" s="1"/>
  <c r="AB227" i="48"/>
  <c r="AC227" i="48" s="1"/>
  <c r="AT227" i="48" s="1"/>
  <c r="AB228" i="48"/>
  <c r="AC228" i="48" s="1"/>
  <c r="AT228" i="48" s="1"/>
  <c r="AB229" i="48"/>
  <c r="AB230" i="48"/>
  <c r="AC230" i="48" s="1"/>
  <c r="AT230" i="48" s="1"/>
  <c r="AB231" i="48"/>
  <c r="AB232" i="48"/>
  <c r="AB233" i="48"/>
  <c r="AB234" i="48"/>
  <c r="AC234" i="48" s="1"/>
  <c r="AT234" i="48" s="1"/>
  <c r="AB235" i="48"/>
  <c r="AC235" i="48" s="1"/>
  <c r="AT235" i="48" s="1"/>
  <c r="AB236" i="48"/>
  <c r="AC236" i="48" s="1"/>
  <c r="AT236" i="48" s="1"/>
  <c r="AB237" i="48"/>
  <c r="AB238" i="48"/>
  <c r="AC238" i="48" s="1"/>
  <c r="AT238" i="48" s="1"/>
  <c r="AB239" i="48"/>
  <c r="AB240" i="48"/>
  <c r="AB241" i="48"/>
  <c r="AB242" i="48"/>
  <c r="AC242" i="48" s="1"/>
  <c r="AT242" i="48" s="1"/>
  <c r="AB243" i="48"/>
  <c r="AC243" i="48" s="1"/>
  <c r="AT243" i="48" s="1"/>
  <c r="AB244" i="48"/>
  <c r="AC244" i="48" s="1"/>
  <c r="AT244" i="48" s="1"/>
  <c r="AB245" i="48"/>
  <c r="AB246" i="48"/>
  <c r="AC246" i="48" s="1"/>
  <c r="AT246" i="48" s="1"/>
  <c r="AB247" i="48"/>
  <c r="AC247" i="48" s="1"/>
  <c r="AT247" i="48" s="1"/>
  <c r="AB248" i="48"/>
  <c r="AB249" i="48"/>
  <c r="AB250" i="48"/>
  <c r="AC250" i="48" s="1"/>
  <c r="AT250" i="48" s="1"/>
  <c r="AB251" i="48"/>
  <c r="AC251" i="48" s="1"/>
  <c r="AT251" i="48" s="1"/>
  <c r="AB252" i="48"/>
  <c r="AC252" i="48" s="1"/>
  <c r="AT252" i="48" s="1"/>
  <c r="AB253" i="48"/>
  <c r="AB254" i="48"/>
  <c r="AC254" i="48" s="1"/>
  <c r="AT254" i="48" s="1"/>
  <c r="AB255" i="48"/>
  <c r="AC255" i="48" s="1"/>
  <c r="AT255" i="48" s="1"/>
  <c r="AB256" i="48"/>
  <c r="AB257" i="48"/>
  <c r="AB258" i="48"/>
  <c r="AC258" i="48" s="1"/>
  <c r="AT258" i="48" s="1"/>
  <c r="AB259" i="48"/>
  <c r="AC259" i="48" s="1"/>
  <c r="AT259" i="48" s="1"/>
  <c r="AB260" i="48"/>
  <c r="AC260" i="48" s="1"/>
  <c r="AT260" i="48" s="1"/>
  <c r="AB261" i="48"/>
  <c r="AB262" i="48"/>
  <c r="AC262" i="48" s="1"/>
  <c r="AT262" i="48" s="1"/>
  <c r="AB263" i="48"/>
  <c r="AB264" i="48"/>
  <c r="AB265" i="48"/>
  <c r="AB266" i="48"/>
  <c r="AC266" i="48" s="1"/>
  <c r="AT266" i="48" s="1"/>
  <c r="AB267" i="48"/>
  <c r="AC267" i="48" s="1"/>
  <c r="AT267" i="48" s="1"/>
  <c r="AB268" i="48"/>
  <c r="AC268" i="48" s="1"/>
  <c r="AT268" i="48" s="1"/>
  <c r="AB269" i="48"/>
  <c r="AB270" i="48"/>
  <c r="AC270" i="48" s="1"/>
  <c r="AT270" i="48" s="1"/>
  <c r="AB271" i="48"/>
  <c r="AC271" i="48" s="1"/>
  <c r="AT271" i="48" s="1"/>
  <c r="AB272" i="48"/>
  <c r="AB273" i="48"/>
  <c r="AB274" i="48"/>
  <c r="AC274" i="48" s="1"/>
  <c r="AT274" i="48" s="1"/>
  <c r="AB275" i="48"/>
  <c r="AC275" i="48" s="1"/>
  <c r="AT275" i="48" s="1"/>
  <c r="AB276" i="48"/>
  <c r="AC276" i="48" s="1"/>
  <c r="AT276" i="48" s="1"/>
  <c r="AB277" i="48"/>
  <c r="AB278" i="48"/>
  <c r="AC278" i="48" s="1"/>
  <c r="AT278" i="48" s="1"/>
  <c r="AB279" i="48"/>
  <c r="AB280" i="48"/>
  <c r="AB281" i="48"/>
  <c r="AC281" i="48" s="1"/>
  <c r="AT281" i="48" s="1"/>
  <c r="AB282" i="48"/>
  <c r="AC282" i="48" s="1"/>
  <c r="AT282" i="48" s="1"/>
  <c r="AB283" i="48"/>
  <c r="AC283" i="48" s="1"/>
  <c r="AT283" i="48" s="1"/>
  <c r="AB284" i="48"/>
  <c r="AC284" i="48" s="1"/>
  <c r="AT284" i="48" s="1"/>
  <c r="AB285" i="48"/>
  <c r="AB286" i="48"/>
  <c r="AC286" i="48" s="1"/>
  <c r="AT286" i="48" s="1"/>
  <c r="AB287" i="48"/>
  <c r="AB288" i="48"/>
  <c r="AC288" i="48" s="1"/>
  <c r="AT288" i="48" s="1"/>
  <c r="AB289" i="48"/>
  <c r="AB290" i="48"/>
  <c r="AC290" i="48" s="1"/>
  <c r="AT290" i="48" s="1"/>
  <c r="AB291" i="48"/>
  <c r="AC291" i="48" s="1"/>
  <c r="AT291" i="48" s="1"/>
  <c r="AB292" i="48"/>
  <c r="AC292" i="48" s="1"/>
  <c r="AT292" i="48" s="1"/>
  <c r="AB293" i="48"/>
  <c r="AB294" i="48"/>
  <c r="AC294" i="48" s="1"/>
  <c r="AT294" i="48" s="1"/>
  <c r="AB295" i="48"/>
  <c r="AC295" i="48" s="1"/>
  <c r="AB296" i="48"/>
  <c r="AB297" i="48"/>
  <c r="AC297" i="48" s="1"/>
  <c r="AT297" i="48" s="1"/>
  <c r="AB298" i="48"/>
  <c r="AC298" i="48" s="1"/>
  <c r="AT298" i="48" s="1"/>
  <c r="AB299" i="48"/>
  <c r="AC299" i="48" s="1"/>
  <c r="AT299" i="48" s="1"/>
  <c r="AB300" i="48"/>
  <c r="AC300" i="48" s="1"/>
  <c r="AT300" i="48" s="1"/>
  <c r="AB301" i="48"/>
  <c r="AB302" i="48"/>
  <c r="AC302" i="48" s="1"/>
  <c r="AT302" i="48" s="1"/>
  <c r="AB303" i="48"/>
  <c r="AC303" i="48" s="1"/>
  <c r="AT303" i="48" s="1"/>
  <c r="AB304" i="48"/>
  <c r="AB305" i="48"/>
  <c r="AB306" i="48"/>
  <c r="AC306" i="48" s="1"/>
  <c r="AT306" i="48" s="1"/>
  <c r="AB307" i="48"/>
  <c r="AC307" i="48" s="1"/>
  <c r="AT307" i="48" s="1"/>
  <c r="AB308" i="48"/>
  <c r="AC308" i="48" s="1"/>
  <c r="AT308" i="48" s="1"/>
  <c r="AB309" i="48"/>
  <c r="AB310" i="48"/>
  <c r="AC310" i="48" s="1"/>
  <c r="AT310" i="48" s="1"/>
  <c r="AB311" i="48"/>
  <c r="AB312" i="48"/>
  <c r="AC312" i="48" s="1"/>
  <c r="AT312" i="48" s="1"/>
  <c r="AB313" i="48"/>
  <c r="AB314" i="48"/>
  <c r="AC314" i="48" s="1"/>
  <c r="AT314" i="48" s="1"/>
  <c r="AB315" i="48"/>
  <c r="AC315" i="48" s="1"/>
  <c r="AB316" i="48"/>
  <c r="AC316" i="48" s="1"/>
  <c r="AT316" i="48" s="1"/>
  <c r="AB317" i="48"/>
  <c r="AB318" i="48"/>
  <c r="AC318" i="48" s="1"/>
  <c r="AT318" i="48" s="1"/>
  <c r="AB319" i="48"/>
  <c r="AC319" i="48" s="1"/>
  <c r="AT319" i="48" s="1"/>
  <c r="AB320" i="48"/>
  <c r="AC320" i="48" s="1"/>
  <c r="AT320" i="48" s="1"/>
  <c r="AB321" i="48"/>
  <c r="AB322" i="48"/>
  <c r="AC322" i="48" s="1"/>
  <c r="AT322" i="48" s="1"/>
  <c r="AB323" i="48"/>
  <c r="AC323" i="48" s="1"/>
  <c r="AT323" i="48" s="1"/>
  <c r="AB365" i="48"/>
  <c r="AB366" i="48"/>
  <c r="AB367" i="48"/>
  <c r="AB368" i="48"/>
  <c r="AB369" i="48"/>
  <c r="AB370" i="48"/>
  <c r="AB371" i="48"/>
  <c r="AB372" i="48"/>
  <c r="AB373" i="48"/>
  <c r="AB374" i="48"/>
  <c r="AB375" i="48"/>
  <c r="AB376" i="48"/>
  <c r="AB377" i="48"/>
  <c r="AB378" i="48"/>
  <c r="AB379" i="48"/>
  <c r="AB380" i="48"/>
  <c r="AB381" i="48"/>
  <c r="AB382" i="48"/>
  <c r="AB383" i="48"/>
  <c r="AB384" i="48"/>
  <c r="AB385" i="48"/>
  <c r="AB386" i="48"/>
  <c r="AB387" i="48"/>
  <c r="AB388" i="48"/>
  <c r="AB389" i="48"/>
  <c r="AB390" i="48"/>
  <c r="AB391" i="48"/>
  <c r="AB392" i="48"/>
  <c r="AB393" i="48"/>
  <c r="AB394" i="48"/>
  <c r="AB395" i="48"/>
  <c r="AB396" i="48"/>
  <c r="AB216" i="48"/>
  <c r="Z24" i="48"/>
  <c r="Z3" i="48"/>
  <c r="Z204" i="48"/>
  <c r="Z81" i="48"/>
  <c r="Z11" i="48"/>
  <c r="Z191" i="48"/>
  <c r="AA191" i="48" s="1"/>
  <c r="AS191" i="48" s="1"/>
  <c r="Z84" i="48"/>
  <c r="AA84" i="48" s="1"/>
  <c r="AS84" i="48" s="1"/>
  <c r="Z69" i="48"/>
  <c r="AA69" i="48" s="1"/>
  <c r="AS69" i="48" s="1"/>
  <c r="Z122" i="48"/>
  <c r="Z130" i="48"/>
  <c r="AA130" i="48" s="1"/>
  <c r="AS130" i="48" s="1"/>
  <c r="Z97" i="48"/>
  <c r="Z4" i="48"/>
  <c r="Z18" i="48"/>
  <c r="Z73" i="48"/>
  <c r="AA73" i="48" s="1"/>
  <c r="AS73" i="48" s="1"/>
  <c r="Z129" i="48"/>
  <c r="AA129" i="48" s="1"/>
  <c r="AS129" i="48" s="1"/>
  <c r="Z5" i="48"/>
  <c r="Z210" i="48"/>
  <c r="Z43" i="48"/>
  <c r="AA43" i="48" s="1"/>
  <c r="AS43" i="48" s="1"/>
  <c r="Z44" i="48"/>
  <c r="Z51" i="48"/>
  <c r="Z159" i="48"/>
  <c r="Z2" i="48"/>
  <c r="Z155" i="48"/>
  <c r="AA155" i="48" s="1"/>
  <c r="AS155" i="48" s="1"/>
  <c r="Z96" i="48"/>
  <c r="AA96" i="48" s="1"/>
  <c r="AS96" i="48" s="1"/>
  <c r="Z213" i="48"/>
  <c r="Z167" i="48"/>
  <c r="AA167" i="48" s="1"/>
  <c r="AS167" i="48" s="1"/>
  <c r="Z86" i="48"/>
  <c r="Z177" i="48"/>
  <c r="Z12" i="48"/>
  <c r="Z14" i="48"/>
  <c r="Z170" i="48"/>
  <c r="AA170" i="48" s="1"/>
  <c r="AS170" i="48" s="1"/>
  <c r="Z16" i="48"/>
  <c r="AA16" i="48" s="1"/>
  <c r="AS16" i="48" s="1"/>
  <c r="Z19" i="48"/>
  <c r="Z28" i="48"/>
  <c r="AA28" i="48" s="1"/>
  <c r="AS28" i="48" s="1"/>
  <c r="Z202" i="48"/>
  <c r="Z36" i="48"/>
  <c r="AA36" i="48" s="1"/>
  <c r="AS36" i="48" s="1"/>
  <c r="Z94" i="48"/>
  <c r="AA94" i="48" s="1"/>
  <c r="AS94" i="48" s="1"/>
  <c r="Z164" i="48"/>
  <c r="Z64" i="48"/>
  <c r="AA64" i="48" s="1"/>
  <c r="AS64" i="48" s="1"/>
  <c r="Z10" i="48"/>
  <c r="Z158" i="48"/>
  <c r="Z93" i="48"/>
  <c r="AA93" i="48" s="1"/>
  <c r="AS93" i="48" s="1"/>
  <c r="Z131" i="48"/>
  <c r="Z161" i="48"/>
  <c r="Z9" i="48"/>
  <c r="Z180" i="48"/>
  <c r="Z144" i="48"/>
  <c r="Z21" i="48"/>
  <c r="AA21" i="48" s="1"/>
  <c r="AS21" i="48" s="1"/>
  <c r="Z186" i="48"/>
  <c r="Z37" i="48"/>
  <c r="AA37" i="48" s="1"/>
  <c r="AS37" i="48" s="1"/>
  <c r="Z187" i="48"/>
  <c r="Z120" i="48"/>
  <c r="Z55" i="48"/>
  <c r="Z173" i="48"/>
  <c r="AA173" i="48" s="1"/>
  <c r="AS173" i="48" s="1"/>
  <c r="Z198" i="48"/>
  <c r="AA198" i="48" s="1"/>
  <c r="AS198" i="48" s="1"/>
  <c r="Z13" i="48"/>
  <c r="Z75" i="48"/>
  <c r="Z80" i="48"/>
  <c r="AA80" i="48" s="1"/>
  <c r="AS80" i="48" s="1"/>
  <c r="Z7" i="48"/>
  <c r="Z15" i="48"/>
  <c r="Z135" i="48"/>
  <c r="Z123" i="48"/>
  <c r="AA123" i="48" s="1"/>
  <c r="AS123" i="48" s="1"/>
  <c r="Z45" i="48"/>
  <c r="AA45" i="48" s="1"/>
  <c r="AS45" i="48" s="1"/>
  <c r="Z88" i="48"/>
  <c r="AA88" i="48" s="1"/>
  <c r="AS88" i="48" s="1"/>
  <c r="Z200" i="48"/>
  <c r="Z20" i="48"/>
  <c r="AA20" i="48" s="1"/>
  <c r="AS20" i="48" s="1"/>
  <c r="Z165" i="48"/>
  <c r="Z26" i="48"/>
  <c r="Z6" i="48"/>
  <c r="Z76" i="48"/>
  <c r="AA76" i="48" s="1"/>
  <c r="AS76" i="48" s="1"/>
  <c r="Z78" i="48"/>
  <c r="AA78" i="48" s="1"/>
  <c r="AS78" i="48" s="1"/>
  <c r="Z8" i="48"/>
  <c r="Z128" i="48"/>
  <c r="Z119" i="48"/>
  <c r="AA119" i="48" s="1"/>
  <c r="AS119" i="48" s="1"/>
  <c r="Z22" i="48"/>
  <c r="Z185" i="48"/>
  <c r="Z30" i="48"/>
  <c r="Z38" i="48"/>
  <c r="AA38" i="48" s="1"/>
  <c r="AS38" i="48" s="1"/>
  <c r="Z25" i="48"/>
  <c r="AA25" i="48" s="1"/>
  <c r="AS25" i="48" s="1"/>
  <c r="Z41" i="48"/>
  <c r="Z46" i="48"/>
  <c r="Z47" i="48"/>
  <c r="Z48" i="48"/>
  <c r="Z54" i="48"/>
  <c r="Z145" i="48"/>
  <c r="Z106" i="48"/>
  <c r="AA106" i="48" s="1"/>
  <c r="AS106" i="48" s="1"/>
  <c r="Z58" i="48"/>
  <c r="AA58" i="48" s="1"/>
  <c r="AS58" i="48" s="1"/>
  <c r="Z196" i="48"/>
  <c r="AA196" i="48" s="1"/>
  <c r="AS196" i="48" s="1"/>
  <c r="Z172" i="48"/>
  <c r="Z168" i="48"/>
  <c r="AA168" i="48" s="1"/>
  <c r="AS168" i="48" s="1"/>
  <c r="Z184" i="48"/>
  <c r="Z82" i="48"/>
  <c r="Z188" i="48"/>
  <c r="Z63" i="48"/>
  <c r="AA63" i="48" s="1"/>
  <c r="AS63" i="48" s="1"/>
  <c r="Z83" i="48"/>
  <c r="AA83" i="48" s="1"/>
  <c r="AS83" i="48" s="1"/>
  <c r="Z104" i="48"/>
  <c r="AA104" i="48" s="1"/>
  <c r="AS104" i="48" s="1"/>
  <c r="Z127" i="48"/>
  <c r="Z215" i="48"/>
  <c r="AA215" i="48" s="1"/>
  <c r="AS215" i="48" s="1"/>
  <c r="Z125" i="48"/>
  <c r="Z141" i="48"/>
  <c r="Z126" i="48"/>
  <c r="Z91" i="48"/>
  <c r="AA91" i="48" s="1"/>
  <c r="AS91" i="48" s="1"/>
  <c r="Z143" i="48"/>
  <c r="AA143" i="48" s="1"/>
  <c r="AS143" i="48" s="1"/>
  <c r="Z99" i="48"/>
  <c r="AA99" i="48" s="1"/>
  <c r="AS99" i="48" s="1"/>
  <c r="Z67" i="48"/>
  <c r="Z203" i="48"/>
  <c r="AA203" i="48" s="1"/>
  <c r="AS203" i="48" s="1"/>
  <c r="Z182" i="48"/>
  <c r="Z17" i="48"/>
  <c r="Z171" i="48"/>
  <c r="Z134" i="48"/>
  <c r="AA134" i="48" s="1"/>
  <c r="AS134" i="48" s="1"/>
  <c r="Z27" i="48"/>
  <c r="AA27" i="48" s="1"/>
  <c r="AS27" i="48" s="1"/>
  <c r="Z29" i="48"/>
  <c r="AA29" i="48" s="1"/>
  <c r="AS29" i="48" s="1"/>
  <c r="Z39" i="48"/>
  <c r="Z192" i="48"/>
  <c r="AA192" i="48" s="1"/>
  <c r="AS192" i="48" s="1"/>
  <c r="Z194" i="48"/>
  <c r="Z324" i="48"/>
  <c r="Z325" i="48"/>
  <c r="Z326" i="48"/>
  <c r="AA326" i="48" s="1"/>
  <c r="AS326" i="48" s="1"/>
  <c r="Z327" i="48"/>
  <c r="AA327" i="48" s="1"/>
  <c r="AS327" i="48" s="1"/>
  <c r="Z328" i="48"/>
  <c r="AA328" i="48" s="1"/>
  <c r="AS328" i="48" s="1"/>
  <c r="Z329" i="48"/>
  <c r="Z330" i="48"/>
  <c r="AA330" i="48" s="1"/>
  <c r="AS330" i="48" s="1"/>
  <c r="Z331" i="48"/>
  <c r="Z332" i="48"/>
  <c r="Z333" i="48"/>
  <c r="Z334" i="48"/>
  <c r="AA334" i="48" s="1"/>
  <c r="AS334" i="48" s="1"/>
  <c r="Z335" i="48"/>
  <c r="AA335" i="48" s="1"/>
  <c r="AS335" i="48" s="1"/>
  <c r="Z336" i="48"/>
  <c r="AA336" i="48" s="1"/>
  <c r="AS336" i="48" s="1"/>
  <c r="Z337" i="48"/>
  <c r="Z338" i="48"/>
  <c r="AA338" i="48" s="1"/>
  <c r="AS338" i="48" s="1"/>
  <c r="Z339" i="48"/>
  <c r="Z340" i="48"/>
  <c r="Z341" i="48"/>
  <c r="Z342" i="48"/>
  <c r="AA342" i="48" s="1"/>
  <c r="AS342" i="48" s="1"/>
  <c r="Z343" i="48"/>
  <c r="AA343" i="48" s="1"/>
  <c r="AS343" i="48" s="1"/>
  <c r="Z344" i="48"/>
  <c r="AA344" i="48" s="1"/>
  <c r="AS344" i="48" s="1"/>
  <c r="Z345" i="48"/>
  <c r="Z346" i="48"/>
  <c r="AA346" i="48" s="1"/>
  <c r="AS346" i="48" s="1"/>
  <c r="Z347" i="48"/>
  <c r="Z348" i="48"/>
  <c r="AA348" i="48" s="1"/>
  <c r="AS348" i="48" s="1"/>
  <c r="Z349" i="48"/>
  <c r="Z350" i="48"/>
  <c r="AA350" i="48" s="1"/>
  <c r="AS350" i="48" s="1"/>
  <c r="Z351" i="48"/>
  <c r="AA351" i="48" s="1"/>
  <c r="AS351" i="48" s="1"/>
  <c r="Z352" i="48"/>
  <c r="AA352" i="48" s="1"/>
  <c r="AS352" i="48" s="1"/>
  <c r="Z353" i="48"/>
  <c r="Z354" i="48"/>
  <c r="AA354" i="48" s="1"/>
  <c r="AS354" i="48" s="1"/>
  <c r="Z355" i="48"/>
  <c r="Z356" i="48"/>
  <c r="Z357" i="48"/>
  <c r="Z358" i="48"/>
  <c r="AA358" i="48" s="1"/>
  <c r="AS358" i="48" s="1"/>
  <c r="Z359" i="48"/>
  <c r="AA359" i="48" s="1"/>
  <c r="AS359" i="48" s="1"/>
  <c r="Z360" i="48"/>
  <c r="AA360" i="48" s="1"/>
  <c r="AS360" i="48" s="1"/>
  <c r="Z361" i="48"/>
  <c r="Z362" i="48"/>
  <c r="AA362" i="48" s="1"/>
  <c r="AS362" i="48" s="1"/>
  <c r="Z363" i="48"/>
  <c r="Z32" i="48"/>
  <c r="Z33" i="48"/>
  <c r="Z34" i="48"/>
  <c r="AA34" i="48" s="1"/>
  <c r="AS34" i="48" s="1"/>
  <c r="Z42" i="48"/>
  <c r="AA42" i="48" s="1"/>
  <c r="AS42" i="48" s="1"/>
  <c r="Z146" i="48"/>
  <c r="AA146" i="48" s="1"/>
  <c r="AS146" i="48" s="1"/>
  <c r="Z160" i="48"/>
  <c r="Z189" i="48"/>
  <c r="AA189" i="48" s="1"/>
  <c r="AS189" i="48" s="1"/>
  <c r="Z49" i="48"/>
  <c r="Z190" i="48"/>
  <c r="Z52" i="48"/>
  <c r="Z193" i="48"/>
  <c r="AA193" i="48" s="1"/>
  <c r="AS193" i="48" s="1"/>
  <c r="Z56" i="48"/>
  <c r="AA56" i="48" s="1"/>
  <c r="AS56" i="48" s="1"/>
  <c r="Z57" i="48"/>
  <c r="AA57" i="48" s="1"/>
  <c r="AS57" i="48" s="1"/>
  <c r="Z195" i="48"/>
  <c r="Z162" i="48"/>
  <c r="AA162" i="48" s="1"/>
  <c r="AS162" i="48" s="1"/>
  <c r="Z60" i="48"/>
  <c r="Z68" i="48"/>
  <c r="Z70" i="48"/>
  <c r="Z71" i="48"/>
  <c r="AA71" i="48" s="1"/>
  <c r="AS71" i="48" s="1"/>
  <c r="Z72" i="48"/>
  <c r="AA72" i="48" s="1"/>
  <c r="AS72" i="48" s="1"/>
  <c r="Z77" i="48"/>
  <c r="AA77" i="48" s="1"/>
  <c r="AS77" i="48" s="1"/>
  <c r="Z79" i="48"/>
  <c r="Z150" i="48"/>
  <c r="AA150" i="48" s="1"/>
  <c r="AS150" i="48" s="1"/>
  <c r="Z87" i="48"/>
  <c r="Z89" i="48"/>
  <c r="AA89" i="48" s="1"/>
  <c r="AS89" i="48" s="1"/>
  <c r="Z199" i="48"/>
  <c r="Z90" i="48"/>
  <c r="AA90" i="48" s="1"/>
  <c r="AS90" i="48" s="1"/>
  <c r="Z151" i="48"/>
  <c r="AA151" i="48" s="1"/>
  <c r="AS151" i="48" s="1"/>
  <c r="Z92" i="48"/>
  <c r="AA92" i="48" s="1"/>
  <c r="AS92" i="48" s="1"/>
  <c r="Z98" i="48"/>
  <c r="Z101" i="48"/>
  <c r="AA101" i="48" s="1"/>
  <c r="AS101" i="48" s="1"/>
  <c r="Z103" i="48"/>
  <c r="Z107" i="48"/>
  <c r="Z154" i="48"/>
  <c r="Z109" i="48"/>
  <c r="AA109" i="48" s="1"/>
  <c r="AS109" i="48" s="1"/>
  <c r="Z111" i="48"/>
  <c r="AA111" i="48" s="1"/>
  <c r="AS111" i="48" s="1"/>
  <c r="Z113" i="48"/>
  <c r="AA113" i="48" s="1"/>
  <c r="AS113" i="48" s="1"/>
  <c r="Z115" i="48"/>
  <c r="Z116" i="48"/>
  <c r="AA116" i="48" s="1"/>
  <c r="AS116" i="48" s="1"/>
  <c r="Z117" i="48"/>
  <c r="Z211" i="48"/>
  <c r="Z136" i="48"/>
  <c r="Z214" i="48"/>
  <c r="AA214" i="48" s="1"/>
  <c r="AS214" i="48" s="1"/>
  <c r="Z137" i="48"/>
  <c r="AA137" i="48" s="1"/>
  <c r="AS137" i="48" s="1"/>
  <c r="Z169" i="48"/>
  <c r="AA169" i="48" s="1"/>
  <c r="AS169" i="48" s="1"/>
  <c r="Z178" i="48"/>
  <c r="Z183" i="48"/>
  <c r="Z23" i="48"/>
  <c r="Z31" i="48"/>
  <c r="Z35" i="48"/>
  <c r="Z40" i="48"/>
  <c r="AA40" i="48" s="1"/>
  <c r="AS40" i="48" s="1"/>
  <c r="Z153" i="48"/>
  <c r="AA153" i="48" s="1"/>
  <c r="AS153" i="48" s="1"/>
  <c r="Z50" i="48"/>
  <c r="AA50" i="48" s="1"/>
  <c r="AS50" i="48" s="1"/>
  <c r="Z53" i="48"/>
  <c r="Z147" i="48"/>
  <c r="Z85" i="48"/>
  <c r="Z142" i="48"/>
  <c r="Z179" i="48"/>
  <c r="Z166" i="48"/>
  <c r="AA166" i="48" s="1"/>
  <c r="AS166" i="48" s="1"/>
  <c r="Z181" i="48"/>
  <c r="Z110" i="48"/>
  <c r="AA110" i="48" s="1"/>
  <c r="AS110" i="48" s="1"/>
  <c r="Z61" i="48"/>
  <c r="Z197" i="48"/>
  <c r="AA197" i="48" s="1"/>
  <c r="AS197" i="48" s="1"/>
  <c r="Z62" i="48"/>
  <c r="Z65" i="48"/>
  <c r="AA65" i="48" s="1"/>
  <c r="AS65" i="48" s="1"/>
  <c r="Z66" i="48"/>
  <c r="Z148" i="48"/>
  <c r="AA148" i="48" s="1"/>
  <c r="AS148" i="48" s="1"/>
  <c r="Z364" i="48"/>
  <c r="AA364" i="48" s="1"/>
  <c r="AS364" i="48" s="1"/>
  <c r="Z149" i="48"/>
  <c r="AA149" i="48" s="1"/>
  <c r="AS149" i="48" s="1"/>
  <c r="Z74" i="48"/>
  <c r="Z163" i="48"/>
  <c r="AA163" i="48" s="1"/>
  <c r="AS163" i="48" s="1"/>
  <c r="Z174" i="48"/>
  <c r="Z201" i="48"/>
  <c r="Z95" i="48"/>
  <c r="AA95" i="48" s="1"/>
  <c r="AS95" i="48" s="1"/>
  <c r="Z100" i="48"/>
  <c r="AA100" i="48" s="1"/>
  <c r="AS100" i="48" s="1"/>
  <c r="Z152" i="48"/>
  <c r="AA152" i="48" s="1"/>
  <c r="AS152" i="48" s="1"/>
  <c r="Z102" i="48"/>
  <c r="AA102" i="48" s="1"/>
  <c r="AS102" i="48" s="1"/>
  <c r="Z105" i="48"/>
  <c r="Z108" i="48"/>
  <c r="AA108" i="48" s="1"/>
  <c r="AS108" i="48" s="1"/>
  <c r="Z175" i="48"/>
  <c r="Z112" i="48"/>
  <c r="Z114" i="48"/>
  <c r="Z205" i="48"/>
  <c r="AA205" i="48" s="1"/>
  <c r="AS205" i="48" s="1"/>
  <c r="Z206" i="48"/>
  <c r="AA206" i="48" s="1"/>
  <c r="AS206" i="48" s="1"/>
  <c r="Z207" i="48"/>
  <c r="AA207" i="48" s="1"/>
  <c r="AS207" i="48" s="1"/>
  <c r="Z208" i="48"/>
  <c r="Z209" i="48"/>
  <c r="AA209" i="48" s="1"/>
  <c r="AS209" i="48" s="1"/>
  <c r="Z118" i="48"/>
  <c r="Z176" i="48"/>
  <c r="AA176" i="48" s="1"/>
  <c r="AS176" i="48" s="1"/>
  <c r="Z121" i="48"/>
  <c r="Z59" i="48"/>
  <c r="AA59" i="48" s="1"/>
  <c r="AS59" i="48" s="1"/>
  <c r="Z156" i="48"/>
  <c r="AA156" i="48" s="1"/>
  <c r="AS156" i="48" s="1"/>
  <c r="Z157" i="48"/>
  <c r="AA157" i="48" s="1"/>
  <c r="AS157" i="48" s="1"/>
  <c r="Z124" i="48"/>
  <c r="Z212" i="48"/>
  <c r="AA212" i="48" s="1"/>
  <c r="AS212" i="48" s="1"/>
  <c r="Z132" i="48"/>
  <c r="Z133" i="48"/>
  <c r="Z138" i="48"/>
  <c r="Z139" i="48"/>
  <c r="AA139" i="48" s="1"/>
  <c r="AS139" i="48" s="1"/>
  <c r="Z140" i="48"/>
  <c r="AA140" i="48" s="1"/>
  <c r="AS140" i="48" s="1"/>
  <c r="Z217" i="48"/>
  <c r="AA217" i="48" s="1"/>
  <c r="AS217" i="48" s="1"/>
  <c r="Z218" i="48"/>
  <c r="Z219" i="48"/>
  <c r="AA219" i="48" s="1"/>
  <c r="AS219" i="48" s="1"/>
  <c r="Z220" i="48"/>
  <c r="Z221" i="48"/>
  <c r="AA221" i="48" s="1"/>
  <c r="AS221" i="48" s="1"/>
  <c r="Z222" i="48"/>
  <c r="Z223" i="48"/>
  <c r="AA223" i="48" s="1"/>
  <c r="AS223" i="48" s="1"/>
  <c r="Z224" i="48"/>
  <c r="AA224" i="48" s="1"/>
  <c r="AS224" i="48" s="1"/>
  <c r="Z225" i="48"/>
  <c r="AA225" i="48" s="1"/>
  <c r="AS225" i="48" s="1"/>
  <c r="Z226" i="48"/>
  <c r="Z227" i="48"/>
  <c r="AA227" i="48" s="1"/>
  <c r="AS227" i="48" s="1"/>
  <c r="Z228" i="48"/>
  <c r="Z229" i="48"/>
  <c r="AA229" i="48" s="1"/>
  <c r="AS229" i="48" s="1"/>
  <c r="Z230" i="48"/>
  <c r="Z231" i="48"/>
  <c r="AA231" i="48" s="1"/>
  <c r="AS231" i="48" s="1"/>
  <c r="Z232" i="48"/>
  <c r="AA232" i="48" s="1"/>
  <c r="AS232" i="48" s="1"/>
  <c r="Z233" i="48"/>
  <c r="AA233" i="48" s="1"/>
  <c r="AS233" i="48" s="1"/>
  <c r="Z234" i="48"/>
  <c r="Z235" i="48"/>
  <c r="AA235" i="48" s="1"/>
  <c r="AS235" i="48" s="1"/>
  <c r="Z236" i="48"/>
  <c r="Z237" i="48"/>
  <c r="Z238" i="48"/>
  <c r="AA238" i="48" s="1"/>
  <c r="AS238" i="48" s="1"/>
  <c r="Z239" i="48"/>
  <c r="AA239" i="48" s="1"/>
  <c r="AS239" i="48" s="1"/>
  <c r="Z240" i="48"/>
  <c r="AA240" i="48" s="1"/>
  <c r="AS240" i="48" s="1"/>
  <c r="Z241" i="48"/>
  <c r="AA241" i="48" s="1"/>
  <c r="AS241" i="48" s="1"/>
  <c r="Z242" i="48"/>
  <c r="Z243" i="48"/>
  <c r="AA243" i="48" s="1"/>
  <c r="AS243" i="48" s="1"/>
  <c r="Z244" i="48"/>
  <c r="Z245" i="48"/>
  <c r="Z246" i="48"/>
  <c r="Z247" i="48"/>
  <c r="AA247" i="48" s="1"/>
  <c r="AS247" i="48" s="1"/>
  <c r="Z248" i="48"/>
  <c r="AA248" i="48" s="1"/>
  <c r="AS248" i="48" s="1"/>
  <c r="Z249" i="48"/>
  <c r="AA249" i="48" s="1"/>
  <c r="AS249" i="48" s="1"/>
  <c r="Z250" i="48"/>
  <c r="Z251" i="48"/>
  <c r="AA251" i="48" s="1"/>
  <c r="AS251" i="48" s="1"/>
  <c r="Z252" i="48"/>
  <c r="AA252" i="48" s="1"/>
  <c r="AS252" i="48" s="1"/>
  <c r="Z253" i="48"/>
  <c r="Z254" i="48"/>
  <c r="Z255" i="48"/>
  <c r="AA255" i="48" s="1"/>
  <c r="AS255" i="48" s="1"/>
  <c r="Z256" i="48"/>
  <c r="AA256" i="48" s="1"/>
  <c r="AS256" i="48" s="1"/>
  <c r="Z257" i="48"/>
  <c r="AA257" i="48" s="1"/>
  <c r="AS257" i="48" s="1"/>
  <c r="Z258" i="48"/>
  <c r="Z259" i="48"/>
  <c r="AA259" i="48" s="1"/>
  <c r="AS259" i="48" s="1"/>
  <c r="Z260" i="48"/>
  <c r="Z261" i="48"/>
  <c r="Z262" i="48"/>
  <c r="Z263" i="48"/>
  <c r="AA263" i="48" s="1"/>
  <c r="AS263" i="48" s="1"/>
  <c r="Z264" i="48"/>
  <c r="AA264" i="48" s="1"/>
  <c r="AS264" i="48" s="1"/>
  <c r="Z265" i="48"/>
  <c r="AA265" i="48" s="1"/>
  <c r="AS265" i="48" s="1"/>
  <c r="Z266" i="48"/>
  <c r="Z267" i="48"/>
  <c r="AA267" i="48" s="1"/>
  <c r="AS267" i="48" s="1"/>
  <c r="Z268" i="48"/>
  <c r="Z269" i="48"/>
  <c r="AA269" i="48" s="1"/>
  <c r="AS269" i="48" s="1"/>
  <c r="Z270" i="48"/>
  <c r="Z271" i="48"/>
  <c r="AA271" i="48" s="1"/>
  <c r="AS271" i="48" s="1"/>
  <c r="Z272" i="48"/>
  <c r="AA272" i="48" s="1"/>
  <c r="AS272" i="48" s="1"/>
  <c r="Z273" i="48"/>
  <c r="AA273" i="48" s="1"/>
  <c r="AS273" i="48" s="1"/>
  <c r="Z274" i="48"/>
  <c r="Z275" i="48"/>
  <c r="AA275" i="48" s="1"/>
  <c r="AS275" i="48" s="1"/>
  <c r="Z276" i="48"/>
  <c r="AA276" i="48" s="1"/>
  <c r="AS276" i="48" s="1"/>
  <c r="Z277" i="48"/>
  <c r="Z278" i="48"/>
  <c r="Z279" i="48"/>
  <c r="AA279" i="48" s="1"/>
  <c r="AS279" i="48" s="1"/>
  <c r="Z280" i="48"/>
  <c r="AA280" i="48" s="1"/>
  <c r="AS280" i="48" s="1"/>
  <c r="Z281" i="48"/>
  <c r="AA281" i="48" s="1"/>
  <c r="AS281" i="48" s="1"/>
  <c r="Z282" i="48"/>
  <c r="Z283" i="48"/>
  <c r="AA283" i="48" s="1"/>
  <c r="AS283" i="48" s="1"/>
  <c r="Z284" i="48"/>
  <c r="Z285" i="48"/>
  <c r="Z286" i="48"/>
  <c r="Z287" i="48"/>
  <c r="AA287" i="48" s="1"/>
  <c r="AS287" i="48" s="1"/>
  <c r="Z288" i="48"/>
  <c r="AA288" i="48" s="1"/>
  <c r="AS288" i="48" s="1"/>
  <c r="Z289" i="48"/>
  <c r="AA289" i="48" s="1"/>
  <c r="AS289" i="48" s="1"/>
  <c r="Z290" i="48"/>
  <c r="Z291" i="48"/>
  <c r="AA291" i="48" s="1"/>
  <c r="AS291" i="48" s="1"/>
  <c r="Z292" i="48"/>
  <c r="Z293" i="48"/>
  <c r="Z294" i="48"/>
  <c r="Z295" i="48"/>
  <c r="AA295" i="48" s="1"/>
  <c r="AS295" i="48" s="1"/>
  <c r="Z296" i="48"/>
  <c r="AA296" i="48" s="1"/>
  <c r="AS296" i="48" s="1"/>
  <c r="Z297" i="48"/>
  <c r="AA297" i="48" s="1"/>
  <c r="AS297" i="48" s="1"/>
  <c r="Z298" i="48"/>
  <c r="Z299" i="48"/>
  <c r="AA299" i="48" s="1"/>
  <c r="AS299" i="48" s="1"/>
  <c r="Z300" i="48"/>
  <c r="AA300" i="48" s="1"/>
  <c r="AS300" i="48" s="1"/>
  <c r="Z301" i="48"/>
  <c r="AA301" i="48" s="1"/>
  <c r="AS301" i="48" s="1"/>
  <c r="Z302" i="48"/>
  <c r="Z303" i="48"/>
  <c r="AA303" i="48" s="1"/>
  <c r="AS303" i="48" s="1"/>
  <c r="Z304" i="48"/>
  <c r="AA304" i="48" s="1"/>
  <c r="AS304" i="48" s="1"/>
  <c r="Z305" i="48"/>
  <c r="AA305" i="48" s="1"/>
  <c r="AS305" i="48" s="1"/>
  <c r="Z306" i="48"/>
  <c r="Z307" i="48"/>
  <c r="AA307" i="48" s="1"/>
  <c r="AS307" i="48" s="1"/>
  <c r="Z308" i="48"/>
  <c r="Z309" i="48"/>
  <c r="Z310" i="48"/>
  <c r="Z311" i="48"/>
  <c r="AA311" i="48" s="1"/>
  <c r="AS311" i="48" s="1"/>
  <c r="Z312" i="48"/>
  <c r="AA312" i="48" s="1"/>
  <c r="AS312" i="48" s="1"/>
  <c r="Z313" i="48"/>
  <c r="AA313" i="48" s="1"/>
  <c r="AS313" i="48" s="1"/>
  <c r="Z314" i="48"/>
  <c r="Z315" i="48"/>
  <c r="AA315" i="48" s="1"/>
  <c r="AS315" i="48" s="1"/>
  <c r="Z316" i="48"/>
  <c r="Z317" i="48"/>
  <c r="Z318" i="48"/>
  <c r="Z319" i="48"/>
  <c r="AA319" i="48" s="1"/>
  <c r="AS319" i="48" s="1"/>
  <c r="Z320" i="48"/>
  <c r="AA320" i="48" s="1"/>
  <c r="AS320" i="48" s="1"/>
  <c r="Z321" i="48"/>
  <c r="AA321" i="48" s="1"/>
  <c r="AS321" i="48" s="1"/>
  <c r="Z322" i="48"/>
  <c r="Z323" i="48"/>
  <c r="AA323" i="48" s="1"/>
  <c r="AS323" i="48" s="1"/>
  <c r="Z365" i="48"/>
  <c r="Z366" i="48"/>
  <c r="Z367" i="48"/>
  <c r="Z368" i="48"/>
  <c r="Z369" i="48"/>
  <c r="Z370" i="48"/>
  <c r="Z371" i="48"/>
  <c r="Z372" i="48"/>
  <c r="Z373" i="48"/>
  <c r="Z374" i="48"/>
  <c r="Z375" i="48"/>
  <c r="Z376" i="48"/>
  <c r="Z377" i="48"/>
  <c r="Z378" i="48"/>
  <c r="Z379" i="48"/>
  <c r="Z380" i="48"/>
  <c r="Z381" i="48"/>
  <c r="Z382" i="48"/>
  <c r="Z383" i="48"/>
  <c r="Z384" i="48"/>
  <c r="Z385" i="48"/>
  <c r="Z386" i="48"/>
  <c r="Z387" i="48"/>
  <c r="Z388" i="48"/>
  <c r="Z389" i="48"/>
  <c r="Z390" i="48"/>
  <c r="Z391" i="48"/>
  <c r="Z392" i="48"/>
  <c r="Z393" i="48"/>
  <c r="Z394" i="48"/>
  <c r="Z395" i="48"/>
  <c r="Z396" i="48"/>
  <c r="Z216" i="48"/>
  <c r="X24" i="48"/>
  <c r="X3" i="48"/>
  <c r="X204" i="48"/>
  <c r="X81" i="48"/>
  <c r="X11" i="48"/>
  <c r="X191" i="48"/>
  <c r="X84" i="48"/>
  <c r="Y84" i="48" s="1"/>
  <c r="AR84" i="48" s="1"/>
  <c r="X69" i="48"/>
  <c r="X122" i="48"/>
  <c r="Y122" i="48" s="1"/>
  <c r="AR122" i="48" s="1"/>
  <c r="X130" i="48"/>
  <c r="X97" i="48"/>
  <c r="Y97" i="48" s="1"/>
  <c r="AR97" i="48" s="1"/>
  <c r="X4" i="48"/>
  <c r="Y4" i="48" s="1"/>
  <c r="AR4" i="48" s="1"/>
  <c r="X18" i="48"/>
  <c r="Y18" i="48" s="1"/>
  <c r="AR18" i="48" s="1"/>
  <c r="X73" i="48"/>
  <c r="X129" i="48"/>
  <c r="Y129" i="48" s="1"/>
  <c r="AR129" i="48" s="1"/>
  <c r="X5" i="48"/>
  <c r="X210" i="48"/>
  <c r="X43" i="48"/>
  <c r="X44" i="48"/>
  <c r="Y44" i="48" s="1"/>
  <c r="AR44" i="48" s="1"/>
  <c r="X51" i="48"/>
  <c r="X159" i="48"/>
  <c r="Y159" i="48" s="1"/>
  <c r="AR159" i="48" s="1"/>
  <c r="X2" i="48"/>
  <c r="X155" i="48"/>
  <c r="Y155" i="48" s="1"/>
  <c r="AR155" i="48" s="1"/>
  <c r="X96" i="48"/>
  <c r="X213" i="48"/>
  <c r="X167" i="48"/>
  <c r="X86" i="48"/>
  <c r="Y86" i="48" s="1"/>
  <c r="AR86" i="48" s="1"/>
  <c r="X177" i="48"/>
  <c r="Y177" i="48" s="1"/>
  <c r="AR177" i="48" s="1"/>
  <c r="X12" i="48"/>
  <c r="X14" i="48"/>
  <c r="X170" i="48"/>
  <c r="Y170" i="48" s="1"/>
  <c r="AR170" i="48" s="1"/>
  <c r="X16" i="48"/>
  <c r="X19" i="48"/>
  <c r="X28" i="48"/>
  <c r="X202" i="48"/>
  <c r="Y202" i="48" s="1"/>
  <c r="AR202" i="48" s="1"/>
  <c r="X36" i="48"/>
  <c r="Y36" i="48" s="1"/>
  <c r="AR36" i="48" s="1"/>
  <c r="X94" i="48"/>
  <c r="X164" i="48"/>
  <c r="X64" i="48"/>
  <c r="Y64" i="48" s="1"/>
  <c r="AR64" i="48" s="1"/>
  <c r="X10" i="48"/>
  <c r="X158" i="48"/>
  <c r="X93" i="48"/>
  <c r="X131" i="48"/>
  <c r="Y131" i="48" s="1"/>
  <c r="AR131" i="48" s="1"/>
  <c r="X161" i="48"/>
  <c r="Y161" i="48" s="1"/>
  <c r="AR161" i="48" s="1"/>
  <c r="X9" i="48"/>
  <c r="X180" i="48"/>
  <c r="X144" i="48"/>
  <c r="Y144" i="48" s="1"/>
  <c r="AR144" i="48" s="1"/>
  <c r="X21" i="48"/>
  <c r="X186" i="48"/>
  <c r="X37" i="48"/>
  <c r="X187" i="48"/>
  <c r="Y187" i="48" s="1"/>
  <c r="AR187" i="48" s="1"/>
  <c r="X120" i="48"/>
  <c r="Y120" i="48" s="1"/>
  <c r="AR120" i="48" s="1"/>
  <c r="X55" i="48"/>
  <c r="X173" i="48"/>
  <c r="X198" i="48"/>
  <c r="Y198" i="48" s="1"/>
  <c r="AR198" i="48" s="1"/>
  <c r="X13" i="48"/>
  <c r="X75" i="48"/>
  <c r="X80" i="48"/>
  <c r="X7" i="48"/>
  <c r="Y7" i="48" s="1"/>
  <c r="AR7" i="48" s="1"/>
  <c r="X15" i="48"/>
  <c r="Y15" i="48" s="1"/>
  <c r="AR15" i="48" s="1"/>
  <c r="X135" i="48"/>
  <c r="Y135" i="48" s="1"/>
  <c r="AR135" i="48" s="1"/>
  <c r="X123" i="48"/>
  <c r="X45" i="48"/>
  <c r="Y45" i="48" s="1"/>
  <c r="AR45" i="48" s="1"/>
  <c r="X88" i="48"/>
  <c r="X200" i="48"/>
  <c r="X20" i="48"/>
  <c r="X165" i="48"/>
  <c r="Y165" i="48" s="1"/>
  <c r="AR165" i="48" s="1"/>
  <c r="X26" i="48"/>
  <c r="Y26" i="48" s="1"/>
  <c r="AR26" i="48" s="1"/>
  <c r="X6" i="48"/>
  <c r="Y6" i="48" s="1"/>
  <c r="AR6" i="48" s="1"/>
  <c r="X76" i="48"/>
  <c r="X78" i="48"/>
  <c r="Y78" i="48" s="1"/>
  <c r="AR78" i="48" s="1"/>
  <c r="X8" i="48"/>
  <c r="X128" i="48"/>
  <c r="X119" i="48"/>
  <c r="X22" i="48"/>
  <c r="Y22" i="48" s="1"/>
  <c r="AR22" i="48" s="1"/>
  <c r="X185" i="48"/>
  <c r="Y185" i="48" s="1"/>
  <c r="AR185" i="48" s="1"/>
  <c r="X30" i="48"/>
  <c r="Y30" i="48" s="1"/>
  <c r="AR30" i="48" s="1"/>
  <c r="X38" i="48"/>
  <c r="X25" i="48"/>
  <c r="Y25" i="48" s="1"/>
  <c r="AR25" i="48" s="1"/>
  <c r="X41" i="48"/>
  <c r="X46" i="48"/>
  <c r="X47" i="48"/>
  <c r="X48" i="48"/>
  <c r="Y48" i="48" s="1"/>
  <c r="AR48" i="48" s="1"/>
  <c r="X54" i="48"/>
  <c r="Y54" i="48" s="1"/>
  <c r="AR54" i="48" s="1"/>
  <c r="X145" i="48"/>
  <c r="Y145" i="48" s="1"/>
  <c r="AR145" i="48" s="1"/>
  <c r="X106" i="48"/>
  <c r="X58" i="48"/>
  <c r="Y58" i="48" s="1"/>
  <c r="AR58" i="48" s="1"/>
  <c r="X196" i="48"/>
  <c r="X172" i="48"/>
  <c r="X168" i="48"/>
  <c r="Y168" i="48" s="1"/>
  <c r="AR168" i="48" s="1"/>
  <c r="X184" i="48"/>
  <c r="Y184" i="48" s="1"/>
  <c r="AR184" i="48" s="1"/>
  <c r="X82" i="48"/>
  <c r="Y82" i="48" s="1"/>
  <c r="AR82" i="48" s="1"/>
  <c r="X188" i="48"/>
  <c r="Y188" i="48" s="1"/>
  <c r="AR188" i="48" s="1"/>
  <c r="X63" i="48"/>
  <c r="X83" i="48"/>
  <c r="Y83" i="48" s="1"/>
  <c r="AR83" i="48" s="1"/>
  <c r="X104" i="48"/>
  <c r="X127" i="48"/>
  <c r="X215" i="48"/>
  <c r="X125" i="48"/>
  <c r="Y125" i="48" s="1"/>
  <c r="AR125" i="48" s="1"/>
  <c r="X141" i="48"/>
  <c r="Y141" i="48" s="1"/>
  <c r="AR141" i="48" s="1"/>
  <c r="X126" i="48"/>
  <c r="Y126" i="48" s="1"/>
  <c r="AR126" i="48" s="1"/>
  <c r="X91" i="48"/>
  <c r="X143" i="48"/>
  <c r="Y143" i="48" s="1"/>
  <c r="AR143" i="48" s="1"/>
  <c r="X99" i="48"/>
  <c r="X67" i="48"/>
  <c r="X203" i="48"/>
  <c r="X182" i="48"/>
  <c r="Y182" i="48" s="1"/>
  <c r="AR182" i="48" s="1"/>
  <c r="X17" i="48"/>
  <c r="Y17" i="48" s="1"/>
  <c r="AR17" i="48" s="1"/>
  <c r="X171" i="48"/>
  <c r="Y171" i="48" s="1"/>
  <c r="AR171" i="48" s="1"/>
  <c r="X134" i="48"/>
  <c r="X27" i="48"/>
  <c r="Y27" i="48" s="1"/>
  <c r="AR27" i="48" s="1"/>
  <c r="X29" i="48"/>
  <c r="X39" i="48"/>
  <c r="X192" i="48"/>
  <c r="X194" i="48"/>
  <c r="Y194" i="48" s="1"/>
  <c r="AR194" i="48" s="1"/>
  <c r="X324" i="48"/>
  <c r="Y324" i="48" s="1"/>
  <c r="AR324" i="48" s="1"/>
  <c r="X325" i="48"/>
  <c r="Y325" i="48" s="1"/>
  <c r="AR325" i="48" s="1"/>
  <c r="X326" i="48"/>
  <c r="X327" i="48"/>
  <c r="Y327" i="48" s="1"/>
  <c r="AR327" i="48" s="1"/>
  <c r="X328" i="48"/>
  <c r="X329" i="48"/>
  <c r="X330" i="48"/>
  <c r="X331" i="48"/>
  <c r="Y331" i="48" s="1"/>
  <c r="AR331" i="48" s="1"/>
  <c r="X332" i="48"/>
  <c r="Y332" i="48" s="1"/>
  <c r="AR332" i="48" s="1"/>
  <c r="X333" i="48"/>
  <c r="Y333" i="48" s="1"/>
  <c r="AR333" i="48" s="1"/>
  <c r="X334" i="48"/>
  <c r="X335" i="48"/>
  <c r="Y335" i="48" s="1"/>
  <c r="AR335" i="48" s="1"/>
  <c r="X336" i="48"/>
  <c r="X337" i="48"/>
  <c r="X338" i="48"/>
  <c r="X339" i="48"/>
  <c r="Y339" i="48" s="1"/>
  <c r="AR339" i="48" s="1"/>
  <c r="X340" i="48"/>
  <c r="Y340" i="48" s="1"/>
  <c r="AR340" i="48" s="1"/>
  <c r="X341" i="48"/>
  <c r="Y341" i="48" s="1"/>
  <c r="AR341" i="48" s="1"/>
  <c r="X342" i="48"/>
  <c r="X343" i="48"/>
  <c r="Y343" i="48" s="1"/>
  <c r="AR343" i="48" s="1"/>
  <c r="X344" i="48"/>
  <c r="X345" i="48"/>
  <c r="Y345" i="48" s="1"/>
  <c r="AR345" i="48" s="1"/>
  <c r="X346" i="48"/>
  <c r="X347" i="48"/>
  <c r="Y347" i="48" s="1"/>
  <c r="AR347" i="48" s="1"/>
  <c r="X348" i="48"/>
  <c r="Y348" i="48" s="1"/>
  <c r="AR348" i="48" s="1"/>
  <c r="X349" i="48"/>
  <c r="Y349" i="48" s="1"/>
  <c r="AR349" i="48" s="1"/>
  <c r="X350" i="48"/>
  <c r="X351" i="48"/>
  <c r="Y351" i="48" s="1"/>
  <c r="AR351" i="48" s="1"/>
  <c r="X352" i="48"/>
  <c r="X353" i="48"/>
  <c r="X354" i="48"/>
  <c r="X355" i="48"/>
  <c r="Y355" i="48" s="1"/>
  <c r="AR355" i="48" s="1"/>
  <c r="X356" i="48"/>
  <c r="Y356" i="48" s="1"/>
  <c r="AR356" i="48" s="1"/>
  <c r="X357" i="48"/>
  <c r="Y357" i="48" s="1"/>
  <c r="AR357" i="48" s="1"/>
  <c r="X358" i="48"/>
  <c r="X359" i="48"/>
  <c r="Y359" i="48" s="1"/>
  <c r="AR359" i="48" s="1"/>
  <c r="X360" i="48"/>
  <c r="X361" i="48"/>
  <c r="X362" i="48"/>
  <c r="X363" i="48"/>
  <c r="Y363" i="48" s="1"/>
  <c r="AR363" i="48" s="1"/>
  <c r="X32" i="48"/>
  <c r="Y32" i="48" s="1"/>
  <c r="AR32" i="48" s="1"/>
  <c r="X33" i="48"/>
  <c r="Y33" i="48" s="1"/>
  <c r="AR33" i="48" s="1"/>
  <c r="X34" i="48"/>
  <c r="X42" i="48"/>
  <c r="Y42" i="48" s="1"/>
  <c r="AR42" i="48" s="1"/>
  <c r="X146" i="48"/>
  <c r="X160" i="48"/>
  <c r="X189" i="48"/>
  <c r="X49" i="48"/>
  <c r="Y49" i="48" s="1"/>
  <c r="AR49" i="48" s="1"/>
  <c r="X190" i="48"/>
  <c r="Y190" i="48" s="1"/>
  <c r="AR190" i="48" s="1"/>
  <c r="X52" i="48"/>
  <c r="Y52" i="48" s="1"/>
  <c r="AR52" i="48" s="1"/>
  <c r="X193" i="48"/>
  <c r="X56" i="48"/>
  <c r="Y56" i="48" s="1"/>
  <c r="AR56" i="48" s="1"/>
  <c r="X57" i="48"/>
  <c r="X195" i="48"/>
  <c r="X162" i="48"/>
  <c r="X60" i="48"/>
  <c r="Y60" i="48" s="1"/>
  <c r="AR60" i="48" s="1"/>
  <c r="X68" i="48"/>
  <c r="Y68" i="48" s="1"/>
  <c r="AR68" i="48" s="1"/>
  <c r="X70" i="48"/>
  <c r="Y70" i="48" s="1"/>
  <c r="AR70" i="48" s="1"/>
  <c r="X71" i="48"/>
  <c r="X72" i="48"/>
  <c r="Y72" i="48" s="1"/>
  <c r="AR72" i="48" s="1"/>
  <c r="X77" i="48"/>
  <c r="X79" i="48"/>
  <c r="X150" i="48"/>
  <c r="X87" i="48"/>
  <c r="Y87" i="48" s="1"/>
  <c r="AR87" i="48" s="1"/>
  <c r="X89" i="48"/>
  <c r="Y89" i="48" s="1"/>
  <c r="AR89" i="48" s="1"/>
  <c r="X199" i="48"/>
  <c r="Y199" i="48" s="1"/>
  <c r="AR199" i="48" s="1"/>
  <c r="X90" i="48"/>
  <c r="X151" i="48"/>
  <c r="Y151" i="48" s="1"/>
  <c r="AR151" i="48" s="1"/>
  <c r="X92" i="48"/>
  <c r="X98" i="48"/>
  <c r="X101" i="48"/>
  <c r="X103" i="48"/>
  <c r="Y103" i="48" s="1"/>
  <c r="AR103" i="48" s="1"/>
  <c r="X107" i="48"/>
  <c r="Y107" i="48" s="1"/>
  <c r="AR107" i="48" s="1"/>
  <c r="X154" i="48"/>
  <c r="Y154" i="48" s="1"/>
  <c r="AR154" i="48" s="1"/>
  <c r="X109" i="48"/>
  <c r="X111" i="48"/>
  <c r="Y111" i="48" s="1"/>
  <c r="AR111" i="48" s="1"/>
  <c r="X113" i="48"/>
  <c r="X115" i="48"/>
  <c r="X116" i="48"/>
  <c r="X117" i="48"/>
  <c r="Y117" i="48" s="1"/>
  <c r="AR117" i="48" s="1"/>
  <c r="X211" i="48"/>
  <c r="Y211" i="48" s="1"/>
  <c r="AR211" i="48" s="1"/>
  <c r="X136" i="48"/>
  <c r="Y136" i="48" s="1"/>
  <c r="AR136" i="48" s="1"/>
  <c r="X214" i="48"/>
  <c r="X137" i="48"/>
  <c r="Y137" i="48" s="1"/>
  <c r="AR137" i="48" s="1"/>
  <c r="X169" i="48"/>
  <c r="X178" i="48"/>
  <c r="X183" i="48"/>
  <c r="X23" i="48"/>
  <c r="Y23" i="48" s="1"/>
  <c r="AR23" i="48" s="1"/>
  <c r="X31" i="48"/>
  <c r="Y31" i="48" s="1"/>
  <c r="AR31" i="48" s="1"/>
  <c r="X35" i="48"/>
  <c r="Y35" i="48" s="1"/>
  <c r="AR35" i="48" s="1"/>
  <c r="X40" i="48"/>
  <c r="X153" i="48"/>
  <c r="Y153" i="48" s="1"/>
  <c r="AR153" i="48" s="1"/>
  <c r="X50" i="48"/>
  <c r="X53" i="48"/>
  <c r="X147" i="48"/>
  <c r="X85" i="48"/>
  <c r="Y85" i="48" s="1"/>
  <c r="AR85" i="48" s="1"/>
  <c r="X142" i="48"/>
  <c r="Y142" i="48" s="1"/>
  <c r="AR142" i="48" s="1"/>
  <c r="X179" i="48"/>
  <c r="Y179" i="48" s="1"/>
  <c r="AR179" i="48" s="1"/>
  <c r="X166" i="48"/>
  <c r="X181" i="48"/>
  <c r="Y181" i="48" s="1"/>
  <c r="AR181" i="48" s="1"/>
  <c r="X110" i="48"/>
  <c r="X61" i="48"/>
  <c r="X197" i="48"/>
  <c r="X62" i="48"/>
  <c r="Y62" i="48" s="1"/>
  <c r="AR62" i="48" s="1"/>
  <c r="X65" i="48"/>
  <c r="Y65" i="48" s="1"/>
  <c r="AR65" i="48" s="1"/>
  <c r="X66" i="48"/>
  <c r="Y66" i="48" s="1"/>
  <c r="AR66" i="48" s="1"/>
  <c r="X148" i="48"/>
  <c r="X364" i="48"/>
  <c r="Y364" i="48" s="1"/>
  <c r="AR364" i="48" s="1"/>
  <c r="X149" i="48"/>
  <c r="X74" i="48"/>
  <c r="X163" i="48"/>
  <c r="X174" i="48"/>
  <c r="Y174" i="48" s="1"/>
  <c r="AR174" i="48" s="1"/>
  <c r="X201" i="48"/>
  <c r="Y201" i="48" s="1"/>
  <c r="AR201" i="48" s="1"/>
  <c r="X95" i="48"/>
  <c r="Y95" i="48" s="1"/>
  <c r="AR95" i="48" s="1"/>
  <c r="X100" i="48"/>
  <c r="X152" i="48"/>
  <c r="Y152" i="48" s="1"/>
  <c r="AR152" i="48" s="1"/>
  <c r="X102" i="48"/>
  <c r="X105" i="48"/>
  <c r="X108" i="48"/>
  <c r="X175" i="48"/>
  <c r="Y175" i="48" s="1"/>
  <c r="AR175" i="48" s="1"/>
  <c r="X112" i="48"/>
  <c r="Y112" i="48" s="1"/>
  <c r="AR112" i="48" s="1"/>
  <c r="X114" i="48"/>
  <c r="Y114" i="48" s="1"/>
  <c r="AR114" i="48" s="1"/>
  <c r="X205" i="48"/>
  <c r="X206" i="48"/>
  <c r="Y206" i="48" s="1"/>
  <c r="AR206" i="48" s="1"/>
  <c r="X207" i="48"/>
  <c r="X208" i="48"/>
  <c r="X209" i="48"/>
  <c r="X118" i="48"/>
  <c r="Y118" i="48" s="1"/>
  <c r="AR118" i="48" s="1"/>
  <c r="X176" i="48"/>
  <c r="Y176" i="48" s="1"/>
  <c r="AR176" i="48" s="1"/>
  <c r="X121" i="48"/>
  <c r="Y121" i="48" s="1"/>
  <c r="AR121" i="48" s="1"/>
  <c r="X59" i="48"/>
  <c r="X156" i="48"/>
  <c r="Y156" i="48" s="1"/>
  <c r="AR156" i="48" s="1"/>
  <c r="X157" i="48"/>
  <c r="Y157" i="48" s="1"/>
  <c r="AR157" i="48" s="1"/>
  <c r="X124" i="48"/>
  <c r="X212" i="48"/>
  <c r="X132" i="48"/>
  <c r="Y132" i="48" s="1"/>
  <c r="AR132" i="48" s="1"/>
  <c r="X133" i="48"/>
  <c r="Y133" i="48" s="1"/>
  <c r="AR133" i="48" s="1"/>
  <c r="X138" i="48"/>
  <c r="Y138" i="48" s="1"/>
  <c r="AR138" i="48" s="1"/>
  <c r="X139" i="48"/>
  <c r="X140" i="48"/>
  <c r="Y140" i="48" s="1"/>
  <c r="AR140" i="48" s="1"/>
  <c r="X217" i="48"/>
  <c r="X218" i="48"/>
  <c r="X219" i="48"/>
  <c r="X220" i="48"/>
  <c r="Y220" i="48" s="1"/>
  <c r="AR220" i="48" s="1"/>
  <c r="X221" i="48"/>
  <c r="Y221" i="48" s="1"/>
  <c r="AR221" i="48" s="1"/>
  <c r="X222" i="48"/>
  <c r="Y222" i="48" s="1"/>
  <c r="AR222" i="48" s="1"/>
  <c r="X223" i="48"/>
  <c r="X224" i="48"/>
  <c r="Y224" i="48" s="1"/>
  <c r="AR224" i="48" s="1"/>
  <c r="X225" i="48"/>
  <c r="X226" i="48"/>
  <c r="Y226" i="48" s="1"/>
  <c r="AR226" i="48" s="1"/>
  <c r="X227" i="48"/>
  <c r="X228" i="48"/>
  <c r="Y228" i="48" s="1"/>
  <c r="AR228" i="48" s="1"/>
  <c r="X229" i="48"/>
  <c r="Y229" i="48" s="1"/>
  <c r="AR229" i="48" s="1"/>
  <c r="X230" i="48"/>
  <c r="Y230" i="48" s="1"/>
  <c r="AR230" i="48" s="1"/>
  <c r="X231" i="48"/>
  <c r="X232" i="48"/>
  <c r="Y232" i="48" s="1"/>
  <c r="AR232" i="48" s="1"/>
  <c r="X233" i="48"/>
  <c r="X234" i="48"/>
  <c r="X235" i="48"/>
  <c r="X236" i="48"/>
  <c r="Y236" i="48" s="1"/>
  <c r="AR236" i="48" s="1"/>
  <c r="X237" i="48"/>
  <c r="Y237" i="48" s="1"/>
  <c r="AR237" i="48" s="1"/>
  <c r="X238" i="48"/>
  <c r="Y238" i="48" s="1"/>
  <c r="AR238" i="48" s="1"/>
  <c r="X239" i="48"/>
  <c r="X240" i="48"/>
  <c r="Y240" i="48" s="1"/>
  <c r="AR240" i="48" s="1"/>
  <c r="X241" i="48"/>
  <c r="X242" i="48"/>
  <c r="X243" i="48"/>
  <c r="X244" i="48"/>
  <c r="Y244" i="48" s="1"/>
  <c r="AR244" i="48" s="1"/>
  <c r="X245" i="48"/>
  <c r="Y245" i="48" s="1"/>
  <c r="AR245" i="48" s="1"/>
  <c r="X246" i="48"/>
  <c r="Y246" i="48" s="1"/>
  <c r="AR246" i="48" s="1"/>
  <c r="X247" i="48"/>
  <c r="X248" i="48"/>
  <c r="Y248" i="48" s="1"/>
  <c r="AR248" i="48" s="1"/>
  <c r="X249" i="48"/>
  <c r="X250" i="48"/>
  <c r="X251" i="48"/>
  <c r="X252" i="48"/>
  <c r="Y252" i="48" s="1"/>
  <c r="AR252" i="48" s="1"/>
  <c r="X253" i="48"/>
  <c r="Y253" i="48" s="1"/>
  <c r="AR253" i="48" s="1"/>
  <c r="X254" i="48"/>
  <c r="Y254" i="48" s="1"/>
  <c r="AR254" i="48" s="1"/>
  <c r="X255" i="48"/>
  <c r="X256" i="48"/>
  <c r="Y256" i="48" s="1"/>
  <c r="AR256" i="48" s="1"/>
  <c r="X257" i="48"/>
  <c r="X258" i="48"/>
  <c r="X259" i="48"/>
  <c r="X260" i="48"/>
  <c r="Y260" i="48" s="1"/>
  <c r="AR260" i="48" s="1"/>
  <c r="X261" i="48"/>
  <c r="Y261" i="48" s="1"/>
  <c r="AR261" i="48" s="1"/>
  <c r="X262" i="48"/>
  <c r="Y262" i="48" s="1"/>
  <c r="AR262" i="48" s="1"/>
  <c r="X263" i="48"/>
  <c r="X264" i="48"/>
  <c r="Y264" i="48" s="1"/>
  <c r="AR264" i="48" s="1"/>
  <c r="X265" i="48"/>
  <c r="Y265" i="48" s="1"/>
  <c r="AR265" i="48" s="1"/>
  <c r="X266" i="48"/>
  <c r="X267" i="48"/>
  <c r="X268" i="48"/>
  <c r="Y268" i="48" s="1"/>
  <c r="AR268" i="48" s="1"/>
  <c r="X269" i="48"/>
  <c r="Y269" i="48" s="1"/>
  <c r="AR269" i="48" s="1"/>
  <c r="X270" i="48"/>
  <c r="Y270" i="48" s="1"/>
  <c r="AR270" i="48" s="1"/>
  <c r="X271" i="48"/>
  <c r="X272" i="48"/>
  <c r="Y272" i="48" s="1"/>
  <c r="AR272" i="48" s="1"/>
  <c r="X273" i="48"/>
  <c r="X274" i="48"/>
  <c r="Y274" i="48" s="1"/>
  <c r="AR274" i="48" s="1"/>
  <c r="X275" i="48"/>
  <c r="X276" i="48"/>
  <c r="Y276" i="48" s="1"/>
  <c r="AR276" i="48" s="1"/>
  <c r="X277" i="48"/>
  <c r="Y277" i="48" s="1"/>
  <c r="AR277" i="48" s="1"/>
  <c r="X278" i="48"/>
  <c r="Y278" i="48" s="1"/>
  <c r="AR278" i="48" s="1"/>
  <c r="X279" i="48"/>
  <c r="X280" i="48"/>
  <c r="Y280" i="48" s="1"/>
  <c r="AR280" i="48" s="1"/>
  <c r="X281" i="48"/>
  <c r="X282" i="48"/>
  <c r="X283" i="48"/>
  <c r="X284" i="48"/>
  <c r="Y284" i="48" s="1"/>
  <c r="AR284" i="48" s="1"/>
  <c r="X285" i="48"/>
  <c r="Y285" i="48" s="1"/>
  <c r="AR285" i="48" s="1"/>
  <c r="X286" i="48"/>
  <c r="Y286" i="48" s="1"/>
  <c r="AR286" i="48" s="1"/>
  <c r="X287" i="48"/>
  <c r="X288" i="48"/>
  <c r="Y288" i="48" s="1"/>
  <c r="AR288" i="48" s="1"/>
  <c r="X289" i="48"/>
  <c r="X290" i="48"/>
  <c r="X291" i="48"/>
  <c r="X292" i="48"/>
  <c r="Y292" i="48" s="1"/>
  <c r="AR292" i="48" s="1"/>
  <c r="X293" i="48"/>
  <c r="Y293" i="48" s="1"/>
  <c r="AR293" i="48" s="1"/>
  <c r="X294" i="48"/>
  <c r="Y294" i="48" s="1"/>
  <c r="AR294" i="48" s="1"/>
  <c r="X295" i="48"/>
  <c r="X296" i="48"/>
  <c r="Y296" i="48" s="1"/>
  <c r="AR296" i="48" s="1"/>
  <c r="X297" i="48"/>
  <c r="Y297" i="48" s="1"/>
  <c r="AR297" i="48" s="1"/>
  <c r="X298" i="48"/>
  <c r="X299" i="48"/>
  <c r="Y299" i="48" s="1"/>
  <c r="AR299" i="48" s="1"/>
  <c r="X300" i="48"/>
  <c r="Y300" i="48" s="1"/>
  <c r="AR300" i="48" s="1"/>
  <c r="X301" i="48"/>
  <c r="Y301" i="48" s="1"/>
  <c r="AR301" i="48" s="1"/>
  <c r="X302" i="48"/>
  <c r="Y302" i="48" s="1"/>
  <c r="AR302" i="48" s="1"/>
  <c r="X303" i="48"/>
  <c r="X304" i="48"/>
  <c r="Y304" i="48" s="1"/>
  <c r="AR304" i="48" s="1"/>
  <c r="X305" i="48"/>
  <c r="X306" i="48"/>
  <c r="X307" i="48"/>
  <c r="X308" i="48"/>
  <c r="Y308" i="48" s="1"/>
  <c r="AR308" i="48" s="1"/>
  <c r="X309" i="48"/>
  <c r="Y309" i="48" s="1"/>
  <c r="AR309" i="48" s="1"/>
  <c r="X310" i="48"/>
  <c r="Y310" i="48" s="1"/>
  <c r="AR310" i="48" s="1"/>
  <c r="X311" i="48"/>
  <c r="X312" i="48"/>
  <c r="Y312" i="48" s="1"/>
  <c r="AR312" i="48" s="1"/>
  <c r="X313" i="48"/>
  <c r="X314" i="48"/>
  <c r="X315" i="48"/>
  <c r="X316" i="48"/>
  <c r="Y316" i="48" s="1"/>
  <c r="AR316" i="48" s="1"/>
  <c r="X317" i="48"/>
  <c r="Y317" i="48" s="1"/>
  <c r="AR317" i="48" s="1"/>
  <c r="X318" i="48"/>
  <c r="Y318" i="48" s="1"/>
  <c r="AR318" i="48" s="1"/>
  <c r="X319" i="48"/>
  <c r="X320" i="48"/>
  <c r="Y320" i="48" s="1"/>
  <c r="AR320" i="48" s="1"/>
  <c r="X321" i="48"/>
  <c r="X322" i="48"/>
  <c r="X323" i="48"/>
  <c r="X365" i="48"/>
  <c r="X366" i="48"/>
  <c r="X367" i="48"/>
  <c r="X368" i="48"/>
  <c r="X369" i="48"/>
  <c r="X370" i="48"/>
  <c r="X371" i="48"/>
  <c r="X372" i="48"/>
  <c r="X373" i="48"/>
  <c r="X374" i="48"/>
  <c r="X375" i="48"/>
  <c r="X376" i="48"/>
  <c r="X377" i="48"/>
  <c r="X378" i="48"/>
  <c r="X379" i="48"/>
  <c r="X380" i="48"/>
  <c r="X381" i="48"/>
  <c r="X382" i="48"/>
  <c r="X383" i="48"/>
  <c r="X384" i="48"/>
  <c r="X385" i="48"/>
  <c r="X386" i="48"/>
  <c r="X387" i="48"/>
  <c r="X388" i="48"/>
  <c r="X389" i="48"/>
  <c r="X390" i="48"/>
  <c r="X391" i="48"/>
  <c r="X392" i="48"/>
  <c r="X393" i="48"/>
  <c r="X394" i="48"/>
  <c r="X395" i="48"/>
  <c r="X396" i="48"/>
  <c r="X216" i="48"/>
  <c r="V24" i="48"/>
  <c r="V3" i="48"/>
  <c r="V204" i="48"/>
  <c r="V81" i="48"/>
  <c r="V11" i="48"/>
  <c r="V191" i="48"/>
  <c r="V84" i="48"/>
  <c r="V69" i="48"/>
  <c r="W69" i="48" s="1"/>
  <c r="AQ69" i="48" s="1"/>
  <c r="V122" i="48"/>
  <c r="W122" i="48" s="1"/>
  <c r="AQ122" i="48" s="1"/>
  <c r="V130" i="48"/>
  <c r="V97" i="48"/>
  <c r="V4" i="48"/>
  <c r="V18" i="48"/>
  <c r="V73" i="48"/>
  <c r="V129" i="48"/>
  <c r="V5" i="48"/>
  <c r="V210" i="48"/>
  <c r="V43" i="48"/>
  <c r="V44" i="48"/>
  <c r="V51" i="48"/>
  <c r="V159" i="48"/>
  <c r="V2" i="48"/>
  <c r="V155" i="48"/>
  <c r="V96" i="48"/>
  <c r="W96" i="48" s="1"/>
  <c r="AQ96" i="48" s="1"/>
  <c r="V213" i="48"/>
  <c r="W213" i="48" s="1"/>
  <c r="AQ213" i="48" s="1"/>
  <c r="V167" i="48"/>
  <c r="W167" i="48" s="1"/>
  <c r="AQ167" i="48" s="1"/>
  <c r="V86" i="48"/>
  <c r="V177" i="48"/>
  <c r="V12" i="48"/>
  <c r="V14" i="48"/>
  <c r="V170" i="48"/>
  <c r="V16" i="48"/>
  <c r="V19" i="48"/>
  <c r="V28" i="48"/>
  <c r="V202" i="48"/>
  <c r="V36" i="48"/>
  <c r="W36" i="48" s="1"/>
  <c r="AQ36" i="48" s="1"/>
  <c r="V94" i="48"/>
  <c r="V164" i="48"/>
  <c r="V64" i="48"/>
  <c r="V10" i="48"/>
  <c r="W10" i="48" s="1"/>
  <c r="AQ10" i="48" s="1"/>
  <c r="V158" i="48"/>
  <c r="W158" i="48" s="1"/>
  <c r="AQ158" i="48" s="1"/>
  <c r="V93" i="48"/>
  <c r="W93" i="48" s="1"/>
  <c r="AQ93" i="48" s="1"/>
  <c r="V131" i="48"/>
  <c r="V161" i="48"/>
  <c r="W161" i="48" s="1"/>
  <c r="AQ161" i="48" s="1"/>
  <c r="V9" i="48"/>
  <c r="V180" i="48"/>
  <c r="V144" i="48"/>
  <c r="V21" i="48"/>
  <c r="V186" i="48"/>
  <c r="V37" i="48"/>
  <c r="V187" i="48"/>
  <c r="V120" i="48"/>
  <c r="W120" i="48" s="1"/>
  <c r="AQ120" i="48" s="1"/>
  <c r="V55" i="48"/>
  <c r="V173" i="48"/>
  <c r="V198" i="48"/>
  <c r="V13" i="48"/>
  <c r="V75" i="48"/>
  <c r="V80" i="48"/>
  <c r="W80" i="48" s="1"/>
  <c r="AQ80" i="48" s="1"/>
  <c r="V7" i="48"/>
  <c r="V15" i="48"/>
  <c r="V135" i="48"/>
  <c r="V123" i="48"/>
  <c r="V45" i="48"/>
  <c r="V88" i="48"/>
  <c r="W88" i="48" s="1"/>
  <c r="AQ88" i="48" s="1"/>
  <c r="V200" i="48"/>
  <c r="W200" i="48" s="1"/>
  <c r="AQ200" i="48" s="1"/>
  <c r="V20" i="48"/>
  <c r="V165" i="48"/>
  <c r="V26" i="48"/>
  <c r="W26" i="48" s="1"/>
  <c r="AQ26" i="48" s="1"/>
  <c r="V6" i="48"/>
  <c r="V76" i="48"/>
  <c r="V78" i="48"/>
  <c r="V8" i="48"/>
  <c r="V128" i="48"/>
  <c r="V119" i="48"/>
  <c r="W119" i="48" s="1"/>
  <c r="AQ119" i="48" s="1"/>
  <c r="V22" i="48"/>
  <c r="V185" i="48"/>
  <c r="V30" i="48"/>
  <c r="V38" i="48"/>
  <c r="V25" i="48"/>
  <c r="V41" i="48"/>
  <c r="V46" i="48"/>
  <c r="W46" i="48" s="1"/>
  <c r="AQ46" i="48" s="1"/>
  <c r="V47" i="48"/>
  <c r="W47" i="48" s="1"/>
  <c r="AQ47" i="48" s="1"/>
  <c r="V48" i="48"/>
  <c r="V54" i="48"/>
  <c r="V145" i="48"/>
  <c r="V106" i="48"/>
  <c r="V58" i="48"/>
  <c r="V196" i="48"/>
  <c r="V172" i="48"/>
  <c r="V168" i="48"/>
  <c r="W168" i="48" s="1"/>
  <c r="AQ168" i="48" s="1"/>
  <c r="V184" i="48"/>
  <c r="V82" i="48"/>
  <c r="W82" i="48" s="1"/>
  <c r="AQ82" i="48" s="1"/>
  <c r="V188" i="48"/>
  <c r="V63" i="48"/>
  <c r="V83" i="48"/>
  <c r="V104" i="48"/>
  <c r="W104" i="48" s="1"/>
  <c r="AQ104" i="48" s="1"/>
  <c r="V127" i="48"/>
  <c r="W127" i="48" s="1"/>
  <c r="AQ127" i="48" s="1"/>
  <c r="V215" i="48"/>
  <c r="W215" i="48" s="1"/>
  <c r="AQ215" i="48" s="1"/>
  <c r="V125" i="48"/>
  <c r="V141" i="48"/>
  <c r="W141" i="48" s="1"/>
  <c r="AQ141" i="48" s="1"/>
  <c r="V126" i="48"/>
  <c r="V91" i="48"/>
  <c r="V143" i="48"/>
  <c r="V99" i="48"/>
  <c r="W99" i="48" s="1"/>
  <c r="AQ99" i="48" s="1"/>
  <c r="V67" i="48"/>
  <c r="V203" i="48"/>
  <c r="W203" i="48" s="1"/>
  <c r="AQ203" i="48" s="1"/>
  <c r="V182" i="48"/>
  <c r="V17" i="48"/>
  <c r="V171" i="48"/>
  <c r="V134" i="48"/>
  <c r="V27" i="48"/>
  <c r="V29" i="48"/>
  <c r="V39" i="48"/>
  <c r="V192" i="48"/>
  <c r="V194" i="48"/>
  <c r="V324" i="48"/>
  <c r="W324" i="48" s="1"/>
  <c r="AQ324" i="48" s="1"/>
  <c r="V325" i="48"/>
  <c r="V326" i="48"/>
  <c r="V327" i="48"/>
  <c r="V328" i="48"/>
  <c r="W328" i="48" s="1"/>
  <c r="AQ328" i="48" s="1"/>
  <c r="V329" i="48"/>
  <c r="W329" i="48" s="1"/>
  <c r="AQ329" i="48" s="1"/>
  <c r="V330" i="48"/>
  <c r="W330" i="48" s="1"/>
  <c r="AQ330" i="48" s="1"/>
  <c r="V331" i="48"/>
  <c r="V332" i="48"/>
  <c r="W332" i="48" s="1"/>
  <c r="AQ332" i="48" s="1"/>
  <c r="V333" i="48"/>
  <c r="V334" i="48"/>
  <c r="V335" i="48"/>
  <c r="V336" i="48"/>
  <c r="W336" i="48" s="1"/>
  <c r="AQ336" i="48" s="1"/>
  <c r="V337" i="48"/>
  <c r="W337" i="48" s="1"/>
  <c r="AQ337" i="48" s="1"/>
  <c r="V338" i="48"/>
  <c r="W338" i="48" s="1"/>
  <c r="AQ338" i="48" s="1"/>
  <c r="V339" i="48"/>
  <c r="V340" i="48"/>
  <c r="W340" i="48" s="1"/>
  <c r="AQ340" i="48" s="1"/>
  <c r="V341" i="48"/>
  <c r="V342" i="48"/>
  <c r="V343" i="48"/>
  <c r="V344" i="48"/>
  <c r="W344" i="48" s="1"/>
  <c r="AQ344" i="48" s="1"/>
  <c r="V345" i="48"/>
  <c r="W345" i="48" s="1"/>
  <c r="AQ345" i="48" s="1"/>
  <c r="V346" i="48"/>
  <c r="W346" i="48" s="1"/>
  <c r="AQ346" i="48" s="1"/>
  <c r="V347" i="48"/>
  <c r="V348" i="48"/>
  <c r="W348" i="48" s="1"/>
  <c r="AQ348" i="48" s="1"/>
  <c r="V349" i="48"/>
  <c r="V350" i="48"/>
  <c r="V351" i="48"/>
  <c r="V352" i="48"/>
  <c r="W352" i="48" s="1"/>
  <c r="AQ352" i="48" s="1"/>
  <c r="V353" i="48"/>
  <c r="W353" i="48" s="1"/>
  <c r="AQ353" i="48" s="1"/>
  <c r="V354" i="48"/>
  <c r="W354" i="48" s="1"/>
  <c r="AQ354" i="48" s="1"/>
  <c r="V355" i="48"/>
  <c r="V356" i="48"/>
  <c r="W356" i="48" s="1"/>
  <c r="AQ356" i="48" s="1"/>
  <c r="V357" i="48"/>
  <c r="V358" i="48"/>
  <c r="V359" i="48"/>
  <c r="V360" i="48"/>
  <c r="W360" i="48" s="1"/>
  <c r="AQ360" i="48" s="1"/>
  <c r="V361" i="48"/>
  <c r="W361" i="48" s="1"/>
  <c r="AQ361" i="48" s="1"/>
  <c r="V362" i="48"/>
  <c r="W362" i="48" s="1"/>
  <c r="AQ362" i="48" s="1"/>
  <c r="V363" i="48"/>
  <c r="V32" i="48"/>
  <c r="V33" i="48"/>
  <c r="V34" i="48"/>
  <c r="V42" i="48"/>
  <c r="V146" i="48"/>
  <c r="V160" i="48"/>
  <c r="V189" i="48"/>
  <c r="V49" i="48"/>
  <c r="V190" i="48"/>
  <c r="V52" i="48"/>
  <c r="V193" i="48"/>
  <c r="V56" i="48"/>
  <c r="V57" i="48"/>
  <c r="V195" i="48"/>
  <c r="V162" i="48"/>
  <c r="V60" i="48"/>
  <c r="V68" i="48"/>
  <c r="V70" i="48"/>
  <c r="V71" i="48"/>
  <c r="V72" i="48"/>
  <c r="V77" i="48"/>
  <c r="V79" i="48"/>
  <c r="V150" i="48"/>
  <c r="W150" i="48" s="1"/>
  <c r="AQ150" i="48" s="1"/>
  <c r="V87" i="48"/>
  <c r="V89" i="48"/>
  <c r="W89" i="48" s="1"/>
  <c r="AQ89" i="48" s="1"/>
  <c r="V199" i="48"/>
  <c r="V90" i="48"/>
  <c r="V151" i="48"/>
  <c r="V92" i="48"/>
  <c r="W92" i="48" s="1"/>
  <c r="AQ92" i="48" s="1"/>
  <c r="V98" i="48"/>
  <c r="W98" i="48" s="1"/>
  <c r="AQ98" i="48" s="1"/>
  <c r="V101" i="48"/>
  <c r="W101" i="48" s="1"/>
  <c r="AQ101" i="48" s="1"/>
  <c r="V103" i="48"/>
  <c r="V107" i="48"/>
  <c r="W107" i="48" s="1"/>
  <c r="AQ107" i="48" s="1"/>
  <c r="V154" i="48"/>
  <c r="V109" i="48"/>
  <c r="V111" i="48"/>
  <c r="V113" i="48"/>
  <c r="W113" i="48" s="1"/>
  <c r="AQ113" i="48" s="1"/>
  <c r="V115" i="48"/>
  <c r="W115" i="48" s="1"/>
  <c r="AQ115" i="48" s="1"/>
  <c r="V116" i="48"/>
  <c r="W116" i="48" s="1"/>
  <c r="AQ116" i="48" s="1"/>
  <c r="V117" i="48"/>
  <c r="V211" i="48"/>
  <c r="W211" i="48" s="1"/>
  <c r="AQ211" i="48" s="1"/>
  <c r="V136" i="48"/>
  <c r="V214" i="48"/>
  <c r="V137" i="48"/>
  <c r="V169" i="48"/>
  <c r="W169" i="48" s="1"/>
  <c r="AQ169" i="48" s="1"/>
  <c r="V178" i="48"/>
  <c r="V183" i="48"/>
  <c r="V23" i="48"/>
  <c r="V31" i="48"/>
  <c r="V35" i="48"/>
  <c r="V40" i="48"/>
  <c r="V153" i="48"/>
  <c r="V50" i="48"/>
  <c r="V53" i="48"/>
  <c r="W53" i="48" s="1"/>
  <c r="AQ53" i="48" s="1"/>
  <c r="V147" i="48"/>
  <c r="W147" i="48" s="1"/>
  <c r="AQ147" i="48" s="1"/>
  <c r="V85" i="48"/>
  <c r="V142" i="48"/>
  <c r="W142" i="48" s="1"/>
  <c r="AQ142" i="48" s="1"/>
  <c r="V179" i="48"/>
  <c r="V166" i="48"/>
  <c r="V181" i="48"/>
  <c r="V110" i="48"/>
  <c r="W110" i="48" s="1"/>
  <c r="AQ110" i="48" s="1"/>
  <c r="V61" i="48"/>
  <c r="V197" i="48"/>
  <c r="W197" i="48" s="1"/>
  <c r="AQ197" i="48" s="1"/>
  <c r="V62" i="48"/>
  <c r="V65" i="48"/>
  <c r="W65" i="48" s="1"/>
  <c r="AQ65" i="48" s="1"/>
  <c r="V66" i="48"/>
  <c r="V148" i="48"/>
  <c r="V364" i="48"/>
  <c r="V149" i="48"/>
  <c r="W149" i="48" s="1"/>
  <c r="AQ149" i="48" s="1"/>
  <c r="V74" i="48"/>
  <c r="W74" i="48" s="1"/>
  <c r="AQ74" i="48" s="1"/>
  <c r="V163" i="48"/>
  <c r="W163" i="48" s="1"/>
  <c r="AQ163" i="48" s="1"/>
  <c r="V174" i="48"/>
  <c r="V201" i="48"/>
  <c r="V95" i="48"/>
  <c r="V100" i="48"/>
  <c r="V152" i="48"/>
  <c r="V102" i="48"/>
  <c r="W102" i="48" s="1"/>
  <c r="AQ102" i="48" s="1"/>
  <c r="V105" i="48"/>
  <c r="W105" i="48" s="1"/>
  <c r="AQ105" i="48" s="1"/>
  <c r="V108" i="48"/>
  <c r="W108" i="48" s="1"/>
  <c r="AQ108" i="48" s="1"/>
  <c r="V175" i="48"/>
  <c r="V112" i="48"/>
  <c r="W112" i="48" s="1"/>
  <c r="AQ112" i="48" s="1"/>
  <c r="V114" i="48"/>
  <c r="V205" i="48"/>
  <c r="V206" i="48"/>
  <c r="V207" i="48"/>
  <c r="W207" i="48" s="1"/>
  <c r="AQ207" i="48" s="1"/>
  <c r="V208" i="48"/>
  <c r="W208" i="48" s="1"/>
  <c r="AQ208" i="48" s="1"/>
  <c r="V209" i="48"/>
  <c r="W209" i="48" s="1"/>
  <c r="AQ209" i="48" s="1"/>
  <c r="V118" i="48"/>
  <c r="V176" i="48"/>
  <c r="V121" i="48"/>
  <c r="V59" i="48"/>
  <c r="V156" i="48"/>
  <c r="V157" i="48"/>
  <c r="W157" i="48" s="1"/>
  <c r="AQ157" i="48" s="1"/>
  <c r="V124" i="48"/>
  <c r="W124" i="48" s="1"/>
  <c r="AQ124" i="48" s="1"/>
  <c r="V212" i="48"/>
  <c r="W212" i="48" s="1"/>
  <c r="AQ212" i="48" s="1"/>
  <c r="V132" i="48"/>
  <c r="V133" i="48"/>
  <c r="W133" i="48" s="1"/>
  <c r="AQ133" i="48" s="1"/>
  <c r="V138" i="48"/>
  <c r="V139" i="48"/>
  <c r="V140" i="48"/>
  <c r="V217" i="48"/>
  <c r="W217" i="48" s="1"/>
  <c r="AQ217" i="48" s="1"/>
  <c r="V218" i="48"/>
  <c r="W218" i="48" s="1"/>
  <c r="AQ218" i="48" s="1"/>
  <c r="V219" i="48"/>
  <c r="W219" i="48" s="1"/>
  <c r="AQ219" i="48" s="1"/>
  <c r="V220" i="48"/>
  <c r="V221" i="48"/>
  <c r="W221" i="48" s="1"/>
  <c r="AQ221" i="48" s="1"/>
  <c r="V222" i="48"/>
  <c r="V223" i="48"/>
  <c r="V224" i="48"/>
  <c r="V225" i="48"/>
  <c r="W225" i="48" s="1"/>
  <c r="AQ225" i="48" s="1"/>
  <c r="V226" i="48"/>
  <c r="W226" i="48" s="1"/>
  <c r="AQ226" i="48" s="1"/>
  <c r="V227" i="48"/>
  <c r="W227" i="48" s="1"/>
  <c r="AQ227" i="48" s="1"/>
  <c r="V228" i="48"/>
  <c r="V229" i="48"/>
  <c r="W229" i="48" s="1"/>
  <c r="AQ229" i="48" s="1"/>
  <c r="V230" i="48"/>
  <c r="V231" i="48"/>
  <c r="V232" i="48"/>
  <c r="V233" i="48"/>
  <c r="W233" i="48" s="1"/>
  <c r="AQ233" i="48" s="1"/>
  <c r="V234" i="48"/>
  <c r="W234" i="48" s="1"/>
  <c r="AQ234" i="48" s="1"/>
  <c r="V235" i="48"/>
  <c r="W235" i="48" s="1"/>
  <c r="AQ235" i="48" s="1"/>
  <c r="V236" i="48"/>
  <c r="V237" i="48"/>
  <c r="W237" i="48" s="1"/>
  <c r="AQ237" i="48" s="1"/>
  <c r="V238" i="48"/>
  <c r="V239" i="48"/>
  <c r="V240" i="48"/>
  <c r="V241" i="48"/>
  <c r="W241" i="48" s="1"/>
  <c r="AQ241" i="48" s="1"/>
  <c r="V242" i="48"/>
  <c r="W242" i="48" s="1"/>
  <c r="AQ242" i="48" s="1"/>
  <c r="V243" i="48"/>
  <c r="W243" i="48" s="1"/>
  <c r="AQ243" i="48" s="1"/>
  <c r="V244" i="48"/>
  <c r="V245" i="48"/>
  <c r="W245" i="48" s="1"/>
  <c r="AQ245" i="48" s="1"/>
  <c r="V246" i="48"/>
  <c r="V247" i="48"/>
  <c r="V248" i="48"/>
  <c r="V249" i="48"/>
  <c r="W249" i="48" s="1"/>
  <c r="AQ249" i="48" s="1"/>
  <c r="V250" i="48"/>
  <c r="W250" i="48" s="1"/>
  <c r="AQ250" i="48" s="1"/>
  <c r="V251" i="48"/>
  <c r="W251" i="48" s="1"/>
  <c r="AQ251" i="48" s="1"/>
  <c r="V252" i="48"/>
  <c r="V253" i="48"/>
  <c r="W253" i="48" s="1"/>
  <c r="AQ253" i="48" s="1"/>
  <c r="V254" i="48"/>
  <c r="V255" i="48"/>
  <c r="V256" i="48"/>
  <c r="V257" i="48"/>
  <c r="W257" i="48" s="1"/>
  <c r="AQ257" i="48" s="1"/>
  <c r="V258" i="48"/>
  <c r="W258" i="48" s="1"/>
  <c r="AQ258" i="48" s="1"/>
  <c r="V259" i="48"/>
  <c r="W259" i="48" s="1"/>
  <c r="AQ259" i="48" s="1"/>
  <c r="V260" i="48"/>
  <c r="V261" i="48"/>
  <c r="W261" i="48" s="1"/>
  <c r="AQ261" i="48" s="1"/>
  <c r="V262" i="48"/>
  <c r="V263" i="48"/>
  <c r="V264" i="48"/>
  <c r="V265" i="48"/>
  <c r="W265" i="48" s="1"/>
  <c r="AQ265" i="48" s="1"/>
  <c r="V266" i="48"/>
  <c r="W266" i="48" s="1"/>
  <c r="AQ266" i="48" s="1"/>
  <c r="V267" i="48"/>
  <c r="W267" i="48" s="1"/>
  <c r="AQ267" i="48" s="1"/>
  <c r="V268" i="48"/>
  <c r="V269" i="48"/>
  <c r="W269" i="48" s="1"/>
  <c r="AQ269" i="48" s="1"/>
  <c r="V270" i="48"/>
  <c r="V271" i="48"/>
  <c r="V272" i="48"/>
  <c r="V273" i="48"/>
  <c r="W273" i="48" s="1"/>
  <c r="AQ273" i="48" s="1"/>
  <c r="V274" i="48"/>
  <c r="W274" i="48" s="1"/>
  <c r="AQ274" i="48" s="1"/>
  <c r="V275" i="48"/>
  <c r="W275" i="48" s="1"/>
  <c r="AQ275" i="48" s="1"/>
  <c r="V276" i="48"/>
  <c r="V277" i="48"/>
  <c r="W277" i="48" s="1"/>
  <c r="AQ277" i="48" s="1"/>
  <c r="V278" i="48"/>
  <c r="V279" i="48"/>
  <c r="V280" i="48"/>
  <c r="V281" i="48"/>
  <c r="W281" i="48" s="1"/>
  <c r="AQ281" i="48" s="1"/>
  <c r="V282" i="48"/>
  <c r="W282" i="48" s="1"/>
  <c r="AQ282" i="48" s="1"/>
  <c r="V283" i="48"/>
  <c r="W283" i="48" s="1"/>
  <c r="AQ283" i="48" s="1"/>
  <c r="V284" i="48"/>
  <c r="V285" i="48"/>
  <c r="W285" i="48" s="1"/>
  <c r="AQ285" i="48" s="1"/>
  <c r="V286" i="48"/>
  <c r="V287" i="48"/>
  <c r="V288" i="48"/>
  <c r="V289" i="48"/>
  <c r="W289" i="48" s="1"/>
  <c r="AQ289" i="48" s="1"/>
  <c r="V290" i="48"/>
  <c r="W290" i="48" s="1"/>
  <c r="AQ290" i="48" s="1"/>
  <c r="V291" i="48"/>
  <c r="W291" i="48" s="1"/>
  <c r="AQ291" i="48" s="1"/>
  <c r="V292" i="48"/>
  <c r="V293" i="48"/>
  <c r="W293" i="48" s="1"/>
  <c r="AQ293" i="48" s="1"/>
  <c r="V294" i="48"/>
  <c r="V295" i="48"/>
  <c r="V296" i="48"/>
  <c r="V297" i="48"/>
  <c r="W297" i="48" s="1"/>
  <c r="AQ297" i="48" s="1"/>
  <c r="V298" i="48"/>
  <c r="W298" i="48" s="1"/>
  <c r="AQ298" i="48" s="1"/>
  <c r="V299" i="48"/>
  <c r="W299" i="48" s="1"/>
  <c r="AQ299" i="48" s="1"/>
  <c r="V300" i="48"/>
  <c r="V301" i="48"/>
  <c r="W301" i="48" s="1"/>
  <c r="AQ301" i="48" s="1"/>
  <c r="V302" i="48"/>
  <c r="V303" i="48"/>
  <c r="V304" i="48"/>
  <c r="V305" i="48"/>
  <c r="W305" i="48" s="1"/>
  <c r="AQ305" i="48" s="1"/>
  <c r="V306" i="48"/>
  <c r="W306" i="48" s="1"/>
  <c r="AQ306" i="48" s="1"/>
  <c r="V307" i="48"/>
  <c r="W307" i="48" s="1"/>
  <c r="AQ307" i="48" s="1"/>
  <c r="V308" i="48"/>
  <c r="V309" i="48"/>
  <c r="W309" i="48" s="1"/>
  <c r="AQ309" i="48" s="1"/>
  <c r="V310" i="48"/>
  <c r="V311" i="48"/>
  <c r="V312" i="48"/>
  <c r="V313" i="48"/>
  <c r="W313" i="48" s="1"/>
  <c r="AQ313" i="48" s="1"/>
  <c r="V314" i="48"/>
  <c r="W314" i="48" s="1"/>
  <c r="AQ314" i="48" s="1"/>
  <c r="V315" i="48"/>
  <c r="W315" i="48" s="1"/>
  <c r="AQ315" i="48" s="1"/>
  <c r="V316" i="48"/>
  <c r="V317" i="48"/>
  <c r="W317" i="48" s="1"/>
  <c r="AQ317" i="48" s="1"/>
  <c r="V318" i="48"/>
  <c r="V319" i="48"/>
  <c r="V320" i="48"/>
  <c r="W320" i="48" s="1"/>
  <c r="AQ320" i="48" s="1"/>
  <c r="V321" i="48"/>
  <c r="W321" i="48" s="1"/>
  <c r="AQ321" i="48" s="1"/>
  <c r="V322" i="48"/>
  <c r="W322" i="48" s="1"/>
  <c r="AQ322" i="48" s="1"/>
  <c r="V323" i="48"/>
  <c r="W323" i="48" s="1"/>
  <c r="AQ323" i="48" s="1"/>
  <c r="V365" i="48"/>
  <c r="V366" i="48"/>
  <c r="V367" i="48"/>
  <c r="V368" i="48"/>
  <c r="V369" i="48"/>
  <c r="V370" i="48"/>
  <c r="V371" i="48"/>
  <c r="V372" i="48"/>
  <c r="V373" i="48"/>
  <c r="V374" i="48"/>
  <c r="V375" i="48"/>
  <c r="V376" i="48"/>
  <c r="V377" i="48"/>
  <c r="V378" i="48"/>
  <c r="V379" i="48"/>
  <c r="V380" i="48"/>
  <c r="V381" i="48"/>
  <c r="V382" i="48"/>
  <c r="V383" i="48"/>
  <c r="V384" i="48"/>
  <c r="V385" i="48"/>
  <c r="V386" i="48"/>
  <c r="V387" i="48"/>
  <c r="V388" i="48"/>
  <c r="V389" i="48"/>
  <c r="V390" i="48"/>
  <c r="V391" i="48"/>
  <c r="V392" i="48"/>
  <c r="V393" i="48"/>
  <c r="V394" i="48"/>
  <c r="V395" i="48"/>
  <c r="V396" i="48"/>
  <c r="V216" i="48"/>
  <c r="T24" i="48"/>
  <c r="T3" i="48"/>
  <c r="T204" i="48"/>
  <c r="T81" i="48"/>
  <c r="T11" i="48"/>
  <c r="T191" i="48"/>
  <c r="T84" i="48"/>
  <c r="T69" i="48"/>
  <c r="T122" i="48"/>
  <c r="U122" i="48" s="1"/>
  <c r="AP122" i="48" s="1"/>
  <c r="T130" i="48"/>
  <c r="T97" i="48"/>
  <c r="T4" i="48"/>
  <c r="T18" i="48"/>
  <c r="T73" i="48"/>
  <c r="T129" i="48"/>
  <c r="T5" i="48"/>
  <c r="T210" i="48"/>
  <c r="T43" i="48"/>
  <c r="T44" i="48"/>
  <c r="T51" i="48"/>
  <c r="T159" i="48"/>
  <c r="U159" i="48" s="1"/>
  <c r="AP159" i="48" s="1"/>
  <c r="T2" i="48"/>
  <c r="T155" i="48"/>
  <c r="T96" i="48"/>
  <c r="T213" i="48"/>
  <c r="U213" i="48" s="1"/>
  <c r="AP213" i="48" s="1"/>
  <c r="T167" i="48"/>
  <c r="T86" i="48"/>
  <c r="T177" i="48"/>
  <c r="T12" i="48"/>
  <c r="T14" i="48"/>
  <c r="T170" i="48"/>
  <c r="T16" i="48"/>
  <c r="T19" i="48"/>
  <c r="T28" i="48"/>
  <c r="T202" i="48"/>
  <c r="T36" i="48"/>
  <c r="T94" i="48"/>
  <c r="T164" i="48"/>
  <c r="T64" i="48"/>
  <c r="U64" i="48" s="1"/>
  <c r="AP64" i="48" s="1"/>
  <c r="T10" i="48"/>
  <c r="T158" i="48"/>
  <c r="U158" i="48" s="1"/>
  <c r="AP158" i="48" s="1"/>
  <c r="T93" i="48"/>
  <c r="T131" i="48"/>
  <c r="T161" i="48"/>
  <c r="T9" i="48"/>
  <c r="T180" i="48"/>
  <c r="T144" i="48"/>
  <c r="T21" i="48"/>
  <c r="T186" i="48"/>
  <c r="T37" i="48"/>
  <c r="T187" i="48"/>
  <c r="T120" i="48"/>
  <c r="T55" i="48"/>
  <c r="T173" i="48"/>
  <c r="U173" i="48" s="1"/>
  <c r="AP173" i="48" s="1"/>
  <c r="T198" i="48"/>
  <c r="U198" i="48" s="1"/>
  <c r="AP198" i="48" s="1"/>
  <c r="T13" i="48"/>
  <c r="T75" i="48"/>
  <c r="U75" i="48" s="1"/>
  <c r="AP75" i="48" s="1"/>
  <c r="T80" i="48"/>
  <c r="T7" i="48"/>
  <c r="T15" i="48"/>
  <c r="T135" i="48"/>
  <c r="U135" i="48" s="1"/>
  <c r="AP135" i="48" s="1"/>
  <c r="T123" i="48"/>
  <c r="U123" i="48" s="1"/>
  <c r="AP123" i="48" s="1"/>
  <c r="T45" i="48"/>
  <c r="T88" i="48"/>
  <c r="T200" i="48"/>
  <c r="U200" i="48" s="1"/>
  <c r="AP200" i="48" s="1"/>
  <c r="T20" i="48"/>
  <c r="T165" i="48"/>
  <c r="T26" i="48"/>
  <c r="T6" i="48"/>
  <c r="T76" i="48"/>
  <c r="T78" i="48"/>
  <c r="U78" i="48" s="1"/>
  <c r="AP78" i="48" s="1"/>
  <c r="T8" i="48"/>
  <c r="T128" i="48"/>
  <c r="T119" i="48"/>
  <c r="T22" i="48"/>
  <c r="T185" i="48"/>
  <c r="T30" i="48"/>
  <c r="T38" i="48"/>
  <c r="T25" i="48"/>
  <c r="T41" i="48"/>
  <c r="T46" i="48"/>
  <c r="T47" i="48"/>
  <c r="T48" i="48"/>
  <c r="T54" i="48"/>
  <c r="T145" i="48"/>
  <c r="T106" i="48"/>
  <c r="T58" i="48"/>
  <c r="T196" i="48"/>
  <c r="T172" i="48"/>
  <c r="T168" i="48"/>
  <c r="T184" i="48"/>
  <c r="T82" i="48"/>
  <c r="T188" i="48"/>
  <c r="T63" i="48"/>
  <c r="U63" i="48" s="1"/>
  <c r="AP63" i="48" s="1"/>
  <c r="T83" i="48"/>
  <c r="T104" i="48"/>
  <c r="T127" i="48"/>
  <c r="U127" i="48" s="1"/>
  <c r="AP127" i="48" s="1"/>
  <c r="T215" i="48"/>
  <c r="T125" i="48"/>
  <c r="T141" i="48"/>
  <c r="T126" i="48"/>
  <c r="U126" i="48" s="1"/>
  <c r="AP126" i="48" s="1"/>
  <c r="T91" i="48"/>
  <c r="T143" i="48"/>
  <c r="T99" i="48"/>
  <c r="T67" i="48"/>
  <c r="U67" i="48" s="1"/>
  <c r="AP67" i="48" s="1"/>
  <c r="T203" i="48"/>
  <c r="T182" i="48"/>
  <c r="T17" i="48"/>
  <c r="T171" i="48"/>
  <c r="T134" i="48"/>
  <c r="U134" i="48" s="1"/>
  <c r="AP134" i="48" s="1"/>
  <c r="T27" i="48"/>
  <c r="T29" i="48"/>
  <c r="T39" i="48"/>
  <c r="T192" i="48"/>
  <c r="T194" i="48"/>
  <c r="T324" i="48"/>
  <c r="T325" i="48"/>
  <c r="U325" i="48" s="1"/>
  <c r="AP325" i="48" s="1"/>
  <c r="T326" i="48"/>
  <c r="U326" i="48" s="1"/>
  <c r="AP326" i="48" s="1"/>
  <c r="T327" i="48"/>
  <c r="U327" i="48" s="1"/>
  <c r="AP327" i="48" s="1"/>
  <c r="T328" i="48"/>
  <c r="T329" i="48"/>
  <c r="U329" i="48" s="1"/>
  <c r="AP329" i="48" s="1"/>
  <c r="T330" i="48"/>
  <c r="T331" i="48"/>
  <c r="T332" i="48"/>
  <c r="T333" i="48"/>
  <c r="U333" i="48" s="1"/>
  <c r="AP333" i="48" s="1"/>
  <c r="T334" i="48"/>
  <c r="U334" i="48" s="1"/>
  <c r="AP334" i="48" s="1"/>
  <c r="T335" i="48"/>
  <c r="U335" i="48" s="1"/>
  <c r="AP335" i="48" s="1"/>
  <c r="T336" i="48"/>
  <c r="T337" i="48"/>
  <c r="U337" i="48" s="1"/>
  <c r="AP337" i="48" s="1"/>
  <c r="T338" i="48"/>
  <c r="T339" i="48"/>
  <c r="T340" i="48"/>
  <c r="T341" i="48"/>
  <c r="U341" i="48" s="1"/>
  <c r="AP341" i="48" s="1"/>
  <c r="T342" i="48"/>
  <c r="U342" i="48" s="1"/>
  <c r="AP342" i="48" s="1"/>
  <c r="T343" i="48"/>
  <c r="U343" i="48" s="1"/>
  <c r="AP343" i="48" s="1"/>
  <c r="T344" i="48"/>
  <c r="T345" i="48"/>
  <c r="U345" i="48" s="1"/>
  <c r="AP345" i="48" s="1"/>
  <c r="T346" i="48"/>
  <c r="T347" i="48"/>
  <c r="T348" i="48"/>
  <c r="T349" i="48"/>
  <c r="U349" i="48" s="1"/>
  <c r="AP349" i="48" s="1"/>
  <c r="T350" i="48"/>
  <c r="U350" i="48" s="1"/>
  <c r="AP350" i="48" s="1"/>
  <c r="T351" i="48"/>
  <c r="U351" i="48" s="1"/>
  <c r="AP351" i="48" s="1"/>
  <c r="T352" i="48"/>
  <c r="T353" i="48"/>
  <c r="U353" i="48" s="1"/>
  <c r="AP353" i="48" s="1"/>
  <c r="T354" i="48"/>
  <c r="T355" i="48"/>
  <c r="T356" i="48"/>
  <c r="T357" i="48"/>
  <c r="U357" i="48" s="1"/>
  <c r="AP357" i="48" s="1"/>
  <c r="T358" i="48"/>
  <c r="U358" i="48" s="1"/>
  <c r="AP358" i="48" s="1"/>
  <c r="T359" i="48"/>
  <c r="U359" i="48" s="1"/>
  <c r="AP359" i="48" s="1"/>
  <c r="T360" i="48"/>
  <c r="T361" i="48"/>
  <c r="U361" i="48" s="1"/>
  <c r="AP361" i="48" s="1"/>
  <c r="T362" i="48"/>
  <c r="T363" i="48"/>
  <c r="T32" i="48"/>
  <c r="T33" i="48"/>
  <c r="T34" i="48"/>
  <c r="U34" i="48" s="1"/>
  <c r="AP34" i="48" s="1"/>
  <c r="T42" i="48"/>
  <c r="T146" i="48"/>
  <c r="U146" i="48" s="1"/>
  <c r="AP146" i="48" s="1"/>
  <c r="T160" i="48"/>
  <c r="T189" i="48"/>
  <c r="T49" i="48"/>
  <c r="T190" i="48"/>
  <c r="T52" i="48"/>
  <c r="T193" i="48"/>
  <c r="T56" i="48"/>
  <c r="T57" i="48"/>
  <c r="T195" i="48"/>
  <c r="U195" i="48" s="1"/>
  <c r="AP195" i="48" s="1"/>
  <c r="T162" i="48"/>
  <c r="T60" i="48"/>
  <c r="T68" i="48"/>
  <c r="U68" i="48" s="1"/>
  <c r="AP68" i="48" s="1"/>
  <c r="T70" i="48"/>
  <c r="U70" i="48" s="1"/>
  <c r="AP70" i="48" s="1"/>
  <c r="T71" i="48"/>
  <c r="T72" i="48"/>
  <c r="U72" i="48" s="1"/>
  <c r="AP72" i="48" s="1"/>
  <c r="T77" i="48"/>
  <c r="T79" i="48"/>
  <c r="U79" i="48" s="1"/>
  <c r="AP79" i="48" s="1"/>
  <c r="T150" i="48"/>
  <c r="U150" i="48" s="1"/>
  <c r="AP150" i="48" s="1"/>
  <c r="T87" i="48"/>
  <c r="U87" i="48" s="1"/>
  <c r="AP87" i="48" s="1"/>
  <c r="T89" i="48"/>
  <c r="U89" i="48" s="1"/>
  <c r="AP89" i="48" s="1"/>
  <c r="T199" i="48"/>
  <c r="U199" i="48" s="1"/>
  <c r="AP199" i="48" s="1"/>
  <c r="T90" i="48"/>
  <c r="T151" i="48"/>
  <c r="U151" i="48" s="1"/>
  <c r="AP151" i="48" s="1"/>
  <c r="T92" i="48"/>
  <c r="T98" i="48"/>
  <c r="U98" i="48" s="1"/>
  <c r="AP98" i="48" s="1"/>
  <c r="T101" i="48"/>
  <c r="U101" i="48" s="1"/>
  <c r="AP101" i="48" s="1"/>
  <c r="T103" i="48"/>
  <c r="U103" i="48" s="1"/>
  <c r="AP103" i="48" s="1"/>
  <c r="T107" i="48"/>
  <c r="U107" i="48" s="1"/>
  <c r="AP107" i="48" s="1"/>
  <c r="T154" i="48"/>
  <c r="U154" i="48" s="1"/>
  <c r="AP154" i="48" s="1"/>
  <c r="T109" i="48"/>
  <c r="U109" i="48" s="1"/>
  <c r="AP109" i="48" s="1"/>
  <c r="T111" i="48"/>
  <c r="U111" i="48" s="1"/>
  <c r="AP111" i="48" s="1"/>
  <c r="T113" i="48"/>
  <c r="U113" i="48" s="1"/>
  <c r="AP113" i="48" s="1"/>
  <c r="T115" i="48"/>
  <c r="U115" i="48" s="1"/>
  <c r="AP115" i="48" s="1"/>
  <c r="T116" i="48"/>
  <c r="T117" i="48"/>
  <c r="U117" i="48" s="1"/>
  <c r="AP117" i="48" s="1"/>
  <c r="T211" i="48"/>
  <c r="U211" i="48" s="1"/>
  <c r="AP211" i="48" s="1"/>
  <c r="T136" i="48"/>
  <c r="U136" i="48" s="1"/>
  <c r="AP136" i="48" s="1"/>
  <c r="T214" i="48"/>
  <c r="U214" i="48" s="1"/>
  <c r="AP214" i="48" s="1"/>
  <c r="T137" i="48"/>
  <c r="U137" i="48" s="1"/>
  <c r="AP137" i="48" s="1"/>
  <c r="T169" i="48"/>
  <c r="T178" i="48"/>
  <c r="T183" i="48"/>
  <c r="T23" i="48"/>
  <c r="T31" i="48"/>
  <c r="T35" i="48"/>
  <c r="T40" i="48"/>
  <c r="T153" i="48"/>
  <c r="T50" i="48"/>
  <c r="T53" i="48"/>
  <c r="T147" i="48"/>
  <c r="T85" i="48"/>
  <c r="T142" i="48"/>
  <c r="U142" i="48" s="1"/>
  <c r="AP142" i="48" s="1"/>
  <c r="T179" i="48"/>
  <c r="T166" i="48"/>
  <c r="U166" i="48" s="1"/>
  <c r="AP166" i="48" s="1"/>
  <c r="T181" i="48"/>
  <c r="T110" i="48"/>
  <c r="U110" i="48" s="1"/>
  <c r="AP110" i="48" s="1"/>
  <c r="T61" i="48"/>
  <c r="T197" i="48"/>
  <c r="T62" i="48"/>
  <c r="T65" i="48"/>
  <c r="T66" i="48"/>
  <c r="T148" i="48"/>
  <c r="T364" i="48"/>
  <c r="T149" i="48"/>
  <c r="U149" i="48" s="1"/>
  <c r="AP149" i="48" s="1"/>
  <c r="T74" i="48"/>
  <c r="T163" i="48"/>
  <c r="U163" i="48" s="1"/>
  <c r="AP163" i="48" s="1"/>
  <c r="T174" i="48"/>
  <c r="U174" i="48" s="1"/>
  <c r="AP174" i="48" s="1"/>
  <c r="T201" i="48"/>
  <c r="U201" i="48" s="1"/>
  <c r="AP201" i="48" s="1"/>
  <c r="T95" i="48"/>
  <c r="U95" i="48" s="1"/>
  <c r="AP95" i="48" s="1"/>
  <c r="T100" i="48"/>
  <c r="U100" i="48" s="1"/>
  <c r="AP100" i="48" s="1"/>
  <c r="T152" i="48"/>
  <c r="U152" i="48" s="1"/>
  <c r="AP152" i="48" s="1"/>
  <c r="T102" i="48"/>
  <c r="U102" i="48" s="1"/>
  <c r="AP102" i="48" s="1"/>
  <c r="T105" i="48"/>
  <c r="U105" i="48" s="1"/>
  <c r="AP105" i="48" s="1"/>
  <c r="T108" i="48"/>
  <c r="U108" i="48" s="1"/>
  <c r="AP108" i="48" s="1"/>
  <c r="T175" i="48"/>
  <c r="U175" i="48" s="1"/>
  <c r="AP175" i="48" s="1"/>
  <c r="T112" i="48"/>
  <c r="U112" i="48" s="1"/>
  <c r="AP112" i="48" s="1"/>
  <c r="T114" i="48"/>
  <c r="U114" i="48" s="1"/>
  <c r="T205" i="48"/>
  <c r="U205" i="48" s="1"/>
  <c r="AP205" i="48" s="1"/>
  <c r="T206" i="48"/>
  <c r="U206" i="48" s="1"/>
  <c r="AP206" i="48" s="1"/>
  <c r="T207" i="48"/>
  <c r="T208" i="48"/>
  <c r="T209" i="48"/>
  <c r="T118" i="48"/>
  <c r="T176" i="48"/>
  <c r="U176" i="48" s="1"/>
  <c r="AP176" i="48" s="1"/>
  <c r="T121" i="48"/>
  <c r="U121" i="48" s="1"/>
  <c r="AP121" i="48" s="1"/>
  <c r="T59" i="48"/>
  <c r="T156" i="48"/>
  <c r="U156" i="48" s="1"/>
  <c r="AP156" i="48" s="1"/>
  <c r="T157" i="48"/>
  <c r="U157" i="48" s="1"/>
  <c r="AP157" i="48" s="1"/>
  <c r="T124" i="48"/>
  <c r="U124" i="48" s="1"/>
  <c r="AP124" i="48" s="1"/>
  <c r="T212" i="48"/>
  <c r="U212" i="48" s="1"/>
  <c r="AP212" i="48" s="1"/>
  <c r="T132" i="48"/>
  <c r="U132" i="48" s="1"/>
  <c r="AP132" i="48" s="1"/>
  <c r="T133" i="48"/>
  <c r="U133" i="48" s="1"/>
  <c r="AP133" i="48" s="1"/>
  <c r="T138" i="48"/>
  <c r="U138" i="48" s="1"/>
  <c r="AP138" i="48" s="1"/>
  <c r="T139" i="48"/>
  <c r="U139" i="48" s="1"/>
  <c r="AP139" i="48" s="1"/>
  <c r="T140" i="48"/>
  <c r="U140" i="48" s="1"/>
  <c r="AP140" i="48" s="1"/>
  <c r="T217" i="48"/>
  <c r="U217" i="48" s="1"/>
  <c r="AP217" i="48" s="1"/>
  <c r="T218" i="48"/>
  <c r="U218" i="48" s="1"/>
  <c r="AP218" i="48" s="1"/>
  <c r="T219" i="48"/>
  <c r="U219" i="48" s="1"/>
  <c r="AP219" i="48" s="1"/>
  <c r="T220" i="48"/>
  <c r="U220" i="48" s="1"/>
  <c r="AP220" i="48" s="1"/>
  <c r="T221" i="48"/>
  <c r="U221" i="48" s="1"/>
  <c r="AP221" i="48" s="1"/>
  <c r="T222" i="48"/>
  <c r="U222" i="48" s="1"/>
  <c r="AP222" i="48" s="1"/>
  <c r="T223" i="48"/>
  <c r="U223" i="48" s="1"/>
  <c r="AP223" i="48" s="1"/>
  <c r="T224" i="48"/>
  <c r="U224" i="48" s="1"/>
  <c r="AP224" i="48" s="1"/>
  <c r="T225" i="48"/>
  <c r="U225" i="48" s="1"/>
  <c r="AP225" i="48" s="1"/>
  <c r="T226" i="48"/>
  <c r="U226" i="48" s="1"/>
  <c r="AP226" i="48" s="1"/>
  <c r="T227" i="48"/>
  <c r="U227" i="48" s="1"/>
  <c r="AP227" i="48" s="1"/>
  <c r="T228" i="48"/>
  <c r="U228" i="48" s="1"/>
  <c r="AP228" i="48" s="1"/>
  <c r="T229" i="48"/>
  <c r="U229" i="48" s="1"/>
  <c r="AP229" i="48" s="1"/>
  <c r="T230" i="48"/>
  <c r="U230" i="48" s="1"/>
  <c r="AP230" i="48" s="1"/>
  <c r="T231" i="48"/>
  <c r="U231" i="48" s="1"/>
  <c r="AP231" i="48" s="1"/>
  <c r="T232" i="48"/>
  <c r="U232" i="48" s="1"/>
  <c r="AP232" i="48" s="1"/>
  <c r="T233" i="48"/>
  <c r="U233" i="48" s="1"/>
  <c r="AP233" i="48" s="1"/>
  <c r="T234" i="48"/>
  <c r="U234" i="48" s="1"/>
  <c r="AP234" i="48" s="1"/>
  <c r="T235" i="48"/>
  <c r="U235" i="48" s="1"/>
  <c r="AP235" i="48" s="1"/>
  <c r="T236" i="48"/>
  <c r="U236" i="48" s="1"/>
  <c r="AP236" i="48" s="1"/>
  <c r="T237" i="48"/>
  <c r="U237" i="48" s="1"/>
  <c r="AP237" i="48" s="1"/>
  <c r="T238" i="48"/>
  <c r="U238" i="48" s="1"/>
  <c r="AP238" i="48" s="1"/>
  <c r="T239" i="48"/>
  <c r="U239" i="48" s="1"/>
  <c r="AP239" i="48" s="1"/>
  <c r="T240" i="48"/>
  <c r="U240" i="48" s="1"/>
  <c r="AP240" i="48" s="1"/>
  <c r="T241" i="48"/>
  <c r="U241" i="48" s="1"/>
  <c r="AP241" i="48" s="1"/>
  <c r="T242" i="48"/>
  <c r="U242" i="48" s="1"/>
  <c r="AP242" i="48" s="1"/>
  <c r="T243" i="48"/>
  <c r="U243" i="48" s="1"/>
  <c r="AP243" i="48" s="1"/>
  <c r="T244" i="48"/>
  <c r="U244" i="48" s="1"/>
  <c r="AP244" i="48" s="1"/>
  <c r="T245" i="48"/>
  <c r="U245" i="48" s="1"/>
  <c r="AP245" i="48" s="1"/>
  <c r="T246" i="48"/>
  <c r="U246" i="48" s="1"/>
  <c r="AP246" i="48" s="1"/>
  <c r="T247" i="48"/>
  <c r="U247" i="48" s="1"/>
  <c r="AP247" i="48" s="1"/>
  <c r="T248" i="48"/>
  <c r="U248" i="48" s="1"/>
  <c r="AP248" i="48" s="1"/>
  <c r="T249" i="48"/>
  <c r="U249" i="48" s="1"/>
  <c r="AP249" i="48" s="1"/>
  <c r="T250" i="48"/>
  <c r="U250" i="48" s="1"/>
  <c r="AP250" i="48" s="1"/>
  <c r="T251" i="48"/>
  <c r="U251" i="48" s="1"/>
  <c r="AP251" i="48" s="1"/>
  <c r="T252" i="48"/>
  <c r="U252" i="48" s="1"/>
  <c r="AP252" i="48" s="1"/>
  <c r="T253" i="48"/>
  <c r="U253" i="48" s="1"/>
  <c r="AP253" i="48" s="1"/>
  <c r="T254" i="48"/>
  <c r="U254" i="48" s="1"/>
  <c r="AP254" i="48" s="1"/>
  <c r="T255" i="48"/>
  <c r="U255" i="48" s="1"/>
  <c r="AP255" i="48" s="1"/>
  <c r="T256" i="48"/>
  <c r="U256" i="48" s="1"/>
  <c r="AP256" i="48" s="1"/>
  <c r="T257" i="48"/>
  <c r="U257" i="48" s="1"/>
  <c r="AP257" i="48" s="1"/>
  <c r="T258" i="48"/>
  <c r="U258" i="48" s="1"/>
  <c r="AP258" i="48" s="1"/>
  <c r="T259" i="48"/>
  <c r="U259" i="48" s="1"/>
  <c r="AP259" i="48" s="1"/>
  <c r="T260" i="48"/>
  <c r="U260" i="48" s="1"/>
  <c r="AP260" i="48" s="1"/>
  <c r="T261" i="48"/>
  <c r="U261" i="48" s="1"/>
  <c r="AP261" i="48" s="1"/>
  <c r="T262" i="48"/>
  <c r="U262" i="48" s="1"/>
  <c r="AP262" i="48" s="1"/>
  <c r="T263" i="48"/>
  <c r="U263" i="48" s="1"/>
  <c r="AP263" i="48" s="1"/>
  <c r="T264" i="48"/>
  <c r="U264" i="48" s="1"/>
  <c r="AP264" i="48" s="1"/>
  <c r="T265" i="48"/>
  <c r="U265" i="48" s="1"/>
  <c r="AP265" i="48" s="1"/>
  <c r="T266" i="48"/>
  <c r="U266" i="48" s="1"/>
  <c r="AP266" i="48" s="1"/>
  <c r="T267" i="48"/>
  <c r="U267" i="48" s="1"/>
  <c r="AP267" i="48" s="1"/>
  <c r="T268" i="48"/>
  <c r="U268" i="48" s="1"/>
  <c r="AP268" i="48" s="1"/>
  <c r="T269" i="48"/>
  <c r="U269" i="48" s="1"/>
  <c r="AP269" i="48" s="1"/>
  <c r="T270" i="48"/>
  <c r="U270" i="48" s="1"/>
  <c r="AP270" i="48" s="1"/>
  <c r="T271" i="48"/>
  <c r="U271" i="48" s="1"/>
  <c r="AP271" i="48" s="1"/>
  <c r="T272" i="48"/>
  <c r="U272" i="48" s="1"/>
  <c r="AP272" i="48" s="1"/>
  <c r="T273" i="48"/>
  <c r="U273" i="48" s="1"/>
  <c r="AP273" i="48" s="1"/>
  <c r="T274" i="48"/>
  <c r="U274" i="48" s="1"/>
  <c r="AP274" i="48" s="1"/>
  <c r="T275" i="48"/>
  <c r="U275" i="48" s="1"/>
  <c r="AP275" i="48" s="1"/>
  <c r="T276" i="48"/>
  <c r="U276" i="48" s="1"/>
  <c r="AP276" i="48" s="1"/>
  <c r="T277" i="48"/>
  <c r="U277" i="48" s="1"/>
  <c r="AP277" i="48" s="1"/>
  <c r="T278" i="48"/>
  <c r="U278" i="48" s="1"/>
  <c r="AP278" i="48" s="1"/>
  <c r="T279" i="48"/>
  <c r="U279" i="48" s="1"/>
  <c r="AP279" i="48" s="1"/>
  <c r="T280" i="48"/>
  <c r="U280" i="48" s="1"/>
  <c r="AP280" i="48" s="1"/>
  <c r="T281" i="48"/>
  <c r="U281" i="48" s="1"/>
  <c r="AP281" i="48" s="1"/>
  <c r="T282" i="48"/>
  <c r="U282" i="48" s="1"/>
  <c r="AP282" i="48" s="1"/>
  <c r="T283" i="48"/>
  <c r="U283" i="48" s="1"/>
  <c r="AP283" i="48" s="1"/>
  <c r="T284" i="48"/>
  <c r="U284" i="48" s="1"/>
  <c r="AP284" i="48" s="1"/>
  <c r="T285" i="48"/>
  <c r="U285" i="48" s="1"/>
  <c r="AP285" i="48" s="1"/>
  <c r="T286" i="48"/>
  <c r="U286" i="48" s="1"/>
  <c r="AP286" i="48" s="1"/>
  <c r="T287" i="48"/>
  <c r="U287" i="48" s="1"/>
  <c r="T288" i="48"/>
  <c r="U288" i="48" s="1"/>
  <c r="AP288" i="48" s="1"/>
  <c r="T289" i="48"/>
  <c r="U289" i="48" s="1"/>
  <c r="AP289" i="48" s="1"/>
  <c r="T290" i="48"/>
  <c r="U290" i="48" s="1"/>
  <c r="AP290" i="48" s="1"/>
  <c r="T291" i="48"/>
  <c r="U291" i="48" s="1"/>
  <c r="T292" i="48"/>
  <c r="U292" i="48" s="1"/>
  <c r="AP292" i="48" s="1"/>
  <c r="T293" i="48"/>
  <c r="U293" i="48" s="1"/>
  <c r="AP293" i="48" s="1"/>
  <c r="T294" i="48"/>
  <c r="U294" i="48" s="1"/>
  <c r="AP294" i="48" s="1"/>
  <c r="T295" i="48"/>
  <c r="U295" i="48" s="1"/>
  <c r="AP295" i="48" s="1"/>
  <c r="T296" i="48"/>
  <c r="U296" i="48" s="1"/>
  <c r="AP296" i="48" s="1"/>
  <c r="T297" i="48"/>
  <c r="U297" i="48" s="1"/>
  <c r="AP297" i="48" s="1"/>
  <c r="T298" i="48"/>
  <c r="U298" i="48" s="1"/>
  <c r="AP298" i="48" s="1"/>
  <c r="T299" i="48"/>
  <c r="U299" i="48" s="1"/>
  <c r="AP299" i="48" s="1"/>
  <c r="T300" i="48"/>
  <c r="U300" i="48" s="1"/>
  <c r="AP300" i="48" s="1"/>
  <c r="T301" i="48"/>
  <c r="U301" i="48" s="1"/>
  <c r="AP301" i="48" s="1"/>
  <c r="T302" i="48"/>
  <c r="U302" i="48" s="1"/>
  <c r="AP302" i="48" s="1"/>
  <c r="T303" i="48"/>
  <c r="U303" i="48" s="1"/>
  <c r="AP303" i="48" s="1"/>
  <c r="T304" i="48"/>
  <c r="U304" i="48" s="1"/>
  <c r="AP304" i="48" s="1"/>
  <c r="T305" i="48"/>
  <c r="U305" i="48" s="1"/>
  <c r="AP305" i="48" s="1"/>
  <c r="T306" i="48"/>
  <c r="U306" i="48" s="1"/>
  <c r="AP306" i="48" s="1"/>
  <c r="T307" i="48"/>
  <c r="U307" i="48" s="1"/>
  <c r="AP307" i="48" s="1"/>
  <c r="T308" i="48"/>
  <c r="U308" i="48" s="1"/>
  <c r="AP308" i="48" s="1"/>
  <c r="T309" i="48"/>
  <c r="U309" i="48" s="1"/>
  <c r="AP309" i="48" s="1"/>
  <c r="T310" i="48"/>
  <c r="U310" i="48" s="1"/>
  <c r="AP310" i="48" s="1"/>
  <c r="T311" i="48"/>
  <c r="U311" i="48" s="1"/>
  <c r="AP311" i="48" s="1"/>
  <c r="T312" i="48"/>
  <c r="U312" i="48" s="1"/>
  <c r="AP312" i="48" s="1"/>
  <c r="T313" i="48"/>
  <c r="U313" i="48" s="1"/>
  <c r="AP313" i="48" s="1"/>
  <c r="T314" i="48"/>
  <c r="U314" i="48" s="1"/>
  <c r="AP314" i="48" s="1"/>
  <c r="T315" i="48"/>
  <c r="U315" i="48" s="1"/>
  <c r="AP315" i="48" s="1"/>
  <c r="T316" i="48"/>
  <c r="U316" i="48" s="1"/>
  <c r="AP316" i="48" s="1"/>
  <c r="T317" i="48"/>
  <c r="U317" i="48" s="1"/>
  <c r="AP317" i="48" s="1"/>
  <c r="T318" i="48"/>
  <c r="U318" i="48" s="1"/>
  <c r="AP318" i="48" s="1"/>
  <c r="T319" i="48"/>
  <c r="U319" i="48" s="1"/>
  <c r="AP319" i="48" s="1"/>
  <c r="T320" i="48"/>
  <c r="U320" i="48" s="1"/>
  <c r="AP320" i="48" s="1"/>
  <c r="T321" i="48"/>
  <c r="U321" i="48" s="1"/>
  <c r="AP321" i="48" s="1"/>
  <c r="T322" i="48"/>
  <c r="U322" i="48" s="1"/>
  <c r="AP322" i="48" s="1"/>
  <c r="T323" i="48"/>
  <c r="U323" i="48" s="1"/>
  <c r="AP323" i="48" s="1"/>
  <c r="T365" i="48"/>
  <c r="T366" i="48"/>
  <c r="T367" i="48"/>
  <c r="T368" i="48"/>
  <c r="T369" i="48"/>
  <c r="T370" i="48"/>
  <c r="T371" i="48"/>
  <c r="T372" i="48"/>
  <c r="T373" i="48"/>
  <c r="T374" i="48"/>
  <c r="T375" i="48"/>
  <c r="T376" i="48"/>
  <c r="T377" i="48"/>
  <c r="T378" i="48"/>
  <c r="T379" i="48"/>
  <c r="T380" i="48"/>
  <c r="T381" i="48"/>
  <c r="T382" i="48"/>
  <c r="T383" i="48"/>
  <c r="T384" i="48"/>
  <c r="T385" i="48"/>
  <c r="T386" i="48"/>
  <c r="T387" i="48"/>
  <c r="T388" i="48"/>
  <c r="T389" i="48"/>
  <c r="T390" i="48"/>
  <c r="T391" i="48"/>
  <c r="T392" i="48"/>
  <c r="T393" i="48"/>
  <c r="T394" i="48"/>
  <c r="T395" i="48"/>
  <c r="T396" i="48"/>
  <c r="T216" i="48"/>
  <c r="R24" i="48"/>
  <c r="R3" i="48"/>
  <c r="R204" i="48"/>
  <c r="R81" i="48"/>
  <c r="R11" i="48"/>
  <c r="R191" i="48"/>
  <c r="R84" i="48"/>
  <c r="R69" i="48"/>
  <c r="R122" i="48"/>
  <c r="R130" i="48"/>
  <c r="R97" i="48"/>
  <c r="R4" i="48"/>
  <c r="R18" i="48"/>
  <c r="R73" i="48"/>
  <c r="R129" i="48"/>
  <c r="R5" i="48"/>
  <c r="R210" i="48"/>
  <c r="R43" i="48"/>
  <c r="R44" i="48"/>
  <c r="R51" i="48"/>
  <c r="R159" i="48"/>
  <c r="R2" i="48"/>
  <c r="R155" i="48"/>
  <c r="R96" i="48"/>
  <c r="R213" i="48"/>
  <c r="R167" i="48"/>
  <c r="R86" i="48"/>
  <c r="R177" i="48"/>
  <c r="R12" i="48"/>
  <c r="R14" i="48"/>
  <c r="R170" i="48"/>
  <c r="R16" i="48"/>
  <c r="R19" i="48"/>
  <c r="R28" i="48"/>
  <c r="R202" i="48"/>
  <c r="R36" i="48"/>
  <c r="R94" i="48"/>
  <c r="R164" i="48"/>
  <c r="R64" i="48"/>
  <c r="R10" i="48"/>
  <c r="R158" i="48"/>
  <c r="R93" i="48"/>
  <c r="R131" i="48"/>
  <c r="R161" i="48"/>
  <c r="R9" i="48"/>
  <c r="R180" i="48"/>
  <c r="R144" i="48"/>
  <c r="R21" i="48"/>
  <c r="R186" i="48"/>
  <c r="R37" i="48"/>
  <c r="R187" i="48"/>
  <c r="R120" i="48"/>
  <c r="R55" i="48"/>
  <c r="R173" i="48"/>
  <c r="R198" i="48"/>
  <c r="R13" i="48"/>
  <c r="R75" i="48"/>
  <c r="R80" i="48"/>
  <c r="R7" i="48"/>
  <c r="R15" i="48"/>
  <c r="R135" i="48"/>
  <c r="R123" i="48"/>
  <c r="R45" i="48"/>
  <c r="R88" i="48"/>
  <c r="R200" i="48"/>
  <c r="R20" i="48"/>
  <c r="R165" i="48"/>
  <c r="R26" i="48"/>
  <c r="R6" i="48"/>
  <c r="R76" i="48"/>
  <c r="R78" i="48"/>
  <c r="R8" i="48"/>
  <c r="R128" i="48"/>
  <c r="R119" i="48"/>
  <c r="R22" i="48"/>
  <c r="R185" i="48"/>
  <c r="R30" i="48"/>
  <c r="R38" i="48"/>
  <c r="R25" i="48"/>
  <c r="R41" i="48"/>
  <c r="R46" i="48"/>
  <c r="R47" i="48"/>
  <c r="R48" i="48"/>
  <c r="R54" i="48"/>
  <c r="R145" i="48"/>
  <c r="R106" i="48"/>
  <c r="R58" i="48"/>
  <c r="R196" i="48"/>
  <c r="R172" i="48"/>
  <c r="R168" i="48"/>
  <c r="R184" i="48"/>
  <c r="R82" i="48"/>
  <c r="R188" i="48"/>
  <c r="R63" i="48"/>
  <c r="R83" i="48"/>
  <c r="R104" i="48"/>
  <c r="R127" i="48"/>
  <c r="R215" i="48"/>
  <c r="R125" i="48"/>
  <c r="R141" i="48"/>
  <c r="R126" i="48"/>
  <c r="R91" i="48"/>
  <c r="R143" i="48"/>
  <c r="R99" i="48"/>
  <c r="R67" i="48"/>
  <c r="R203" i="48"/>
  <c r="R182" i="48"/>
  <c r="R17" i="48"/>
  <c r="R171" i="48"/>
  <c r="R134" i="48"/>
  <c r="R27" i="48"/>
  <c r="R29" i="48"/>
  <c r="R39" i="48"/>
  <c r="R192" i="48"/>
  <c r="R194" i="48"/>
  <c r="R324" i="48"/>
  <c r="R325" i="48"/>
  <c r="R326" i="48"/>
  <c r="S326" i="48" s="1"/>
  <c r="AO326" i="48" s="1"/>
  <c r="R327" i="48"/>
  <c r="R328" i="48"/>
  <c r="R329" i="48"/>
  <c r="R330" i="48"/>
  <c r="S330" i="48" s="1"/>
  <c r="AO330" i="48" s="1"/>
  <c r="R331" i="48"/>
  <c r="S331" i="48" s="1"/>
  <c r="AO331" i="48" s="1"/>
  <c r="R332" i="48"/>
  <c r="R333" i="48"/>
  <c r="R334" i="48"/>
  <c r="S334" i="48" s="1"/>
  <c r="AO334" i="48" s="1"/>
  <c r="R335" i="48"/>
  <c r="R336" i="48"/>
  <c r="R337" i="48"/>
  <c r="R338" i="48"/>
  <c r="S338" i="48" s="1"/>
  <c r="AO338" i="48" s="1"/>
  <c r="R339" i="48"/>
  <c r="S339" i="48" s="1"/>
  <c r="AO339" i="48" s="1"/>
  <c r="R340" i="48"/>
  <c r="S340" i="48" s="1"/>
  <c r="AO340" i="48" s="1"/>
  <c r="R341" i="48"/>
  <c r="R342" i="48"/>
  <c r="S342" i="48" s="1"/>
  <c r="AO342" i="48" s="1"/>
  <c r="R343" i="48"/>
  <c r="R344" i="48"/>
  <c r="R345" i="48"/>
  <c r="R346" i="48"/>
  <c r="S346" i="48" s="1"/>
  <c r="AO346" i="48" s="1"/>
  <c r="R347" i="48"/>
  <c r="S347" i="48" s="1"/>
  <c r="AO347" i="48" s="1"/>
  <c r="R348" i="48"/>
  <c r="S348" i="48" s="1"/>
  <c r="AO348" i="48" s="1"/>
  <c r="R349" i="48"/>
  <c r="R350" i="48"/>
  <c r="S350" i="48" s="1"/>
  <c r="AO350" i="48" s="1"/>
  <c r="R351" i="48"/>
  <c r="R352" i="48"/>
  <c r="R353" i="48"/>
  <c r="R354" i="48"/>
  <c r="S354" i="48" s="1"/>
  <c r="AO354" i="48" s="1"/>
  <c r="R355" i="48"/>
  <c r="S355" i="48" s="1"/>
  <c r="AO355" i="48" s="1"/>
  <c r="R356" i="48"/>
  <c r="S356" i="48" s="1"/>
  <c r="AO356" i="48" s="1"/>
  <c r="R357" i="48"/>
  <c r="R358" i="48"/>
  <c r="S358" i="48" s="1"/>
  <c r="AO358" i="48" s="1"/>
  <c r="R359" i="48"/>
  <c r="R360" i="48"/>
  <c r="R361" i="48"/>
  <c r="R362" i="48"/>
  <c r="S362" i="48" s="1"/>
  <c r="AO362" i="48" s="1"/>
  <c r="R363" i="48"/>
  <c r="S363" i="48" s="1"/>
  <c r="R32" i="48"/>
  <c r="R33" i="48"/>
  <c r="R34" i="48"/>
  <c r="R42" i="48"/>
  <c r="R146" i="48"/>
  <c r="R160" i="48"/>
  <c r="R189" i="48"/>
  <c r="R49" i="48"/>
  <c r="R190" i="48"/>
  <c r="R52" i="48"/>
  <c r="R193" i="48"/>
  <c r="R56" i="48"/>
  <c r="R57" i="48"/>
  <c r="R195" i="48"/>
  <c r="R162" i="48"/>
  <c r="R60" i="48"/>
  <c r="R68" i="48"/>
  <c r="R70" i="48"/>
  <c r="R71" i="48"/>
  <c r="R72" i="48"/>
  <c r="R77" i="48"/>
  <c r="R79" i="48"/>
  <c r="R150" i="48"/>
  <c r="R87" i="48"/>
  <c r="R89" i="48"/>
  <c r="R199" i="48"/>
  <c r="R90" i="48"/>
  <c r="R151" i="48"/>
  <c r="R92" i="48"/>
  <c r="R98" i="48"/>
  <c r="R101" i="48"/>
  <c r="R103" i="48"/>
  <c r="R107" i="48"/>
  <c r="R154" i="48"/>
  <c r="R109" i="48"/>
  <c r="R111" i="48"/>
  <c r="R113" i="48"/>
  <c r="R115" i="48"/>
  <c r="R116" i="48"/>
  <c r="R117" i="48"/>
  <c r="S117" i="48" s="1"/>
  <c r="AO117" i="48" s="1"/>
  <c r="R211" i="48"/>
  <c r="R136" i="48"/>
  <c r="R214" i="48"/>
  <c r="S214" i="48" s="1"/>
  <c r="AO214" i="48" s="1"/>
  <c r="R137" i="48"/>
  <c r="R169" i="48"/>
  <c r="R178" i="48"/>
  <c r="R183" i="48"/>
  <c r="R23" i="48"/>
  <c r="R31" i="48"/>
  <c r="R35" i="48"/>
  <c r="R40" i="48"/>
  <c r="R153" i="48"/>
  <c r="R50" i="48"/>
  <c r="R53" i="48"/>
  <c r="R147" i="48"/>
  <c r="R85" i="48"/>
  <c r="R142" i="48"/>
  <c r="S142" i="48" s="1"/>
  <c r="AO142" i="48" s="1"/>
  <c r="R179" i="48"/>
  <c r="R166" i="48"/>
  <c r="R181" i="48"/>
  <c r="R110" i="48"/>
  <c r="R61" i="48"/>
  <c r="R197" i="48"/>
  <c r="R62" i="48"/>
  <c r="R65" i="48"/>
  <c r="R66" i="48"/>
  <c r="R148" i="48"/>
  <c r="R364" i="48"/>
  <c r="S364" i="48" s="1"/>
  <c r="R149" i="48"/>
  <c r="R74" i="48"/>
  <c r="R163" i="48"/>
  <c r="R174" i="48"/>
  <c r="R201" i="48"/>
  <c r="R95" i="48"/>
  <c r="R100" i="48"/>
  <c r="R152" i="48"/>
  <c r="R102" i="48"/>
  <c r="R105" i="48"/>
  <c r="R108" i="48"/>
  <c r="R175" i="48"/>
  <c r="R112" i="48"/>
  <c r="R114" i="48"/>
  <c r="R205" i="48"/>
  <c r="R206" i="48"/>
  <c r="R207" i="48"/>
  <c r="R208" i="48"/>
  <c r="R209" i="48"/>
  <c r="R118" i="48"/>
  <c r="R176" i="48"/>
  <c r="R121" i="48"/>
  <c r="R59" i="48"/>
  <c r="S59" i="48" s="1"/>
  <c r="AO59" i="48" s="1"/>
  <c r="R156" i="48"/>
  <c r="R157" i="48"/>
  <c r="R124" i="48"/>
  <c r="R212" i="48"/>
  <c r="S212" i="48" s="1"/>
  <c r="AO212" i="48" s="1"/>
  <c r="R132" i="48"/>
  <c r="S132" i="48" s="1"/>
  <c r="AO132" i="48" s="1"/>
  <c r="R133" i="48"/>
  <c r="R138" i="48"/>
  <c r="R139" i="48"/>
  <c r="S139" i="48" s="1"/>
  <c r="AO139" i="48" s="1"/>
  <c r="R140" i="48"/>
  <c r="R217" i="48"/>
  <c r="R218" i="48"/>
  <c r="R219" i="48"/>
  <c r="S219" i="48" s="1"/>
  <c r="AO219" i="48" s="1"/>
  <c r="R220" i="48"/>
  <c r="S220" i="48" s="1"/>
  <c r="AO220" i="48" s="1"/>
  <c r="R221" i="48"/>
  <c r="R222" i="48"/>
  <c r="R223" i="48"/>
  <c r="S223" i="48" s="1"/>
  <c r="AO223" i="48" s="1"/>
  <c r="R224" i="48"/>
  <c r="R225" i="48"/>
  <c r="R226" i="48"/>
  <c r="R227" i="48"/>
  <c r="S227" i="48" s="1"/>
  <c r="AO227" i="48" s="1"/>
  <c r="R228" i="48"/>
  <c r="S228" i="48" s="1"/>
  <c r="AO228" i="48" s="1"/>
  <c r="R229" i="48"/>
  <c r="S229" i="48" s="1"/>
  <c r="AO229" i="48" s="1"/>
  <c r="R230" i="48"/>
  <c r="R231" i="48"/>
  <c r="S231" i="48" s="1"/>
  <c r="AO231" i="48" s="1"/>
  <c r="R232" i="48"/>
  <c r="R233" i="48"/>
  <c r="R234" i="48"/>
  <c r="R235" i="48"/>
  <c r="S235" i="48" s="1"/>
  <c r="AO235" i="48" s="1"/>
  <c r="R236" i="48"/>
  <c r="S236" i="48" s="1"/>
  <c r="AO236" i="48" s="1"/>
  <c r="R237" i="48"/>
  <c r="S237" i="48" s="1"/>
  <c r="AO237" i="48" s="1"/>
  <c r="R238" i="48"/>
  <c r="R239" i="48"/>
  <c r="S239" i="48" s="1"/>
  <c r="AO239" i="48" s="1"/>
  <c r="R240" i="48"/>
  <c r="R241" i="48"/>
  <c r="R242" i="48"/>
  <c r="R243" i="48"/>
  <c r="S243" i="48" s="1"/>
  <c r="AO243" i="48" s="1"/>
  <c r="R244" i="48"/>
  <c r="S244" i="48" s="1"/>
  <c r="AO244" i="48" s="1"/>
  <c r="R245" i="48"/>
  <c r="R246" i="48"/>
  <c r="R247" i="48"/>
  <c r="S247" i="48" s="1"/>
  <c r="AO247" i="48" s="1"/>
  <c r="R248" i="48"/>
  <c r="R249" i="48"/>
  <c r="R250" i="48"/>
  <c r="R251" i="48"/>
  <c r="S251" i="48" s="1"/>
  <c r="AO251" i="48" s="1"/>
  <c r="R252" i="48"/>
  <c r="S252" i="48" s="1"/>
  <c r="AO252" i="48" s="1"/>
  <c r="R253" i="48"/>
  <c r="R254" i="48"/>
  <c r="R255" i="48"/>
  <c r="S255" i="48" s="1"/>
  <c r="AO255" i="48" s="1"/>
  <c r="R256" i="48"/>
  <c r="R257" i="48"/>
  <c r="R258" i="48"/>
  <c r="R259" i="48"/>
  <c r="S259" i="48" s="1"/>
  <c r="AO259" i="48" s="1"/>
  <c r="R260" i="48"/>
  <c r="R261" i="48"/>
  <c r="S261" i="48" s="1"/>
  <c r="AO261" i="48" s="1"/>
  <c r="R262" i="48"/>
  <c r="R263" i="48"/>
  <c r="S263" i="48" s="1"/>
  <c r="AO263" i="48" s="1"/>
  <c r="R264" i="48"/>
  <c r="R265" i="48"/>
  <c r="R266" i="48"/>
  <c r="R267" i="48"/>
  <c r="S267" i="48" s="1"/>
  <c r="AO267" i="48" s="1"/>
  <c r="R268" i="48"/>
  <c r="S268" i="48" s="1"/>
  <c r="AO268" i="48" s="1"/>
  <c r="R269" i="48"/>
  <c r="R270" i="48"/>
  <c r="R271" i="48"/>
  <c r="S271" i="48" s="1"/>
  <c r="AO271" i="48" s="1"/>
  <c r="R272" i="48"/>
  <c r="R273" i="48"/>
  <c r="R274" i="48"/>
  <c r="R275" i="48"/>
  <c r="S275" i="48" s="1"/>
  <c r="AO275" i="48" s="1"/>
  <c r="R276" i="48"/>
  <c r="S276" i="48" s="1"/>
  <c r="AO276" i="48" s="1"/>
  <c r="R277" i="48"/>
  <c r="S277" i="48" s="1"/>
  <c r="AO277" i="48" s="1"/>
  <c r="R278" i="48"/>
  <c r="R279" i="48"/>
  <c r="S279" i="48" s="1"/>
  <c r="AO279" i="48" s="1"/>
  <c r="R280" i="48"/>
  <c r="R281" i="48"/>
  <c r="R282" i="48"/>
  <c r="R283" i="48"/>
  <c r="S283" i="48" s="1"/>
  <c r="AO283" i="48" s="1"/>
  <c r="R284" i="48"/>
  <c r="S284" i="48" s="1"/>
  <c r="AO284" i="48" s="1"/>
  <c r="R285" i="48"/>
  <c r="R286" i="48"/>
  <c r="R287" i="48"/>
  <c r="S287" i="48" s="1"/>
  <c r="AO287" i="48" s="1"/>
  <c r="R288" i="48"/>
  <c r="S288" i="48" s="1"/>
  <c r="AO288" i="48" s="1"/>
  <c r="R289" i="48"/>
  <c r="R290" i="48"/>
  <c r="R291" i="48"/>
  <c r="S291" i="48" s="1"/>
  <c r="AO291" i="48" s="1"/>
  <c r="R292" i="48"/>
  <c r="S292" i="48" s="1"/>
  <c r="AO292" i="48" s="1"/>
  <c r="R293" i="48"/>
  <c r="S293" i="48" s="1"/>
  <c r="AO293" i="48" s="1"/>
  <c r="R294" i="48"/>
  <c r="R295" i="48"/>
  <c r="S295" i="48" s="1"/>
  <c r="AO295" i="48" s="1"/>
  <c r="R296" i="48"/>
  <c r="R297" i="48"/>
  <c r="R298" i="48"/>
  <c r="R299" i="48"/>
  <c r="S299" i="48" s="1"/>
  <c r="AO299" i="48" s="1"/>
  <c r="R300" i="48"/>
  <c r="S300" i="48" s="1"/>
  <c r="AO300" i="48" s="1"/>
  <c r="R301" i="48"/>
  <c r="R302" i="48"/>
  <c r="R303" i="48"/>
  <c r="S303" i="48" s="1"/>
  <c r="AO303" i="48" s="1"/>
  <c r="R304" i="48"/>
  <c r="R305" i="48"/>
  <c r="R306" i="48"/>
  <c r="R307" i="48"/>
  <c r="S307" i="48" s="1"/>
  <c r="AO307" i="48" s="1"/>
  <c r="R308" i="48"/>
  <c r="S308" i="48" s="1"/>
  <c r="AO308" i="48" s="1"/>
  <c r="R309" i="48"/>
  <c r="R310" i="48"/>
  <c r="R311" i="48"/>
  <c r="S311" i="48" s="1"/>
  <c r="AO311" i="48" s="1"/>
  <c r="R312" i="48"/>
  <c r="R313" i="48"/>
  <c r="R314" i="48"/>
  <c r="R315" i="48"/>
  <c r="S315" i="48" s="1"/>
  <c r="AO315" i="48" s="1"/>
  <c r="R316" i="48"/>
  <c r="S316" i="48" s="1"/>
  <c r="AO316" i="48" s="1"/>
  <c r="R317" i="48"/>
  <c r="S317" i="48" s="1"/>
  <c r="AO317" i="48" s="1"/>
  <c r="R318" i="48"/>
  <c r="R319" i="48"/>
  <c r="S319" i="48" s="1"/>
  <c r="AO319" i="48" s="1"/>
  <c r="R320" i="48"/>
  <c r="R321" i="48"/>
  <c r="R322" i="48"/>
  <c r="R323" i="48"/>
  <c r="S323" i="48" s="1"/>
  <c r="AO323" i="48" s="1"/>
  <c r="R365" i="48"/>
  <c r="R366" i="48"/>
  <c r="R367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R388" i="48"/>
  <c r="R389" i="48"/>
  <c r="R390" i="48"/>
  <c r="R391" i="48"/>
  <c r="R392" i="48"/>
  <c r="R393" i="48"/>
  <c r="R394" i="48"/>
  <c r="R395" i="48"/>
  <c r="R396" i="48"/>
  <c r="R216" i="48"/>
  <c r="P24" i="48"/>
  <c r="P3" i="48"/>
  <c r="P204" i="48"/>
  <c r="P81" i="48"/>
  <c r="P11" i="48"/>
  <c r="P191" i="48"/>
  <c r="P84" i="48"/>
  <c r="P69" i="48"/>
  <c r="P122" i="48"/>
  <c r="Q122" i="48" s="1"/>
  <c r="AN122" i="48" s="1"/>
  <c r="P130" i="48"/>
  <c r="P97" i="48"/>
  <c r="Q97" i="48" s="1"/>
  <c r="AN97" i="48" s="1"/>
  <c r="P4" i="48"/>
  <c r="P18" i="48"/>
  <c r="P73" i="48"/>
  <c r="P129" i="48"/>
  <c r="Q129" i="48" s="1"/>
  <c r="AN129" i="48" s="1"/>
  <c r="P5" i="48"/>
  <c r="P210" i="48"/>
  <c r="P43" i="48"/>
  <c r="P44" i="48"/>
  <c r="P51" i="48"/>
  <c r="P159" i="48"/>
  <c r="P2" i="48"/>
  <c r="P155" i="48"/>
  <c r="Q155" i="48" s="1"/>
  <c r="AN155" i="48" s="1"/>
  <c r="P96" i="48"/>
  <c r="Q96" i="48" s="1"/>
  <c r="AN96" i="48" s="1"/>
  <c r="P213" i="48"/>
  <c r="P167" i="48"/>
  <c r="P86" i="48"/>
  <c r="P177" i="48"/>
  <c r="P12" i="48"/>
  <c r="P14" i="48"/>
  <c r="P170" i="48"/>
  <c r="Q170" i="48" s="1"/>
  <c r="AN170" i="48" s="1"/>
  <c r="P16" i="48"/>
  <c r="P19" i="48"/>
  <c r="P28" i="48"/>
  <c r="P202" i="48"/>
  <c r="P36" i="48"/>
  <c r="P94" i="48"/>
  <c r="P164" i="48"/>
  <c r="P64" i="48"/>
  <c r="P10" i="48"/>
  <c r="P158" i="48"/>
  <c r="Q158" i="48" s="1"/>
  <c r="AN158" i="48" s="1"/>
  <c r="P93" i="48"/>
  <c r="P131" i="48"/>
  <c r="Q131" i="48" s="1"/>
  <c r="AN131" i="48" s="1"/>
  <c r="P161" i="48"/>
  <c r="P9" i="48"/>
  <c r="P180" i="48"/>
  <c r="P144" i="48"/>
  <c r="P21" i="48"/>
  <c r="P186" i="48"/>
  <c r="P37" i="48"/>
  <c r="P187" i="48"/>
  <c r="P120" i="48"/>
  <c r="Q120" i="48" s="1"/>
  <c r="P55" i="48"/>
  <c r="P173" i="48"/>
  <c r="P198" i="48"/>
  <c r="P13" i="48"/>
  <c r="P75" i="48"/>
  <c r="P80" i="48"/>
  <c r="P7" i="48"/>
  <c r="P15" i="48"/>
  <c r="P135" i="48"/>
  <c r="Q135" i="48" s="1"/>
  <c r="P123" i="48"/>
  <c r="P45" i="48"/>
  <c r="P88" i="48"/>
  <c r="P200" i="48"/>
  <c r="P20" i="48"/>
  <c r="P165" i="48"/>
  <c r="P26" i="48"/>
  <c r="P6" i="48"/>
  <c r="P76" i="48"/>
  <c r="P78" i="48"/>
  <c r="Q78" i="48" s="1"/>
  <c r="AN78" i="48" s="1"/>
  <c r="P8" i="48"/>
  <c r="P128" i="48"/>
  <c r="P119" i="48"/>
  <c r="P22" i="48"/>
  <c r="P185" i="48"/>
  <c r="P30" i="48"/>
  <c r="P38" i="48"/>
  <c r="P25" i="48"/>
  <c r="P41" i="48"/>
  <c r="P46" i="48"/>
  <c r="P47" i="48"/>
  <c r="P48" i="48"/>
  <c r="P54" i="48"/>
  <c r="P145" i="48"/>
  <c r="P106" i="48"/>
  <c r="P58" i="48"/>
  <c r="P196" i="48"/>
  <c r="P172" i="48"/>
  <c r="P168" i="48"/>
  <c r="P184" i="48"/>
  <c r="P82" i="48"/>
  <c r="P188" i="48"/>
  <c r="P63" i="48"/>
  <c r="P83" i="48"/>
  <c r="Q83" i="48" s="1"/>
  <c r="AN83" i="48" s="1"/>
  <c r="P104" i="48"/>
  <c r="Q104" i="48" s="1"/>
  <c r="P127" i="48"/>
  <c r="Q127" i="48" s="1"/>
  <c r="AN127" i="48" s="1"/>
  <c r="P215" i="48"/>
  <c r="P125" i="48"/>
  <c r="Q125" i="48" s="1"/>
  <c r="AN125" i="48" s="1"/>
  <c r="P141" i="48"/>
  <c r="Q141" i="48" s="1"/>
  <c r="P126" i="48"/>
  <c r="P91" i="48"/>
  <c r="P143" i="48"/>
  <c r="Q143" i="48" s="1"/>
  <c r="AN143" i="48" s="1"/>
  <c r="P99" i="48"/>
  <c r="P67" i="48"/>
  <c r="P203" i="48"/>
  <c r="P182" i="48"/>
  <c r="P17" i="48"/>
  <c r="P171" i="48"/>
  <c r="P134" i="48"/>
  <c r="Q134" i="48" s="1"/>
  <c r="P27" i="48"/>
  <c r="P29" i="48"/>
  <c r="P39" i="48"/>
  <c r="P192" i="48"/>
  <c r="P194" i="48"/>
  <c r="P324" i="48"/>
  <c r="P325" i="48"/>
  <c r="P326" i="48"/>
  <c r="P327" i="48"/>
  <c r="Q327" i="48" s="1"/>
  <c r="AN327" i="48" s="1"/>
  <c r="P328" i="48"/>
  <c r="Q328" i="48" s="1"/>
  <c r="P329" i="48"/>
  <c r="Q329" i="48" s="1"/>
  <c r="AN329" i="48" s="1"/>
  <c r="P330" i="48"/>
  <c r="P331" i="48"/>
  <c r="Q331" i="48" s="1"/>
  <c r="AN331" i="48" s="1"/>
  <c r="P332" i="48"/>
  <c r="P333" i="48"/>
  <c r="P334" i="48"/>
  <c r="P335" i="48"/>
  <c r="Q335" i="48" s="1"/>
  <c r="AN335" i="48" s="1"/>
  <c r="P336" i="48"/>
  <c r="P337" i="48"/>
  <c r="Q337" i="48" s="1"/>
  <c r="AN337" i="48" s="1"/>
  <c r="P338" i="48"/>
  <c r="P339" i="48"/>
  <c r="Q339" i="48" s="1"/>
  <c r="AN339" i="48" s="1"/>
  <c r="P340" i="48"/>
  <c r="P341" i="48"/>
  <c r="P342" i="48"/>
  <c r="P343" i="48"/>
  <c r="Q343" i="48" s="1"/>
  <c r="AN343" i="48" s="1"/>
  <c r="P344" i="48"/>
  <c r="Q344" i="48" s="1"/>
  <c r="AN344" i="48" s="1"/>
  <c r="P345" i="48"/>
  <c r="Q345" i="48" s="1"/>
  <c r="AN345" i="48" s="1"/>
  <c r="P346" i="48"/>
  <c r="P347" i="48"/>
  <c r="Q347" i="48" s="1"/>
  <c r="AN347" i="48" s="1"/>
  <c r="P348" i="48"/>
  <c r="P349" i="48"/>
  <c r="P350" i="48"/>
  <c r="P351" i="48"/>
  <c r="Q351" i="48" s="1"/>
  <c r="AN351" i="48" s="1"/>
  <c r="P352" i="48"/>
  <c r="P353" i="48"/>
  <c r="P354" i="48"/>
  <c r="P355" i="48"/>
  <c r="Q355" i="48" s="1"/>
  <c r="AN355" i="48" s="1"/>
  <c r="P356" i="48"/>
  <c r="P357" i="48"/>
  <c r="P358" i="48"/>
  <c r="P359" i="48"/>
  <c r="Q359" i="48" s="1"/>
  <c r="AN359" i="48" s="1"/>
  <c r="P360" i="48"/>
  <c r="P361" i="48"/>
  <c r="Q361" i="48" s="1"/>
  <c r="AN361" i="48" s="1"/>
  <c r="P362" i="48"/>
  <c r="P363" i="48"/>
  <c r="Q363" i="48" s="1"/>
  <c r="AN363" i="48" s="1"/>
  <c r="P32" i="48"/>
  <c r="P33" i="48"/>
  <c r="P34" i="48"/>
  <c r="P42" i="48"/>
  <c r="P146" i="48"/>
  <c r="P160" i="48"/>
  <c r="P189" i="48"/>
  <c r="P49" i="48"/>
  <c r="P190" i="48"/>
  <c r="P52" i="48"/>
  <c r="P193" i="48"/>
  <c r="P56" i="48"/>
  <c r="P57" i="48"/>
  <c r="P195" i="48"/>
  <c r="P162" i="48"/>
  <c r="P60" i="48"/>
  <c r="P68" i="48"/>
  <c r="P70" i="48"/>
  <c r="P71" i="48"/>
  <c r="P72" i="48"/>
  <c r="Q72" i="48" s="1"/>
  <c r="AN72" i="48" s="1"/>
  <c r="P77" i="48"/>
  <c r="P79" i="48"/>
  <c r="Q79" i="48" s="1"/>
  <c r="AN79" i="48" s="1"/>
  <c r="P150" i="48"/>
  <c r="P87" i="48"/>
  <c r="Q87" i="48" s="1"/>
  <c r="AN87" i="48" s="1"/>
  <c r="P89" i="48"/>
  <c r="P199" i="48"/>
  <c r="P90" i="48"/>
  <c r="P151" i="48"/>
  <c r="P92" i="48"/>
  <c r="P98" i="48"/>
  <c r="Q98" i="48" s="1"/>
  <c r="AN98" i="48" s="1"/>
  <c r="P101" i="48"/>
  <c r="P103" i="48"/>
  <c r="P107" i="48"/>
  <c r="P154" i="48"/>
  <c r="P109" i="48"/>
  <c r="P111" i="48"/>
  <c r="P113" i="48"/>
  <c r="P115" i="48"/>
  <c r="P116" i="48"/>
  <c r="Q116" i="48" s="1"/>
  <c r="P117" i="48"/>
  <c r="P211" i="48"/>
  <c r="Q211" i="48" s="1"/>
  <c r="P136" i="48"/>
  <c r="Q136" i="48" s="1"/>
  <c r="P214" i="48"/>
  <c r="Q214" i="48" s="1"/>
  <c r="P137" i="48"/>
  <c r="Q137" i="48" s="1"/>
  <c r="P169" i="48"/>
  <c r="P178" i="48"/>
  <c r="P183" i="48"/>
  <c r="P23" i="48"/>
  <c r="P31" i="48"/>
  <c r="P35" i="48"/>
  <c r="P40" i="48"/>
  <c r="P153" i="48"/>
  <c r="P50" i="48"/>
  <c r="P53" i="48"/>
  <c r="P147" i="48"/>
  <c r="P85" i="48"/>
  <c r="P142" i="48"/>
  <c r="P179" i="48"/>
  <c r="P166" i="48"/>
  <c r="P181" i="48"/>
  <c r="P110" i="48"/>
  <c r="P61" i="48"/>
  <c r="P197" i="48"/>
  <c r="P62" i="48"/>
  <c r="P65" i="48"/>
  <c r="P66" i="48"/>
  <c r="Q66" i="48" s="1"/>
  <c r="P148" i="48"/>
  <c r="P364" i="48"/>
  <c r="Q364" i="48" s="1"/>
  <c r="AN364" i="48" s="1"/>
  <c r="P149" i="48"/>
  <c r="P74" i="48"/>
  <c r="P163" i="48"/>
  <c r="P174" i="48"/>
  <c r="P201" i="48"/>
  <c r="P95" i="48"/>
  <c r="P100" i="48"/>
  <c r="P152" i="48"/>
  <c r="P102" i="48"/>
  <c r="P105" i="48"/>
  <c r="P108" i="48"/>
  <c r="P175" i="48"/>
  <c r="P112" i="48"/>
  <c r="P114" i="48"/>
  <c r="P205" i="48"/>
  <c r="P206" i="48"/>
  <c r="P207" i="48"/>
  <c r="P208" i="48"/>
  <c r="P209" i="48"/>
  <c r="P118" i="48"/>
  <c r="P176" i="48"/>
  <c r="P121" i="48"/>
  <c r="P59" i="48"/>
  <c r="P156" i="48"/>
  <c r="P157" i="48"/>
  <c r="P124" i="48"/>
  <c r="P212" i="48"/>
  <c r="P132" i="48"/>
  <c r="P133" i="48"/>
  <c r="P138" i="48"/>
  <c r="P139" i="48"/>
  <c r="P140" i="48"/>
  <c r="Q140" i="48" s="1"/>
  <c r="P217" i="48"/>
  <c r="Q217" i="48" s="1"/>
  <c r="P218" i="48"/>
  <c r="Q218" i="48" s="1"/>
  <c r="AN218" i="48" s="1"/>
  <c r="P219" i="48"/>
  <c r="P220" i="48"/>
  <c r="Q220" i="48" s="1"/>
  <c r="P221" i="48"/>
  <c r="P222" i="48"/>
  <c r="P223" i="48"/>
  <c r="P224" i="48"/>
  <c r="Q224" i="48" s="1"/>
  <c r="P225" i="48"/>
  <c r="Q225" i="48" s="1"/>
  <c r="P226" i="48"/>
  <c r="P227" i="48"/>
  <c r="P228" i="48"/>
  <c r="Q228" i="48" s="1"/>
  <c r="P229" i="48"/>
  <c r="P230" i="48"/>
  <c r="P231" i="48"/>
  <c r="P232" i="48"/>
  <c r="Q232" i="48" s="1"/>
  <c r="P233" i="48"/>
  <c r="Q233" i="48" s="1"/>
  <c r="P234" i="48"/>
  <c r="P235" i="48"/>
  <c r="Q235" i="48" s="1"/>
  <c r="P236" i="48"/>
  <c r="Q236" i="48" s="1"/>
  <c r="P237" i="48"/>
  <c r="P238" i="48"/>
  <c r="P239" i="48"/>
  <c r="P240" i="48"/>
  <c r="Q240" i="48" s="1"/>
  <c r="P241" i="48"/>
  <c r="Q241" i="48" s="1"/>
  <c r="P242" i="48"/>
  <c r="Q242" i="48" s="1"/>
  <c r="AN242" i="48" s="1"/>
  <c r="P243" i="48"/>
  <c r="P244" i="48"/>
  <c r="Q244" i="48" s="1"/>
  <c r="P245" i="48"/>
  <c r="P246" i="48"/>
  <c r="P247" i="48"/>
  <c r="P248" i="48"/>
  <c r="Q248" i="48" s="1"/>
  <c r="P249" i="48"/>
  <c r="Q249" i="48" s="1"/>
  <c r="P250" i="48"/>
  <c r="Q250" i="48" s="1"/>
  <c r="AN250" i="48" s="1"/>
  <c r="P251" i="48"/>
  <c r="P252" i="48"/>
  <c r="Q252" i="48" s="1"/>
  <c r="P253" i="48"/>
  <c r="P254" i="48"/>
  <c r="P255" i="48"/>
  <c r="P256" i="48"/>
  <c r="Q256" i="48" s="1"/>
  <c r="P257" i="48"/>
  <c r="Q257" i="48" s="1"/>
  <c r="P258" i="48"/>
  <c r="Q258" i="48" s="1"/>
  <c r="AN258" i="48" s="1"/>
  <c r="P259" i="48"/>
  <c r="P260" i="48"/>
  <c r="Q260" i="48" s="1"/>
  <c r="P261" i="48"/>
  <c r="P262" i="48"/>
  <c r="P263" i="48"/>
  <c r="P264" i="48"/>
  <c r="Q264" i="48" s="1"/>
  <c r="P265" i="48"/>
  <c r="Q265" i="48" s="1"/>
  <c r="P266" i="48"/>
  <c r="Q266" i="48" s="1"/>
  <c r="AN266" i="48" s="1"/>
  <c r="P267" i="48"/>
  <c r="Q267" i="48" s="1"/>
  <c r="P268" i="48"/>
  <c r="Q268" i="48" s="1"/>
  <c r="P269" i="48"/>
  <c r="P270" i="48"/>
  <c r="P271" i="48"/>
  <c r="P272" i="48"/>
  <c r="Q272" i="48" s="1"/>
  <c r="P273" i="48"/>
  <c r="Q273" i="48" s="1"/>
  <c r="P274" i="48"/>
  <c r="Q274" i="48" s="1"/>
  <c r="AN274" i="48" s="1"/>
  <c r="P275" i="48"/>
  <c r="P276" i="48"/>
  <c r="Q276" i="48" s="1"/>
  <c r="P277" i="48"/>
  <c r="P278" i="48"/>
  <c r="P279" i="48"/>
  <c r="P280" i="48"/>
  <c r="Q280" i="48" s="1"/>
  <c r="P281" i="48"/>
  <c r="Q281" i="48" s="1"/>
  <c r="P282" i="48"/>
  <c r="Q282" i="48" s="1"/>
  <c r="AN282" i="48" s="1"/>
  <c r="P283" i="48"/>
  <c r="P284" i="48"/>
  <c r="Q284" i="48" s="1"/>
  <c r="P285" i="48"/>
  <c r="P286" i="48"/>
  <c r="P287" i="48"/>
  <c r="P288" i="48"/>
  <c r="Q288" i="48" s="1"/>
  <c r="P289" i="48"/>
  <c r="Q289" i="48" s="1"/>
  <c r="P290" i="48"/>
  <c r="Q290" i="48" s="1"/>
  <c r="AN290" i="48" s="1"/>
  <c r="P291" i="48"/>
  <c r="P292" i="48"/>
  <c r="Q292" i="48" s="1"/>
  <c r="P293" i="48"/>
  <c r="P294" i="48"/>
  <c r="P295" i="48"/>
  <c r="P296" i="48"/>
  <c r="Q296" i="48" s="1"/>
  <c r="P297" i="48"/>
  <c r="Q297" i="48" s="1"/>
  <c r="P298" i="48"/>
  <c r="Q298" i="48" s="1"/>
  <c r="AN298" i="48" s="1"/>
  <c r="P299" i="48"/>
  <c r="P300" i="48"/>
  <c r="Q300" i="48" s="1"/>
  <c r="P301" i="48"/>
  <c r="P302" i="48"/>
  <c r="P303" i="48"/>
  <c r="P304" i="48"/>
  <c r="Q304" i="48" s="1"/>
  <c r="P305" i="48"/>
  <c r="Q305" i="48" s="1"/>
  <c r="P306" i="48"/>
  <c r="P307" i="48"/>
  <c r="P308" i="48"/>
  <c r="Q308" i="48" s="1"/>
  <c r="P309" i="48"/>
  <c r="P310" i="48"/>
  <c r="P311" i="48"/>
  <c r="P312" i="48"/>
  <c r="Q312" i="48" s="1"/>
  <c r="P313" i="48"/>
  <c r="Q313" i="48" s="1"/>
  <c r="AN313" i="48" s="1"/>
  <c r="P314" i="48"/>
  <c r="Q314" i="48" s="1"/>
  <c r="AN314" i="48" s="1"/>
  <c r="P315" i="48"/>
  <c r="P316" i="48"/>
  <c r="Q316" i="48" s="1"/>
  <c r="P317" i="48"/>
  <c r="P318" i="48"/>
  <c r="P319" i="48"/>
  <c r="P320" i="48"/>
  <c r="Q320" i="48" s="1"/>
  <c r="P321" i="48"/>
  <c r="Q321" i="48" s="1"/>
  <c r="AN321" i="48" s="1"/>
  <c r="P322" i="48"/>
  <c r="Q322" i="48" s="1"/>
  <c r="AN322" i="48" s="1"/>
  <c r="P323" i="48"/>
  <c r="P365" i="48"/>
  <c r="P366" i="48"/>
  <c r="P367" i="48"/>
  <c r="P368" i="48"/>
  <c r="P369" i="48"/>
  <c r="P370" i="48"/>
  <c r="P371" i="48"/>
  <c r="P372" i="48"/>
  <c r="P373" i="48"/>
  <c r="P374" i="48"/>
  <c r="P375" i="48"/>
  <c r="P376" i="48"/>
  <c r="P377" i="48"/>
  <c r="P378" i="48"/>
  <c r="P379" i="48"/>
  <c r="P380" i="48"/>
  <c r="P381" i="48"/>
  <c r="P382" i="48"/>
  <c r="P383" i="48"/>
  <c r="P384" i="48"/>
  <c r="P385" i="48"/>
  <c r="P386" i="48"/>
  <c r="P387" i="48"/>
  <c r="P388" i="48"/>
  <c r="P389" i="48"/>
  <c r="P390" i="48"/>
  <c r="P391" i="48"/>
  <c r="P392" i="48"/>
  <c r="P393" i="48"/>
  <c r="P394" i="48"/>
  <c r="P216" i="48"/>
  <c r="J24" i="48"/>
  <c r="K24" i="48" s="1"/>
  <c r="J3" i="48"/>
  <c r="K3" i="48" s="1"/>
  <c r="J204" i="48"/>
  <c r="K204" i="48" s="1"/>
  <c r="J81" i="48"/>
  <c r="K81" i="48" s="1"/>
  <c r="J11" i="48"/>
  <c r="K11" i="48" s="1"/>
  <c r="J191" i="48"/>
  <c r="K191" i="48" s="1"/>
  <c r="J84" i="48"/>
  <c r="K84" i="48" s="1"/>
  <c r="J69" i="48"/>
  <c r="K69" i="48" s="1"/>
  <c r="J122" i="48"/>
  <c r="K122" i="48" s="1"/>
  <c r="J130" i="48"/>
  <c r="K130" i="48" s="1"/>
  <c r="J97" i="48"/>
  <c r="K97" i="48" s="1"/>
  <c r="J4" i="48"/>
  <c r="K4" i="48" s="1"/>
  <c r="J18" i="48"/>
  <c r="K18" i="48" s="1"/>
  <c r="J73" i="48"/>
  <c r="K73" i="48" s="1"/>
  <c r="J129" i="48"/>
  <c r="K129" i="48" s="1"/>
  <c r="J5" i="48"/>
  <c r="K5" i="48" s="1"/>
  <c r="J210" i="48"/>
  <c r="K210" i="48" s="1"/>
  <c r="J43" i="48"/>
  <c r="K43" i="48" s="1"/>
  <c r="J44" i="48"/>
  <c r="K44" i="48" s="1"/>
  <c r="J51" i="48"/>
  <c r="K51" i="48" s="1"/>
  <c r="J159" i="48"/>
  <c r="K159" i="48" s="1"/>
  <c r="J2" i="48"/>
  <c r="K2" i="48" s="1"/>
  <c r="J155" i="48"/>
  <c r="K155" i="48" s="1"/>
  <c r="J96" i="48"/>
  <c r="K96" i="48" s="1"/>
  <c r="J213" i="48"/>
  <c r="K213" i="48" s="1"/>
  <c r="J167" i="48"/>
  <c r="K167" i="48" s="1"/>
  <c r="J86" i="48"/>
  <c r="K86" i="48" s="1"/>
  <c r="J177" i="48"/>
  <c r="K177" i="48" s="1"/>
  <c r="J12" i="48"/>
  <c r="K12" i="48" s="1"/>
  <c r="J14" i="48"/>
  <c r="K14" i="48" s="1"/>
  <c r="J170" i="48"/>
  <c r="K170" i="48" s="1"/>
  <c r="J16" i="48"/>
  <c r="K16" i="48" s="1"/>
  <c r="J19" i="48"/>
  <c r="K19" i="48" s="1"/>
  <c r="J28" i="48"/>
  <c r="K28" i="48" s="1"/>
  <c r="J202" i="48"/>
  <c r="K202" i="48" s="1"/>
  <c r="J36" i="48"/>
  <c r="K36" i="48" s="1"/>
  <c r="J94" i="48"/>
  <c r="K94" i="48" s="1"/>
  <c r="J164" i="48"/>
  <c r="K164" i="48" s="1"/>
  <c r="J64" i="48"/>
  <c r="K64" i="48" s="1"/>
  <c r="J10" i="48"/>
  <c r="K10" i="48" s="1"/>
  <c r="J158" i="48"/>
  <c r="K158" i="48" s="1"/>
  <c r="J93" i="48"/>
  <c r="K93" i="48" s="1"/>
  <c r="J131" i="48"/>
  <c r="K131" i="48" s="1"/>
  <c r="J161" i="48"/>
  <c r="K161" i="48" s="1"/>
  <c r="J9" i="48"/>
  <c r="K9" i="48" s="1"/>
  <c r="J180" i="48"/>
  <c r="K180" i="48" s="1"/>
  <c r="J144" i="48"/>
  <c r="K144" i="48" s="1"/>
  <c r="J21" i="48"/>
  <c r="K21" i="48" s="1"/>
  <c r="J186" i="48"/>
  <c r="K186" i="48" s="1"/>
  <c r="J37" i="48"/>
  <c r="K37" i="48" s="1"/>
  <c r="J187" i="48"/>
  <c r="K187" i="48" s="1"/>
  <c r="J120" i="48"/>
  <c r="K120" i="48" s="1"/>
  <c r="J55" i="48"/>
  <c r="K55" i="48" s="1"/>
  <c r="J173" i="48"/>
  <c r="K173" i="48" s="1"/>
  <c r="J198" i="48"/>
  <c r="K198" i="48" s="1"/>
  <c r="J13" i="48"/>
  <c r="K13" i="48" s="1"/>
  <c r="J75" i="48"/>
  <c r="K75" i="48" s="1"/>
  <c r="J80" i="48"/>
  <c r="K80" i="48" s="1"/>
  <c r="J7" i="48"/>
  <c r="K7" i="48" s="1"/>
  <c r="J15" i="48"/>
  <c r="K15" i="48" s="1"/>
  <c r="J135" i="48"/>
  <c r="K135" i="48" s="1"/>
  <c r="J123" i="48"/>
  <c r="K123" i="48" s="1"/>
  <c r="J45" i="48"/>
  <c r="K45" i="48" s="1"/>
  <c r="J88" i="48"/>
  <c r="K88" i="48" s="1"/>
  <c r="J200" i="48"/>
  <c r="K200" i="48" s="1"/>
  <c r="J20" i="48"/>
  <c r="K20" i="48" s="1"/>
  <c r="J165" i="48"/>
  <c r="K165" i="48" s="1"/>
  <c r="J26" i="48"/>
  <c r="K26" i="48" s="1"/>
  <c r="J6" i="48"/>
  <c r="K6" i="48" s="1"/>
  <c r="J76" i="48"/>
  <c r="K76" i="48" s="1"/>
  <c r="J78" i="48"/>
  <c r="K78" i="48" s="1"/>
  <c r="J8" i="48"/>
  <c r="K8" i="48" s="1"/>
  <c r="J128" i="48"/>
  <c r="K128" i="48" s="1"/>
  <c r="J119" i="48"/>
  <c r="K119" i="48" s="1"/>
  <c r="J22" i="48"/>
  <c r="K22" i="48" s="1"/>
  <c r="J185" i="48"/>
  <c r="K185" i="48" s="1"/>
  <c r="J30" i="48"/>
  <c r="K30" i="48" s="1"/>
  <c r="J38" i="48"/>
  <c r="K38" i="48" s="1"/>
  <c r="J25" i="48"/>
  <c r="K25" i="48" s="1"/>
  <c r="J41" i="48"/>
  <c r="K41" i="48" s="1"/>
  <c r="J46" i="48"/>
  <c r="K46" i="48" s="1"/>
  <c r="J47" i="48"/>
  <c r="K47" i="48" s="1"/>
  <c r="J48" i="48"/>
  <c r="K48" i="48" s="1"/>
  <c r="J54" i="48"/>
  <c r="K54" i="48" s="1"/>
  <c r="J145" i="48"/>
  <c r="K145" i="48" s="1"/>
  <c r="J106" i="48"/>
  <c r="K106" i="48" s="1"/>
  <c r="J58" i="48"/>
  <c r="K58" i="48" s="1"/>
  <c r="J196" i="48"/>
  <c r="K196" i="48" s="1"/>
  <c r="J172" i="48"/>
  <c r="K172" i="48" s="1"/>
  <c r="J168" i="48"/>
  <c r="K168" i="48" s="1"/>
  <c r="J184" i="48"/>
  <c r="K184" i="48" s="1"/>
  <c r="J82" i="48"/>
  <c r="K82" i="48" s="1"/>
  <c r="J188" i="48"/>
  <c r="K188" i="48" s="1"/>
  <c r="J63" i="48"/>
  <c r="K63" i="48" s="1"/>
  <c r="J83" i="48"/>
  <c r="K83" i="48" s="1"/>
  <c r="J104" i="48"/>
  <c r="K104" i="48" s="1"/>
  <c r="J127" i="48"/>
  <c r="K127" i="48" s="1"/>
  <c r="J215" i="48"/>
  <c r="K215" i="48" s="1"/>
  <c r="J125" i="48"/>
  <c r="K125" i="48" s="1"/>
  <c r="J141" i="48"/>
  <c r="K141" i="48" s="1"/>
  <c r="J126" i="48"/>
  <c r="K126" i="48" s="1"/>
  <c r="J91" i="48"/>
  <c r="K91" i="48" s="1"/>
  <c r="J143" i="48"/>
  <c r="K143" i="48" s="1"/>
  <c r="J99" i="48"/>
  <c r="K99" i="48" s="1"/>
  <c r="J67" i="48"/>
  <c r="K67" i="48" s="1"/>
  <c r="J203" i="48"/>
  <c r="K203" i="48" s="1"/>
  <c r="J182" i="48"/>
  <c r="K182" i="48" s="1"/>
  <c r="J17" i="48"/>
  <c r="K17" i="48" s="1"/>
  <c r="J171" i="48"/>
  <c r="K171" i="48" s="1"/>
  <c r="J134" i="48"/>
  <c r="K134" i="48" s="1"/>
  <c r="J27" i="48"/>
  <c r="K27" i="48" s="1"/>
  <c r="J29" i="48"/>
  <c r="K29" i="48" s="1"/>
  <c r="J39" i="48"/>
  <c r="K39" i="48" s="1"/>
  <c r="J192" i="48"/>
  <c r="K192" i="48" s="1"/>
  <c r="J194" i="48"/>
  <c r="K194" i="48" s="1"/>
  <c r="J324" i="48"/>
  <c r="K324" i="48" s="1"/>
  <c r="J325" i="48"/>
  <c r="K325" i="48" s="1"/>
  <c r="J326" i="48"/>
  <c r="K326" i="48" s="1"/>
  <c r="J327" i="48"/>
  <c r="K327" i="48" s="1"/>
  <c r="J328" i="48"/>
  <c r="K328" i="48" s="1"/>
  <c r="J329" i="48"/>
  <c r="K329" i="48" s="1"/>
  <c r="J330" i="48"/>
  <c r="K330" i="48" s="1"/>
  <c r="J331" i="48"/>
  <c r="K331" i="48" s="1"/>
  <c r="J332" i="48"/>
  <c r="K332" i="48" s="1"/>
  <c r="J333" i="48"/>
  <c r="K333" i="48" s="1"/>
  <c r="J334" i="48"/>
  <c r="K334" i="48" s="1"/>
  <c r="J335" i="48"/>
  <c r="K335" i="48" s="1"/>
  <c r="J336" i="48"/>
  <c r="K336" i="48" s="1"/>
  <c r="J337" i="48"/>
  <c r="K337" i="48" s="1"/>
  <c r="J338" i="48"/>
  <c r="K338" i="48" s="1"/>
  <c r="J339" i="48"/>
  <c r="K339" i="48" s="1"/>
  <c r="J340" i="48"/>
  <c r="K340" i="48" s="1"/>
  <c r="J341" i="48"/>
  <c r="K341" i="48" s="1"/>
  <c r="J342" i="48"/>
  <c r="K342" i="48" s="1"/>
  <c r="J343" i="48"/>
  <c r="K343" i="48" s="1"/>
  <c r="J344" i="48"/>
  <c r="K344" i="48" s="1"/>
  <c r="J345" i="48"/>
  <c r="K345" i="48" s="1"/>
  <c r="J346" i="48"/>
  <c r="K346" i="48" s="1"/>
  <c r="J347" i="48"/>
  <c r="K347" i="48" s="1"/>
  <c r="J348" i="48"/>
  <c r="K348" i="48" s="1"/>
  <c r="J349" i="48"/>
  <c r="K349" i="48" s="1"/>
  <c r="J350" i="48"/>
  <c r="K350" i="48" s="1"/>
  <c r="J351" i="48"/>
  <c r="K351" i="48" s="1"/>
  <c r="J352" i="48"/>
  <c r="K352" i="48" s="1"/>
  <c r="J353" i="48"/>
  <c r="K353" i="48" s="1"/>
  <c r="J354" i="48"/>
  <c r="K354" i="48" s="1"/>
  <c r="J355" i="48"/>
  <c r="K355" i="48" s="1"/>
  <c r="J356" i="48"/>
  <c r="K356" i="48" s="1"/>
  <c r="J357" i="48"/>
  <c r="K357" i="48" s="1"/>
  <c r="J358" i="48"/>
  <c r="K358" i="48" s="1"/>
  <c r="J359" i="48"/>
  <c r="K359" i="48" s="1"/>
  <c r="J360" i="48"/>
  <c r="K360" i="48" s="1"/>
  <c r="J361" i="48"/>
  <c r="K361" i="48" s="1"/>
  <c r="J362" i="48"/>
  <c r="K362" i="48" s="1"/>
  <c r="J363" i="48"/>
  <c r="K363" i="48" s="1"/>
  <c r="J32" i="48"/>
  <c r="K32" i="48" s="1"/>
  <c r="J33" i="48"/>
  <c r="K33" i="48" s="1"/>
  <c r="J34" i="48"/>
  <c r="K34" i="48" s="1"/>
  <c r="J42" i="48"/>
  <c r="K42" i="48" s="1"/>
  <c r="J146" i="48"/>
  <c r="K146" i="48" s="1"/>
  <c r="J160" i="48"/>
  <c r="K160" i="48" s="1"/>
  <c r="J189" i="48"/>
  <c r="K189" i="48" s="1"/>
  <c r="J49" i="48"/>
  <c r="K49" i="48" s="1"/>
  <c r="J190" i="48"/>
  <c r="K190" i="48" s="1"/>
  <c r="J52" i="48"/>
  <c r="K52" i="48" s="1"/>
  <c r="J193" i="48"/>
  <c r="K193" i="48" s="1"/>
  <c r="J56" i="48"/>
  <c r="K56" i="48" s="1"/>
  <c r="J57" i="48"/>
  <c r="K57" i="48" s="1"/>
  <c r="J195" i="48"/>
  <c r="K195" i="48" s="1"/>
  <c r="J162" i="48"/>
  <c r="K162" i="48" s="1"/>
  <c r="J60" i="48"/>
  <c r="K60" i="48" s="1"/>
  <c r="J68" i="48"/>
  <c r="K68" i="48" s="1"/>
  <c r="J70" i="48"/>
  <c r="K70" i="48" s="1"/>
  <c r="J71" i="48"/>
  <c r="K71" i="48" s="1"/>
  <c r="J72" i="48"/>
  <c r="K72" i="48" s="1"/>
  <c r="J77" i="48"/>
  <c r="K77" i="48" s="1"/>
  <c r="J79" i="48"/>
  <c r="K79" i="48" s="1"/>
  <c r="J150" i="48"/>
  <c r="K150" i="48" s="1"/>
  <c r="J87" i="48"/>
  <c r="K87" i="48" s="1"/>
  <c r="J89" i="48"/>
  <c r="K89" i="48" s="1"/>
  <c r="J199" i="48"/>
  <c r="K199" i="48" s="1"/>
  <c r="J90" i="48"/>
  <c r="K90" i="48" s="1"/>
  <c r="J151" i="48"/>
  <c r="K151" i="48" s="1"/>
  <c r="J92" i="48"/>
  <c r="K92" i="48" s="1"/>
  <c r="J98" i="48"/>
  <c r="K98" i="48" s="1"/>
  <c r="J101" i="48"/>
  <c r="K101" i="48" s="1"/>
  <c r="J103" i="48"/>
  <c r="K103" i="48" s="1"/>
  <c r="J107" i="48"/>
  <c r="K107" i="48" s="1"/>
  <c r="J154" i="48"/>
  <c r="K154" i="48" s="1"/>
  <c r="J109" i="48"/>
  <c r="K109" i="48" s="1"/>
  <c r="J111" i="48"/>
  <c r="K111" i="48" s="1"/>
  <c r="J113" i="48"/>
  <c r="K113" i="48" s="1"/>
  <c r="J115" i="48"/>
  <c r="K115" i="48" s="1"/>
  <c r="J116" i="48"/>
  <c r="K116" i="48" s="1"/>
  <c r="J117" i="48"/>
  <c r="K117" i="48" s="1"/>
  <c r="J211" i="48"/>
  <c r="K211" i="48" s="1"/>
  <c r="J136" i="48"/>
  <c r="K136" i="48" s="1"/>
  <c r="J214" i="48"/>
  <c r="K214" i="48" s="1"/>
  <c r="J137" i="48"/>
  <c r="K137" i="48" s="1"/>
  <c r="J169" i="48"/>
  <c r="K169" i="48" s="1"/>
  <c r="J178" i="48"/>
  <c r="K178" i="48" s="1"/>
  <c r="J183" i="48"/>
  <c r="K183" i="48" s="1"/>
  <c r="J23" i="48"/>
  <c r="K23" i="48" s="1"/>
  <c r="J31" i="48"/>
  <c r="K31" i="48" s="1"/>
  <c r="J35" i="48"/>
  <c r="K35" i="48" s="1"/>
  <c r="J40" i="48"/>
  <c r="K40" i="48" s="1"/>
  <c r="J153" i="48"/>
  <c r="K153" i="48" s="1"/>
  <c r="J50" i="48"/>
  <c r="K50" i="48" s="1"/>
  <c r="J53" i="48"/>
  <c r="K53" i="48" s="1"/>
  <c r="J147" i="48"/>
  <c r="K147" i="48" s="1"/>
  <c r="J85" i="48"/>
  <c r="K85" i="48" s="1"/>
  <c r="J142" i="48"/>
  <c r="K142" i="48" s="1"/>
  <c r="J179" i="48"/>
  <c r="K179" i="48" s="1"/>
  <c r="J166" i="48"/>
  <c r="K166" i="48" s="1"/>
  <c r="J181" i="48"/>
  <c r="K181" i="48" s="1"/>
  <c r="J110" i="48"/>
  <c r="K110" i="48" s="1"/>
  <c r="J61" i="48"/>
  <c r="K61" i="48" s="1"/>
  <c r="J197" i="48"/>
  <c r="K197" i="48" s="1"/>
  <c r="J62" i="48"/>
  <c r="K62" i="48" s="1"/>
  <c r="J65" i="48"/>
  <c r="K65" i="48" s="1"/>
  <c r="J66" i="48"/>
  <c r="K66" i="48" s="1"/>
  <c r="J148" i="48"/>
  <c r="K148" i="48" s="1"/>
  <c r="J364" i="48"/>
  <c r="K364" i="48" s="1"/>
  <c r="J149" i="48"/>
  <c r="K149" i="48" s="1"/>
  <c r="J74" i="48"/>
  <c r="K74" i="48" s="1"/>
  <c r="J163" i="48"/>
  <c r="K163" i="48" s="1"/>
  <c r="J174" i="48"/>
  <c r="K174" i="48" s="1"/>
  <c r="J201" i="48"/>
  <c r="K201" i="48" s="1"/>
  <c r="J95" i="48"/>
  <c r="K95" i="48" s="1"/>
  <c r="J100" i="48"/>
  <c r="K100" i="48" s="1"/>
  <c r="J152" i="48"/>
  <c r="K152" i="48" s="1"/>
  <c r="J102" i="48"/>
  <c r="K102" i="48" s="1"/>
  <c r="J105" i="48"/>
  <c r="K105" i="48" s="1"/>
  <c r="J108" i="48"/>
  <c r="K108" i="48" s="1"/>
  <c r="J175" i="48"/>
  <c r="K175" i="48" s="1"/>
  <c r="J112" i="48"/>
  <c r="K112" i="48" s="1"/>
  <c r="J114" i="48"/>
  <c r="K114" i="48" s="1"/>
  <c r="J205" i="48"/>
  <c r="K205" i="48" s="1"/>
  <c r="J206" i="48"/>
  <c r="K206" i="48" s="1"/>
  <c r="J207" i="48"/>
  <c r="K207" i="48" s="1"/>
  <c r="J208" i="48"/>
  <c r="K208" i="48" s="1"/>
  <c r="J209" i="48"/>
  <c r="K209" i="48" s="1"/>
  <c r="J118" i="48"/>
  <c r="K118" i="48" s="1"/>
  <c r="J176" i="48"/>
  <c r="K176" i="48" s="1"/>
  <c r="J121" i="48"/>
  <c r="K121" i="48" s="1"/>
  <c r="J59" i="48"/>
  <c r="K59" i="48" s="1"/>
  <c r="J156" i="48"/>
  <c r="K156" i="48" s="1"/>
  <c r="J157" i="48"/>
  <c r="K157" i="48" s="1"/>
  <c r="J124" i="48"/>
  <c r="K124" i="48" s="1"/>
  <c r="J212" i="48"/>
  <c r="K212" i="48" s="1"/>
  <c r="J132" i="48"/>
  <c r="K132" i="48" s="1"/>
  <c r="J133" i="48"/>
  <c r="K133" i="48" s="1"/>
  <c r="J138" i="48"/>
  <c r="K138" i="48" s="1"/>
  <c r="J139" i="48"/>
  <c r="K139" i="48" s="1"/>
  <c r="J140" i="48"/>
  <c r="K140" i="48" s="1"/>
  <c r="J217" i="48"/>
  <c r="K217" i="48" s="1"/>
  <c r="J218" i="48"/>
  <c r="K218" i="48" s="1"/>
  <c r="J219" i="48"/>
  <c r="K219" i="48" s="1"/>
  <c r="J220" i="48"/>
  <c r="K220" i="48" s="1"/>
  <c r="J221" i="48"/>
  <c r="K221" i="48" s="1"/>
  <c r="J222" i="48"/>
  <c r="K222" i="48" s="1"/>
  <c r="J223" i="48"/>
  <c r="K223" i="48" s="1"/>
  <c r="J224" i="48"/>
  <c r="K224" i="48" s="1"/>
  <c r="J225" i="48"/>
  <c r="K225" i="48" s="1"/>
  <c r="J226" i="48"/>
  <c r="K226" i="48" s="1"/>
  <c r="J227" i="48"/>
  <c r="K227" i="48" s="1"/>
  <c r="J228" i="48"/>
  <c r="K228" i="48" s="1"/>
  <c r="J229" i="48"/>
  <c r="K229" i="48" s="1"/>
  <c r="J230" i="48"/>
  <c r="K230" i="48" s="1"/>
  <c r="J231" i="48"/>
  <c r="K231" i="48" s="1"/>
  <c r="J232" i="48"/>
  <c r="K232" i="48" s="1"/>
  <c r="J233" i="48"/>
  <c r="K233" i="48" s="1"/>
  <c r="J234" i="48"/>
  <c r="K234" i="48" s="1"/>
  <c r="J235" i="48"/>
  <c r="K235" i="48" s="1"/>
  <c r="J236" i="48"/>
  <c r="K236" i="48" s="1"/>
  <c r="J237" i="48"/>
  <c r="K237" i="48" s="1"/>
  <c r="J238" i="48"/>
  <c r="K238" i="48" s="1"/>
  <c r="J239" i="48"/>
  <c r="K239" i="48" s="1"/>
  <c r="J240" i="48"/>
  <c r="K240" i="48" s="1"/>
  <c r="J241" i="48"/>
  <c r="K241" i="48" s="1"/>
  <c r="J242" i="48"/>
  <c r="K242" i="48" s="1"/>
  <c r="J243" i="48"/>
  <c r="K243" i="48" s="1"/>
  <c r="J244" i="48"/>
  <c r="K244" i="48" s="1"/>
  <c r="J245" i="48"/>
  <c r="K245" i="48" s="1"/>
  <c r="J246" i="48"/>
  <c r="K246" i="48" s="1"/>
  <c r="J247" i="48"/>
  <c r="K247" i="48" s="1"/>
  <c r="J248" i="48"/>
  <c r="K248" i="48" s="1"/>
  <c r="J249" i="48"/>
  <c r="K249" i="48" s="1"/>
  <c r="J250" i="48"/>
  <c r="K250" i="48" s="1"/>
  <c r="J251" i="48"/>
  <c r="K251" i="48" s="1"/>
  <c r="J252" i="48"/>
  <c r="K252" i="48" s="1"/>
  <c r="J253" i="48"/>
  <c r="K253" i="48" s="1"/>
  <c r="J254" i="48"/>
  <c r="K254" i="48" s="1"/>
  <c r="J255" i="48"/>
  <c r="K255" i="48" s="1"/>
  <c r="J256" i="48"/>
  <c r="K256" i="48" s="1"/>
  <c r="J257" i="48"/>
  <c r="K257" i="48" s="1"/>
  <c r="J258" i="48"/>
  <c r="K258" i="48" s="1"/>
  <c r="J259" i="48"/>
  <c r="K259" i="48" s="1"/>
  <c r="J260" i="48"/>
  <c r="K260" i="48" s="1"/>
  <c r="J261" i="48"/>
  <c r="K261" i="48" s="1"/>
  <c r="J262" i="48"/>
  <c r="K262" i="48" s="1"/>
  <c r="J263" i="48"/>
  <c r="K263" i="48" s="1"/>
  <c r="J264" i="48"/>
  <c r="K264" i="48" s="1"/>
  <c r="J265" i="48"/>
  <c r="K265" i="48" s="1"/>
  <c r="J266" i="48"/>
  <c r="K266" i="48" s="1"/>
  <c r="J267" i="48"/>
  <c r="K267" i="48" s="1"/>
  <c r="J268" i="48"/>
  <c r="K268" i="48" s="1"/>
  <c r="J269" i="48"/>
  <c r="K269" i="48" s="1"/>
  <c r="J270" i="48"/>
  <c r="K270" i="48" s="1"/>
  <c r="J271" i="48"/>
  <c r="K271" i="48" s="1"/>
  <c r="J272" i="48"/>
  <c r="K272" i="48" s="1"/>
  <c r="J273" i="48"/>
  <c r="K273" i="48" s="1"/>
  <c r="J274" i="48"/>
  <c r="K274" i="48" s="1"/>
  <c r="J275" i="48"/>
  <c r="K275" i="48" s="1"/>
  <c r="J276" i="48"/>
  <c r="K276" i="48" s="1"/>
  <c r="J277" i="48"/>
  <c r="K277" i="48" s="1"/>
  <c r="J278" i="48"/>
  <c r="K278" i="48" s="1"/>
  <c r="J279" i="48"/>
  <c r="K279" i="48" s="1"/>
  <c r="J280" i="48"/>
  <c r="K280" i="48" s="1"/>
  <c r="J281" i="48"/>
  <c r="K281" i="48" s="1"/>
  <c r="J282" i="48"/>
  <c r="K282" i="48" s="1"/>
  <c r="J283" i="48"/>
  <c r="K283" i="48" s="1"/>
  <c r="J284" i="48"/>
  <c r="K284" i="48" s="1"/>
  <c r="J285" i="48"/>
  <c r="K285" i="48" s="1"/>
  <c r="J286" i="48"/>
  <c r="K286" i="48" s="1"/>
  <c r="J287" i="48"/>
  <c r="K287" i="48" s="1"/>
  <c r="J288" i="48"/>
  <c r="K288" i="48" s="1"/>
  <c r="J289" i="48"/>
  <c r="K289" i="48" s="1"/>
  <c r="J290" i="48"/>
  <c r="K290" i="48" s="1"/>
  <c r="J291" i="48"/>
  <c r="K291" i="48" s="1"/>
  <c r="J292" i="48"/>
  <c r="K292" i="48" s="1"/>
  <c r="J293" i="48"/>
  <c r="K293" i="48" s="1"/>
  <c r="J294" i="48"/>
  <c r="K294" i="48" s="1"/>
  <c r="J295" i="48"/>
  <c r="K295" i="48" s="1"/>
  <c r="J296" i="48"/>
  <c r="K296" i="48" s="1"/>
  <c r="J297" i="48"/>
  <c r="K297" i="48" s="1"/>
  <c r="J298" i="48"/>
  <c r="K298" i="48" s="1"/>
  <c r="J299" i="48"/>
  <c r="K299" i="48" s="1"/>
  <c r="J300" i="48"/>
  <c r="K300" i="48" s="1"/>
  <c r="J301" i="48"/>
  <c r="K301" i="48" s="1"/>
  <c r="J302" i="48"/>
  <c r="K302" i="48" s="1"/>
  <c r="J303" i="48"/>
  <c r="K303" i="48" s="1"/>
  <c r="J304" i="48"/>
  <c r="K304" i="48" s="1"/>
  <c r="J305" i="48"/>
  <c r="K305" i="48" s="1"/>
  <c r="J306" i="48"/>
  <c r="K306" i="48" s="1"/>
  <c r="J307" i="48"/>
  <c r="K307" i="48" s="1"/>
  <c r="J308" i="48"/>
  <c r="K308" i="48" s="1"/>
  <c r="J309" i="48"/>
  <c r="K309" i="48" s="1"/>
  <c r="J310" i="48"/>
  <c r="K310" i="48" s="1"/>
  <c r="J311" i="48"/>
  <c r="K311" i="48" s="1"/>
  <c r="J312" i="48"/>
  <c r="K312" i="48" s="1"/>
  <c r="J313" i="48"/>
  <c r="K313" i="48" s="1"/>
  <c r="J314" i="48"/>
  <c r="K314" i="48" s="1"/>
  <c r="J315" i="48"/>
  <c r="K315" i="48" s="1"/>
  <c r="J316" i="48"/>
  <c r="K316" i="48" s="1"/>
  <c r="J317" i="48"/>
  <c r="K317" i="48" s="1"/>
  <c r="J318" i="48"/>
  <c r="K318" i="48" s="1"/>
  <c r="J319" i="48"/>
  <c r="K319" i="48" s="1"/>
  <c r="J320" i="48"/>
  <c r="K320" i="48" s="1"/>
  <c r="J321" i="48"/>
  <c r="K321" i="48" s="1"/>
  <c r="J322" i="48"/>
  <c r="K322" i="48" s="1"/>
  <c r="J323" i="48"/>
  <c r="K323" i="48" s="1"/>
  <c r="J365" i="48"/>
  <c r="J366" i="48"/>
  <c r="J367" i="48"/>
  <c r="J368" i="48"/>
  <c r="J369" i="48"/>
  <c r="J370" i="48"/>
  <c r="J371" i="48"/>
  <c r="J372" i="48"/>
  <c r="J373" i="48"/>
  <c r="J374" i="48"/>
  <c r="J375" i="48"/>
  <c r="J376" i="48"/>
  <c r="J377" i="48"/>
  <c r="J378" i="48"/>
  <c r="J379" i="48"/>
  <c r="J380" i="48"/>
  <c r="J381" i="48"/>
  <c r="J382" i="48"/>
  <c r="J383" i="48"/>
  <c r="J384" i="48"/>
  <c r="J385" i="48"/>
  <c r="J386" i="48"/>
  <c r="J387" i="48"/>
  <c r="J388" i="48"/>
  <c r="J389" i="48"/>
  <c r="J390" i="48"/>
  <c r="J391" i="48"/>
  <c r="J392" i="48"/>
  <c r="J393" i="48"/>
  <c r="J394" i="48"/>
  <c r="J395" i="48"/>
  <c r="J396" i="48"/>
  <c r="J216" i="48"/>
  <c r="K216" i="48" s="1"/>
  <c r="I11" i="48"/>
  <c r="I191" i="48"/>
  <c r="I84" i="48"/>
  <c r="I69" i="48"/>
  <c r="I122" i="48"/>
  <c r="I130" i="48"/>
  <c r="I97" i="48"/>
  <c r="I4" i="48"/>
  <c r="I18" i="48"/>
  <c r="I73" i="48"/>
  <c r="I129" i="48"/>
  <c r="I5" i="48"/>
  <c r="I210" i="48"/>
  <c r="I43" i="48"/>
  <c r="I44" i="48"/>
  <c r="I51" i="48"/>
  <c r="I159" i="48"/>
  <c r="I2" i="48"/>
  <c r="I155" i="48"/>
  <c r="I96" i="48"/>
  <c r="I213" i="48"/>
  <c r="I167" i="48"/>
  <c r="I86" i="48"/>
  <c r="I177" i="48"/>
  <c r="I12" i="48"/>
  <c r="I14" i="48"/>
  <c r="I170" i="48"/>
  <c r="I16" i="48"/>
  <c r="I19" i="48"/>
  <c r="I28" i="48"/>
  <c r="I202" i="48"/>
  <c r="I36" i="48"/>
  <c r="I94" i="48"/>
  <c r="I164" i="48"/>
  <c r="I64" i="48"/>
  <c r="I10" i="48"/>
  <c r="I158" i="48"/>
  <c r="I93" i="48"/>
  <c r="I131" i="48"/>
  <c r="I161" i="48"/>
  <c r="I9" i="48"/>
  <c r="I180" i="48"/>
  <c r="I144" i="48"/>
  <c r="I21" i="48"/>
  <c r="I186" i="48"/>
  <c r="I37" i="48"/>
  <c r="I187" i="48"/>
  <c r="I120" i="48"/>
  <c r="I55" i="48"/>
  <c r="I173" i="48"/>
  <c r="I198" i="48"/>
  <c r="I13" i="48"/>
  <c r="I75" i="48"/>
  <c r="I80" i="48"/>
  <c r="I7" i="48"/>
  <c r="I15" i="48"/>
  <c r="I135" i="48"/>
  <c r="I123" i="48"/>
  <c r="I45" i="48"/>
  <c r="I88" i="48"/>
  <c r="I200" i="48"/>
  <c r="I20" i="48"/>
  <c r="I165" i="48"/>
  <c r="I26" i="48"/>
  <c r="I6" i="48"/>
  <c r="I76" i="48"/>
  <c r="I78" i="48"/>
  <c r="I8" i="48"/>
  <c r="I128" i="48"/>
  <c r="I119" i="48"/>
  <c r="I22" i="48"/>
  <c r="I185" i="48"/>
  <c r="I30" i="48"/>
  <c r="I38" i="48"/>
  <c r="I25" i="48"/>
  <c r="I41" i="48"/>
  <c r="I46" i="48"/>
  <c r="I47" i="48"/>
  <c r="I48" i="48"/>
  <c r="I54" i="48"/>
  <c r="I145" i="48"/>
  <c r="I106" i="48"/>
  <c r="I58" i="48"/>
  <c r="I196" i="48"/>
  <c r="I172" i="48"/>
  <c r="I168" i="48"/>
  <c r="I184" i="48"/>
  <c r="I82" i="48"/>
  <c r="I188" i="48"/>
  <c r="I63" i="48"/>
  <c r="I83" i="48"/>
  <c r="I104" i="48"/>
  <c r="I127" i="48"/>
  <c r="I215" i="48"/>
  <c r="I125" i="48"/>
  <c r="I141" i="48"/>
  <c r="I126" i="48"/>
  <c r="I91" i="48"/>
  <c r="I143" i="48"/>
  <c r="I99" i="48"/>
  <c r="I67" i="48"/>
  <c r="I203" i="48"/>
  <c r="I182" i="48"/>
  <c r="I17" i="48"/>
  <c r="I171" i="48"/>
  <c r="I134" i="48"/>
  <c r="I27" i="48"/>
  <c r="I29" i="48"/>
  <c r="I39" i="48"/>
  <c r="I192" i="48"/>
  <c r="I194" i="48"/>
  <c r="I324" i="48"/>
  <c r="I325" i="48"/>
  <c r="I326" i="48"/>
  <c r="I327" i="48"/>
  <c r="I328" i="48"/>
  <c r="I329" i="48"/>
  <c r="I330" i="48"/>
  <c r="I331" i="48"/>
  <c r="I332" i="48"/>
  <c r="I333" i="48"/>
  <c r="I334" i="48"/>
  <c r="I335" i="48"/>
  <c r="I336" i="48"/>
  <c r="I337" i="48"/>
  <c r="I338" i="48"/>
  <c r="I339" i="48"/>
  <c r="I340" i="48"/>
  <c r="I341" i="48"/>
  <c r="I342" i="48"/>
  <c r="I343" i="48"/>
  <c r="I344" i="48"/>
  <c r="I345" i="48"/>
  <c r="I346" i="48"/>
  <c r="I347" i="48"/>
  <c r="I348" i="48"/>
  <c r="I349" i="48"/>
  <c r="I350" i="48"/>
  <c r="I351" i="48"/>
  <c r="I352" i="48"/>
  <c r="I353" i="48"/>
  <c r="I354" i="48"/>
  <c r="I355" i="48"/>
  <c r="I356" i="48"/>
  <c r="I357" i="48"/>
  <c r="I358" i="48"/>
  <c r="I359" i="48"/>
  <c r="I360" i="48"/>
  <c r="I361" i="48"/>
  <c r="I362" i="48"/>
  <c r="I363" i="48"/>
  <c r="I32" i="48"/>
  <c r="I33" i="48"/>
  <c r="I34" i="48"/>
  <c r="I42" i="48"/>
  <c r="I146" i="48"/>
  <c r="I160" i="48"/>
  <c r="I189" i="48"/>
  <c r="I49" i="48"/>
  <c r="I190" i="48"/>
  <c r="I52" i="48"/>
  <c r="I193" i="48"/>
  <c r="I56" i="48"/>
  <c r="I57" i="48"/>
  <c r="I195" i="48"/>
  <c r="I162" i="48"/>
  <c r="I60" i="48"/>
  <c r="I68" i="48"/>
  <c r="I70" i="48"/>
  <c r="I71" i="48"/>
  <c r="I72" i="48"/>
  <c r="I77" i="48"/>
  <c r="I79" i="48"/>
  <c r="I150" i="48"/>
  <c r="I87" i="48"/>
  <c r="I89" i="48"/>
  <c r="I199" i="48"/>
  <c r="I90" i="48"/>
  <c r="I151" i="48"/>
  <c r="I92" i="48"/>
  <c r="I98" i="48"/>
  <c r="I101" i="48"/>
  <c r="I103" i="48"/>
  <c r="I107" i="48"/>
  <c r="I154" i="48"/>
  <c r="I109" i="48"/>
  <c r="I111" i="48"/>
  <c r="I113" i="48"/>
  <c r="I115" i="48"/>
  <c r="I116" i="48"/>
  <c r="I117" i="48"/>
  <c r="I211" i="48"/>
  <c r="I136" i="48"/>
  <c r="I214" i="48"/>
  <c r="I137" i="48"/>
  <c r="I169" i="48"/>
  <c r="I178" i="48"/>
  <c r="I183" i="48"/>
  <c r="I23" i="48"/>
  <c r="I31" i="48"/>
  <c r="I35" i="48"/>
  <c r="I40" i="48"/>
  <c r="I153" i="48"/>
  <c r="I50" i="48"/>
  <c r="I53" i="48"/>
  <c r="I147" i="48"/>
  <c r="I85" i="48"/>
  <c r="I142" i="48"/>
  <c r="I179" i="48"/>
  <c r="I166" i="48"/>
  <c r="I181" i="48"/>
  <c r="I110" i="48"/>
  <c r="I61" i="48"/>
  <c r="I197" i="48"/>
  <c r="I62" i="48"/>
  <c r="I65" i="48"/>
  <c r="I66" i="48"/>
  <c r="I148" i="48"/>
  <c r="I364" i="48"/>
  <c r="I149" i="48"/>
  <c r="I74" i="48"/>
  <c r="I163" i="48"/>
  <c r="I174" i="48"/>
  <c r="I201" i="48"/>
  <c r="I95" i="48"/>
  <c r="I100" i="48"/>
  <c r="I152" i="48"/>
  <c r="I102" i="48"/>
  <c r="I105" i="48"/>
  <c r="I108" i="48"/>
  <c r="I175" i="48"/>
  <c r="I112" i="48"/>
  <c r="I114" i="48"/>
  <c r="I205" i="48"/>
  <c r="I206" i="48"/>
  <c r="I207" i="48"/>
  <c r="I208" i="48"/>
  <c r="I209" i="48"/>
  <c r="I118" i="48"/>
  <c r="I176" i="48"/>
  <c r="I121" i="48"/>
  <c r="I59" i="48"/>
  <c r="I156" i="48"/>
  <c r="I157" i="48"/>
  <c r="I124" i="48"/>
  <c r="I212" i="48"/>
  <c r="I132" i="48"/>
  <c r="I133" i="48"/>
  <c r="I138" i="48"/>
  <c r="I139" i="48"/>
  <c r="I140" i="48"/>
  <c r="I217" i="48"/>
  <c r="I218" i="48"/>
  <c r="I219" i="48"/>
  <c r="I220" i="48"/>
  <c r="I221" i="48"/>
  <c r="I222" i="48"/>
  <c r="I223" i="48"/>
  <c r="I224" i="48"/>
  <c r="I225" i="48"/>
  <c r="I226" i="48"/>
  <c r="I227" i="48"/>
  <c r="I228" i="48"/>
  <c r="I229" i="48"/>
  <c r="I230" i="48"/>
  <c r="I231" i="48"/>
  <c r="I232" i="48"/>
  <c r="I233" i="48"/>
  <c r="I234" i="48"/>
  <c r="I235" i="48"/>
  <c r="I236" i="48"/>
  <c r="I237" i="48"/>
  <c r="I238" i="48"/>
  <c r="I239" i="48"/>
  <c r="I240" i="48"/>
  <c r="I241" i="48"/>
  <c r="I242" i="48"/>
  <c r="I243" i="48"/>
  <c r="I244" i="48"/>
  <c r="I245" i="48"/>
  <c r="I246" i="48"/>
  <c r="I247" i="48"/>
  <c r="I248" i="48"/>
  <c r="I249" i="48"/>
  <c r="I250" i="48"/>
  <c r="I251" i="48"/>
  <c r="I252" i="48"/>
  <c r="I253" i="48"/>
  <c r="I254" i="48"/>
  <c r="I255" i="48"/>
  <c r="I256" i="48"/>
  <c r="I257" i="48"/>
  <c r="I258" i="48"/>
  <c r="I259" i="48"/>
  <c r="I260" i="48"/>
  <c r="I261" i="48"/>
  <c r="I262" i="48"/>
  <c r="I263" i="48"/>
  <c r="I264" i="48"/>
  <c r="I265" i="48"/>
  <c r="I266" i="48"/>
  <c r="I267" i="48"/>
  <c r="I268" i="48"/>
  <c r="I269" i="48"/>
  <c r="I270" i="48"/>
  <c r="I271" i="48"/>
  <c r="I272" i="48"/>
  <c r="I273" i="48"/>
  <c r="I274" i="48"/>
  <c r="I275" i="48"/>
  <c r="I276" i="48"/>
  <c r="I277" i="48"/>
  <c r="I278" i="48"/>
  <c r="I279" i="48"/>
  <c r="I280" i="48"/>
  <c r="I281" i="48"/>
  <c r="I282" i="48"/>
  <c r="I283" i="48"/>
  <c r="I284" i="48"/>
  <c r="I285" i="48"/>
  <c r="I286" i="48"/>
  <c r="I287" i="48"/>
  <c r="I288" i="48"/>
  <c r="I289" i="48"/>
  <c r="I290" i="48"/>
  <c r="I291" i="48"/>
  <c r="I292" i="48"/>
  <c r="I293" i="48"/>
  <c r="I294" i="48"/>
  <c r="I295" i="48"/>
  <c r="I296" i="48"/>
  <c r="I297" i="48"/>
  <c r="I298" i="48"/>
  <c r="I299" i="48"/>
  <c r="I300" i="48"/>
  <c r="I301" i="48"/>
  <c r="I302" i="48"/>
  <c r="I303" i="48"/>
  <c r="I304" i="48"/>
  <c r="I305" i="48"/>
  <c r="I306" i="48"/>
  <c r="I307" i="48"/>
  <c r="I308" i="48"/>
  <c r="I309" i="48"/>
  <c r="I310" i="48"/>
  <c r="I311" i="48"/>
  <c r="I312" i="48"/>
  <c r="I313" i="48"/>
  <c r="I314" i="48"/>
  <c r="I315" i="48"/>
  <c r="I316" i="48"/>
  <c r="I317" i="48"/>
  <c r="I318" i="48"/>
  <c r="I319" i="48"/>
  <c r="I320" i="48"/>
  <c r="I321" i="48"/>
  <c r="I322" i="48"/>
  <c r="I323" i="48"/>
  <c r="I365" i="48"/>
  <c r="I24" i="48"/>
  <c r="I3" i="48"/>
  <c r="I204" i="48"/>
  <c r="I81" i="48"/>
  <c r="I216" i="48"/>
  <c r="D24" i="48"/>
  <c r="D3" i="48"/>
  <c r="D204" i="48"/>
  <c r="D81" i="48"/>
  <c r="D11" i="48"/>
  <c r="D191" i="48"/>
  <c r="D84" i="48"/>
  <c r="D69" i="48"/>
  <c r="D122" i="48"/>
  <c r="D130" i="48"/>
  <c r="D97" i="48"/>
  <c r="D4" i="48"/>
  <c r="D18" i="48"/>
  <c r="D73" i="48"/>
  <c r="D129" i="48"/>
  <c r="D5" i="48"/>
  <c r="D210" i="48"/>
  <c r="D43" i="48"/>
  <c r="D44" i="48"/>
  <c r="D51" i="48"/>
  <c r="D159" i="48"/>
  <c r="D2" i="48"/>
  <c r="D155" i="48"/>
  <c r="D96" i="48"/>
  <c r="D213" i="48"/>
  <c r="D167" i="48"/>
  <c r="D86" i="48"/>
  <c r="D177" i="48"/>
  <c r="D12" i="48"/>
  <c r="D14" i="48"/>
  <c r="D170" i="48"/>
  <c r="D16" i="48"/>
  <c r="D19" i="48"/>
  <c r="D28" i="48"/>
  <c r="D202" i="48"/>
  <c r="D36" i="48"/>
  <c r="D94" i="48"/>
  <c r="D164" i="48"/>
  <c r="D64" i="48"/>
  <c r="D10" i="48"/>
  <c r="D158" i="48"/>
  <c r="D93" i="48"/>
  <c r="D131" i="48"/>
  <c r="D161" i="48"/>
  <c r="D9" i="48"/>
  <c r="D180" i="48"/>
  <c r="D144" i="48"/>
  <c r="D21" i="48"/>
  <c r="D186" i="48"/>
  <c r="D37" i="48"/>
  <c r="D187" i="48"/>
  <c r="D120" i="48"/>
  <c r="D55" i="48"/>
  <c r="D173" i="48"/>
  <c r="D198" i="48"/>
  <c r="D13" i="48"/>
  <c r="D75" i="48"/>
  <c r="D80" i="48"/>
  <c r="D7" i="48"/>
  <c r="D15" i="48"/>
  <c r="D135" i="48"/>
  <c r="D123" i="48"/>
  <c r="D45" i="48"/>
  <c r="D88" i="48"/>
  <c r="D200" i="48"/>
  <c r="D20" i="48"/>
  <c r="D165" i="48"/>
  <c r="D26" i="48"/>
  <c r="D6" i="48"/>
  <c r="D76" i="48"/>
  <c r="D78" i="48"/>
  <c r="D8" i="48"/>
  <c r="D128" i="48"/>
  <c r="D119" i="48"/>
  <c r="D22" i="48"/>
  <c r="D185" i="48"/>
  <c r="D30" i="48"/>
  <c r="D38" i="48"/>
  <c r="D25" i="48"/>
  <c r="D41" i="48"/>
  <c r="D46" i="48"/>
  <c r="D47" i="48"/>
  <c r="D48" i="48"/>
  <c r="D54" i="48"/>
  <c r="D145" i="48"/>
  <c r="D106" i="48"/>
  <c r="D58" i="48"/>
  <c r="D196" i="48"/>
  <c r="D172" i="48"/>
  <c r="D168" i="48"/>
  <c r="D184" i="48"/>
  <c r="D82" i="48"/>
  <c r="D188" i="48"/>
  <c r="D63" i="48"/>
  <c r="D83" i="48"/>
  <c r="D104" i="48"/>
  <c r="D127" i="48"/>
  <c r="D215" i="48"/>
  <c r="D125" i="48"/>
  <c r="D141" i="48"/>
  <c r="D126" i="48"/>
  <c r="D91" i="48"/>
  <c r="D143" i="48"/>
  <c r="D99" i="48"/>
  <c r="D67" i="48"/>
  <c r="D203" i="48"/>
  <c r="D182" i="48"/>
  <c r="D17" i="48"/>
  <c r="D171" i="48"/>
  <c r="D134" i="48"/>
  <c r="D27" i="48"/>
  <c r="D29" i="48"/>
  <c r="D39" i="48"/>
  <c r="D192" i="48"/>
  <c r="D194" i="48"/>
  <c r="D324" i="48"/>
  <c r="D325" i="48"/>
  <c r="D326" i="48"/>
  <c r="D327" i="48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361" i="48"/>
  <c r="D362" i="48"/>
  <c r="D363" i="48"/>
  <c r="D32" i="48"/>
  <c r="D33" i="48"/>
  <c r="D34" i="48"/>
  <c r="D42" i="48"/>
  <c r="D146" i="48"/>
  <c r="D160" i="48"/>
  <c r="D189" i="48"/>
  <c r="D49" i="48"/>
  <c r="D190" i="48"/>
  <c r="D52" i="48"/>
  <c r="D193" i="48"/>
  <c r="D56" i="48"/>
  <c r="D57" i="48"/>
  <c r="D195" i="48"/>
  <c r="D162" i="48"/>
  <c r="D60" i="48"/>
  <c r="D68" i="48"/>
  <c r="D70" i="48"/>
  <c r="D71" i="48"/>
  <c r="D72" i="48"/>
  <c r="D77" i="48"/>
  <c r="D79" i="48"/>
  <c r="D150" i="48"/>
  <c r="D87" i="48"/>
  <c r="D89" i="48"/>
  <c r="D199" i="48"/>
  <c r="D90" i="48"/>
  <c r="D151" i="48"/>
  <c r="D92" i="48"/>
  <c r="D98" i="48"/>
  <c r="D101" i="48"/>
  <c r="D103" i="48"/>
  <c r="D107" i="48"/>
  <c r="D154" i="48"/>
  <c r="D109" i="48"/>
  <c r="D111" i="48"/>
  <c r="D113" i="48"/>
  <c r="D115" i="48"/>
  <c r="D116" i="48"/>
  <c r="D117" i="48"/>
  <c r="D211" i="48"/>
  <c r="D136" i="48"/>
  <c r="D214" i="48"/>
  <c r="D137" i="48"/>
  <c r="D169" i="48"/>
  <c r="D178" i="48"/>
  <c r="D183" i="48"/>
  <c r="D23" i="48"/>
  <c r="D31" i="48"/>
  <c r="D35" i="48"/>
  <c r="D40" i="48"/>
  <c r="D153" i="48"/>
  <c r="D50" i="48"/>
  <c r="D53" i="48"/>
  <c r="D147" i="48"/>
  <c r="D85" i="48"/>
  <c r="D142" i="48"/>
  <c r="D179" i="48"/>
  <c r="D166" i="48"/>
  <c r="D181" i="48"/>
  <c r="D110" i="48"/>
  <c r="D61" i="48"/>
  <c r="D197" i="48"/>
  <c r="D62" i="48"/>
  <c r="D65" i="48"/>
  <c r="D66" i="48"/>
  <c r="D148" i="48"/>
  <c r="D364" i="48"/>
  <c r="D149" i="48"/>
  <c r="D74" i="48"/>
  <c r="D163" i="48"/>
  <c r="D174" i="48"/>
  <c r="D201" i="48"/>
  <c r="D95" i="48"/>
  <c r="D100" i="48"/>
  <c r="D152" i="48"/>
  <c r="D102" i="48"/>
  <c r="D105" i="48"/>
  <c r="D108" i="48"/>
  <c r="D175" i="48"/>
  <c r="D112" i="48"/>
  <c r="D114" i="48"/>
  <c r="D205" i="48"/>
  <c r="D206" i="48"/>
  <c r="D207" i="48"/>
  <c r="D208" i="48"/>
  <c r="D209" i="48"/>
  <c r="D118" i="48"/>
  <c r="D176" i="48"/>
  <c r="D121" i="48"/>
  <c r="D59" i="48"/>
  <c r="D156" i="48"/>
  <c r="D157" i="48"/>
  <c r="D124" i="48"/>
  <c r="D212" i="48"/>
  <c r="D132" i="48"/>
  <c r="D133" i="48"/>
  <c r="D138" i="48"/>
  <c r="D139" i="48"/>
  <c r="D140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299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320" i="48"/>
  <c r="D321" i="48"/>
  <c r="D322" i="48"/>
  <c r="D323" i="48"/>
  <c r="D216" i="48"/>
  <c r="C24" i="48"/>
  <c r="C3" i="48"/>
  <c r="C204" i="48"/>
  <c r="C81" i="48"/>
  <c r="C11" i="48"/>
  <c r="C191" i="48"/>
  <c r="C84" i="48"/>
  <c r="C69" i="48"/>
  <c r="C122" i="48"/>
  <c r="C130" i="48"/>
  <c r="C97" i="48"/>
  <c r="C4" i="48"/>
  <c r="C18" i="48"/>
  <c r="C73" i="48"/>
  <c r="C129" i="48"/>
  <c r="C5" i="48"/>
  <c r="C210" i="48"/>
  <c r="C43" i="48"/>
  <c r="C44" i="48"/>
  <c r="C51" i="48"/>
  <c r="C159" i="48"/>
  <c r="C2" i="48"/>
  <c r="C155" i="48"/>
  <c r="C96" i="48"/>
  <c r="C213" i="48"/>
  <c r="C167" i="48"/>
  <c r="C86" i="48"/>
  <c r="C177" i="48"/>
  <c r="C12" i="48"/>
  <c r="C14" i="48"/>
  <c r="C170" i="48"/>
  <c r="C16" i="48"/>
  <c r="C19" i="48"/>
  <c r="C28" i="48"/>
  <c r="C202" i="48"/>
  <c r="C36" i="48"/>
  <c r="C94" i="48"/>
  <c r="C164" i="48"/>
  <c r="C64" i="48"/>
  <c r="C10" i="48"/>
  <c r="C158" i="48"/>
  <c r="C93" i="48"/>
  <c r="C131" i="48"/>
  <c r="C161" i="48"/>
  <c r="C9" i="48"/>
  <c r="C180" i="48"/>
  <c r="C144" i="48"/>
  <c r="C21" i="48"/>
  <c r="C186" i="48"/>
  <c r="C37" i="48"/>
  <c r="C187" i="48"/>
  <c r="C120" i="48"/>
  <c r="C55" i="48"/>
  <c r="C173" i="48"/>
  <c r="C198" i="48"/>
  <c r="C13" i="48"/>
  <c r="C75" i="48"/>
  <c r="C80" i="48"/>
  <c r="C7" i="48"/>
  <c r="C15" i="48"/>
  <c r="C135" i="48"/>
  <c r="C123" i="48"/>
  <c r="C45" i="48"/>
  <c r="C88" i="48"/>
  <c r="C200" i="48"/>
  <c r="C20" i="48"/>
  <c r="C165" i="48"/>
  <c r="C26" i="48"/>
  <c r="C6" i="48"/>
  <c r="C76" i="48"/>
  <c r="C78" i="48"/>
  <c r="C8" i="48"/>
  <c r="C128" i="48"/>
  <c r="C119" i="48"/>
  <c r="C22" i="48"/>
  <c r="C185" i="48"/>
  <c r="C30" i="48"/>
  <c r="C38" i="48"/>
  <c r="C25" i="48"/>
  <c r="C41" i="48"/>
  <c r="C46" i="48"/>
  <c r="C47" i="48"/>
  <c r="C48" i="48"/>
  <c r="C54" i="48"/>
  <c r="C145" i="48"/>
  <c r="C106" i="48"/>
  <c r="C58" i="48"/>
  <c r="C196" i="48"/>
  <c r="C172" i="48"/>
  <c r="C168" i="48"/>
  <c r="C184" i="48"/>
  <c r="C82" i="48"/>
  <c r="C188" i="48"/>
  <c r="C63" i="48"/>
  <c r="C83" i="48"/>
  <c r="C104" i="48"/>
  <c r="C127" i="48"/>
  <c r="C215" i="48"/>
  <c r="C125" i="48"/>
  <c r="C141" i="48"/>
  <c r="C126" i="48"/>
  <c r="C91" i="48"/>
  <c r="C143" i="48"/>
  <c r="C99" i="48"/>
  <c r="C67" i="48"/>
  <c r="C203" i="48"/>
  <c r="C182" i="48"/>
  <c r="C17" i="48"/>
  <c r="C171" i="48"/>
  <c r="C134" i="48"/>
  <c r="C27" i="48"/>
  <c r="C29" i="48"/>
  <c r="C39" i="48"/>
  <c r="C192" i="48"/>
  <c r="C194" i="48"/>
  <c r="C324" i="48"/>
  <c r="C325" i="48"/>
  <c r="C326" i="48"/>
  <c r="C327" i="48"/>
  <c r="C328" i="48"/>
  <c r="C329" i="48"/>
  <c r="C330" i="48"/>
  <c r="C331" i="48"/>
  <c r="C332" i="48"/>
  <c r="C333" i="48"/>
  <c r="C334" i="48"/>
  <c r="C335" i="48"/>
  <c r="C336" i="48"/>
  <c r="C337" i="48"/>
  <c r="C338" i="48"/>
  <c r="C339" i="48"/>
  <c r="C340" i="48"/>
  <c r="C341" i="48"/>
  <c r="C342" i="48"/>
  <c r="C343" i="48"/>
  <c r="C344" i="48"/>
  <c r="C345" i="48"/>
  <c r="C346" i="48"/>
  <c r="C347" i="48"/>
  <c r="C348" i="48"/>
  <c r="C349" i="48"/>
  <c r="C350" i="48"/>
  <c r="C351" i="48"/>
  <c r="C352" i="48"/>
  <c r="C353" i="48"/>
  <c r="C354" i="48"/>
  <c r="C355" i="48"/>
  <c r="C356" i="48"/>
  <c r="C357" i="48"/>
  <c r="C358" i="48"/>
  <c r="C359" i="48"/>
  <c r="C360" i="48"/>
  <c r="C361" i="48"/>
  <c r="C362" i="48"/>
  <c r="C363" i="48"/>
  <c r="C32" i="48"/>
  <c r="C33" i="48"/>
  <c r="C34" i="48"/>
  <c r="C42" i="48"/>
  <c r="C146" i="48"/>
  <c r="C160" i="48"/>
  <c r="C189" i="48"/>
  <c r="C49" i="48"/>
  <c r="C190" i="48"/>
  <c r="C52" i="48"/>
  <c r="C193" i="48"/>
  <c r="C56" i="48"/>
  <c r="C57" i="48"/>
  <c r="C195" i="48"/>
  <c r="C162" i="48"/>
  <c r="C60" i="48"/>
  <c r="C68" i="48"/>
  <c r="C70" i="48"/>
  <c r="C71" i="48"/>
  <c r="C72" i="48"/>
  <c r="C77" i="48"/>
  <c r="C79" i="48"/>
  <c r="C150" i="48"/>
  <c r="C87" i="48"/>
  <c r="C89" i="48"/>
  <c r="C199" i="48"/>
  <c r="C90" i="48"/>
  <c r="C151" i="48"/>
  <c r="C92" i="48"/>
  <c r="C98" i="48"/>
  <c r="C101" i="48"/>
  <c r="C103" i="48"/>
  <c r="C107" i="48"/>
  <c r="C154" i="48"/>
  <c r="C109" i="48"/>
  <c r="C111" i="48"/>
  <c r="C113" i="48"/>
  <c r="C115" i="48"/>
  <c r="C116" i="48"/>
  <c r="C117" i="48"/>
  <c r="C211" i="48"/>
  <c r="C136" i="48"/>
  <c r="C214" i="48"/>
  <c r="C137" i="48"/>
  <c r="C169" i="48"/>
  <c r="C178" i="48"/>
  <c r="C183" i="48"/>
  <c r="C23" i="48"/>
  <c r="C31" i="48"/>
  <c r="C35" i="48"/>
  <c r="C40" i="48"/>
  <c r="C153" i="48"/>
  <c r="C50" i="48"/>
  <c r="C53" i="48"/>
  <c r="C147" i="48"/>
  <c r="C85" i="48"/>
  <c r="C142" i="48"/>
  <c r="C179" i="48"/>
  <c r="C166" i="48"/>
  <c r="C181" i="48"/>
  <c r="C110" i="48"/>
  <c r="C61" i="48"/>
  <c r="C197" i="48"/>
  <c r="C62" i="48"/>
  <c r="C65" i="48"/>
  <c r="C66" i="48"/>
  <c r="C148" i="48"/>
  <c r="C364" i="48"/>
  <c r="C149" i="48"/>
  <c r="C74" i="48"/>
  <c r="C163" i="48"/>
  <c r="C174" i="48"/>
  <c r="C201" i="48"/>
  <c r="C95" i="48"/>
  <c r="C100" i="48"/>
  <c r="C152" i="48"/>
  <c r="C102" i="48"/>
  <c r="C105" i="48"/>
  <c r="C108" i="48"/>
  <c r="C175" i="48"/>
  <c r="C112" i="48"/>
  <c r="C114" i="48"/>
  <c r="C205" i="48"/>
  <c r="C206" i="48"/>
  <c r="C207" i="48"/>
  <c r="C208" i="48"/>
  <c r="C209" i="48"/>
  <c r="C118" i="48"/>
  <c r="C176" i="48"/>
  <c r="C121" i="48"/>
  <c r="C59" i="48"/>
  <c r="C156" i="48"/>
  <c r="C157" i="48"/>
  <c r="C124" i="48"/>
  <c r="C212" i="48"/>
  <c r="C132" i="48"/>
  <c r="C133" i="48"/>
  <c r="C138" i="48"/>
  <c r="C139" i="48"/>
  <c r="C140" i="48"/>
  <c r="C217" i="48"/>
  <c r="C218" i="48"/>
  <c r="C219" i="48"/>
  <c r="C220" i="48"/>
  <c r="C221" i="48"/>
  <c r="C222" i="48"/>
  <c r="C223" i="48"/>
  <c r="C224" i="48"/>
  <c r="C225" i="48"/>
  <c r="C226" i="48"/>
  <c r="C227" i="48"/>
  <c r="C228" i="48"/>
  <c r="C229" i="48"/>
  <c r="C230" i="48"/>
  <c r="C231" i="48"/>
  <c r="C232" i="48"/>
  <c r="C233" i="48"/>
  <c r="C234" i="48"/>
  <c r="C235" i="48"/>
  <c r="C236" i="48"/>
  <c r="C237" i="48"/>
  <c r="C238" i="48"/>
  <c r="C239" i="48"/>
  <c r="C240" i="48"/>
  <c r="C241" i="48"/>
  <c r="C242" i="48"/>
  <c r="C243" i="48"/>
  <c r="C244" i="48"/>
  <c r="C245" i="48"/>
  <c r="C246" i="48"/>
  <c r="C247" i="48"/>
  <c r="C248" i="48"/>
  <c r="C249" i="48"/>
  <c r="C250" i="48"/>
  <c r="C251" i="48"/>
  <c r="C252" i="48"/>
  <c r="C253" i="48"/>
  <c r="C254" i="48"/>
  <c r="C255" i="48"/>
  <c r="C256" i="48"/>
  <c r="C257" i="48"/>
  <c r="C258" i="48"/>
  <c r="C259" i="48"/>
  <c r="C260" i="48"/>
  <c r="C261" i="48"/>
  <c r="C262" i="48"/>
  <c r="C263" i="48"/>
  <c r="C264" i="48"/>
  <c r="C265" i="48"/>
  <c r="C266" i="48"/>
  <c r="C267" i="48"/>
  <c r="C268" i="48"/>
  <c r="C269" i="48"/>
  <c r="C270" i="48"/>
  <c r="C271" i="48"/>
  <c r="C272" i="48"/>
  <c r="C273" i="48"/>
  <c r="C274" i="48"/>
  <c r="C275" i="48"/>
  <c r="C276" i="48"/>
  <c r="C277" i="48"/>
  <c r="C278" i="48"/>
  <c r="C279" i="48"/>
  <c r="C280" i="48"/>
  <c r="C281" i="48"/>
  <c r="C282" i="48"/>
  <c r="C283" i="48"/>
  <c r="C284" i="48"/>
  <c r="C285" i="48"/>
  <c r="C286" i="48"/>
  <c r="C287" i="48"/>
  <c r="C288" i="48"/>
  <c r="C289" i="48"/>
  <c r="C290" i="48"/>
  <c r="C291" i="48"/>
  <c r="C292" i="48"/>
  <c r="C293" i="48"/>
  <c r="C294" i="48"/>
  <c r="C295" i="48"/>
  <c r="C296" i="48"/>
  <c r="C297" i="48"/>
  <c r="C298" i="48"/>
  <c r="C299" i="48"/>
  <c r="C300" i="48"/>
  <c r="C301" i="48"/>
  <c r="C302" i="48"/>
  <c r="C303" i="48"/>
  <c r="C304" i="48"/>
  <c r="C305" i="48"/>
  <c r="C306" i="48"/>
  <c r="C307" i="48"/>
  <c r="C308" i="48"/>
  <c r="C309" i="48"/>
  <c r="C310" i="48"/>
  <c r="C311" i="48"/>
  <c r="C312" i="48"/>
  <c r="C313" i="48"/>
  <c r="C314" i="48"/>
  <c r="C315" i="48"/>
  <c r="C316" i="48"/>
  <c r="C317" i="48"/>
  <c r="C318" i="48"/>
  <c r="C319" i="48"/>
  <c r="C320" i="48"/>
  <c r="C321" i="48"/>
  <c r="C322" i="48"/>
  <c r="C323" i="48"/>
  <c r="C216" i="48"/>
  <c r="AU216" i="48"/>
  <c r="AK216" i="48"/>
  <c r="AX216" i="48" s="1"/>
  <c r="AV216" i="48"/>
  <c r="AU24" i="48"/>
  <c r="AV24" i="48"/>
  <c r="AK24" i="48"/>
  <c r="AX24" i="48" s="1"/>
  <c r="AU3" i="48"/>
  <c r="AV3" i="48"/>
  <c r="AK3" i="48"/>
  <c r="AX3" i="48" s="1"/>
  <c r="AU204" i="48"/>
  <c r="AV204" i="48"/>
  <c r="AK204" i="48"/>
  <c r="AX204" i="48" s="1"/>
  <c r="AU81" i="48"/>
  <c r="AV81" i="48"/>
  <c r="AK81" i="48"/>
  <c r="AX81" i="48" s="1"/>
  <c r="AV11" i="48"/>
  <c r="AK11" i="48"/>
  <c r="AX11" i="48" s="1"/>
  <c r="AU11" i="48"/>
  <c r="AU191" i="48"/>
  <c r="AV191" i="48"/>
  <c r="AK191" i="48"/>
  <c r="AX191" i="48" s="1"/>
  <c r="AU84" i="48"/>
  <c r="AV84" i="48"/>
  <c r="AK84" i="48"/>
  <c r="AX84" i="48" s="1"/>
  <c r="AU69" i="48"/>
  <c r="AV69" i="48"/>
  <c r="AK69" i="48"/>
  <c r="AX69" i="48" s="1"/>
  <c r="AU122" i="48"/>
  <c r="AV122" i="48"/>
  <c r="AK122" i="48"/>
  <c r="AX122" i="48" s="1"/>
  <c r="AU130" i="48"/>
  <c r="AV130" i="48"/>
  <c r="AK130" i="48"/>
  <c r="AX130" i="48" s="1"/>
  <c r="B97" i="48"/>
  <c r="AU97" i="48"/>
  <c r="AV97" i="48"/>
  <c r="AK97" i="48"/>
  <c r="AX97" i="48" s="1"/>
  <c r="AU4" i="48"/>
  <c r="AV4" i="48"/>
  <c r="AK4" i="48"/>
  <c r="AX4" i="48" s="1"/>
  <c r="AK18" i="48"/>
  <c r="AX18" i="48" s="1"/>
  <c r="AU18" i="48"/>
  <c r="AV18" i="48"/>
  <c r="AV73" i="48"/>
  <c r="AK73" i="48"/>
  <c r="AX73" i="48" s="1"/>
  <c r="AU73" i="48"/>
  <c r="AU129" i="48"/>
  <c r="AK129" i="48"/>
  <c r="AX129" i="48" s="1"/>
  <c r="AV129" i="48"/>
  <c r="AU5" i="48"/>
  <c r="AV5" i="48"/>
  <c r="AK5" i="48"/>
  <c r="AX5" i="48" s="1"/>
  <c r="AU210" i="48"/>
  <c r="AV210" i="48"/>
  <c r="AK210" i="48"/>
  <c r="AX210" i="48" s="1"/>
  <c r="AU43" i="48"/>
  <c r="AV43" i="48"/>
  <c r="AK43" i="48"/>
  <c r="AX43" i="48" s="1"/>
  <c r="AU44" i="48"/>
  <c r="AK44" i="48"/>
  <c r="AX44" i="48" s="1"/>
  <c r="AV44" i="48"/>
  <c r="AU51" i="48"/>
  <c r="AV51" i="48"/>
  <c r="AK51" i="48"/>
  <c r="AX51" i="48" s="1"/>
  <c r="AV159" i="48"/>
  <c r="AK159" i="48"/>
  <c r="AX159" i="48" s="1"/>
  <c r="AU159" i="48"/>
  <c r="AV2" i="48"/>
  <c r="AK2" i="48"/>
  <c r="AX2" i="48" s="1"/>
  <c r="AU2" i="48"/>
  <c r="AU155" i="48"/>
  <c r="AV155" i="48"/>
  <c r="AK155" i="48"/>
  <c r="AX155" i="48" s="1"/>
  <c r="AU96" i="48"/>
  <c r="AV96" i="48"/>
  <c r="AK96" i="48"/>
  <c r="AX96" i="48" s="1"/>
  <c r="AU213" i="48"/>
  <c r="AV213" i="48"/>
  <c r="AK213" i="48"/>
  <c r="AX213" i="48" s="1"/>
  <c r="AU167" i="48"/>
  <c r="AV167" i="48"/>
  <c r="AK167" i="48"/>
  <c r="AX167" i="48" s="1"/>
  <c r="AU86" i="48"/>
  <c r="AV86" i="48"/>
  <c r="AK86" i="48"/>
  <c r="AX86" i="48" s="1"/>
  <c r="AU177" i="48"/>
  <c r="AV177" i="48"/>
  <c r="AK177" i="48"/>
  <c r="AX177" i="48" s="1"/>
  <c r="AU12" i="48"/>
  <c r="AK12" i="48"/>
  <c r="AX12" i="48" s="1"/>
  <c r="AV12" i="48"/>
  <c r="AU14" i="48"/>
  <c r="AV14" i="48"/>
  <c r="AK14" i="48"/>
  <c r="AX14" i="48" s="1"/>
  <c r="AU170" i="48"/>
  <c r="AV170" i="48"/>
  <c r="AK170" i="48"/>
  <c r="AX170" i="48" s="1"/>
  <c r="AU16" i="48"/>
  <c r="AV16" i="48"/>
  <c r="AK16" i="48"/>
  <c r="AX16" i="48" s="1"/>
  <c r="AV19" i="48"/>
  <c r="AK19" i="48"/>
  <c r="AX19" i="48" s="1"/>
  <c r="AU19" i="48"/>
  <c r="AU28" i="48"/>
  <c r="AV28" i="48"/>
  <c r="AK28" i="48"/>
  <c r="AX28" i="48" s="1"/>
  <c r="AU202" i="48"/>
  <c r="AV202" i="48"/>
  <c r="AK202" i="48"/>
  <c r="AX202" i="48" s="1"/>
  <c r="AV36" i="48"/>
  <c r="AK36" i="48"/>
  <c r="AX36" i="48" s="1"/>
  <c r="AU36" i="48"/>
  <c r="AU94" i="48"/>
  <c r="AV94" i="48"/>
  <c r="AK94" i="48"/>
  <c r="AX94" i="48" s="1"/>
  <c r="AU164" i="48"/>
  <c r="AV164" i="48"/>
  <c r="AK164" i="48"/>
  <c r="AX164" i="48" s="1"/>
  <c r="AV64" i="48"/>
  <c r="AK64" i="48"/>
  <c r="AX64" i="48" s="1"/>
  <c r="AU64" i="48"/>
  <c r="AU10" i="48"/>
  <c r="AV10" i="48"/>
  <c r="AK10" i="48"/>
  <c r="AX10" i="48" s="1"/>
  <c r="AV158" i="48"/>
  <c r="AK158" i="48"/>
  <c r="AX158" i="48" s="1"/>
  <c r="AU158" i="48"/>
  <c r="AV93" i="48"/>
  <c r="AK93" i="48"/>
  <c r="AX93" i="48" s="1"/>
  <c r="AU93" i="48"/>
  <c r="AU131" i="48"/>
  <c r="AV131" i="48"/>
  <c r="AK131" i="48"/>
  <c r="AX131" i="48" s="1"/>
  <c r="AU161" i="48"/>
  <c r="AV161" i="48"/>
  <c r="AK161" i="48"/>
  <c r="AX161" i="48" s="1"/>
  <c r="AU9" i="48"/>
  <c r="AV9" i="48"/>
  <c r="AK9" i="48"/>
  <c r="AX9" i="48" s="1"/>
  <c r="AV180" i="48"/>
  <c r="AK180" i="48"/>
  <c r="AX180" i="48" s="1"/>
  <c r="AU180" i="48"/>
  <c r="AU144" i="48"/>
  <c r="AV144" i="48"/>
  <c r="AK144" i="48"/>
  <c r="AX144" i="48" s="1"/>
  <c r="AU21" i="48"/>
  <c r="AV21" i="48"/>
  <c r="AK21" i="48"/>
  <c r="AX21" i="48" s="1"/>
  <c r="AV186" i="48"/>
  <c r="AK186" i="48"/>
  <c r="AX186" i="48" s="1"/>
  <c r="AU186" i="48"/>
  <c r="AU37" i="48"/>
  <c r="AV37" i="48"/>
  <c r="AK37" i="48"/>
  <c r="AX37" i="48" s="1"/>
  <c r="AU187" i="48"/>
  <c r="AV187" i="48"/>
  <c r="AK187" i="48"/>
  <c r="AX187" i="48" s="1"/>
  <c r="AU120" i="48"/>
  <c r="AV120" i="48"/>
  <c r="AK120" i="48"/>
  <c r="AX120" i="48" s="1"/>
  <c r="AU55" i="48"/>
  <c r="AV55" i="48"/>
  <c r="AK55" i="48"/>
  <c r="AX55" i="48" s="1"/>
  <c r="AU173" i="48"/>
  <c r="AV173" i="48"/>
  <c r="AK173" i="48"/>
  <c r="AX173" i="48" s="1"/>
  <c r="AU198" i="48"/>
  <c r="AV198" i="48"/>
  <c r="AK198" i="48"/>
  <c r="AX198" i="48" s="1"/>
  <c r="AU13" i="48"/>
  <c r="AV13" i="48"/>
  <c r="AK13" i="48"/>
  <c r="AX13" i="48" s="1"/>
  <c r="AU75" i="48"/>
  <c r="AV75" i="48"/>
  <c r="AK75" i="48"/>
  <c r="AX75" i="48" s="1"/>
  <c r="AU80" i="48"/>
  <c r="AV80" i="48"/>
  <c r="AK80" i="48"/>
  <c r="AX80" i="48" s="1"/>
  <c r="AU7" i="48"/>
  <c r="AV7" i="48"/>
  <c r="AK7" i="48"/>
  <c r="AX7" i="48" s="1"/>
  <c r="AU15" i="48"/>
  <c r="AV15" i="48"/>
  <c r="AK15" i="48"/>
  <c r="AX15" i="48" s="1"/>
  <c r="AU135" i="48"/>
  <c r="AV135" i="48"/>
  <c r="AK135" i="48"/>
  <c r="AX135" i="48" s="1"/>
  <c r="AV123" i="48"/>
  <c r="AK123" i="48"/>
  <c r="AX123" i="48" s="1"/>
  <c r="AU123" i="48"/>
  <c r="B45" i="48"/>
  <c r="G45" i="48" s="1"/>
  <c r="N45" i="48" s="1"/>
  <c r="AU45" i="48"/>
  <c r="AK45" i="48"/>
  <c r="AX45" i="48" s="1"/>
  <c r="AV45" i="48"/>
  <c r="AU88" i="48"/>
  <c r="AV88" i="48"/>
  <c r="AK88" i="48"/>
  <c r="AX88" i="48" s="1"/>
  <c r="AV200" i="48"/>
  <c r="AK200" i="48"/>
  <c r="AX200" i="48" s="1"/>
  <c r="AU200" i="48"/>
  <c r="AU20" i="48"/>
  <c r="AV20" i="48"/>
  <c r="AK20" i="48"/>
  <c r="AX20" i="48" s="1"/>
  <c r="AU165" i="48"/>
  <c r="AV165" i="48"/>
  <c r="AK165" i="48"/>
  <c r="AX165" i="48" s="1"/>
  <c r="AU26" i="48"/>
  <c r="AV26" i="48"/>
  <c r="AK26" i="48"/>
  <c r="AX26" i="48" s="1"/>
  <c r="AU6" i="48"/>
  <c r="AV6" i="48"/>
  <c r="AK6" i="48"/>
  <c r="AX6" i="48" s="1"/>
  <c r="AV76" i="48"/>
  <c r="AK76" i="48"/>
  <c r="AX76" i="48" s="1"/>
  <c r="AU76" i="48"/>
  <c r="AU78" i="48"/>
  <c r="AV78" i="48"/>
  <c r="AK78" i="48"/>
  <c r="AX78" i="48" s="1"/>
  <c r="AU8" i="48"/>
  <c r="AV8" i="48"/>
  <c r="AK8" i="48"/>
  <c r="AX8" i="48" s="1"/>
  <c r="AV128" i="48"/>
  <c r="AK128" i="48"/>
  <c r="AX128" i="48" s="1"/>
  <c r="AU128" i="48"/>
  <c r="AU119" i="48"/>
  <c r="AV119" i="48"/>
  <c r="AK119" i="48"/>
  <c r="AX119" i="48" s="1"/>
  <c r="AU22" i="48"/>
  <c r="AV22" i="48"/>
  <c r="AK22" i="48"/>
  <c r="AX22" i="48" s="1"/>
  <c r="AU185" i="48"/>
  <c r="AV185" i="48"/>
  <c r="AK185" i="48"/>
  <c r="AX185" i="48" s="1"/>
  <c r="AV30" i="48"/>
  <c r="AK30" i="48"/>
  <c r="AX30" i="48" s="1"/>
  <c r="AU30" i="48"/>
  <c r="AU38" i="48"/>
  <c r="AK38" i="48"/>
  <c r="AX38" i="48" s="1"/>
  <c r="AV38" i="48"/>
  <c r="AU25" i="48"/>
  <c r="AK25" i="48"/>
  <c r="AX25" i="48" s="1"/>
  <c r="AV25" i="48"/>
  <c r="AV41" i="48"/>
  <c r="AK41" i="48"/>
  <c r="AX41" i="48" s="1"/>
  <c r="AU41" i="48"/>
  <c r="AU46" i="48"/>
  <c r="AV46" i="48"/>
  <c r="AK46" i="48"/>
  <c r="AX46" i="48" s="1"/>
  <c r="AU47" i="48"/>
  <c r="AK47" i="48"/>
  <c r="AX47" i="48" s="1"/>
  <c r="AV47" i="48"/>
  <c r="AK48" i="48"/>
  <c r="AX48" i="48" s="1"/>
  <c r="AU48" i="48"/>
  <c r="AV48" i="48"/>
  <c r="AU54" i="48"/>
  <c r="AV54" i="48"/>
  <c r="AK54" i="48"/>
  <c r="AX54" i="48" s="1"/>
  <c r="AU145" i="48"/>
  <c r="AK145" i="48"/>
  <c r="AX145" i="48" s="1"/>
  <c r="AV145" i="48"/>
  <c r="AU106" i="48"/>
  <c r="AV106" i="48"/>
  <c r="AK106" i="48"/>
  <c r="AX106" i="48" s="1"/>
  <c r="AU58" i="48"/>
  <c r="AV58" i="48"/>
  <c r="AK58" i="48"/>
  <c r="AX58" i="48" s="1"/>
  <c r="AV196" i="48"/>
  <c r="AK196" i="48"/>
  <c r="AX196" i="48" s="1"/>
  <c r="AU196" i="48"/>
  <c r="AU172" i="48"/>
  <c r="AV172" i="48"/>
  <c r="AK172" i="48"/>
  <c r="AX172" i="48" s="1"/>
  <c r="AK168" i="48"/>
  <c r="AX168" i="48" s="1"/>
  <c r="AU168" i="48"/>
  <c r="AV168" i="48"/>
  <c r="AU184" i="48"/>
  <c r="AV184" i="48"/>
  <c r="AK184" i="48"/>
  <c r="AX184" i="48" s="1"/>
  <c r="AU82" i="48"/>
  <c r="AV82" i="48"/>
  <c r="AK82" i="48"/>
  <c r="AX82" i="48" s="1"/>
  <c r="AV188" i="48"/>
  <c r="AK188" i="48"/>
  <c r="AX188" i="48" s="1"/>
  <c r="AU188" i="48"/>
  <c r="AU63" i="48"/>
  <c r="AK63" i="48"/>
  <c r="AX63" i="48" s="1"/>
  <c r="AV63" i="48"/>
  <c r="AU83" i="48"/>
  <c r="AV83" i="48"/>
  <c r="AK83" i="48"/>
  <c r="AX83" i="48" s="1"/>
  <c r="AU104" i="48"/>
  <c r="AV104" i="48"/>
  <c r="AK104" i="48"/>
  <c r="AX104" i="48" s="1"/>
  <c r="B127" i="48"/>
  <c r="AV127" i="48"/>
  <c r="AK127" i="48"/>
  <c r="AX127" i="48" s="1"/>
  <c r="AU127" i="48"/>
  <c r="AU215" i="48"/>
  <c r="AV215" i="48"/>
  <c r="AK215" i="48"/>
  <c r="AX215" i="48" s="1"/>
  <c r="AU125" i="48"/>
  <c r="AV125" i="48"/>
  <c r="AK125" i="48"/>
  <c r="AX125" i="48" s="1"/>
  <c r="AV141" i="48"/>
  <c r="AK141" i="48"/>
  <c r="AX141" i="48" s="1"/>
  <c r="AU141" i="48"/>
  <c r="AU126" i="48"/>
  <c r="AV126" i="48"/>
  <c r="AK126" i="48"/>
  <c r="AX126" i="48" s="1"/>
  <c r="AU91" i="48"/>
  <c r="AV91" i="48"/>
  <c r="AK91" i="48"/>
  <c r="AX91" i="48" s="1"/>
  <c r="AU143" i="48"/>
  <c r="AV143" i="48"/>
  <c r="AK143" i="48"/>
  <c r="AX143" i="48" s="1"/>
  <c r="AU99" i="48"/>
  <c r="AV99" i="48"/>
  <c r="AK99" i="48"/>
  <c r="AX99" i="48" s="1"/>
  <c r="AU67" i="48"/>
  <c r="AV67" i="48"/>
  <c r="AK67" i="48"/>
  <c r="AX67" i="48" s="1"/>
  <c r="AU203" i="48"/>
  <c r="AV203" i="48"/>
  <c r="AK203" i="48"/>
  <c r="AX203" i="48" s="1"/>
  <c r="AU182" i="48"/>
  <c r="AV182" i="48"/>
  <c r="AK182" i="48"/>
  <c r="AX182" i="48" s="1"/>
  <c r="AU17" i="48"/>
  <c r="AV17" i="48"/>
  <c r="AK17" i="48"/>
  <c r="AX17" i="48" s="1"/>
  <c r="AU171" i="48"/>
  <c r="AV171" i="48"/>
  <c r="AK171" i="48"/>
  <c r="AX171" i="48" s="1"/>
  <c r="AU134" i="48"/>
  <c r="AV134" i="48"/>
  <c r="AK134" i="48"/>
  <c r="AX134" i="48" s="1"/>
  <c r="AU27" i="48"/>
  <c r="AK27" i="48"/>
  <c r="AX27" i="48" s="1"/>
  <c r="AV27" i="48"/>
  <c r="AU29" i="48"/>
  <c r="AV29" i="48"/>
  <c r="AK29" i="48"/>
  <c r="AX29" i="48" s="1"/>
  <c r="AK39" i="48"/>
  <c r="AX39" i="48" s="1"/>
  <c r="AU39" i="48"/>
  <c r="AV39" i="48"/>
  <c r="AV192" i="48"/>
  <c r="AK192" i="48"/>
  <c r="AX192" i="48" s="1"/>
  <c r="AU192" i="48"/>
  <c r="AU194" i="48"/>
  <c r="AV194" i="48"/>
  <c r="AK194" i="48"/>
  <c r="AX194" i="48" s="1"/>
  <c r="AU324" i="48"/>
  <c r="AK324" i="48"/>
  <c r="AX324" i="48" s="1"/>
  <c r="AV324" i="48"/>
  <c r="AV325" i="48"/>
  <c r="AK325" i="48"/>
  <c r="AX325" i="48" s="1"/>
  <c r="AU325" i="48"/>
  <c r="AV326" i="48"/>
  <c r="AK326" i="48"/>
  <c r="AX326" i="48" s="1"/>
  <c r="AU326" i="48"/>
  <c r="AU327" i="48"/>
  <c r="AV327" i="48"/>
  <c r="AK327" i="48"/>
  <c r="AX327" i="48" s="1"/>
  <c r="AK328" i="48"/>
  <c r="AX328" i="48" s="1"/>
  <c r="AU328" i="48"/>
  <c r="AV328" i="48"/>
  <c r="AU329" i="48"/>
  <c r="AV329" i="48"/>
  <c r="AK329" i="48"/>
  <c r="AX329" i="48" s="1"/>
  <c r="AU330" i="48"/>
  <c r="AV330" i="48"/>
  <c r="AK330" i="48"/>
  <c r="AX330" i="48" s="1"/>
  <c r="AU331" i="48"/>
  <c r="AV331" i="48"/>
  <c r="AK331" i="48"/>
  <c r="AX331" i="48" s="1"/>
  <c r="AU332" i="48"/>
  <c r="AV332" i="48"/>
  <c r="AK332" i="48"/>
  <c r="AX332" i="48" s="1"/>
  <c r="AV333" i="48"/>
  <c r="AK333" i="48"/>
  <c r="AX333" i="48" s="1"/>
  <c r="AU333" i="48"/>
  <c r="AU334" i="48"/>
  <c r="AK334" i="48"/>
  <c r="AX334" i="48" s="1"/>
  <c r="AV334" i="48"/>
  <c r="AU335" i="48"/>
  <c r="AV335" i="48"/>
  <c r="AK335" i="48"/>
  <c r="AX335" i="48" s="1"/>
  <c r="AV336" i="48"/>
  <c r="AK336" i="48"/>
  <c r="AX336" i="48" s="1"/>
  <c r="AU336" i="48"/>
  <c r="AV337" i="48"/>
  <c r="AK337" i="48"/>
  <c r="AX337" i="48" s="1"/>
  <c r="AU337" i="48"/>
  <c r="AU338" i="48"/>
  <c r="AV338" i="48"/>
  <c r="AK338" i="48"/>
  <c r="AX338" i="48" s="1"/>
  <c r="AU339" i="48"/>
  <c r="AV339" i="48"/>
  <c r="AK339" i="48"/>
  <c r="AX339" i="48" s="1"/>
  <c r="AU340" i="48"/>
  <c r="AV340" i="48"/>
  <c r="AK340" i="48"/>
  <c r="AX340" i="48" s="1"/>
  <c r="AU341" i="48"/>
  <c r="AV341" i="48"/>
  <c r="AK341" i="48"/>
  <c r="AX341" i="48" s="1"/>
  <c r="AU342" i="48"/>
  <c r="AV342" i="48"/>
  <c r="AK342" i="48"/>
  <c r="AX342" i="48" s="1"/>
  <c r="AU343" i="48"/>
  <c r="AV343" i="48"/>
  <c r="AK343" i="48"/>
  <c r="AX343" i="48" s="1"/>
  <c r="AK344" i="48"/>
  <c r="AX344" i="48" s="1"/>
  <c r="AU344" i="48"/>
  <c r="AV344" i="48"/>
  <c r="AU345" i="48"/>
  <c r="AV345" i="48"/>
  <c r="AK345" i="48"/>
  <c r="AX345" i="48" s="1"/>
  <c r="AU346" i="48"/>
  <c r="AV346" i="48"/>
  <c r="AK346" i="48"/>
  <c r="AX346" i="48" s="1"/>
  <c r="AU347" i="48"/>
  <c r="AV347" i="48"/>
  <c r="AK347" i="48"/>
  <c r="AX347" i="48" s="1"/>
  <c r="AU348" i="48"/>
  <c r="AK348" i="48"/>
  <c r="AX348" i="48" s="1"/>
  <c r="AV348" i="48"/>
  <c r="AV349" i="48"/>
  <c r="AK349" i="48"/>
  <c r="AX349" i="48" s="1"/>
  <c r="AU349" i="48"/>
  <c r="AU350" i="48"/>
  <c r="AV350" i="48"/>
  <c r="AK350" i="48"/>
  <c r="AX350" i="48" s="1"/>
  <c r="AU351" i="48"/>
  <c r="AV351" i="48"/>
  <c r="AK351" i="48"/>
  <c r="AX351" i="48" s="1"/>
  <c r="AU352" i="48"/>
  <c r="AV352" i="48"/>
  <c r="AK352" i="48"/>
  <c r="AX352" i="48" s="1"/>
  <c r="AU353" i="48"/>
  <c r="AV353" i="48"/>
  <c r="AK353" i="48"/>
  <c r="AX353" i="48" s="1"/>
  <c r="AU354" i="48"/>
  <c r="AV354" i="48"/>
  <c r="AK354" i="48"/>
  <c r="AX354" i="48" s="1"/>
  <c r="AU355" i="48"/>
  <c r="AV355" i="48"/>
  <c r="AK355" i="48"/>
  <c r="AX355" i="48" s="1"/>
  <c r="AU356" i="48"/>
  <c r="AV356" i="48"/>
  <c r="AK356" i="48"/>
  <c r="AX356" i="48" s="1"/>
  <c r="AU357" i="48"/>
  <c r="AV357" i="48"/>
  <c r="AK357" i="48"/>
  <c r="AX357" i="48" s="1"/>
  <c r="AV358" i="48"/>
  <c r="AK358" i="48"/>
  <c r="AX358" i="48" s="1"/>
  <c r="AU358" i="48"/>
  <c r="AU359" i="48"/>
  <c r="AK359" i="48"/>
  <c r="AX359" i="48" s="1"/>
  <c r="AV359" i="48"/>
  <c r="AU360" i="48"/>
  <c r="AV360" i="48"/>
  <c r="AK360" i="48"/>
  <c r="AX360" i="48" s="1"/>
  <c r="AV361" i="48"/>
  <c r="AK361" i="48"/>
  <c r="AX361" i="48" s="1"/>
  <c r="AU361" i="48"/>
  <c r="AU362" i="48"/>
  <c r="AV362" i="48"/>
  <c r="AK362" i="48"/>
  <c r="AX362" i="48" s="1"/>
  <c r="AU363" i="48"/>
  <c r="AV363" i="48"/>
  <c r="AK363" i="48"/>
  <c r="AX363" i="48" s="1"/>
  <c r="AP363" i="48"/>
  <c r="AV32" i="48"/>
  <c r="AK32" i="48"/>
  <c r="AX32" i="48" s="1"/>
  <c r="AU32" i="48"/>
  <c r="AU33" i="48"/>
  <c r="AK33" i="48"/>
  <c r="AX33" i="48" s="1"/>
  <c r="AV33" i="48"/>
  <c r="AU34" i="48"/>
  <c r="AV34" i="48"/>
  <c r="AK34" i="48"/>
  <c r="AX34" i="48" s="1"/>
  <c r="AU42" i="48"/>
  <c r="AV42" i="48"/>
  <c r="AK42" i="48"/>
  <c r="AX42" i="48" s="1"/>
  <c r="AU146" i="48"/>
  <c r="AV146" i="48"/>
  <c r="AK146" i="48"/>
  <c r="AX146" i="48" s="1"/>
  <c r="AU160" i="48"/>
  <c r="AV160" i="48"/>
  <c r="AK160" i="48"/>
  <c r="AX160" i="48" s="1"/>
  <c r="AU189" i="48"/>
  <c r="AV189" i="48"/>
  <c r="AK189" i="48"/>
  <c r="AX189" i="48" s="1"/>
  <c r="AU49" i="48"/>
  <c r="AV49" i="48"/>
  <c r="AK49" i="48"/>
  <c r="AX49" i="48" s="1"/>
  <c r="AV190" i="48"/>
  <c r="AK190" i="48"/>
  <c r="AX190" i="48" s="1"/>
  <c r="AU190" i="48"/>
  <c r="AU52" i="48"/>
  <c r="AV52" i="48"/>
  <c r="AK52" i="48"/>
  <c r="AX52" i="48" s="1"/>
  <c r="AU193" i="48"/>
  <c r="AV193" i="48"/>
  <c r="AK193" i="48"/>
  <c r="AX193" i="48" s="1"/>
  <c r="AU56" i="48"/>
  <c r="AV56" i="48"/>
  <c r="AK56" i="48"/>
  <c r="AX56" i="48" s="1"/>
  <c r="AU57" i="48"/>
  <c r="AV57" i="48"/>
  <c r="AK57" i="48"/>
  <c r="AX57" i="48" s="1"/>
  <c r="AU195" i="48"/>
  <c r="AV195" i="48"/>
  <c r="AK195" i="48"/>
  <c r="AX195" i="48" s="1"/>
  <c r="AU162" i="48"/>
  <c r="AV162" i="48"/>
  <c r="AK162" i="48"/>
  <c r="AX162" i="48" s="1"/>
  <c r="AU60" i="48"/>
  <c r="AV60" i="48"/>
  <c r="AK60" i="48"/>
  <c r="AX60" i="48" s="1"/>
  <c r="AU68" i="48"/>
  <c r="AV68" i="48"/>
  <c r="AK68" i="48"/>
  <c r="AX68" i="48" s="1"/>
  <c r="AU70" i="48"/>
  <c r="AV70" i="48"/>
  <c r="AK70" i="48"/>
  <c r="AX70" i="48" s="1"/>
  <c r="AV71" i="48"/>
  <c r="AK71" i="48"/>
  <c r="AX71" i="48" s="1"/>
  <c r="AU71" i="48"/>
  <c r="AU72" i="48"/>
  <c r="AV72" i="48"/>
  <c r="AK72" i="48"/>
  <c r="AX72" i="48" s="1"/>
  <c r="AU77" i="48"/>
  <c r="AV77" i="48"/>
  <c r="AK77" i="48"/>
  <c r="AX77" i="48" s="1"/>
  <c r="AU79" i="48"/>
  <c r="AV79" i="48"/>
  <c r="AK79" i="48"/>
  <c r="AX79" i="48" s="1"/>
  <c r="AV150" i="48"/>
  <c r="AK150" i="48"/>
  <c r="AX150" i="48" s="1"/>
  <c r="AU150" i="48"/>
  <c r="AU87" i="48"/>
  <c r="AK87" i="48"/>
  <c r="AX87" i="48" s="1"/>
  <c r="AV87" i="48"/>
  <c r="AU89" i="48"/>
  <c r="AV89" i="48"/>
  <c r="AK89" i="48"/>
  <c r="AX89" i="48" s="1"/>
  <c r="AU199" i="48"/>
  <c r="AV199" i="48"/>
  <c r="AK199" i="48"/>
  <c r="AX199" i="48" s="1"/>
  <c r="AU90" i="48"/>
  <c r="AV90" i="48"/>
  <c r="AK90" i="48"/>
  <c r="AX90" i="48" s="1"/>
  <c r="AU151" i="48"/>
  <c r="AV151" i="48"/>
  <c r="AK151" i="48"/>
  <c r="AX151" i="48" s="1"/>
  <c r="AV92" i="48"/>
  <c r="AK92" i="48"/>
  <c r="AX92" i="48" s="1"/>
  <c r="AU92" i="48"/>
  <c r="AV98" i="48"/>
  <c r="AK98" i="48"/>
  <c r="AX98" i="48" s="1"/>
  <c r="AU98" i="48"/>
  <c r="AV101" i="48"/>
  <c r="AK101" i="48"/>
  <c r="AX101" i="48" s="1"/>
  <c r="AU101" i="48"/>
  <c r="AU103" i="48"/>
  <c r="AK103" i="48"/>
  <c r="AX103" i="48" s="1"/>
  <c r="AV103" i="48"/>
  <c r="AU107" i="48"/>
  <c r="AV107" i="48"/>
  <c r="AK107" i="48"/>
  <c r="AX107" i="48" s="1"/>
  <c r="AV154" i="48"/>
  <c r="AK154" i="48"/>
  <c r="AX154" i="48" s="1"/>
  <c r="AU154" i="48"/>
  <c r="AV109" i="48"/>
  <c r="AK109" i="48"/>
  <c r="AX109" i="48" s="1"/>
  <c r="AU109" i="48"/>
  <c r="AU111" i="48"/>
  <c r="AV111" i="48"/>
  <c r="AK111" i="48"/>
  <c r="AX111" i="48" s="1"/>
  <c r="AU113" i="48"/>
  <c r="AV113" i="48"/>
  <c r="AK113" i="48"/>
  <c r="AX113" i="48" s="1"/>
  <c r="AU115" i="48"/>
  <c r="AK115" i="48"/>
  <c r="AX115" i="48" s="1"/>
  <c r="AV115" i="48"/>
  <c r="AK116" i="48"/>
  <c r="AX116" i="48" s="1"/>
  <c r="AU116" i="48"/>
  <c r="AV116" i="48"/>
  <c r="AV117" i="48"/>
  <c r="AK117" i="48"/>
  <c r="AX117" i="48" s="1"/>
  <c r="AU117" i="48"/>
  <c r="AV211" i="48"/>
  <c r="AK211" i="48"/>
  <c r="AX211" i="48" s="1"/>
  <c r="AU211" i="48"/>
  <c r="AV136" i="48"/>
  <c r="AK136" i="48"/>
  <c r="AX136" i="48" s="1"/>
  <c r="AU136" i="48"/>
  <c r="AU214" i="48"/>
  <c r="AV214" i="48"/>
  <c r="AK214" i="48"/>
  <c r="AX214" i="48" s="1"/>
  <c r="AU137" i="48"/>
  <c r="AV137" i="48"/>
  <c r="AK137" i="48"/>
  <c r="AX137" i="48" s="1"/>
  <c r="AU169" i="48"/>
  <c r="AV169" i="48"/>
  <c r="AK169" i="48"/>
  <c r="AX169" i="48" s="1"/>
  <c r="AU178" i="48"/>
  <c r="AV178" i="48"/>
  <c r="AK178" i="48"/>
  <c r="AX178" i="48" s="1"/>
  <c r="AU183" i="48"/>
  <c r="AV183" i="48"/>
  <c r="AK183" i="48"/>
  <c r="AX183" i="48" s="1"/>
  <c r="AU23" i="48"/>
  <c r="AV23" i="48"/>
  <c r="AK23" i="48"/>
  <c r="AX23" i="48" s="1"/>
  <c r="AU31" i="48"/>
  <c r="AV31" i="48"/>
  <c r="AK31" i="48"/>
  <c r="AX31" i="48" s="1"/>
  <c r="AU35" i="48"/>
  <c r="AV35" i="48"/>
  <c r="AK35" i="48"/>
  <c r="AX35" i="48" s="1"/>
  <c r="AU40" i="48"/>
  <c r="AV40" i="48"/>
  <c r="AK40" i="48"/>
  <c r="AX40" i="48" s="1"/>
  <c r="AU153" i="48"/>
  <c r="AV153" i="48"/>
  <c r="AK153" i="48"/>
  <c r="AX153" i="48" s="1"/>
  <c r="AU50" i="48"/>
  <c r="AV50" i="48"/>
  <c r="AK50" i="48"/>
  <c r="AX50" i="48" s="1"/>
  <c r="AV53" i="48"/>
  <c r="AK53" i="48"/>
  <c r="AX53" i="48" s="1"/>
  <c r="AU53" i="48"/>
  <c r="AU147" i="48"/>
  <c r="AV147" i="48"/>
  <c r="AK147" i="48"/>
  <c r="AX147" i="48" s="1"/>
  <c r="AU85" i="48"/>
  <c r="AV85" i="48"/>
  <c r="AK85" i="48"/>
  <c r="AX85" i="48" s="1"/>
  <c r="AV142" i="48"/>
  <c r="AK142" i="48"/>
  <c r="AX142" i="48" s="1"/>
  <c r="AU142" i="48"/>
  <c r="AV179" i="48"/>
  <c r="AK179" i="48"/>
  <c r="AX179" i="48" s="1"/>
  <c r="AU179" i="48"/>
  <c r="AU166" i="48"/>
  <c r="AV166" i="48"/>
  <c r="AK166" i="48"/>
  <c r="AX166" i="48" s="1"/>
  <c r="AU181" i="48"/>
  <c r="AV181" i="48"/>
  <c r="AK181" i="48"/>
  <c r="AX181" i="48" s="1"/>
  <c r="AU110" i="48"/>
  <c r="AV110" i="48"/>
  <c r="AK110" i="48"/>
  <c r="AX110" i="48" s="1"/>
  <c r="AU61" i="48"/>
  <c r="AV61" i="48"/>
  <c r="AK61" i="48"/>
  <c r="AX61" i="48" s="1"/>
  <c r="AU197" i="48"/>
  <c r="AV197" i="48"/>
  <c r="AK197" i="48"/>
  <c r="AX197" i="48" s="1"/>
  <c r="AV62" i="48"/>
  <c r="AK62" i="48"/>
  <c r="AX62" i="48" s="1"/>
  <c r="AU62" i="48"/>
  <c r="AU65" i="48"/>
  <c r="AV65" i="48"/>
  <c r="AK65" i="48"/>
  <c r="AX65" i="48" s="1"/>
  <c r="AU66" i="48"/>
  <c r="AV66" i="48"/>
  <c r="AK66" i="48"/>
  <c r="AX66" i="48" s="1"/>
  <c r="AU148" i="48"/>
  <c r="AV148" i="48"/>
  <c r="AK148" i="48"/>
  <c r="AX148" i="48" s="1"/>
  <c r="L364" i="48"/>
  <c r="AU364" i="48"/>
  <c r="AV364" i="48"/>
  <c r="AK364" i="48"/>
  <c r="AX364" i="48" s="1"/>
  <c r="AP364" i="48"/>
  <c r="AU149" i="48"/>
  <c r="AV149" i="48"/>
  <c r="AK149" i="48"/>
  <c r="AX149" i="48" s="1"/>
  <c r="AV74" i="48"/>
  <c r="AK74" i="48"/>
  <c r="AX74" i="48" s="1"/>
  <c r="AU74" i="48"/>
  <c r="AU163" i="48"/>
  <c r="AV163" i="48"/>
  <c r="AK163" i="48"/>
  <c r="AX163" i="48" s="1"/>
  <c r="AV174" i="48"/>
  <c r="AK174" i="48"/>
  <c r="AX174" i="48" s="1"/>
  <c r="AU174" i="48"/>
  <c r="AU201" i="48"/>
  <c r="AK201" i="48"/>
  <c r="AX201" i="48" s="1"/>
  <c r="AV201" i="48"/>
  <c r="AU95" i="48"/>
  <c r="AV95" i="48"/>
  <c r="AK95" i="48"/>
  <c r="AX95" i="48" s="1"/>
  <c r="AK100" i="48"/>
  <c r="AX100" i="48" s="1"/>
  <c r="AU100" i="48"/>
  <c r="AV100" i="48"/>
  <c r="AU152" i="48"/>
  <c r="AV152" i="48"/>
  <c r="AK152" i="48"/>
  <c r="AX152" i="48" s="1"/>
  <c r="AU102" i="48"/>
  <c r="AK102" i="48"/>
  <c r="AX102" i="48" s="1"/>
  <c r="AV102" i="48"/>
  <c r="AU105" i="48"/>
  <c r="AV105" i="48"/>
  <c r="AK105" i="48"/>
  <c r="AX105" i="48" s="1"/>
  <c r="AU108" i="48"/>
  <c r="AV108" i="48"/>
  <c r="AK108" i="48"/>
  <c r="AX108" i="48" s="1"/>
  <c r="AU175" i="48"/>
  <c r="AK175" i="48"/>
  <c r="AX175" i="48" s="1"/>
  <c r="AV175" i="48"/>
  <c r="AU112" i="48"/>
  <c r="AV112" i="48"/>
  <c r="AK112" i="48"/>
  <c r="AX112" i="48" s="1"/>
  <c r="AU114" i="48"/>
  <c r="AV114" i="48"/>
  <c r="AK114" i="48"/>
  <c r="AX114" i="48" s="1"/>
  <c r="AU205" i="48"/>
  <c r="AV205" i="48"/>
  <c r="AK205" i="48"/>
  <c r="AX205" i="48" s="1"/>
  <c r="AU206" i="48"/>
  <c r="AV206" i="48"/>
  <c r="AK206" i="48"/>
  <c r="AX206" i="48" s="1"/>
  <c r="AU207" i="48"/>
  <c r="AV207" i="48"/>
  <c r="AK207" i="48"/>
  <c r="AX207" i="48" s="1"/>
  <c r="AU208" i="48"/>
  <c r="AK208" i="48"/>
  <c r="AX208" i="48" s="1"/>
  <c r="AV208" i="48"/>
  <c r="AU209" i="48"/>
  <c r="AV209" i="48"/>
  <c r="AK209" i="48"/>
  <c r="AX209" i="48" s="1"/>
  <c r="AV118" i="48"/>
  <c r="AK118" i="48"/>
  <c r="AX118" i="48" s="1"/>
  <c r="AU118" i="48"/>
  <c r="AU176" i="48"/>
  <c r="AV176" i="48"/>
  <c r="AK176" i="48"/>
  <c r="AX176" i="48" s="1"/>
  <c r="L121" i="48"/>
  <c r="AU121" i="48"/>
  <c r="AV121" i="48"/>
  <c r="AK121" i="48"/>
  <c r="AX121" i="48" s="1"/>
  <c r="AU59" i="48"/>
  <c r="AV59" i="48"/>
  <c r="AK59" i="48"/>
  <c r="AX59" i="48" s="1"/>
  <c r="AK156" i="48"/>
  <c r="AX156" i="48" s="1"/>
  <c r="AU156" i="48"/>
  <c r="AV156" i="48"/>
  <c r="AU157" i="48"/>
  <c r="AV157" i="48"/>
  <c r="AK157" i="48"/>
  <c r="AX157" i="48" s="1"/>
  <c r="AU124" i="48"/>
  <c r="AV124" i="48"/>
  <c r="AK124" i="48"/>
  <c r="AX124" i="48" s="1"/>
  <c r="AU212" i="48"/>
  <c r="AV212" i="48"/>
  <c r="AK212" i="48"/>
  <c r="AX212" i="48" s="1"/>
  <c r="AK132" i="48"/>
  <c r="AX132" i="48" s="1"/>
  <c r="AU132" i="48"/>
  <c r="AV132" i="48"/>
  <c r="AU133" i="48"/>
  <c r="AV133" i="48"/>
  <c r="AK133" i="48"/>
  <c r="AX133" i="48" s="1"/>
  <c r="AV138" i="48"/>
  <c r="AK138" i="48"/>
  <c r="AX138" i="48" s="1"/>
  <c r="AU138" i="48"/>
  <c r="AU139" i="48"/>
  <c r="AV139" i="48"/>
  <c r="AK139" i="48"/>
  <c r="AX139" i="48" s="1"/>
  <c r="L140" i="48"/>
  <c r="AU140" i="48"/>
  <c r="AK140" i="48"/>
  <c r="AX140" i="48" s="1"/>
  <c r="AV140" i="48"/>
  <c r="L217" i="48"/>
  <c r="AV217" i="48"/>
  <c r="AK217" i="48"/>
  <c r="AX217" i="48" s="1"/>
  <c r="AU217" i="48"/>
  <c r="L218" i="48"/>
  <c r="AU218" i="48"/>
  <c r="AV218" i="48"/>
  <c r="AK218" i="48"/>
  <c r="AX218" i="48" s="1"/>
  <c r="L219" i="48"/>
  <c r="AV219" i="48"/>
  <c r="AK219" i="48"/>
  <c r="AX219" i="48" s="1"/>
  <c r="AU219" i="48"/>
  <c r="L220" i="48"/>
  <c r="AV220" i="48"/>
  <c r="AK220" i="48"/>
  <c r="AX220" i="48" s="1"/>
  <c r="AU220" i="48"/>
  <c r="L221" i="48"/>
  <c r="AU221" i="48"/>
  <c r="AK221" i="48"/>
  <c r="AX221" i="48" s="1"/>
  <c r="AV221" i="48"/>
  <c r="L222" i="48"/>
  <c r="AV222" i="48"/>
  <c r="AK222" i="48"/>
  <c r="AX222" i="48" s="1"/>
  <c r="AU222" i="48"/>
  <c r="L223" i="48"/>
  <c r="AU223" i="48"/>
  <c r="AK223" i="48"/>
  <c r="AX223" i="48" s="1"/>
  <c r="AV223" i="48"/>
  <c r="L224" i="48"/>
  <c r="AU224" i="48"/>
  <c r="AV224" i="48"/>
  <c r="AK224" i="48"/>
  <c r="AX224" i="48" s="1"/>
  <c r="L225" i="48"/>
  <c r="AU225" i="48"/>
  <c r="AV225" i="48"/>
  <c r="AK225" i="48"/>
  <c r="AX225" i="48" s="1"/>
  <c r="L226" i="48"/>
  <c r="AV226" i="48"/>
  <c r="AK226" i="48"/>
  <c r="AX226" i="48" s="1"/>
  <c r="AU226" i="48"/>
  <c r="L227" i="48"/>
  <c r="AU227" i="48"/>
  <c r="AV227" i="48"/>
  <c r="AK227" i="48"/>
  <c r="AX227" i="48" s="1"/>
  <c r="L228" i="48"/>
  <c r="AU228" i="48"/>
  <c r="AV228" i="48"/>
  <c r="AK228" i="48"/>
  <c r="AX228" i="48" s="1"/>
  <c r="L229" i="48"/>
  <c r="AU229" i="48"/>
  <c r="AK229" i="48"/>
  <c r="AX229" i="48" s="1"/>
  <c r="AV229" i="48"/>
  <c r="L230" i="48"/>
  <c r="AK230" i="48"/>
  <c r="AX230" i="48" s="1"/>
  <c r="AU230" i="48"/>
  <c r="AV230" i="48"/>
  <c r="L231" i="48"/>
  <c r="AU231" i="48"/>
  <c r="AK231" i="48"/>
  <c r="AX231" i="48" s="1"/>
  <c r="AV231" i="48"/>
  <c r="L232" i="48"/>
  <c r="AU232" i="48"/>
  <c r="AV232" i="48"/>
  <c r="AK232" i="48"/>
  <c r="AX232" i="48" s="1"/>
  <c r="L233" i="48"/>
  <c r="AU233" i="48"/>
  <c r="AV233" i="48"/>
  <c r="AK233" i="48"/>
  <c r="AX233" i="48" s="1"/>
  <c r="L234" i="48"/>
  <c r="AU234" i="48"/>
  <c r="AV234" i="48"/>
  <c r="AK234" i="48"/>
  <c r="AX234" i="48" s="1"/>
  <c r="L235" i="48"/>
  <c r="AU235" i="48"/>
  <c r="AV235" i="48"/>
  <c r="AK235" i="48"/>
  <c r="AX235" i="48" s="1"/>
  <c r="L236" i="48"/>
  <c r="AK236" i="48"/>
  <c r="AX236" i="48" s="1"/>
  <c r="AU236" i="48"/>
  <c r="AV236" i="48"/>
  <c r="L237" i="48"/>
  <c r="AV237" i="48"/>
  <c r="AK237" i="48"/>
  <c r="AX237" i="48" s="1"/>
  <c r="AU237" i="48"/>
  <c r="L238" i="48"/>
  <c r="AU238" i="48"/>
  <c r="AV238" i="48"/>
  <c r="AK238" i="48"/>
  <c r="AX238" i="48" s="1"/>
  <c r="L239" i="48"/>
  <c r="AV239" i="48"/>
  <c r="AK239" i="48"/>
  <c r="AX239" i="48" s="1"/>
  <c r="AU239" i="48"/>
  <c r="L240" i="48"/>
  <c r="AU240" i="48"/>
  <c r="AK240" i="48"/>
  <c r="AX240" i="48" s="1"/>
  <c r="AV240" i="48"/>
  <c r="L241" i="48"/>
  <c r="AV241" i="48"/>
  <c r="AK241" i="48"/>
  <c r="AX241" i="48" s="1"/>
  <c r="AU241" i="48"/>
  <c r="L242" i="48"/>
  <c r="AV242" i="48"/>
  <c r="AK242" i="48"/>
  <c r="AX242" i="48" s="1"/>
  <c r="AU242" i="48"/>
  <c r="L243" i="48"/>
  <c r="AU243" i="48"/>
  <c r="AK243" i="48"/>
  <c r="AX243" i="48" s="1"/>
  <c r="AV243" i="48"/>
  <c r="L244" i="48"/>
  <c r="AV244" i="48"/>
  <c r="AK244" i="48"/>
  <c r="AX244" i="48" s="1"/>
  <c r="AU244" i="48"/>
  <c r="L245" i="48"/>
  <c r="AU245" i="48"/>
  <c r="AV245" i="48"/>
  <c r="AK245" i="48"/>
  <c r="AX245" i="48" s="1"/>
  <c r="L246" i="48"/>
  <c r="AU246" i="48"/>
  <c r="AV246" i="48"/>
  <c r="AK246" i="48"/>
  <c r="AX246" i="48" s="1"/>
  <c r="L247" i="48"/>
  <c r="AK247" i="48"/>
  <c r="AX247" i="48" s="1"/>
  <c r="AU247" i="48"/>
  <c r="AV247" i="48"/>
  <c r="L248" i="48"/>
  <c r="AK248" i="48"/>
  <c r="AX248" i="48" s="1"/>
  <c r="AU248" i="48"/>
  <c r="AV248" i="48"/>
  <c r="L249" i="48"/>
  <c r="AK249" i="48"/>
  <c r="AX249" i="48" s="1"/>
  <c r="AU249" i="48"/>
  <c r="AV249" i="48"/>
  <c r="L250" i="48"/>
  <c r="AK250" i="48"/>
  <c r="AX250" i="48" s="1"/>
  <c r="AU250" i="48"/>
  <c r="AV250" i="48"/>
  <c r="L251" i="48"/>
  <c r="AK251" i="48"/>
  <c r="AX251" i="48" s="1"/>
  <c r="AU251" i="48"/>
  <c r="AV251" i="48"/>
  <c r="L252" i="48"/>
  <c r="AK252" i="48"/>
  <c r="AX252" i="48" s="1"/>
  <c r="AU252" i="48"/>
  <c r="AV252" i="48"/>
  <c r="L253" i="48"/>
  <c r="AK253" i="48"/>
  <c r="AX253" i="48" s="1"/>
  <c r="AU253" i="48"/>
  <c r="AV253" i="48"/>
  <c r="L254" i="48"/>
  <c r="AK254" i="48"/>
  <c r="AX254" i="48" s="1"/>
  <c r="AU254" i="48"/>
  <c r="AV254" i="48"/>
  <c r="L255" i="48"/>
  <c r="AK255" i="48"/>
  <c r="AX255" i="48" s="1"/>
  <c r="AU255" i="48"/>
  <c r="AV255" i="48"/>
  <c r="L256" i="48"/>
  <c r="AK256" i="48"/>
  <c r="AX256" i="48" s="1"/>
  <c r="AU256" i="48"/>
  <c r="AV256" i="48"/>
  <c r="L257" i="48"/>
  <c r="AK257" i="48"/>
  <c r="AX257" i="48" s="1"/>
  <c r="AU257" i="48"/>
  <c r="AV257" i="48"/>
  <c r="L258" i="48"/>
  <c r="AK258" i="48"/>
  <c r="AX258" i="48" s="1"/>
  <c r="AU258" i="48"/>
  <c r="AV258" i="48"/>
  <c r="L259" i="48"/>
  <c r="AK259" i="48"/>
  <c r="AX259" i="48" s="1"/>
  <c r="AU259" i="48"/>
  <c r="AV259" i="48"/>
  <c r="L260" i="48"/>
  <c r="AK260" i="48"/>
  <c r="AX260" i="48" s="1"/>
  <c r="AU260" i="48"/>
  <c r="AV260" i="48"/>
  <c r="L261" i="48"/>
  <c r="AK261" i="48"/>
  <c r="AX261" i="48" s="1"/>
  <c r="AU261" i="48"/>
  <c r="AV261" i="48"/>
  <c r="L262" i="48"/>
  <c r="AK262" i="48"/>
  <c r="AX262" i="48" s="1"/>
  <c r="AU262" i="48"/>
  <c r="AV262" i="48"/>
  <c r="L263" i="48"/>
  <c r="AK263" i="48"/>
  <c r="AX263" i="48" s="1"/>
  <c r="AU263" i="48"/>
  <c r="AV263" i="48"/>
  <c r="L264" i="48"/>
  <c r="AK264" i="48"/>
  <c r="AX264" i="48" s="1"/>
  <c r="AU264" i="48"/>
  <c r="AV264" i="48"/>
  <c r="L265" i="48"/>
  <c r="AK265" i="48"/>
  <c r="AX265" i="48" s="1"/>
  <c r="AU265" i="48"/>
  <c r="AV265" i="48"/>
  <c r="L266" i="48"/>
  <c r="AK266" i="48"/>
  <c r="AX266" i="48" s="1"/>
  <c r="AU266" i="48"/>
  <c r="AV266" i="48"/>
  <c r="L267" i="48"/>
  <c r="AK267" i="48"/>
  <c r="AX267" i="48" s="1"/>
  <c r="AU267" i="48"/>
  <c r="AV267" i="48"/>
  <c r="L268" i="48"/>
  <c r="AK268" i="48"/>
  <c r="AX268" i="48" s="1"/>
  <c r="AU268" i="48"/>
  <c r="AV268" i="48"/>
  <c r="L269" i="48"/>
  <c r="AK269" i="48"/>
  <c r="AX269" i="48" s="1"/>
  <c r="AU269" i="48"/>
  <c r="AV269" i="48"/>
  <c r="L270" i="48"/>
  <c r="AK270" i="48"/>
  <c r="AX270" i="48" s="1"/>
  <c r="AU270" i="48"/>
  <c r="AV270" i="48"/>
  <c r="L271" i="48"/>
  <c r="AK271" i="48"/>
  <c r="AX271" i="48" s="1"/>
  <c r="AU271" i="48"/>
  <c r="AV271" i="48"/>
  <c r="L272" i="48"/>
  <c r="AK272" i="48"/>
  <c r="AX272" i="48" s="1"/>
  <c r="AU272" i="48"/>
  <c r="AV272" i="48"/>
  <c r="L273" i="48"/>
  <c r="AK273" i="48"/>
  <c r="AX273" i="48" s="1"/>
  <c r="AU273" i="48"/>
  <c r="AV273" i="48"/>
  <c r="L274" i="48"/>
  <c r="AK274" i="48"/>
  <c r="AX274" i="48" s="1"/>
  <c r="AU274" i="48"/>
  <c r="AV274" i="48"/>
  <c r="L275" i="48"/>
  <c r="AK275" i="48"/>
  <c r="AX275" i="48" s="1"/>
  <c r="AU275" i="48"/>
  <c r="AV275" i="48"/>
  <c r="L276" i="48"/>
  <c r="AK276" i="48"/>
  <c r="AX276" i="48" s="1"/>
  <c r="AU276" i="48"/>
  <c r="AV276" i="48"/>
  <c r="L277" i="48"/>
  <c r="AK277" i="48"/>
  <c r="AX277" i="48" s="1"/>
  <c r="AU277" i="48"/>
  <c r="AV277" i="48"/>
  <c r="L278" i="48"/>
  <c r="AK278" i="48"/>
  <c r="AX278" i="48" s="1"/>
  <c r="AU278" i="48"/>
  <c r="AV278" i="48"/>
  <c r="L279" i="48"/>
  <c r="AK279" i="48"/>
  <c r="AX279" i="48" s="1"/>
  <c r="AU279" i="48"/>
  <c r="AV279" i="48"/>
  <c r="L280" i="48"/>
  <c r="AK280" i="48"/>
  <c r="AX280" i="48" s="1"/>
  <c r="AU280" i="48"/>
  <c r="AV280" i="48"/>
  <c r="L281" i="48"/>
  <c r="AK281" i="48"/>
  <c r="AX281" i="48" s="1"/>
  <c r="AU281" i="48"/>
  <c r="AV281" i="48"/>
  <c r="L282" i="48"/>
  <c r="AK282" i="48"/>
  <c r="AX282" i="48" s="1"/>
  <c r="AU282" i="48"/>
  <c r="AV282" i="48"/>
  <c r="L283" i="48"/>
  <c r="AK283" i="48"/>
  <c r="AX283" i="48" s="1"/>
  <c r="AU283" i="48"/>
  <c r="AV283" i="48"/>
  <c r="L284" i="48"/>
  <c r="AK284" i="48"/>
  <c r="AX284" i="48" s="1"/>
  <c r="AU284" i="48"/>
  <c r="AV284" i="48"/>
  <c r="L285" i="48"/>
  <c r="AK285" i="48"/>
  <c r="AX285" i="48" s="1"/>
  <c r="AU285" i="48"/>
  <c r="AV285" i="48"/>
  <c r="L286" i="48"/>
  <c r="AK286" i="48"/>
  <c r="AX286" i="48" s="1"/>
  <c r="AU286" i="48"/>
  <c r="AV286" i="48"/>
  <c r="L287" i="48"/>
  <c r="AK287" i="48"/>
  <c r="AX287" i="48" s="1"/>
  <c r="AU287" i="48"/>
  <c r="AV287" i="48"/>
  <c r="L288" i="48"/>
  <c r="AK288" i="48"/>
  <c r="AX288" i="48" s="1"/>
  <c r="AU288" i="48"/>
  <c r="AV288" i="48"/>
  <c r="L289" i="48"/>
  <c r="AK289" i="48"/>
  <c r="AX289" i="48" s="1"/>
  <c r="AU289" i="48"/>
  <c r="AV289" i="48"/>
  <c r="L290" i="48"/>
  <c r="AK290" i="48"/>
  <c r="AX290" i="48" s="1"/>
  <c r="AU290" i="48"/>
  <c r="AV290" i="48"/>
  <c r="L291" i="48"/>
  <c r="AK291" i="48"/>
  <c r="AX291" i="48" s="1"/>
  <c r="AU291" i="48"/>
  <c r="AV291" i="48"/>
  <c r="L292" i="48"/>
  <c r="AK292" i="48"/>
  <c r="AX292" i="48" s="1"/>
  <c r="AU292" i="48"/>
  <c r="AV292" i="48"/>
  <c r="L293" i="48"/>
  <c r="AK293" i="48"/>
  <c r="AX293" i="48" s="1"/>
  <c r="AU293" i="48"/>
  <c r="AV293" i="48"/>
  <c r="L294" i="48"/>
  <c r="AK294" i="48"/>
  <c r="AX294" i="48" s="1"/>
  <c r="AU294" i="48"/>
  <c r="AV294" i="48"/>
  <c r="L295" i="48"/>
  <c r="AK295" i="48"/>
  <c r="AX295" i="48" s="1"/>
  <c r="AU295" i="48"/>
  <c r="AV295" i="48"/>
  <c r="L296" i="48"/>
  <c r="AK296" i="48"/>
  <c r="AX296" i="48" s="1"/>
  <c r="AU296" i="48"/>
  <c r="AV296" i="48"/>
  <c r="L297" i="48"/>
  <c r="AK297" i="48"/>
  <c r="AX297" i="48" s="1"/>
  <c r="AU297" i="48"/>
  <c r="AV297" i="48"/>
  <c r="L298" i="48"/>
  <c r="AK298" i="48"/>
  <c r="AX298" i="48" s="1"/>
  <c r="AU298" i="48"/>
  <c r="AV298" i="48"/>
  <c r="L299" i="48"/>
  <c r="AK299" i="48"/>
  <c r="AX299" i="48" s="1"/>
  <c r="AU299" i="48"/>
  <c r="AV299" i="48"/>
  <c r="L300" i="48"/>
  <c r="AK300" i="48"/>
  <c r="AX300" i="48" s="1"/>
  <c r="AU300" i="48"/>
  <c r="AV300" i="48"/>
  <c r="L301" i="48"/>
  <c r="AK301" i="48"/>
  <c r="AX301" i="48" s="1"/>
  <c r="AU301" i="48"/>
  <c r="AV301" i="48"/>
  <c r="L302" i="48"/>
  <c r="AK302" i="48"/>
  <c r="AX302" i="48" s="1"/>
  <c r="AU302" i="48"/>
  <c r="AV302" i="48"/>
  <c r="L303" i="48"/>
  <c r="AK303" i="48"/>
  <c r="AX303" i="48" s="1"/>
  <c r="AU303" i="48"/>
  <c r="AV303" i="48"/>
  <c r="L304" i="48"/>
  <c r="AK304" i="48"/>
  <c r="AX304" i="48" s="1"/>
  <c r="AU304" i="48"/>
  <c r="AV304" i="48"/>
  <c r="L305" i="48"/>
  <c r="AK305" i="48"/>
  <c r="AX305" i="48" s="1"/>
  <c r="AU305" i="48"/>
  <c r="AV305" i="48"/>
  <c r="L306" i="48"/>
  <c r="AK306" i="48"/>
  <c r="AX306" i="48" s="1"/>
  <c r="AU306" i="48"/>
  <c r="AV306" i="48"/>
  <c r="L307" i="48"/>
  <c r="AK307" i="48"/>
  <c r="AX307" i="48" s="1"/>
  <c r="AU307" i="48"/>
  <c r="AV307" i="48"/>
  <c r="L308" i="48"/>
  <c r="AK308" i="48"/>
  <c r="AX308" i="48" s="1"/>
  <c r="AU308" i="48"/>
  <c r="AV308" i="48"/>
  <c r="L309" i="48"/>
  <c r="AK309" i="48"/>
  <c r="AX309" i="48" s="1"/>
  <c r="AU309" i="48"/>
  <c r="AV309" i="48"/>
  <c r="L310" i="48"/>
  <c r="AK310" i="48"/>
  <c r="AX310" i="48" s="1"/>
  <c r="AU310" i="48"/>
  <c r="AV310" i="48"/>
  <c r="L311" i="48"/>
  <c r="AK311" i="48"/>
  <c r="AX311" i="48" s="1"/>
  <c r="AU311" i="48"/>
  <c r="AV311" i="48"/>
  <c r="L312" i="48"/>
  <c r="AK312" i="48"/>
  <c r="AX312" i="48" s="1"/>
  <c r="AU312" i="48"/>
  <c r="AV312" i="48"/>
  <c r="L313" i="48"/>
  <c r="AK313" i="48"/>
  <c r="AX313" i="48" s="1"/>
  <c r="AU313" i="48"/>
  <c r="AV313" i="48"/>
  <c r="L314" i="48"/>
  <c r="AK314" i="48"/>
  <c r="AX314" i="48" s="1"/>
  <c r="AU314" i="48"/>
  <c r="AV314" i="48"/>
  <c r="L315" i="48"/>
  <c r="AK315" i="48"/>
  <c r="AX315" i="48" s="1"/>
  <c r="AU315" i="48"/>
  <c r="AV315" i="48"/>
  <c r="L316" i="48"/>
  <c r="AK316" i="48"/>
  <c r="AX316" i="48" s="1"/>
  <c r="AU316" i="48"/>
  <c r="AV316" i="48"/>
  <c r="L317" i="48"/>
  <c r="AK317" i="48"/>
  <c r="AX317" i="48" s="1"/>
  <c r="AU317" i="48"/>
  <c r="AV317" i="48"/>
  <c r="L318" i="48"/>
  <c r="AK318" i="48"/>
  <c r="AX318" i="48" s="1"/>
  <c r="AU318" i="48"/>
  <c r="AV318" i="48"/>
  <c r="L319" i="48"/>
  <c r="AK319" i="48"/>
  <c r="AX319" i="48" s="1"/>
  <c r="AU319" i="48"/>
  <c r="AV319" i="48"/>
  <c r="L320" i="48"/>
  <c r="AK320" i="48"/>
  <c r="AX320" i="48" s="1"/>
  <c r="AU320" i="48"/>
  <c r="AV320" i="48"/>
  <c r="L321" i="48"/>
  <c r="AK321" i="48"/>
  <c r="AX321" i="48" s="1"/>
  <c r="AU321" i="48"/>
  <c r="AV321" i="48"/>
  <c r="L322" i="48"/>
  <c r="AK322" i="48"/>
  <c r="AX322" i="48" s="1"/>
  <c r="AU322" i="48"/>
  <c r="AV322" i="48"/>
  <c r="L323" i="48"/>
  <c r="AK323" i="48"/>
  <c r="AX323" i="48" s="1"/>
  <c r="AU323" i="48"/>
  <c r="AV323" i="48"/>
  <c r="AI108" i="29"/>
  <c r="AI188" i="29"/>
  <c r="AI181" i="29"/>
  <c r="AI165" i="29"/>
  <c r="AI105" i="29"/>
  <c r="AI197" i="29"/>
  <c r="AI178" i="29"/>
  <c r="AI120" i="29"/>
  <c r="AI134" i="29"/>
  <c r="AI143" i="29"/>
  <c r="AI77" i="29"/>
  <c r="AI104" i="29"/>
  <c r="AI191" i="29"/>
  <c r="AI27" i="29"/>
  <c r="AI190" i="29"/>
  <c r="AI156" i="29"/>
  <c r="AI201" i="29"/>
  <c r="AI179" i="29"/>
  <c r="AI109" i="29"/>
  <c r="AI89" i="29"/>
  <c r="AI127" i="29"/>
  <c r="AI141" i="29"/>
  <c r="AI146" i="29"/>
  <c r="AI123" i="29"/>
  <c r="AI184" i="29"/>
  <c r="AI145" i="29"/>
  <c r="AI144" i="29"/>
  <c r="AI195" i="29"/>
  <c r="AI87" i="29"/>
  <c r="AI192" i="29"/>
  <c r="AI91" i="29"/>
  <c r="AI202" i="29"/>
  <c r="AI142" i="29"/>
  <c r="AI155" i="29"/>
  <c r="AI36" i="29"/>
  <c r="AI45" i="29"/>
  <c r="AI150" i="29"/>
  <c r="AI189" i="29"/>
  <c r="AI73" i="29"/>
  <c r="AI125" i="29"/>
  <c r="AI10" i="29"/>
  <c r="AI100" i="29"/>
  <c r="AI154" i="29"/>
  <c r="AI80" i="29"/>
  <c r="AI208" i="29"/>
  <c r="AI17" i="29"/>
  <c r="AI38" i="29"/>
  <c r="AI37" i="29"/>
  <c r="AI79" i="29"/>
  <c r="AI187" i="29"/>
  <c r="AI130" i="29"/>
  <c r="AI168" i="29"/>
  <c r="AI98" i="29"/>
  <c r="AI29" i="29"/>
  <c r="AI60" i="29"/>
  <c r="AI137" i="29"/>
  <c r="AI138" i="29"/>
  <c r="AI11" i="29"/>
  <c r="AI171" i="29"/>
  <c r="AI71" i="29"/>
  <c r="AI129" i="29"/>
  <c r="AI103" i="29"/>
  <c r="AI99" i="29"/>
  <c r="AI90" i="29"/>
  <c r="AI16" i="29"/>
  <c r="AI82" i="29"/>
  <c r="AI196" i="29"/>
  <c r="AI81" i="29"/>
  <c r="AI193" i="29"/>
  <c r="AI151" i="29"/>
  <c r="AI58" i="29"/>
  <c r="AI55" i="29"/>
  <c r="AI199" i="29"/>
  <c r="AI44" i="29"/>
  <c r="AI40" i="29"/>
  <c r="AI205" i="29"/>
  <c r="AI140" i="29"/>
  <c r="AI42" i="29"/>
  <c r="AI185" i="29"/>
  <c r="AI15" i="29"/>
  <c r="AI12" i="29"/>
  <c r="AI30" i="29"/>
  <c r="AI65" i="29"/>
  <c r="AI122" i="29"/>
  <c r="AI68" i="29"/>
  <c r="AI94" i="29"/>
  <c r="AI84" i="29"/>
  <c r="AI39" i="29"/>
  <c r="AI7" i="29"/>
  <c r="AI57" i="29"/>
  <c r="AI9" i="29"/>
  <c r="AI121" i="29"/>
  <c r="AI70" i="29"/>
  <c r="AI115" i="29"/>
  <c r="AI54" i="29"/>
  <c r="AI135" i="29"/>
  <c r="AI180" i="29"/>
  <c r="AI206" i="29"/>
  <c r="AI78" i="29"/>
  <c r="AI33" i="29"/>
  <c r="AI62" i="29"/>
  <c r="AI31" i="29"/>
  <c r="AI139" i="29"/>
  <c r="AI182" i="29"/>
  <c r="AI198" i="29"/>
  <c r="AI173" i="29"/>
  <c r="AI169" i="29"/>
  <c r="AI128" i="29"/>
  <c r="AI119" i="29"/>
  <c r="AI75" i="29"/>
  <c r="AI96" i="29"/>
  <c r="AI101" i="29"/>
  <c r="AI172" i="29"/>
  <c r="AI97" i="29"/>
  <c r="AI159" i="29"/>
  <c r="AI212" i="29"/>
  <c r="AI148" i="29"/>
  <c r="AI186" i="29"/>
  <c r="AI116" i="29"/>
  <c r="AI213" i="29"/>
  <c r="AI164" i="29"/>
  <c r="AI161" i="29"/>
  <c r="AI69" i="29"/>
  <c r="AI67" i="29"/>
  <c r="AI175" i="29"/>
  <c r="AI86" i="29"/>
  <c r="AI113" i="29"/>
  <c r="AI4" i="29"/>
  <c r="AI72" i="29"/>
  <c r="AI24" i="29"/>
  <c r="AI49" i="29"/>
  <c r="AI59" i="29"/>
  <c r="AI34" i="29"/>
  <c r="AI126" i="29"/>
  <c r="AI170" i="29"/>
  <c r="AI51" i="29"/>
  <c r="AI114" i="29"/>
  <c r="AI166" i="29"/>
  <c r="AI131" i="29"/>
  <c r="AI95" i="29"/>
  <c r="AI117" i="29"/>
  <c r="AI50" i="29"/>
  <c r="AI149" i="29"/>
  <c r="AI3" i="29"/>
  <c r="AI46" i="29"/>
  <c r="AI35" i="29"/>
  <c r="AI92" i="29"/>
  <c r="AI157" i="29"/>
  <c r="AI14" i="29"/>
  <c r="AI66" i="29"/>
  <c r="AI158" i="29"/>
  <c r="AI20" i="29"/>
  <c r="AI26" i="29"/>
  <c r="AI28" i="29"/>
  <c r="AI204" i="29"/>
  <c r="AI74" i="29"/>
  <c r="AI203" i="29"/>
  <c r="AI200" i="29"/>
  <c r="AI18" i="29"/>
  <c r="AI21" i="29"/>
  <c r="AI83" i="29"/>
  <c r="AI107" i="29"/>
  <c r="AI209" i="29"/>
  <c r="AI153" i="29"/>
  <c r="AI85" i="29"/>
  <c r="AI93" i="29"/>
  <c r="AI160" i="29"/>
  <c r="AI163" i="29"/>
  <c r="AI61" i="29"/>
  <c r="AI210" i="29"/>
  <c r="AI64" i="29"/>
  <c r="AI102" i="29"/>
  <c r="AI43" i="29"/>
  <c r="AI132" i="29"/>
  <c r="AI6" i="29"/>
  <c r="AI133" i="29"/>
  <c r="AI118" i="29"/>
  <c r="AI176" i="29"/>
  <c r="AI88" i="29"/>
  <c r="AI110" i="29"/>
  <c r="AI177" i="29"/>
  <c r="AI22" i="29"/>
  <c r="AI23" i="29"/>
  <c r="AI53" i="29"/>
  <c r="AI19" i="29"/>
  <c r="AI194" i="29"/>
  <c r="AI167" i="29"/>
  <c r="AI76" i="29"/>
  <c r="AI136" i="29"/>
  <c r="AI207" i="29"/>
  <c r="AI111" i="29"/>
  <c r="AI48" i="29"/>
  <c r="AI47" i="29"/>
  <c r="AI124" i="29"/>
  <c r="AI152" i="29"/>
  <c r="AI112" i="29"/>
  <c r="AI174" i="29"/>
  <c r="AI56" i="29"/>
  <c r="AI13" i="29"/>
  <c r="AI41" i="29"/>
  <c r="AI52" i="29"/>
  <c r="AI183" i="29"/>
  <c r="AI32" i="29"/>
  <c r="AI25" i="29"/>
  <c r="AI63" i="29"/>
  <c r="AI8" i="29"/>
  <c r="AI2" i="29"/>
  <c r="AI106" i="29"/>
  <c r="AI5" i="29"/>
  <c r="AI211" i="29"/>
  <c r="AI215" i="29"/>
  <c r="AI216" i="29"/>
  <c r="AI217" i="29"/>
  <c r="AI218" i="29"/>
  <c r="AI214" i="29"/>
  <c r="AI219" i="29"/>
  <c r="AI220" i="29"/>
  <c r="AI221" i="29"/>
  <c r="AI222" i="29"/>
  <c r="AI223" i="29"/>
  <c r="AI224" i="29"/>
  <c r="AI225" i="29"/>
  <c r="AI226" i="29"/>
  <c r="AI227" i="29"/>
  <c r="AI228" i="29"/>
  <c r="AI229" i="29"/>
  <c r="AI230" i="29"/>
  <c r="AI231" i="29"/>
  <c r="AI232" i="29"/>
  <c r="AI233" i="29"/>
  <c r="AI234" i="29"/>
  <c r="AI235" i="29"/>
  <c r="AI236" i="29"/>
  <c r="AI237" i="29"/>
  <c r="AI238" i="29"/>
  <c r="AI239" i="29"/>
  <c r="AI240" i="29"/>
  <c r="AI241" i="29"/>
  <c r="AI242" i="29"/>
  <c r="AI243" i="29"/>
  <c r="AI244" i="29"/>
  <c r="AI245" i="29"/>
  <c r="AI246" i="29"/>
  <c r="AI247" i="29"/>
  <c r="AI248" i="29"/>
  <c r="AI249" i="29"/>
  <c r="AI250" i="29"/>
  <c r="AI251" i="29"/>
  <c r="AI252" i="29"/>
  <c r="AI253" i="29"/>
  <c r="AI254" i="29"/>
  <c r="AI255" i="29"/>
  <c r="AI256" i="29"/>
  <c r="AI257" i="29"/>
  <c r="AI258" i="29"/>
  <c r="AI259" i="29"/>
  <c r="AI260" i="29"/>
  <c r="AI261" i="29"/>
  <c r="AI262" i="29"/>
  <c r="AI263" i="29"/>
  <c r="AI264" i="29"/>
  <c r="AI265" i="29"/>
  <c r="AI266" i="29"/>
  <c r="AI267" i="29"/>
  <c r="AI268" i="29"/>
  <c r="AI269" i="29"/>
  <c r="AI270" i="29"/>
  <c r="AI271" i="29"/>
  <c r="AI272" i="29"/>
  <c r="AI273" i="29"/>
  <c r="AI274" i="29"/>
  <c r="AI275" i="29"/>
  <c r="AI276" i="29"/>
  <c r="AI277" i="29"/>
  <c r="AI278" i="29"/>
  <c r="AI279" i="29"/>
  <c r="AI280" i="29"/>
  <c r="AI281" i="29"/>
  <c r="AI282" i="29"/>
  <c r="AI283" i="29"/>
  <c r="AI284" i="29"/>
  <c r="AI285" i="29"/>
  <c r="AI286" i="29"/>
  <c r="AI287" i="29"/>
  <c r="AI288" i="29"/>
  <c r="AI289" i="29"/>
  <c r="AI290" i="29"/>
  <c r="AI291" i="29"/>
  <c r="AI292" i="29"/>
  <c r="AI293" i="29"/>
  <c r="AI294" i="29"/>
  <c r="AI295" i="29"/>
  <c r="AI296" i="29"/>
  <c r="AI297" i="29"/>
  <c r="AI298" i="29"/>
  <c r="AI299" i="29"/>
  <c r="AI300" i="29"/>
  <c r="AI301" i="29"/>
  <c r="AI302" i="29"/>
  <c r="AI303" i="29"/>
  <c r="AI304" i="29"/>
  <c r="AI305" i="29"/>
  <c r="AI306" i="29"/>
  <c r="AI307" i="29"/>
  <c r="AI308" i="29"/>
  <c r="AI309" i="29"/>
  <c r="AI310" i="29"/>
  <c r="AI311" i="29"/>
  <c r="AI312" i="29"/>
  <c r="AI313" i="29"/>
  <c r="AI314" i="29"/>
  <c r="AI315" i="29"/>
  <c r="AI316" i="29"/>
  <c r="AI317" i="29"/>
  <c r="AI318" i="29"/>
  <c r="AI319" i="29"/>
  <c r="AI320" i="29"/>
  <c r="AI321" i="29"/>
  <c r="AI322" i="29"/>
  <c r="AI323" i="29"/>
  <c r="AI324" i="29"/>
  <c r="AI325" i="29"/>
  <c r="AI326" i="29"/>
  <c r="AI327" i="29"/>
  <c r="AI328" i="29"/>
  <c r="AI329" i="29"/>
  <c r="AI330" i="29"/>
  <c r="AI331" i="29"/>
  <c r="AI332" i="29"/>
  <c r="AI333" i="29"/>
  <c r="AI334" i="29"/>
  <c r="AI335" i="29"/>
  <c r="AI336" i="29"/>
  <c r="AI337" i="29"/>
  <c r="AI338" i="29"/>
  <c r="AI339" i="29"/>
  <c r="AI340" i="29"/>
  <c r="AI341" i="29"/>
  <c r="AI342" i="29"/>
  <c r="AI343" i="29"/>
  <c r="AI344" i="29"/>
  <c r="AI345" i="29"/>
  <c r="AI346" i="29"/>
  <c r="AI347" i="29"/>
  <c r="AI348" i="29"/>
  <c r="AI349" i="29"/>
  <c r="AI350" i="29"/>
  <c r="AI351" i="29"/>
  <c r="AI352" i="29"/>
  <c r="AI353" i="29"/>
  <c r="AI354" i="29"/>
  <c r="AI355" i="29"/>
  <c r="AI356" i="29"/>
  <c r="AI357" i="29"/>
  <c r="AI358" i="29"/>
  <c r="AI359" i="29"/>
  <c r="AI360" i="29"/>
  <c r="AI361" i="29"/>
  <c r="AI362" i="29"/>
  <c r="AI363" i="29"/>
  <c r="AI364" i="29"/>
  <c r="AC105" i="29"/>
  <c r="AC197" i="29"/>
  <c r="AC178" i="29"/>
  <c r="AC120" i="29"/>
  <c r="AC134" i="29"/>
  <c r="AC143" i="29"/>
  <c r="AC77" i="29"/>
  <c r="AC104" i="29"/>
  <c r="AC191" i="29"/>
  <c r="AC27" i="29"/>
  <c r="AC190" i="29"/>
  <c r="AC156" i="29"/>
  <c r="AC201" i="29"/>
  <c r="AC179" i="29"/>
  <c r="AC109" i="29"/>
  <c r="AC89" i="29"/>
  <c r="AC127" i="29"/>
  <c r="AC141" i="29"/>
  <c r="AC146" i="29"/>
  <c r="AC123" i="29"/>
  <c r="AC184" i="29"/>
  <c r="AC145" i="29"/>
  <c r="AC144" i="29"/>
  <c r="AC195" i="29"/>
  <c r="AC87" i="29"/>
  <c r="AC192" i="29"/>
  <c r="AC91" i="29"/>
  <c r="AC202" i="29"/>
  <c r="AC142" i="29"/>
  <c r="AC155" i="29"/>
  <c r="AC36" i="29"/>
  <c r="AC45" i="29"/>
  <c r="AC150" i="29"/>
  <c r="AC189" i="29"/>
  <c r="AC73" i="29"/>
  <c r="AC125" i="29"/>
  <c r="AC10" i="29"/>
  <c r="AC100" i="29"/>
  <c r="AC154" i="29"/>
  <c r="AC80" i="29"/>
  <c r="AC208" i="29"/>
  <c r="AC17" i="29"/>
  <c r="AC38" i="29"/>
  <c r="AC37" i="29"/>
  <c r="AC79" i="29"/>
  <c r="AC187" i="29"/>
  <c r="AC130" i="29"/>
  <c r="AC168" i="29"/>
  <c r="AC98" i="29"/>
  <c r="AC29" i="29"/>
  <c r="AC60" i="29"/>
  <c r="AC137" i="29"/>
  <c r="AC138" i="29"/>
  <c r="AC11" i="29"/>
  <c r="AC171" i="29"/>
  <c r="AC71" i="29"/>
  <c r="AC129" i="29"/>
  <c r="AC103" i="29"/>
  <c r="AC99" i="29"/>
  <c r="AC90" i="29"/>
  <c r="AC16" i="29"/>
  <c r="AC82" i="29"/>
  <c r="AC196" i="29"/>
  <c r="AC81" i="29"/>
  <c r="AC193" i="29"/>
  <c r="AC151" i="29"/>
  <c r="AC58" i="29"/>
  <c r="AC55" i="29"/>
  <c r="AC199" i="29"/>
  <c r="AC44" i="29"/>
  <c r="AC40" i="29"/>
  <c r="AC205" i="29"/>
  <c r="AC140" i="29"/>
  <c r="AC42" i="29"/>
  <c r="AC185" i="29"/>
  <c r="AC15" i="29"/>
  <c r="AC12" i="29"/>
  <c r="AC30" i="29"/>
  <c r="AC65" i="29"/>
  <c r="AC122" i="29"/>
  <c r="AC68" i="29"/>
  <c r="AC94" i="29"/>
  <c r="AC84" i="29"/>
  <c r="AC39" i="29"/>
  <c r="AC7" i="29"/>
  <c r="AC57" i="29"/>
  <c r="AC9" i="29"/>
  <c r="AC121" i="29"/>
  <c r="AC70" i="29"/>
  <c r="AC115" i="29"/>
  <c r="AC54" i="29"/>
  <c r="AC135" i="29"/>
  <c r="AC180" i="29"/>
  <c r="AC206" i="29"/>
  <c r="AC78" i="29"/>
  <c r="AC33" i="29"/>
  <c r="AC62" i="29"/>
  <c r="AC31" i="29"/>
  <c r="AC139" i="29"/>
  <c r="AC182" i="29"/>
  <c r="AC198" i="29"/>
  <c r="AC173" i="29"/>
  <c r="AC169" i="29"/>
  <c r="AC128" i="29"/>
  <c r="AC119" i="29"/>
  <c r="AC75" i="29"/>
  <c r="AC96" i="29"/>
  <c r="AC101" i="29"/>
  <c r="AC172" i="29"/>
  <c r="AC97" i="29"/>
  <c r="AC159" i="29"/>
  <c r="AC212" i="29"/>
  <c r="AC148" i="29"/>
  <c r="AC186" i="29"/>
  <c r="AC116" i="29"/>
  <c r="AC213" i="29"/>
  <c r="AC164" i="29"/>
  <c r="AC161" i="29"/>
  <c r="AC69" i="29"/>
  <c r="AC67" i="29"/>
  <c r="AC175" i="29"/>
  <c r="AC86" i="29"/>
  <c r="AC113" i="29"/>
  <c r="AC4" i="29"/>
  <c r="AC72" i="29"/>
  <c r="AC24" i="29"/>
  <c r="AC49" i="29"/>
  <c r="AC59" i="29"/>
  <c r="AC34" i="29"/>
  <c r="AC126" i="29"/>
  <c r="AC170" i="29"/>
  <c r="AC51" i="29"/>
  <c r="AC114" i="29"/>
  <c r="AC166" i="29"/>
  <c r="AC131" i="29"/>
  <c r="AC95" i="29"/>
  <c r="AC117" i="29"/>
  <c r="AC50" i="29"/>
  <c r="AC149" i="29"/>
  <c r="AC3" i="29"/>
  <c r="AC46" i="29"/>
  <c r="AC35" i="29"/>
  <c r="AC92" i="29"/>
  <c r="AC157" i="29"/>
  <c r="AC14" i="29"/>
  <c r="AC66" i="29"/>
  <c r="AC158" i="29"/>
  <c r="AC20" i="29"/>
  <c r="AC26" i="29"/>
  <c r="AC28" i="29"/>
  <c r="AC204" i="29"/>
  <c r="AC74" i="29"/>
  <c r="AC203" i="29"/>
  <c r="AC200" i="29"/>
  <c r="AC18" i="29"/>
  <c r="AC21" i="29"/>
  <c r="AC83" i="29"/>
  <c r="AC107" i="29"/>
  <c r="AC209" i="29"/>
  <c r="AC153" i="29"/>
  <c r="AC85" i="29"/>
  <c r="AC93" i="29"/>
  <c r="AC160" i="29"/>
  <c r="AC163" i="29"/>
  <c r="AC61" i="29"/>
  <c r="AC210" i="29"/>
  <c r="AC64" i="29"/>
  <c r="AC102" i="29"/>
  <c r="AC43" i="29"/>
  <c r="AC132" i="29"/>
  <c r="AC6" i="29"/>
  <c r="AC133" i="29"/>
  <c r="AC118" i="29"/>
  <c r="AC176" i="29"/>
  <c r="AC88" i="29"/>
  <c r="AC110" i="29"/>
  <c r="AC177" i="29"/>
  <c r="AC22" i="29"/>
  <c r="AC23" i="29"/>
  <c r="AC53" i="29"/>
  <c r="AC19" i="29"/>
  <c r="AC194" i="29"/>
  <c r="AC167" i="29"/>
  <c r="AC76" i="29"/>
  <c r="AC136" i="29"/>
  <c r="AC207" i="29"/>
  <c r="AC111" i="29"/>
  <c r="AC48" i="29"/>
  <c r="AC47" i="29"/>
  <c r="AC124" i="29"/>
  <c r="AC152" i="29"/>
  <c r="AC112" i="29"/>
  <c r="AC174" i="29"/>
  <c r="AC56" i="29"/>
  <c r="AC13" i="29"/>
  <c r="AC41" i="29"/>
  <c r="AC52" i="29"/>
  <c r="AC183" i="29"/>
  <c r="AC32" i="29"/>
  <c r="AC25" i="29"/>
  <c r="AC63" i="29"/>
  <c r="AC8" i="29"/>
  <c r="AC2" i="29"/>
  <c r="AC106" i="29"/>
  <c r="AC5" i="29"/>
  <c r="AC211" i="29"/>
  <c r="AC215" i="29"/>
  <c r="AC216" i="29"/>
  <c r="AC217" i="29"/>
  <c r="AC218" i="29"/>
  <c r="AC214" i="29"/>
  <c r="AC219" i="29"/>
  <c r="AC220" i="29"/>
  <c r="AC221" i="29"/>
  <c r="AC222" i="29"/>
  <c r="AC223" i="29"/>
  <c r="AC224" i="29"/>
  <c r="AC225" i="29"/>
  <c r="AC226" i="29"/>
  <c r="AC227" i="29"/>
  <c r="AC228" i="29"/>
  <c r="AC229" i="29"/>
  <c r="AC230" i="29"/>
  <c r="AC231" i="29"/>
  <c r="AC232" i="29"/>
  <c r="AC233" i="29"/>
  <c r="AC234" i="29"/>
  <c r="AC235" i="29"/>
  <c r="AC236" i="29"/>
  <c r="AC237" i="29"/>
  <c r="AC238" i="29"/>
  <c r="AC239" i="29"/>
  <c r="AC240" i="29"/>
  <c r="AC241" i="29"/>
  <c r="AC242" i="29"/>
  <c r="AC243" i="29"/>
  <c r="AC244" i="29"/>
  <c r="AC245" i="29"/>
  <c r="AC246" i="29"/>
  <c r="AC247" i="29"/>
  <c r="AC248" i="29"/>
  <c r="AC249" i="29"/>
  <c r="AC250" i="29"/>
  <c r="AC251" i="29"/>
  <c r="AC252" i="29"/>
  <c r="AC253" i="29"/>
  <c r="AC254" i="29"/>
  <c r="AC255" i="29"/>
  <c r="AC256" i="29"/>
  <c r="AC257" i="29"/>
  <c r="AC258" i="29"/>
  <c r="AC259" i="29"/>
  <c r="AC260" i="29"/>
  <c r="AC261" i="29"/>
  <c r="AC262" i="29"/>
  <c r="AC263" i="29"/>
  <c r="AC264" i="29"/>
  <c r="AC265" i="29"/>
  <c r="AC266" i="29"/>
  <c r="AC267" i="29"/>
  <c r="AC268" i="29"/>
  <c r="AC269" i="29"/>
  <c r="AC270" i="29"/>
  <c r="AC271" i="29"/>
  <c r="AC272" i="29"/>
  <c r="AC273" i="29"/>
  <c r="AC274" i="29"/>
  <c r="AC275" i="29"/>
  <c r="AC276" i="29"/>
  <c r="AC277" i="29"/>
  <c r="AC278" i="29"/>
  <c r="AC279" i="29"/>
  <c r="AC280" i="29"/>
  <c r="AC281" i="29"/>
  <c r="AC282" i="29"/>
  <c r="AC283" i="29"/>
  <c r="AC284" i="29"/>
  <c r="AC285" i="29"/>
  <c r="AC286" i="29"/>
  <c r="AC287" i="29"/>
  <c r="AC288" i="29"/>
  <c r="AC289" i="29"/>
  <c r="AC290" i="29"/>
  <c r="AC291" i="29"/>
  <c r="AC292" i="29"/>
  <c r="AC293" i="29"/>
  <c r="AC294" i="29"/>
  <c r="AC295" i="29"/>
  <c r="AC296" i="29"/>
  <c r="AC297" i="29"/>
  <c r="AC298" i="29"/>
  <c r="AC299" i="29"/>
  <c r="AC300" i="29"/>
  <c r="AC301" i="29"/>
  <c r="AC302" i="29"/>
  <c r="AC303" i="29"/>
  <c r="AC304" i="29"/>
  <c r="AC305" i="29"/>
  <c r="AC306" i="29"/>
  <c r="AC307" i="29"/>
  <c r="AC308" i="29"/>
  <c r="AC309" i="29"/>
  <c r="AC310" i="29"/>
  <c r="AC311" i="29"/>
  <c r="AC312" i="29"/>
  <c r="AC313" i="29"/>
  <c r="AC314" i="29"/>
  <c r="AC315" i="29"/>
  <c r="AC316" i="29"/>
  <c r="AC317" i="29"/>
  <c r="AC318" i="29"/>
  <c r="AC319" i="29"/>
  <c r="AC320" i="29"/>
  <c r="AC321" i="29"/>
  <c r="AC322" i="29"/>
  <c r="AC323" i="29"/>
  <c r="AC324" i="29"/>
  <c r="AC325" i="29"/>
  <c r="AC326" i="29"/>
  <c r="AC327" i="29"/>
  <c r="AC328" i="29"/>
  <c r="AC329" i="29"/>
  <c r="AC330" i="29"/>
  <c r="AC331" i="29"/>
  <c r="AC332" i="29"/>
  <c r="AC333" i="29"/>
  <c r="AC334" i="29"/>
  <c r="AC335" i="29"/>
  <c r="AC336" i="29"/>
  <c r="AC337" i="29"/>
  <c r="AC338" i="29"/>
  <c r="AC339" i="29"/>
  <c r="AC340" i="29"/>
  <c r="AC341" i="29"/>
  <c r="AC342" i="29"/>
  <c r="AC343" i="29"/>
  <c r="AC344" i="29"/>
  <c r="AC345" i="29"/>
  <c r="AC346" i="29"/>
  <c r="AC347" i="29"/>
  <c r="AC348" i="29"/>
  <c r="AC349" i="29"/>
  <c r="AC350" i="29"/>
  <c r="AC351" i="29"/>
  <c r="AC352" i="29"/>
  <c r="AC353" i="29"/>
  <c r="AC354" i="29"/>
  <c r="AC355" i="29"/>
  <c r="AC356" i="29"/>
  <c r="AC357" i="29"/>
  <c r="AC358" i="29"/>
  <c r="AC359" i="29"/>
  <c r="AC360" i="29"/>
  <c r="AC361" i="29"/>
  <c r="AC362" i="29"/>
  <c r="AC363" i="29"/>
  <c r="AC364" i="29"/>
  <c r="AA105" i="29"/>
  <c r="AA197" i="29"/>
  <c r="AA178" i="29"/>
  <c r="AA120" i="29"/>
  <c r="AA134" i="29"/>
  <c r="AA143" i="29"/>
  <c r="AA77" i="29"/>
  <c r="AA104" i="29"/>
  <c r="AA191" i="29"/>
  <c r="AA27" i="29"/>
  <c r="AA190" i="29"/>
  <c r="AA156" i="29"/>
  <c r="AA201" i="29"/>
  <c r="AA179" i="29"/>
  <c r="AA109" i="29"/>
  <c r="AA89" i="29"/>
  <c r="AA127" i="29"/>
  <c r="AA141" i="29"/>
  <c r="AA146" i="29"/>
  <c r="AA123" i="29"/>
  <c r="AA184" i="29"/>
  <c r="AA145" i="29"/>
  <c r="AA144" i="29"/>
  <c r="AA195" i="29"/>
  <c r="AA87" i="29"/>
  <c r="AA192" i="29"/>
  <c r="AA91" i="29"/>
  <c r="AA202" i="29"/>
  <c r="AA142" i="29"/>
  <c r="AA155" i="29"/>
  <c r="AA36" i="29"/>
  <c r="AA45" i="29"/>
  <c r="AA150" i="29"/>
  <c r="AA189" i="29"/>
  <c r="AA73" i="29"/>
  <c r="AA125" i="29"/>
  <c r="AA10" i="29"/>
  <c r="AA100" i="29"/>
  <c r="AA154" i="29"/>
  <c r="AA80" i="29"/>
  <c r="AA208" i="29"/>
  <c r="AA17" i="29"/>
  <c r="AA38" i="29"/>
  <c r="AA37" i="29"/>
  <c r="AA79" i="29"/>
  <c r="AA187" i="29"/>
  <c r="AA130" i="29"/>
  <c r="AA168" i="29"/>
  <c r="AA98" i="29"/>
  <c r="AA29" i="29"/>
  <c r="AA60" i="29"/>
  <c r="AA137" i="29"/>
  <c r="AA138" i="29"/>
  <c r="AA11" i="29"/>
  <c r="AA171" i="29"/>
  <c r="AA71" i="29"/>
  <c r="AA129" i="29"/>
  <c r="AA103" i="29"/>
  <c r="AA99" i="29"/>
  <c r="AA90" i="29"/>
  <c r="AA16" i="29"/>
  <c r="AA82" i="29"/>
  <c r="AA196" i="29"/>
  <c r="AA81" i="29"/>
  <c r="AA193" i="29"/>
  <c r="AA151" i="29"/>
  <c r="AA58" i="29"/>
  <c r="AA55" i="29"/>
  <c r="AA199" i="29"/>
  <c r="AA44" i="29"/>
  <c r="AA40" i="29"/>
  <c r="AA205" i="29"/>
  <c r="AA140" i="29"/>
  <c r="AA42" i="29"/>
  <c r="AA185" i="29"/>
  <c r="AA15" i="29"/>
  <c r="AA12" i="29"/>
  <c r="AA30" i="29"/>
  <c r="AA65" i="29"/>
  <c r="AA122" i="29"/>
  <c r="AA68" i="29"/>
  <c r="AA94" i="29"/>
  <c r="AA84" i="29"/>
  <c r="AA39" i="29"/>
  <c r="AA7" i="29"/>
  <c r="AA57" i="29"/>
  <c r="AA9" i="29"/>
  <c r="AA121" i="29"/>
  <c r="AA70" i="29"/>
  <c r="AA115" i="29"/>
  <c r="AA54" i="29"/>
  <c r="AA135" i="29"/>
  <c r="AA180" i="29"/>
  <c r="AA206" i="29"/>
  <c r="AA78" i="29"/>
  <c r="AA33" i="29"/>
  <c r="AA62" i="29"/>
  <c r="AA31" i="29"/>
  <c r="AA139" i="29"/>
  <c r="AA182" i="29"/>
  <c r="AA198" i="29"/>
  <c r="AA173" i="29"/>
  <c r="AA169" i="29"/>
  <c r="AA128" i="29"/>
  <c r="AA119" i="29"/>
  <c r="AA75" i="29"/>
  <c r="AA96" i="29"/>
  <c r="AA101" i="29"/>
  <c r="AA172" i="29"/>
  <c r="AA97" i="29"/>
  <c r="AA159" i="29"/>
  <c r="AA212" i="29"/>
  <c r="AA148" i="29"/>
  <c r="AA186" i="29"/>
  <c r="AA116" i="29"/>
  <c r="AA213" i="29"/>
  <c r="AA164" i="29"/>
  <c r="AA161" i="29"/>
  <c r="AA69" i="29"/>
  <c r="AA86" i="29"/>
  <c r="AA34" i="29"/>
  <c r="AA126" i="29"/>
  <c r="AA131" i="29"/>
  <c r="AA95" i="29"/>
  <c r="AA149" i="29"/>
  <c r="AA35" i="29"/>
  <c r="AA92" i="29"/>
  <c r="AA157" i="29"/>
  <c r="AA14" i="29"/>
  <c r="AA66" i="29"/>
  <c r="AA158" i="29"/>
  <c r="AA20" i="29"/>
  <c r="AA204" i="29"/>
  <c r="AA74" i="29"/>
  <c r="AA203" i="29"/>
  <c r="AA200" i="29"/>
  <c r="AA18" i="29"/>
  <c r="AA21" i="29"/>
  <c r="AA83" i="29"/>
  <c r="AA107" i="29"/>
  <c r="AA209" i="29"/>
  <c r="AA153" i="29"/>
  <c r="AA85" i="29"/>
  <c r="AA93" i="29"/>
  <c r="AA160" i="29"/>
  <c r="AA163" i="29"/>
  <c r="AA61" i="29"/>
  <c r="AA210" i="29"/>
  <c r="AA64" i="29"/>
  <c r="AA102" i="29"/>
  <c r="AA43" i="29"/>
  <c r="AA132" i="29"/>
  <c r="AA6" i="29"/>
  <c r="AA133" i="29"/>
  <c r="AA118" i="29"/>
  <c r="AA176" i="29"/>
  <c r="AA88" i="29"/>
  <c r="AA177" i="29"/>
  <c r="AA19" i="29"/>
  <c r="AA194" i="29"/>
  <c r="AA76" i="29"/>
  <c r="AA136" i="29"/>
  <c r="AA207" i="29"/>
  <c r="AA124" i="29"/>
  <c r="AA152" i="29"/>
  <c r="AA174" i="29"/>
  <c r="AA56" i="29"/>
  <c r="AA13" i="29"/>
  <c r="AA41" i="29"/>
  <c r="AA183" i="29"/>
  <c r="AA32" i="29"/>
  <c r="AA8" i="29"/>
  <c r="AA106" i="29"/>
  <c r="AA211" i="29"/>
  <c r="AA215" i="29"/>
  <c r="AA216" i="29"/>
  <c r="AA217" i="29"/>
  <c r="AA218" i="29"/>
  <c r="AA214" i="29"/>
  <c r="AA219" i="29"/>
  <c r="AA220" i="29"/>
  <c r="AA221" i="29"/>
  <c r="AA222" i="29"/>
  <c r="AA223" i="29"/>
  <c r="AA224" i="29"/>
  <c r="AA225" i="29"/>
  <c r="AA226" i="29"/>
  <c r="AA227" i="29"/>
  <c r="AA228" i="29"/>
  <c r="AA229" i="29"/>
  <c r="AA230" i="29"/>
  <c r="AA231" i="29"/>
  <c r="AA232" i="29"/>
  <c r="AA233" i="29"/>
  <c r="AA234" i="29"/>
  <c r="AA235" i="29"/>
  <c r="AA236" i="29"/>
  <c r="AA237" i="29"/>
  <c r="AA238" i="29"/>
  <c r="AA239" i="29"/>
  <c r="AA240" i="29"/>
  <c r="AA241" i="29"/>
  <c r="AA242" i="29"/>
  <c r="AA243" i="29"/>
  <c r="AA244" i="29"/>
  <c r="AA245" i="29"/>
  <c r="AA246" i="29"/>
  <c r="AA247" i="29"/>
  <c r="AA248" i="29"/>
  <c r="AA249" i="29"/>
  <c r="AA250" i="29"/>
  <c r="AA251" i="29"/>
  <c r="AA252" i="29"/>
  <c r="AA253" i="29"/>
  <c r="AA254" i="29"/>
  <c r="AA255" i="29"/>
  <c r="AA256" i="29"/>
  <c r="AA257" i="29"/>
  <c r="AA258" i="29"/>
  <c r="AA259" i="29"/>
  <c r="AA260" i="29"/>
  <c r="AA261" i="29"/>
  <c r="AA262" i="29"/>
  <c r="AA263" i="29"/>
  <c r="AA264" i="29"/>
  <c r="AA265" i="29"/>
  <c r="AA266" i="29"/>
  <c r="AA267" i="29"/>
  <c r="AA268" i="29"/>
  <c r="AA269" i="29"/>
  <c r="AA270" i="29"/>
  <c r="AA271" i="29"/>
  <c r="AA272" i="29"/>
  <c r="AA273" i="29"/>
  <c r="AA274" i="29"/>
  <c r="AA275" i="29"/>
  <c r="AA276" i="29"/>
  <c r="AA277" i="29"/>
  <c r="AA278" i="29"/>
  <c r="AA279" i="29"/>
  <c r="AA280" i="29"/>
  <c r="AA281" i="29"/>
  <c r="AA282" i="29"/>
  <c r="AA283" i="29"/>
  <c r="AA284" i="29"/>
  <c r="AA285" i="29"/>
  <c r="AA286" i="29"/>
  <c r="AA287" i="29"/>
  <c r="AA288" i="29"/>
  <c r="AA289" i="29"/>
  <c r="AA290" i="29"/>
  <c r="AA291" i="29"/>
  <c r="AA292" i="29"/>
  <c r="AA293" i="29"/>
  <c r="AA294" i="29"/>
  <c r="AA295" i="29"/>
  <c r="AA296" i="29"/>
  <c r="AA297" i="29"/>
  <c r="AA298" i="29"/>
  <c r="AA299" i="29"/>
  <c r="AA300" i="29"/>
  <c r="AA301" i="29"/>
  <c r="AA302" i="29"/>
  <c r="AA303" i="29"/>
  <c r="AA304" i="29"/>
  <c r="AA305" i="29"/>
  <c r="AA306" i="29"/>
  <c r="AA307" i="29"/>
  <c r="AA308" i="29"/>
  <c r="AA309" i="29"/>
  <c r="AA310" i="29"/>
  <c r="AA311" i="29"/>
  <c r="AA312" i="29"/>
  <c r="AA313" i="29"/>
  <c r="AA314" i="29"/>
  <c r="AA315" i="29"/>
  <c r="AA316" i="29"/>
  <c r="AA317" i="29"/>
  <c r="AA318" i="29"/>
  <c r="AA319" i="29"/>
  <c r="AA320" i="29"/>
  <c r="AA321" i="29"/>
  <c r="AA322" i="29"/>
  <c r="AA323" i="29"/>
  <c r="AA324" i="29"/>
  <c r="AA325" i="29"/>
  <c r="AA326" i="29"/>
  <c r="AA327" i="29"/>
  <c r="AA328" i="29"/>
  <c r="AA329" i="29"/>
  <c r="AA330" i="29"/>
  <c r="AA331" i="29"/>
  <c r="AA332" i="29"/>
  <c r="AA333" i="29"/>
  <c r="AA334" i="29"/>
  <c r="AA335" i="29"/>
  <c r="AA336" i="29"/>
  <c r="AA337" i="29"/>
  <c r="AA338" i="29"/>
  <c r="AA339" i="29"/>
  <c r="AA340" i="29"/>
  <c r="AA341" i="29"/>
  <c r="AA342" i="29"/>
  <c r="AA343" i="29"/>
  <c r="AA344" i="29"/>
  <c r="AA345" i="29"/>
  <c r="AA346" i="29"/>
  <c r="AA347" i="29"/>
  <c r="AA348" i="29"/>
  <c r="AA349" i="29"/>
  <c r="AA350" i="29"/>
  <c r="AA351" i="29"/>
  <c r="AA352" i="29"/>
  <c r="AA353" i="29"/>
  <c r="AA354" i="29"/>
  <c r="AA355" i="29"/>
  <c r="AA356" i="29"/>
  <c r="AA357" i="29"/>
  <c r="AA358" i="29"/>
  <c r="AA359" i="29"/>
  <c r="AA360" i="29"/>
  <c r="AA361" i="29"/>
  <c r="AA362" i="29"/>
  <c r="AA363" i="29"/>
  <c r="AA364" i="29"/>
  <c r="Y105" i="29"/>
  <c r="Y197" i="29"/>
  <c r="Y178" i="29"/>
  <c r="Y120" i="29"/>
  <c r="Y134" i="29"/>
  <c r="Y143" i="29"/>
  <c r="Y77" i="29"/>
  <c r="Y104" i="29"/>
  <c r="Y191" i="29"/>
  <c r="Y27" i="29"/>
  <c r="Y190" i="29"/>
  <c r="Y156" i="29"/>
  <c r="Y201" i="29"/>
  <c r="Y179" i="29"/>
  <c r="Y109" i="29"/>
  <c r="Y89" i="29"/>
  <c r="Y127" i="29"/>
  <c r="Y141" i="29"/>
  <c r="Y146" i="29"/>
  <c r="Y123" i="29"/>
  <c r="Y184" i="29"/>
  <c r="Y145" i="29"/>
  <c r="Y144" i="29"/>
  <c r="Y195" i="29"/>
  <c r="Y87" i="29"/>
  <c r="Y192" i="29"/>
  <c r="Y91" i="29"/>
  <c r="Y202" i="29"/>
  <c r="Y142" i="29"/>
  <c r="Y155" i="29"/>
  <c r="Y36" i="29"/>
  <c r="Y45" i="29"/>
  <c r="Y150" i="29"/>
  <c r="Y189" i="29"/>
  <c r="Y73" i="29"/>
  <c r="Y125" i="29"/>
  <c r="Y10" i="29"/>
  <c r="Y100" i="29"/>
  <c r="Y154" i="29"/>
  <c r="Y80" i="29"/>
  <c r="Y208" i="29"/>
  <c r="Y17" i="29"/>
  <c r="Y38" i="29"/>
  <c r="Y37" i="29"/>
  <c r="Y79" i="29"/>
  <c r="Y187" i="29"/>
  <c r="Y130" i="29"/>
  <c r="Y168" i="29"/>
  <c r="Y98" i="29"/>
  <c r="Y29" i="29"/>
  <c r="Y60" i="29"/>
  <c r="Y137" i="29"/>
  <c r="Y138" i="29"/>
  <c r="Y11" i="29"/>
  <c r="Y171" i="29"/>
  <c r="Y71" i="29"/>
  <c r="Y129" i="29"/>
  <c r="Y103" i="29"/>
  <c r="Y99" i="29"/>
  <c r="Y90" i="29"/>
  <c r="Y16" i="29"/>
  <c r="Y82" i="29"/>
  <c r="Y196" i="29"/>
  <c r="Y81" i="29"/>
  <c r="Y193" i="29"/>
  <c r="Y151" i="29"/>
  <c r="Y58" i="29"/>
  <c r="Y55" i="29"/>
  <c r="Y199" i="29"/>
  <c r="Y44" i="29"/>
  <c r="Y40" i="29"/>
  <c r="Y205" i="29"/>
  <c r="Y140" i="29"/>
  <c r="Y42" i="29"/>
  <c r="Y185" i="29"/>
  <c r="Y15" i="29"/>
  <c r="Y12" i="29"/>
  <c r="Y30" i="29"/>
  <c r="Y65" i="29"/>
  <c r="Y122" i="29"/>
  <c r="Y68" i="29"/>
  <c r="Y94" i="29"/>
  <c r="Y84" i="29"/>
  <c r="Y39" i="29"/>
  <c r="Y7" i="29"/>
  <c r="Y57" i="29"/>
  <c r="Y9" i="29"/>
  <c r="Y121" i="29"/>
  <c r="Y70" i="29"/>
  <c r="Y115" i="29"/>
  <c r="Y54" i="29"/>
  <c r="Y135" i="29"/>
  <c r="Y180" i="29"/>
  <c r="Y206" i="29"/>
  <c r="Y78" i="29"/>
  <c r="Y33" i="29"/>
  <c r="Y62" i="29"/>
  <c r="Y31" i="29"/>
  <c r="Y139" i="29"/>
  <c r="Y182" i="29"/>
  <c r="Y198" i="29"/>
  <c r="Y173" i="29"/>
  <c r="Y169" i="29"/>
  <c r="Y128" i="29"/>
  <c r="Y119" i="29"/>
  <c r="Y75" i="29"/>
  <c r="Y96" i="29"/>
  <c r="Y101" i="29"/>
  <c r="Y172" i="29"/>
  <c r="Y97" i="29"/>
  <c r="Y159" i="29"/>
  <c r="Y212" i="29"/>
  <c r="Y148" i="29"/>
  <c r="Y186" i="29"/>
  <c r="Y116" i="29"/>
  <c r="Y213" i="29"/>
  <c r="Y164" i="29"/>
  <c r="Y161" i="29"/>
  <c r="Y69" i="29"/>
  <c r="Y67" i="29"/>
  <c r="Y175" i="29"/>
  <c r="Y86" i="29"/>
  <c r="Y113" i="29"/>
  <c r="Y4" i="29"/>
  <c r="Y72" i="29"/>
  <c r="Y24" i="29"/>
  <c r="Y49" i="29"/>
  <c r="Y59" i="29"/>
  <c r="Y34" i="29"/>
  <c r="Y126" i="29"/>
  <c r="Y170" i="29"/>
  <c r="Y51" i="29"/>
  <c r="Y114" i="29"/>
  <c r="Y166" i="29"/>
  <c r="Y131" i="29"/>
  <c r="Y95" i="29"/>
  <c r="Y117" i="29"/>
  <c r="Y50" i="29"/>
  <c r="Y149" i="29"/>
  <c r="Y3" i="29"/>
  <c r="Y46" i="29"/>
  <c r="Y35" i="29"/>
  <c r="Y92" i="29"/>
  <c r="Y157" i="29"/>
  <c r="Y14" i="29"/>
  <c r="Y66" i="29"/>
  <c r="Y158" i="29"/>
  <c r="Y20" i="29"/>
  <c r="Y26" i="29"/>
  <c r="Y28" i="29"/>
  <c r="Y204" i="29"/>
  <c r="Y74" i="29"/>
  <c r="Y203" i="29"/>
  <c r="Y200" i="29"/>
  <c r="Y18" i="29"/>
  <c r="Y21" i="29"/>
  <c r="Y83" i="29"/>
  <c r="Y107" i="29"/>
  <c r="Y209" i="29"/>
  <c r="Y153" i="29"/>
  <c r="Y85" i="29"/>
  <c r="Y93" i="29"/>
  <c r="Y160" i="29"/>
  <c r="Y163" i="29"/>
  <c r="Y61" i="29"/>
  <c r="Y210" i="29"/>
  <c r="Y64" i="29"/>
  <c r="Y102" i="29"/>
  <c r="Y43" i="29"/>
  <c r="Y132" i="29"/>
  <c r="Y6" i="29"/>
  <c r="Y133" i="29"/>
  <c r="Y118" i="29"/>
  <c r="Y176" i="29"/>
  <c r="Y88" i="29"/>
  <c r="Y110" i="29"/>
  <c r="Y177" i="29"/>
  <c r="Y22" i="29"/>
  <c r="Y23" i="29"/>
  <c r="Y53" i="29"/>
  <c r="Y19" i="29"/>
  <c r="Y194" i="29"/>
  <c r="Y167" i="29"/>
  <c r="Y76" i="29"/>
  <c r="Y136" i="29"/>
  <c r="Y207" i="29"/>
  <c r="Y111" i="29"/>
  <c r="Y48" i="29"/>
  <c r="Y47" i="29"/>
  <c r="Y124" i="29"/>
  <c r="Y152" i="29"/>
  <c r="Y112" i="29"/>
  <c r="Y174" i="29"/>
  <c r="Y56" i="29"/>
  <c r="Y13" i="29"/>
  <c r="Y41" i="29"/>
  <c r="Y52" i="29"/>
  <c r="Y183" i="29"/>
  <c r="Y32" i="29"/>
  <c r="Y25" i="29"/>
  <c r="Y63" i="29"/>
  <c r="Y8" i="29"/>
  <c r="Y2" i="29"/>
  <c r="Y106" i="29"/>
  <c r="Y5" i="29"/>
  <c r="Y211" i="29"/>
  <c r="Y215" i="29"/>
  <c r="Y216" i="29"/>
  <c r="Y217" i="29"/>
  <c r="Y218" i="29"/>
  <c r="Y214" i="29"/>
  <c r="Y219" i="29"/>
  <c r="Y220" i="29"/>
  <c r="Y221" i="29"/>
  <c r="Y222" i="29"/>
  <c r="Y223" i="29"/>
  <c r="Y224" i="29"/>
  <c r="Y225" i="29"/>
  <c r="Y226" i="29"/>
  <c r="Y227" i="29"/>
  <c r="Y228" i="29"/>
  <c r="Y229" i="29"/>
  <c r="Y230" i="29"/>
  <c r="Y231" i="29"/>
  <c r="Y232" i="29"/>
  <c r="Y233" i="29"/>
  <c r="Y234" i="29"/>
  <c r="Y235" i="29"/>
  <c r="Y236" i="29"/>
  <c r="Y237" i="29"/>
  <c r="Y238" i="29"/>
  <c r="Y239" i="29"/>
  <c r="Y240" i="29"/>
  <c r="Y241" i="29"/>
  <c r="Y242" i="29"/>
  <c r="Y243" i="29"/>
  <c r="Y244" i="29"/>
  <c r="Y245" i="29"/>
  <c r="Y246" i="29"/>
  <c r="Y247" i="29"/>
  <c r="Y248" i="29"/>
  <c r="Y249" i="29"/>
  <c r="Y250" i="29"/>
  <c r="Y251" i="29"/>
  <c r="Y252" i="29"/>
  <c r="Y253" i="29"/>
  <c r="Y254" i="29"/>
  <c r="Y255" i="29"/>
  <c r="Y256" i="29"/>
  <c r="Y257" i="29"/>
  <c r="Y258" i="29"/>
  <c r="Y259" i="29"/>
  <c r="Y260" i="29"/>
  <c r="Y261" i="29"/>
  <c r="Y262" i="29"/>
  <c r="Y263" i="29"/>
  <c r="Y264" i="29"/>
  <c r="Y265" i="29"/>
  <c r="Y266" i="29"/>
  <c r="Y267" i="29"/>
  <c r="Y268" i="29"/>
  <c r="Y269" i="29"/>
  <c r="Y270" i="29"/>
  <c r="Y271" i="29"/>
  <c r="Y272" i="29"/>
  <c r="Y273" i="29"/>
  <c r="Y274" i="29"/>
  <c r="Y275" i="29"/>
  <c r="Y276" i="29"/>
  <c r="Y277" i="29"/>
  <c r="Y278" i="29"/>
  <c r="Y279" i="29"/>
  <c r="Y280" i="29"/>
  <c r="Y281" i="29"/>
  <c r="Y282" i="29"/>
  <c r="Y283" i="29"/>
  <c r="Y284" i="29"/>
  <c r="Y285" i="29"/>
  <c r="Y286" i="29"/>
  <c r="Y287" i="29"/>
  <c r="Y288" i="29"/>
  <c r="Y289" i="29"/>
  <c r="Y290" i="29"/>
  <c r="Y291" i="29"/>
  <c r="Y292" i="29"/>
  <c r="Y293" i="29"/>
  <c r="Y294" i="29"/>
  <c r="Y295" i="29"/>
  <c r="Y296" i="29"/>
  <c r="Y297" i="29"/>
  <c r="Y298" i="29"/>
  <c r="Y299" i="29"/>
  <c r="Y300" i="29"/>
  <c r="Y301" i="29"/>
  <c r="Y302" i="29"/>
  <c r="Y303" i="29"/>
  <c r="Y304" i="29"/>
  <c r="Y305" i="29"/>
  <c r="Y306" i="29"/>
  <c r="Y307" i="29"/>
  <c r="Y308" i="29"/>
  <c r="Y309" i="29"/>
  <c r="Y310" i="29"/>
  <c r="Y311" i="29"/>
  <c r="Y312" i="29"/>
  <c r="Y313" i="29"/>
  <c r="Y314" i="29"/>
  <c r="Y315" i="29"/>
  <c r="Y316" i="29"/>
  <c r="Y317" i="29"/>
  <c r="Y318" i="29"/>
  <c r="Y319" i="29"/>
  <c r="Y320" i="29"/>
  <c r="Y321" i="29"/>
  <c r="Y322" i="29"/>
  <c r="Y323" i="29"/>
  <c r="Y324" i="29"/>
  <c r="Y325" i="29"/>
  <c r="Y326" i="29"/>
  <c r="Y327" i="29"/>
  <c r="Y328" i="29"/>
  <c r="Y329" i="29"/>
  <c r="Y330" i="29"/>
  <c r="Y331" i="29"/>
  <c r="Y332" i="29"/>
  <c r="Y333" i="29"/>
  <c r="Y334" i="29"/>
  <c r="Y335" i="29"/>
  <c r="Y336" i="29"/>
  <c r="Y337" i="29"/>
  <c r="Y338" i="29"/>
  <c r="Y339" i="29"/>
  <c r="Y340" i="29"/>
  <c r="Y341" i="29"/>
  <c r="Y342" i="29"/>
  <c r="Y343" i="29"/>
  <c r="Y344" i="29"/>
  <c r="Y345" i="29"/>
  <c r="Y346" i="29"/>
  <c r="Y347" i="29"/>
  <c r="Y348" i="29"/>
  <c r="Y349" i="29"/>
  <c r="Y350" i="29"/>
  <c r="Y351" i="29"/>
  <c r="Y352" i="29"/>
  <c r="Y353" i="29"/>
  <c r="Y354" i="29"/>
  <c r="Y355" i="29"/>
  <c r="Y356" i="29"/>
  <c r="Y357" i="29"/>
  <c r="Y358" i="29"/>
  <c r="Y359" i="29"/>
  <c r="Y360" i="29"/>
  <c r="Y361" i="29"/>
  <c r="Y362" i="29"/>
  <c r="Y363" i="29"/>
  <c r="Y364" i="29"/>
  <c r="W105" i="29"/>
  <c r="W197" i="29"/>
  <c r="W143" i="29"/>
  <c r="W77" i="29"/>
  <c r="W104" i="29"/>
  <c r="W191" i="29"/>
  <c r="W190" i="29"/>
  <c r="W156" i="29"/>
  <c r="W201" i="29"/>
  <c r="W179" i="29"/>
  <c r="W109" i="29"/>
  <c r="W89" i="29"/>
  <c r="W141" i="29"/>
  <c r="W146" i="29"/>
  <c r="W184" i="29"/>
  <c r="W145" i="29"/>
  <c r="W144" i="29"/>
  <c r="W195" i="29"/>
  <c r="W87" i="29"/>
  <c r="W192" i="29"/>
  <c r="W91" i="29"/>
  <c r="W155" i="29"/>
  <c r="W36" i="29"/>
  <c r="W45" i="29"/>
  <c r="W150" i="29"/>
  <c r="W189" i="29"/>
  <c r="W10" i="29"/>
  <c r="W100" i="29"/>
  <c r="W154" i="29"/>
  <c r="W80" i="29"/>
  <c r="W208" i="29"/>
  <c r="W17" i="29"/>
  <c r="W38" i="29"/>
  <c r="W98" i="29"/>
  <c r="W138" i="29"/>
  <c r="W11" i="29"/>
  <c r="W103" i="29"/>
  <c r="W99" i="29"/>
  <c r="W90" i="29"/>
  <c r="W16" i="29"/>
  <c r="W82" i="29"/>
  <c r="W196" i="29"/>
  <c r="W81" i="29"/>
  <c r="W193" i="29"/>
  <c r="W151" i="29"/>
  <c r="W199" i="29"/>
  <c r="W44" i="29"/>
  <c r="W40" i="29"/>
  <c r="W205" i="29"/>
  <c r="W140" i="29"/>
  <c r="W42" i="29"/>
  <c r="W185" i="29"/>
  <c r="W15" i="29"/>
  <c r="W12" i="29"/>
  <c r="W94" i="29"/>
  <c r="W84" i="29"/>
  <c r="W180" i="29"/>
  <c r="W206" i="29"/>
  <c r="W78" i="29"/>
  <c r="W139" i="29"/>
  <c r="W182" i="29"/>
  <c r="W198" i="29"/>
  <c r="W96" i="29"/>
  <c r="W101" i="29"/>
  <c r="W97" i="29"/>
  <c r="W159" i="29"/>
  <c r="W212" i="29"/>
  <c r="W148" i="29"/>
  <c r="W186" i="29"/>
  <c r="W213" i="29"/>
  <c r="W164" i="29"/>
  <c r="W161" i="29"/>
  <c r="W69" i="29"/>
  <c r="W67" i="29"/>
  <c r="W175" i="29"/>
  <c r="W113" i="29"/>
  <c r="W4" i="29"/>
  <c r="W72" i="29"/>
  <c r="W24" i="29"/>
  <c r="W49" i="29"/>
  <c r="W59" i="29"/>
  <c r="W34" i="29"/>
  <c r="W126" i="29"/>
  <c r="W170" i="29"/>
  <c r="W51" i="29"/>
  <c r="W114" i="29"/>
  <c r="W166" i="29"/>
  <c r="W131" i="29"/>
  <c r="W95" i="29"/>
  <c r="W117" i="29"/>
  <c r="W50" i="29"/>
  <c r="W149" i="29"/>
  <c r="W3" i="29"/>
  <c r="W46" i="29"/>
  <c r="W35" i="29"/>
  <c r="W92" i="29"/>
  <c r="W157" i="29"/>
  <c r="W14" i="29"/>
  <c r="W66" i="29"/>
  <c r="W158" i="29"/>
  <c r="W20" i="29"/>
  <c r="W26" i="29"/>
  <c r="W28" i="29"/>
  <c r="W204" i="29"/>
  <c r="W74" i="29"/>
  <c r="W203" i="29"/>
  <c r="W200" i="29"/>
  <c r="W18" i="29"/>
  <c r="W21" i="29"/>
  <c r="W83" i="29"/>
  <c r="W107" i="29"/>
  <c r="W209" i="29"/>
  <c r="W153" i="29"/>
  <c r="W85" i="29"/>
  <c r="W93" i="29"/>
  <c r="W160" i="29"/>
  <c r="W163" i="29"/>
  <c r="W61" i="29"/>
  <c r="W210" i="29"/>
  <c r="W64" i="29"/>
  <c r="W102" i="29"/>
  <c r="W43" i="29"/>
  <c r="W132" i="29"/>
  <c r="W6" i="29"/>
  <c r="W133" i="29"/>
  <c r="W118" i="29"/>
  <c r="W176" i="29"/>
  <c r="W88" i="29"/>
  <c r="W110" i="29"/>
  <c r="W177" i="29"/>
  <c r="W22" i="29"/>
  <c r="W23" i="29"/>
  <c r="W53" i="29"/>
  <c r="W19" i="29"/>
  <c r="W194" i="29"/>
  <c r="W167" i="29"/>
  <c r="W76" i="29"/>
  <c r="W136" i="29"/>
  <c r="W207" i="29"/>
  <c r="W111" i="29"/>
  <c r="W48" i="29"/>
  <c r="W47" i="29"/>
  <c r="W124" i="29"/>
  <c r="W152" i="29"/>
  <c r="W112" i="29"/>
  <c r="W174" i="29"/>
  <c r="W56" i="29"/>
  <c r="W13" i="29"/>
  <c r="W41" i="29"/>
  <c r="W52" i="29"/>
  <c r="W183" i="29"/>
  <c r="W32" i="29"/>
  <c r="W25" i="29"/>
  <c r="W63" i="29"/>
  <c r="W8" i="29"/>
  <c r="W2" i="29"/>
  <c r="W106" i="29"/>
  <c r="W5" i="29"/>
  <c r="W211" i="29"/>
  <c r="W215" i="29"/>
  <c r="W216" i="29"/>
  <c r="W217" i="29"/>
  <c r="W218" i="29"/>
  <c r="W214" i="29"/>
  <c r="W219" i="29"/>
  <c r="W220" i="29"/>
  <c r="W221" i="29"/>
  <c r="W222" i="29"/>
  <c r="W223" i="29"/>
  <c r="W224" i="29"/>
  <c r="W225" i="29"/>
  <c r="W226" i="29"/>
  <c r="W227" i="29"/>
  <c r="W228" i="29"/>
  <c r="W229" i="29"/>
  <c r="W230" i="29"/>
  <c r="W231" i="29"/>
  <c r="W232" i="29"/>
  <c r="W233" i="29"/>
  <c r="W234" i="29"/>
  <c r="W235" i="29"/>
  <c r="W236" i="29"/>
  <c r="W237" i="29"/>
  <c r="W238" i="29"/>
  <c r="W239" i="29"/>
  <c r="W240" i="29"/>
  <c r="W241" i="29"/>
  <c r="W242" i="29"/>
  <c r="W243" i="29"/>
  <c r="W244" i="29"/>
  <c r="W245" i="29"/>
  <c r="W246" i="29"/>
  <c r="W247" i="29"/>
  <c r="W248" i="29"/>
  <c r="W249" i="29"/>
  <c r="W250" i="29"/>
  <c r="W251" i="29"/>
  <c r="W252" i="29"/>
  <c r="W253" i="29"/>
  <c r="W254" i="29"/>
  <c r="W255" i="29"/>
  <c r="W256" i="29"/>
  <c r="W257" i="29"/>
  <c r="W258" i="29"/>
  <c r="W259" i="29"/>
  <c r="W260" i="29"/>
  <c r="W261" i="29"/>
  <c r="W262" i="29"/>
  <c r="W263" i="29"/>
  <c r="W264" i="29"/>
  <c r="W265" i="29"/>
  <c r="W266" i="29"/>
  <c r="W267" i="29"/>
  <c r="W268" i="29"/>
  <c r="W269" i="29"/>
  <c r="W270" i="29"/>
  <c r="W271" i="29"/>
  <c r="W272" i="29"/>
  <c r="W273" i="29"/>
  <c r="W274" i="29"/>
  <c r="W275" i="29"/>
  <c r="W276" i="29"/>
  <c r="W277" i="29"/>
  <c r="W278" i="29"/>
  <c r="W279" i="29"/>
  <c r="W280" i="29"/>
  <c r="W281" i="29"/>
  <c r="W282" i="29"/>
  <c r="W283" i="29"/>
  <c r="W284" i="29"/>
  <c r="W285" i="29"/>
  <c r="W286" i="29"/>
  <c r="W287" i="29"/>
  <c r="W288" i="29"/>
  <c r="W289" i="29"/>
  <c r="W290" i="29"/>
  <c r="W291" i="29"/>
  <c r="W292" i="29"/>
  <c r="W293" i="29"/>
  <c r="W294" i="29"/>
  <c r="W295" i="29"/>
  <c r="W296" i="29"/>
  <c r="W297" i="29"/>
  <c r="W298" i="29"/>
  <c r="W299" i="29"/>
  <c r="W300" i="29"/>
  <c r="W301" i="29"/>
  <c r="W302" i="29"/>
  <c r="W303" i="29"/>
  <c r="W304" i="29"/>
  <c r="W305" i="29"/>
  <c r="W306" i="29"/>
  <c r="W307" i="29"/>
  <c r="W308" i="29"/>
  <c r="W309" i="29"/>
  <c r="W310" i="29"/>
  <c r="W311" i="29"/>
  <c r="W312" i="29"/>
  <c r="W313" i="29"/>
  <c r="W314" i="29"/>
  <c r="W315" i="29"/>
  <c r="W316" i="29"/>
  <c r="W317" i="29"/>
  <c r="W318" i="29"/>
  <c r="W319" i="29"/>
  <c r="W320" i="29"/>
  <c r="W321" i="29"/>
  <c r="W322" i="29"/>
  <c r="W323" i="29"/>
  <c r="W324" i="29"/>
  <c r="W325" i="29"/>
  <c r="W326" i="29"/>
  <c r="W327" i="29"/>
  <c r="W328" i="29"/>
  <c r="W329" i="29"/>
  <c r="W330" i="29"/>
  <c r="W331" i="29"/>
  <c r="W332" i="29"/>
  <c r="W333" i="29"/>
  <c r="W334" i="29"/>
  <c r="W335" i="29"/>
  <c r="W336" i="29"/>
  <c r="W337" i="29"/>
  <c r="W338" i="29"/>
  <c r="W339" i="29"/>
  <c r="W340" i="29"/>
  <c r="W341" i="29"/>
  <c r="W342" i="29"/>
  <c r="W343" i="29"/>
  <c r="W344" i="29"/>
  <c r="W345" i="29"/>
  <c r="W346" i="29"/>
  <c r="W347" i="29"/>
  <c r="W348" i="29"/>
  <c r="W349" i="29"/>
  <c r="W350" i="29"/>
  <c r="W351" i="29"/>
  <c r="W352" i="29"/>
  <c r="W353" i="29"/>
  <c r="W354" i="29"/>
  <c r="W355" i="29"/>
  <c r="W356" i="29"/>
  <c r="W357" i="29"/>
  <c r="W358" i="29"/>
  <c r="W359" i="29"/>
  <c r="W360" i="29"/>
  <c r="W361" i="29"/>
  <c r="W362" i="29"/>
  <c r="W363" i="29"/>
  <c r="W364" i="29"/>
  <c r="U105" i="29"/>
  <c r="U197" i="29"/>
  <c r="U178" i="29"/>
  <c r="U120" i="29"/>
  <c r="U134" i="29"/>
  <c r="U143" i="29"/>
  <c r="U77" i="29"/>
  <c r="U104" i="29"/>
  <c r="U191" i="29"/>
  <c r="U27" i="29"/>
  <c r="U190" i="29"/>
  <c r="U156" i="29"/>
  <c r="U201" i="29"/>
  <c r="U179" i="29"/>
  <c r="U109" i="29"/>
  <c r="U89" i="29"/>
  <c r="U141" i="29"/>
  <c r="U146" i="29"/>
  <c r="U123" i="29"/>
  <c r="U184" i="29"/>
  <c r="U145" i="29"/>
  <c r="U144" i="29"/>
  <c r="U195" i="29"/>
  <c r="U87" i="29"/>
  <c r="U192" i="29"/>
  <c r="U91" i="29"/>
  <c r="U202" i="29"/>
  <c r="U142" i="29"/>
  <c r="U155" i="29"/>
  <c r="U150" i="29"/>
  <c r="U189" i="29"/>
  <c r="U73" i="29"/>
  <c r="U125" i="29"/>
  <c r="U10" i="29"/>
  <c r="U100" i="29"/>
  <c r="U154" i="29"/>
  <c r="U80" i="29"/>
  <c r="U208" i="29"/>
  <c r="U17" i="29"/>
  <c r="U38" i="29"/>
  <c r="U37" i="29"/>
  <c r="U79" i="29"/>
  <c r="U187" i="29"/>
  <c r="U130" i="29"/>
  <c r="U98" i="29"/>
  <c r="U29" i="29"/>
  <c r="U60" i="29"/>
  <c r="U137" i="29"/>
  <c r="U138" i="29"/>
  <c r="U11" i="29"/>
  <c r="U171" i="29"/>
  <c r="U71" i="29"/>
  <c r="U129" i="29"/>
  <c r="U103" i="29"/>
  <c r="U99" i="29"/>
  <c r="U90" i="29"/>
  <c r="U16" i="29"/>
  <c r="U196" i="29"/>
  <c r="U81" i="29"/>
  <c r="U193" i="29"/>
  <c r="U151" i="29"/>
  <c r="U58" i="29"/>
  <c r="U55" i="29"/>
  <c r="U199" i="29"/>
  <c r="U44" i="29"/>
  <c r="U40" i="29"/>
  <c r="U205" i="29"/>
  <c r="U140" i="29"/>
  <c r="U42" i="29"/>
  <c r="U185" i="29"/>
  <c r="U12" i="29"/>
  <c r="U30" i="29"/>
  <c r="U65" i="29"/>
  <c r="U122" i="29"/>
  <c r="U68" i="29"/>
  <c r="U94" i="29"/>
  <c r="U84" i="29"/>
  <c r="U39" i="29"/>
  <c r="U7" i="29"/>
  <c r="U57" i="29"/>
  <c r="U9" i="29"/>
  <c r="U121" i="29"/>
  <c r="U70" i="29"/>
  <c r="U115" i="29"/>
  <c r="U54" i="29"/>
  <c r="U135" i="29"/>
  <c r="U180" i="29"/>
  <c r="U206" i="29"/>
  <c r="U78" i="29"/>
  <c r="U33" i="29"/>
  <c r="U62" i="29"/>
  <c r="U31" i="29"/>
  <c r="U139" i="29"/>
  <c r="U182" i="29"/>
  <c r="U198" i="29"/>
  <c r="U173" i="29"/>
  <c r="U169" i="29"/>
  <c r="U128" i="29"/>
  <c r="U119" i="29"/>
  <c r="U75" i="29"/>
  <c r="U96" i="29"/>
  <c r="U101" i="29"/>
  <c r="U172" i="29"/>
  <c r="U97" i="29"/>
  <c r="U159" i="29"/>
  <c r="U212" i="29"/>
  <c r="U148" i="29"/>
  <c r="U186" i="29"/>
  <c r="U116" i="29"/>
  <c r="U213" i="29"/>
  <c r="U164" i="29"/>
  <c r="U92" i="29"/>
  <c r="U157" i="29"/>
  <c r="U158" i="29"/>
  <c r="U20" i="29"/>
  <c r="Q197" i="29"/>
  <c r="Q178" i="29"/>
  <c r="Q120" i="29"/>
  <c r="Q134" i="29"/>
  <c r="Q143" i="29"/>
  <c r="Q77" i="29"/>
  <c r="Q104" i="29"/>
  <c r="Q191" i="29"/>
  <c r="Q27" i="29"/>
  <c r="Q190" i="29"/>
  <c r="Q156" i="29"/>
  <c r="Q201" i="29"/>
  <c r="Q179" i="29"/>
  <c r="Q109" i="29"/>
  <c r="Q89" i="29"/>
  <c r="Q127" i="29"/>
  <c r="Q141" i="29"/>
  <c r="Q146" i="29"/>
  <c r="Q123" i="29"/>
  <c r="Q184" i="29"/>
  <c r="Q145" i="29"/>
  <c r="Q144" i="29"/>
  <c r="Q195" i="29"/>
  <c r="Q87" i="29"/>
  <c r="Q192" i="29"/>
  <c r="Q91" i="29"/>
  <c r="Q202" i="29"/>
  <c r="Q142" i="29"/>
  <c r="Q155" i="29"/>
  <c r="Q36" i="29"/>
  <c r="Q45" i="29"/>
  <c r="Q150" i="29"/>
  <c r="Q189" i="29"/>
  <c r="Q73" i="29"/>
  <c r="Q125" i="29"/>
  <c r="Q10" i="29"/>
  <c r="Q100" i="29"/>
  <c r="Q154" i="29"/>
  <c r="Q80" i="29"/>
  <c r="Q208" i="29"/>
  <c r="Q17" i="29"/>
  <c r="Q38" i="29"/>
  <c r="Q37" i="29"/>
  <c r="Q79" i="29"/>
  <c r="Q187" i="29"/>
  <c r="Q130" i="29"/>
  <c r="Q168" i="29"/>
  <c r="Q98" i="29"/>
  <c r="Q29" i="29"/>
  <c r="Q60" i="29"/>
  <c r="Q137" i="29"/>
  <c r="Q138" i="29"/>
  <c r="Q11" i="29"/>
  <c r="Q171" i="29"/>
  <c r="Q71" i="29"/>
  <c r="Q129" i="29"/>
  <c r="Q103" i="29"/>
  <c r="Q99" i="29"/>
  <c r="Q90" i="29"/>
  <c r="Q16" i="29"/>
  <c r="Q82" i="29"/>
  <c r="Q196" i="29"/>
  <c r="Q81" i="29"/>
  <c r="Q193" i="29"/>
  <c r="Q151" i="29"/>
  <c r="Q58" i="29"/>
  <c r="Q55" i="29"/>
  <c r="Q199" i="29"/>
  <c r="Q44" i="29"/>
  <c r="Q40" i="29"/>
  <c r="Q205" i="29"/>
  <c r="Q140" i="29"/>
  <c r="Q42" i="29"/>
  <c r="Q185" i="29"/>
  <c r="Q15" i="29"/>
  <c r="Q12" i="29"/>
  <c r="Q30" i="29"/>
  <c r="Q65" i="29"/>
  <c r="Q122" i="29"/>
  <c r="Q68" i="29"/>
  <c r="Q94" i="29"/>
  <c r="Q84" i="29"/>
  <c r="Q39" i="29"/>
  <c r="Q7" i="29"/>
  <c r="Q57" i="29"/>
  <c r="Q9" i="29"/>
  <c r="Q121" i="29"/>
  <c r="Q70" i="29"/>
  <c r="Q115" i="29"/>
  <c r="Q54" i="29"/>
  <c r="Q135" i="29"/>
  <c r="Q180" i="29"/>
  <c r="Q206" i="29"/>
  <c r="Q78" i="29"/>
  <c r="Q33" i="29"/>
  <c r="Q62" i="29"/>
  <c r="Q31" i="29"/>
  <c r="Q139" i="29"/>
  <c r="Q182" i="29"/>
  <c r="Q198" i="29"/>
  <c r="Q173" i="29"/>
  <c r="Q169" i="29"/>
  <c r="Q128" i="29"/>
  <c r="Q119" i="29"/>
  <c r="Q75" i="29"/>
  <c r="Q96" i="29"/>
  <c r="Q101" i="29"/>
  <c r="Q172" i="29"/>
  <c r="Q97" i="29"/>
  <c r="Q159" i="29"/>
  <c r="Q212" i="29"/>
  <c r="Q148" i="29"/>
  <c r="Q186" i="29"/>
  <c r="Q116" i="29"/>
  <c r="Q213" i="29"/>
  <c r="Q164" i="29"/>
  <c r="Q161" i="29"/>
  <c r="Q67" i="29"/>
  <c r="Q175" i="29"/>
  <c r="Q86" i="29"/>
  <c r="Q72" i="29"/>
  <c r="Q59" i="29"/>
  <c r="Q170" i="29"/>
  <c r="Q95" i="29"/>
  <c r="Q117" i="29"/>
  <c r="Q149" i="29"/>
  <c r="Q14" i="29"/>
  <c r="Q20" i="29"/>
  <c r="Q28" i="29"/>
  <c r="Q18" i="29"/>
  <c r="Q21" i="29"/>
  <c r="Q107" i="29"/>
  <c r="Q209" i="29"/>
  <c r="Q163" i="29"/>
  <c r="Q210" i="29"/>
  <c r="Q102" i="29"/>
  <c r="Q19" i="29"/>
  <c r="Q207" i="29"/>
  <c r="Q13" i="29"/>
  <c r="Q41" i="29"/>
  <c r="Q183" i="29"/>
  <c r="Q63" i="29"/>
  <c r="Q106" i="29"/>
  <c r="Q5" i="29"/>
  <c r="Q211" i="29"/>
  <c r="Q215" i="29"/>
  <c r="Q216" i="29"/>
  <c r="Q217" i="29"/>
  <c r="Q218" i="29"/>
  <c r="Q214" i="29"/>
  <c r="Q219" i="29"/>
  <c r="Q220" i="29"/>
  <c r="Q221" i="29"/>
  <c r="Q222" i="29"/>
  <c r="Q223" i="29"/>
  <c r="Q224" i="29"/>
  <c r="Q225" i="29"/>
  <c r="Q226" i="29"/>
  <c r="Q227" i="29"/>
  <c r="Q228" i="29"/>
  <c r="Q229" i="29"/>
  <c r="Q230" i="29"/>
  <c r="Q231" i="29"/>
  <c r="Q232" i="29"/>
  <c r="Q233" i="29"/>
  <c r="Q234" i="29"/>
  <c r="Q235" i="29"/>
  <c r="Q236" i="29"/>
  <c r="Q237" i="29"/>
  <c r="Q238" i="29"/>
  <c r="Q239" i="29"/>
  <c r="Q240" i="29"/>
  <c r="Q241" i="29"/>
  <c r="Q242" i="29"/>
  <c r="Q243" i="29"/>
  <c r="Q244" i="29"/>
  <c r="Q245" i="29"/>
  <c r="Q246" i="29"/>
  <c r="Q247" i="29"/>
  <c r="Q248" i="29"/>
  <c r="Q249" i="29"/>
  <c r="Q250" i="29"/>
  <c r="Q251" i="29"/>
  <c r="Q252" i="29"/>
  <c r="Q253" i="29"/>
  <c r="Q254" i="29"/>
  <c r="Q255" i="29"/>
  <c r="Q256" i="29"/>
  <c r="Q257" i="29"/>
  <c r="Q258" i="29"/>
  <c r="Q259" i="29"/>
  <c r="Q260" i="29"/>
  <c r="Q261" i="29"/>
  <c r="Q262" i="29"/>
  <c r="Q263" i="29"/>
  <c r="Q264" i="29"/>
  <c r="Q265" i="29"/>
  <c r="Q266" i="29"/>
  <c r="Q267" i="29"/>
  <c r="Q268" i="29"/>
  <c r="Q269" i="29"/>
  <c r="Q270" i="29"/>
  <c r="Q271" i="29"/>
  <c r="Q272" i="29"/>
  <c r="Q273" i="29"/>
  <c r="Q274" i="29"/>
  <c r="Q275" i="29"/>
  <c r="Q276" i="29"/>
  <c r="Q277" i="29"/>
  <c r="Q278" i="29"/>
  <c r="Q279" i="29"/>
  <c r="Q280" i="29"/>
  <c r="Q281" i="29"/>
  <c r="Q282" i="29"/>
  <c r="Q283" i="29"/>
  <c r="Q284" i="29"/>
  <c r="Q285" i="29"/>
  <c r="Q286" i="29"/>
  <c r="Q287" i="29"/>
  <c r="Q288" i="29"/>
  <c r="Q289" i="29"/>
  <c r="Q290" i="29"/>
  <c r="Q291" i="29"/>
  <c r="Q292" i="29"/>
  <c r="Q293" i="29"/>
  <c r="Q294" i="29"/>
  <c r="Q295" i="29"/>
  <c r="Q296" i="29"/>
  <c r="Q297" i="29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317" i="29"/>
  <c r="Q318" i="29"/>
  <c r="Q319" i="29"/>
  <c r="Q320" i="29"/>
  <c r="Q321" i="29"/>
  <c r="Q322" i="29"/>
  <c r="Q323" i="29"/>
  <c r="Q324" i="29"/>
  <c r="Q325" i="29"/>
  <c r="Q326" i="29"/>
  <c r="Q327" i="29"/>
  <c r="Q328" i="29"/>
  <c r="Q329" i="29"/>
  <c r="Q330" i="29"/>
  <c r="Q331" i="29"/>
  <c r="Q332" i="29"/>
  <c r="Q333" i="29"/>
  <c r="Q334" i="29"/>
  <c r="Q335" i="29"/>
  <c r="Q336" i="29"/>
  <c r="Q337" i="29"/>
  <c r="Q338" i="29"/>
  <c r="Q339" i="29"/>
  <c r="Q340" i="29"/>
  <c r="Q341" i="29"/>
  <c r="Q342" i="29"/>
  <c r="Q343" i="29"/>
  <c r="Q344" i="29"/>
  <c r="Q345" i="29"/>
  <c r="Q346" i="29"/>
  <c r="Q347" i="29"/>
  <c r="Q348" i="29"/>
  <c r="Q349" i="29"/>
  <c r="Q350" i="29"/>
  <c r="Q351" i="29"/>
  <c r="Q352" i="29"/>
  <c r="Q353" i="29"/>
  <c r="Q354" i="29"/>
  <c r="Q355" i="29"/>
  <c r="Q356" i="29"/>
  <c r="Q357" i="29"/>
  <c r="Q358" i="29"/>
  <c r="Q359" i="29"/>
  <c r="Q360" i="29"/>
  <c r="Q361" i="29"/>
  <c r="Q362" i="29"/>
  <c r="Q363" i="29"/>
  <c r="Q364" i="29"/>
  <c r="K108" i="29"/>
  <c r="K188" i="29"/>
  <c r="K181" i="29"/>
  <c r="K165" i="29"/>
  <c r="K105" i="29"/>
  <c r="K197" i="29"/>
  <c r="K178" i="29"/>
  <c r="K120" i="29"/>
  <c r="K134" i="29"/>
  <c r="K143" i="29"/>
  <c r="K77" i="29"/>
  <c r="K104" i="29"/>
  <c r="K191" i="29"/>
  <c r="K27" i="29"/>
  <c r="K190" i="29"/>
  <c r="K156" i="29"/>
  <c r="K201" i="29"/>
  <c r="K179" i="29"/>
  <c r="K109" i="29"/>
  <c r="K89" i="29"/>
  <c r="K127" i="29"/>
  <c r="K141" i="29"/>
  <c r="K146" i="29"/>
  <c r="K123" i="29"/>
  <c r="K184" i="29"/>
  <c r="K145" i="29"/>
  <c r="K144" i="29"/>
  <c r="K195" i="29"/>
  <c r="K87" i="29"/>
  <c r="K192" i="29"/>
  <c r="K91" i="29"/>
  <c r="K202" i="29"/>
  <c r="K142" i="29"/>
  <c r="K155" i="29"/>
  <c r="K36" i="29"/>
  <c r="K45" i="29"/>
  <c r="K150" i="29"/>
  <c r="K189" i="29"/>
  <c r="K73" i="29"/>
  <c r="K125" i="29"/>
  <c r="K10" i="29"/>
  <c r="K100" i="29"/>
  <c r="K154" i="29"/>
  <c r="K80" i="29"/>
  <c r="K208" i="29"/>
  <c r="K17" i="29"/>
  <c r="K38" i="29"/>
  <c r="K37" i="29"/>
  <c r="K79" i="29"/>
  <c r="K187" i="29"/>
  <c r="K130" i="29"/>
  <c r="K168" i="29"/>
  <c r="K98" i="29"/>
  <c r="K29" i="29"/>
  <c r="K60" i="29"/>
  <c r="K137" i="29"/>
  <c r="K138" i="29"/>
  <c r="K11" i="29"/>
  <c r="K171" i="29"/>
  <c r="K71" i="29"/>
  <c r="K129" i="29"/>
  <c r="K103" i="29"/>
  <c r="K99" i="29"/>
  <c r="K90" i="29"/>
  <c r="K16" i="29"/>
  <c r="K82" i="29"/>
  <c r="K196" i="29"/>
  <c r="K81" i="29"/>
  <c r="K193" i="29"/>
  <c r="K151" i="29"/>
  <c r="K58" i="29"/>
  <c r="K55" i="29"/>
  <c r="K199" i="29"/>
  <c r="K44" i="29"/>
  <c r="K40" i="29"/>
  <c r="K205" i="29"/>
  <c r="K140" i="29"/>
  <c r="K42" i="29"/>
  <c r="K185" i="29"/>
  <c r="K15" i="29"/>
  <c r="K12" i="29"/>
  <c r="K30" i="29"/>
  <c r="K65" i="29"/>
  <c r="K122" i="29"/>
  <c r="K68" i="29"/>
  <c r="K94" i="29"/>
  <c r="K84" i="29"/>
  <c r="K39" i="29"/>
  <c r="K7" i="29"/>
  <c r="K57" i="29"/>
  <c r="K9" i="29"/>
  <c r="K121" i="29"/>
  <c r="K70" i="29"/>
  <c r="K115" i="29"/>
  <c r="K54" i="29"/>
  <c r="K135" i="29"/>
  <c r="K180" i="29"/>
  <c r="K206" i="29"/>
  <c r="K78" i="29"/>
  <c r="K33" i="29"/>
  <c r="K62" i="29"/>
  <c r="K31" i="29"/>
  <c r="K139" i="29"/>
  <c r="K182" i="29"/>
  <c r="K198" i="29"/>
  <c r="K173" i="29"/>
  <c r="K169" i="29"/>
  <c r="K128" i="29"/>
  <c r="K119" i="29"/>
  <c r="K75" i="29"/>
  <c r="K96" i="29"/>
  <c r="K101" i="29"/>
  <c r="K172" i="29"/>
  <c r="K97" i="29"/>
  <c r="K159" i="29"/>
  <c r="K212" i="29"/>
  <c r="K148" i="29"/>
  <c r="K186" i="29"/>
  <c r="K116" i="29"/>
  <c r="K213" i="29"/>
  <c r="K164" i="29"/>
  <c r="K161" i="29"/>
  <c r="K69" i="29"/>
  <c r="K67" i="29"/>
  <c r="K175" i="29"/>
  <c r="K86" i="29"/>
  <c r="K113" i="29"/>
  <c r="K4" i="29"/>
  <c r="K72" i="29"/>
  <c r="K24" i="29"/>
  <c r="K49" i="29"/>
  <c r="K59" i="29"/>
  <c r="K34" i="29"/>
  <c r="K126" i="29"/>
  <c r="K170" i="29"/>
  <c r="K51" i="29"/>
  <c r="K114" i="29"/>
  <c r="K166" i="29"/>
  <c r="K131" i="29"/>
  <c r="K95" i="29"/>
  <c r="K117" i="29"/>
  <c r="K50" i="29"/>
  <c r="K149" i="29"/>
  <c r="K3" i="29"/>
  <c r="K46" i="29"/>
  <c r="K35" i="29"/>
  <c r="K92" i="29"/>
  <c r="K157" i="29"/>
  <c r="K14" i="29"/>
  <c r="K66" i="29"/>
  <c r="K158" i="29"/>
  <c r="K20" i="29"/>
  <c r="K26" i="29"/>
  <c r="K28" i="29"/>
  <c r="K204" i="29"/>
  <c r="K74" i="29"/>
  <c r="K203" i="29"/>
  <c r="K200" i="29"/>
  <c r="K18" i="29"/>
  <c r="K21" i="29"/>
  <c r="K83" i="29"/>
  <c r="K107" i="29"/>
  <c r="K209" i="29"/>
  <c r="K153" i="29"/>
  <c r="K85" i="29"/>
  <c r="K93" i="29"/>
  <c r="K160" i="29"/>
  <c r="K163" i="29"/>
  <c r="K61" i="29"/>
  <c r="K210" i="29"/>
  <c r="K64" i="29"/>
  <c r="K102" i="29"/>
  <c r="K43" i="29"/>
  <c r="K132" i="29"/>
  <c r="K6" i="29"/>
  <c r="K133" i="29"/>
  <c r="K118" i="29"/>
  <c r="K176" i="29"/>
  <c r="K88" i="29"/>
  <c r="K110" i="29"/>
  <c r="K177" i="29"/>
  <c r="K22" i="29"/>
  <c r="K23" i="29"/>
  <c r="K53" i="29"/>
  <c r="K19" i="29"/>
  <c r="K194" i="29"/>
  <c r="K167" i="29"/>
  <c r="K76" i="29"/>
  <c r="K136" i="29"/>
  <c r="K207" i="29"/>
  <c r="K111" i="29"/>
  <c r="K48" i="29"/>
  <c r="K47" i="29"/>
  <c r="K124" i="29"/>
  <c r="K152" i="29"/>
  <c r="K112" i="29"/>
  <c r="K174" i="29"/>
  <c r="K56" i="29"/>
  <c r="K13" i="29"/>
  <c r="K41" i="29"/>
  <c r="K52" i="29"/>
  <c r="K183" i="29"/>
  <c r="K32" i="29"/>
  <c r="K25" i="29"/>
  <c r="K63" i="29"/>
  <c r="K8" i="29"/>
  <c r="K2" i="29"/>
  <c r="K106" i="29"/>
  <c r="K5" i="29"/>
  <c r="K211" i="29"/>
  <c r="K215" i="29"/>
  <c r="K216" i="29"/>
  <c r="K217" i="29"/>
  <c r="K218" i="29"/>
  <c r="K162" i="29"/>
  <c r="K214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304" i="29"/>
  <c r="K305" i="29"/>
  <c r="K306" i="29"/>
  <c r="K307" i="29"/>
  <c r="K308" i="29"/>
  <c r="K309" i="29"/>
  <c r="K310" i="29"/>
  <c r="K311" i="29"/>
  <c r="K312" i="29"/>
  <c r="K313" i="29"/>
  <c r="K314" i="29"/>
  <c r="K315" i="29"/>
  <c r="K316" i="29"/>
  <c r="K317" i="29"/>
  <c r="K318" i="29"/>
  <c r="K319" i="29"/>
  <c r="K320" i="29"/>
  <c r="K321" i="29"/>
  <c r="K322" i="29"/>
  <c r="K323" i="29"/>
  <c r="K324" i="29"/>
  <c r="K325" i="29"/>
  <c r="K326" i="29"/>
  <c r="K327" i="29"/>
  <c r="K328" i="29"/>
  <c r="K329" i="29"/>
  <c r="K330" i="29"/>
  <c r="K331" i="29"/>
  <c r="K332" i="29"/>
  <c r="K333" i="29"/>
  <c r="K334" i="29"/>
  <c r="K335" i="29"/>
  <c r="K336" i="29"/>
  <c r="K337" i="29"/>
  <c r="K338" i="29"/>
  <c r="K339" i="29"/>
  <c r="K340" i="29"/>
  <c r="K341" i="29"/>
  <c r="K342" i="29"/>
  <c r="K343" i="29"/>
  <c r="K344" i="29"/>
  <c r="K345" i="29"/>
  <c r="K346" i="29"/>
  <c r="K347" i="29"/>
  <c r="K348" i="29"/>
  <c r="K349" i="29"/>
  <c r="K350" i="29"/>
  <c r="K351" i="29"/>
  <c r="K352" i="29"/>
  <c r="K353" i="29"/>
  <c r="K354" i="29"/>
  <c r="K355" i="29"/>
  <c r="K356" i="29"/>
  <c r="K357" i="29"/>
  <c r="K358" i="29"/>
  <c r="K359" i="29"/>
  <c r="K360" i="29"/>
  <c r="K361" i="29"/>
  <c r="K362" i="29"/>
  <c r="K363" i="29"/>
  <c r="K364" i="29"/>
  <c r="K147" i="29"/>
  <c r="Q163" i="48" l="1"/>
  <c r="Q74" i="48"/>
  <c r="AN74" i="48" s="1"/>
  <c r="Q156" i="48"/>
  <c r="AN156" i="48" s="1"/>
  <c r="Q132" i="48"/>
  <c r="Q62" i="48"/>
  <c r="AN62" i="48" s="1"/>
  <c r="F45" i="48"/>
  <c r="M45" i="48" s="1"/>
  <c r="W45" i="48" s="1"/>
  <c r="AQ45" i="48" s="1"/>
  <c r="R19" i="28"/>
  <c r="P19" i="28"/>
  <c r="N19" i="28"/>
  <c r="L19" i="28"/>
  <c r="J19" i="28"/>
  <c r="D19" i="28"/>
  <c r="H19" i="28"/>
  <c r="F19" i="28"/>
  <c r="F10" i="28"/>
  <c r="D10" i="28"/>
  <c r="R10" i="28"/>
  <c r="P10" i="28"/>
  <c r="L10" i="28"/>
  <c r="N10" i="28"/>
  <c r="J10" i="28"/>
  <c r="H10" i="28"/>
  <c r="Q216" i="48"/>
  <c r="AN216" i="48" s="1"/>
  <c r="AL330" i="50"/>
  <c r="AY250" i="50" a="1"/>
  <c r="AY250" i="50" s="1"/>
  <c r="AL320" i="50"/>
  <c r="AL222" i="50"/>
  <c r="AY351" i="50" a="1"/>
  <c r="AY351" i="50" s="1"/>
  <c r="AL236" i="50"/>
  <c r="AL267" i="50"/>
  <c r="AY353" i="50" a="1"/>
  <c r="AY353" i="50" s="1"/>
  <c r="AL325" i="50"/>
  <c r="AY299" i="50" a="1"/>
  <c r="AY299" i="50" s="1"/>
  <c r="AY254" i="50" a="1"/>
  <c r="AY254" i="50" s="1"/>
  <c r="AY360" i="50" a="1"/>
  <c r="AY360" i="50" s="1"/>
  <c r="AY295" i="50" a="1"/>
  <c r="AY295" i="50" s="1"/>
  <c r="AI107" i="49"/>
  <c r="AW107" i="49" s="1"/>
  <c r="Y182" i="49"/>
  <c r="AR182" i="49" s="1"/>
  <c r="AC182" i="49"/>
  <c r="AT182" i="49" s="1"/>
  <c r="AY316" i="50" a="1"/>
  <c r="AY316" i="50" s="1"/>
  <c r="AY329" i="50" a="1"/>
  <c r="AY329" i="50" s="1"/>
  <c r="AY294" i="50" a="1"/>
  <c r="AY294" i="50" s="1"/>
  <c r="AY275" i="50" a="1"/>
  <c r="AY275" i="50" s="1"/>
  <c r="AY288" i="50" a="1"/>
  <c r="AY288" i="50" s="1"/>
  <c r="AY241" i="50" a="1"/>
  <c r="AY241" i="50" s="1"/>
  <c r="AY340" i="50" a="1"/>
  <c r="AY340" i="50" s="1"/>
  <c r="W36" i="49"/>
  <c r="AQ36" i="49" s="1"/>
  <c r="AA36" i="49"/>
  <c r="AS36" i="49" s="1"/>
  <c r="U36" i="49"/>
  <c r="AP36" i="49" s="1"/>
  <c r="Y36" i="49"/>
  <c r="AR36" i="49" s="1"/>
  <c r="AC36" i="49"/>
  <c r="AT36" i="49" s="1"/>
  <c r="AY282" i="50" a="1"/>
  <c r="AY282" i="50" s="1"/>
  <c r="AL249" i="50"/>
  <c r="AY245" i="50" a="1"/>
  <c r="AY245" i="50" s="1"/>
  <c r="AL220" i="50"/>
  <c r="AL214" i="50"/>
  <c r="AY309" i="50" a="1"/>
  <c r="AY309" i="50" s="1"/>
  <c r="AL277" i="50"/>
  <c r="AL270" i="50"/>
  <c r="AL285" i="50"/>
  <c r="AY276" i="50" a="1"/>
  <c r="AY276" i="50" s="1"/>
  <c r="AL345" i="50"/>
  <c r="AL300" i="50"/>
  <c r="AL257" i="50"/>
  <c r="AL238" i="50"/>
  <c r="AL323" i="49"/>
  <c r="AO323" i="49"/>
  <c r="AY323" i="49" s="1" a="1"/>
  <c r="AY323" i="49" s="1"/>
  <c r="AL322" i="49"/>
  <c r="AO322" i="49"/>
  <c r="AY322" i="49" s="1" a="1"/>
  <c r="AY322" i="49" s="1"/>
  <c r="AL321" i="49"/>
  <c r="AO321" i="49"/>
  <c r="AY321" i="49" s="1" a="1"/>
  <c r="AY321" i="49" s="1"/>
  <c r="AL314" i="49"/>
  <c r="AN314" i="49"/>
  <c r="AY314" i="49" s="1" a="1"/>
  <c r="AY314" i="49" s="1"/>
  <c r="AL310" i="49"/>
  <c r="AN310" i="49"/>
  <c r="AY310" i="49" s="1" a="1"/>
  <c r="AY310" i="49" s="1"/>
  <c r="AN305" i="48"/>
  <c r="AN217" i="48"/>
  <c r="AN328" i="48"/>
  <c r="AN104" i="48"/>
  <c r="W81" i="48"/>
  <c r="AQ81" i="48" s="1"/>
  <c r="W3" i="48"/>
  <c r="AQ3" i="48" s="1"/>
  <c r="Y204" i="48"/>
  <c r="AR204" i="48" s="1"/>
  <c r="AC204" i="48"/>
  <c r="AT204" i="48" s="1"/>
  <c r="AC24" i="48"/>
  <c r="AT24" i="48" s="1"/>
  <c r="W160" i="49"/>
  <c r="AQ160" i="49" s="1"/>
  <c r="Y160" i="49"/>
  <c r="AR160" i="49" s="1"/>
  <c r="AC160" i="49"/>
  <c r="AT160" i="49" s="1"/>
  <c r="Y165" i="49"/>
  <c r="AR165" i="49" s="1"/>
  <c r="AC165" i="49"/>
  <c r="AT165" i="49" s="1"/>
  <c r="W107" i="49"/>
  <c r="AQ107" i="49" s="1"/>
  <c r="Y107" i="49"/>
  <c r="AR107" i="49" s="1"/>
  <c r="AC107" i="49"/>
  <c r="AT107" i="49" s="1"/>
  <c r="AY324" i="50" a="1"/>
  <c r="AY324" i="50" s="1"/>
  <c r="AY318" i="50" a="1"/>
  <c r="AY318" i="50" s="1"/>
  <c r="AY290" i="50" a="1"/>
  <c r="AY290" i="50" s="1"/>
  <c r="AY280" i="50" a="1"/>
  <c r="AY280" i="50" s="1"/>
  <c r="AY270" i="50" a="1"/>
  <c r="AY270" i="50" s="1"/>
  <c r="AY349" i="50" a="1"/>
  <c r="AY349" i="50" s="1"/>
  <c r="AO320" i="50"/>
  <c r="AY320" i="50" s="1" a="1"/>
  <c r="AY320" i="50" s="1"/>
  <c r="AL261" i="50"/>
  <c r="AY232" i="50" a="1"/>
  <c r="AY232" i="50" s="1"/>
  <c r="AW92" i="50"/>
  <c r="AP211" i="50"/>
  <c r="AN189" i="50"/>
  <c r="AL319" i="50"/>
  <c r="AL287" i="50"/>
  <c r="AL227" i="50"/>
  <c r="AL329" i="50"/>
  <c r="AT325" i="50"/>
  <c r="AY325" i="50" s="1" a="1"/>
  <c r="AY325" i="50" s="1"/>
  <c r="AL275" i="50"/>
  <c r="AL310" i="50"/>
  <c r="AL296" i="50"/>
  <c r="AY292" i="50" a="1"/>
  <c r="AY292" i="50" s="1"/>
  <c r="AL351" i="50"/>
  <c r="AL320" i="49"/>
  <c r="AN320" i="49"/>
  <c r="AY320" i="49" s="1" a="1"/>
  <c r="AY320" i="49" s="1"/>
  <c r="AL319" i="49"/>
  <c r="AO319" i="49"/>
  <c r="AY319" i="49" s="1" a="1"/>
  <c r="AY319" i="49" s="1"/>
  <c r="AL318" i="49"/>
  <c r="AN318" i="49"/>
  <c r="AY318" i="49" s="1" a="1"/>
  <c r="AY318" i="49" s="1"/>
  <c r="AL317" i="49"/>
  <c r="AO317" i="49"/>
  <c r="AY317" i="49" s="1" a="1"/>
  <c r="AY317" i="49" s="1"/>
  <c r="AL316" i="49"/>
  <c r="AO316" i="49"/>
  <c r="AY316" i="49" s="1" a="1"/>
  <c r="AY316" i="49" s="1"/>
  <c r="AL315" i="49"/>
  <c r="AO315" i="49"/>
  <c r="AY315" i="49" s="1" a="1"/>
  <c r="AY315" i="49" s="1"/>
  <c r="AL312" i="49"/>
  <c r="AN312" i="49"/>
  <c r="AY312" i="49" s="1" a="1"/>
  <c r="AY312" i="49" s="1"/>
  <c r="AL311" i="49"/>
  <c r="AO311" i="49"/>
  <c r="AY311" i="49" s="1" a="1"/>
  <c r="AY311" i="49" s="1"/>
  <c r="AL309" i="49"/>
  <c r="AL308" i="49"/>
  <c r="AL306" i="49"/>
  <c r="AL305" i="49"/>
  <c r="AL304" i="49"/>
  <c r="AL302" i="49"/>
  <c r="AL301" i="49"/>
  <c r="AL300" i="49"/>
  <c r="AL299" i="49"/>
  <c r="AL298" i="49"/>
  <c r="AL296" i="49"/>
  <c r="AL295" i="49"/>
  <c r="AL294" i="49"/>
  <c r="AL292" i="49"/>
  <c r="AL291" i="49"/>
  <c r="AL290" i="49"/>
  <c r="AL288" i="49"/>
  <c r="AL286" i="49"/>
  <c r="AL284" i="49"/>
  <c r="AL282" i="49"/>
  <c r="AL280" i="49"/>
  <c r="AL278" i="49"/>
  <c r="AL277" i="49"/>
  <c r="AL276" i="49"/>
  <c r="AL275" i="49"/>
  <c r="AL274" i="49"/>
  <c r="AL273" i="49"/>
  <c r="AL272" i="49"/>
  <c r="AL270" i="49"/>
  <c r="AL269" i="49"/>
  <c r="AL268" i="49"/>
  <c r="AL266" i="49"/>
  <c r="AL265" i="49"/>
  <c r="AL264" i="49"/>
  <c r="AL262" i="49"/>
  <c r="AL260" i="49"/>
  <c r="AL258" i="49"/>
  <c r="AL256" i="49"/>
  <c r="AL255" i="49"/>
  <c r="AL254" i="49"/>
  <c r="AL253" i="49"/>
  <c r="AL252" i="49"/>
  <c r="AL250" i="49"/>
  <c r="AL248" i="49"/>
  <c r="AL246" i="49"/>
  <c r="AL244" i="49"/>
  <c r="AL243" i="49"/>
  <c r="AL242" i="49"/>
  <c r="AL240" i="49"/>
  <c r="AL239" i="49"/>
  <c r="AL238" i="49"/>
  <c r="AL236" i="49"/>
  <c r="AL235" i="49"/>
  <c r="AL234" i="49"/>
  <c r="AL233" i="49"/>
  <c r="AL232" i="49"/>
  <c r="AL230" i="49"/>
  <c r="AL228" i="49"/>
  <c r="AL227" i="49"/>
  <c r="AL226" i="49"/>
  <c r="AL225" i="49"/>
  <c r="AL224" i="49"/>
  <c r="AL222" i="49"/>
  <c r="AL220" i="49"/>
  <c r="AL218" i="49"/>
  <c r="AL216" i="49"/>
  <c r="AL215" i="49"/>
  <c r="AL214" i="49"/>
  <c r="AL81" i="49"/>
  <c r="AL80" i="49"/>
  <c r="AL102" i="49"/>
  <c r="AL207" i="49"/>
  <c r="AL206" i="49"/>
  <c r="AL41" i="49"/>
  <c r="AL131" i="49"/>
  <c r="AL78" i="49"/>
  <c r="AL364" i="49"/>
  <c r="AL210" i="49"/>
  <c r="AL362" i="49"/>
  <c r="AO362" i="49"/>
  <c r="AY362" i="49" s="1" a="1"/>
  <c r="AY362" i="49" s="1"/>
  <c r="AL360" i="49"/>
  <c r="AO360" i="49"/>
  <c r="AY360" i="49" s="1" a="1"/>
  <c r="AY360" i="49" s="1"/>
  <c r="AL356" i="49"/>
  <c r="AO356" i="49"/>
  <c r="AY356" i="49" s="1" a="1"/>
  <c r="AY356" i="49" s="1"/>
  <c r="AL354" i="49"/>
  <c r="AO354" i="49"/>
  <c r="AY354" i="49" s="1" a="1"/>
  <c r="AY354" i="49" s="1"/>
  <c r="AL352" i="49"/>
  <c r="AO352" i="49"/>
  <c r="AY352" i="49" s="1" a="1"/>
  <c r="AY352" i="49" s="1"/>
  <c r="AL351" i="49"/>
  <c r="AN351" i="49"/>
  <c r="AY351" i="49" s="1" a="1"/>
  <c r="AY351" i="49" s="1"/>
  <c r="AL350" i="49"/>
  <c r="AN350" i="49"/>
  <c r="AY350" i="49" s="1" a="1"/>
  <c r="AY350" i="49" s="1"/>
  <c r="AL347" i="49"/>
  <c r="AO347" i="49"/>
  <c r="AY347" i="49" s="1" a="1"/>
  <c r="AY347" i="49" s="1"/>
  <c r="AL346" i="49"/>
  <c r="AN346" i="49"/>
  <c r="AY346" i="49" s="1" a="1"/>
  <c r="AY346" i="49" s="1"/>
  <c r="AL344" i="49"/>
  <c r="AO344" i="49"/>
  <c r="AY344" i="49" s="1" a="1"/>
  <c r="AY344" i="49" s="1"/>
  <c r="AL342" i="49"/>
  <c r="AN342" i="49"/>
  <c r="AY342" i="49" s="1" a="1"/>
  <c r="AY342" i="49" s="1"/>
  <c r="AL341" i="49"/>
  <c r="AN341" i="49"/>
  <c r="AY341" i="49" s="1" a="1"/>
  <c r="AY341" i="49" s="1"/>
  <c r="AL336" i="49"/>
  <c r="AO336" i="49"/>
  <c r="AY336" i="49" s="1" a="1"/>
  <c r="AY336" i="49" s="1"/>
  <c r="AL335" i="49"/>
  <c r="AN335" i="49"/>
  <c r="AY335" i="49" s="1" a="1"/>
  <c r="AY335" i="49" s="1"/>
  <c r="AL332" i="49"/>
  <c r="AO332" i="49"/>
  <c r="AY332" i="49" s="1" a="1"/>
  <c r="AY332" i="49" s="1"/>
  <c r="AL329" i="49"/>
  <c r="AO329" i="49"/>
  <c r="AY329" i="49" s="1" a="1"/>
  <c r="AY329" i="49" s="1"/>
  <c r="AL327" i="49"/>
  <c r="AO327" i="49"/>
  <c r="AY327" i="49" s="1" a="1"/>
  <c r="AY327" i="49" s="1"/>
  <c r="AO309" i="49"/>
  <c r="AY309" i="49" s="1" a="1"/>
  <c r="AY309" i="49" s="1"/>
  <c r="AO308" i="49"/>
  <c r="AY308" i="49" s="1" a="1"/>
  <c r="AY308" i="49" s="1"/>
  <c r="AN306" i="49"/>
  <c r="AY306" i="49" s="1" a="1"/>
  <c r="AY306" i="49" s="1"/>
  <c r="AO305" i="49"/>
  <c r="AY305" i="49" s="1" a="1"/>
  <c r="AY305" i="49" s="1"/>
  <c r="AO304" i="49"/>
  <c r="AY304" i="49" s="1" a="1"/>
  <c r="AY304" i="49" s="1"/>
  <c r="AN302" i="49"/>
  <c r="AY302" i="49" s="1" a="1"/>
  <c r="AY302" i="49" s="1"/>
  <c r="AO301" i="49"/>
  <c r="AY301" i="49" s="1" a="1"/>
  <c r="AY301" i="49" s="1"/>
  <c r="AO300" i="49"/>
  <c r="AY300" i="49" s="1" a="1"/>
  <c r="AY300" i="49" s="1"/>
  <c r="AO299" i="49"/>
  <c r="AY299" i="49" s="1" a="1"/>
  <c r="AY299" i="49" s="1"/>
  <c r="AO298" i="49"/>
  <c r="AY298" i="49" s="1" a="1"/>
  <c r="AY298" i="49" s="1"/>
  <c r="AN296" i="49"/>
  <c r="AY296" i="49" s="1" a="1"/>
  <c r="AY296" i="49" s="1"/>
  <c r="AO295" i="49"/>
  <c r="AY295" i="49" s="1" a="1"/>
  <c r="AY295" i="49" s="1"/>
  <c r="AO294" i="49"/>
  <c r="AY294" i="49" s="1" a="1"/>
  <c r="AY294" i="49" s="1"/>
  <c r="AN292" i="49"/>
  <c r="AY292" i="49" s="1" a="1"/>
  <c r="AY292" i="49" s="1"/>
  <c r="AO291" i="49"/>
  <c r="AY291" i="49" s="1" a="1"/>
  <c r="AY291" i="49" s="1"/>
  <c r="AN290" i="49"/>
  <c r="AY290" i="49" s="1" a="1"/>
  <c r="AY290" i="49" s="1"/>
  <c r="AN288" i="49"/>
  <c r="AY288" i="49" s="1" a="1"/>
  <c r="AY288" i="49" s="1"/>
  <c r="AO286" i="49"/>
  <c r="AY286" i="49" s="1" a="1"/>
  <c r="AY286" i="49" s="1"/>
  <c r="AN284" i="49"/>
  <c r="AY284" i="49" s="1" a="1"/>
  <c r="AY284" i="49" s="1"/>
  <c r="AO282" i="49"/>
  <c r="AY282" i="49" s="1" a="1"/>
  <c r="AY282" i="49" s="1"/>
  <c r="AO280" i="49"/>
  <c r="AY280" i="49" s="1" a="1"/>
  <c r="AY280" i="49" s="1"/>
  <c r="AO278" i="49"/>
  <c r="AY278" i="49" s="1" a="1"/>
  <c r="AY278" i="49" s="1"/>
  <c r="AO277" i="49"/>
  <c r="AY277" i="49" s="1" a="1"/>
  <c r="AY277" i="49" s="1"/>
  <c r="AO276" i="49"/>
  <c r="AY276" i="49" s="1" a="1"/>
  <c r="AY276" i="49" s="1"/>
  <c r="AO275" i="49"/>
  <c r="AY275" i="49" s="1" a="1"/>
  <c r="AY275" i="49" s="1"/>
  <c r="AN274" i="49"/>
  <c r="AY274" i="49" s="1" a="1"/>
  <c r="AY274" i="49" s="1"/>
  <c r="AO273" i="49"/>
  <c r="AY273" i="49" s="1" a="1"/>
  <c r="AY273" i="49" s="1"/>
  <c r="AN272" i="49"/>
  <c r="AY272" i="49" s="1" a="1"/>
  <c r="AY272" i="49" s="1"/>
  <c r="AN270" i="49"/>
  <c r="AY270" i="49" s="1" a="1"/>
  <c r="AY270" i="49" s="1"/>
  <c r="AO269" i="49"/>
  <c r="AY269" i="49" s="1" a="1"/>
  <c r="AY269" i="49" s="1"/>
  <c r="AN268" i="49"/>
  <c r="AY268" i="49" s="1" a="1"/>
  <c r="AY268" i="49" s="1"/>
  <c r="AN266" i="49"/>
  <c r="AY266" i="49" s="1" a="1"/>
  <c r="AY266" i="49" s="1"/>
  <c r="AO265" i="49"/>
  <c r="AY265" i="49" s="1" a="1"/>
  <c r="AY265" i="49" s="1"/>
  <c r="AN264" i="49"/>
  <c r="AY264" i="49" s="1" a="1"/>
  <c r="AY264" i="49" s="1"/>
  <c r="AN262" i="49"/>
  <c r="AY262" i="49" s="1" a="1"/>
  <c r="AY262" i="49" s="1"/>
  <c r="AN260" i="49"/>
  <c r="AY260" i="49" s="1" a="1"/>
  <c r="AY260" i="49" s="1"/>
  <c r="AN258" i="49"/>
  <c r="AY258" i="49" s="1" a="1"/>
  <c r="AY258" i="49" s="1"/>
  <c r="AN256" i="49"/>
  <c r="AY256" i="49" s="1" a="1"/>
  <c r="AY256" i="49" s="1"/>
  <c r="AO255" i="49"/>
  <c r="AY255" i="49" s="1" a="1"/>
  <c r="AY255" i="49" s="1"/>
  <c r="AN254" i="49"/>
  <c r="AY254" i="49" s="1" a="1"/>
  <c r="AY254" i="49" s="1"/>
  <c r="AO253" i="49"/>
  <c r="AY253" i="49" s="1" a="1"/>
  <c r="AY253" i="49" s="1"/>
  <c r="AO252" i="49"/>
  <c r="AY252" i="49" s="1" a="1"/>
  <c r="AY252" i="49" s="1"/>
  <c r="AN250" i="49"/>
  <c r="AY250" i="49" s="1" a="1"/>
  <c r="AY250" i="49" s="1"/>
  <c r="AO248" i="49"/>
  <c r="AY248" i="49" s="1" a="1"/>
  <c r="AY248" i="49" s="1"/>
  <c r="AN246" i="49"/>
  <c r="AY246" i="49" s="1" a="1"/>
  <c r="AY246" i="49" s="1"/>
  <c r="AO244" i="49"/>
  <c r="AY244" i="49" s="1" a="1"/>
  <c r="AY244" i="49" s="1"/>
  <c r="AO243" i="49"/>
  <c r="AY243" i="49" s="1" a="1"/>
  <c r="AY243" i="49" s="1"/>
  <c r="AN242" i="49"/>
  <c r="AY242" i="49" s="1" a="1"/>
  <c r="AY242" i="49" s="1"/>
  <c r="AN240" i="49"/>
  <c r="AY240" i="49" s="1" a="1"/>
  <c r="AY240" i="49" s="1"/>
  <c r="AO239" i="49"/>
  <c r="AY239" i="49" s="1" a="1"/>
  <c r="AY239" i="49" s="1"/>
  <c r="AO238" i="49"/>
  <c r="AY238" i="49" s="1" a="1"/>
  <c r="AY238" i="49" s="1"/>
  <c r="AN236" i="49"/>
  <c r="AY236" i="49" s="1" a="1"/>
  <c r="AY236" i="49" s="1"/>
  <c r="AO235" i="49"/>
  <c r="AY235" i="49" s="1" a="1"/>
  <c r="AY235" i="49" s="1"/>
  <c r="AN234" i="49"/>
  <c r="AY234" i="49" s="1" a="1"/>
  <c r="AY234" i="49" s="1"/>
  <c r="AO233" i="49"/>
  <c r="AY233" i="49" s="1" a="1"/>
  <c r="AY233" i="49" s="1"/>
  <c r="AN232" i="49"/>
  <c r="AY232" i="49" s="1" a="1"/>
  <c r="AY232" i="49" s="1"/>
  <c r="AO230" i="49"/>
  <c r="AY230" i="49" s="1" a="1"/>
  <c r="AY230" i="49" s="1"/>
  <c r="AN228" i="49"/>
  <c r="AY228" i="49" s="1" a="1"/>
  <c r="AY228" i="49" s="1"/>
  <c r="AO227" i="49"/>
  <c r="AY227" i="49" s="1" a="1"/>
  <c r="AY227" i="49" s="1"/>
  <c r="AO226" i="49"/>
  <c r="AY226" i="49" s="1" a="1"/>
  <c r="AY226" i="49" s="1"/>
  <c r="AO225" i="49"/>
  <c r="AY225" i="49" s="1" a="1"/>
  <c r="AY225" i="49" s="1"/>
  <c r="AN224" i="49"/>
  <c r="AY224" i="49" s="1" a="1"/>
  <c r="AY224" i="49" s="1"/>
  <c r="AO222" i="49"/>
  <c r="AY222" i="49" s="1" a="1"/>
  <c r="AY222" i="49" s="1"/>
  <c r="AO220" i="49"/>
  <c r="AY220" i="49" s="1" a="1"/>
  <c r="AY220" i="49" s="1"/>
  <c r="AN218" i="49"/>
  <c r="AY218" i="49" s="1" a="1"/>
  <c r="AY218" i="49" s="1"/>
  <c r="AN216" i="49"/>
  <c r="AY216" i="49" s="1" a="1"/>
  <c r="AY216" i="49" s="1"/>
  <c r="AO215" i="49"/>
  <c r="AY215" i="49" s="1" a="1"/>
  <c r="AY215" i="49" s="1"/>
  <c r="AO214" i="49"/>
  <c r="AY214" i="49" s="1" a="1"/>
  <c r="AY214" i="49" s="1"/>
  <c r="AO81" i="49"/>
  <c r="AY81" i="49" s="1" a="1"/>
  <c r="AY81" i="49" s="1"/>
  <c r="AN80" i="49"/>
  <c r="AY80" i="49" s="1" a="1"/>
  <c r="AY80" i="49" s="1"/>
  <c r="AO102" i="49"/>
  <c r="AY102" i="49" s="1" a="1"/>
  <c r="AY102" i="49" s="1"/>
  <c r="AO207" i="49"/>
  <c r="AY207" i="49" s="1" a="1"/>
  <c r="AY207" i="49" s="1"/>
  <c r="AO206" i="49"/>
  <c r="AY206" i="49" s="1" a="1"/>
  <c r="AY206" i="49" s="1"/>
  <c r="AN41" i="49"/>
  <c r="AY41" i="49" s="1" a="1"/>
  <c r="AY41" i="49" s="1"/>
  <c r="AO131" i="49"/>
  <c r="AY131" i="49" s="1" a="1"/>
  <c r="AY131" i="49" s="1"/>
  <c r="AN78" i="49"/>
  <c r="AY78" i="49" s="1" a="1"/>
  <c r="AY78" i="49" s="1"/>
  <c r="AN100" i="49"/>
  <c r="AN74" i="49"/>
  <c r="AN145" i="49"/>
  <c r="AN70" i="49"/>
  <c r="AO364" i="49"/>
  <c r="AY364" i="49" s="1" a="1"/>
  <c r="AY364" i="49" s="1"/>
  <c r="AN210" i="49"/>
  <c r="AY210" i="49" s="1" a="1"/>
  <c r="AY210" i="49" s="1"/>
  <c r="AO201" i="49"/>
  <c r="AN90" i="49"/>
  <c r="AN16" i="49"/>
  <c r="AN13" i="49"/>
  <c r="AN83" i="49"/>
  <c r="AL363" i="49"/>
  <c r="AN363" i="49"/>
  <c r="AY363" i="49" s="1" a="1"/>
  <c r="AY363" i="49" s="1"/>
  <c r="AL361" i="49"/>
  <c r="AO361" i="49"/>
  <c r="AY361" i="49" s="1" a="1"/>
  <c r="AY361" i="49" s="1"/>
  <c r="AL359" i="49"/>
  <c r="AO359" i="49"/>
  <c r="AY359" i="49" s="1" a="1"/>
  <c r="AY359" i="49" s="1"/>
  <c r="AL358" i="49"/>
  <c r="AN358" i="49"/>
  <c r="AY358" i="49" s="1" a="1"/>
  <c r="AY358" i="49" s="1"/>
  <c r="AL357" i="49"/>
  <c r="AN357" i="49"/>
  <c r="AY357" i="49" s="1" a="1"/>
  <c r="AY357" i="49" s="1"/>
  <c r="AL355" i="49"/>
  <c r="AO355" i="49"/>
  <c r="AY355" i="49" s="1" a="1"/>
  <c r="AY355" i="49" s="1"/>
  <c r="AL353" i="49"/>
  <c r="AO353" i="49"/>
  <c r="AY353" i="49" s="1" a="1"/>
  <c r="AY353" i="49" s="1"/>
  <c r="AL349" i="49"/>
  <c r="AN349" i="49"/>
  <c r="AY349" i="49" s="1" a="1"/>
  <c r="AY349" i="49" s="1"/>
  <c r="AL348" i="49"/>
  <c r="AN348" i="49"/>
  <c r="AY348" i="49" s="1" a="1"/>
  <c r="AY348" i="49" s="1"/>
  <c r="AL345" i="49"/>
  <c r="AO345" i="49"/>
  <c r="AY345" i="49" s="1" a="1"/>
  <c r="AY345" i="49" s="1"/>
  <c r="AL343" i="49"/>
  <c r="AO343" i="49"/>
  <c r="AY343" i="49" s="1" a="1"/>
  <c r="AY343" i="49" s="1"/>
  <c r="AL340" i="49"/>
  <c r="AN340" i="49"/>
  <c r="AY340" i="49" s="1" a="1"/>
  <c r="AY340" i="49" s="1"/>
  <c r="AL339" i="49"/>
  <c r="AN339" i="49"/>
  <c r="AY339" i="49" s="1" a="1"/>
  <c r="AY339" i="49" s="1"/>
  <c r="AL338" i="49"/>
  <c r="AN338" i="49"/>
  <c r="AY338" i="49" s="1" a="1"/>
  <c r="AY338" i="49" s="1"/>
  <c r="AL337" i="49"/>
  <c r="AN337" i="49"/>
  <c r="AY337" i="49" s="1" a="1"/>
  <c r="AY337" i="49" s="1"/>
  <c r="AL334" i="49"/>
  <c r="AO334" i="49"/>
  <c r="AY334" i="49" s="1" a="1"/>
  <c r="AY334" i="49" s="1"/>
  <c r="AL333" i="49"/>
  <c r="AN333" i="49"/>
  <c r="AY333" i="49" s="1" a="1"/>
  <c r="AY333" i="49" s="1"/>
  <c r="AL331" i="49"/>
  <c r="AO331" i="49"/>
  <c r="AY331" i="49" s="1" a="1"/>
  <c r="AY331" i="49" s="1"/>
  <c r="AL330" i="49"/>
  <c r="AN330" i="49"/>
  <c r="AY330" i="49" s="1" a="1"/>
  <c r="AY330" i="49" s="1"/>
  <c r="AL328" i="49"/>
  <c r="AO328" i="49"/>
  <c r="AY328" i="49" s="1" a="1"/>
  <c r="AY328" i="49" s="1"/>
  <c r="AL326" i="49"/>
  <c r="AO326" i="49"/>
  <c r="AY326" i="49" s="1" a="1"/>
  <c r="AY326" i="49" s="1"/>
  <c r="AL325" i="49"/>
  <c r="AN325" i="49"/>
  <c r="AY325" i="49" s="1" a="1"/>
  <c r="AY325" i="49" s="1"/>
  <c r="AL324" i="49"/>
  <c r="AN324" i="49"/>
  <c r="AY324" i="49" s="1" a="1"/>
  <c r="AY324" i="49" s="1"/>
  <c r="AN68" i="49"/>
  <c r="AN42" i="49"/>
  <c r="AN76" i="49"/>
  <c r="AN153" i="49"/>
  <c r="AN37" i="49"/>
  <c r="AN128" i="49"/>
  <c r="AN23" i="49"/>
  <c r="AL313" i="49"/>
  <c r="AN313" i="49"/>
  <c r="AY313" i="49" s="1" a="1"/>
  <c r="AY313" i="49" s="1"/>
  <c r="AL303" i="49"/>
  <c r="AN303" i="49"/>
  <c r="AY303" i="49" s="1" a="1"/>
  <c r="AY303" i="49" s="1"/>
  <c r="AL293" i="49"/>
  <c r="AN293" i="49"/>
  <c r="AY293" i="49" s="1" a="1"/>
  <c r="AY293" i="49" s="1"/>
  <c r="AL287" i="49"/>
  <c r="AN287" i="49"/>
  <c r="AY287" i="49" s="1" a="1"/>
  <c r="AY287" i="49" s="1"/>
  <c r="AL133" i="49"/>
  <c r="AO133" i="49"/>
  <c r="AY133" i="49" s="1" a="1"/>
  <c r="AY133" i="49" s="1"/>
  <c r="AN19" i="49"/>
  <c r="AL307" i="49"/>
  <c r="AN307" i="49"/>
  <c r="AY307" i="49" s="1" a="1"/>
  <c r="AY307" i="49" s="1"/>
  <c r="AL297" i="49"/>
  <c r="AN297" i="49"/>
  <c r="AY297" i="49" s="1" a="1"/>
  <c r="AY297" i="49" s="1"/>
  <c r="AL289" i="49"/>
  <c r="AN289" i="49"/>
  <c r="AY289" i="49" s="1" a="1"/>
  <c r="AY289" i="49" s="1"/>
  <c r="AL285" i="49"/>
  <c r="AL283" i="49"/>
  <c r="AL281" i="49"/>
  <c r="AL279" i="49"/>
  <c r="AL271" i="49"/>
  <c r="AL267" i="49"/>
  <c r="AL263" i="49"/>
  <c r="AL261" i="49"/>
  <c r="AL259" i="49"/>
  <c r="AL257" i="49"/>
  <c r="AL251" i="49"/>
  <c r="AL249" i="49"/>
  <c r="AL247" i="49"/>
  <c r="AL245" i="49"/>
  <c r="AL241" i="49"/>
  <c r="AL237" i="49"/>
  <c r="AL231" i="49"/>
  <c r="AL229" i="49"/>
  <c r="AL223" i="49"/>
  <c r="AL221" i="49"/>
  <c r="AL219" i="49"/>
  <c r="AL217" i="49"/>
  <c r="AL204" i="49"/>
  <c r="AL209" i="49"/>
  <c r="AN285" i="49"/>
  <c r="AY285" i="49" s="1" a="1"/>
  <c r="AY285" i="49" s="1"/>
  <c r="AN283" i="49"/>
  <c r="AY283" i="49" s="1" a="1"/>
  <c r="AY283" i="49" s="1"/>
  <c r="AN281" i="49"/>
  <c r="AY281" i="49" s="1" a="1"/>
  <c r="AY281" i="49" s="1"/>
  <c r="AN279" i="49"/>
  <c r="AY279" i="49" s="1" a="1"/>
  <c r="AY279" i="49" s="1"/>
  <c r="AN271" i="49"/>
  <c r="AY271" i="49" s="1" a="1"/>
  <c r="AY271" i="49" s="1"/>
  <c r="AN267" i="49"/>
  <c r="AY267" i="49" s="1" a="1"/>
  <c r="AY267" i="49" s="1"/>
  <c r="AN263" i="49"/>
  <c r="AY263" i="49" s="1" a="1"/>
  <c r="AY263" i="49" s="1"/>
  <c r="AN261" i="49"/>
  <c r="AY261" i="49" s="1" a="1"/>
  <c r="AY261" i="49" s="1"/>
  <c r="AN259" i="49"/>
  <c r="AY259" i="49" s="1" a="1"/>
  <c r="AY259" i="49" s="1"/>
  <c r="AN257" i="49"/>
  <c r="AY257" i="49" s="1" a="1"/>
  <c r="AY257" i="49" s="1"/>
  <c r="AN251" i="49"/>
  <c r="AY251" i="49" s="1" a="1"/>
  <c r="AY251" i="49" s="1"/>
  <c r="AN249" i="49"/>
  <c r="AY249" i="49" s="1" a="1"/>
  <c r="AY249" i="49" s="1"/>
  <c r="AN247" i="49"/>
  <c r="AY247" i="49" s="1" a="1"/>
  <c r="AY247" i="49" s="1"/>
  <c r="AN245" i="49"/>
  <c r="AY245" i="49" s="1" a="1"/>
  <c r="AY245" i="49" s="1"/>
  <c r="AN241" i="49"/>
  <c r="AY241" i="49" s="1" a="1"/>
  <c r="AY241" i="49" s="1"/>
  <c r="AN237" i="49"/>
  <c r="AY237" i="49" s="1" a="1"/>
  <c r="AY237" i="49" s="1"/>
  <c r="AN231" i="49"/>
  <c r="AY231" i="49" s="1" a="1"/>
  <c r="AY231" i="49" s="1"/>
  <c r="AN229" i="49"/>
  <c r="AY229" i="49" s="1" a="1"/>
  <c r="AY229" i="49" s="1"/>
  <c r="AN223" i="49"/>
  <c r="AY223" i="49" s="1" a="1"/>
  <c r="AY223" i="49" s="1"/>
  <c r="AN221" i="49"/>
  <c r="AY221" i="49" s="1" a="1"/>
  <c r="AY221" i="49" s="1"/>
  <c r="AN219" i="49"/>
  <c r="AY219" i="49" s="1" a="1"/>
  <c r="AY219" i="49" s="1"/>
  <c r="AN217" i="49"/>
  <c r="AY217" i="49" s="1" a="1"/>
  <c r="AY217" i="49" s="1"/>
  <c r="AN34" i="49"/>
  <c r="AN204" i="49"/>
  <c r="AY204" i="49" s="1" a="1"/>
  <c r="AY204" i="49" s="1"/>
  <c r="AN27" i="49"/>
  <c r="AN65" i="49"/>
  <c r="AN138" i="49"/>
  <c r="AN154" i="49"/>
  <c r="AN209" i="49"/>
  <c r="AY209" i="49" s="1" a="1"/>
  <c r="AY209" i="49" s="1"/>
  <c r="Q323" i="48"/>
  <c r="AN323" i="48" s="1"/>
  <c r="AY323" i="48" s="1" a="1"/>
  <c r="AY323" i="48" s="1"/>
  <c r="Q319" i="48"/>
  <c r="AN319" i="48" s="1"/>
  <c r="AY319" i="48" s="1" a="1"/>
  <c r="AY319" i="48" s="1"/>
  <c r="Q318" i="48"/>
  <c r="AN318" i="48" s="1"/>
  <c r="Q317" i="48"/>
  <c r="AN317" i="48" s="1"/>
  <c r="AY317" i="48" s="1" a="1"/>
  <c r="AY317" i="48" s="1"/>
  <c r="Q315" i="48"/>
  <c r="AN315" i="48" s="1"/>
  <c r="AY315" i="48" s="1" a="1"/>
  <c r="AY315" i="48" s="1"/>
  <c r="Q311" i="48"/>
  <c r="AN311" i="48" s="1"/>
  <c r="AY311" i="48" s="1" a="1"/>
  <c r="AY311" i="48" s="1"/>
  <c r="Q310" i="48"/>
  <c r="AN310" i="48" s="1"/>
  <c r="Q309" i="48"/>
  <c r="AN309" i="48" s="1"/>
  <c r="Q307" i="48"/>
  <c r="AN307" i="48" s="1"/>
  <c r="AY307" i="48" s="1" a="1"/>
  <c r="AY307" i="48" s="1"/>
  <c r="Q306" i="48"/>
  <c r="AN306" i="48" s="1"/>
  <c r="Q303" i="48"/>
  <c r="AN303" i="48" s="1"/>
  <c r="AY303" i="48" s="1" a="1"/>
  <c r="AY303" i="48" s="1"/>
  <c r="Q302" i="48"/>
  <c r="AN302" i="48" s="1"/>
  <c r="Q301" i="48"/>
  <c r="AN301" i="48" s="1"/>
  <c r="Q299" i="48"/>
  <c r="AN299" i="48" s="1"/>
  <c r="AY299" i="48" s="1" a="1"/>
  <c r="AY299" i="48" s="1"/>
  <c r="Q295" i="48"/>
  <c r="AN295" i="48" s="1"/>
  <c r="AY295" i="48" s="1" a="1"/>
  <c r="AY295" i="48" s="1"/>
  <c r="Q294" i="48"/>
  <c r="AN294" i="48" s="1"/>
  <c r="Q293" i="48"/>
  <c r="AN293" i="48" s="1"/>
  <c r="AY293" i="48" s="1" a="1"/>
  <c r="AY293" i="48" s="1"/>
  <c r="Q291" i="48"/>
  <c r="AN291" i="48" s="1"/>
  <c r="Q287" i="48"/>
  <c r="AN287" i="48" s="1"/>
  <c r="Q286" i="48"/>
  <c r="AN286" i="48" s="1"/>
  <c r="Q285" i="48"/>
  <c r="AN285" i="48" s="1"/>
  <c r="Q283" i="48"/>
  <c r="AN283" i="48" s="1"/>
  <c r="AY283" i="48" s="1" a="1"/>
  <c r="AY283" i="48" s="1"/>
  <c r="Q279" i="48"/>
  <c r="AN279" i="48" s="1"/>
  <c r="AY279" i="48" s="1" a="1"/>
  <c r="AY279" i="48" s="1"/>
  <c r="Q278" i="48"/>
  <c r="AN278" i="48" s="1"/>
  <c r="Q277" i="48"/>
  <c r="AN277" i="48" s="1"/>
  <c r="AY277" i="48" s="1" a="1"/>
  <c r="AY277" i="48" s="1"/>
  <c r="Q275" i="48"/>
  <c r="AN275" i="48" s="1"/>
  <c r="AY275" i="48" s="1" a="1"/>
  <c r="AY275" i="48" s="1"/>
  <c r="Q271" i="48"/>
  <c r="AN271" i="48" s="1"/>
  <c r="AY271" i="48" s="1" a="1"/>
  <c r="AY271" i="48" s="1"/>
  <c r="Q270" i="48"/>
  <c r="AN270" i="48" s="1"/>
  <c r="Q269" i="48"/>
  <c r="AN269" i="48" s="1"/>
  <c r="Q263" i="48"/>
  <c r="AN263" i="48" s="1"/>
  <c r="AY263" i="48" s="1" a="1"/>
  <c r="AY263" i="48" s="1"/>
  <c r="Q262" i="48"/>
  <c r="AN262" i="48" s="1"/>
  <c r="Q261" i="48"/>
  <c r="AN261" i="48" s="1"/>
  <c r="AY261" i="48" s="1" a="1"/>
  <c r="AY261" i="48" s="1"/>
  <c r="Q259" i="48"/>
  <c r="AN259" i="48" s="1"/>
  <c r="AY259" i="48" s="1" a="1"/>
  <c r="AY259" i="48" s="1"/>
  <c r="Q255" i="48"/>
  <c r="AN255" i="48" s="1"/>
  <c r="AY255" i="48" s="1" a="1"/>
  <c r="AY255" i="48" s="1"/>
  <c r="Q254" i="48"/>
  <c r="AN254" i="48" s="1"/>
  <c r="Q253" i="48"/>
  <c r="AN253" i="48" s="1"/>
  <c r="Q251" i="48"/>
  <c r="AN251" i="48" s="1"/>
  <c r="AY251" i="48" s="1" a="1"/>
  <c r="AY251" i="48" s="1"/>
  <c r="Q247" i="48"/>
  <c r="AN247" i="48" s="1"/>
  <c r="AY247" i="48" s="1" a="1"/>
  <c r="AY247" i="48" s="1"/>
  <c r="Q246" i="48"/>
  <c r="AN246" i="48" s="1"/>
  <c r="Q245" i="48"/>
  <c r="AN245" i="48" s="1"/>
  <c r="Q243" i="48"/>
  <c r="AN243" i="48" s="1"/>
  <c r="AY243" i="48" s="1" a="1"/>
  <c r="AY243" i="48" s="1"/>
  <c r="Q239" i="48"/>
  <c r="AN239" i="48" s="1"/>
  <c r="AY239" i="48" s="1" a="1"/>
  <c r="AY239" i="48" s="1"/>
  <c r="Q238" i="48"/>
  <c r="AN238" i="48" s="1"/>
  <c r="Q237" i="48"/>
  <c r="AN237" i="48" s="1"/>
  <c r="AY237" i="48" s="1" a="1"/>
  <c r="AY237" i="48" s="1"/>
  <c r="Q234" i="48"/>
  <c r="AN234" i="48" s="1"/>
  <c r="Q231" i="48"/>
  <c r="AN231" i="48" s="1"/>
  <c r="AY231" i="48" s="1" a="1"/>
  <c r="AY231" i="48" s="1"/>
  <c r="Q230" i="48"/>
  <c r="AN230" i="48" s="1"/>
  <c r="Q229" i="48"/>
  <c r="AN229" i="48" s="1"/>
  <c r="AY229" i="48" s="1" a="1"/>
  <c r="AY229" i="48" s="1"/>
  <c r="Q227" i="48"/>
  <c r="Q226" i="48"/>
  <c r="Q223" i="48"/>
  <c r="Q222" i="48"/>
  <c r="Q221" i="48"/>
  <c r="Q219" i="48"/>
  <c r="Q139" i="48"/>
  <c r="Q138" i="48"/>
  <c r="Q133" i="48"/>
  <c r="Q212" i="48"/>
  <c r="Q124" i="48"/>
  <c r="Q157" i="48"/>
  <c r="Q121" i="48"/>
  <c r="Q176" i="48"/>
  <c r="Q207" i="48"/>
  <c r="Q100" i="48"/>
  <c r="Q95" i="48"/>
  <c r="Q201" i="48"/>
  <c r="Q65" i="48"/>
  <c r="Q142" i="48"/>
  <c r="Q150" i="48"/>
  <c r="Q77" i="48"/>
  <c r="Q68" i="48"/>
  <c r="Q146" i="48"/>
  <c r="Q34" i="48"/>
  <c r="Q362" i="48"/>
  <c r="Q360" i="48"/>
  <c r="Q358" i="48"/>
  <c r="Q357" i="48"/>
  <c r="Q356" i="48"/>
  <c r="Q354" i="48"/>
  <c r="Q353" i="48"/>
  <c r="Q352" i="48"/>
  <c r="Q350" i="48"/>
  <c r="Q349" i="48"/>
  <c r="Q348" i="48"/>
  <c r="Q346" i="48"/>
  <c r="Q342" i="48"/>
  <c r="Q341" i="48"/>
  <c r="Q340" i="48"/>
  <c r="Q338" i="48"/>
  <c r="Q336" i="48"/>
  <c r="Q334" i="48"/>
  <c r="Q333" i="48"/>
  <c r="Q332" i="48"/>
  <c r="Q330" i="48"/>
  <c r="Q326" i="48"/>
  <c r="Q325" i="48"/>
  <c r="Q324" i="48"/>
  <c r="Q126" i="48"/>
  <c r="Q215" i="48"/>
  <c r="Q168" i="48"/>
  <c r="Q106" i="48"/>
  <c r="Q119" i="48"/>
  <c r="Q76" i="48"/>
  <c r="Q123" i="48"/>
  <c r="Q161" i="48"/>
  <c r="Q93" i="48"/>
  <c r="Q167" i="48"/>
  <c r="Q213" i="48"/>
  <c r="Q159" i="48"/>
  <c r="Q210" i="48"/>
  <c r="Q130" i="48"/>
  <c r="S322" i="48"/>
  <c r="AO322" i="48" s="1"/>
  <c r="AY322" i="48" s="1" a="1"/>
  <c r="AY322" i="48" s="1"/>
  <c r="S321" i="48"/>
  <c r="S320" i="48"/>
  <c r="S318" i="48"/>
  <c r="AO318" i="48" s="1"/>
  <c r="S314" i="48"/>
  <c r="S313" i="48"/>
  <c r="AO313" i="48" s="1"/>
  <c r="AY313" i="48" s="1" a="1"/>
  <c r="AY313" i="48" s="1"/>
  <c r="S312" i="48"/>
  <c r="AO312" i="48" s="1"/>
  <c r="S310" i="48"/>
  <c r="AO310" i="48" s="1"/>
  <c r="S309" i="48"/>
  <c r="AO309" i="48" s="1"/>
  <c r="S306" i="48"/>
  <c r="AO306" i="48" s="1"/>
  <c r="S305" i="48"/>
  <c r="AO305" i="48" s="1"/>
  <c r="S304" i="48"/>
  <c r="AO304" i="48" s="1"/>
  <c r="S302" i="48"/>
  <c r="AO302" i="48" s="1"/>
  <c r="S301" i="48"/>
  <c r="AO301" i="48" s="1"/>
  <c r="S298" i="48"/>
  <c r="AO298" i="48" s="1"/>
  <c r="AY298" i="48" s="1" a="1"/>
  <c r="AY298" i="48" s="1"/>
  <c r="S297" i="48"/>
  <c r="AL297" i="48" s="1"/>
  <c r="S296" i="48"/>
  <c r="S294" i="48"/>
  <c r="AO294" i="48" s="1"/>
  <c r="S290" i="48"/>
  <c r="S289" i="48"/>
  <c r="S286" i="48"/>
  <c r="AO286" i="48" s="1"/>
  <c r="S285" i="48"/>
  <c r="AO285" i="48" s="1"/>
  <c r="S282" i="48"/>
  <c r="AO282" i="48" s="1"/>
  <c r="AY282" i="48" s="1" a="1"/>
  <c r="AY282" i="48" s="1"/>
  <c r="S281" i="48"/>
  <c r="AO281" i="48" s="1"/>
  <c r="S280" i="48"/>
  <c r="S278" i="48"/>
  <c r="AO278" i="48" s="1"/>
  <c r="S274" i="48"/>
  <c r="S273" i="48"/>
  <c r="AO273" i="48" s="1"/>
  <c r="S272" i="48"/>
  <c r="AO272" i="48" s="1"/>
  <c r="S270" i="48"/>
  <c r="AO270" i="48" s="1"/>
  <c r="S269" i="48"/>
  <c r="AO269" i="48" s="1"/>
  <c r="S266" i="48"/>
  <c r="AO266" i="48" s="1"/>
  <c r="AY266" i="48" s="1" a="1"/>
  <c r="AY266" i="48" s="1"/>
  <c r="S265" i="48"/>
  <c r="S264" i="48"/>
  <c r="S262" i="48"/>
  <c r="AO262" i="48" s="1"/>
  <c r="S260" i="48"/>
  <c r="AO260" i="48" s="1"/>
  <c r="S258" i="48"/>
  <c r="S257" i="48"/>
  <c r="AO257" i="48" s="1"/>
  <c r="S256" i="48"/>
  <c r="AO256" i="48" s="1"/>
  <c r="S254" i="48"/>
  <c r="AO254" i="48" s="1"/>
  <c r="S253" i="48"/>
  <c r="AO253" i="48" s="1"/>
  <c r="S250" i="48"/>
  <c r="AO250" i="48" s="1"/>
  <c r="AY250" i="48" s="1" a="1"/>
  <c r="AY250" i="48" s="1"/>
  <c r="S249" i="48"/>
  <c r="AO249" i="48" s="1"/>
  <c r="S248" i="48"/>
  <c r="S246" i="48"/>
  <c r="AO246" i="48" s="1"/>
  <c r="S245" i="48"/>
  <c r="AO245" i="48" s="1"/>
  <c r="S242" i="48"/>
  <c r="S241" i="48"/>
  <c r="S240" i="48"/>
  <c r="AO240" i="48" s="1"/>
  <c r="S238" i="48"/>
  <c r="AO238" i="48" s="1"/>
  <c r="S234" i="48"/>
  <c r="AO234" i="48" s="1"/>
  <c r="S233" i="48"/>
  <c r="AO233" i="48" s="1"/>
  <c r="S232" i="48"/>
  <c r="AO232" i="48" s="1"/>
  <c r="S230" i="48"/>
  <c r="AO230" i="48" s="1"/>
  <c r="S226" i="48"/>
  <c r="AO226" i="48" s="1"/>
  <c r="S225" i="48"/>
  <c r="AO225" i="48" s="1"/>
  <c r="S224" i="48"/>
  <c r="AO224" i="48" s="1"/>
  <c r="S222" i="48"/>
  <c r="AO222" i="48" s="1"/>
  <c r="S221" i="48"/>
  <c r="AO221" i="48" s="1"/>
  <c r="S218" i="48"/>
  <c r="AO218" i="48" s="1"/>
  <c r="AY218" i="48" s="1" a="1"/>
  <c r="AY218" i="48" s="1"/>
  <c r="S217" i="48"/>
  <c r="S140" i="48"/>
  <c r="S138" i="48"/>
  <c r="AO138" i="48" s="1"/>
  <c r="S133" i="48"/>
  <c r="AO133" i="48" s="1"/>
  <c r="S124" i="48"/>
  <c r="AO124" i="48" s="1"/>
  <c r="S157" i="48"/>
  <c r="AO157" i="48" s="1"/>
  <c r="S121" i="48"/>
  <c r="AO121" i="48" s="1"/>
  <c r="S136" i="48"/>
  <c r="AO136" i="48" s="1"/>
  <c r="S115" i="48"/>
  <c r="AO115" i="48" s="1"/>
  <c r="S361" i="48"/>
  <c r="S360" i="48"/>
  <c r="AO360" i="48" s="1"/>
  <c r="S359" i="48"/>
  <c r="AO359" i="48" s="1"/>
  <c r="S357" i="48"/>
  <c r="AO357" i="48" s="1"/>
  <c r="S353" i="48"/>
  <c r="AO353" i="48" s="1"/>
  <c r="S352" i="48"/>
  <c r="AO352" i="48" s="1"/>
  <c r="S351" i="48"/>
  <c r="AO351" i="48" s="1"/>
  <c r="S349" i="48"/>
  <c r="AO349" i="48" s="1"/>
  <c r="S345" i="48"/>
  <c r="AO345" i="48" s="1"/>
  <c r="S344" i="48"/>
  <c r="AO344" i="48" s="1"/>
  <c r="S343" i="48"/>
  <c r="S341" i="48"/>
  <c r="AO341" i="48" s="1"/>
  <c r="S337" i="48"/>
  <c r="S336" i="48"/>
  <c r="AO336" i="48" s="1"/>
  <c r="S335" i="48"/>
  <c r="AO335" i="48" s="1"/>
  <c r="S333" i="48"/>
  <c r="AO333" i="48" s="1"/>
  <c r="S332" i="48"/>
  <c r="AO332" i="48" s="1"/>
  <c r="S329" i="48"/>
  <c r="AO329" i="48" s="1"/>
  <c r="S328" i="48"/>
  <c r="S327" i="48"/>
  <c r="S325" i="48"/>
  <c r="AO325" i="48" s="1"/>
  <c r="S324" i="48"/>
  <c r="AO324" i="48" s="1"/>
  <c r="U362" i="48"/>
  <c r="AP362" i="48" s="1"/>
  <c r="U360" i="48"/>
  <c r="AP360" i="48" s="1"/>
  <c r="U356" i="48"/>
  <c r="AP356" i="48" s="1"/>
  <c r="U355" i="48"/>
  <c r="U354" i="48"/>
  <c r="AP354" i="48" s="1"/>
  <c r="U352" i="48"/>
  <c r="AP352" i="48" s="1"/>
  <c r="U348" i="48"/>
  <c r="AP348" i="48" s="1"/>
  <c r="U347" i="48"/>
  <c r="U346" i="48"/>
  <c r="AP346" i="48" s="1"/>
  <c r="U344" i="48"/>
  <c r="AP344" i="48" s="1"/>
  <c r="U340" i="48"/>
  <c r="AP340" i="48" s="1"/>
  <c r="U339" i="48"/>
  <c r="AP339" i="48" s="1"/>
  <c r="U338" i="48"/>
  <c r="AP338" i="48" s="1"/>
  <c r="U336" i="48"/>
  <c r="AP336" i="48" s="1"/>
  <c r="U332" i="48"/>
  <c r="AP332" i="48" s="1"/>
  <c r="U331" i="48"/>
  <c r="U330" i="48"/>
  <c r="AP330" i="48" s="1"/>
  <c r="U328" i="48"/>
  <c r="AP328" i="48" s="1"/>
  <c r="U324" i="48"/>
  <c r="AP324" i="48" s="1"/>
  <c r="U99" i="48"/>
  <c r="AP99" i="48" s="1"/>
  <c r="U143" i="48"/>
  <c r="U141" i="48"/>
  <c r="AP141" i="48" s="1"/>
  <c r="U125" i="48"/>
  <c r="AP125" i="48" s="1"/>
  <c r="U215" i="48"/>
  <c r="AP215" i="48" s="1"/>
  <c r="U82" i="48"/>
  <c r="AP82" i="48" s="1"/>
  <c r="U168" i="48"/>
  <c r="AP168" i="48" s="1"/>
  <c r="U196" i="48"/>
  <c r="AP196" i="48" s="1"/>
  <c r="U88" i="48"/>
  <c r="AP88" i="48" s="1"/>
  <c r="U80" i="48"/>
  <c r="U161" i="48"/>
  <c r="AP161" i="48" s="1"/>
  <c r="U131" i="48"/>
  <c r="AP131" i="48" s="1"/>
  <c r="U170" i="48"/>
  <c r="AP170" i="48" s="1"/>
  <c r="U167" i="48"/>
  <c r="AP167" i="48" s="1"/>
  <c r="U129" i="48"/>
  <c r="AP129" i="48" s="1"/>
  <c r="U130" i="48"/>
  <c r="AP130" i="48" s="1"/>
  <c r="U81" i="48"/>
  <c r="AP81" i="48" s="1"/>
  <c r="W319" i="48"/>
  <c r="AQ319" i="48" s="1"/>
  <c r="W318" i="48"/>
  <c r="AQ318" i="48" s="1"/>
  <c r="W316" i="48"/>
  <c r="AQ316" i="48" s="1"/>
  <c r="W312" i="48"/>
  <c r="AQ312" i="48" s="1"/>
  <c r="W311" i="48"/>
  <c r="AQ311" i="48" s="1"/>
  <c r="W310" i="48"/>
  <c r="AQ310" i="48" s="1"/>
  <c r="W308" i="48"/>
  <c r="W304" i="48"/>
  <c r="AQ304" i="48" s="1"/>
  <c r="W303" i="48"/>
  <c r="AQ303" i="48" s="1"/>
  <c r="W302" i="48"/>
  <c r="AQ302" i="48" s="1"/>
  <c r="W300" i="48"/>
  <c r="AL300" i="48" s="1"/>
  <c r="W296" i="48"/>
  <c r="AQ296" i="48" s="1"/>
  <c r="W295" i="48"/>
  <c r="AQ295" i="48" s="1"/>
  <c r="W294" i="48"/>
  <c r="AQ294" i="48" s="1"/>
  <c r="W292" i="48"/>
  <c r="AQ292" i="48" s="1"/>
  <c r="W288" i="48"/>
  <c r="AQ288" i="48" s="1"/>
  <c r="W287" i="48"/>
  <c r="AQ287" i="48" s="1"/>
  <c r="W286" i="48"/>
  <c r="AQ286" i="48" s="1"/>
  <c r="W284" i="48"/>
  <c r="W280" i="48"/>
  <c r="AQ280" i="48" s="1"/>
  <c r="W279" i="48"/>
  <c r="AQ279" i="48" s="1"/>
  <c r="W278" i="48"/>
  <c r="AQ278" i="48" s="1"/>
  <c r="W276" i="48"/>
  <c r="AQ276" i="48" s="1"/>
  <c r="W272" i="48"/>
  <c r="AQ272" i="48" s="1"/>
  <c r="W271" i="48"/>
  <c r="AQ271" i="48" s="1"/>
  <c r="W270" i="48"/>
  <c r="AQ270" i="48" s="1"/>
  <c r="W268" i="48"/>
  <c r="W264" i="48"/>
  <c r="AQ264" i="48" s="1"/>
  <c r="W263" i="48"/>
  <c r="AQ263" i="48" s="1"/>
  <c r="W262" i="48"/>
  <c r="AQ262" i="48" s="1"/>
  <c r="W260" i="48"/>
  <c r="AQ260" i="48" s="1"/>
  <c r="W256" i="48"/>
  <c r="AQ256" i="48" s="1"/>
  <c r="W255" i="48"/>
  <c r="AQ255" i="48" s="1"/>
  <c r="W254" i="48"/>
  <c r="AQ254" i="48" s="1"/>
  <c r="W252" i="48"/>
  <c r="W248" i="48"/>
  <c r="AQ248" i="48" s="1"/>
  <c r="W247" i="48"/>
  <c r="AQ247" i="48" s="1"/>
  <c r="W246" i="48"/>
  <c r="AQ246" i="48" s="1"/>
  <c r="W244" i="48"/>
  <c r="AQ244" i="48" s="1"/>
  <c r="W240" i="48"/>
  <c r="AQ240" i="48" s="1"/>
  <c r="W239" i="48"/>
  <c r="AQ239" i="48" s="1"/>
  <c r="W238" i="48"/>
  <c r="AQ238" i="48" s="1"/>
  <c r="W236" i="48"/>
  <c r="W232" i="48"/>
  <c r="AQ232" i="48" s="1"/>
  <c r="W231" i="48"/>
  <c r="AQ231" i="48" s="1"/>
  <c r="W230" i="48"/>
  <c r="AQ230" i="48" s="1"/>
  <c r="W228" i="48"/>
  <c r="W224" i="48"/>
  <c r="AQ224" i="48" s="1"/>
  <c r="W223" i="48"/>
  <c r="AQ223" i="48" s="1"/>
  <c r="W222" i="48"/>
  <c r="AQ222" i="48" s="1"/>
  <c r="W220" i="48"/>
  <c r="W140" i="48"/>
  <c r="AQ140" i="48" s="1"/>
  <c r="W139" i="48"/>
  <c r="AQ139" i="48" s="1"/>
  <c r="W138" i="48"/>
  <c r="AQ138" i="48" s="1"/>
  <c r="W132" i="48"/>
  <c r="AQ132" i="48" s="1"/>
  <c r="W156" i="48"/>
  <c r="AQ156" i="48" s="1"/>
  <c r="W59" i="48"/>
  <c r="AQ59" i="48" s="1"/>
  <c r="W121" i="48"/>
  <c r="AQ121" i="48" s="1"/>
  <c r="W118" i="48"/>
  <c r="AQ118" i="48" s="1"/>
  <c r="W206" i="48"/>
  <c r="AQ206" i="48" s="1"/>
  <c r="W205" i="48"/>
  <c r="AQ205" i="48" s="1"/>
  <c r="W114" i="48"/>
  <c r="AQ114" i="48" s="1"/>
  <c r="W175" i="48"/>
  <c r="AQ175" i="48" s="1"/>
  <c r="W152" i="48"/>
  <c r="AQ152" i="48" s="1"/>
  <c r="W100" i="48"/>
  <c r="AQ100" i="48" s="1"/>
  <c r="W174" i="48"/>
  <c r="W364" i="48"/>
  <c r="W148" i="48"/>
  <c r="AQ148" i="48" s="1"/>
  <c r="W66" i="48"/>
  <c r="AQ66" i="48" s="1"/>
  <c r="W166" i="48"/>
  <c r="AQ166" i="48" s="1"/>
  <c r="W85" i="48"/>
  <c r="AQ85" i="48" s="1"/>
  <c r="W137" i="48"/>
  <c r="AQ137" i="48" s="1"/>
  <c r="W214" i="48"/>
  <c r="AQ214" i="48" s="1"/>
  <c r="W136" i="48"/>
  <c r="AQ136" i="48" s="1"/>
  <c r="W117" i="48"/>
  <c r="W111" i="48"/>
  <c r="AQ111" i="48" s="1"/>
  <c r="W109" i="48"/>
  <c r="AQ109" i="48" s="1"/>
  <c r="W154" i="48"/>
  <c r="AQ154" i="48" s="1"/>
  <c r="W103" i="48"/>
  <c r="AQ103" i="48" s="1"/>
  <c r="W151" i="48"/>
  <c r="AQ151" i="48" s="1"/>
  <c r="W90" i="48"/>
  <c r="AQ90" i="48" s="1"/>
  <c r="W199" i="48"/>
  <c r="AQ199" i="48" s="1"/>
  <c r="W87" i="48"/>
  <c r="W72" i="48"/>
  <c r="AQ72" i="48" s="1"/>
  <c r="W71" i="48"/>
  <c r="AQ71" i="48" s="1"/>
  <c r="W70" i="48"/>
  <c r="AQ70" i="48" s="1"/>
  <c r="W56" i="48"/>
  <c r="AQ56" i="48" s="1"/>
  <c r="W193" i="48"/>
  <c r="AQ193" i="48" s="1"/>
  <c r="W42" i="48"/>
  <c r="AQ42" i="48" s="1"/>
  <c r="W363" i="48"/>
  <c r="AQ363" i="48" s="1"/>
  <c r="W359" i="48"/>
  <c r="AQ359" i="48" s="1"/>
  <c r="W358" i="48"/>
  <c r="AQ358" i="48" s="1"/>
  <c r="W357" i="48"/>
  <c r="AQ357" i="48" s="1"/>
  <c r="W355" i="48"/>
  <c r="AQ355" i="48" s="1"/>
  <c r="W351" i="48"/>
  <c r="AQ351" i="48" s="1"/>
  <c r="W350" i="48"/>
  <c r="AQ350" i="48" s="1"/>
  <c r="W349" i="48"/>
  <c r="AQ349" i="48" s="1"/>
  <c r="W347" i="48"/>
  <c r="AQ347" i="48" s="1"/>
  <c r="W343" i="48"/>
  <c r="AQ343" i="48" s="1"/>
  <c r="W342" i="48"/>
  <c r="AQ342" i="48" s="1"/>
  <c r="W341" i="48"/>
  <c r="AQ341" i="48" s="1"/>
  <c r="W339" i="48"/>
  <c r="AQ339" i="48" s="1"/>
  <c r="W335" i="48"/>
  <c r="AQ335" i="48" s="1"/>
  <c r="W334" i="48"/>
  <c r="AQ334" i="48" s="1"/>
  <c r="W333" i="48"/>
  <c r="AQ333" i="48" s="1"/>
  <c r="W331" i="48"/>
  <c r="AQ331" i="48" s="1"/>
  <c r="W327" i="48"/>
  <c r="AQ327" i="48" s="1"/>
  <c r="W326" i="48"/>
  <c r="AQ326" i="48" s="1"/>
  <c r="W325" i="48"/>
  <c r="AQ325" i="48" s="1"/>
  <c r="W134" i="48"/>
  <c r="W143" i="48"/>
  <c r="AQ143" i="48" s="1"/>
  <c r="W91" i="48"/>
  <c r="AQ91" i="48" s="1"/>
  <c r="W126" i="48"/>
  <c r="AQ126" i="48" s="1"/>
  <c r="W125" i="48"/>
  <c r="AQ125" i="48" s="1"/>
  <c r="W83" i="48"/>
  <c r="AQ83" i="48" s="1"/>
  <c r="W188" i="48"/>
  <c r="AQ188" i="48" s="1"/>
  <c r="W184" i="48"/>
  <c r="AQ184" i="48" s="1"/>
  <c r="W58" i="48"/>
  <c r="AQ58" i="48" s="1"/>
  <c r="W106" i="48"/>
  <c r="AQ106" i="48" s="1"/>
  <c r="W25" i="48"/>
  <c r="AQ25" i="48" s="1"/>
  <c r="W38" i="48"/>
  <c r="AQ38" i="48" s="1"/>
  <c r="W78" i="48"/>
  <c r="AQ78" i="48" s="1"/>
  <c r="W123" i="48"/>
  <c r="AQ123" i="48" s="1"/>
  <c r="W135" i="48"/>
  <c r="AQ135" i="48" s="1"/>
  <c r="W7" i="48"/>
  <c r="AQ7" i="48" s="1"/>
  <c r="W198" i="48"/>
  <c r="AQ198" i="48" s="1"/>
  <c r="W173" i="48"/>
  <c r="AQ173" i="48" s="1"/>
  <c r="W55" i="48"/>
  <c r="AQ55" i="48" s="1"/>
  <c r="W9" i="48"/>
  <c r="AQ9" i="48" s="1"/>
  <c r="W131" i="48"/>
  <c r="AQ131" i="48" s="1"/>
  <c r="W94" i="48"/>
  <c r="AQ94" i="48" s="1"/>
  <c r="W202" i="48"/>
  <c r="AQ202" i="48" s="1"/>
  <c r="W170" i="48"/>
  <c r="AQ170" i="48" s="1"/>
  <c r="W14" i="48"/>
  <c r="AQ14" i="48" s="1"/>
  <c r="W86" i="48"/>
  <c r="AQ86" i="48" s="1"/>
  <c r="W155" i="48"/>
  <c r="AQ155" i="48" s="1"/>
  <c r="W2" i="48"/>
  <c r="AQ2" i="48" s="1"/>
  <c r="W159" i="48"/>
  <c r="AQ159" i="48" s="1"/>
  <c r="W210" i="48"/>
  <c r="AQ210" i="48" s="1"/>
  <c r="W129" i="48"/>
  <c r="AQ129" i="48" s="1"/>
  <c r="W73" i="48"/>
  <c r="AQ73" i="48" s="1"/>
  <c r="W97" i="48"/>
  <c r="AQ97" i="48" s="1"/>
  <c r="W130" i="48"/>
  <c r="AQ130" i="48" s="1"/>
  <c r="W84" i="48"/>
  <c r="AQ84" i="48" s="1"/>
  <c r="W191" i="48"/>
  <c r="AQ191" i="48" s="1"/>
  <c r="W204" i="48"/>
  <c r="AQ204" i="48" s="1"/>
  <c r="Y323" i="48"/>
  <c r="AR323" i="48" s="1"/>
  <c r="Y322" i="48"/>
  <c r="AR322" i="48" s="1"/>
  <c r="Y321" i="48"/>
  <c r="AR321" i="48" s="1"/>
  <c r="Y319" i="48"/>
  <c r="AR319" i="48" s="1"/>
  <c r="Y315" i="48"/>
  <c r="AR315" i="48" s="1"/>
  <c r="Y314" i="48"/>
  <c r="AR314" i="48" s="1"/>
  <c r="Y313" i="48"/>
  <c r="AR313" i="48" s="1"/>
  <c r="Y311" i="48"/>
  <c r="AR311" i="48" s="1"/>
  <c r="Y307" i="48"/>
  <c r="AR307" i="48" s="1"/>
  <c r="Y306" i="48"/>
  <c r="AR306" i="48" s="1"/>
  <c r="Y305" i="48"/>
  <c r="AR305" i="48" s="1"/>
  <c r="Y303" i="48"/>
  <c r="AR303" i="48" s="1"/>
  <c r="Y298" i="48"/>
  <c r="AR298" i="48" s="1"/>
  <c r="Y295" i="48"/>
  <c r="AR295" i="48" s="1"/>
  <c r="Y291" i="48"/>
  <c r="AR291" i="48" s="1"/>
  <c r="Y290" i="48"/>
  <c r="AR290" i="48" s="1"/>
  <c r="Y289" i="48"/>
  <c r="AR289" i="48" s="1"/>
  <c r="Y287" i="48"/>
  <c r="AR287" i="48" s="1"/>
  <c r="Y283" i="48"/>
  <c r="AR283" i="48" s="1"/>
  <c r="Y282" i="48"/>
  <c r="AR282" i="48" s="1"/>
  <c r="Y281" i="48"/>
  <c r="AR281" i="48" s="1"/>
  <c r="Y279" i="48"/>
  <c r="AR279" i="48" s="1"/>
  <c r="Y275" i="48"/>
  <c r="AR275" i="48" s="1"/>
  <c r="Y273" i="48"/>
  <c r="AR273" i="48" s="1"/>
  <c r="Y271" i="48"/>
  <c r="AR271" i="48" s="1"/>
  <c r="Y267" i="48"/>
  <c r="Y266" i="48"/>
  <c r="AR266" i="48" s="1"/>
  <c r="Y263" i="48"/>
  <c r="AR263" i="48" s="1"/>
  <c r="Y259" i="48"/>
  <c r="AR259" i="48" s="1"/>
  <c r="Y258" i="48"/>
  <c r="AR258" i="48" s="1"/>
  <c r="Y257" i="48"/>
  <c r="AR257" i="48" s="1"/>
  <c r="Y255" i="48"/>
  <c r="AR255" i="48" s="1"/>
  <c r="Y251" i="48"/>
  <c r="AR251" i="48" s="1"/>
  <c r="Y250" i="48"/>
  <c r="AR250" i="48" s="1"/>
  <c r="Y249" i="48"/>
  <c r="AR249" i="48" s="1"/>
  <c r="Y247" i="48"/>
  <c r="AR247" i="48" s="1"/>
  <c r="Y243" i="48"/>
  <c r="AR243" i="48" s="1"/>
  <c r="Y242" i="48"/>
  <c r="AR242" i="48" s="1"/>
  <c r="Y241" i="48"/>
  <c r="AR241" i="48" s="1"/>
  <c r="Y239" i="48"/>
  <c r="AR239" i="48" s="1"/>
  <c r="Y235" i="48"/>
  <c r="AL235" i="48" s="1"/>
  <c r="Y234" i="48"/>
  <c r="AR234" i="48" s="1"/>
  <c r="Y233" i="48"/>
  <c r="AR233" i="48" s="1"/>
  <c r="Y231" i="48"/>
  <c r="AR231" i="48" s="1"/>
  <c r="Y227" i="48"/>
  <c r="AR227" i="48" s="1"/>
  <c r="Y225" i="48"/>
  <c r="AR225" i="48" s="1"/>
  <c r="Y223" i="48"/>
  <c r="AR223" i="48" s="1"/>
  <c r="Y219" i="48"/>
  <c r="AR219" i="48" s="1"/>
  <c r="Y218" i="48"/>
  <c r="AR218" i="48" s="1"/>
  <c r="Y217" i="48"/>
  <c r="AR217" i="48" s="1"/>
  <c r="Y139" i="48"/>
  <c r="AR139" i="48" s="1"/>
  <c r="Y212" i="48"/>
  <c r="AR212" i="48" s="1"/>
  <c r="Y124" i="48"/>
  <c r="AR124" i="48" s="1"/>
  <c r="Y59" i="48"/>
  <c r="AR59" i="48" s="1"/>
  <c r="Y209" i="48"/>
  <c r="AR209" i="48" s="1"/>
  <c r="Y208" i="48"/>
  <c r="AR208" i="48" s="1"/>
  <c r="Y207" i="48"/>
  <c r="AR207" i="48" s="1"/>
  <c r="Y205" i="48"/>
  <c r="AR205" i="48" s="1"/>
  <c r="Y108" i="48"/>
  <c r="AR108" i="48" s="1"/>
  <c r="Y105" i="48"/>
  <c r="AR105" i="48" s="1"/>
  <c r="Y102" i="48"/>
  <c r="AR102" i="48" s="1"/>
  <c r="Y100" i="48"/>
  <c r="AR100" i="48" s="1"/>
  <c r="Y163" i="48"/>
  <c r="Y74" i="48"/>
  <c r="AR74" i="48" s="1"/>
  <c r="Y149" i="48"/>
  <c r="AR149" i="48" s="1"/>
  <c r="Y148" i="48"/>
  <c r="AR148" i="48" s="1"/>
  <c r="Y197" i="48"/>
  <c r="AR197" i="48" s="1"/>
  <c r="Y61" i="48"/>
  <c r="AR61" i="48" s="1"/>
  <c r="Y110" i="48"/>
  <c r="AR110" i="48" s="1"/>
  <c r="Y166" i="48"/>
  <c r="AR166" i="48" s="1"/>
  <c r="Y147" i="48"/>
  <c r="AR147" i="48" s="1"/>
  <c r="Y53" i="48"/>
  <c r="AR53" i="48" s="1"/>
  <c r="Y50" i="48"/>
  <c r="AR50" i="48" s="1"/>
  <c r="Y40" i="48"/>
  <c r="AR40" i="48" s="1"/>
  <c r="Y183" i="48"/>
  <c r="AR183" i="48" s="1"/>
  <c r="Y178" i="48"/>
  <c r="AR178" i="48" s="1"/>
  <c r="Y169" i="48"/>
  <c r="AR169" i="48" s="1"/>
  <c r="Y214" i="48"/>
  <c r="AR214" i="48" s="1"/>
  <c r="Y116" i="48"/>
  <c r="Y115" i="48"/>
  <c r="AR115" i="48" s="1"/>
  <c r="Y113" i="48"/>
  <c r="AR113" i="48" s="1"/>
  <c r="Y109" i="48"/>
  <c r="AR109" i="48" s="1"/>
  <c r="Y101" i="48"/>
  <c r="AR101" i="48" s="1"/>
  <c r="Y98" i="48"/>
  <c r="AR98" i="48" s="1"/>
  <c r="Y92" i="48"/>
  <c r="AR92" i="48" s="1"/>
  <c r="Y90" i="48"/>
  <c r="AR90" i="48" s="1"/>
  <c r="Y150" i="48"/>
  <c r="AR150" i="48" s="1"/>
  <c r="Y79" i="48"/>
  <c r="AR79" i="48" s="1"/>
  <c r="Y77" i="48"/>
  <c r="AR77" i="48" s="1"/>
  <c r="Y71" i="48"/>
  <c r="AR71" i="48" s="1"/>
  <c r="Y162" i="48"/>
  <c r="AR162" i="48" s="1"/>
  <c r="Y195" i="48"/>
  <c r="Y57" i="48"/>
  <c r="AR57" i="48" s="1"/>
  <c r="Y193" i="48"/>
  <c r="AR193" i="48" s="1"/>
  <c r="Y189" i="48"/>
  <c r="AR189" i="48" s="1"/>
  <c r="Y160" i="48"/>
  <c r="AR160" i="48" s="1"/>
  <c r="Y146" i="48"/>
  <c r="AR146" i="48" s="1"/>
  <c r="Y34" i="48"/>
  <c r="AR34" i="48" s="1"/>
  <c r="Y362" i="48"/>
  <c r="AR362" i="48" s="1"/>
  <c r="Y361" i="48"/>
  <c r="AR361" i="48" s="1"/>
  <c r="Y360" i="48"/>
  <c r="AR360" i="48" s="1"/>
  <c r="Y358" i="48"/>
  <c r="AR358" i="48" s="1"/>
  <c r="Y354" i="48"/>
  <c r="AR354" i="48" s="1"/>
  <c r="Y353" i="48"/>
  <c r="AR353" i="48" s="1"/>
  <c r="Y352" i="48"/>
  <c r="AR352" i="48" s="1"/>
  <c r="Y350" i="48"/>
  <c r="AR350" i="48" s="1"/>
  <c r="Y346" i="48"/>
  <c r="AR346" i="48" s="1"/>
  <c r="Y344" i="48"/>
  <c r="AR344" i="48" s="1"/>
  <c r="Y342" i="48"/>
  <c r="AR342" i="48" s="1"/>
  <c r="Y338" i="48"/>
  <c r="AR338" i="48" s="1"/>
  <c r="Y337" i="48"/>
  <c r="AR337" i="48" s="1"/>
  <c r="Y336" i="48"/>
  <c r="AR336" i="48" s="1"/>
  <c r="Y334" i="48"/>
  <c r="AR334" i="48" s="1"/>
  <c r="Y330" i="48"/>
  <c r="AR330" i="48" s="1"/>
  <c r="Y329" i="48"/>
  <c r="AR329" i="48" s="1"/>
  <c r="Y328" i="48"/>
  <c r="AR328" i="48" s="1"/>
  <c r="Y326" i="48"/>
  <c r="AR326" i="48" s="1"/>
  <c r="Y192" i="48"/>
  <c r="AR192" i="48" s="1"/>
  <c r="Y39" i="48"/>
  <c r="AR39" i="48" s="1"/>
  <c r="Y29" i="48"/>
  <c r="AR29" i="48" s="1"/>
  <c r="Y134" i="48"/>
  <c r="AR134" i="48" s="1"/>
  <c r="Y203" i="48"/>
  <c r="AR203" i="48" s="1"/>
  <c r="Y67" i="48"/>
  <c r="AR67" i="48" s="1"/>
  <c r="Y99" i="48"/>
  <c r="AR99" i="48" s="1"/>
  <c r="Y91" i="48"/>
  <c r="AR91" i="48" s="1"/>
  <c r="Y215" i="48"/>
  <c r="AR215" i="48" s="1"/>
  <c r="Y127" i="48"/>
  <c r="Y104" i="48"/>
  <c r="AR104" i="48" s="1"/>
  <c r="Y63" i="48"/>
  <c r="AR63" i="48" s="1"/>
  <c r="Y172" i="48"/>
  <c r="AR172" i="48" s="1"/>
  <c r="Y196" i="48"/>
  <c r="AR196" i="48" s="1"/>
  <c r="Y106" i="48"/>
  <c r="AR106" i="48" s="1"/>
  <c r="Y47" i="48"/>
  <c r="AR47" i="48" s="1"/>
  <c r="Y46" i="48"/>
  <c r="AR46" i="48" s="1"/>
  <c r="Y41" i="48"/>
  <c r="AR41" i="48" s="1"/>
  <c r="Y38" i="48"/>
  <c r="AR38" i="48" s="1"/>
  <c r="Y119" i="48"/>
  <c r="AR119" i="48" s="1"/>
  <c r="Y128" i="48"/>
  <c r="AR128" i="48" s="1"/>
  <c r="Y8" i="48"/>
  <c r="AR8" i="48" s="1"/>
  <c r="Y76" i="48"/>
  <c r="AR76" i="48" s="1"/>
  <c r="Y20" i="48"/>
  <c r="AR20" i="48" s="1"/>
  <c r="Y200" i="48"/>
  <c r="AR200" i="48" s="1"/>
  <c r="Y88" i="48"/>
  <c r="AR88" i="48" s="1"/>
  <c r="Y123" i="48"/>
  <c r="AR123" i="48" s="1"/>
  <c r="Y80" i="48"/>
  <c r="AR80" i="48" s="1"/>
  <c r="Y75" i="48"/>
  <c r="AR75" i="48" s="1"/>
  <c r="Y13" i="48"/>
  <c r="AR13" i="48" s="1"/>
  <c r="Y173" i="48"/>
  <c r="AR173" i="48" s="1"/>
  <c r="Y55" i="48"/>
  <c r="AR55" i="48" s="1"/>
  <c r="Y37" i="48"/>
  <c r="AR37" i="48" s="1"/>
  <c r="Y186" i="48"/>
  <c r="AR186" i="48" s="1"/>
  <c r="Y21" i="48"/>
  <c r="AR21" i="48" s="1"/>
  <c r="Y180" i="48"/>
  <c r="AR180" i="48" s="1"/>
  <c r="Y9" i="48"/>
  <c r="AR9" i="48" s="1"/>
  <c r="Y93" i="48"/>
  <c r="AR93" i="48" s="1"/>
  <c r="Y158" i="48"/>
  <c r="AR158" i="48" s="1"/>
  <c r="Y10" i="48"/>
  <c r="AR10" i="48" s="1"/>
  <c r="Y164" i="48"/>
  <c r="AR164" i="48" s="1"/>
  <c r="Y94" i="48"/>
  <c r="AR94" i="48" s="1"/>
  <c r="Y28" i="48"/>
  <c r="AR28" i="48" s="1"/>
  <c r="Y19" i="48"/>
  <c r="AR19" i="48" s="1"/>
  <c r="Y16" i="48"/>
  <c r="AR16" i="48" s="1"/>
  <c r="Y14" i="48"/>
  <c r="AR14" i="48" s="1"/>
  <c r="Y12" i="48"/>
  <c r="AR12" i="48" s="1"/>
  <c r="Y167" i="48"/>
  <c r="AR167" i="48" s="1"/>
  <c r="Y213" i="48"/>
  <c r="AR213" i="48" s="1"/>
  <c r="Y96" i="48"/>
  <c r="AR96" i="48" s="1"/>
  <c r="Y2" i="48"/>
  <c r="AR2" i="48" s="1"/>
  <c r="Y51" i="48"/>
  <c r="AR51" i="48" s="1"/>
  <c r="Y43" i="48"/>
  <c r="AR43" i="48" s="1"/>
  <c r="Y210" i="48"/>
  <c r="AR210" i="48" s="1"/>
  <c r="Y5" i="48"/>
  <c r="AR5" i="48" s="1"/>
  <c r="Y73" i="48"/>
  <c r="AR73" i="48" s="1"/>
  <c r="Y130" i="48"/>
  <c r="AR130" i="48" s="1"/>
  <c r="Y69" i="48"/>
  <c r="AR69" i="48" s="1"/>
  <c r="Y191" i="48"/>
  <c r="AR191" i="48" s="1"/>
  <c r="Y11" i="48"/>
  <c r="AR11" i="48" s="1"/>
  <c r="Y81" i="48"/>
  <c r="AR81" i="48" s="1"/>
  <c r="Y3" i="48"/>
  <c r="AR3" i="48" s="1"/>
  <c r="Y24" i="48"/>
  <c r="AR24" i="48" s="1"/>
  <c r="AA322" i="48"/>
  <c r="AS322" i="48" s="1"/>
  <c r="AA318" i="48"/>
  <c r="AS318" i="48" s="1"/>
  <c r="AA317" i="48"/>
  <c r="AS317" i="48" s="1"/>
  <c r="AA316" i="48"/>
  <c r="AS316" i="48" s="1"/>
  <c r="AA314" i="48"/>
  <c r="AS314" i="48" s="1"/>
  <c r="AA310" i="48"/>
  <c r="AS310" i="48" s="1"/>
  <c r="AA309" i="48"/>
  <c r="AS309" i="48" s="1"/>
  <c r="AA308" i="48"/>
  <c r="AS308" i="48" s="1"/>
  <c r="AA306" i="48"/>
  <c r="AS306" i="48" s="1"/>
  <c r="AA302" i="48"/>
  <c r="AS302" i="48" s="1"/>
  <c r="AA298" i="48"/>
  <c r="AS298" i="48" s="1"/>
  <c r="AA294" i="48"/>
  <c r="AS294" i="48" s="1"/>
  <c r="AA293" i="48"/>
  <c r="AS293" i="48" s="1"/>
  <c r="AA292" i="48"/>
  <c r="AS292" i="48" s="1"/>
  <c r="AA290" i="48"/>
  <c r="AS290" i="48" s="1"/>
  <c r="AA286" i="48"/>
  <c r="AS286" i="48" s="1"/>
  <c r="AA285" i="48"/>
  <c r="AS285" i="48" s="1"/>
  <c r="AA284" i="48"/>
  <c r="AS284" i="48" s="1"/>
  <c r="AA282" i="48"/>
  <c r="AS282" i="48" s="1"/>
  <c r="AA278" i="48"/>
  <c r="AS278" i="48" s="1"/>
  <c r="AA277" i="48"/>
  <c r="AS277" i="48" s="1"/>
  <c r="AA274" i="48"/>
  <c r="AS274" i="48" s="1"/>
  <c r="AA270" i="48"/>
  <c r="AS270" i="48" s="1"/>
  <c r="AA268" i="48"/>
  <c r="AS268" i="48" s="1"/>
  <c r="AA266" i="48"/>
  <c r="AS266" i="48" s="1"/>
  <c r="AA262" i="48"/>
  <c r="AS262" i="48" s="1"/>
  <c r="AA261" i="48"/>
  <c r="AS261" i="48" s="1"/>
  <c r="AA260" i="48"/>
  <c r="AS260" i="48" s="1"/>
  <c r="AA258" i="48"/>
  <c r="AS258" i="48" s="1"/>
  <c r="AA254" i="48"/>
  <c r="AS254" i="48" s="1"/>
  <c r="AA253" i="48"/>
  <c r="AS253" i="48" s="1"/>
  <c r="AA250" i="48"/>
  <c r="AS250" i="48" s="1"/>
  <c r="AA246" i="48"/>
  <c r="AS246" i="48" s="1"/>
  <c r="AA245" i="48"/>
  <c r="AS245" i="48" s="1"/>
  <c r="AA244" i="48"/>
  <c r="AS244" i="48" s="1"/>
  <c r="AA242" i="48"/>
  <c r="AS242" i="48" s="1"/>
  <c r="AA237" i="48"/>
  <c r="AS237" i="48" s="1"/>
  <c r="AA236" i="48"/>
  <c r="AS236" i="48" s="1"/>
  <c r="AA234" i="48"/>
  <c r="AS234" i="48" s="1"/>
  <c r="AA230" i="48"/>
  <c r="AS230" i="48" s="1"/>
  <c r="AA228" i="48"/>
  <c r="AS228" i="48" s="1"/>
  <c r="AA226" i="48"/>
  <c r="AS226" i="48" s="1"/>
  <c r="AA222" i="48"/>
  <c r="AS222" i="48" s="1"/>
  <c r="AA220" i="48"/>
  <c r="AS220" i="48" s="1"/>
  <c r="AA218" i="48"/>
  <c r="AS218" i="48" s="1"/>
  <c r="AA138" i="48"/>
  <c r="AS138" i="48" s="1"/>
  <c r="AA133" i="48"/>
  <c r="AS133" i="48" s="1"/>
  <c r="AA132" i="48"/>
  <c r="AS132" i="48" s="1"/>
  <c r="AA124" i="48"/>
  <c r="AS124" i="48" s="1"/>
  <c r="AA121" i="48"/>
  <c r="AS121" i="48" s="1"/>
  <c r="AA118" i="48"/>
  <c r="AS118" i="48" s="1"/>
  <c r="AA208" i="48"/>
  <c r="AS208" i="48" s="1"/>
  <c r="AA114" i="48"/>
  <c r="AS114" i="48" s="1"/>
  <c r="AA112" i="48"/>
  <c r="AS112" i="48" s="1"/>
  <c r="AA175" i="48"/>
  <c r="AS175" i="48" s="1"/>
  <c r="AA105" i="48"/>
  <c r="AS105" i="48" s="1"/>
  <c r="AA201" i="48"/>
  <c r="AS201" i="48" s="1"/>
  <c r="AA174" i="48"/>
  <c r="AS174" i="48" s="1"/>
  <c r="AA74" i="48"/>
  <c r="AS74" i="48" s="1"/>
  <c r="AA66" i="48"/>
  <c r="AS66" i="48" s="1"/>
  <c r="AA62" i="48"/>
  <c r="AS62" i="48" s="1"/>
  <c r="AA61" i="48"/>
  <c r="AS61" i="48" s="1"/>
  <c r="AA142" i="48"/>
  <c r="AS142" i="48" s="1"/>
  <c r="AA85" i="48"/>
  <c r="AS85" i="48" s="1"/>
  <c r="AA53" i="48"/>
  <c r="AS53" i="48" s="1"/>
  <c r="AA31" i="48"/>
  <c r="AS31" i="48" s="1"/>
  <c r="AA23" i="48"/>
  <c r="AS23" i="48" s="1"/>
  <c r="AA136" i="48"/>
  <c r="AS136" i="48" s="1"/>
  <c r="AA211" i="48"/>
  <c r="AA117" i="48"/>
  <c r="AS117" i="48" s="1"/>
  <c r="AA115" i="48"/>
  <c r="AS115" i="48" s="1"/>
  <c r="AA154" i="48"/>
  <c r="AS154" i="48" s="1"/>
  <c r="AA107" i="48"/>
  <c r="AS107" i="48" s="1"/>
  <c r="AA103" i="48"/>
  <c r="AS103" i="48" s="1"/>
  <c r="AA98" i="48"/>
  <c r="AS98" i="48" s="1"/>
  <c r="AA199" i="48"/>
  <c r="AS199" i="48" s="1"/>
  <c r="AA87" i="48"/>
  <c r="AS87" i="48" s="1"/>
  <c r="AA79" i="48"/>
  <c r="AS79" i="48" s="1"/>
  <c r="AA70" i="48"/>
  <c r="AS70" i="48" s="1"/>
  <c r="AA68" i="48"/>
  <c r="AS68" i="48" s="1"/>
  <c r="AA60" i="48"/>
  <c r="AS60" i="48" s="1"/>
  <c r="AA195" i="48"/>
  <c r="AS195" i="48" s="1"/>
  <c r="AA52" i="48"/>
  <c r="AS52" i="48" s="1"/>
  <c r="AA190" i="48"/>
  <c r="AS190" i="48" s="1"/>
  <c r="AA49" i="48"/>
  <c r="AS49" i="48" s="1"/>
  <c r="AA160" i="48"/>
  <c r="AS160" i="48" s="1"/>
  <c r="AA33" i="48"/>
  <c r="AS33" i="48" s="1"/>
  <c r="AA32" i="48"/>
  <c r="AS32" i="48" s="1"/>
  <c r="AA363" i="48"/>
  <c r="AS363" i="48" s="1"/>
  <c r="AA361" i="48"/>
  <c r="AS361" i="48" s="1"/>
  <c r="AA357" i="48"/>
  <c r="AS357" i="48" s="1"/>
  <c r="AA356" i="48"/>
  <c r="AS356" i="48" s="1"/>
  <c r="AA355" i="48"/>
  <c r="AS355" i="48" s="1"/>
  <c r="AA353" i="48"/>
  <c r="AS353" i="48" s="1"/>
  <c r="AA349" i="48"/>
  <c r="AS349" i="48" s="1"/>
  <c r="AA347" i="48"/>
  <c r="AS347" i="48" s="1"/>
  <c r="AA345" i="48"/>
  <c r="AS345" i="48" s="1"/>
  <c r="AA341" i="48"/>
  <c r="AS341" i="48" s="1"/>
  <c r="AA340" i="48"/>
  <c r="AS340" i="48" s="1"/>
  <c r="AA339" i="48"/>
  <c r="AS339" i="48" s="1"/>
  <c r="AA337" i="48"/>
  <c r="AS337" i="48" s="1"/>
  <c r="AA333" i="48"/>
  <c r="AS333" i="48" s="1"/>
  <c r="AA332" i="48"/>
  <c r="AS332" i="48" s="1"/>
  <c r="AA331" i="48"/>
  <c r="AS331" i="48" s="1"/>
  <c r="AA329" i="48"/>
  <c r="AS329" i="48" s="1"/>
  <c r="AA325" i="48"/>
  <c r="AS325" i="48" s="1"/>
  <c r="AA324" i="48"/>
  <c r="AS324" i="48" s="1"/>
  <c r="AA194" i="48"/>
  <c r="AS194" i="48" s="1"/>
  <c r="AA39" i="48"/>
  <c r="AS39" i="48" s="1"/>
  <c r="AA171" i="48"/>
  <c r="AS171" i="48" s="1"/>
  <c r="AA17" i="48"/>
  <c r="AS17" i="48" s="1"/>
  <c r="AA67" i="48"/>
  <c r="AS67" i="48" s="1"/>
  <c r="AA126" i="48"/>
  <c r="AS126" i="48" s="1"/>
  <c r="AA141" i="48"/>
  <c r="AS141" i="48" s="1"/>
  <c r="AA125" i="48"/>
  <c r="AS125" i="48" s="1"/>
  <c r="AA127" i="48"/>
  <c r="AS127" i="48" s="1"/>
  <c r="AA188" i="48"/>
  <c r="AS188" i="48" s="1"/>
  <c r="AA82" i="48"/>
  <c r="AS82" i="48" s="1"/>
  <c r="AA184" i="48"/>
  <c r="AS184" i="48" s="1"/>
  <c r="AA172" i="48"/>
  <c r="AS172" i="48" s="1"/>
  <c r="AA145" i="48"/>
  <c r="AS145" i="48" s="1"/>
  <c r="AA54" i="48"/>
  <c r="AS54" i="48" s="1"/>
  <c r="AA48" i="48"/>
  <c r="AS48" i="48" s="1"/>
  <c r="AA46" i="48"/>
  <c r="AS46" i="48" s="1"/>
  <c r="AA22" i="48"/>
  <c r="AS22" i="48" s="1"/>
  <c r="AA26" i="48"/>
  <c r="AS26" i="48" s="1"/>
  <c r="AA165" i="48"/>
  <c r="AS165" i="48" s="1"/>
  <c r="AA200" i="48"/>
  <c r="AS200" i="48" s="1"/>
  <c r="AA135" i="48"/>
  <c r="AS135" i="48" s="1"/>
  <c r="AA75" i="48"/>
  <c r="AS75" i="48" s="1"/>
  <c r="AA120" i="48"/>
  <c r="AS120" i="48" s="1"/>
  <c r="AA187" i="48"/>
  <c r="AS187" i="48" s="1"/>
  <c r="AA186" i="48"/>
  <c r="AS186" i="48" s="1"/>
  <c r="AA161" i="48"/>
  <c r="AS161" i="48" s="1"/>
  <c r="AA131" i="48"/>
  <c r="AS131" i="48" s="1"/>
  <c r="AA158" i="48"/>
  <c r="AS158" i="48" s="1"/>
  <c r="AA202" i="48"/>
  <c r="AS202" i="48" s="1"/>
  <c r="AA19" i="48"/>
  <c r="AS19" i="48" s="1"/>
  <c r="AA86" i="48"/>
  <c r="AS86" i="48" s="1"/>
  <c r="AA213" i="48"/>
  <c r="AS213" i="48" s="1"/>
  <c r="AA159" i="48"/>
  <c r="AS159" i="48" s="1"/>
  <c r="AA51" i="48"/>
  <c r="AS51" i="48" s="1"/>
  <c r="AA44" i="48"/>
  <c r="AS44" i="48" s="1"/>
  <c r="AA210" i="48"/>
  <c r="AS210" i="48" s="1"/>
  <c r="AA97" i="48"/>
  <c r="AS97" i="48" s="1"/>
  <c r="AA122" i="48"/>
  <c r="AS122" i="48" s="1"/>
  <c r="AA81" i="48"/>
  <c r="AS81" i="48" s="1"/>
  <c r="AA204" i="48"/>
  <c r="AS204" i="48" s="1"/>
  <c r="AA24" i="48"/>
  <c r="AS24" i="48" s="1"/>
  <c r="AC321" i="48"/>
  <c r="AT321" i="48" s="1"/>
  <c r="AC317" i="48"/>
  <c r="AT317" i="48" s="1"/>
  <c r="AC313" i="48"/>
  <c r="AT313" i="48" s="1"/>
  <c r="AC311" i="48"/>
  <c r="AT311" i="48" s="1"/>
  <c r="AC309" i="48"/>
  <c r="AT309" i="48" s="1"/>
  <c r="AC305" i="48"/>
  <c r="AT305" i="48" s="1"/>
  <c r="AC304" i="48"/>
  <c r="AT304" i="48" s="1"/>
  <c r="AC301" i="48"/>
  <c r="AT301" i="48" s="1"/>
  <c r="AC296" i="48"/>
  <c r="AT296" i="48" s="1"/>
  <c r="AC293" i="48"/>
  <c r="AT293" i="48" s="1"/>
  <c r="AC289" i="48"/>
  <c r="AT289" i="48" s="1"/>
  <c r="AC287" i="48"/>
  <c r="AT287" i="48" s="1"/>
  <c r="AC285" i="48"/>
  <c r="AT285" i="48" s="1"/>
  <c r="AC280" i="48"/>
  <c r="AT280" i="48" s="1"/>
  <c r="AC279" i="48"/>
  <c r="AT279" i="48" s="1"/>
  <c r="AC277" i="48"/>
  <c r="AT277" i="48" s="1"/>
  <c r="AC273" i="48"/>
  <c r="AT273" i="48" s="1"/>
  <c r="AC272" i="48"/>
  <c r="AT272" i="48" s="1"/>
  <c r="AC269" i="48"/>
  <c r="AT269" i="48" s="1"/>
  <c r="AC265" i="48"/>
  <c r="AT265" i="48" s="1"/>
  <c r="AC264" i="48"/>
  <c r="AT264" i="48" s="1"/>
  <c r="AC263" i="48"/>
  <c r="AT263" i="48" s="1"/>
  <c r="AC261" i="48"/>
  <c r="AT261" i="48" s="1"/>
  <c r="AC257" i="48"/>
  <c r="AT257" i="48" s="1"/>
  <c r="AC256" i="48"/>
  <c r="AT256" i="48" s="1"/>
  <c r="AC253" i="48"/>
  <c r="AT253" i="48" s="1"/>
  <c r="AC249" i="48"/>
  <c r="AT249" i="48" s="1"/>
  <c r="AC248" i="48"/>
  <c r="AT248" i="48" s="1"/>
  <c r="AC245" i="48"/>
  <c r="AT245" i="48" s="1"/>
  <c r="AC241" i="48"/>
  <c r="AT241" i="48" s="1"/>
  <c r="AC240" i="48"/>
  <c r="AT240" i="48" s="1"/>
  <c r="AC239" i="48"/>
  <c r="AT239" i="48" s="1"/>
  <c r="AC237" i="48"/>
  <c r="AT237" i="48" s="1"/>
  <c r="AC233" i="48"/>
  <c r="AT233" i="48" s="1"/>
  <c r="AC232" i="48"/>
  <c r="AT232" i="48" s="1"/>
  <c r="AC231" i="48"/>
  <c r="AT231" i="48" s="1"/>
  <c r="AC229" i="48"/>
  <c r="AT229" i="48" s="1"/>
  <c r="AC225" i="48"/>
  <c r="AT225" i="48" s="1"/>
  <c r="AC224" i="48"/>
  <c r="AT224" i="48" s="1"/>
  <c r="AC223" i="48"/>
  <c r="AT223" i="48" s="1"/>
  <c r="AC221" i="48"/>
  <c r="AT221" i="48" s="1"/>
  <c r="AC217" i="48"/>
  <c r="AT217" i="48" s="1"/>
  <c r="AC140" i="48"/>
  <c r="AT140" i="48" s="1"/>
  <c r="AC139" i="48"/>
  <c r="AT139" i="48" s="1"/>
  <c r="AC133" i="48"/>
  <c r="AT133" i="48" s="1"/>
  <c r="AC157" i="48"/>
  <c r="AT157" i="48" s="1"/>
  <c r="AC156" i="48"/>
  <c r="AT156" i="48" s="1"/>
  <c r="AC59" i="48"/>
  <c r="AT59" i="48" s="1"/>
  <c r="AC176" i="48"/>
  <c r="AT176" i="48" s="1"/>
  <c r="AC207" i="48"/>
  <c r="AT207" i="48" s="1"/>
  <c r="AC206" i="48"/>
  <c r="AT206" i="48" s="1"/>
  <c r="AC205" i="48"/>
  <c r="AT205" i="48" s="1"/>
  <c r="AC112" i="48"/>
  <c r="AT112" i="48" s="1"/>
  <c r="AC102" i="48"/>
  <c r="AT102" i="48" s="1"/>
  <c r="AC152" i="48"/>
  <c r="AT152" i="48" s="1"/>
  <c r="AC100" i="48"/>
  <c r="AT100" i="48" s="1"/>
  <c r="AC201" i="48"/>
  <c r="AT201" i="48" s="1"/>
  <c r="AC149" i="48"/>
  <c r="AT149" i="48" s="1"/>
  <c r="AC364" i="48"/>
  <c r="AT364" i="48" s="1"/>
  <c r="AC65" i="48"/>
  <c r="AT65" i="48" s="1"/>
  <c r="AC110" i="48"/>
  <c r="AT110" i="48" s="1"/>
  <c r="AC181" i="48"/>
  <c r="AT181" i="48" s="1"/>
  <c r="AC166" i="48"/>
  <c r="AT166" i="48" s="1"/>
  <c r="AC142" i="48"/>
  <c r="AT142" i="48" s="1"/>
  <c r="AC50" i="48"/>
  <c r="AT50" i="48" s="1"/>
  <c r="AC153" i="48"/>
  <c r="AT153" i="48" s="1"/>
  <c r="AC40" i="48"/>
  <c r="AT40" i="48" s="1"/>
  <c r="AC31" i="48"/>
  <c r="AT31" i="48" s="1"/>
  <c r="AC169" i="48"/>
  <c r="AT169" i="48" s="1"/>
  <c r="AC137" i="48"/>
  <c r="AT137" i="48" s="1"/>
  <c r="AC211" i="48"/>
  <c r="AT211" i="48" s="1"/>
  <c r="AC113" i="48"/>
  <c r="AT113" i="48" s="1"/>
  <c r="AC111" i="48"/>
  <c r="AT111" i="48" s="1"/>
  <c r="AC109" i="48"/>
  <c r="AT109" i="48" s="1"/>
  <c r="AC107" i="48"/>
  <c r="AT107" i="48" s="1"/>
  <c r="AC92" i="48"/>
  <c r="AT92" i="48" s="1"/>
  <c r="AC151" i="48"/>
  <c r="AT151" i="48" s="1"/>
  <c r="AC90" i="48"/>
  <c r="AT90" i="48" s="1"/>
  <c r="AC89" i="48"/>
  <c r="AT89" i="48" s="1"/>
  <c r="AC77" i="48"/>
  <c r="AT77" i="48" s="1"/>
  <c r="AC71" i="48"/>
  <c r="AT71" i="48" s="1"/>
  <c r="AC68" i="48"/>
  <c r="AT68" i="48" s="1"/>
  <c r="AC57" i="48"/>
  <c r="AT57" i="48" s="1"/>
  <c r="AC56" i="48"/>
  <c r="AT56" i="48" s="1"/>
  <c r="AC193" i="48"/>
  <c r="AT193" i="48" s="1"/>
  <c r="AC190" i="48"/>
  <c r="AT190" i="48" s="1"/>
  <c r="AC146" i="48"/>
  <c r="AT146" i="48" s="1"/>
  <c r="AC42" i="48"/>
  <c r="AT42" i="48" s="1"/>
  <c r="AC32" i="48"/>
  <c r="AT32" i="48" s="1"/>
  <c r="AC360" i="48"/>
  <c r="AT360" i="48" s="1"/>
  <c r="AC356" i="48"/>
  <c r="AT356" i="48" s="1"/>
  <c r="AC351" i="48"/>
  <c r="AT351" i="48" s="1"/>
  <c r="AC343" i="48"/>
  <c r="AT343" i="48" s="1"/>
  <c r="AC335" i="48"/>
  <c r="AT335" i="48" s="1"/>
  <c r="AC327" i="48"/>
  <c r="AT327" i="48" s="1"/>
  <c r="AC39" i="48"/>
  <c r="AT39" i="48" s="1"/>
  <c r="AC29" i="48"/>
  <c r="AT29" i="48" s="1"/>
  <c r="AC27" i="48"/>
  <c r="AT27" i="48" s="1"/>
  <c r="AC134" i="48"/>
  <c r="AT134" i="48" s="1"/>
  <c r="AC171" i="48"/>
  <c r="AT171" i="48" s="1"/>
  <c r="AC17" i="48"/>
  <c r="AT17" i="48" s="1"/>
  <c r="AC182" i="48"/>
  <c r="AT182" i="48" s="1"/>
  <c r="AC67" i="48"/>
  <c r="AT67" i="48" s="1"/>
  <c r="AC99" i="48"/>
  <c r="AT99" i="48" s="1"/>
  <c r="AC143" i="48"/>
  <c r="AT143" i="48" s="1"/>
  <c r="AC91" i="48"/>
  <c r="AT91" i="48" s="1"/>
  <c r="AC126" i="48"/>
  <c r="AT126" i="48" s="1"/>
  <c r="AC141" i="48"/>
  <c r="AT141" i="48" s="1"/>
  <c r="AC125" i="48"/>
  <c r="AT125" i="48" s="1"/>
  <c r="AC127" i="48"/>
  <c r="AT127" i="48" s="1"/>
  <c r="AC104" i="48"/>
  <c r="AT104" i="48" s="1"/>
  <c r="AC83" i="48"/>
  <c r="AT83" i="48" s="1"/>
  <c r="AC188" i="48"/>
  <c r="AT188" i="48" s="1"/>
  <c r="AC82" i="48"/>
  <c r="AT82" i="48" s="1"/>
  <c r="AC184" i="48"/>
  <c r="AT184" i="48" s="1"/>
  <c r="AC172" i="48"/>
  <c r="AT172" i="48" s="1"/>
  <c r="AC196" i="48"/>
  <c r="AT196" i="48" s="1"/>
  <c r="AC58" i="48"/>
  <c r="AT58" i="48" s="1"/>
  <c r="AC106" i="48"/>
  <c r="AT106" i="48" s="1"/>
  <c r="AC145" i="48"/>
  <c r="AT145" i="48" s="1"/>
  <c r="AC54" i="48"/>
  <c r="AT54" i="48" s="1"/>
  <c r="AC48" i="48"/>
  <c r="AT48" i="48" s="1"/>
  <c r="AC46" i="48"/>
  <c r="AT46" i="48" s="1"/>
  <c r="AC41" i="48"/>
  <c r="AT41" i="48" s="1"/>
  <c r="AC25" i="48"/>
  <c r="AT25" i="48" s="1"/>
  <c r="AC38" i="48"/>
  <c r="AT38" i="48" s="1"/>
  <c r="AC185" i="48"/>
  <c r="AT185" i="48" s="1"/>
  <c r="AC8" i="48"/>
  <c r="AT8" i="48" s="1"/>
  <c r="AC78" i="48"/>
  <c r="AT78" i="48" s="1"/>
  <c r="AC76" i="48"/>
  <c r="AT76" i="48" s="1"/>
  <c r="AC26" i="48"/>
  <c r="AT26" i="48" s="1"/>
  <c r="AC88" i="48"/>
  <c r="AT88" i="48" s="1"/>
  <c r="AC45" i="48"/>
  <c r="AT45" i="48" s="1"/>
  <c r="AC123" i="48"/>
  <c r="AT123" i="48" s="1"/>
  <c r="AC135" i="48"/>
  <c r="AT135" i="48" s="1"/>
  <c r="AC15" i="48"/>
  <c r="AT15" i="48" s="1"/>
  <c r="AC7" i="48"/>
  <c r="AT7" i="48" s="1"/>
  <c r="AC75" i="48"/>
  <c r="AT75" i="48" s="1"/>
  <c r="AC13" i="48"/>
  <c r="AT13" i="48" s="1"/>
  <c r="AC198" i="48"/>
  <c r="AT198" i="48" s="1"/>
  <c r="AC173" i="48"/>
  <c r="AT173" i="48" s="1"/>
  <c r="AC55" i="48"/>
  <c r="AT55" i="48" s="1"/>
  <c r="AC120" i="48"/>
  <c r="AT120" i="48" s="1"/>
  <c r="AC187" i="48"/>
  <c r="AT187" i="48" s="1"/>
  <c r="AC186" i="48"/>
  <c r="AT186" i="48" s="1"/>
  <c r="AC21" i="48"/>
  <c r="AT21" i="48" s="1"/>
  <c r="AC144" i="48"/>
  <c r="AT144" i="48" s="1"/>
  <c r="AC180" i="48"/>
  <c r="AT180" i="48" s="1"/>
  <c r="AC9" i="48"/>
  <c r="AT9" i="48" s="1"/>
  <c r="AC161" i="48"/>
  <c r="AT161" i="48" s="1"/>
  <c r="AC131" i="48"/>
  <c r="AT131" i="48" s="1"/>
  <c r="AC158" i="48"/>
  <c r="AT158" i="48" s="1"/>
  <c r="AC10" i="48"/>
  <c r="AT10" i="48" s="1"/>
  <c r="AC64" i="48"/>
  <c r="AT64" i="48" s="1"/>
  <c r="AC164" i="48"/>
  <c r="AT164" i="48" s="1"/>
  <c r="AC94" i="48"/>
  <c r="AT94" i="48" s="1"/>
  <c r="AC36" i="48"/>
  <c r="AT36" i="48" s="1"/>
  <c r="AC202" i="48"/>
  <c r="AT202" i="48" s="1"/>
  <c r="AC19" i="48"/>
  <c r="AT19" i="48" s="1"/>
  <c r="AC16" i="48"/>
  <c r="AT16" i="48" s="1"/>
  <c r="AC170" i="48"/>
  <c r="AT170" i="48" s="1"/>
  <c r="AC14" i="48"/>
  <c r="AT14" i="48" s="1"/>
  <c r="AC177" i="48"/>
  <c r="AT177" i="48" s="1"/>
  <c r="AC96" i="48"/>
  <c r="AT96" i="48" s="1"/>
  <c r="AC155" i="48"/>
  <c r="AT155" i="48" s="1"/>
  <c r="AC2" i="48"/>
  <c r="AT2" i="48" s="1"/>
  <c r="AC51" i="48"/>
  <c r="AT51" i="48" s="1"/>
  <c r="AC5" i="48"/>
  <c r="AT5" i="48" s="1"/>
  <c r="AC129" i="48"/>
  <c r="AT129" i="48" s="1"/>
  <c r="AC73" i="48"/>
  <c r="AT73" i="48" s="1"/>
  <c r="AC4" i="48"/>
  <c r="AT4" i="48" s="1"/>
  <c r="AC69" i="48"/>
  <c r="AT69" i="48" s="1"/>
  <c r="AC84" i="48"/>
  <c r="AT84" i="48" s="1"/>
  <c r="AC191" i="48"/>
  <c r="AT191" i="48" s="1"/>
  <c r="AC81" i="48"/>
  <c r="AT81" i="48" s="1"/>
  <c r="AC3" i="48"/>
  <c r="AT3" i="48" s="1"/>
  <c r="AI320" i="48"/>
  <c r="AW320" i="48" s="1"/>
  <c r="AI316" i="48"/>
  <c r="AW316" i="48" s="1"/>
  <c r="AI315" i="48"/>
  <c r="AW315" i="48" s="1"/>
  <c r="AI312" i="48"/>
  <c r="AW312" i="48" s="1"/>
  <c r="AI304" i="48"/>
  <c r="AW304" i="48" s="1"/>
  <c r="AI299" i="48"/>
  <c r="AW299" i="48" s="1"/>
  <c r="AI296" i="48"/>
  <c r="AW296" i="48" s="1"/>
  <c r="AI292" i="48"/>
  <c r="AW292" i="48" s="1"/>
  <c r="AI291" i="48"/>
  <c r="AW291" i="48" s="1"/>
  <c r="AI288" i="48"/>
  <c r="AW288" i="48" s="1"/>
  <c r="AI284" i="48"/>
  <c r="AW284" i="48" s="1"/>
  <c r="AI283" i="48"/>
  <c r="AW283" i="48" s="1"/>
  <c r="AI282" i="48"/>
  <c r="AW282" i="48" s="1"/>
  <c r="AI280" i="48"/>
  <c r="AW280" i="48" s="1"/>
  <c r="AI275" i="48"/>
  <c r="AW275" i="48" s="1"/>
  <c r="AI272" i="48"/>
  <c r="AW272" i="48" s="1"/>
  <c r="AI267" i="48"/>
  <c r="AW267" i="48" s="1"/>
  <c r="AI266" i="48"/>
  <c r="AW266" i="48" s="1"/>
  <c r="AI264" i="48"/>
  <c r="AW264" i="48" s="1"/>
  <c r="AI260" i="48"/>
  <c r="AW260" i="48" s="1"/>
  <c r="AI258" i="48"/>
  <c r="AW258" i="48" s="1"/>
  <c r="AI256" i="48"/>
  <c r="AW256" i="48" s="1"/>
  <c r="AI252" i="48"/>
  <c r="AW252" i="48" s="1"/>
  <c r="AI251" i="48"/>
  <c r="AW251" i="48" s="1"/>
  <c r="AI250" i="48"/>
  <c r="AW250" i="48" s="1"/>
  <c r="AI248" i="48"/>
  <c r="AW248" i="48" s="1"/>
  <c r="AI244" i="48"/>
  <c r="AW244" i="48" s="1"/>
  <c r="AI240" i="48"/>
  <c r="AW240" i="48" s="1"/>
  <c r="AI236" i="48"/>
  <c r="AW236" i="48" s="1"/>
  <c r="AI232" i="48"/>
  <c r="AW232" i="48" s="1"/>
  <c r="AI226" i="48"/>
  <c r="AW226" i="48" s="1"/>
  <c r="AI224" i="48"/>
  <c r="AW224" i="48" s="1"/>
  <c r="AI220" i="48"/>
  <c r="AW220" i="48" s="1"/>
  <c r="AI219" i="48"/>
  <c r="AW219" i="48" s="1"/>
  <c r="AI140" i="48"/>
  <c r="AW140" i="48" s="1"/>
  <c r="AI132" i="48"/>
  <c r="AW132" i="48" s="1"/>
  <c r="AI124" i="48"/>
  <c r="AW124" i="48" s="1"/>
  <c r="AI156" i="48"/>
  <c r="AW156" i="48" s="1"/>
  <c r="AI118" i="48"/>
  <c r="AW118" i="48" s="1"/>
  <c r="AI208" i="48"/>
  <c r="AW208" i="48" s="1"/>
  <c r="AI206" i="48"/>
  <c r="AW206" i="48" s="1"/>
  <c r="AI175" i="48"/>
  <c r="AW175" i="48" s="1"/>
  <c r="AI152" i="48"/>
  <c r="AW152" i="48" s="1"/>
  <c r="AI174" i="48"/>
  <c r="AW174" i="48" s="1"/>
  <c r="AI74" i="48"/>
  <c r="AW74" i="48" s="1"/>
  <c r="AI364" i="48"/>
  <c r="AW364" i="48" s="1"/>
  <c r="AI62" i="48"/>
  <c r="AW62" i="48" s="1"/>
  <c r="AI197" i="48"/>
  <c r="AW197" i="48" s="1"/>
  <c r="AI61" i="48"/>
  <c r="AW61" i="48" s="1"/>
  <c r="AI181" i="48"/>
  <c r="AW181" i="48" s="1"/>
  <c r="AI85" i="48"/>
  <c r="AW85" i="48" s="1"/>
  <c r="AI53" i="48"/>
  <c r="AW53" i="48" s="1"/>
  <c r="AI153" i="48"/>
  <c r="AW153" i="48" s="1"/>
  <c r="AI183" i="48"/>
  <c r="AW183" i="48" s="1"/>
  <c r="AI178" i="48"/>
  <c r="AW178" i="48" s="1"/>
  <c r="AI137" i="48"/>
  <c r="AW137" i="48" s="1"/>
  <c r="AI117" i="48"/>
  <c r="AW117" i="48" s="1"/>
  <c r="AI115" i="48"/>
  <c r="AW115" i="48" s="1"/>
  <c r="AI111" i="48"/>
  <c r="AW111" i="48" s="1"/>
  <c r="AI101" i="48"/>
  <c r="AW101" i="48" s="1"/>
  <c r="AI98" i="48"/>
  <c r="AW98" i="48" s="1"/>
  <c r="AI151" i="48"/>
  <c r="AW151" i="48" s="1"/>
  <c r="AI87" i="48"/>
  <c r="AW87" i="48" s="1"/>
  <c r="AI150" i="48"/>
  <c r="AW150" i="48" s="1"/>
  <c r="AI79" i="48"/>
  <c r="AW79" i="48" s="1"/>
  <c r="AI72" i="48"/>
  <c r="AW72" i="48" s="1"/>
  <c r="AI60" i="48"/>
  <c r="AW60" i="48" s="1"/>
  <c r="AI162" i="48"/>
  <c r="AW162" i="48" s="1"/>
  <c r="AI195" i="48"/>
  <c r="AW195" i="48" s="1"/>
  <c r="AI56" i="48"/>
  <c r="AW56" i="48" s="1"/>
  <c r="AI49" i="48"/>
  <c r="AW49" i="48" s="1"/>
  <c r="AI189" i="48"/>
  <c r="AW189" i="48" s="1"/>
  <c r="AI160" i="48"/>
  <c r="AW160" i="48" s="1"/>
  <c r="AI42" i="48"/>
  <c r="AW42" i="48" s="1"/>
  <c r="AI363" i="48"/>
  <c r="AW363" i="48" s="1"/>
  <c r="AI362" i="48"/>
  <c r="AW362" i="48" s="1"/>
  <c r="AI359" i="48"/>
  <c r="AW359" i="48" s="1"/>
  <c r="AI354" i="48"/>
  <c r="AW354" i="48" s="1"/>
  <c r="AI353" i="48"/>
  <c r="AW353" i="48" s="1"/>
  <c r="AI351" i="48"/>
  <c r="AW351" i="48" s="1"/>
  <c r="AI346" i="48"/>
  <c r="AW346" i="48" s="1"/>
  <c r="AI345" i="48"/>
  <c r="AW345" i="48" s="1"/>
  <c r="AI343" i="48"/>
  <c r="AW343" i="48" s="1"/>
  <c r="AI339" i="48"/>
  <c r="AW339" i="48" s="1"/>
  <c r="AI338" i="48"/>
  <c r="AW338" i="48" s="1"/>
  <c r="AI337" i="48"/>
  <c r="AW337" i="48" s="1"/>
  <c r="AI335" i="48"/>
  <c r="AW335" i="48" s="1"/>
  <c r="AI331" i="48"/>
  <c r="AW331" i="48" s="1"/>
  <c r="AI330" i="48"/>
  <c r="AW330" i="48" s="1"/>
  <c r="AI327" i="48"/>
  <c r="AW327" i="48" s="1"/>
  <c r="AI194" i="48"/>
  <c r="AW194" i="48" s="1"/>
  <c r="AI192" i="48"/>
  <c r="AW192" i="48" s="1"/>
  <c r="AI39" i="48"/>
  <c r="AW39" i="48" s="1"/>
  <c r="AI27" i="48"/>
  <c r="AW27" i="48" s="1"/>
  <c r="AI182" i="48"/>
  <c r="AW182" i="48" s="1"/>
  <c r="AI203" i="48"/>
  <c r="AW203" i="48" s="1"/>
  <c r="AI67" i="48"/>
  <c r="AW67" i="48" s="1"/>
  <c r="AI143" i="48"/>
  <c r="AW143" i="48" s="1"/>
  <c r="AI125" i="48"/>
  <c r="AW125" i="48" s="1"/>
  <c r="AI215" i="48"/>
  <c r="AW215" i="48" s="1"/>
  <c r="AI127" i="48"/>
  <c r="AW127" i="48" s="1"/>
  <c r="AI83" i="48"/>
  <c r="AW83" i="48" s="1"/>
  <c r="AI184" i="48"/>
  <c r="AW184" i="48" s="1"/>
  <c r="AI168" i="48"/>
  <c r="AW168" i="48" s="1"/>
  <c r="AI172" i="48"/>
  <c r="AW172" i="48" s="1"/>
  <c r="AI58" i="48"/>
  <c r="AW58" i="48" s="1"/>
  <c r="AI48" i="48"/>
  <c r="AW48" i="48" s="1"/>
  <c r="AI47" i="48"/>
  <c r="AW47" i="48" s="1"/>
  <c r="AI46" i="48"/>
  <c r="AW46" i="48" s="1"/>
  <c r="AI25" i="48"/>
  <c r="AW25" i="48" s="1"/>
  <c r="AI22" i="48"/>
  <c r="AW22" i="48" s="1"/>
  <c r="AI119" i="48"/>
  <c r="AW119" i="48" s="1"/>
  <c r="AI78" i="48"/>
  <c r="AW78" i="48" s="1"/>
  <c r="AI165" i="48"/>
  <c r="AW165" i="48" s="1"/>
  <c r="AI20" i="48"/>
  <c r="AW20" i="48" s="1"/>
  <c r="AI200" i="48"/>
  <c r="AW200" i="48" s="1"/>
  <c r="AI45" i="48"/>
  <c r="AW45" i="48" s="1"/>
  <c r="AI7" i="48"/>
  <c r="AW7" i="48" s="1"/>
  <c r="AI75" i="48"/>
  <c r="AW75" i="48" s="1"/>
  <c r="AI198" i="48"/>
  <c r="AW198" i="48" s="1"/>
  <c r="AI187" i="48"/>
  <c r="AW187" i="48" s="1"/>
  <c r="AI37" i="48"/>
  <c r="AW37" i="48" s="1"/>
  <c r="AI186" i="48"/>
  <c r="AW186" i="48" s="1"/>
  <c r="AI144" i="48"/>
  <c r="AW144" i="48" s="1"/>
  <c r="AI131" i="48"/>
  <c r="AW131" i="48" s="1"/>
  <c r="AI93" i="48"/>
  <c r="AW93" i="48" s="1"/>
  <c r="AI158" i="48"/>
  <c r="AW158" i="48" s="1"/>
  <c r="AI64" i="48"/>
  <c r="AW64" i="48" s="1"/>
  <c r="AI19" i="48"/>
  <c r="AW19" i="48" s="1"/>
  <c r="AI170" i="48"/>
  <c r="AW170" i="48" s="1"/>
  <c r="AI86" i="48"/>
  <c r="AW86" i="48" s="1"/>
  <c r="AI167" i="48"/>
  <c r="AW167" i="48" s="1"/>
  <c r="AI213" i="48"/>
  <c r="AW213" i="48" s="1"/>
  <c r="AI155" i="48"/>
  <c r="AW155" i="48" s="1"/>
  <c r="AI44" i="48"/>
  <c r="AW44" i="48" s="1"/>
  <c r="AI43" i="48"/>
  <c r="AW43" i="48" s="1"/>
  <c r="AI210" i="48"/>
  <c r="AW210" i="48" s="1"/>
  <c r="AI129" i="48"/>
  <c r="AW129" i="48" s="1"/>
  <c r="AI97" i="48"/>
  <c r="AW97" i="48" s="1"/>
  <c r="AI130" i="48"/>
  <c r="AW130" i="48" s="1"/>
  <c r="AI122" i="48"/>
  <c r="AW122" i="48" s="1"/>
  <c r="AI84" i="48"/>
  <c r="AW84" i="48" s="1"/>
  <c r="AI204" i="48"/>
  <c r="AW204" i="48" s="1"/>
  <c r="AI24" i="48"/>
  <c r="AW24" i="48" s="1"/>
  <c r="AY301" i="50" a="1"/>
  <c r="AY301" i="50" s="1"/>
  <c r="AY355" i="50" a="1"/>
  <c r="AY355" i="50" s="1"/>
  <c r="AY281" i="50" a="1"/>
  <c r="AY281" i="50" s="1"/>
  <c r="AY284" i="50" a="1"/>
  <c r="AY284" i="50" s="1"/>
  <c r="AY247" i="50" a="1"/>
  <c r="AY247" i="50" s="1"/>
  <c r="AY262" i="50" a="1"/>
  <c r="AY262" i="50" s="1"/>
  <c r="AY273" i="50" a="1"/>
  <c r="AY273" i="50" s="1"/>
  <c r="AY218" i="50" a="1"/>
  <c r="AY218" i="50" s="1"/>
  <c r="AY315" i="50" a="1"/>
  <c r="AY315" i="50" s="1"/>
  <c r="AA36" i="50"/>
  <c r="AS36" i="50" s="1"/>
  <c r="AC36" i="50"/>
  <c r="AT36" i="50" s="1"/>
  <c r="Y36" i="50"/>
  <c r="AR36" i="50" s="1"/>
  <c r="AY278" i="50" a="1"/>
  <c r="AY278" i="50" s="1"/>
  <c r="AL244" i="50"/>
  <c r="AO198" i="50"/>
  <c r="AY198" i="50" s="1" a="1"/>
  <c r="AY198" i="50" s="1"/>
  <c r="AL198" i="50"/>
  <c r="AL197" i="50"/>
  <c r="AO197" i="50"/>
  <c r="AY197" i="50" s="1" a="1"/>
  <c r="AY197" i="50" s="1"/>
  <c r="AL326" i="50"/>
  <c r="AL306" i="50"/>
  <c r="AP306" i="50"/>
  <c r="AY306" i="50" s="1" a="1"/>
  <c r="AY306" i="50" s="1"/>
  <c r="AY259" i="50" a="1"/>
  <c r="AY259" i="50" s="1"/>
  <c r="AY206" i="50" a="1"/>
  <c r="AY206" i="50" s="1"/>
  <c r="AO236" i="50"/>
  <c r="AY236" i="50" s="1" a="1"/>
  <c r="AY236" i="50" s="1"/>
  <c r="AN227" i="50"/>
  <c r="AY227" i="50" s="1" a="1"/>
  <c r="AY227" i="50" s="1"/>
  <c r="AN177" i="50"/>
  <c r="AL295" i="50"/>
  <c r="AY291" i="50" a="1"/>
  <c r="AY291" i="50" s="1"/>
  <c r="AO285" i="50"/>
  <c r="AY285" i="50" s="1" a="1"/>
  <c r="AY285" i="50" s="1"/>
  <c r="AL280" i="50"/>
  <c r="AL225" i="50"/>
  <c r="AN225" i="50"/>
  <c r="AY225" i="50" s="1" a="1"/>
  <c r="AY225" i="50" s="1"/>
  <c r="AL219" i="50"/>
  <c r="AL340" i="50"/>
  <c r="AS117" i="50"/>
  <c r="AN210" i="50"/>
  <c r="AR310" i="50"/>
  <c r="AY310" i="50" s="1" a="1"/>
  <c r="AY310" i="50" s="1"/>
  <c r="AL240" i="50"/>
  <c r="AL229" i="50"/>
  <c r="AS41" i="50"/>
  <c r="AR190" i="50"/>
  <c r="AR149" i="50"/>
  <c r="AA337" i="50"/>
  <c r="AS337" i="50" s="1"/>
  <c r="AQ296" i="50"/>
  <c r="AY296" i="50" s="1" a="1"/>
  <c r="AY296" i="50" s="1"/>
  <c r="AL239" i="50"/>
  <c r="AN239" i="50"/>
  <c r="AY239" i="50" s="1" a="1"/>
  <c r="AY239" i="50" s="1"/>
  <c r="AL251" i="50"/>
  <c r="AN251" i="50"/>
  <c r="AY251" i="50" s="1" a="1"/>
  <c r="AY251" i="50" s="1"/>
  <c r="AL231" i="50"/>
  <c r="AN332" i="50"/>
  <c r="AY240" i="50" a="1"/>
  <c r="AY240" i="50" s="1"/>
  <c r="AL235" i="50"/>
  <c r="AL179" i="50"/>
  <c r="AY234" i="50" a="1"/>
  <c r="AY234" i="50" s="1"/>
  <c r="AL321" i="50"/>
  <c r="AL316" i="50"/>
  <c r="U337" i="50"/>
  <c r="AP337" i="50" s="1"/>
  <c r="AC337" i="50"/>
  <c r="AT337" i="50" s="1"/>
  <c r="Y337" i="50"/>
  <c r="AR337" i="50" s="1"/>
  <c r="Q337" i="50"/>
  <c r="S337" i="50"/>
  <c r="AO337" i="50" s="1"/>
  <c r="AY347" i="50" a="1"/>
  <c r="AY347" i="50" s="1"/>
  <c r="AY327" i="50" a="1"/>
  <c r="AY327" i="50" s="1"/>
  <c r="AY219" i="50" a="1"/>
  <c r="AY219" i="50" s="1"/>
  <c r="AY229" i="50" a="1"/>
  <c r="AY229" i="50" s="1"/>
  <c r="AY363" i="50" a="1"/>
  <c r="AY363" i="50" s="1"/>
  <c r="AY326" i="50" a="1"/>
  <c r="AY326" i="50" s="1"/>
  <c r="AY312" i="50" a="1"/>
  <c r="AY312" i="50" s="1"/>
  <c r="AY272" i="50" a="1"/>
  <c r="AY272" i="50" s="1"/>
  <c r="AY289" i="50" a="1"/>
  <c r="AY289" i="50" s="1"/>
  <c r="AY242" i="50" a="1"/>
  <c r="AY242" i="50" s="1"/>
  <c r="U333" i="50"/>
  <c r="AP333" i="50" s="1"/>
  <c r="AC333" i="50"/>
  <c r="AT333" i="50" s="1"/>
  <c r="AA333" i="50"/>
  <c r="AS333" i="50" s="1"/>
  <c r="Y333" i="50"/>
  <c r="AR333" i="50" s="1"/>
  <c r="W333" i="50"/>
  <c r="AQ333" i="50" s="1"/>
  <c r="S333" i="50"/>
  <c r="AO333" i="50" s="1"/>
  <c r="Q333" i="50"/>
  <c r="AY328" i="50" a="1"/>
  <c r="AY328" i="50" s="1"/>
  <c r="AY321" i="50" a="1"/>
  <c r="AY321" i="50" s="1"/>
  <c r="AY304" i="50" a="1"/>
  <c r="AY304" i="50" s="1"/>
  <c r="AY216" i="50" a="1"/>
  <c r="AY216" i="50" s="1"/>
  <c r="AY215" i="50" a="1"/>
  <c r="AY215" i="50" s="1"/>
  <c r="AY228" i="50" a="1"/>
  <c r="AY228" i="50" s="1"/>
  <c r="AY345" i="50" a="1"/>
  <c r="AY345" i="50" s="1"/>
  <c r="AN222" i="50"/>
  <c r="AY222" i="50" s="1" a="1"/>
  <c r="AY222" i="50" s="1"/>
  <c r="AY221" i="50" a="1"/>
  <c r="AY221" i="50" s="1"/>
  <c r="AN214" i="50"/>
  <c r="AY214" i="50" s="1" a="1"/>
  <c r="AY214" i="50" s="1"/>
  <c r="AL205" i="50"/>
  <c r="AN277" i="50"/>
  <c r="AY277" i="50" s="1" a="1"/>
  <c r="AY277" i="50" s="1"/>
  <c r="AN231" i="50"/>
  <c r="AY231" i="50" s="1" a="1"/>
  <c r="AY231" i="50" s="1"/>
  <c r="AL356" i="50"/>
  <c r="AN356" i="50"/>
  <c r="AY356" i="50" s="1" a="1"/>
  <c r="AY356" i="50" s="1"/>
  <c r="AN100" i="50"/>
  <c r="AL313" i="50"/>
  <c r="AL187" i="50"/>
  <c r="AP121" i="50"/>
  <c r="AL294" i="50"/>
  <c r="AL248" i="50"/>
  <c r="AN179" i="50"/>
  <c r="AY179" i="50" s="1" a="1"/>
  <c r="AY179" i="50" s="1"/>
  <c r="AS300" i="50"/>
  <c r="AY300" i="50" s="1" a="1"/>
  <c r="AY300" i="50" s="1"/>
  <c r="AQ257" i="50"/>
  <c r="AY257" i="50" s="1" a="1"/>
  <c r="AY257" i="50" s="1"/>
  <c r="AL253" i="50"/>
  <c r="AN253" i="50"/>
  <c r="AY253" i="50" s="1" a="1"/>
  <c r="AY253" i="50" s="1"/>
  <c r="AQ238" i="50"/>
  <c r="AY238" i="50" s="1" a="1"/>
  <c r="AY238" i="50" s="1"/>
  <c r="AL364" i="50"/>
  <c r="AL264" i="50"/>
  <c r="AL216" i="50"/>
  <c r="AL363" i="50"/>
  <c r="AP330" i="50"/>
  <c r="AY330" i="50" s="1" a="1"/>
  <c r="AY330" i="50" s="1"/>
  <c r="AO249" i="50"/>
  <c r="AY249" i="50" s="1" a="1"/>
  <c r="AY249" i="50" s="1"/>
  <c r="AN111" i="50"/>
  <c r="AL256" i="50"/>
  <c r="AL241" i="50"/>
  <c r="AO205" i="50"/>
  <c r="AY205" i="50" s="1" a="1"/>
  <c r="AY205" i="50" s="1"/>
  <c r="AN168" i="50"/>
  <c r="AL305" i="50"/>
  <c r="AL290" i="50"/>
  <c r="AL230" i="50"/>
  <c r="AL318" i="50"/>
  <c r="AL312" i="50"/>
  <c r="AL304" i="50"/>
  <c r="AL299" i="50"/>
  <c r="AN187" i="50"/>
  <c r="AY187" i="50" s="1" a="1"/>
  <c r="AY187" i="50" s="1"/>
  <c r="AL308" i="50"/>
  <c r="AN308" i="50"/>
  <c r="AY308" i="50" s="1" a="1"/>
  <c r="AY308" i="50" s="1"/>
  <c r="AL303" i="50"/>
  <c r="AN303" i="50"/>
  <c r="AY303" i="50" s="1" a="1"/>
  <c r="AY303" i="50" s="1"/>
  <c r="AN248" i="50"/>
  <c r="AY248" i="50" s="1" a="1"/>
  <c r="AY248" i="50" s="1"/>
  <c r="AL252" i="50"/>
  <c r="AN364" i="50"/>
  <c r="AY364" i="50" s="1" a="1"/>
  <c r="AY364" i="50" s="1"/>
  <c r="AW73" i="50"/>
  <c r="AL314" i="50"/>
  <c r="AP314" i="50"/>
  <c r="AY314" i="50" s="1" a="1"/>
  <c r="AY314" i="50" s="1"/>
  <c r="AL268" i="50"/>
  <c r="AO268" i="50"/>
  <c r="AY268" i="50" s="1" a="1"/>
  <c r="AY268" i="50" s="1"/>
  <c r="AL243" i="50"/>
  <c r="AL226" i="50"/>
  <c r="AP226" i="50"/>
  <c r="AY226" i="50" s="1" a="1"/>
  <c r="AY226" i="50" s="1"/>
  <c r="AL324" i="50"/>
  <c r="AL271" i="50"/>
  <c r="AY256" i="50" a="1"/>
  <c r="AY256" i="50" s="1"/>
  <c r="AY305" i="50" a="1"/>
  <c r="AY305" i="50" s="1"/>
  <c r="AL322" i="50"/>
  <c r="AL327" i="50"/>
  <c r="AL284" i="50"/>
  <c r="AL217" i="50"/>
  <c r="AN217" i="50"/>
  <c r="AY217" i="50" s="1" a="1"/>
  <c r="AY217" i="50" s="1"/>
  <c r="AN243" i="50"/>
  <c r="AY243" i="50" s="1" a="1"/>
  <c r="AY243" i="50" s="1"/>
  <c r="AQ354" i="50"/>
  <c r="AS204" i="50"/>
  <c r="AY313" i="50" a="1"/>
  <c r="AY313" i="50" s="1"/>
  <c r="AY244" i="50" a="1"/>
  <c r="AY244" i="50" s="1"/>
  <c r="U331" i="50"/>
  <c r="AP331" i="50" s="1"/>
  <c r="AA331" i="50"/>
  <c r="AS331" i="50" s="1"/>
  <c r="AC331" i="50"/>
  <c r="AT331" i="50" s="1"/>
  <c r="Y331" i="50"/>
  <c r="AR331" i="50" s="1"/>
  <c r="AY322" i="50" a="1"/>
  <c r="AY322" i="50" s="1"/>
  <c r="AY264" i="50" a="1"/>
  <c r="AY264" i="50" s="1"/>
  <c r="AY252" i="50" a="1"/>
  <c r="AY252" i="50" s="1"/>
  <c r="AY319" i="50" a="1"/>
  <c r="AY319" i="50" s="1"/>
  <c r="AY265" i="50" a="1"/>
  <c r="AY265" i="50" s="1"/>
  <c r="AY261" i="50" a="1"/>
  <c r="AY261" i="50" s="1"/>
  <c r="AY237" i="50" a="1"/>
  <c r="AY237" i="50" s="1"/>
  <c r="AY235" i="50" a="1"/>
  <c r="AY235" i="50" s="1"/>
  <c r="AY195" i="50" a="1"/>
  <c r="AY195" i="50" s="1"/>
  <c r="AY230" i="50" a="1"/>
  <c r="AY230" i="50" s="1"/>
  <c r="Q331" i="50"/>
  <c r="S331" i="50"/>
  <c r="AO331" i="50" s="1"/>
  <c r="AL266" i="50"/>
  <c r="AY287" i="50" a="1"/>
  <c r="AY287" i="50" s="1"/>
  <c r="AY271" i="50" a="1"/>
  <c r="AY271" i="50" s="1"/>
  <c r="AL263" i="50"/>
  <c r="AL298" i="50"/>
  <c r="AP298" i="50"/>
  <c r="AY298" i="50" s="1" a="1"/>
  <c r="AY298" i="50" s="1"/>
  <c r="AL255" i="50"/>
  <c r="AN255" i="50"/>
  <c r="AY255" i="50" s="1" a="1"/>
  <c r="AY255" i="50" s="1"/>
  <c r="AL201" i="50"/>
  <c r="AN138" i="50"/>
  <c r="AL265" i="50"/>
  <c r="AY182" i="50" a="1"/>
  <c r="AY182" i="50" s="1"/>
  <c r="AL358" i="50"/>
  <c r="AO358" i="50"/>
  <c r="AY358" i="50" s="1" a="1"/>
  <c r="AY358" i="50" s="1"/>
  <c r="AA335" i="50"/>
  <c r="AS335" i="50" s="1"/>
  <c r="AC335" i="50"/>
  <c r="AT335" i="50" s="1"/>
  <c r="Y335" i="50"/>
  <c r="AR335" i="50" s="1"/>
  <c r="AP266" i="50"/>
  <c r="AY266" i="50" s="1" a="1"/>
  <c r="AY266" i="50" s="1"/>
  <c r="AL278" i="50"/>
  <c r="AN267" i="50"/>
  <c r="AY267" i="50" s="1" a="1"/>
  <c r="AY267" i="50" s="1"/>
  <c r="AN263" i="50"/>
  <c r="AY263" i="50" s="1" a="1"/>
  <c r="AY263" i="50" s="1"/>
  <c r="AL237" i="50"/>
  <c r="AL232" i="50"/>
  <c r="AO220" i="50"/>
  <c r="AY220" i="50" s="1" a="1"/>
  <c r="AY220" i="50" s="1"/>
  <c r="AL208" i="50"/>
  <c r="AN208" i="50"/>
  <c r="AY208" i="50" s="1" a="1"/>
  <c r="AY208" i="50" s="1"/>
  <c r="AL323" i="50"/>
  <c r="AO323" i="50"/>
  <c r="AY323" i="50" s="1" a="1"/>
  <c r="AY323" i="50" s="1"/>
  <c r="AL286" i="50"/>
  <c r="AN286" i="50"/>
  <c r="AY286" i="50" s="1" a="1"/>
  <c r="AY286" i="50" s="1"/>
  <c r="AL281" i="50"/>
  <c r="AL276" i="50"/>
  <c r="AL260" i="50"/>
  <c r="AO260" i="50"/>
  <c r="AY260" i="50" s="1" a="1"/>
  <c r="AY260" i="50" s="1"/>
  <c r="AL317" i="50"/>
  <c r="AO317" i="50"/>
  <c r="AY317" i="50" s="1" a="1"/>
  <c r="AY317" i="50" s="1"/>
  <c r="AL254" i="50"/>
  <c r="AO201" i="50"/>
  <c r="AY201" i="50" s="1" a="1"/>
  <c r="AY201" i="50" s="1"/>
  <c r="AP83" i="50"/>
  <c r="AN115" i="50"/>
  <c r="W335" i="50"/>
  <c r="AQ335" i="50" s="1"/>
  <c r="AL307" i="50"/>
  <c r="AN307" i="50"/>
  <c r="AY307" i="50" s="1" a="1"/>
  <c r="AY307" i="50" s="1"/>
  <c r="AL269" i="50"/>
  <c r="AN269" i="50"/>
  <c r="AY269" i="50" s="1" a="1"/>
  <c r="AY269" i="50" s="1"/>
  <c r="AL195" i="50"/>
  <c r="AO246" i="50"/>
  <c r="AY246" i="50" s="1" a="1"/>
  <c r="AY246" i="50" s="1"/>
  <c r="AL246" i="50"/>
  <c r="AL206" i="50"/>
  <c r="AL218" i="50"/>
  <c r="AL259" i="50"/>
  <c r="AL228" i="50"/>
  <c r="AL224" i="50"/>
  <c r="AN224" i="50"/>
  <c r="AY224" i="50" s="1" a="1"/>
  <c r="AY224" i="50" s="1"/>
  <c r="AN350" i="50"/>
  <c r="AL311" i="50"/>
  <c r="AY311" i="50" a="1"/>
  <c r="AY311" i="50" s="1"/>
  <c r="AL309" i="50"/>
  <c r="AL291" i="50"/>
  <c r="AL355" i="50"/>
  <c r="AL328" i="50"/>
  <c r="AL274" i="50"/>
  <c r="AP274" i="50"/>
  <c r="AY274" i="50" s="1" a="1"/>
  <c r="AY274" i="50" s="1"/>
  <c r="AL302" i="50"/>
  <c r="AN302" i="50"/>
  <c r="AY302" i="50" s="1" a="1"/>
  <c r="AY302" i="50" s="1"/>
  <c r="AL258" i="50"/>
  <c r="AP258" i="50"/>
  <c r="AY258" i="50" s="1" a="1"/>
  <c r="AY258" i="50" s="1"/>
  <c r="AL283" i="50"/>
  <c r="AL209" i="50"/>
  <c r="AL361" i="50"/>
  <c r="AN361" i="50"/>
  <c r="AY361" i="50" s="1" a="1"/>
  <c r="AY361" i="50" s="1"/>
  <c r="AN153" i="50"/>
  <c r="AT43" i="50"/>
  <c r="AN112" i="50"/>
  <c r="AO293" i="50"/>
  <c r="AY293" i="50" s="1" a="1"/>
  <c r="AY293" i="50" s="1"/>
  <c r="AL293" i="50"/>
  <c r="AN283" i="50"/>
  <c r="AY283" i="50" s="1" a="1"/>
  <c r="AY283" i="50" s="1"/>
  <c r="AO209" i="50"/>
  <c r="AY209" i="50" s="1" a="1"/>
  <c r="AY209" i="50" s="1"/>
  <c r="AL273" i="50"/>
  <c r="AL289" i="50"/>
  <c r="AN193" i="50"/>
  <c r="AL349" i="50"/>
  <c r="AL282" i="50"/>
  <c r="AL182" i="50"/>
  <c r="AL362" i="50"/>
  <c r="AO362" i="50"/>
  <c r="AY362" i="50" s="1" a="1"/>
  <c r="AY362" i="50" s="1"/>
  <c r="AL279" i="50"/>
  <c r="AN279" i="50"/>
  <c r="AY279" i="50" s="1" a="1"/>
  <c r="AY279" i="50" s="1"/>
  <c r="AL233" i="50"/>
  <c r="AL347" i="50"/>
  <c r="AN186" i="50"/>
  <c r="AN233" i="50"/>
  <c r="AY233" i="50" s="1" a="1"/>
  <c r="AY233" i="50" s="1"/>
  <c r="AN110" i="50"/>
  <c r="AQ106" i="50"/>
  <c r="AN200" i="50"/>
  <c r="AN341" i="50"/>
  <c r="AL223" i="50"/>
  <c r="AN352" i="50"/>
  <c r="AN207" i="50"/>
  <c r="AN181" i="50"/>
  <c r="AN223" i="50"/>
  <c r="AY223" i="50" s="1" a="1"/>
  <c r="AY223" i="50" s="1"/>
  <c r="AL292" i="50"/>
  <c r="AL288" i="50"/>
  <c r="AL272" i="50"/>
  <c r="AL245" i="50"/>
  <c r="AL221" i="50"/>
  <c r="AL262" i="50"/>
  <c r="AL234" i="50"/>
  <c r="AL250" i="50"/>
  <c r="AL247" i="50"/>
  <c r="AL301" i="50"/>
  <c r="AL297" i="50"/>
  <c r="AL315" i="50"/>
  <c r="AN297" i="50"/>
  <c r="AY297" i="50" s="1" a="1"/>
  <c r="AY297" i="50" s="1"/>
  <c r="AN346" i="50"/>
  <c r="AL215" i="50"/>
  <c r="AL242" i="50"/>
  <c r="AL360" i="50"/>
  <c r="AN342" i="50"/>
  <c r="AL353" i="50"/>
  <c r="AN343" i="50"/>
  <c r="G127" i="48"/>
  <c r="N127" i="48" s="1"/>
  <c r="H127" i="48"/>
  <c r="O127" i="48" s="1"/>
  <c r="F127" i="48"/>
  <c r="M127" i="48" s="1"/>
  <c r="E127" i="48"/>
  <c r="L127" i="48" s="1"/>
  <c r="S127" i="48" s="1"/>
  <c r="AO127" i="48" s="1"/>
  <c r="H45" i="48"/>
  <c r="O45" i="48" s="1"/>
  <c r="E45" i="48"/>
  <c r="L45" i="48" s="1"/>
  <c r="S45" i="48" s="1"/>
  <c r="F97" i="48"/>
  <c r="M97" i="48" s="1"/>
  <c r="U97" i="48" s="1"/>
  <c r="AP97" i="48" s="1"/>
  <c r="H97" i="48"/>
  <c r="O97" i="48" s="1"/>
  <c r="AN134" i="48"/>
  <c r="AN141" i="48"/>
  <c r="AN235" i="48"/>
  <c r="AY235" i="48" s="1" a="1"/>
  <c r="AY235" i="48" s="1"/>
  <c r="AN66" i="48"/>
  <c r="AT295" i="48"/>
  <c r="AN267" i="48"/>
  <c r="AY267" i="48" s="1" a="1"/>
  <c r="AY267" i="48" s="1"/>
  <c r="AT315" i="48"/>
  <c r="AT354" i="48"/>
  <c r="AT350" i="48"/>
  <c r="AT346" i="48"/>
  <c r="AT342" i="48"/>
  <c r="AT361" i="48"/>
  <c r="AT359" i="48"/>
  <c r="AT357" i="48"/>
  <c r="AT352" i="48"/>
  <c r="AT348" i="48"/>
  <c r="AT344" i="48"/>
  <c r="AT340" i="48"/>
  <c r="AT338" i="48"/>
  <c r="AT336" i="48"/>
  <c r="AT334" i="48"/>
  <c r="AT332" i="48"/>
  <c r="AT330" i="48"/>
  <c r="AT328" i="48"/>
  <c r="AT326" i="48"/>
  <c r="AT324" i="48"/>
  <c r="AT192" i="48"/>
  <c r="AP291" i="48"/>
  <c r="AP287" i="48"/>
  <c r="AP114" i="48"/>
  <c r="AN292" i="48"/>
  <c r="AY292" i="48" s="1" a="1"/>
  <c r="AY292" i="48" s="1"/>
  <c r="AN284" i="48"/>
  <c r="AY284" i="48" s="1" a="1"/>
  <c r="AY284" i="48" s="1"/>
  <c r="AN276" i="48"/>
  <c r="AY276" i="48" s="1" a="1"/>
  <c r="AY276" i="48" s="1"/>
  <c r="AN268" i="48"/>
  <c r="AY268" i="48" s="1" a="1"/>
  <c r="AY268" i="48" s="1"/>
  <c r="AN260" i="48"/>
  <c r="AN252" i="48"/>
  <c r="AY252" i="48" s="1" a="1"/>
  <c r="AY252" i="48" s="1"/>
  <c r="AN244" i="48"/>
  <c r="AY244" i="48" s="1" a="1"/>
  <c r="AY244" i="48" s="1"/>
  <c r="AN236" i="48"/>
  <c r="AY236" i="48" s="1" a="1"/>
  <c r="AY236" i="48" s="1"/>
  <c r="AN228" i="48"/>
  <c r="AY228" i="48" s="1" a="1"/>
  <c r="AY228" i="48" s="1"/>
  <c r="AN320" i="48"/>
  <c r="AN316" i="48"/>
  <c r="AY316" i="48" s="1" a="1"/>
  <c r="AY316" i="48" s="1"/>
  <c r="AN312" i="48"/>
  <c r="AN308" i="48"/>
  <c r="AY308" i="48" s="1" a="1"/>
  <c r="AY308" i="48" s="1"/>
  <c r="AN304" i="48"/>
  <c r="AN300" i="48"/>
  <c r="AY300" i="48" s="1" a="1"/>
  <c r="AY300" i="48" s="1"/>
  <c r="AN297" i="48"/>
  <c r="AN296" i="48"/>
  <c r="AN289" i="48"/>
  <c r="AN288" i="48"/>
  <c r="AY288" i="48" s="1" a="1"/>
  <c r="AY288" i="48" s="1"/>
  <c r="AN281" i="48"/>
  <c r="AN280" i="48"/>
  <c r="AN273" i="48"/>
  <c r="AN272" i="48"/>
  <c r="AN265" i="48"/>
  <c r="AN264" i="48"/>
  <c r="AN257" i="48"/>
  <c r="AN256" i="48"/>
  <c r="AN249" i="48"/>
  <c r="AN248" i="48"/>
  <c r="AN241" i="48"/>
  <c r="AN240" i="48"/>
  <c r="AN233" i="48"/>
  <c r="AN232" i="48"/>
  <c r="AN225" i="48"/>
  <c r="AN224" i="48"/>
  <c r="AN220" i="48"/>
  <c r="AY220" i="48" s="1" a="1"/>
  <c r="AY220" i="48" s="1"/>
  <c r="AN140" i="48"/>
  <c r="AN132" i="48"/>
  <c r="AN163" i="48"/>
  <c r="AN214" i="48"/>
  <c r="AN211" i="48"/>
  <c r="AN116" i="48"/>
  <c r="AN137" i="48"/>
  <c r="AN136" i="48"/>
  <c r="AO364" i="48"/>
  <c r="AO363" i="48"/>
  <c r="AN135" i="48"/>
  <c r="AN120" i="48"/>
  <c r="E97" i="48"/>
  <c r="L97" i="48" s="1"/>
  <c r="S97" i="48" s="1"/>
  <c r="AO97" i="48" s="1"/>
  <c r="G97" i="48"/>
  <c r="N97" i="48" s="1"/>
  <c r="U45" i="48" l="1"/>
  <c r="AP45" i="48" s="1"/>
  <c r="Q45" i="48"/>
  <c r="AN45" i="48" s="1"/>
  <c r="AY214" i="48" a="1"/>
  <c r="AY214" i="48" s="1"/>
  <c r="AY132" i="48" a="1"/>
  <c r="AY132" i="48" s="1"/>
  <c r="R25" i="28"/>
  <c r="F25" i="28"/>
  <c r="L25" i="28"/>
  <c r="D25" i="28"/>
  <c r="H25" i="28"/>
  <c r="P25" i="28"/>
  <c r="J25" i="28"/>
  <c r="N25" i="28"/>
  <c r="Q81" i="48"/>
  <c r="AN81" i="48" s="1"/>
  <c r="AL220" i="48"/>
  <c r="AL236" i="48"/>
  <c r="AL252" i="48"/>
  <c r="AL268" i="48"/>
  <c r="AL284" i="48"/>
  <c r="AY287" i="48" a="1"/>
  <c r="AY287" i="48" s="1"/>
  <c r="AL228" i="48"/>
  <c r="AL308" i="48"/>
  <c r="AL355" i="48"/>
  <c r="AL264" i="48"/>
  <c r="AL321" i="48"/>
  <c r="AL361" i="48"/>
  <c r="AL364" i="48"/>
  <c r="AL242" i="48"/>
  <c r="AL331" i="48"/>
  <c r="AL347" i="48"/>
  <c r="AL337" i="48"/>
  <c r="AL140" i="48"/>
  <c r="AY291" i="48" a="1"/>
  <c r="AY291" i="48" s="1"/>
  <c r="AL327" i="48"/>
  <c r="AL217" i="48"/>
  <c r="AL258" i="48"/>
  <c r="AL314" i="48"/>
  <c r="AL328" i="48"/>
  <c r="AL343" i="48"/>
  <c r="AL248" i="48"/>
  <c r="AL289" i="48"/>
  <c r="AL127" i="48"/>
  <c r="AL241" i="48"/>
  <c r="AL267" i="48"/>
  <c r="AL274" i="48"/>
  <c r="AL290" i="48"/>
  <c r="AL320" i="48"/>
  <c r="AL265" i="48"/>
  <c r="AL280" i="48"/>
  <c r="AL296" i="48"/>
  <c r="AY97" i="48" a="1"/>
  <c r="AY97" i="48" s="1"/>
  <c r="AY329" i="48" a="1"/>
  <c r="AY329" i="48" s="1"/>
  <c r="AY339" i="48" a="1"/>
  <c r="AY339" i="48" s="1"/>
  <c r="AY335" i="48" a="1"/>
  <c r="AY335" i="48" s="1"/>
  <c r="AY345" i="48" a="1"/>
  <c r="AY345" i="48" s="1"/>
  <c r="AY351" i="48" a="1"/>
  <c r="AY351" i="48" s="1"/>
  <c r="AY225" i="48" a="1"/>
  <c r="AY225" i="48" s="1"/>
  <c r="AY233" i="48" a="1"/>
  <c r="AY233" i="48" s="1"/>
  <c r="AY249" i="48" a="1"/>
  <c r="AY249" i="48" s="1"/>
  <c r="AY257" i="48" a="1"/>
  <c r="AY257" i="48" s="1"/>
  <c r="AY273" i="48" a="1"/>
  <c r="AY273" i="48" s="1"/>
  <c r="AY281" i="48" a="1"/>
  <c r="AY281" i="48" s="1"/>
  <c r="AY304" i="48" a="1"/>
  <c r="AY304" i="48" s="1"/>
  <c r="AY312" i="48" a="1"/>
  <c r="AY312" i="48" s="1"/>
  <c r="AY344" i="48" a="1"/>
  <c r="AY344" i="48" s="1"/>
  <c r="AY359" i="48" a="1"/>
  <c r="AY359" i="48" s="1"/>
  <c r="AL324" i="48"/>
  <c r="AL325" i="48"/>
  <c r="AL326" i="48"/>
  <c r="AL330" i="48"/>
  <c r="AL332" i="48"/>
  <c r="AL333" i="48"/>
  <c r="AL334" i="48"/>
  <c r="AL336" i="48"/>
  <c r="AL338" i="48"/>
  <c r="AL340" i="48"/>
  <c r="AL341" i="48"/>
  <c r="AL342" i="48"/>
  <c r="AL346" i="48"/>
  <c r="AL348" i="48"/>
  <c r="AL349" i="48"/>
  <c r="AL350" i="48"/>
  <c r="AL352" i="48"/>
  <c r="AL353" i="48"/>
  <c r="AL354" i="48"/>
  <c r="AL356" i="48"/>
  <c r="AL357" i="48"/>
  <c r="AL358" i="48"/>
  <c r="AL360" i="48"/>
  <c r="AL362" i="48"/>
  <c r="AL142" i="48"/>
  <c r="AL121" i="48"/>
  <c r="AL157" i="48"/>
  <c r="AL124" i="48"/>
  <c r="AL212" i="48"/>
  <c r="AL133" i="48"/>
  <c r="AL138" i="48"/>
  <c r="AL139" i="48"/>
  <c r="AL219" i="48"/>
  <c r="AL221" i="48"/>
  <c r="AL222" i="48"/>
  <c r="AL223" i="48"/>
  <c r="AL226" i="48"/>
  <c r="AL227" i="48"/>
  <c r="AL229" i="48"/>
  <c r="AL230" i="48"/>
  <c r="AL231" i="48"/>
  <c r="AL234" i="48"/>
  <c r="AL237" i="48"/>
  <c r="AL238" i="48"/>
  <c r="AL239" i="48"/>
  <c r="AL243" i="48"/>
  <c r="AL245" i="48"/>
  <c r="AL246" i="48"/>
  <c r="AL247" i="48"/>
  <c r="AL251" i="48"/>
  <c r="AL253" i="48"/>
  <c r="AL254" i="48"/>
  <c r="AL255" i="48"/>
  <c r="AL259" i="48"/>
  <c r="AL261" i="48"/>
  <c r="AL262" i="48"/>
  <c r="AL263" i="48"/>
  <c r="AL269" i="48"/>
  <c r="AL270" i="48"/>
  <c r="AL271" i="48"/>
  <c r="AL275" i="48"/>
  <c r="AL277" i="48"/>
  <c r="AL278" i="48"/>
  <c r="AL279" i="48"/>
  <c r="AL283" i="48"/>
  <c r="AL285" i="48"/>
  <c r="AL286" i="48"/>
  <c r="AL287" i="48"/>
  <c r="AL291" i="48"/>
  <c r="AL293" i="48"/>
  <c r="AL294" i="48"/>
  <c r="AL295" i="48"/>
  <c r="AL299" i="48"/>
  <c r="AL301" i="48"/>
  <c r="AL302" i="48"/>
  <c r="AL303" i="48"/>
  <c r="AL306" i="48"/>
  <c r="AL307" i="48"/>
  <c r="AL309" i="48"/>
  <c r="AL310" i="48"/>
  <c r="AL311" i="48"/>
  <c r="AL315" i="48"/>
  <c r="AL317" i="48"/>
  <c r="AL318" i="48"/>
  <c r="AL319" i="48"/>
  <c r="AL323" i="48"/>
  <c r="Y216" i="48"/>
  <c r="AR216" i="48" s="1"/>
  <c r="U216" i="48"/>
  <c r="AL97" i="48"/>
  <c r="AL329" i="48"/>
  <c r="AL335" i="48"/>
  <c r="AL339" i="48"/>
  <c r="AL345" i="48"/>
  <c r="AL351" i="48"/>
  <c r="AL359" i="48"/>
  <c r="AL363" i="48"/>
  <c r="AL136" i="48"/>
  <c r="AL132" i="48"/>
  <c r="AL218" i="48"/>
  <c r="AL224" i="48"/>
  <c r="AL232" i="48"/>
  <c r="AL240" i="48"/>
  <c r="AL244" i="48"/>
  <c r="AL250" i="48"/>
  <c r="AL256" i="48"/>
  <c r="AL260" i="48"/>
  <c r="AL266" i="48"/>
  <c r="AL272" i="48"/>
  <c r="AL276" i="48"/>
  <c r="AL282" i="48"/>
  <c r="AL288" i="48"/>
  <c r="AL292" i="48"/>
  <c r="AL298" i="48"/>
  <c r="AL304" i="48"/>
  <c r="AL312" i="48"/>
  <c r="AL316" i="48"/>
  <c r="AL322" i="48"/>
  <c r="AY305" i="48" a="1"/>
  <c r="AY305" i="48" s="1"/>
  <c r="AL225" i="48"/>
  <c r="AL257" i="48"/>
  <c r="AL281" i="48"/>
  <c r="AL305" i="48"/>
  <c r="AL344" i="48"/>
  <c r="AL214" i="48"/>
  <c r="AL233" i="48"/>
  <c r="AL249" i="48"/>
  <c r="AL273" i="48"/>
  <c r="AL313" i="48"/>
  <c r="AY363" i="48" a="1"/>
  <c r="AY363" i="48" s="1"/>
  <c r="AY136" i="48" a="1"/>
  <c r="AY136" i="48" s="1"/>
  <c r="AY224" i="48" a="1"/>
  <c r="AY224" i="48" s="1"/>
  <c r="AY232" i="48" a="1"/>
  <c r="AY232" i="48" s="1"/>
  <c r="AY240" i="48" a="1"/>
  <c r="AY240" i="48" s="1"/>
  <c r="AY256" i="48" a="1"/>
  <c r="AY256" i="48" s="1"/>
  <c r="AY272" i="48" a="1"/>
  <c r="AY272" i="48" s="1"/>
  <c r="AY260" i="48" a="1"/>
  <c r="AY260" i="48" s="1"/>
  <c r="AL333" i="50"/>
  <c r="AS211" i="48"/>
  <c r="AR127" i="48"/>
  <c r="AY127" i="48" s="1" a="1"/>
  <c r="AY127" i="48" s="1"/>
  <c r="AR195" i="48"/>
  <c r="AR116" i="48"/>
  <c r="AR163" i="48"/>
  <c r="AR235" i="48"/>
  <c r="AR267" i="48"/>
  <c r="AQ134" i="48"/>
  <c r="AQ87" i="48"/>
  <c r="AQ117" i="48"/>
  <c r="AQ364" i="48"/>
  <c r="AY364" i="48" s="1" a="1"/>
  <c r="AY364" i="48" s="1"/>
  <c r="AQ174" i="48"/>
  <c r="AQ220" i="48"/>
  <c r="AQ228" i="48"/>
  <c r="AQ236" i="48"/>
  <c r="AQ252" i="48"/>
  <c r="AQ268" i="48"/>
  <c r="AQ284" i="48"/>
  <c r="AQ300" i="48"/>
  <c r="AQ308" i="48"/>
  <c r="AP80" i="48"/>
  <c r="AP143" i="48"/>
  <c r="AP331" i="48"/>
  <c r="AY331" i="48" s="1" a="1"/>
  <c r="AY331" i="48" s="1"/>
  <c r="AP347" i="48"/>
  <c r="AY347" i="48" s="1" a="1"/>
  <c r="AY347" i="48" s="1"/>
  <c r="AP355" i="48"/>
  <c r="AY355" i="48" s="1" a="1"/>
  <c r="AY355" i="48" s="1"/>
  <c r="AO45" i="48"/>
  <c r="AY45" i="48" s="1" a="1"/>
  <c r="AY45" i="48" s="1"/>
  <c r="AO327" i="48"/>
  <c r="AY327" i="48" s="1" a="1"/>
  <c r="AY327" i="48" s="1"/>
  <c r="AO328" i="48"/>
  <c r="AY328" i="48" s="1" a="1"/>
  <c r="AY328" i="48" s="1"/>
  <c r="AO337" i="48"/>
  <c r="AY337" i="48" s="1" a="1"/>
  <c r="AY337" i="48" s="1"/>
  <c r="AO343" i="48"/>
  <c r="AY343" i="48" s="1" a="1"/>
  <c r="AY343" i="48" s="1"/>
  <c r="AO361" i="48"/>
  <c r="AY361" i="48" s="1" a="1"/>
  <c r="AY361" i="48" s="1"/>
  <c r="AO140" i="48"/>
  <c r="AY140" i="48" s="1" a="1"/>
  <c r="AY140" i="48" s="1"/>
  <c r="AO217" i="48"/>
  <c r="AY217" i="48" s="1" a="1"/>
  <c r="AY217" i="48" s="1"/>
  <c r="AO241" i="48"/>
  <c r="AY241" i="48" s="1" a="1"/>
  <c r="AY241" i="48" s="1"/>
  <c r="AO242" i="48"/>
  <c r="AY242" i="48" s="1" a="1"/>
  <c r="AY242" i="48" s="1"/>
  <c r="AO248" i="48"/>
  <c r="AY248" i="48" s="1" a="1"/>
  <c r="AY248" i="48" s="1"/>
  <c r="AO258" i="48"/>
  <c r="AY258" i="48" s="1" a="1"/>
  <c r="AY258" i="48" s="1"/>
  <c r="AO264" i="48"/>
  <c r="AY264" i="48" s="1" a="1"/>
  <c r="AY264" i="48" s="1"/>
  <c r="AO265" i="48"/>
  <c r="AY265" i="48" s="1" a="1"/>
  <c r="AY265" i="48" s="1"/>
  <c r="AO274" i="48"/>
  <c r="AY274" i="48" s="1" a="1"/>
  <c r="AY274" i="48" s="1"/>
  <c r="AO280" i="48"/>
  <c r="AY280" i="48" s="1" a="1"/>
  <c r="AY280" i="48" s="1"/>
  <c r="AO289" i="48"/>
  <c r="AY289" i="48" s="1" a="1"/>
  <c r="AY289" i="48" s="1"/>
  <c r="AO290" i="48"/>
  <c r="AY290" i="48" s="1" a="1"/>
  <c r="AY290" i="48" s="1"/>
  <c r="AO296" i="48"/>
  <c r="AY296" i="48" s="1" a="1"/>
  <c r="AY296" i="48" s="1"/>
  <c r="AO297" i="48"/>
  <c r="AY297" i="48" s="1" a="1"/>
  <c r="AY297" i="48" s="1"/>
  <c r="AO314" i="48"/>
  <c r="AY314" i="48" s="1" a="1"/>
  <c r="AY314" i="48" s="1"/>
  <c r="AO320" i="48"/>
  <c r="AY320" i="48" s="1" a="1"/>
  <c r="AY320" i="48" s="1"/>
  <c r="AO321" i="48"/>
  <c r="AY321" i="48" s="1" a="1"/>
  <c r="AY321" i="48" s="1"/>
  <c r="AN130" i="48"/>
  <c r="AN210" i="48"/>
  <c r="AN159" i="48"/>
  <c r="AN213" i="48"/>
  <c r="AN167" i="48"/>
  <c r="AN93" i="48"/>
  <c r="AN161" i="48"/>
  <c r="AN123" i="48"/>
  <c r="AN76" i="48"/>
  <c r="AN119" i="48"/>
  <c r="AN106" i="48"/>
  <c r="AN168" i="48"/>
  <c r="AN215" i="48"/>
  <c r="AN126" i="48"/>
  <c r="AN324" i="48"/>
  <c r="AY324" i="48" s="1" a="1"/>
  <c r="AY324" i="48" s="1"/>
  <c r="AN325" i="48"/>
  <c r="AY325" i="48" s="1" a="1"/>
  <c r="AY325" i="48" s="1"/>
  <c r="AN326" i="48"/>
  <c r="AY326" i="48" s="1" a="1"/>
  <c r="AY326" i="48" s="1"/>
  <c r="AN330" i="48"/>
  <c r="AY330" i="48" s="1" a="1"/>
  <c r="AY330" i="48" s="1"/>
  <c r="AN332" i="48"/>
  <c r="AY332" i="48" s="1" a="1"/>
  <c r="AY332" i="48" s="1"/>
  <c r="AN333" i="48"/>
  <c r="AY333" i="48" s="1" a="1"/>
  <c r="AY333" i="48" s="1"/>
  <c r="AN334" i="48"/>
  <c r="AY334" i="48" s="1" a="1"/>
  <c r="AY334" i="48" s="1"/>
  <c r="AN336" i="48"/>
  <c r="AY336" i="48" s="1" a="1"/>
  <c r="AY336" i="48" s="1"/>
  <c r="AN338" i="48"/>
  <c r="AY338" i="48" s="1" a="1"/>
  <c r="AY338" i="48" s="1"/>
  <c r="AN340" i="48"/>
  <c r="AY340" i="48" s="1" a="1"/>
  <c r="AY340" i="48" s="1"/>
  <c r="AN341" i="48"/>
  <c r="AY341" i="48" s="1" a="1"/>
  <c r="AY341" i="48" s="1"/>
  <c r="AN342" i="48"/>
  <c r="AY342" i="48" s="1" a="1"/>
  <c r="AY342" i="48" s="1"/>
  <c r="AN346" i="48"/>
  <c r="AY346" i="48" s="1" a="1"/>
  <c r="AY346" i="48" s="1"/>
  <c r="AN348" i="48"/>
  <c r="AY348" i="48" s="1" a="1"/>
  <c r="AY348" i="48" s="1"/>
  <c r="AN349" i="48"/>
  <c r="AY349" i="48" s="1" a="1"/>
  <c r="AY349" i="48" s="1"/>
  <c r="AN350" i="48"/>
  <c r="AY350" i="48" s="1" a="1"/>
  <c r="AY350" i="48" s="1"/>
  <c r="AN352" i="48"/>
  <c r="AY352" i="48" s="1" a="1"/>
  <c r="AY352" i="48" s="1"/>
  <c r="AN353" i="48"/>
  <c r="AY353" i="48" s="1" a="1"/>
  <c r="AY353" i="48" s="1"/>
  <c r="AN354" i="48"/>
  <c r="AY354" i="48" s="1" a="1"/>
  <c r="AY354" i="48" s="1"/>
  <c r="AN356" i="48"/>
  <c r="AY356" i="48" s="1" a="1"/>
  <c r="AY356" i="48" s="1"/>
  <c r="AN357" i="48"/>
  <c r="AY357" i="48" s="1" a="1"/>
  <c r="AY357" i="48" s="1"/>
  <c r="AN358" i="48"/>
  <c r="AY358" i="48" s="1" a="1"/>
  <c r="AY358" i="48" s="1"/>
  <c r="AN360" i="48"/>
  <c r="AY360" i="48" s="1" a="1"/>
  <c r="AY360" i="48" s="1"/>
  <c r="AN362" i="48"/>
  <c r="AY362" i="48" s="1" a="1"/>
  <c r="AY362" i="48" s="1"/>
  <c r="AN34" i="48"/>
  <c r="AN146" i="48"/>
  <c r="AN68" i="48"/>
  <c r="AN77" i="48"/>
  <c r="AN150" i="48"/>
  <c r="AN142" i="48"/>
  <c r="AY142" i="48" s="1" a="1"/>
  <c r="AY142" i="48" s="1"/>
  <c r="AN65" i="48"/>
  <c r="AN201" i="48"/>
  <c r="AN95" i="48"/>
  <c r="AN100" i="48"/>
  <c r="AN207" i="48"/>
  <c r="AN176" i="48"/>
  <c r="AN121" i="48"/>
  <c r="AY121" i="48" s="1" a="1"/>
  <c r="AY121" i="48" s="1"/>
  <c r="AN157" i="48"/>
  <c r="AY157" i="48" s="1" a="1"/>
  <c r="AY157" i="48" s="1"/>
  <c r="AN124" i="48"/>
  <c r="AY124" i="48" s="1" a="1"/>
  <c r="AY124" i="48" s="1"/>
  <c r="AN212" i="48"/>
  <c r="AY212" i="48" s="1" a="1"/>
  <c r="AY212" i="48" s="1"/>
  <c r="AN133" i="48"/>
  <c r="AY133" i="48" s="1" a="1"/>
  <c r="AY133" i="48" s="1"/>
  <c r="AN138" i="48"/>
  <c r="AY138" i="48" s="1" a="1"/>
  <c r="AY138" i="48" s="1"/>
  <c r="AN139" i="48"/>
  <c r="AY139" i="48" s="1" a="1"/>
  <c r="AY139" i="48" s="1"/>
  <c r="AN219" i="48"/>
  <c r="AY219" i="48" s="1" a="1"/>
  <c r="AY219" i="48" s="1"/>
  <c r="AN221" i="48"/>
  <c r="AY221" i="48" s="1" a="1"/>
  <c r="AY221" i="48" s="1"/>
  <c r="AN222" i="48"/>
  <c r="AY222" i="48" s="1" a="1"/>
  <c r="AY222" i="48" s="1"/>
  <c r="AN223" i="48"/>
  <c r="AY223" i="48" s="1" a="1"/>
  <c r="AY223" i="48" s="1"/>
  <c r="AN226" i="48"/>
  <c r="AY226" i="48" s="1" a="1"/>
  <c r="AY226" i="48" s="1"/>
  <c r="AN227" i="48"/>
  <c r="AY227" i="48" s="1" a="1"/>
  <c r="AY227" i="48" s="1"/>
  <c r="AY230" i="48" a="1"/>
  <c r="AY230" i="48" s="1"/>
  <c r="AY234" i="48" a="1"/>
  <c r="AY234" i="48" s="1"/>
  <c r="AY238" i="48" a="1"/>
  <c r="AY238" i="48" s="1"/>
  <c r="AY245" i="48" a="1"/>
  <c r="AY245" i="48" s="1"/>
  <c r="AY246" i="48" a="1"/>
  <c r="AY246" i="48" s="1"/>
  <c r="AY253" i="48" a="1"/>
  <c r="AY253" i="48" s="1"/>
  <c r="AY254" i="48" a="1"/>
  <c r="AY254" i="48" s="1"/>
  <c r="AY262" i="48" a="1"/>
  <c r="AY262" i="48" s="1"/>
  <c r="AY269" i="48" a="1"/>
  <c r="AY269" i="48" s="1"/>
  <c r="AY270" i="48" a="1"/>
  <c r="AY270" i="48" s="1"/>
  <c r="AY278" i="48" a="1"/>
  <c r="AY278" i="48" s="1"/>
  <c r="AY285" i="48" a="1"/>
  <c r="AY285" i="48" s="1"/>
  <c r="AY286" i="48" a="1"/>
  <c r="AY286" i="48" s="1"/>
  <c r="AY294" i="48" a="1"/>
  <c r="AY294" i="48" s="1"/>
  <c r="AY301" i="48" a="1"/>
  <c r="AY301" i="48" s="1"/>
  <c r="AY302" i="48" a="1"/>
  <c r="AY302" i="48" s="1"/>
  <c r="AY306" i="48" a="1"/>
  <c r="AY306" i="48" s="1"/>
  <c r="AY309" i="48" a="1"/>
  <c r="AY309" i="48" s="1"/>
  <c r="AY310" i="48" a="1"/>
  <c r="AY310" i="48" s="1"/>
  <c r="AY318" i="48" a="1"/>
  <c r="AY318" i="48" s="1"/>
  <c r="AC216" i="48"/>
  <c r="AT216" i="48" s="1"/>
  <c r="W216" i="48"/>
  <c r="AQ216" i="48" s="1"/>
  <c r="AA216" i="48"/>
  <c r="AS216" i="48" s="1"/>
  <c r="AN331" i="50"/>
  <c r="AN337" i="50"/>
  <c r="AN333" i="50"/>
  <c r="AY333" i="50" s="1" a="1"/>
  <c r="AY333" i="50" s="1"/>
  <c r="B108" i="29"/>
  <c r="B188" i="29"/>
  <c r="B181" i="29"/>
  <c r="B165" i="29"/>
  <c r="B105" i="29"/>
  <c r="B197" i="29"/>
  <c r="B178" i="29"/>
  <c r="B120" i="29"/>
  <c r="B134" i="29"/>
  <c r="B143" i="29"/>
  <c r="B77" i="29"/>
  <c r="B104" i="29"/>
  <c r="B191" i="29"/>
  <c r="B27" i="29"/>
  <c r="B190" i="29"/>
  <c r="B156" i="29"/>
  <c r="B201" i="29"/>
  <c r="B179" i="29"/>
  <c r="B109" i="29"/>
  <c r="B89" i="29"/>
  <c r="B127" i="29"/>
  <c r="B141" i="29"/>
  <c r="B146" i="29"/>
  <c r="B123" i="29"/>
  <c r="B184" i="29"/>
  <c r="B145" i="29"/>
  <c r="B144" i="29"/>
  <c r="B195" i="29"/>
  <c r="B87" i="29"/>
  <c r="B192" i="29"/>
  <c r="B91" i="29"/>
  <c r="B202" i="29"/>
  <c r="B142" i="29"/>
  <c r="B155" i="29"/>
  <c r="B36" i="29"/>
  <c r="B45" i="29"/>
  <c r="B150" i="29"/>
  <c r="B189" i="29"/>
  <c r="B73" i="29"/>
  <c r="B125" i="29"/>
  <c r="B10" i="29"/>
  <c r="B100" i="29"/>
  <c r="B154" i="29"/>
  <c r="B80" i="29"/>
  <c r="B208" i="29"/>
  <c r="B17" i="29"/>
  <c r="B38" i="29"/>
  <c r="B37" i="29"/>
  <c r="B79" i="29"/>
  <c r="B187" i="29"/>
  <c r="B130" i="29"/>
  <c r="B168" i="29"/>
  <c r="B98" i="29"/>
  <c r="B29" i="29"/>
  <c r="B60" i="29"/>
  <c r="B137" i="29"/>
  <c r="B138" i="29"/>
  <c r="B11" i="29"/>
  <c r="B171" i="29"/>
  <c r="B71" i="29"/>
  <c r="B129" i="29"/>
  <c r="B103" i="29"/>
  <c r="B99" i="29"/>
  <c r="B16" i="29"/>
  <c r="B82" i="29"/>
  <c r="B196" i="29"/>
  <c r="B81" i="29"/>
  <c r="B193" i="29"/>
  <c r="B151" i="29"/>
  <c r="B58" i="29"/>
  <c r="B55" i="29"/>
  <c r="B199" i="29"/>
  <c r="B44" i="29"/>
  <c r="B40" i="29"/>
  <c r="B205" i="29"/>
  <c r="B140" i="29"/>
  <c r="B42" i="29"/>
  <c r="B185" i="29"/>
  <c r="B15" i="29"/>
  <c r="B12" i="29"/>
  <c r="B30" i="29"/>
  <c r="B65" i="29"/>
  <c r="B122" i="29"/>
  <c r="B68" i="29"/>
  <c r="B94" i="29"/>
  <c r="B84" i="29"/>
  <c r="B39" i="29"/>
  <c r="B7" i="29"/>
  <c r="B57" i="29"/>
  <c r="B9" i="29"/>
  <c r="B121" i="29"/>
  <c r="B70" i="29"/>
  <c r="B115" i="29"/>
  <c r="B54" i="29"/>
  <c r="B135" i="29"/>
  <c r="B180" i="29"/>
  <c r="B206" i="29"/>
  <c r="B78" i="29"/>
  <c r="B33" i="29"/>
  <c r="B62" i="29"/>
  <c r="B31" i="29"/>
  <c r="B139" i="29"/>
  <c r="B182" i="29"/>
  <c r="B198" i="29"/>
  <c r="B173" i="29"/>
  <c r="B169" i="29"/>
  <c r="B128" i="29"/>
  <c r="B119" i="29"/>
  <c r="B75" i="29"/>
  <c r="B96" i="29"/>
  <c r="B101" i="29"/>
  <c r="B172" i="29"/>
  <c r="B97" i="29"/>
  <c r="B159" i="29"/>
  <c r="B212" i="29"/>
  <c r="B148" i="29"/>
  <c r="B186" i="29"/>
  <c r="B116" i="29"/>
  <c r="B213" i="29"/>
  <c r="B164" i="29"/>
  <c r="B161" i="29"/>
  <c r="B69" i="29"/>
  <c r="B67" i="29"/>
  <c r="B175" i="29"/>
  <c r="B86" i="29"/>
  <c r="B113" i="29"/>
  <c r="B4" i="29"/>
  <c r="B72" i="29"/>
  <c r="B24" i="29"/>
  <c r="B49" i="29"/>
  <c r="B59" i="29"/>
  <c r="B34" i="29"/>
  <c r="B126" i="29"/>
  <c r="B170" i="29"/>
  <c r="B51" i="29"/>
  <c r="B114" i="29"/>
  <c r="B166" i="29"/>
  <c r="B131" i="29"/>
  <c r="B95" i="29"/>
  <c r="B117" i="29"/>
  <c r="B50" i="29"/>
  <c r="B149" i="29"/>
  <c r="B3" i="29"/>
  <c r="B46" i="29"/>
  <c r="B35" i="29"/>
  <c r="B92" i="29"/>
  <c r="B157" i="29"/>
  <c r="B14" i="29"/>
  <c r="B66" i="29"/>
  <c r="B158" i="29"/>
  <c r="B20" i="29"/>
  <c r="B26" i="29"/>
  <c r="B28" i="29"/>
  <c r="B204" i="29"/>
  <c r="B74" i="29"/>
  <c r="B203" i="29"/>
  <c r="B200" i="29"/>
  <c r="B18" i="29"/>
  <c r="B21" i="29"/>
  <c r="B83" i="29"/>
  <c r="B107" i="29"/>
  <c r="B209" i="29"/>
  <c r="B153" i="29"/>
  <c r="B85" i="29"/>
  <c r="B93" i="29"/>
  <c r="B160" i="29"/>
  <c r="B163" i="29"/>
  <c r="B61" i="29"/>
  <c r="B210" i="29"/>
  <c r="B64" i="29"/>
  <c r="B102" i="29"/>
  <c r="B43" i="29"/>
  <c r="B132" i="29"/>
  <c r="B6" i="29"/>
  <c r="B133" i="29"/>
  <c r="B118" i="29"/>
  <c r="B176" i="29"/>
  <c r="B88" i="29"/>
  <c r="B110" i="29"/>
  <c r="B177" i="29"/>
  <c r="B22" i="29"/>
  <c r="B23" i="29"/>
  <c r="B53" i="29"/>
  <c r="B19" i="29"/>
  <c r="B194" i="29"/>
  <c r="B167" i="29"/>
  <c r="B76" i="29"/>
  <c r="B136" i="29"/>
  <c r="B207" i="29"/>
  <c r="B111" i="29"/>
  <c r="B48" i="29"/>
  <c r="B47" i="29"/>
  <c r="B124" i="29"/>
  <c r="B152" i="29"/>
  <c r="B112" i="29"/>
  <c r="B174" i="29"/>
  <c r="B56" i="29"/>
  <c r="B13" i="29"/>
  <c r="B41" i="29"/>
  <c r="B52" i="29"/>
  <c r="B183" i="29"/>
  <c r="B32" i="29"/>
  <c r="B25" i="29"/>
  <c r="B63" i="29"/>
  <c r="B8" i="29"/>
  <c r="B2" i="29"/>
  <c r="B106" i="29"/>
  <c r="B5" i="29"/>
  <c r="B211" i="29"/>
  <c r="B215" i="29"/>
  <c r="B216" i="29"/>
  <c r="B217" i="29"/>
  <c r="B218" i="29"/>
  <c r="B162" i="29"/>
  <c r="B214" i="29"/>
  <c r="B214" i="53" s="1"/>
  <c r="B219" i="29"/>
  <c r="B220" i="29"/>
  <c r="B221" i="29"/>
  <c r="B222" i="29"/>
  <c r="B223" i="29"/>
  <c r="B224" i="29"/>
  <c r="B225" i="29"/>
  <c r="B226" i="29"/>
  <c r="B227" i="29"/>
  <c r="B228" i="29"/>
  <c r="B229" i="29"/>
  <c r="B230" i="29"/>
  <c r="B231" i="29"/>
  <c r="B232" i="29"/>
  <c r="B233" i="29"/>
  <c r="B234" i="29"/>
  <c r="B235" i="29"/>
  <c r="B236" i="29"/>
  <c r="B237" i="29"/>
  <c r="B238" i="29"/>
  <c r="B239" i="29"/>
  <c r="B240" i="29"/>
  <c r="B241" i="29"/>
  <c r="B242" i="29"/>
  <c r="B243" i="29"/>
  <c r="B244" i="29"/>
  <c r="B245" i="29"/>
  <c r="B246" i="29"/>
  <c r="B247" i="29"/>
  <c r="B248" i="29"/>
  <c r="B249" i="29"/>
  <c r="B250" i="29"/>
  <c r="B251" i="29"/>
  <c r="B252" i="29"/>
  <c r="B253" i="29"/>
  <c r="B254" i="29"/>
  <c r="B255" i="29"/>
  <c r="B256" i="29"/>
  <c r="B257" i="29"/>
  <c r="B258" i="29"/>
  <c r="B259" i="29"/>
  <c r="B260" i="29"/>
  <c r="B261" i="29"/>
  <c r="B262" i="29"/>
  <c r="B263" i="29"/>
  <c r="B264" i="29"/>
  <c r="B265" i="29"/>
  <c r="B266" i="29"/>
  <c r="B267" i="29"/>
  <c r="B268" i="29"/>
  <c r="B269" i="29"/>
  <c r="B270" i="29"/>
  <c r="B271" i="29"/>
  <c r="B272" i="29"/>
  <c r="B273" i="29"/>
  <c r="B274" i="29"/>
  <c r="B275" i="29"/>
  <c r="B276" i="29"/>
  <c r="B277" i="29"/>
  <c r="B278" i="29"/>
  <c r="B279" i="29"/>
  <c r="B280" i="29"/>
  <c r="B281" i="29"/>
  <c r="B142" i="24" s="1"/>
  <c r="B282" i="29"/>
  <c r="B143" i="24" s="1"/>
  <c r="B283" i="29"/>
  <c r="B144" i="24" s="1"/>
  <c r="B284" i="29"/>
  <c r="B145" i="24" s="1"/>
  <c r="B285" i="29"/>
  <c r="B146" i="24" s="1"/>
  <c r="B286" i="29"/>
  <c r="B147" i="24" s="1"/>
  <c r="B287" i="29"/>
  <c r="B148" i="24" s="1"/>
  <c r="B288" i="29"/>
  <c r="B149" i="24" s="1"/>
  <c r="B289" i="29"/>
  <c r="B150" i="24" s="1"/>
  <c r="B290" i="29"/>
  <c r="B151" i="24" s="1"/>
  <c r="B291" i="29"/>
  <c r="B152" i="24" s="1"/>
  <c r="B292" i="29"/>
  <c r="B153" i="24" s="1"/>
  <c r="B293" i="29"/>
  <c r="B154" i="24" s="1"/>
  <c r="B294" i="29"/>
  <c r="B155" i="24" s="1"/>
  <c r="B295" i="29"/>
  <c r="B156" i="24" s="1"/>
  <c r="B296" i="29"/>
  <c r="B157" i="24" s="1"/>
  <c r="B297" i="29"/>
  <c r="B158" i="24" s="1"/>
  <c r="B298" i="29"/>
  <c r="B159" i="24" s="1"/>
  <c r="B299" i="29"/>
  <c r="B300" i="29"/>
  <c r="B301" i="29"/>
  <c r="B302" i="29"/>
  <c r="B303" i="29"/>
  <c r="B304" i="29"/>
  <c r="B305" i="29"/>
  <c r="B306" i="29"/>
  <c r="B307" i="29"/>
  <c r="B308" i="29"/>
  <c r="B309" i="29"/>
  <c r="B310" i="29"/>
  <c r="B311" i="29"/>
  <c r="B312" i="29"/>
  <c r="B313" i="29"/>
  <c r="B314" i="29"/>
  <c r="B315" i="29"/>
  <c r="B316" i="29"/>
  <c r="B317" i="29"/>
  <c r="B318" i="29"/>
  <c r="B319" i="29"/>
  <c r="B320" i="29"/>
  <c r="B321" i="29"/>
  <c r="B322" i="29"/>
  <c r="B323" i="29"/>
  <c r="B324" i="29"/>
  <c r="B325" i="29"/>
  <c r="B326" i="29"/>
  <c r="B327" i="29"/>
  <c r="B328" i="29"/>
  <c r="B329" i="29"/>
  <c r="B330" i="29"/>
  <c r="B331" i="29"/>
  <c r="B332" i="29"/>
  <c r="B333" i="29"/>
  <c r="B334" i="29"/>
  <c r="B335" i="29"/>
  <c r="B336" i="29"/>
  <c r="B337" i="29"/>
  <c r="B338" i="29"/>
  <c r="B339" i="29"/>
  <c r="B340" i="29"/>
  <c r="B341" i="29"/>
  <c r="B342" i="29"/>
  <c r="B343" i="29"/>
  <c r="B344" i="29"/>
  <c r="B345" i="29"/>
  <c r="B346" i="29"/>
  <c r="B347" i="29"/>
  <c r="B348" i="29"/>
  <c r="B349" i="29"/>
  <c r="B350" i="29"/>
  <c r="B351" i="29"/>
  <c r="B352" i="29"/>
  <c r="B353" i="29"/>
  <c r="B354" i="29"/>
  <c r="B355" i="29"/>
  <c r="B356" i="29"/>
  <c r="B357" i="29"/>
  <c r="B358" i="29"/>
  <c r="B359" i="29"/>
  <c r="B360" i="29"/>
  <c r="B361" i="29"/>
  <c r="B362" i="29"/>
  <c r="B363" i="29"/>
  <c r="B364" i="29"/>
  <c r="B147" i="29"/>
  <c r="L2" i="58" l="1"/>
  <c r="AL45" i="48"/>
  <c r="B78" i="57"/>
  <c r="L81" i="57" s="1"/>
  <c r="B69" i="53"/>
  <c r="B78" i="56"/>
  <c r="B214" i="52"/>
  <c r="B78" i="55"/>
  <c r="B204" i="24"/>
  <c r="L204" i="24" s="1"/>
  <c r="Q204" i="24" s="1"/>
  <c r="B78" i="54"/>
  <c r="L81" i="54" s="1"/>
  <c r="B2" i="51"/>
  <c r="B271" i="57"/>
  <c r="B271" i="56"/>
  <c r="B271" i="55"/>
  <c r="B271" i="54"/>
  <c r="B271" i="53"/>
  <c r="B60" i="52"/>
  <c r="B132" i="24"/>
  <c r="B271" i="51"/>
  <c r="B62" i="24"/>
  <c r="B247" i="57"/>
  <c r="B247" i="56"/>
  <c r="B247" i="55"/>
  <c r="B247" i="54"/>
  <c r="B247" i="53"/>
  <c r="B36" i="52"/>
  <c r="B108" i="24"/>
  <c r="B247" i="51"/>
  <c r="B38" i="24"/>
  <c r="B231" i="57"/>
  <c r="B231" i="56"/>
  <c r="B231" i="55"/>
  <c r="B231" i="54"/>
  <c r="B231" i="53"/>
  <c r="B20" i="52"/>
  <c r="B22" i="24"/>
  <c r="B92" i="24"/>
  <c r="B231" i="51"/>
  <c r="B7" i="57"/>
  <c r="B7" i="56"/>
  <c r="B31" i="55"/>
  <c r="B28" i="53"/>
  <c r="L28" i="53" s="1"/>
  <c r="B7" i="54"/>
  <c r="B79" i="52"/>
  <c r="L79" i="52" s="1"/>
  <c r="B168" i="24"/>
  <c r="L168" i="24" s="1"/>
  <c r="B25" i="51"/>
  <c r="L25" i="51" s="1"/>
  <c r="B171" i="57"/>
  <c r="L171" i="57" s="1"/>
  <c r="B171" i="56"/>
  <c r="B53" i="55"/>
  <c r="B171" i="54"/>
  <c r="L171" i="54" s="1"/>
  <c r="B91" i="53"/>
  <c r="L91" i="53" s="1"/>
  <c r="B85" i="52"/>
  <c r="L85" i="52" s="1"/>
  <c r="B192" i="24"/>
  <c r="L192" i="24" s="1"/>
  <c r="B83" i="51"/>
  <c r="L83" i="51" s="1"/>
  <c r="B199" i="57"/>
  <c r="B199" i="56"/>
  <c r="B120" i="55"/>
  <c r="B199" i="54"/>
  <c r="B99" i="53"/>
  <c r="L99" i="53" s="1"/>
  <c r="Q99" i="53" s="1"/>
  <c r="B178" i="52"/>
  <c r="L178" i="52" s="1"/>
  <c r="B282" i="24"/>
  <c r="L282" i="24" s="1"/>
  <c r="B105" i="51"/>
  <c r="L105" i="51" s="1"/>
  <c r="B119" i="57"/>
  <c r="L122" i="57" s="1"/>
  <c r="B119" i="56"/>
  <c r="L119" i="56" s="1"/>
  <c r="B119" i="55"/>
  <c r="L119" i="55" s="1"/>
  <c r="B119" i="54"/>
  <c r="L122" i="54" s="1"/>
  <c r="B37" i="53"/>
  <c r="L37" i="53" s="1"/>
  <c r="B152" i="52"/>
  <c r="L152" i="52" s="1"/>
  <c r="B16" i="51"/>
  <c r="L16" i="51" s="1"/>
  <c r="B267" i="24"/>
  <c r="L267" i="24" s="1"/>
  <c r="B140" i="57"/>
  <c r="B140" i="56"/>
  <c r="L140" i="56" s="1"/>
  <c r="Q140" i="56" s="1"/>
  <c r="B140" i="55"/>
  <c r="L140" i="55" s="1"/>
  <c r="Q140" i="55" s="1"/>
  <c r="B140" i="54"/>
  <c r="B96" i="53"/>
  <c r="L96" i="53" s="1"/>
  <c r="Q96" i="53" s="1"/>
  <c r="B192" i="52"/>
  <c r="L192" i="52" s="1"/>
  <c r="Q192" i="52" s="1"/>
  <c r="B358" i="24"/>
  <c r="L358" i="24" s="1"/>
  <c r="Q358" i="24" s="1"/>
  <c r="B68" i="51"/>
  <c r="L68" i="51" s="1"/>
  <c r="B81" i="57"/>
  <c r="Q81" i="57" s="1"/>
  <c r="B81" i="56"/>
  <c r="L81" i="56" s="1"/>
  <c r="Q81" i="56" s="1"/>
  <c r="B81" i="55"/>
  <c r="L81" i="55" s="1"/>
  <c r="Q81" i="55" s="1"/>
  <c r="B81" i="54"/>
  <c r="Q81" i="54" s="1"/>
  <c r="B111" i="53"/>
  <c r="L111" i="53" s="1"/>
  <c r="Q111" i="53" s="1"/>
  <c r="B169" i="52"/>
  <c r="L169" i="52" s="1"/>
  <c r="Q169" i="52" s="1"/>
  <c r="B275" i="24"/>
  <c r="L275" i="24" s="1"/>
  <c r="B87" i="51"/>
  <c r="L87" i="51" s="1"/>
  <c r="B85" i="57"/>
  <c r="B85" i="56"/>
  <c r="L85" i="56" s="1"/>
  <c r="Q85" i="56" s="1"/>
  <c r="B102" i="55"/>
  <c r="B85" i="54"/>
  <c r="B141" i="53"/>
  <c r="L141" i="53" s="1"/>
  <c r="Q141" i="53" s="1"/>
  <c r="B177" i="52"/>
  <c r="L177" i="52" s="1"/>
  <c r="Q177" i="52" s="1"/>
  <c r="B139" i="51"/>
  <c r="L139" i="51" s="1"/>
  <c r="B260" i="24"/>
  <c r="L260" i="24" s="1"/>
  <c r="B15" i="57"/>
  <c r="B15" i="56"/>
  <c r="L15" i="56" s="1"/>
  <c r="Q15" i="56" s="1"/>
  <c r="B15" i="55"/>
  <c r="L15" i="55" s="1"/>
  <c r="Q15" i="55" s="1"/>
  <c r="B135" i="53"/>
  <c r="L135" i="53" s="1"/>
  <c r="Q135" i="53" s="1"/>
  <c r="B15" i="54"/>
  <c r="B234" i="52"/>
  <c r="L234" i="52" s="1"/>
  <c r="Q234" i="52" s="1"/>
  <c r="B224" i="24"/>
  <c r="L224" i="24" s="1"/>
  <c r="Q224" i="24" s="1"/>
  <c r="B127" i="51"/>
  <c r="L127" i="51" s="1"/>
  <c r="Q127" i="51" s="1"/>
  <c r="B44" i="57"/>
  <c r="B44" i="56"/>
  <c r="L44" i="56" s="1"/>
  <c r="Q44" i="56" s="1"/>
  <c r="B44" i="55"/>
  <c r="L44" i="55" s="1"/>
  <c r="Q44" i="55" s="1"/>
  <c r="B44" i="54"/>
  <c r="B121" i="53"/>
  <c r="L121" i="53" s="1"/>
  <c r="Q121" i="53" s="1"/>
  <c r="B218" i="52"/>
  <c r="L218" i="52" s="1"/>
  <c r="B214" i="24"/>
  <c r="L214" i="24" s="1"/>
  <c r="Q214" i="24" s="1"/>
  <c r="B114" i="51"/>
  <c r="L114" i="51" s="1"/>
  <c r="Q114" i="51" s="1"/>
  <c r="B203" i="57"/>
  <c r="B203" i="56"/>
  <c r="B129" i="55"/>
  <c r="L129" i="55" s="1"/>
  <c r="B203" i="54"/>
  <c r="B192" i="53"/>
  <c r="L192" i="53" s="1"/>
  <c r="Q192" i="53" s="1"/>
  <c r="B205" i="52"/>
  <c r="L205" i="52" s="1"/>
  <c r="B187" i="51"/>
  <c r="L187" i="51" s="1"/>
  <c r="B286" i="24"/>
  <c r="L286" i="24" s="1"/>
  <c r="B77" i="57"/>
  <c r="B77" i="56"/>
  <c r="L77" i="56" s="1"/>
  <c r="Q77" i="56" s="1"/>
  <c r="B77" i="55"/>
  <c r="L77" i="55" s="1"/>
  <c r="Q77" i="55" s="1"/>
  <c r="B77" i="54"/>
  <c r="B198" i="53"/>
  <c r="L198" i="53" s="1"/>
  <c r="Q198" i="53" s="1"/>
  <c r="B267" i="52"/>
  <c r="L267" i="52" s="1"/>
  <c r="B170" i="24"/>
  <c r="L170" i="24" s="1"/>
  <c r="B165" i="51"/>
  <c r="L165" i="51" s="1"/>
  <c r="B128" i="57"/>
  <c r="L128" i="57" s="1"/>
  <c r="B128" i="56"/>
  <c r="B207" i="55"/>
  <c r="B128" i="54"/>
  <c r="L128" i="54" s="1"/>
  <c r="B44" i="53"/>
  <c r="L44" i="53" s="1"/>
  <c r="B261" i="52"/>
  <c r="L261" i="52" s="1"/>
  <c r="B45" i="51"/>
  <c r="L45" i="51" s="1"/>
  <c r="B328" i="24"/>
  <c r="L328" i="24" s="1"/>
  <c r="B164" i="57"/>
  <c r="B164" i="56"/>
  <c r="L164" i="56" s="1"/>
  <c r="Q164" i="56" s="1"/>
  <c r="B164" i="55"/>
  <c r="L164" i="55" s="1"/>
  <c r="Q164" i="55" s="1"/>
  <c r="B164" i="54"/>
  <c r="B197" i="53"/>
  <c r="L197" i="53" s="1"/>
  <c r="Q197" i="53" s="1"/>
  <c r="B269" i="52"/>
  <c r="L269" i="52" s="1"/>
  <c r="Q269" i="52" s="1"/>
  <c r="B373" i="24"/>
  <c r="L373" i="24" s="1"/>
  <c r="Q373" i="24" s="1"/>
  <c r="B210" i="51"/>
  <c r="L210" i="51" s="1"/>
  <c r="B275" i="57"/>
  <c r="B275" i="56"/>
  <c r="B275" i="55"/>
  <c r="B275" i="54"/>
  <c r="B275" i="53"/>
  <c r="B64" i="52"/>
  <c r="B136" i="24"/>
  <c r="B66" i="24"/>
  <c r="B275" i="51"/>
  <c r="B259" i="57"/>
  <c r="B259" i="56"/>
  <c r="B259" i="55"/>
  <c r="B259" i="54"/>
  <c r="B259" i="53"/>
  <c r="B48" i="52"/>
  <c r="B50" i="24"/>
  <c r="B120" i="24"/>
  <c r="B259" i="51"/>
  <c r="B243" i="57"/>
  <c r="B243" i="56"/>
  <c r="B243" i="55"/>
  <c r="B243" i="54"/>
  <c r="B243" i="53"/>
  <c r="B32" i="52"/>
  <c r="B34" i="24"/>
  <c r="B104" i="24"/>
  <c r="B243" i="51"/>
  <c r="B227" i="57"/>
  <c r="B227" i="56"/>
  <c r="B227" i="55"/>
  <c r="B227" i="54"/>
  <c r="B227" i="53"/>
  <c r="B16" i="52"/>
  <c r="B88" i="24"/>
  <c r="B227" i="51"/>
  <c r="B18" i="24"/>
  <c r="B217" i="57"/>
  <c r="B217" i="56"/>
  <c r="B217" i="55"/>
  <c r="B217" i="54"/>
  <c r="B217" i="53"/>
  <c r="B6" i="52"/>
  <c r="B8" i="24"/>
  <c r="B217" i="51"/>
  <c r="B78" i="24"/>
  <c r="B60" i="57"/>
  <c r="L60" i="57" s="1"/>
  <c r="B60" i="56"/>
  <c r="B6" i="55"/>
  <c r="B60" i="54"/>
  <c r="L60" i="54" s="1"/>
  <c r="B85" i="53"/>
  <c r="L85" i="53" s="1"/>
  <c r="B240" i="52"/>
  <c r="L240" i="52" s="1"/>
  <c r="B325" i="24"/>
  <c r="L325" i="24" s="1"/>
  <c r="B98" i="51"/>
  <c r="L98" i="51" s="1"/>
  <c r="B122" i="57"/>
  <c r="L125" i="57" s="1"/>
  <c r="B122" i="56"/>
  <c r="L122" i="56" s="1"/>
  <c r="B122" i="55"/>
  <c r="L122" i="55" s="1"/>
  <c r="B122" i="54"/>
  <c r="L125" i="54" s="1"/>
  <c r="B40" i="53"/>
  <c r="L40" i="53" s="1"/>
  <c r="B213" i="52"/>
  <c r="L213" i="52" s="1"/>
  <c r="B341" i="24"/>
  <c r="L341" i="24" s="1"/>
  <c r="B30" i="51"/>
  <c r="L30" i="51" s="1"/>
  <c r="B41" i="57"/>
  <c r="B41" i="56"/>
  <c r="B32" i="55"/>
  <c r="L32" i="55" s="1"/>
  <c r="B41" i="54"/>
  <c r="B41" i="53"/>
  <c r="L41" i="53" s="1"/>
  <c r="Q41" i="53" s="1"/>
  <c r="B91" i="52"/>
  <c r="L91" i="52" s="1"/>
  <c r="B227" i="24"/>
  <c r="L227" i="24" s="1"/>
  <c r="B70" i="51"/>
  <c r="L70" i="51" s="1"/>
  <c r="Q70" i="51" s="1"/>
  <c r="B70" i="57"/>
  <c r="L70" i="57" s="1"/>
  <c r="B70" i="56"/>
  <c r="L70" i="56" s="1"/>
  <c r="B58" i="55"/>
  <c r="L58" i="55" s="1"/>
  <c r="B70" i="54"/>
  <c r="L70" i="54" s="1"/>
  <c r="B50" i="53"/>
  <c r="L50" i="53" s="1"/>
  <c r="B116" i="52"/>
  <c r="L116" i="52" s="1"/>
  <c r="B277" i="24"/>
  <c r="L277" i="24" s="1"/>
  <c r="B28" i="51"/>
  <c r="L28" i="51" s="1"/>
  <c r="B49" i="57"/>
  <c r="L52" i="57" s="1"/>
  <c r="B49" i="56"/>
  <c r="L49" i="56" s="1"/>
  <c r="B147" i="55"/>
  <c r="L147" i="55" s="1"/>
  <c r="B49" i="54"/>
  <c r="L52" i="54" s="1"/>
  <c r="B17" i="53"/>
  <c r="L17" i="53" s="1"/>
  <c r="B253" i="52"/>
  <c r="L253" i="52" s="1"/>
  <c r="B337" i="24"/>
  <c r="L337" i="24" s="1"/>
  <c r="B13" i="51"/>
  <c r="L13" i="51" s="1"/>
  <c r="B96" i="57"/>
  <c r="B96" i="56"/>
  <c r="L96" i="56" s="1"/>
  <c r="Q96" i="56" s="1"/>
  <c r="B96" i="55"/>
  <c r="L96" i="55" s="1"/>
  <c r="Q96" i="55" s="1"/>
  <c r="B96" i="54"/>
  <c r="B60" i="53"/>
  <c r="L60" i="53" s="1"/>
  <c r="Q60" i="53" s="1"/>
  <c r="B117" i="52"/>
  <c r="L117" i="52" s="1"/>
  <c r="B357" i="24"/>
  <c r="L357" i="24" s="1"/>
  <c r="Q357" i="24" s="1"/>
  <c r="B52" i="51"/>
  <c r="L52" i="51" s="1"/>
  <c r="B186" i="57"/>
  <c r="L189" i="57" s="1"/>
  <c r="B186" i="56"/>
  <c r="L186" i="56" s="1"/>
  <c r="B186" i="55"/>
  <c r="L186" i="55" s="1"/>
  <c r="B186" i="54"/>
  <c r="L189" i="54" s="1"/>
  <c r="B57" i="53"/>
  <c r="L57" i="53" s="1"/>
  <c r="B158" i="52"/>
  <c r="L158" i="52" s="1"/>
  <c r="Q158" i="52" s="1"/>
  <c r="B368" i="24"/>
  <c r="L368" i="24" s="1"/>
  <c r="Q368" i="24" s="1"/>
  <c r="B32" i="51"/>
  <c r="L32" i="51" s="1"/>
  <c r="B173" i="57"/>
  <c r="B173" i="56"/>
  <c r="B19" i="55"/>
  <c r="B173" i="54"/>
  <c r="B46" i="53"/>
  <c r="L46" i="53" s="1"/>
  <c r="B92" i="52"/>
  <c r="L92" i="52" s="1"/>
  <c r="B196" i="24"/>
  <c r="L196" i="24" s="1"/>
  <c r="B19" i="51"/>
  <c r="L19" i="51" s="1"/>
  <c r="B12" i="57"/>
  <c r="B12" i="56"/>
  <c r="L12" i="56" s="1"/>
  <c r="Q12" i="56" s="1"/>
  <c r="B12" i="55"/>
  <c r="L12" i="55" s="1"/>
  <c r="Q12" i="55" s="1"/>
  <c r="B103" i="53"/>
  <c r="L103" i="53" s="1"/>
  <c r="Q103" i="53" s="1"/>
  <c r="B12" i="54"/>
  <c r="B145" i="52"/>
  <c r="L145" i="52" s="1"/>
  <c r="B239" i="24"/>
  <c r="L239" i="24" s="1"/>
  <c r="Q239" i="24" s="1"/>
  <c r="B86" i="51"/>
  <c r="L86" i="51" s="1"/>
  <c r="B189" i="57"/>
  <c r="B189" i="55"/>
  <c r="L189" i="55" s="1"/>
  <c r="Q189" i="55" s="1"/>
  <c r="B189" i="56"/>
  <c r="L189" i="56" s="1"/>
  <c r="Q189" i="56" s="1"/>
  <c r="B189" i="54"/>
  <c r="B152" i="53"/>
  <c r="L152" i="53" s="1"/>
  <c r="Q152" i="53" s="1"/>
  <c r="B202" i="52"/>
  <c r="L202" i="52" s="1"/>
  <c r="Q202" i="52" s="1"/>
  <c r="B148" i="51"/>
  <c r="L148" i="51" s="1"/>
  <c r="B210" i="24"/>
  <c r="L210" i="24" s="1"/>
  <c r="B165" i="57"/>
  <c r="B165" i="56"/>
  <c r="L165" i="56" s="1"/>
  <c r="Q165" i="56" s="1"/>
  <c r="B165" i="55"/>
  <c r="L165" i="55" s="1"/>
  <c r="Q165" i="55" s="1"/>
  <c r="B165" i="54"/>
  <c r="B190" i="53"/>
  <c r="L190" i="53" s="1"/>
  <c r="Q190" i="53" s="1"/>
  <c r="B84" i="52"/>
  <c r="L84" i="52" s="1"/>
  <c r="B197" i="24"/>
  <c r="L197" i="24" s="1"/>
  <c r="B209" i="51"/>
  <c r="L209" i="51" s="1"/>
  <c r="B129" i="57"/>
  <c r="L129" i="57" s="1"/>
  <c r="B129" i="56"/>
  <c r="B97" i="55"/>
  <c r="B129" i="54"/>
  <c r="L129" i="54" s="1"/>
  <c r="B88" i="53"/>
  <c r="L88" i="53" s="1"/>
  <c r="B113" i="52"/>
  <c r="L113" i="52" s="1"/>
  <c r="B278" i="24"/>
  <c r="L278" i="24" s="1"/>
  <c r="B103" i="51"/>
  <c r="L103" i="51" s="1"/>
  <c r="B146" i="57"/>
  <c r="B146" i="56"/>
  <c r="L146" i="56" s="1"/>
  <c r="Q146" i="56" s="1"/>
  <c r="B146" i="54"/>
  <c r="B146" i="55"/>
  <c r="L146" i="55" s="1"/>
  <c r="Q146" i="55" s="1"/>
  <c r="B153" i="53"/>
  <c r="L153" i="53" s="1"/>
  <c r="Q153" i="53" s="1"/>
  <c r="B248" i="52"/>
  <c r="L248" i="52" s="1"/>
  <c r="Q248" i="52" s="1"/>
  <c r="B205" i="24"/>
  <c r="L205" i="24" s="1"/>
  <c r="B143" i="51"/>
  <c r="L143" i="51" s="1"/>
  <c r="B104" i="57"/>
  <c r="B104" i="56"/>
  <c r="L104" i="56" s="1"/>
  <c r="Q104" i="56" s="1"/>
  <c r="B104" i="55"/>
  <c r="L104" i="55" s="1"/>
  <c r="Q104" i="55" s="1"/>
  <c r="B104" i="54"/>
  <c r="B201" i="53"/>
  <c r="L201" i="53" s="1"/>
  <c r="Q201" i="53" s="1"/>
  <c r="B275" i="52"/>
  <c r="L275" i="52" s="1"/>
  <c r="Q275" i="52" s="1"/>
  <c r="B217" i="24"/>
  <c r="L217" i="24" s="1"/>
  <c r="Q217" i="24" s="1"/>
  <c r="B213" i="51"/>
  <c r="L213" i="51" s="1"/>
  <c r="Q213" i="51" s="1"/>
  <c r="B270" i="57"/>
  <c r="B270" i="56"/>
  <c r="B270" i="55"/>
  <c r="B270" i="54"/>
  <c r="B270" i="53"/>
  <c r="B59" i="52"/>
  <c r="B270" i="51"/>
  <c r="B131" i="24"/>
  <c r="B61" i="24"/>
  <c r="B262" i="57"/>
  <c r="B262" i="56"/>
  <c r="B262" i="55"/>
  <c r="B262" i="54"/>
  <c r="B262" i="53"/>
  <c r="B53" i="24"/>
  <c r="B51" i="52"/>
  <c r="B262" i="51"/>
  <c r="B123" i="24"/>
  <c r="B258" i="57"/>
  <c r="B258" i="56"/>
  <c r="B258" i="55"/>
  <c r="B258" i="54"/>
  <c r="B258" i="53"/>
  <c r="B47" i="52"/>
  <c r="B258" i="51"/>
  <c r="B49" i="24"/>
  <c r="B119" i="24"/>
  <c r="B250" i="57"/>
  <c r="B250" i="56"/>
  <c r="B250" i="55"/>
  <c r="B250" i="54"/>
  <c r="B250" i="53"/>
  <c r="B41" i="24"/>
  <c r="B111" i="24"/>
  <c r="B39" i="52"/>
  <c r="B250" i="51"/>
  <c r="B246" i="57"/>
  <c r="B246" i="56"/>
  <c r="B246" i="55"/>
  <c r="B246" i="54"/>
  <c r="B246" i="53"/>
  <c r="B35" i="52"/>
  <c r="B37" i="24"/>
  <c r="B246" i="51"/>
  <c r="B107" i="24"/>
  <c r="B242" i="57"/>
  <c r="B242" i="56"/>
  <c r="B242" i="55"/>
  <c r="B242" i="54"/>
  <c r="B242" i="53"/>
  <c r="B242" i="51"/>
  <c r="B31" i="52"/>
  <c r="B33" i="24"/>
  <c r="B103" i="24"/>
  <c r="B238" i="57"/>
  <c r="B238" i="56"/>
  <c r="B238" i="55"/>
  <c r="B238" i="54"/>
  <c r="B238" i="53"/>
  <c r="B238" i="51"/>
  <c r="B29" i="24"/>
  <c r="B27" i="52"/>
  <c r="B99" i="24"/>
  <c r="B234" i="57"/>
  <c r="B234" i="56"/>
  <c r="B234" i="55"/>
  <c r="B234" i="54"/>
  <c r="B234" i="53"/>
  <c r="B25" i="24"/>
  <c r="B23" i="52"/>
  <c r="B95" i="24"/>
  <c r="B234" i="51"/>
  <c r="B230" i="57"/>
  <c r="B230" i="56"/>
  <c r="B230" i="55"/>
  <c r="B230" i="54"/>
  <c r="B230" i="53"/>
  <c r="B19" i="52"/>
  <c r="B230" i="51"/>
  <c r="B21" i="24"/>
  <c r="B91" i="24"/>
  <c r="B226" i="57"/>
  <c r="B226" i="56"/>
  <c r="B226" i="55"/>
  <c r="B226" i="54"/>
  <c r="B226" i="53"/>
  <c r="B15" i="52"/>
  <c r="B226" i="51"/>
  <c r="B17" i="24"/>
  <c r="B87" i="24"/>
  <c r="B222" i="57"/>
  <c r="B222" i="56"/>
  <c r="B222" i="55"/>
  <c r="B222" i="54"/>
  <c r="B222" i="53"/>
  <c r="B11" i="52"/>
  <c r="B83" i="24"/>
  <c r="B222" i="51"/>
  <c r="B13" i="24"/>
  <c r="B214" i="57"/>
  <c r="B214" i="56"/>
  <c r="B214" i="55"/>
  <c r="B214" i="54"/>
  <c r="B3" i="52"/>
  <c r="B5" i="24"/>
  <c r="B75" i="24"/>
  <c r="B214" i="51"/>
  <c r="B216" i="57"/>
  <c r="B216" i="56"/>
  <c r="B216" i="55"/>
  <c r="B216" i="54"/>
  <c r="B216" i="53"/>
  <c r="B5" i="52"/>
  <c r="B7" i="24"/>
  <c r="B77" i="24"/>
  <c r="B216" i="51"/>
  <c r="B106" i="57"/>
  <c r="B106" i="56"/>
  <c r="B43" i="55"/>
  <c r="L43" i="55" s="1"/>
  <c r="B106" i="54"/>
  <c r="B106" i="53"/>
  <c r="L106" i="53" s="1"/>
  <c r="Q106" i="53" s="1"/>
  <c r="B118" i="52"/>
  <c r="L118" i="52" s="1"/>
  <c r="B229" i="24"/>
  <c r="L229" i="24" s="1"/>
  <c r="Q229" i="24" s="1"/>
  <c r="B190" i="51"/>
  <c r="L190" i="51" s="1"/>
  <c r="Q190" i="51" s="1"/>
  <c r="B29" i="57"/>
  <c r="L29" i="57" s="1"/>
  <c r="B29" i="56"/>
  <c r="B4" i="55"/>
  <c r="B29" i="54"/>
  <c r="L29" i="54" s="1"/>
  <c r="B78" i="53"/>
  <c r="L78" i="53" s="1"/>
  <c r="B71" i="52"/>
  <c r="L71" i="52" s="1"/>
  <c r="B76" i="51"/>
  <c r="L76" i="51" s="1"/>
  <c r="B174" i="24"/>
  <c r="L174" i="24" s="1"/>
  <c r="B39" i="57"/>
  <c r="L42" i="57" s="1"/>
  <c r="B39" i="56"/>
  <c r="L39" i="56" s="1"/>
  <c r="B39" i="55"/>
  <c r="L39" i="55" s="1"/>
  <c r="B39" i="54"/>
  <c r="L42" i="54" s="1"/>
  <c r="B33" i="53"/>
  <c r="L33" i="53" s="1"/>
  <c r="B133" i="52"/>
  <c r="L133" i="52" s="1"/>
  <c r="B236" i="24"/>
  <c r="L236" i="24" s="1"/>
  <c r="Q236" i="24" s="1"/>
  <c r="B59" i="51"/>
  <c r="L59" i="51" s="1"/>
  <c r="Q59" i="51" s="1"/>
  <c r="B116" i="57"/>
  <c r="L119" i="57" s="1"/>
  <c r="B116" i="56"/>
  <c r="L116" i="56" s="1"/>
  <c r="B116" i="55"/>
  <c r="L116" i="55" s="1"/>
  <c r="B116" i="54"/>
  <c r="L119" i="54" s="1"/>
  <c r="B14" i="53"/>
  <c r="L14" i="53" s="1"/>
  <c r="B135" i="52"/>
  <c r="L135" i="52" s="1"/>
  <c r="B31" i="51"/>
  <c r="L31" i="51" s="1"/>
  <c r="B332" i="24"/>
  <c r="L332" i="24" s="1"/>
  <c r="B54" i="57"/>
  <c r="L57" i="57" s="1"/>
  <c r="B54" i="56"/>
  <c r="L54" i="56" s="1"/>
  <c r="B54" i="55"/>
  <c r="L54" i="55" s="1"/>
  <c r="B54" i="54"/>
  <c r="L57" i="54" s="1"/>
  <c r="B7" i="53"/>
  <c r="L7" i="53" s="1"/>
  <c r="B125" i="52"/>
  <c r="L125" i="52" s="1"/>
  <c r="B322" i="24"/>
  <c r="L322" i="24" s="1"/>
  <c r="B22" i="51"/>
  <c r="L22" i="51" s="1"/>
  <c r="B61" i="57"/>
  <c r="B61" i="56"/>
  <c r="B94" i="55"/>
  <c r="L94" i="55" s="1"/>
  <c r="B61" i="54"/>
  <c r="B150" i="53"/>
  <c r="L150" i="53" s="1"/>
  <c r="Q150" i="53" s="1"/>
  <c r="B141" i="52"/>
  <c r="L141" i="52" s="1"/>
  <c r="B259" i="24"/>
  <c r="L259" i="24" s="1"/>
  <c r="B141" i="51"/>
  <c r="L141" i="51" s="1"/>
  <c r="B58" i="57"/>
  <c r="L58" i="57" s="1"/>
  <c r="B58" i="56"/>
  <c r="L58" i="56" s="1"/>
  <c r="B63" i="55"/>
  <c r="L63" i="55" s="1"/>
  <c r="B58" i="54"/>
  <c r="L58" i="54" s="1"/>
  <c r="B82" i="53"/>
  <c r="L82" i="53" s="1"/>
  <c r="B110" i="52"/>
  <c r="L110" i="52" s="1"/>
  <c r="B95" i="51"/>
  <c r="L95" i="51" s="1"/>
  <c r="B244" i="24"/>
  <c r="L244" i="24" s="1"/>
  <c r="B115" i="57"/>
  <c r="B115" i="56"/>
  <c r="L115" i="56" s="1"/>
  <c r="B115" i="55"/>
  <c r="L115" i="55" s="1"/>
  <c r="B115" i="54"/>
  <c r="B22" i="53"/>
  <c r="L22" i="53" s="1"/>
  <c r="B122" i="52"/>
  <c r="L122" i="52" s="1"/>
  <c r="B194" i="24"/>
  <c r="L194" i="24" s="1"/>
  <c r="B5" i="51"/>
  <c r="L5" i="51" s="1"/>
  <c r="B120" i="57"/>
  <c r="B120" i="56"/>
  <c r="B13" i="55"/>
  <c r="B120" i="54"/>
  <c r="B166" i="53"/>
  <c r="L166" i="53" s="1"/>
  <c r="B86" i="52"/>
  <c r="L86" i="52" s="1"/>
  <c r="B169" i="24"/>
  <c r="L169" i="24" s="1"/>
  <c r="B172" i="51"/>
  <c r="L172" i="51" s="1"/>
  <c r="B102" i="57"/>
  <c r="B102" i="56"/>
  <c r="B111" i="55"/>
  <c r="L111" i="55" s="1"/>
  <c r="B102" i="54"/>
  <c r="B102" i="53"/>
  <c r="L102" i="53" s="1"/>
  <c r="Q102" i="53" s="1"/>
  <c r="B190" i="52"/>
  <c r="L190" i="52" s="1"/>
  <c r="Q190" i="52" s="1"/>
  <c r="B299" i="24"/>
  <c r="L299" i="24" s="1"/>
  <c r="Q299" i="24" s="1"/>
  <c r="B133" i="51"/>
  <c r="L133" i="51" s="1"/>
  <c r="Q133" i="51" s="1"/>
  <c r="B162" i="57"/>
  <c r="B162" i="56"/>
  <c r="B110" i="55"/>
  <c r="L110" i="55" s="1"/>
  <c r="B162" i="54"/>
  <c r="B162" i="53"/>
  <c r="L162" i="53" s="1"/>
  <c r="Q162" i="53" s="1"/>
  <c r="B187" i="52"/>
  <c r="L187" i="52" s="1"/>
  <c r="Q187" i="52" s="1"/>
  <c r="B120" i="51"/>
  <c r="L120" i="51" s="1"/>
  <c r="Q120" i="51" s="1"/>
  <c r="B296" i="24"/>
  <c r="L296" i="24" s="1"/>
  <c r="Q296" i="24" s="1"/>
  <c r="B147" i="57"/>
  <c r="B147" i="56"/>
  <c r="B153" i="55"/>
  <c r="B147" i="54"/>
  <c r="B194" i="53"/>
  <c r="L194" i="53" s="1"/>
  <c r="Q194" i="53" s="1"/>
  <c r="B237" i="52"/>
  <c r="L237" i="52" s="1"/>
  <c r="B370" i="24"/>
  <c r="L370" i="24" s="1"/>
  <c r="B186" i="51"/>
  <c r="L186" i="51" s="1"/>
  <c r="B21" i="57"/>
  <c r="B21" i="56"/>
  <c r="B80" i="55"/>
  <c r="L80" i="55" s="1"/>
  <c r="B21" i="53"/>
  <c r="L21" i="53" s="1"/>
  <c r="Q21" i="53" s="1"/>
  <c r="B21" i="54"/>
  <c r="B164" i="52"/>
  <c r="L164" i="52" s="1"/>
  <c r="Q164" i="52" s="1"/>
  <c r="B291" i="24"/>
  <c r="L291" i="24" s="1"/>
  <c r="Q291" i="24" s="1"/>
  <c r="B82" i="51"/>
  <c r="L82" i="51" s="1"/>
  <c r="B59" i="57"/>
  <c r="B59" i="56"/>
  <c r="L59" i="56" s="1"/>
  <c r="B132" i="55"/>
  <c r="L132" i="55" s="1"/>
  <c r="B59" i="54"/>
  <c r="B191" i="53"/>
  <c r="L191" i="53" s="1"/>
  <c r="B249" i="52"/>
  <c r="L249" i="52" s="1"/>
  <c r="B347" i="24"/>
  <c r="L347" i="24" s="1"/>
  <c r="B33" i="51"/>
  <c r="L33" i="51" s="1"/>
  <c r="B20" i="57"/>
  <c r="B20" i="56"/>
  <c r="B84" i="55"/>
  <c r="L84" i="55" s="1"/>
  <c r="B20" i="54"/>
  <c r="B20" i="53"/>
  <c r="L20" i="53" s="1"/>
  <c r="Q20" i="53" s="1"/>
  <c r="B168" i="52"/>
  <c r="L168" i="52" s="1"/>
  <c r="Q168" i="52" s="1"/>
  <c r="B292" i="24"/>
  <c r="L292" i="24" s="1"/>
  <c r="Q292" i="24" s="1"/>
  <c r="B161" i="51"/>
  <c r="L161" i="51" s="1"/>
  <c r="Q161" i="51" s="1"/>
  <c r="B154" i="57"/>
  <c r="B154" i="56"/>
  <c r="L154" i="56" s="1"/>
  <c r="Q154" i="56" s="1"/>
  <c r="B154" i="55"/>
  <c r="L154" i="55" s="1"/>
  <c r="Q154" i="55" s="1"/>
  <c r="B154" i="54"/>
  <c r="B110" i="53"/>
  <c r="L110" i="53" s="1"/>
  <c r="Q110" i="53" s="1"/>
  <c r="B149" i="52"/>
  <c r="L149" i="52" s="1"/>
  <c r="B101" i="51"/>
  <c r="L101" i="51" s="1"/>
  <c r="B273" i="24"/>
  <c r="L273" i="24" s="1"/>
  <c r="B4" i="57"/>
  <c r="L4" i="57" s="1"/>
  <c r="Q4" i="57" s="1"/>
  <c r="B4" i="56"/>
  <c r="B149" i="55"/>
  <c r="L149" i="55" s="1"/>
  <c r="B4" i="54"/>
  <c r="L4" i="54" s="1"/>
  <c r="Q4" i="54" s="1"/>
  <c r="B4" i="53"/>
  <c r="L4" i="53" s="1"/>
  <c r="Q4" i="53" s="1"/>
  <c r="B221" i="52"/>
  <c r="L221" i="52" s="1"/>
  <c r="B169" i="51"/>
  <c r="L169" i="51" s="1"/>
  <c r="Q169" i="51" s="1"/>
  <c r="B312" i="24"/>
  <c r="L312" i="24" s="1"/>
  <c r="B91" i="57"/>
  <c r="L91" i="57" s="1"/>
  <c r="Q91" i="57" s="1"/>
  <c r="B91" i="56"/>
  <c r="B14" i="55"/>
  <c r="B91" i="54"/>
  <c r="L91" i="54" s="1"/>
  <c r="Q91" i="54" s="1"/>
  <c r="B155" i="53"/>
  <c r="L155" i="53" s="1"/>
  <c r="Q155" i="53" s="1"/>
  <c r="B88" i="52"/>
  <c r="L88" i="52" s="1"/>
  <c r="B153" i="51"/>
  <c r="L153" i="51" s="1"/>
  <c r="B237" i="24"/>
  <c r="L237" i="24" s="1"/>
  <c r="Q237" i="24" s="1"/>
  <c r="B52" i="57"/>
  <c r="B52" i="56"/>
  <c r="L52" i="56" s="1"/>
  <c r="B26" i="55"/>
  <c r="L26" i="55" s="1"/>
  <c r="B52" i="54"/>
  <c r="B169" i="53"/>
  <c r="L169" i="53" s="1"/>
  <c r="B111" i="52"/>
  <c r="L111" i="52" s="1"/>
  <c r="B216" i="24"/>
  <c r="L216" i="24" s="1"/>
  <c r="B77" i="51"/>
  <c r="L77" i="51" s="1"/>
  <c r="B83" i="57"/>
  <c r="B83" i="56"/>
  <c r="L83" i="56" s="1"/>
  <c r="Q83" i="56" s="1"/>
  <c r="B126" i="55"/>
  <c r="B83" i="54"/>
  <c r="B130" i="53"/>
  <c r="L130" i="53" s="1"/>
  <c r="Q130" i="53" s="1"/>
  <c r="B198" i="52"/>
  <c r="L198" i="52" s="1"/>
  <c r="B115" i="51"/>
  <c r="L115" i="51" s="1"/>
  <c r="B256" i="24"/>
  <c r="L256" i="24" s="1"/>
  <c r="B5" i="57"/>
  <c r="B5" i="56"/>
  <c r="L5" i="56" s="1"/>
  <c r="B68" i="55"/>
  <c r="L68" i="55" s="1"/>
  <c r="B12" i="53"/>
  <c r="L12" i="53" s="1"/>
  <c r="B5" i="54"/>
  <c r="B132" i="52"/>
  <c r="L132" i="52" s="1"/>
  <c r="B294" i="24"/>
  <c r="L294" i="24" s="1"/>
  <c r="B15" i="51"/>
  <c r="L15" i="51" s="1"/>
  <c r="B90" i="57"/>
  <c r="L90" i="57" s="1"/>
  <c r="Q90" i="57" s="1"/>
  <c r="B90" i="56"/>
  <c r="B106" i="55"/>
  <c r="B90" i="54"/>
  <c r="L90" i="54" s="1"/>
  <c r="Q90" i="54" s="1"/>
  <c r="B109" i="53"/>
  <c r="L109" i="53" s="1"/>
  <c r="Q109" i="53" s="1"/>
  <c r="B173" i="52"/>
  <c r="L173" i="52" s="1"/>
  <c r="B99" i="51"/>
  <c r="L99" i="51" s="1"/>
  <c r="B268" i="24"/>
  <c r="L268" i="24" s="1"/>
  <c r="B101" i="57"/>
  <c r="B101" i="56"/>
  <c r="L101" i="56" s="1"/>
  <c r="Q101" i="56" s="1"/>
  <c r="B101" i="55"/>
  <c r="L101" i="55" s="1"/>
  <c r="Q101" i="55" s="1"/>
  <c r="B101" i="54"/>
  <c r="B74" i="53"/>
  <c r="L74" i="53" s="1"/>
  <c r="Q74" i="53" s="1"/>
  <c r="B184" i="52"/>
  <c r="L184" i="52" s="1"/>
  <c r="Q184" i="52" s="1"/>
  <c r="B366" i="24"/>
  <c r="L366" i="24" s="1"/>
  <c r="Q366" i="24" s="1"/>
  <c r="B63" i="51"/>
  <c r="L63" i="51" s="1"/>
  <c r="Q63" i="51" s="1"/>
  <c r="B149" i="57"/>
  <c r="L149" i="57" s="1"/>
  <c r="Q149" i="57" s="1"/>
  <c r="B149" i="56"/>
  <c r="B194" i="55"/>
  <c r="L194" i="55" s="1"/>
  <c r="B149" i="54"/>
  <c r="L149" i="54" s="1"/>
  <c r="Q149" i="54" s="1"/>
  <c r="B205" i="53"/>
  <c r="L205" i="53" s="1"/>
  <c r="Q205" i="53" s="1"/>
  <c r="B220" i="52"/>
  <c r="L220" i="52" s="1"/>
  <c r="B204" i="51"/>
  <c r="L204" i="51" s="1"/>
  <c r="B355" i="24"/>
  <c r="L355" i="24" s="1"/>
  <c r="B175" i="57"/>
  <c r="B175" i="56"/>
  <c r="B170" i="55"/>
  <c r="L170" i="55" s="1"/>
  <c r="B175" i="54"/>
  <c r="B149" i="53"/>
  <c r="L149" i="53" s="1"/>
  <c r="Q149" i="53" s="1"/>
  <c r="B271" i="52"/>
  <c r="L271" i="52" s="1"/>
  <c r="B93" i="51"/>
  <c r="L93" i="51" s="1"/>
  <c r="B350" i="24"/>
  <c r="L350" i="24" s="1"/>
  <c r="B37" i="57"/>
  <c r="B37" i="56"/>
  <c r="L37" i="56" s="1"/>
  <c r="B37" i="55"/>
  <c r="L37" i="55" s="1"/>
  <c r="B37" i="54"/>
  <c r="B79" i="53"/>
  <c r="L79" i="53" s="1"/>
  <c r="B189" i="52"/>
  <c r="L189" i="52" s="1"/>
  <c r="B172" i="24"/>
  <c r="L172" i="24" s="1"/>
  <c r="B110" i="51"/>
  <c r="L110" i="51" s="1"/>
  <c r="B150" i="57"/>
  <c r="B150" i="56"/>
  <c r="L150" i="56" s="1"/>
  <c r="Q150" i="56" s="1"/>
  <c r="B150" i="55"/>
  <c r="L150" i="55" s="1"/>
  <c r="Q150" i="55" s="1"/>
  <c r="B150" i="54"/>
  <c r="B147" i="53"/>
  <c r="L147" i="53" s="1"/>
  <c r="Q147" i="53" s="1"/>
  <c r="B185" i="52"/>
  <c r="L185" i="52" s="1"/>
  <c r="Q185" i="52" s="1"/>
  <c r="B255" i="24"/>
  <c r="L255" i="24" s="1"/>
  <c r="Q255" i="24" s="1"/>
  <c r="B146" i="51"/>
  <c r="L146" i="51" s="1"/>
  <c r="B143" i="57"/>
  <c r="B143" i="56"/>
  <c r="L143" i="56" s="1"/>
  <c r="Q143" i="56" s="1"/>
  <c r="B143" i="55"/>
  <c r="L143" i="55" s="1"/>
  <c r="Q143" i="55" s="1"/>
  <c r="B143" i="54"/>
  <c r="B206" i="53"/>
  <c r="L206" i="53" s="1"/>
  <c r="Q206" i="53" s="1"/>
  <c r="B165" i="52"/>
  <c r="L165" i="52" s="1"/>
  <c r="Q165" i="52" s="1"/>
  <c r="B310" i="24"/>
  <c r="L310" i="24" s="1"/>
  <c r="Q310" i="24" s="1"/>
  <c r="B178" i="51"/>
  <c r="L178" i="51" s="1"/>
  <c r="B45" i="57"/>
  <c r="B45" i="56"/>
  <c r="L45" i="56" s="1"/>
  <c r="Q45" i="56" s="1"/>
  <c r="B45" i="55"/>
  <c r="L45" i="55" s="1"/>
  <c r="Q45" i="55" s="1"/>
  <c r="B45" i="54"/>
  <c r="B160" i="53"/>
  <c r="L160" i="53" s="1"/>
  <c r="Q160" i="53" s="1"/>
  <c r="B182" i="52"/>
  <c r="L182" i="52" s="1"/>
  <c r="Q182" i="52" s="1"/>
  <c r="B157" i="51"/>
  <c r="L157" i="51" s="1"/>
  <c r="B364" i="24"/>
  <c r="L364" i="24" s="1"/>
  <c r="Q364" i="24" s="1"/>
  <c r="B132" i="57"/>
  <c r="L132" i="57" s="1"/>
  <c r="Q132" i="57" s="1"/>
  <c r="B132" i="56"/>
  <c r="B85" i="55"/>
  <c r="L85" i="55" s="1"/>
  <c r="B132" i="54"/>
  <c r="L132" i="54" s="1"/>
  <c r="Q132" i="54" s="1"/>
  <c r="B196" i="53"/>
  <c r="L196" i="53" s="1"/>
  <c r="Q196" i="53" s="1"/>
  <c r="B148" i="52"/>
  <c r="L148" i="52" s="1"/>
  <c r="B197" i="51"/>
  <c r="L197" i="51" s="1"/>
  <c r="B281" i="24"/>
  <c r="L281" i="24" s="1"/>
  <c r="B10" i="57"/>
  <c r="B10" i="56"/>
  <c r="L10" i="56" s="1"/>
  <c r="Q10" i="56" s="1"/>
  <c r="B10" i="55"/>
  <c r="L10" i="55" s="1"/>
  <c r="Q10" i="55" s="1"/>
  <c r="B115" i="53"/>
  <c r="L115" i="53" s="1"/>
  <c r="Q115" i="53" s="1"/>
  <c r="B10" i="54"/>
  <c r="B217" i="52"/>
  <c r="L217" i="52" s="1"/>
  <c r="B164" i="24"/>
  <c r="L164" i="24" s="1"/>
  <c r="B67" i="51"/>
  <c r="L67" i="51" s="1"/>
  <c r="B201" i="57"/>
  <c r="L201" i="57" s="1"/>
  <c r="Q201" i="57" s="1"/>
  <c r="B201" i="56"/>
  <c r="B183" i="55"/>
  <c r="B201" i="54"/>
  <c r="L201" i="54" s="1"/>
  <c r="Q201" i="54" s="1"/>
  <c r="B199" i="53"/>
  <c r="L199" i="53" s="1"/>
  <c r="Q199" i="53" s="1"/>
  <c r="B272" i="52"/>
  <c r="L272" i="52" s="1"/>
  <c r="B348" i="24"/>
  <c r="L348" i="24" s="1"/>
  <c r="B201" i="51"/>
  <c r="L201" i="51" s="1"/>
  <c r="B64" i="57"/>
  <c r="B64" i="56"/>
  <c r="L64" i="56" s="1"/>
  <c r="B76" i="55"/>
  <c r="L76" i="55" s="1"/>
  <c r="B64" i="54"/>
  <c r="B67" i="53"/>
  <c r="L67" i="53" s="1"/>
  <c r="B143" i="52"/>
  <c r="L143" i="52" s="1"/>
  <c r="B257" i="24"/>
  <c r="L257" i="24" s="1"/>
  <c r="B18" i="51"/>
  <c r="L18" i="51" s="1"/>
  <c r="B69" i="57"/>
  <c r="B69" i="56"/>
  <c r="L69" i="56" s="1"/>
  <c r="B172" i="55"/>
  <c r="L172" i="55" s="1"/>
  <c r="B69" i="54"/>
  <c r="B180" i="53"/>
  <c r="L180" i="53" s="1"/>
  <c r="B273" i="52"/>
  <c r="L273" i="52" s="1"/>
  <c r="B309" i="24"/>
  <c r="L309" i="24" s="1"/>
  <c r="B117" i="51"/>
  <c r="L117" i="51" s="1"/>
  <c r="B98" i="57"/>
  <c r="B98" i="56"/>
  <c r="L98" i="56" s="1"/>
  <c r="Q98" i="56" s="1"/>
  <c r="B98" i="55"/>
  <c r="L98" i="55" s="1"/>
  <c r="Q98" i="55" s="1"/>
  <c r="B98" i="54"/>
  <c r="B124" i="53"/>
  <c r="L124" i="53" s="1"/>
  <c r="Q124" i="53" s="1"/>
  <c r="B229" i="52"/>
  <c r="L229" i="52" s="1"/>
  <c r="Q229" i="52" s="1"/>
  <c r="B119" i="51"/>
  <c r="L119" i="51" s="1"/>
  <c r="Q119" i="51" s="1"/>
  <c r="B219" i="24"/>
  <c r="L219" i="24" s="1"/>
  <c r="Q219" i="24" s="1"/>
  <c r="B177" i="57"/>
  <c r="B29" i="55"/>
  <c r="B177" i="56"/>
  <c r="L177" i="56" s="1"/>
  <c r="Q177" i="56" s="1"/>
  <c r="B177" i="54"/>
  <c r="B193" i="53"/>
  <c r="L193" i="53" s="1"/>
  <c r="Q193" i="53" s="1"/>
  <c r="B115" i="52"/>
  <c r="L115" i="52" s="1"/>
  <c r="B131" i="51"/>
  <c r="L131" i="51" s="1"/>
  <c r="B225" i="24"/>
  <c r="L225" i="24" s="1"/>
  <c r="B80" i="57"/>
  <c r="B80" i="56"/>
  <c r="B61" i="55"/>
  <c r="B80" i="54"/>
  <c r="B119" i="53"/>
  <c r="L119" i="53" s="1"/>
  <c r="Q119" i="53" s="1"/>
  <c r="B208" i="52"/>
  <c r="L208" i="52" s="1"/>
  <c r="B252" i="24"/>
  <c r="L252" i="24" s="1"/>
  <c r="B89" i="51"/>
  <c r="L89" i="51" s="1"/>
  <c r="B137" i="57"/>
  <c r="B137" i="56"/>
  <c r="L137" i="56" s="1"/>
  <c r="B137" i="55"/>
  <c r="L137" i="55" s="1"/>
  <c r="B137" i="54"/>
  <c r="B80" i="53"/>
  <c r="L80" i="53" s="1"/>
  <c r="B201" i="52"/>
  <c r="L201" i="52" s="1"/>
  <c r="Q201" i="52" s="1"/>
  <c r="B342" i="24"/>
  <c r="L342" i="24" s="1"/>
  <c r="Q342" i="24" s="1"/>
  <c r="B126" i="51"/>
  <c r="L126" i="51" s="1"/>
  <c r="B32" i="57"/>
  <c r="B32" i="56"/>
  <c r="B60" i="55"/>
  <c r="L60" i="55" s="1"/>
  <c r="B32" i="54"/>
  <c r="B186" i="53"/>
  <c r="L186" i="53" s="1"/>
  <c r="Q186" i="53" s="1"/>
  <c r="B82" i="52"/>
  <c r="L82" i="52" s="1"/>
  <c r="B163" i="24"/>
  <c r="L163" i="24" s="1"/>
  <c r="B180" i="51"/>
  <c r="L180" i="51" s="1"/>
  <c r="B151" i="57"/>
  <c r="B151" i="56"/>
  <c r="L151" i="56" s="1"/>
  <c r="Q151" i="56" s="1"/>
  <c r="B151" i="55"/>
  <c r="L151" i="55" s="1"/>
  <c r="Q151" i="55" s="1"/>
  <c r="B151" i="54"/>
  <c r="B97" i="53"/>
  <c r="L97" i="53" s="1"/>
  <c r="Q97" i="53" s="1"/>
  <c r="B215" i="52"/>
  <c r="L215" i="52" s="1"/>
  <c r="Q215" i="52" s="1"/>
  <c r="B97" i="51"/>
  <c r="L97" i="51" s="1"/>
  <c r="B209" i="24"/>
  <c r="L209" i="24" s="1"/>
  <c r="B82" i="57"/>
  <c r="B82" i="56"/>
  <c r="B209" i="55"/>
  <c r="B82" i="54"/>
  <c r="B93" i="53"/>
  <c r="L93" i="53" s="1"/>
  <c r="Q93" i="53" s="1"/>
  <c r="B181" i="52"/>
  <c r="L181" i="52" s="1"/>
  <c r="B258" i="24"/>
  <c r="L258" i="24" s="1"/>
  <c r="B85" i="51"/>
  <c r="L85" i="51" s="1"/>
  <c r="B22" i="57"/>
  <c r="L25" i="57" s="1"/>
  <c r="B22" i="56"/>
  <c r="L22" i="56" s="1"/>
  <c r="B3" i="55"/>
  <c r="L3" i="55" s="1"/>
  <c r="B22" i="54"/>
  <c r="L25" i="54" s="1"/>
  <c r="B131" i="53"/>
  <c r="L131" i="53" s="1"/>
  <c r="B70" i="52"/>
  <c r="L70" i="52" s="1"/>
  <c r="B130" i="51"/>
  <c r="L130" i="51" s="1"/>
  <c r="B171" i="24"/>
  <c r="L171" i="24" s="1"/>
  <c r="B84" i="57"/>
  <c r="L84" i="57" s="1"/>
  <c r="Q84" i="57" s="1"/>
  <c r="B84" i="56"/>
  <c r="B67" i="55"/>
  <c r="B84" i="54"/>
  <c r="L84" i="54" s="1"/>
  <c r="Q84" i="54" s="1"/>
  <c r="B71" i="53"/>
  <c r="L71" i="53" s="1"/>
  <c r="Q71" i="53" s="1"/>
  <c r="B104" i="52"/>
  <c r="L104" i="52" s="1"/>
  <c r="Q104" i="52" s="1"/>
  <c r="B29" i="51"/>
  <c r="L29" i="51" s="1"/>
  <c r="B240" i="24"/>
  <c r="L240" i="24" s="1"/>
  <c r="B133" i="57"/>
  <c r="L136" i="57" s="1"/>
  <c r="B133" i="56"/>
  <c r="L133" i="56" s="1"/>
  <c r="B83" i="55"/>
  <c r="L83" i="55" s="1"/>
  <c r="B133" i="54"/>
  <c r="L136" i="54" s="1"/>
  <c r="B133" i="53"/>
  <c r="L133" i="53" s="1"/>
  <c r="B157" i="52"/>
  <c r="L157" i="52" s="1"/>
  <c r="B262" i="24"/>
  <c r="L262" i="24" s="1"/>
  <c r="B144" i="51"/>
  <c r="L144" i="51" s="1"/>
  <c r="B135" i="57"/>
  <c r="B135" i="56"/>
  <c r="B30" i="55"/>
  <c r="B135" i="54"/>
  <c r="B51" i="53"/>
  <c r="L51" i="53" s="1"/>
  <c r="B89" i="52"/>
  <c r="L89" i="52" s="1"/>
  <c r="B46" i="51"/>
  <c r="L46" i="51" s="1"/>
  <c r="B213" i="24"/>
  <c r="L213" i="24" s="1"/>
  <c r="B109" i="57"/>
  <c r="B109" i="56"/>
  <c r="L109" i="56" s="1"/>
  <c r="Q109" i="56" s="1"/>
  <c r="B109" i="55"/>
  <c r="L109" i="55" s="1"/>
  <c r="Q109" i="55" s="1"/>
  <c r="B109" i="54"/>
  <c r="B170" i="53"/>
  <c r="L170" i="53" s="1"/>
  <c r="Q170" i="53" s="1"/>
  <c r="B260" i="52"/>
  <c r="L260" i="52" s="1"/>
  <c r="Q260" i="52" s="1"/>
  <c r="B307" i="24"/>
  <c r="L307" i="24" s="1"/>
  <c r="Q307" i="24" s="1"/>
  <c r="B206" i="51"/>
  <c r="L206" i="51" s="1"/>
  <c r="Q206" i="51" s="1"/>
  <c r="B185" i="57"/>
  <c r="B185" i="56"/>
  <c r="L185" i="56" s="1"/>
  <c r="Q185" i="56" s="1"/>
  <c r="B185" i="55"/>
  <c r="L185" i="55" s="1"/>
  <c r="Q185" i="55" s="1"/>
  <c r="B185" i="54"/>
  <c r="B114" i="53"/>
  <c r="L114" i="53" s="1"/>
  <c r="Q114" i="53" s="1"/>
  <c r="B263" i="52"/>
  <c r="L263" i="52" s="1"/>
  <c r="Q263" i="52" s="1"/>
  <c r="B175" i="24"/>
  <c r="L175" i="24" s="1"/>
  <c r="B91" i="51"/>
  <c r="L91" i="51" s="1"/>
  <c r="B62" i="57"/>
  <c r="B62" i="56"/>
  <c r="B193" i="55"/>
  <c r="B62" i="54"/>
  <c r="B31" i="53"/>
  <c r="L31" i="53" s="1"/>
  <c r="B81" i="52"/>
  <c r="L81" i="52" s="1"/>
  <c r="B43" i="51"/>
  <c r="L43" i="51" s="1"/>
  <c r="B182" i="24"/>
  <c r="L182" i="24" s="1"/>
  <c r="B202" i="57"/>
  <c r="L205" i="57" s="1"/>
  <c r="B202" i="56"/>
  <c r="L202" i="56" s="1"/>
  <c r="B202" i="55"/>
  <c r="L202" i="55" s="1"/>
  <c r="B202" i="54"/>
  <c r="L205" i="54" s="1"/>
  <c r="B140" i="53"/>
  <c r="L140" i="53" s="1"/>
  <c r="B268" i="52"/>
  <c r="L268" i="52" s="1"/>
  <c r="Q268" i="52" s="1"/>
  <c r="B319" i="24"/>
  <c r="L319" i="24" s="1"/>
  <c r="Q319" i="24" s="1"/>
  <c r="B159" i="51"/>
  <c r="L159" i="51" s="1"/>
  <c r="B179" i="57"/>
  <c r="B179" i="56"/>
  <c r="L179" i="56" s="1"/>
  <c r="Q179" i="56" s="1"/>
  <c r="B179" i="55"/>
  <c r="L179" i="55" s="1"/>
  <c r="Q179" i="55" s="1"/>
  <c r="B179" i="54"/>
  <c r="B212" i="53"/>
  <c r="L212" i="53" s="1"/>
  <c r="Q212" i="53" s="1"/>
  <c r="B136" i="52"/>
  <c r="L136" i="52" s="1"/>
  <c r="B168" i="51"/>
  <c r="L168" i="51" s="1"/>
  <c r="B361" i="24"/>
  <c r="L361" i="24" s="1"/>
  <c r="Q361" i="24" s="1"/>
  <c r="B267" i="57"/>
  <c r="B267" i="56"/>
  <c r="B267" i="55"/>
  <c r="B267" i="54"/>
  <c r="B267" i="53"/>
  <c r="B128" i="24"/>
  <c r="B267" i="51"/>
  <c r="B56" i="52"/>
  <c r="B58" i="24"/>
  <c r="B255" i="57"/>
  <c r="B255" i="56"/>
  <c r="B255" i="55"/>
  <c r="B255" i="54"/>
  <c r="B255" i="53"/>
  <c r="B44" i="52"/>
  <c r="B255" i="51"/>
  <c r="B46" i="24"/>
  <c r="B116" i="24"/>
  <c r="B235" i="57"/>
  <c r="B235" i="56"/>
  <c r="B235" i="55"/>
  <c r="B235" i="54"/>
  <c r="B235" i="53"/>
  <c r="B24" i="52"/>
  <c r="B26" i="24"/>
  <c r="B96" i="24"/>
  <c r="B235" i="51"/>
  <c r="B223" i="57"/>
  <c r="B223" i="56"/>
  <c r="B223" i="55"/>
  <c r="B223" i="54"/>
  <c r="B223" i="53"/>
  <c r="B12" i="52"/>
  <c r="B223" i="51"/>
  <c r="B14" i="24"/>
  <c r="B84" i="24"/>
  <c r="B166" i="57"/>
  <c r="L169" i="57" s="1"/>
  <c r="B166" i="56"/>
  <c r="L166" i="56" s="1"/>
  <c r="B167" i="55"/>
  <c r="L167" i="55" s="1"/>
  <c r="B166" i="54"/>
  <c r="L169" i="54" s="1"/>
  <c r="B65" i="53"/>
  <c r="L65" i="53" s="1"/>
  <c r="B254" i="52"/>
  <c r="L254" i="52" s="1"/>
  <c r="B331" i="24"/>
  <c r="L331" i="24" s="1"/>
  <c r="B27" i="51"/>
  <c r="L27" i="51" s="1"/>
  <c r="B19" i="57"/>
  <c r="B19" i="56"/>
  <c r="B50" i="55"/>
  <c r="L50" i="55" s="1"/>
  <c r="B19" i="54"/>
  <c r="B19" i="53"/>
  <c r="L19" i="53" s="1"/>
  <c r="Q19" i="53" s="1"/>
  <c r="B120" i="52"/>
  <c r="L120" i="52" s="1"/>
  <c r="Q120" i="52" s="1"/>
  <c r="B234" i="24"/>
  <c r="L234" i="24" s="1"/>
  <c r="Q234" i="24" s="1"/>
  <c r="B163" i="51"/>
  <c r="L163" i="51" s="1"/>
  <c r="Q163" i="51" s="1"/>
  <c r="B72" i="57"/>
  <c r="B72" i="56"/>
  <c r="B136" i="55"/>
  <c r="L136" i="55" s="1"/>
  <c r="B72" i="54"/>
  <c r="B72" i="53"/>
  <c r="L72" i="53" s="1"/>
  <c r="Q72" i="53" s="1"/>
  <c r="B279" i="52"/>
  <c r="L279" i="52" s="1"/>
  <c r="B353" i="24"/>
  <c r="L353" i="24" s="1"/>
  <c r="B92" i="51"/>
  <c r="L92" i="51" s="1"/>
  <c r="B14" i="57"/>
  <c r="B14" i="56"/>
  <c r="B124" i="55"/>
  <c r="L124" i="55" s="1"/>
  <c r="B189" i="53"/>
  <c r="L189" i="53" s="1"/>
  <c r="Q189" i="53" s="1"/>
  <c r="B14" i="54"/>
  <c r="B147" i="52"/>
  <c r="L147" i="52" s="1"/>
  <c r="B304" i="24"/>
  <c r="L304" i="24" s="1"/>
  <c r="Q304" i="24" s="1"/>
  <c r="B185" i="51"/>
  <c r="L185" i="51" s="1"/>
  <c r="Q185" i="51" s="1"/>
  <c r="B26" i="57"/>
  <c r="L26" i="57" s="1"/>
  <c r="Q26" i="57" s="1"/>
  <c r="B26" i="56"/>
  <c r="B70" i="55"/>
  <c r="L70" i="55" s="1"/>
  <c r="B26" i="53"/>
  <c r="L26" i="53" s="1"/>
  <c r="Q26" i="53" s="1"/>
  <c r="B26" i="54"/>
  <c r="L26" i="54" s="1"/>
  <c r="Q26" i="54" s="1"/>
  <c r="B150" i="52"/>
  <c r="L150" i="52" s="1"/>
  <c r="B289" i="24"/>
  <c r="L289" i="24" s="1"/>
  <c r="B47" i="51"/>
  <c r="L47" i="51" s="1"/>
  <c r="B163" i="57"/>
  <c r="B163" i="56"/>
  <c r="B107" i="55"/>
  <c r="L107" i="55" s="1"/>
  <c r="B163" i="54"/>
  <c r="B163" i="53"/>
  <c r="L163" i="53" s="1"/>
  <c r="Q163" i="53" s="1"/>
  <c r="B186" i="52"/>
  <c r="L186" i="52" s="1"/>
  <c r="B295" i="24"/>
  <c r="L295" i="24" s="1"/>
  <c r="Q295" i="24" s="1"/>
  <c r="B179" i="51"/>
  <c r="L179" i="51" s="1"/>
  <c r="Q179" i="51" s="1"/>
  <c r="B194" i="57"/>
  <c r="B194" i="56"/>
  <c r="L194" i="56" s="1"/>
  <c r="Q194" i="56" s="1"/>
  <c r="B49" i="55"/>
  <c r="B194" i="54"/>
  <c r="B126" i="53"/>
  <c r="L126" i="53" s="1"/>
  <c r="Q126" i="53" s="1"/>
  <c r="B119" i="52"/>
  <c r="L119" i="52" s="1"/>
  <c r="Q119" i="52" s="1"/>
  <c r="B179" i="24"/>
  <c r="L179" i="24" s="1"/>
  <c r="B124" i="51"/>
  <c r="L124" i="51" s="1"/>
  <c r="B9" i="57"/>
  <c r="L12" i="57" s="1"/>
  <c r="B9" i="56"/>
  <c r="L9" i="56" s="1"/>
  <c r="B9" i="55"/>
  <c r="L9" i="55" s="1"/>
  <c r="B9" i="54"/>
  <c r="L12" i="54" s="1"/>
  <c r="B8" i="53"/>
  <c r="L8" i="53" s="1"/>
  <c r="B179" i="52"/>
  <c r="L179" i="52" s="1"/>
  <c r="Q179" i="52" s="1"/>
  <c r="B228" i="24"/>
  <c r="L228" i="24" s="1"/>
  <c r="Q228" i="24" s="1"/>
  <c r="B64" i="51"/>
  <c r="L64" i="51" s="1"/>
  <c r="B126" i="57"/>
  <c r="B126" i="56"/>
  <c r="L126" i="56" s="1"/>
  <c r="B177" i="55"/>
  <c r="L177" i="55" s="1"/>
  <c r="B126" i="54"/>
  <c r="B70" i="53"/>
  <c r="L70" i="53" s="1"/>
  <c r="B236" i="52"/>
  <c r="L236" i="52" s="1"/>
  <c r="B324" i="24"/>
  <c r="L324" i="24" s="1"/>
  <c r="B72" i="51"/>
  <c r="L72" i="51" s="1"/>
  <c r="B92" i="57"/>
  <c r="B92" i="56"/>
  <c r="L92" i="56" s="1"/>
  <c r="Q92" i="56" s="1"/>
  <c r="B74" i="55"/>
  <c r="B92" i="54"/>
  <c r="B49" i="53"/>
  <c r="L49" i="53" s="1"/>
  <c r="Q49" i="53" s="1"/>
  <c r="B162" i="52"/>
  <c r="L162" i="52" s="1"/>
  <c r="Q162" i="52" s="1"/>
  <c r="B265" i="24"/>
  <c r="L265" i="24" s="1"/>
  <c r="B37" i="51"/>
  <c r="L37" i="51" s="1"/>
  <c r="B68" i="57"/>
  <c r="B68" i="56"/>
  <c r="L68" i="56" s="1"/>
  <c r="B73" i="55"/>
  <c r="L73" i="55" s="1"/>
  <c r="B68" i="54"/>
  <c r="B39" i="53"/>
  <c r="L39" i="53" s="1"/>
  <c r="B90" i="52"/>
  <c r="L90" i="52" s="1"/>
  <c r="B189" i="24"/>
  <c r="L189" i="24" s="1"/>
  <c r="B48" i="51"/>
  <c r="L48" i="51" s="1"/>
  <c r="B191" i="57"/>
  <c r="B191" i="56"/>
  <c r="L191" i="56" s="1"/>
  <c r="Q191" i="56" s="1"/>
  <c r="B191" i="55"/>
  <c r="L191" i="55" s="1"/>
  <c r="Q191" i="55" s="1"/>
  <c r="B191" i="54"/>
  <c r="B208" i="53"/>
  <c r="L208" i="53" s="1"/>
  <c r="Q208" i="53" s="1"/>
  <c r="B154" i="52"/>
  <c r="L154" i="52" s="1"/>
  <c r="Q154" i="52" s="1"/>
  <c r="B198" i="51"/>
  <c r="L198" i="51" s="1"/>
  <c r="B365" i="24"/>
  <c r="L365" i="24" s="1"/>
  <c r="B153" i="57"/>
  <c r="B153" i="56"/>
  <c r="B114" i="55"/>
  <c r="L114" i="55" s="1"/>
  <c r="B153" i="54"/>
  <c r="B187" i="53"/>
  <c r="L187" i="53" s="1"/>
  <c r="Q187" i="53" s="1"/>
  <c r="B194" i="52"/>
  <c r="L194" i="52" s="1"/>
  <c r="B263" i="24"/>
  <c r="L263" i="24" s="1"/>
  <c r="B182" i="51"/>
  <c r="L182" i="51" s="1"/>
  <c r="B278" i="57"/>
  <c r="B278" i="56"/>
  <c r="B278" i="55"/>
  <c r="B278" i="54"/>
  <c r="B278" i="53"/>
  <c r="B67" i="52"/>
  <c r="L67" i="52" s="1"/>
  <c r="Q67" i="52" s="1"/>
  <c r="B69" i="24"/>
  <c r="B139" i="24"/>
  <c r="B278" i="51"/>
  <c r="B266" i="57"/>
  <c r="B266" i="56"/>
  <c r="B266" i="55"/>
  <c r="B266" i="54"/>
  <c r="B266" i="53"/>
  <c r="B55" i="52"/>
  <c r="B266" i="51"/>
  <c r="B127" i="24"/>
  <c r="B57" i="24"/>
  <c r="B136" i="57"/>
  <c r="L139" i="57" s="1"/>
  <c r="B136" i="56"/>
  <c r="L136" i="56" s="1"/>
  <c r="B35" i="55"/>
  <c r="L35" i="55" s="1"/>
  <c r="B136" i="54"/>
  <c r="L139" i="54" s="1"/>
  <c r="B58" i="53"/>
  <c r="L58" i="53" s="1"/>
  <c r="B108" i="52"/>
  <c r="L108" i="52" s="1"/>
  <c r="B104" i="51"/>
  <c r="L104" i="51" s="1"/>
  <c r="B222" i="24"/>
  <c r="L222" i="24" s="1"/>
  <c r="B277" i="57"/>
  <c r="B277" i="56"/>
  <c r="B277" i="55"/>
  <c r="B277" i="54"/>
  <c r="B277" i="53"/>
  <c r="B66" i="52"/>
  <c r="B68" i="24"/>
  <c r="B138" i="24"/>
  <c r="B277" i="51"/>
  <c r="B273" i="57"/>
  <c r="B273" i="56"/>
  <c r="B273" i="55"/>
  <c r="B273" i="54"/>
  <c r="B273" i="53"/>
  <c r="B62" i="52"/>
  <c r="B134" i="24"/>
  <c r="B64" i="24"/>
  <c r="B273" i="51"/>
  <c r="B269" i="57"/>
  <c r="B269" i="56"/>
  <c r="B269" i="55"/>
  <c r="B269" i="54"/>
  <c r="B269" i="53"/>
  <c r="B60" i="24"/>
  <c r="B130" i="24"/>
  <c r="B58" i="52"/>
  <c r="B269" i="51"/>
  <c r="B265" i="57"/>
  <c r="B265" i="56"/>
  <c r="B265" i="55"/>
  <c r="B265" i="54"/>
  <c r="B265" i="53"/>
  <c r="B54" i="52"/>
  <c r="B56" i="24"/>
  <c r="B126" i="24"/>
  <c r="B265" i="51"/>
  <c r="B261" i="57"/>
  <c r="B261" i="56"/>
  <c r="B261" i="55"/>
  <c r="B261" i="54"/>
  <c r="B261" i="53"/>
  <c r="B50" i="52"/>
  <c r="B122" i="24"/>
  <c r="B52" i="24"/>
  <c r="B261" i="51"/>
  <c r="B257" i="57"/>
  <c r="B257" i="56"/>
  <c r="B257" i="55"/>
  <c r="B257" i="54"/>
  <c r="B257" i="53"/>
  <c r="B46" i="52"/>
  <c r="B48" i="24"/>
  <c r="B118" i="24"/>
  <c r="B257" i="51"/>
  <c r="B253" i="57"/>
  <c r="B253" i="56"/>
  <c r="B253" i="55"/>
  <c r="B253" i="54"/>
  <c r="B253" i="53"/>
  <c r="B42" i="52"/>
  <c r="L42" i="52" s="1"/>
  <c r="Q42" i="52" s="1"/>
  <c r="B114" i="24"/>
  <c r="B44" i="24"/>
  <c r="B253" i="51"/>
  <c r="B249" i="57"/>
  <c r="B249" i="56"/>
  <c r="B249" i="55"/>
  <c r="B249" i="54"/>
  <c r="B249" i="53"/>
  <c r="B40" i="24"/>
  <c r="B38" i="52"/>
  <c r="B249" i="51"/>
  <c r="B110" i="24"/>
  <c r="B245" i="57"/>
  <c r="B245" i="56"/>
  <c r="B245" i="55"/>
  <c r="B245" i="54"/>
  <c r="B245" i="53"/>
  <c r="B34" i="52"/>
  <c r="B106" i="24"/>
  <c r="B245" i="51"/>
  <c r="B36" i="24"/>
  <c r="B241" i="57"/>
  <c r="B241" i="56"/>
  <c r="B241" i="55"/>
  <c r="B241" i="54"/>
  <c r="B241" i="53"/>
  <c r="B32" i="24"/>
  <c r="B102" i="24"/>
  <c r="B241" i="51"/>
  <c r="B30" i="52"/>
  <c r="B237" i="57"/>
  <c r="B237" i="56"/>
  <c r="B237" i="55"/>
  <c r="B237" i="54"/>
  <c r="B237" i="53"/>
  <c r="B26" i="52"/>
  <c r="B98" i="24"/>
  <c r="B237" i="51"/>
  <c r="B28" i="24"/>
  <c r="B233" i="57"/>
  <c r="B233" i="56"/>
  <c r="B233" i="55"/>
  <c r="B233" i="54"/>
  <c r="B233" i="53"/>
  <c r="B233" i="51"/>
  <c r="B94" i="24"/>
  <c r="B24" i="24"/>
  <c r="B22" i="52"/>
  <c r="B229" i="57"/>
  <c r="B229" i="56"/>
  <c r="B229" i="55"/>
  <c r="B229" i="54"/>
  <c r="B229" i="53"/>
  <c r="B18" i="52"/>
  <c r="B20" i="24"/>
  <c r="B90" i="24"/>
  <c r="B229" i="51"/>
  <c r="B225" i="57"/>
  <c r="B225" i="56"/>
  <c r="B225" i="55"/>
  <c r="B225" i="54"/>
  <c r="B225" i="53"/>
  <c r="B14" i="52"/>
  <c r="B86" i="24"/>
  <c r="B225" i="51"/>
  <c r="B16" i="24"/>
  <c r="B221" i="57"/>
  <c r="B221" i="56"/>
  <c r="B221" i="55"/>
  <c r="B221" i="54"/>
  <c r="B221" i="53"/>
  <c r="B10" i="52"/>
  <c r="L10" i="52" s="1"/>
  <c r="Q10" i="52" s="1"/>
  <c r="B221" i="51"/>
  <c r="B12" i="24"/>
  <c r="B82" i="24"/>
  <c r="B213" i="57"/>
  <c r="B213" i="56"/>
  <c r="B213" i="55"/>
  <c r="B213" i="54"/>
  <c r="B54" i="53"/>
  <c r="B2" i="52"/>
  <c r="B4" i="24"/>
  <c r="B56" i="51"/>
  <c r="B74" i="24"/>
  <c r="B215" i="57"/>
  <c r="B215" i="56"/>
  <c r="B215" i="55"/>
  <c r="B215" i="54"/>
  <c r="B215" i="53"/>
  <c r="B4" i="52"/>
  <c r="B6" i="24"/>
  <c r="B76" i="24"/>
  <c r="B215" i="51"/>
  <c r="B2" i="57"/>
  <c r="B2" i="56"/>
  <c r="B24" i="55"/>
  <c r="L24" i="55" s="1"/>
  <c r="B2" i="54"/>
  <c r="B2" i="53"/>
  <c r="L2" i="53" s="1"/>
  <c r="Q2" i="53" s="1"/>
  <c r="B73" i="52"/>
  <c r="B151" i="51"/>
  <c r="L151" i="51" s="1"/>
  <c r="Q151" i="51" s="1"/>
  <c r="B160" i="24"/>
  <c r="L160" i="24" s="1"/>
  <c r="L78" i="55"/>
  <c r="Q78" i="55" s="1"/>
  <c r="L2" i="51"/>
  <c r="L214" i="52"/>
  <c r="Q214" i="52" s="1"/>
  <c r="L69" i="53"/>
  <c r="Q69" i="53" s="1"/>
  <c r="L78" i="56"/>
  <c r="Q78" i="56" s="1"/>
  <c r="B24" i="57"/>
  <c r="B24" i="56"/>
  <c r="L24" i="56" s="1"/>
  <c r="B163" i="55"/>
  <c r="L163" i="55" s="1"/>
  <c r="B24" i="54"/>
  <c r="B59" i="53"/>
  <c r="L59" i="53" s="1"/>
  <c r="B238" i="52"/>
  <c r="L238" i="52" s="1"/>
  <c r="B329" i="24"/>
  <c r="L329" i="24" s="1"/>
  <c r="B58" i="51"/>
  <c r="L58" i="51" s="1"/>
  <c r="B13" i="57"/>
  <c r="B13" i="56"/>
  <c r="B47" i="55"/>
  <c r="L47" i="55" s="1"/>
  <c r="B13" i="53"/>
  <c r="L13" i="53" s="1"/>
  <c r="Q13" i="53" s="1"/>
  <c r="B13" i="54"/>
  <c r="B100" i="52"/>
  <c r="L100" i="52" s="1"/>
  <c r="B233" i="24"/>
  <c r="L233" i="24" s="1"/>
  <c r="Q233" i="24" s="1"/>
  <c r="B78" i="51"/>
  <c r="L78" i="51" s="1"/>
  <c r="Q78" i="51" s="1"/>
  <c r="B145" i="57"/>
  <c r="B145" i="56"/>
  <c r="L145" i="56" s="1"/>
  <c r="Q145" i="56" s="1"/>
  <c r="B145" i="54"/>
  <c r="B145" i="55"/>
  <c r="L145" i="55" s="1"/>
  <c r="Q145" i="55" s="1"/>
  <c r="B144" i="53"/>
  <c r="L144" i="53" s="1"/>
  <c r="Q144" i="53" s="1"/>
  <c r="B155" i="52"/>
  <c r="L155" i="52" s="1"/>
  <c r="Q155" i="52" s="1"/>
  <c r="B183" i="24"/>
  <c r="L183" i="24" s="1"/>
  <c r="B138" i="51"/>
  <c r="L138" i="51" s="1"/>
  <c r="B113" i="57"/>
  <c r="L116" i="57" s="1"/>
  <c r="B113" i="56"/>
  <c r="L113" i="56" s="1"/>
  <c r="B135" i="55"/>
  <c r="L135" i="55" s="1"/>
  <c r="B113" i="54"/>
  <c r="L116" i="54" s="1"/>
  <c r="B24" i="53"/>
  <c r="L24" i="53" s="1"/>
  <c r="B252" i="52"/>
  <c r="L252" i="52" s="1"/>
  <c r="B6" i="51"/>
  <c r="L6" i="51" s="1"/>
  <c r="B339" i="24"/>
  <c r="L339" i="24" s="1"/>
  <c r="B169" i="57"/>
  <c r="B169" i="56"/>
  <c r="L169" i="56" s="1"/>
  <c r="B169" i="55"/>
  <c r="L169" i="55" s="1"/>
  <c r="B169" i="54"/>
  <c r="B30" i="53"/>
  <c r="L30" i="53" s="1"/>
  <c r="B142" i="52"/>
  <c r="L142" i="52" s="1"/>
  <c r="B35" i="51"/>
  <c r="L35" i="51" s="1"/>
  <c r="B232" i="24"/>
  <c r="L232" i="24" s="1"/>
  <c r="B25" i="57"/>
  <c r="L28" i="57" s="1"/>
  <c r="B25" i="56"/>
  <c r="L25" i="56" s="1"/>
  <c r="B27" i="55"/>
  <c r="L27" i="55" s="1"/>
  <c r="B25" i="54"/>
  <c r="L28" i="54" s="1"/>
  <c r="B11" i="53"/>
  <c r="L11" i="53" s="1"/>
  <c r="B96" i="52"/>
  <c r="L96" i="52" s="1"/>
  <c r="B193" i="24"/>
  <c r="L193" i="24" s="1"/>
  <c r="B8" i="51"/>
  <c r="L8" i="51" s="1"/>
  <c r="B76" i="57"/>
  <c r="L79" i="57" s="1"/>
  <c r="B76" i="56"/>
  <c r="L76" i="56" s="1"/>
  <c r="B34" i="55"/>
  <c r="L34" i="55" s="1"/>
  <c r="B76" i="54"/>
  <c r="L79" i="54" s="1"/>
  <c r="B94" i="53"/>
  <c r="L94" i="53" s="1"/>
  <c r="B114" i="52"/>
  <c r="L114" i="52" s="1"/>
  <c r="B218" i="24"/>
  <c r="L218" i="24" s="1"/>
  <c r="B94" i="51"/>
  <c r="L94" i="51" s="1"/>
  <c r="B3" i="57"/>
  <c r="L3" i="57" s="1"/>
  <c r="Q3" i="57" s="1"/>
  <c r="B3" i="56"/>
  <c r="B152" i="55"/>
  <c r="L152" i="55" s="1"/>
  <c r="B3" i="54"/>
  <c r="L3" i="54" s="1"/>
  <c r="Q3" i="54" s="1"/>
  <c r="B3" i="53"/>
  <c r="L3" i="53" s="1"/>
  <c r="Q3" i="53" s="1"/>
  <c r="B206" i="52"/>
  <c r="L206" i="52" s="1"/>
  <c r="B308" i="24"/>
  <c r="L308" i="24" s="1"/>
  <c r="B41" i="51"/>
  <c r="L41" i="51" s="1"/>
  <c r="B50" i="57"/>
  <c r="L50" i="57" s="1"/>
  <c r="B50" i="56"/>
  <c r="L50" i="56" s="1"/>
  <c r="B166" i="55"/>
  <c r="L166" i="55" s="1"/>
  <c r="B50" i="54"/>
  <c r="L50" i="54" s="1"/>
  <c r="B61" i="53"/>
  <c r="L61" i="53" s="1"/>
  <c r="B255" i="52"/>
  <c r="L255" i="52" s="1"/>
  <c r="B10" i="51"/>
  <c r="L10" i="51" s="1"/>
  <c r="B335" i="24"/>
  <c r="L335" i="24" s="1"/>
  <c r="B158" i="57"/>
  <c r="B158" i="56"/>
  <c r="B117" i="55"/>
  <c r="L117" i="55" s="1"/>
  <c r="B158" i="54"/>
  <c r="B158" i="53"/>
  <c r="L158" i="53" s="1"/>
  <c r="Q158" i="53" s="1"/>
  <c r="B195" i="52"/>
  <c r="L195" i="52" s="1"/>
  <c r="Q195" i="52" s="1"/>
  <c r="B272" i="24"/>
  <c r="L272" i="24" s="1"/>
  <c r="B80" i="51"/>
  <c r="L80" i="51" s="1"/>
  <c r="Q80" i="51" s="1"/>
  <c r="B208" i="57"/>
  <c r="B208" i="56"/>
  <c r="L208" i="56" s="1"/>
  <c r="Q208" i="56" s="1"/>
  <c r="B208" i="55"/>
  <c r="L208" i="55" s="1"/>
  <c r="Q208" i="55" s="1"/>
  <c r="B208" i="54"/>
  <c r="B120" i="53"/>
  <c r="L120" i="53" s="1"/>
  <c r="Q120" i="53" s="1"/>
  <c r="B130" i="52"/>
  <c r="L130" i="52" s="1"/>
  <c r="Q130" i="52" s="1"/>
  <c r="B313" i="24"/>
  <c r="L313" i="24" s="1"/>
  <c r="Q313" i="24" s="1"/>
  <c r="B113" i="51"/>
  <c r="L113" i="51" s="1"/>
  <c r="Q113" i="51" s="1"/>
  <c r="B314" i="24"/>
  <c r="L314" i="24" s="1"/>
  <c r="Q314" i="24" s="1"/>
  <c r="B18" i="57"/>
  <c r="L18" i="57" s="1"/>
  <c r="Q18" i="57" s="1"/>
  <c r="B18" i="56"/>
  <c r="B127" i="55"/>
  <c r="L127" i="55" s="1"/>
  <c r="B18" i="54"/>
  <c r="L18" i="54" s="1"/>
  <c r="Q18" i="54" s="1"/>
  <c r="B18" i="53"/>
  <c r="L18" i="53" s="1"/>
  <c r="Q18" i="53" s="1"/>
  <c r="B199" i="52"/>
  <c r="L199" i="52" s="1"/>
  <c r="B306" i="24"/>
  <c r="L306" i="24" s="1"/>
  <c r="Q306" i="24" s="1"/>
  <c r="B135" i="51"/>
  <c r="L135" i="51" s="1"/>
  <c r="Q135" i="51" s="1"/>
  <c r="B200" i="57"/>
  <c r="B200" i="56"/>
  <c r="L200" i="56" s="1"/>
  <c r="Q200" i="56" s="1"/>
  <c r="B95" i="55"/>
  <c r="B200" i="54"/>
  <c r="B146" i="53"/>
  <c r="L146" i="53" s="1"/>
  <c r="Q146" i="53" s="1"/>
  <c r="B176" i="52"/>
  <c r="L176" i="52" s="1"/>
  <c r="B174" i="51"/>
  <c r="L174" i="51" s="1"/>
  <c r="B285" i="24"/>
  <c r="L285" i="24" s="1"/>
  <c r="B156" i="57"/>
  <c r="B156" i="56"/>
  <c r="L156" i="56" s="1"/>
  <c r="Q156" i="56" s="1"/>
  <c r="B156" i="55"/>
  <c r="L156" i="55" s="1"/>
  <c r="Q156" i="55" s="1"/>
  <c r="B156" i="54"/>
  <c r="B172" i="53"/>
  <c r="L172" i="53" s="1"/>
  <c r="Q172" i="53" s="1"/>
  <c r="B251" i="52"/>
  <c r="L251" i="52" s="1"/>
  <c r="B274" i="24"/>
  <c r="L274" i="24" s="1"/>
  <c r="B199" i="51"/>
  <c r="L199" i="51" s="1"/>
  <c r="B86" i="57"/>
  <c r="B86" i="56"/>
  <c r="L86" i="56" s="1"/>
  <c r="Q86" i="56" s="1"/>
  <c r="B204" i="55"/>
  <c r="B86" i="54"/>
  <c r="B83" i="53"/>
  <c r="L83" i="53" s="1"/>
  <c r="Q83" i="53" s="1"/>
  <c r="B228" i="52"/>
  <c r="L228" i="52" s="1"/>
  <c r="B79" i="51"/>
  <c r="L79" i="51" s="1"/>
  <c r="B374" i="24"/>
  <c r="L374" i="24" s="1"/>
  <c r="B141" i="57"/>
  <c r="L144" i="57" s="1"/>
  <c r="B141" i="56"/>
  <c r="L141" i="56" s="1"/>
  <c r="B141" i="55"/>
  <c r="L141" i="55" s="1"/>
  <c r="B141" i="54"/>
  <c r="L144" i="54" s="1"/>
  <c r="B143" i="53"/>
  <c r="L143" i="53" s="1"/>
  <c r="B242" i="52"/>
  <c r="L242" i="52" s="1"/>
  <c r="B369" i="24"/>
  <c r="L369" i="24" s="1"/>
  <c r="Q369" i="24" s="1"/>
  <c r="B137" i="51"/>
  <c r="L137" i="51" s="1"/>
  <c r="B117" i="57"/>
  <c r="B117" i="56"/>
  <c r="L117" i="56" s="1"/>
  <c r="B131" i="55"/>
  <c r="L131" i="55" s="1"/>
  <c r="B117" i="54"/>
  <c r="B104" i="53"/>
  <c r="L104" i="53" s="1"/>
  <c r="B224" i="52"/>
  <c r="L224" i="52" s="1"/>
  <c r="B362" i="24"/>
  <c r="L362" i="24" s="1"/>
  <c r="B121" i="51"/>
  <c r="L121" i="51" s="1"/>
  <c r="B180" i="57"/>
  <c r="B180" i="56"/>
  <c r="L180" i="56" s="1"/>
  <c r="Q180" i="56" s="1"/>
  <c r="B180" i="55"/>
  <c r="L180" i="55" s="1"/>
  <c r="Q180" i="55" s="1"/>
  <c r="B180" i="54"/>
  <c r="B75" i="53"/>
  <c r="L75" i="53" s="1"/>
  <c r="Q75" i="53" s="1"/>
  <c r="B128" i="52"/>
  <c r="L128" i="52" s="1"/>
  <c r="B297" i="24"/>
  <c r="L297" i="24" s="1"/>
  <c r="Q297" i="24" s="1"/>
  <c r="B3" i="51"/>
  <c r="L3" i="51" s="1"/>
  <c r="B57" i="57"/>
  <c r="B57" i="56"/>
  <c r="L57" i="56" s="1"/>
  <c r="B57" i="55"/>
  <c r="L57" i="55" s="1"/>
  <c r="B57" i="54"/>
  <c r="B32" i="53"/>
  <c r="L32" i="53" s="1"/>
  <c r="B134" i="52"/>
  <c r="L134" i="52" s="1"/>
  <c r="B23" i="51"/>
  <c r="L23" i="51" s="1"/>
  <c r="B195" i="24"/>
  <c r="L195" i="24" s="1"/>
  <c r="B121" i="57"/>
  <c r="L121" i="57" s="1"/>
  <c r="B121" i="56"/>
  <c r="B203" i="55"/>
  <c r="B121" i="54"/>
  <c r="L121" i="54" s="1"/>
  <c r="B29" i="53"/>
  <c r="L29" i="53" s="1"/>
  <c r="B241" i="52"/>
  <c r="L241" i="52" s="1"/>
  <c r="B327" i="24"/>
  <c r="L327" i="24" s="1"/>
  <c r="B39" i="51"/>
  <c r="L39" i="51" s="1"/>
  <c r="B55" i="57"/>
  <c r="L55" i="57" s="1"/>
  <c r="B55" i="56"/>
  <c r="B90" i="55"/>
  <c r="B55" i="54"/>
  <c r="L55" i="54" s="1"/>
  <c r="B84" i="53"/>
  <c r="L84" i="53" s="1"/>
  <c r="B225" i="52"/>
  <c r="L225" i="52" s="1"/>
  <c r="B73" i="51"/>
  <c r="L73" i="51" s="1"/>
  <c r="B321" i="24"/>
  <c r="L321" i="24" s="1"/>
  <c r="B138" i="57"/>
  <c r="B138" i="56"/>
  <c r="L138" i="56" s="1"/>
  <c r="Q138" i="56" s="1"/>
  <c r="B138" i="55"/>
  <c r="L138" i="55" s="1"/>
  <c r="Q138" i="55" s="1"/>
  <c r="B138" i="54"/>
  <c r="B108" i="53"/>
  <c r="L108" i="53" s="1"/>
  <c r="Q108" i="53" s="1"/>
  <c r="B160" i="52"/>
  <c r="L160" i="52" s="1"/>
  <c r="Q160" i="52" s="1"/>
  <c r="B66" i="51"/>
  <c r="L66" i="51" s="1"/>
  <c r="B201" i="24"/>
  <c r="L201" i="24" s="1"/>
  <c r="Q201" i="24" s="1"/>
  <c r="B157" i="57"/>
  <c r="L157" i="57" s="1"/>
  <c r="Q157" i="57" s="1"/>
  <c r="B157" i="56"/>
  <c r="B93" i="55"/>
  <c r="L93" i="55" s="1"/>
  <c r="B157" i="54"/>
  <c r="L157" i="54" s="1"/>
  <c r="Q157" i="54" s="1"/>
  <c r="B183" i="53"/>
  <c r="L183" i="53" s="1"/>
  <c r="Q183" i="53" s="1"/>
  <c r="B175" i="52"/>
  <c r="L175" i="52" s="1"/>
  <c r="Q175" i="52" s="1"/>
  <c r="B176" i="51"/>
  <c r="L176" i="51" s="1"/>
  <c r="B271" i="24"/>
  <c r="L271" i="24" s="1"/>
  <c r="B93" i="57"/>
  <c r="B93" i="56"/>
  <c r="B88" i="55"/>
  <c r="L88" i="55" s="1"/>
  <c r="B93" i="54"/>
  <c r="B211" i="53"/>
  <c r="L211" i="53" s="1"/>
  <c r="Q211" i="53" s="1"/>
  <c r="B172" i="52"/>
  <c r="L172" i="52" s="1"/>
  <c r="B270" i="24"/>
  <c r="L270" i="24" s="1"/>
  <c r="B207" i="51"/>
  <c r="L207" i="51" s="1"/>
  <c r="B183" i="57"/>
  <c r="B183" i="56"/>
  <c r="B46" i="55"/>
  <c r="L46" i="55" s="1"/>
  <c r="B183" i="54"/>
  <c r="B204" i="53"/>
  <c r="L204" i="53" s="1"/>
  <c r="Q204" i="53" s="1"/>
  <c r="B77" i="52"/>
  <c r="L77" i="52" s="1"/>
  <c r="B203" i="51"/>
  <c r="L203" i="51" s="1"/>
  <c r="B230" i="24"/>
  <c r="L230" i="24" s="1"/>
  <c r="Q230" i="24" s="1"/>
  <c r="B125" i="57"/>
  <c r="B125" i="56"/>
  <c r="L125" i="56" s="1"/>
  <c r="B125" i="55"/>
  <c r="L125" i="55" s="1"/>
  <c r="B125" i="54"/>
  <c r="B138" i="53"/>
  <c r="L138" i="53" s="1"/>
  <c r="B197" i="52"/>
  <c r="L197" i="52" s="1"/>
  <c r="Q197" i="52" s="1"/>
  <c r="B340" i="24"/>
  <c r="L340" i="24" s="1"/>
  <c r="Q340" i="24" s="1"/>
  <c r="B136" i="51"/>
  <c r="L136" i="51" s="1"/>
  <c r="B63" i="57"/>
  <c r="L63" i="57" s="1"/>
  <c r="B63" i="56"/>
  <c r="L63" i="56" s="1"/>
  <c r="B23" i="55"/>
  <c r="L23" i="55" s="1"/>
  <c r="B63" i="54"/>
  <c r="L63" i="54" s="1"/>
  <c r="B35" i="53"/>
  <c r="L35" i="53" s="1"/>
  <c r="B106" i="52"/>
  <c r="L106" i="52" s="1"/>
  <c r="B242" i="24"/>
  <c r="L242" i="24" s="1"/>
  <c r="B192" i="51"/>
  <c r="L192" i="51" s="1"/>
  <c r="B65" i="57"/>
  <c r="B65" i="56"/>
  <c r="L65" i="56" s="1"/>
  <c r="B65" i="55"/>
  <c r="L65" i="55" s="1"/>
  <c r="B65" i="54"/>
  <c r="B38" i="53"/>
  <c r="L38" i="53" s="1"/>
  <c r="B171" i="52"/>
  <c r="L171" i="52" s="1"/>
  <c r="B191" i="24"/>
  <c r="L191" i="24" s="1"/>
  <c r="B44" i="51"/>
  <c r="L44" i="51" s="1"/>
  <c r="B17" i="57"/>
  <c r="B17" i="56"/>
  <c r="L17" i="56" s="1"/>
  <c r="Q17" i="56" s="1"/>
  <c r="B17" i="55"/>
  <c r="L17" i="55" s="1"/>
  <c r="Q17" i="55" s="1"/>
  <c r="B17" i="54"/>
  <c r="B128" i="53"/>
  <c r="L128" i="53" s="1"/>
  <c r="Q128" i="53" s="1"/>
  <c r="B187" i="24"/>
  <c r="L187" i="24" s="1"/>
  <c r="Q187" i="24" s="1"/>
  <c r="B188" i="52"/>
  <c r="L188" i="52" s="1"/>
  <c r="Q188" i="52" s="1"/>
  <c r="B123" i="51"/>
  <c r="L123" i="51" s="1"/>
  <c r="Q123" i="51" s="1"/>
  <c r="B71" i="57"/>
  <c r="L74" i="57" s="1"/>
  <c r="B71" i="56"/>
  <c r="L71" i="56" s="1"/>
  <c r="B71" i="55"/>
  <c r="L71" i="55" s="1"/>
  <c r="B71" i="54"/>
  <c r="L74" i="54" s="1"/>
  <c r="B89" i="53"/>
  <c r="L89" i="53" s="1"/>
  <c r="B180" i="52"/>
  <c r="L180" i="52" s="1"/>
  <c r="B231" i="24"/>
  <c r="L231" i="24" s="1"/>
  <c r="B106" i="51"/>
  <c r="L106" i="51" s="1"/>
  <c r="B79" i="57"/>
  <c r="Q79" i="57" s="1"/>
  <c r="B79" i="56"/>
  <c r="L79" i="56" s="1"/>
  <c r="B79" i="55"/>
  <c r="L79" i="55" s="1"/>
  <c r="B79" i="54"/>
  <c r="Q79" i="54" s="1"/>
  <c r="B86" i="53"/>
  <c r="L86" i="53" s="1"/>
  <c r="B183" i="52"/>
  <c r="L183" i="52" s="1"/>
  <c r="Q183" i="52" s="1"/>
  <c r="B207" i="24"/>
  <c r="L207" i="24" s="1"/>
  <c r="B111" i="51"/>
  <c r="L111" i="51" s="1"/>
  <c r="B181" i="57"/>
  <c r="B181" i="56"/>
  <c r="B33" i="55"/>
  <c r="B181" i="54"/>
  <c r="B203" i="53"/>
  <c r="L203" i="53" s="1"/>
  <c r="Q203" i="53" s="1"/>
  <c r="B74" i="52"/>
  <c r="L74" i="52" s="1"/>
  <c r="B171" i="51"/>
  <c r="L171" i="51" s="1"/>
  <c r="B226" i="24"/>
  <c r="L226" i="24" s="1"/>
  <c r="Q226" i="24" s="1"/>
  <c r="B38" i="57"/>
  <c r="L38" i="57" s="1"/>
  <c r="Q38" i="57" s="1"/>
  <c r="B38" i="56"/>
  <c r="B82" i="55"/>
  <c r="B38" i="54"/>
  <c r="L38" i="54" s="1"/>
  <c r="Q38" i="54" s="1"/>
  <c r="B100" i="53"/>
  <c r="L100" i="53" s="1"/>
  <c r="Q100" i="53" s="1"/>
  <c r="B107" i="52"/>
  <c r="L107" i="52" s="1"/>
  <c r="B288" i="24"/>
  <c r="L288" i="24" s="1"/>
  <c r="B71" i="51"/>
  <c r="L71" i="51" s="1"/>
  <c r="B75" i="57"/>
  <c r="B75" i="56"/>
  <c r="L75" i="56" s="1"/>
  <c r="B75" i="55"/>
  <c r="L75" i="55" s="1"/>
  <c r="B75" i="54"/>
  <c r="B45" i="53"/>
  <c r="L45" i="53" s="1"/>
  <c r="B200" i="52"/>
  <c r="L200" i="52" s="1"/>
  <c r="Q200" i="52" s="1"/>
  <c r="B55" i="51"/>
  <c r="L55" i="51" s="1"/>
  <c r="B202" i="24"/>
  <c r="L202" i="24" s="1"/>
  <c r="Q202" i="24" s="1"/>
  <c r="B192" i="57"/>
  <c r="B192" i="56"/>
  <c r="L192" i="56" s="1"/>
  <c r="Q192" i="56" s="1"/>
  <c r="B192" i="55"/>
  <c r="L192" i="55" s="1"/>
  <c r="Q192" i="55" s="1"/>
  <c r="B192" i="54"/>
  <c r="B148" i="53"/>
  <c r="L148" i="53" s="1"/>
  <c r="Q148" i="53" s="1"/>
  <c r="B223" i="52"/>
  <c r="L223" i="52" s="1"/>
  <c r="Q223" i="52" s="1"/>
  <c r="B149" i="51"/>
  <c r="L149" i="51" s="1"/>
  <c r="B211" i="24"/>
  <c r="L211" i="24" s="1"/>
  <c r="B103" i="57"/>
  <c r="B103" i="56"/>
  <c r="L103" i="56" s="1"/>
  <c r="Q103" i="56" s="1"/>
  <c r="B103" i="55"/>
  <c r="L103" i="55" s="1"/>
  <c r="Q103" i="55" s="1"/>
  <c r="B103" i="54"/>
  <c r="B105" i="53"/>
  <c r="L105" i="53" s="1"/>
  <c r="Q105" i="53" s="1"/>
  <c r="B211" i="52"/>
  <c r="L211" i="52" s="1"/>
  <c r="Q211" i="52" s="1"/>
  <c r="B243" i="24"/>
  <c r="L243" i="24" s="1"/>
  <c r="Q243" i="24" s="1"/>
  <c r="B109" i="51"/>
  <c r="L109" i="51" s="1"/>
  <c r="Q109" i="51" s="1"/>
  <c r="B11" i="57"/>
  <c r="B11" i="56"/>
  <c r="L11" i="56" s="1"/>
  <c r="Q11" i="56" s="1"/>
  <c r="B11" i="55"/>
  <c r="L11" i="55" s="1"/>
  <c r="Q11" i="55" s="1"/>
  <c r="B11" i="54"/>
  <c r="B113" i="53"/>
  <c r="L113" i="53" s="1"/>
  <c r="Q113" i="53" s="1"/>
  <c r="B209" i="52"/>
  <c r="L209" i="52" s="1"/>
  <c r="B330" i="24"/>
  <c r="L330" i="24" s="1"/>
  <c r="Q330" i="24" s="1"/>
  <c r="B88" i="51"/>
  <c r="L88" i="51" s="1"/>
  <c r="B36" i="57"/>
  <c r="L39" i="57" s="1"/>
  <c r="B36" i="56"/>
  <c r="L36" i="56" s="1"/>
  <c r="B36" i="55"/>
  <c r="L36" i="55" s="1"/>
  <c r="B36" i="54"/>
  <c r="L39" i="54" s="1"/>
  <c r="B159" i="53"/>
  <c r="L159" i="53" s="1"/>
  <c r="B210" i="52"/>
  <c r="L210" i="52" s="1"/>
  <c r="B203" i="24"/>
  <c r="L203" i="24" s="1"/>
  <c r="B128" i="51"/>
  <c r="L128" i="51" s="1"/>
  <c r="B205" i="57"/>
  <c r="B205" i="56"/>
  <c r="L205" i="56" s="1"/>
  <c r="Q205" i="56" s="1"/>
  <c r="B205" i="55"/>
  <c r="L205" i="55" s="1"/>
  <c r="Q205" i="55" s="1"/>
  <c r="B205" i="54"/>
  <c r="B122" i="53"/>
  <c r="L122" i="53" s="1"/>
  <c r="Q122" i="53" s="1"/>
  <c r="B230" i="52"/>
  <c r="L230" i="52" s="1"/>
  <c r="Q230" i="52" s="1"/>
  <c r="B221" i="24"/>
  <c r="L221" i="24" s="1"/>
  <c r="Q221" i="24" s="1"/>
  <c r="B220" i="24"/>
  <c r="L220" i="24" s="1"/>
  <c r="Q220" i="24" s="1"/>
  <c r="B108" i="51"/>
  <c r="L108" i="51" s="1"/>
  <c r="B16" i="56"/>
  <c r="L16" i="56" s="1"/>
  <c r="Q16" i="56" s="1"/>
  <c r="B16" i="57"/>
  <c r="B16" i="55"/>
  <c r="L16" i="55" s="1"/>
  <c r="Q16" i="55" s="1"/>
  <c r="B16" i="54"/>
  <c r="B129" i="53"/>
  <c r="L129" i="53" s="1"/>
  <c r="Q129" i="53" s="1"/>
  <c r="B232" i="52"/>
  <c r="L232" i="52" s="1"/>
  <c r="Q232" i="52" s="1"/>
  <c r="B223" i="24"/>
  <c r="L223" i="24" s="1"/>
  <c r="Q223" i="24" s="1"/>
  <c r="B125" i="51"/>
  <c r="L125" i="51" s="1"/>
  <c r="Q125" i="51" s="1"/>
  <c r="B99" i="57"/>
  <c r="B99" i="56"/>
  <c r="L99" i="56" s="1"/>
  <c r="Q99" i="56" s="1"/>
  <c r="B99" i="55"/>
  <c r="L99" i="55" s="1"/>
  <c r="Q99" i="55" s="1"/>
  <c r="B99" i="54"/>
  <c r="B123" i="53"/>
  <c r="L123" i="53" s="1"/>
  <c r="Q123" i="53" s="1"/>
  <c r="B222" i="52"/>
  <c r="L222" i="52" s="1"/>
  <c r="Q222" i="52" s="1"/>
  <c r="B116" i="51"/>
  <c r="L116" i="51" s="1"/>
  <c r="Q116" i="51" s="1"/>
  <c r="B305" i="24"/>
  <c r="L305" i="24" s="1"/>
  <c r="Q305" i="24" s="1"/>
  <c r="B184" i="57"/>
  <c r="B184" i="56"/>
  <c r="L184" i="56" s="1"/>
  <c r="Q184" i="56" s="1"/>
  <c r="B184" i="55"/>
  <c r="L184" i="55" s="1"/>
  <c r="Q184" i="55" s="1"/>
  <c r="B184" i="54"/>
  <c r="B161" i="53"/>
  <c r="L161" i="53" s="1"/>
  <c r="Q161" i="53" s="1"/>
  <c r="B246" i="52"/>
  <c r="L246" i="52" s="1"/>
  <c r="Q246" i="52" s="1"/>
  <c r="B142" i="51"/>
  <c r="L142" i="51" s="1"/>
  <c r="B317" i="24"/>
  <c r="L317" i="24" s="1"/>
  <c r="Q317" i="24" s="1"/>
  <c r="B152" i="57"/>
  <c r="B152" i="56"/>
  <c r="B59" i="55"/>
  <c r="L59" i="55" s="1"/>
  <c r="B152" i="54"/>
  <c r="B171" i="53"/>
  <c r="L171" i="53" s="1"/>
  <c r="Q171" i="53" s="1"/>
  <c r="B124" i="52"/>
  <c r="L124" i="52" s="1"/>
  <c r="Q124" i="52" s="1"/>
  <c r="B160" i="51"/>
  <c r="L160" i="51" s="1"/>
  <c r="B178" i="24"/>
  <c r="L178" i="24" s="1"/>
  <c r="B188" i="57"/>
  <c r="B188" i="56"/>
  <c r="L188" i="56" s="1"/>
  <c r="Q188" i="56" s="1"/>
  <c r="B188" i="55"/>
  <c r="L188" i="55" s="1"/>
  <c r="Q188" i="55" s="1"/>
  <c r="B188" i="54"/>
  <c r="B176" i="53"/>
  <c r="L176" i="53" s="1"/>
  <c r="Q176" i="53" s="1"/>
  <c r="B244" i="52"/>
  <c r="L244" i="52" s="1"/>
  <c r="Q244" i="52" s="1"/>
  <c r="B298" i="24"/>
  <c r="L298" i="24" s="1"/>
  <c r="Q298" i="24" s="1"/>
  <c r="B188" i="51"/>
  <c r="L188" i="51" s="1"/>
  <c r="B134" i="57"/>
  <c r="L137" i="57" s="1"/>
  <c r="B134" i="56"/>
  <c r="L134" i="56" s="1"/>
  <c r="B134" i="55"/>
  <c r="L134" i="55" s="1"/>
  <c r="B134" i="54"/>
  <c r="L137" i="54" s="1"/>
  <c r="B167" i="53"/>
  <c r="L167" i="53" s="1"/>
  <c r="B239" i="52"/>
  <c r="L239" i="52" s="1"/>
  <c r="B200" i="24"/>
  <c r="L200" i="24" s="1"/>
  <c r="Q200" i="24" s="1"/>
  <c r="B196" i="51"/>
  <c r="L196" i="51" s="1"/>
  <c r="B130" i="57"/>
  <c r="B130" i="56"/>
  <c r="B174" i="55"/>
  <c r="B130" i="54"/>
  <c r="B92" i="53"/>
  <c r="L92" i="53" s="1"/>
  <c r="B277" i="52"/>
  <c r="L277" i="52" s="1"/>
  <c r="B90" i="51"/>
  <c r="L90" i="51" s="1"/>
  <c r="B323" i="24"/>
  <c r="L323" i="24" s="1"/>
  <c r="B172" i="57"/>
  <c r="L172" i="57" s="1"/>
  <c r="B172" i="56"/>
  <c r="B181" i="55"/>
  <c r="B172" i="54"/>
  <c r="L172" i="54" s="1"/>
  <c r="B42" i="53"/>
  <c r="L42" i="53" s="1"/>
  <c r="B256" i="52"/>
  <c r="L256" i="52" s="1"/>
  <c r="B40" i="51"/>
  <c r="L40" i="51" s="1"/>
  <c r="B336" i="24"/>
  <c r="L336" i="24" s="1"/>
  <c r="B31" i="57"/>
  <c r="L31" i="57" s="1"/>
  <c r="B31" i="56"/>
  <c r="B175" i="55"/>
  <c r="B31" i="54"/>
  <c r="L31" i="54" s="1"/>
  <c r="B27" i="53"/>
  <c r="L27" i="53" s="1"/>
  <c r="B247" i="52"/>
  <c r="L247" i="52" s="1"/>
  <c r="B334" i="24"/>
  <c r="L334" i="24" s="1"/>
  <c r="B20" i="51"/>
  <c r="L20" i="51" s="1"/>
  <c r="B131" i="57"/>
  <c r="B131" i="56"/>
  <c r="B200" i="55"/>
  <c r="L200" i="55" s="1"/>
  <c r="B131" i="54"/>
  <c r="B178" i="53"/>
  <c r="L178" i="53" s="1"/>
  <c r="Q178" i="53" s="1"/>
  <c r="B257" i="52"/>
  <c r="L257" i="52" s="1"/>
  <c r="B326" i="24"/>
  <c r="L326" i="24" s="1"/>
  <c r="B170" i="51"/>
  <c r="L170" i="51" s="1"/>
  <c r="B193" i="57"/>
  <c r="B193" i="56"/>
  <c r="B41" i="55"/>
  <c r="B193" i="54"/>
  <c r="B98" i="53"/>
  <c r="L98" i="53" s="1"/>
  <c r="Q98" i="53" s="1"/>
  <c r="B98" i="52"/>
  <c r="L98" i="52" s="1"/>
  <c r="Q98" i="52" s="1"/>
  <c r="B177" i="24"/>
  <c r="L177" i="24" s="1"/>
  <c r="B100" i="51"/>
  <c r="L100" i="51" s="1"/>
  <c r="B168" i="57"/>
  <c r="B168" i="56"/>
  <c r="L168" i="56" s="1"/>
  <c r="B168" i="55"/>
  <c r="L168" i="55" s="1"/>
  <c r="B168" i="54"/>
  <c r="B87" i="53"/>
  <c r="L87" i="53" s="1"/>
  <c r="B138" i="52"/>
  <c r="L138" i="52" s="1"/>
  <c r="B254" i="24"/>
  <c r="L254" i="24" s="1"/>
  <c r="B75" i="51"/>
  <c r="L75" i="51" s="1"/>
  <c r="B279" i="57"/>
  <c r="B279" i="56"/>
  <c r="B279" i="55"/>
  <c r="B279" i="54"/>
  <c r="B279" i="53"/>
  <c r="B68" i="52"/>
  <c r="B70" i="24"/>
  <c r="B279" i="51"/>
  <c r="B140" i="24"/>
  <c r="B263" i="57"/>
  <c r="B263" i="56"/>
  <c r="B263" i="55"/>
  <c r="B263" i="54"/>
  <c r="B263" i="53"/>
  <c r="B52" i="52"/>
  <c r="B124" i="24"/>
  <c r="B263" i="51"/>
  <c r="B54" i="24"/>
  <c r="B251" i="57"/>
  <c r="B251" i="56"/>
  <c r="B251" i="55"/>
  <c r="B251" i="54"/>
  <c r="B251" i="53"/>
  <c r="B42" i="24"/>
  <c r="B40" i="52"/>
  <c r="L40" i="52" s="1"/>
  <c r="Q40" i="52" s="1"/>
  <c r="B112" i="24"/>
  <c r="B251" i="51"/>
  <c r="B239" i="57"/>
  <c r="B239" i="56"/>
  <c r="B239" i="55"/>
  <c r="B239" i="54"/>
  <c r="B239" i="53"/>
  <c r="B100" i="24"/>
  <c r="B30" i="24"/>
  <c r="B28" i="52"/>
  <c r="B239" i="51"/>
  <c r="B219" i="57"/>
  <c r="B219" i="56"/>
  <c r="B219" i="55"/>
  <c r="B219" i="54"/>
  <c r="B219" i="53"/>
  <c r="B8" i="52"/>
  <c r="B10" i="24"/>
  <c r="B219" i="51"/>
  <c r="B80" i="24"/>
  <c r="B88" i="57"/>
  <c r="B88" i="56"/>
  <c r="L88" i="56" s="1"/>
  <c r="Q88" i="56" s="1"/>
  <c r="B62" i="55"/>
  <c r="B88" i="54"/>
  <c r="B125" i="53"/>
  <c r="L125" i="53" s="1"/>
  <c r="Q125" i="53" s="1"/>
  <c r="B131" i="52"/>
  <c r="L131" i="52" s="1"/>
  <c r="B122" i="51"/>
  <c r="L122" i="51" s="1"/>
  <c r="B249" i="24"/>
  <c r="L249" i="24" s="1"/>
  <c r="B53" i="57"/>
  <c r="L53" i="57" s="1"/>
  <c r="B53" i="56"/>
  <c r="L53" i="56" s="1"/>
  <c r="B28" i="55"/>
  <c r="L28" i="55" s="1"/>
  <c r="B53" i="54"/>
  <c r="L53" i="54" s="1"/>
  <c r="B16" i="53"/>
  <c r="L16" i="53" s="1"/>
  <c r="B109" i="52"/>
  <c r="L109" i="52" s="1"/>
  <c r="B199" i="24"/>
  <c r="L199" i="24" s="1"/>
  <c r="B54" i="51"/>
  <c r="L54" i="51" s="1"/>
  <c r="B110" i="57"/>
  <c r="L113" i="57" s="1"/>
  <c r="B110" i="56"/>
  <c r="L110" i="56" s="1"/>
  <c r="B2" i="55"/>
  <c r="L2" i="55" s="1"/>
  <c r="B110" i="54"/>
  <c r="L113" i="54" s="1"/>
  <c r="B10" i="53"/>
  <c r="L10" i="53" s="1"/>
  <c r="B75" i="52"/>
  <c r="L75" i="52" s="1"/>
  <c r="B4" i="51"/>
  <c r="L4" i="51" s="1"/>
  <c r="B215" i="24"/>
  <c r="L215" i="24" s="1"/>
  <c r="B48" i="57"/>
  <c r="B48" i="56"/>
  <c r="B18" i="55"/>
  <c r="B48" i="53"/>
  <c r="L48" i="53" s="1"/>
  <c r="Q48" i="53" s="1"/>
  <c r="B48" i="54"/>
  <c r="B99" i="52"/>
  <c r="L99" i="52" s="1"/>
  <c r="B184" i="24"/>
  <c r="L184" i="24" s="1"/>
  <c r="B9" i="51"/>
  <c r="L9" i="51" s="1"/>
  <c r="B30" i="57"/>
  <c r="L30" i="57" s="1"/>
  <c r="B30" i="56"/>
  <c r="B201" i="55"/>
  <c r="B30" i="54"/>
  <c r="L30" i="54" s="1"/>
  <c r="B81" i="53"/>
  <c r="L81" i="53" s="1"/>
  <c r="B245" i="52"/>
  <c r="L245" i="52" s="1"/>
  <c r="B318" i="24"/>
  <c r="L318" i="24" s="1"/>
  <c r="B69" i="51"/>
  <c r="L69" i="51" s="1"/>
  <c r="B139" i="57"/>
  <c r="B139" i="56"/>
  <c r="L139" i="56" s="1"/>
  <c r="Q139" i="56" s="1"/>
  <c r="B139" i="55"/>
  <c r="L139" i="55" s="1"/>
  <c r="Q139" i="55" s="1"/>
  <c r="B139" i="54"/>
  <c r="B64" i="53"/>
  <c r="L64" i="53" s="1"/>
  <c r="Q64" i="53" s="1"/>
  <c r="B140" i="52"/>
  <c r="L140" i="52" s="1"/>
  <c r="B371" i="24"/>
  <c r="L371" i="24" s="1"/>
  <c r="B14" i="51"/>
  <c r="L14" i="51" s="1"/>
  <c r="B198" i="57"/>
  <c r="B198" i="56"/>
  <c r="L198" i="56" s="1"/>
  <c r="Q198" i="56" s="1"/>
  <c r="B198" i="55"/>
  <c r="L198" i="55" s="1"/>
  <c r="Q198" i="55" s="1"/>
  <c r="B198" i="54"/>
  <c r="B66" i="53"/>
  <c r="L66" i="53" s="1"/>
  <c r="Q66" i="53" s="1"/>
  <c r="B153" i="52"/>
  <c r="L153" i="52" s="1"/>
  <c r="B352" i="24"/>
  <c r="L352" i="24" s="1"/>
  <c r="Q352" i="24" s="1"/>
  <c r="B50" i="51"/>
  <c r="L50" i="51" s="1"/>
  <c r="B127" i="57"/>
  <c r="L127" i="57" s="1"/>
  <c r="B127" i="56"/>
  <c r="B8" i="55"/>
  <c r="B127" i="54"/>
  <c r="L127" i="54" s="1"/>
  <c r="B139" i="53"/>
  <c r="L139" i="53" s="1"/>
  <c r="B83" i="52"/>
  <c r="L83" i="52" s="1"/>
  <c r="B188" i="24"/>
  <c r="L188" i="24" s="1"/>
  <c r="B132" i="51"/>
  <c r="L132" i="51" s="1"/>
  <c r="B67" i="57"/>
  <c r="L67" i="57" s="1"/>
  <c r="Q67" i="57" s="1"/>
  <c r="B67" i="56"/>
  <c r="B133" i="55"/>
  <c r="L133" i="55" s="1"/>
  <c r="B67" i="54"/>
  <c r="L67" i="54" s="1"/>
  <c r="Q67" i="54" s="1"/>
  <c r="B195" i="53"/>
  <c r="L195" i="53" s="1"/>
  <c r="Q195" i="53" s="1"/>
  <c r="B262" i="52"/>
  <c r="L262" i="52" s="1"/>
  <c r="B359" i="24"/>
  <c r="L359" i="24" s="1"/>
  <c r="B195" i="51"/>
  <c r="L195" i="51" s="1"/>
  <c r="B195" i="57"/>
  <c r="B195" i="56"/>
  <c r="L195" i="56" s="1"/>
  <c r="Q195" i="56" s="1"/>
  <c r="B195" i="55"/>
  <c r="L195" i="55" s="1"/>
  <c r="Q195" i="55" s="1"/>
  <c r="B195" i="54"/>
  <c r="B156" i="53"/>
  <c r="L156" i="53" s="1"/>
  <c r="Q156" i="53" s="1"/>
  <c r="B204" i="52"/>
  <c r="L204" i="52" s="1"/>
  <c r="B181" i="24"/>
  <c r="L181" i="24" s="1"/>
  <c r="B155" i="51"/>
  <c r="L155" i="51" s="1"/>
  <c r="B161" i="57"/>
  <c r="B161" i="56"/>
  <c r="L161" i="56" s="1"/>
  <c r="Q161" i="56" s="1"/>
  <c r="B161" i="55"/>
  <c r="L161" i="55" s="1"/>
  <c r="Q161" i="55" s="1"/>
  <c r="B161" i="54"/>
  <c r="B174" i="53"/>
  <c r="L174" i="53" s="1"/>
  <c r="Q174" i="53" s="1"/>
  <c r="B235" i="52"/>
  <c r="L235" i="52" s="1"/>
  <c r="Q235" i="52" s="1"/>
  <c r="B202" i="51"/>
  <c r="L202" i="51" s="1"/>
  <c r="B363" i="24"/>
  <c r="L363" i="24" s="1"/>
  <c r="Q363" i="24" s="1"/>
  <c r="B42" i="57"/>
  <c r="B42" i="56"/>
  <c r="L42" i="56" s="1"/>
  <c r="Q42" i="56" s="1"/>
  <c r="B42" i="55"/>
  <c r="L42" i="55" s="1"/>
  <c r="Q42" i="55" s="1"/>
  <c r="B42" i="54"/>
  <c r="B101" i="53"/>
  <c r="L101" i="53" s="1"/>
  <c r="Q101" i="53" s="1"/>
  <c r="B226" i="52"/>
  <c r="L226" i="52" s="1"/>
  <c r="B276" i="24"/>
  <c r="L276" i="24" s="1"/>
  <c r="Q276" i="24" s="1"/>
  <c r="B96" i="51"/>
  <c r="L96" i="51" s="1"/>
  <c r="B274" i="57"/>
  <c r="B274" i="56"/>
  <c r="B274" i="55"/>
  <c r="B274" i="54"/>
  <c r="B274" i="53"/>
  <c r="B63" i="52"/>
  <c r="B65" i="24"/>
  <c r="B135" i="24"/>
  <c r="B274" i="51"/>
  <c r="B254" i="57"/>
  <c r="B254" i="56"/>
  <c r="B254" i="55"/>
  <c r="B254" i="54"/>
  <c r="B254" i="53"/>
  <c r="B43" i="52"/>
  <c r="B115" i="24"/>
  <c r="B45" i="24"/>
  <c r="B254" i="51"/>
  <c r="B280" i="57"/>
  <c r="B280" i="56"/>
  <c r="B280" i="55"/>
  <c r="B280" i="54"/>
  <c r="B280" i="53"/>
  <c r="B69" i="52"/>
  <c r="B141" i="24"/>
  <c r="B280" i="51"/>
  <c r="B71" i="24"/>
  <c r="B276" i="57"/>
  <c r="B276" i="56"/>
  <c r="B276" i="55"/>
  <c r="B276" i="54"/>
  <c r="B276" i="53"/>
  <c r="B65" i="52"/>
  <c r="B67" i="24"/>
  <c r="B137" i="24"/>
  <c r="B276" i="51"/>
  <c r="B272" i="57"/>
  <c r="B272" i="56"/>
  <c r="B272" i="55"/>
  <c r="B272" i="54"/>
  <c r="B272" i="53"/>
  <c r="B61" i="52"/>
  <c r="B272" i="51"/>
  <c r="B63" i="24"/>
  <c r="B133" i="24"/>
  <c r="B268" i="57"/>
  <c r="B268" i="56"/>
  <c r="B268" i="55"/>
  <c r="B268" i="54"/>
  <c r="B268" i="53"/>
  <c r="B268" i="51"/>
  <c r="B57" i="52"/>
  <c r="L57" i="52" s="1"/>
  <c r="Q57" i="52" s="1"/>
  <c r="B129" i="24"/>
  <c r="B59" i="24"/>
  <c r="B264" i="57"/>
  <c r="B264" i="56"/>
  <c r="B264" i="55"/>
  <c r="B264" i="54"/>
  <c r="B264" i="53"/>
  <c r="B53" i="52"/>
  <c r="L53" i="52" s="1"/>
  <c r="Q53" i="52" s="1"/>
  <c r="B55" i="24"/>
  <c r="B264" i="51"/>
  <c r="B125" i="24"/>
  <c r="B260" i="57"/>
  <c r="B260" i="56"/>
  <c r="B260" i="55"/>
  <c r="B260" i="54"/>
  <c r="B260" i="53"/>
  <c r="B49" i="52"/>
  <c r="B260" i="51"/>
  <c r="B51" i="24"/>
  <c r="B121" i="24"/>
  <c r="B256" i="57"/>
  <c r="B256" i="56"/>
  <c r="B256" i="55"/>
  <c r="B256" i="54"/>
  <c r="B256" i="53"/>
  <c r="B45" i="52"/>
  <c r="B47" i="24"/>
  <c r="B117" i="24"/>
  <c r="B256" i="51"/>
  <c r="B252" i="57"/>
  <c r="B252" i="56"/>
  <c r="B252" i="55"/>
  <c r="B252" i="54"/>
  <c r="B252" i="53"/>
  <c r="B41" i="52"/>
  <c r="B113" i="24"/>
  <c r="B252" i="51"/>
  <c r="B43" i="24"/>
  <c r="B248" i="57"/>
  <c r="B248" i="56"/>
  <c r="B248" i="55"/>
  <c r="B248" i="54"/>
  <c r="B248" i="53"/>
  <c r="B37" i="52"/>
  <c r="L37" i="52" s="1"/>
  <c r="Q37" i="52" s="1"/>
  <c r="B39" i="24"/>
  <c r="B109" i="24"/>
  <c r="B248" i="51"/>
  <c r="B244" i="57"/>
  <c r="B244" i="56"/>
  <c r="B244" i="55"/>
  <c r="B244" i="54"/>
  <c r="B244" i="53"/>
  <c r="B33" i="52"/>
  <c r="B244" i="51"/>
  <c r="B35" i="24"/>
  <c r="B105" i="24"/>
  <c r="B240" i="57"/>
  <c r="B240" i="56"/>
  <c r="B240" i="55"/>
  <c r="B240" i="54"/>
  <c r="B240" i="53"/>
  <c r="B240" i="51"/>
  <c r="B29" i="52"/>
  <c r="B31" i="24"/>
  <c r="B101" i="24"/>
  <c r="B236" i="57"/>
  <c r="B236" i="56"/>
  <c r="B236" i="55"/>
  <c r="B236" i="54"/>
  <c r="B236" i="53"/>
  <c r="B25" i="52"/>
  <c r="B236" i="51"/>
  <c r="B27" i="24"/>
  <c r="B97" i="24"/>
  <c r="B232" i="57"/>
  <c r="B232" i="56"/>
  <c r="B232" i="55"/>
  <c r="B232" i="54"/>
  <c r="B232" i="53"/>
  <c r="B21" i="52"/>
  <c r="L21" i="52" s="1"/>
  <c r="Q21" i="52" s="1"/>
  <c r="B232" i="51"/>
  <c r="B23" i="24"/>
  <c r="B93" i="24"/>
  <c r="B228" i="57"/>
  <c r="B228" i="56"/>
  <c r="B228" i="55"/>
  <c r="B228" i="54"/>
  <c r="B228" i="53"/>
  <c r="B17" i="52"/>
  <c r="B228" i="51"/>
  <c r="B19" i="24"/>
  <c r="B89" i="24"/>
  <c r="B224" i="57"/>
  <c r="B224" i="56"/>
  <c r="B224" i="55"/>
  <c r="B224" i="54"/>
  <c r="B224" i="53"/>
  <c r="B13" i="52"/>
  <c r="B85" i="24"/>
  <c r="B224" i="51"/>
  <c r="B15" i="24"/>
  <c r="B220" i="57"/>
  <c r="B220" i="56"/>
  <c r="B220" i="55"/>
  <c r="B220" i="54"/>
  <c r="B220" i="53"/>
  <c r="B9" i="52"/>
  <c r="B220" i="51"/>
  <c r="B81" i="24"/>
  <c r="B11" i="24"/>
  <c r="B218" i="57"/>
  <c r="B218" i="56"/>
  <c r="B218" i="55"/>
  <c r="B218" i="54"/>
  <c r="B218" i="53"/>
  <c r="B7" i="52"/>
  <c r="B79" i="24"/>
  <c r="B218" i="51"/>
  <c r="B9" i="24"/>
  <c r="B210" i="57"/>
  <c r="B210" i="56"/>
  <c r="B113" i="55"/>
  <c r="L113" i="55" s="1"/>
  <c r="B210" i="54"/>
  <c r="B210" i="53"/>
  <c r="L210" i="53" s="1"/>
  <c r="Q210" i="53" s="1"/>
  <c r="B193" i="52"/>
  <c r="L193" i="52" s="1"/>
  <c r="B300" i="24"/>
  <c r="L300" i="24" s="1"/>
  <c r="Q300" i="24" s="1"/>
  <c r="B181" i="51"/>
  <c r="L181" i="51" s="1"/>
  <c r="Q181" i="51" s="1"/>
  <c r="B301" i="24"/>
  <c r="L301" i="24" s="1"/>
  <c r="Q301" i="24" s="1"/>
  <c r="B6" i="57"/>
  <c r="B6" i="56"/>
  <c r="B92" i="55"/>
  <c r="L92" i="55" s="1"/>
  <c r="B6" i="54"/>
  <c r="B6" i="53"/>
  <c r="L6" i="53" s="1"/>
  <c r="Q6" i="53" s="1"/>
  <c r="B137" i="52"/>
  <c r="L137" i="52" s="1"/>
  <c r="B251" i="24"/>
  <c r="L251" i="24" s="1"/>
  <c r="B12" i="51"/>
  <c r="L12" i="51" s="1"/>
  <c r="Q12" i="51" s="1"/>
  <c r="B176" i="57"/>
  <c r="L179" i="57" s="1"/>
  <c r="B176" i="56"/>
  <c r="L176" i="56" s="1"/>
  <c r="B64" i="55"/>
  <c r="L64" i="55" s="1"/>
  <c r="B176" i="54"/>
  <c r="L179" i="54" s="1"/>
  <c r="B134" i="53"/>
  <c r="L134" i="53" s="1"/>
  <c r="B129" i="52"/>
  <c r="L129" i="52" s="1"/>
  <c r="B250" i="24"/>
  <c r="L250" i="24" s="1"/>
  <c r="B191" i="51"/>
  <c r="L191" i="51" s="1"/>
  <c r="B47" i="57"/>
  <c r="B47" i="56"/>
  <c r="L47" i="56" s="1"/>
  <c r="B7" i="55"/>
  <c r="L7" i="55" s="1"/>
  <c r="B47" i="54"/>
  <c r="B62" i="53"/>
  <c r="L62" i="53" s="1"/>
  <c r="B87" i="52"/>
  <c r="L87" i="52" s="1"/>
  <c r="B60" i="51"/>
  <c r="L60" i="51" s="1"/>
  <c r="B190" i="24"/>
  <c r="L190" i="24" s="1"/>
  <c r="B111" i="57"/>
  <c r="L114" i="57" s="1"/>
  <c r="B111" i="56"/>
  <c r="L111" i="56" s="1"/>
  <c r="B22" i="55"/>
  <c r="L22" i="55" s="1"/>
  <c r="B111" i="54"/>
  <c r="L114" i="54" s="1"/>
  <c r="B9" i="53"/>
  <c r="L9" i="53" s="1"/>
  <c r="B103" i="52"/>
  <c r="L103" i="52" s="1"/>
  <c r="B21" i="51"/>
  <c r="L21" i="51" s="1"/>
  <c r="B166" i="24"/>
  <c r="L166" i="24" s="1"/>
  <c r="B206" i="57"/>
  <c r="B206" i="56"/>
  <c r="L206" i="56" s="1"/>
  <c r="Q206" i="56" s="1"/>
  <c r="B206" i="55"/>
  <c r="L206" i="55" s="1"/>
  <c r="Q206" i="55" s="1"/>
  <c r="B206" i="54"/>
  <c r="B76" i="53"/>
  <c r="L76" i="53" s="1"/>
  <c r="Q76" i="53" s="1"/>
  <c r="B97" i="52"/>
  <c r="L97" i="52" s="1"/>
  <c r="B248" i="24"/>
  <c r="L248" i="24" s="1"/>
  <c r="Q248" i="24" s="1"/>
  <c r="B247" i="24"/>
  <c r="L247" i="24" s="1"/>
  <c r="Q247" i="24" s="1"/>
  <c r="B65" i="51"/>
  <c r="L65" i="51" s="1"/>
  <c r="Q65" i="51" s="1"/>
  <c r="B190" i="57"/>
  <c r="B190" i="56"/>
  <c r="L190" i="56" s="1"/>
  <c r="Q190" i="56" s="1"/>
  <c r="B190" i="55"/>
  <c r="L190" i="55" s="1"/>
  <c r="Q190" i="55" s="1"/>
  <c r="B190" i="54"/>
  <c r="B177" i="53"/>
  <c r="L177" i="53" s="1"/>
  <c r="Q177" i="53" s="1"/>
  <c r="B95" i="52"/>
  <c r="L95" i="52" s="1"/>
  <c r="B194" i="51"/>
  <c r="L194" i="51" s="1"/>
  <c r="B186" i="24"/>
  <c r="L186" i="24" s="1"/>
  <c r="B23" i="57"/>
  <c r="B23" i="56"/>
  <c r="L23" i="56" s="1"/>
  <c r="B5" i="55"/>
  <c r="L5" i="55" s="1"/>
  <c r="B56" i="53"/>
  <c r="L56" i="53" s="1"/>
  <c r="B23" i="54"/>
  <c r="B72" i="52"/>
  <c r="L72" i="52" s="1"/>
  <c r="B176" i="24"/>
  <c r="L176" i="24" s="1"/>
  <c r="B62" i="51"/>
  <c r="L62" i="51" s="1"/>
  <c r="B170" i="57"/>
  <c r="B170" i="56"/>
  <c r="L170" i="56" s="1"/>
  <c r="B158" i="55"/>
  <c r="L158" i="55" s="1"/>
  <c r="B170" i="54"/>
  <c r="B34" i="53"/>
  <c r="L34" i="53" s="1"/>
  <c r="B216" i="52"/>
  <c r="L216" i="52" s="1"/>
  <c r="B354" i="24"/>
  <c r="L354" i="24" s="1"/>
  <c r="B7" i="51"/>
  <c r="L7" i="51" s="1"/>
  <c r="B118" i="57"/>
  <c r="L118" i="57" s="1"/>
  <c r="Q118" i="57" s="1"/>
  <c r="B118" i="56"/>
  <c r="B66" i="55"/>
  <c r="L66" i="55" s="1"/>
  <c r="B118" i="54"/>
  <c r="L118" i="54" s="1"/>
  <c r="Q118" i="54" s="1"/>
  <c r="B118" i="53"/>
  <c r="L118" i="53" s="1"/>
  <c r="Q118" i="53" s="1"/>
  <c r="B126" i="52"/>
  <c r="L126" i="52" s="1"/>
  <c r="B84" i="51"/>
  <c r="L84" i="51" s="1"/>
  <c r="Q84" i="51" s="1"/>
  <c r="B246" i="24"/>
  <c r="L246" i="24" s="1"/>
  <c r="B209" i="57"/>
  <c r="B209" i="56"/>
  <c r="B121" i="55"/>
  <c r="L121" i="55" s="1"/>
  <c r="B209" i="54"/>
  <c r="B209" i="53"/>
  <c r="L209" i="53" s="1"/>
  <c r="Q209" i="53" s="1"/>
  <c r="B196" i="52"/>
  <c r="L196" i="52" s="1"/>
  <c r="Q196" i="52" s="1"/>
  <c r="B302" i="24"/>
  <c r="L302" i="24" s="1"/>
  <c r="Q302" i="24" s="1"/>
  <c r="B303" i="24"/>
  <c r="L303" i="24" s="1"/>
  <c r="Q303" i="24" s="1"/>
  <c r="B34" i="51"/>
  <c r="L34" i="51" s="1"/>
  <c r="Q34" i="51" s="1"/>
  <c r="B87" i="57"/>
  <c r="L87" i="57" s="1"/>
  <c r="Q87" i="57" s="1"/>
  <c r="B87" i="56"/>
  <c r="B157" i="55"/>
  <c r="B87" i="54"/>
  <c r="L87" i="54" s="1"/>
  <c r="Q87" i="54" s="1"/>
  <c r="B164" i="53"/>
  <c r="L164" i="53" s="1"/>
  <c r="Q164" i="53" s="1"/>
  <c r="B250" i="52"/>
  <c r="L250" i="52" s="1"/>
  <c r="B145" i="51"/>
  <c r="L145" i="51" s="1"/>
  <c r="B345" i="24"/>
  <c r="L345" i="24" s="1"/>
  <c r="B107" i="57"/>
  <c r="B107" i="56"/>
  <c r="B87" i="55"/>
  <c r="L87" i="55" s="1"/>
  <c r="B107" i="54"/>
  <c r="B107" i="53"/>
  <c r="L107" i="53" s="1"/>
  <c r="Q107" i="53" s="1"/>
  <c r="B170" i="52"/>
  <c r="L170" i="52" s="1"/>
  <c r="B293" i="24"/>
  <c r="L293" i="24" s="1"/>
  <c r="Q293" i="24" s="1"/>
  <c r="B189" i="51"/>
  <c r="L189" i="51" s="1"/>
  <c r="Q189" i="51" s="1"/>
  <c r="B196" i="57"/>
  <c r="B196" i="56"/>
  <c r="L196" i="56" s="1"/>
  <c r="Q196" i="56" s="1"/>
  <c r="B196" i="55"/>
  <c r="L196" i="55" s="1"/>
  <c r="Q196" i="55" s="1"/>
  <c r="B196" i="54"/>
  <c r="B117" i="53"/>
  <c r="L117" i="53" s="1"/>
  <c r="Q117" i="53" s="1"/>
  <c r="B123" i="52"/>
  <c r="L123" i="52" s="1"/>
  <c r="Q123" i="52" s="1"/>
  <c r="B102" i="51"/>
  <c r="L102" i="51" s="1"/>
  <c r="B284" i="24"/>
  <c r="L284" i="24" s="1"/>
  <c r="B35" i="57"/>
  <c r="B35" i="56"/>
  <c r="L35" i="56" s="1"/>
  <c r="Q35" i="56" s="1"/>
  <c r="B112" i="55"/>
  <c r="B35" i="54"/>
  <c r="B127" i="53"/>
  <c r="L127" i="53" s="1"/>
  <c r="Q127" i="53" s="1"/>
  <c r="B146" i="52"/>
  <c r="L146" i="52" s="1"/>
  <c r="B266" i="24"/>
  <c r="L266" i="24" s="1"/>
  <c r="B107" i="51"/>
  <c r="L107" i="51" s="1"/>
  <c r="B51" i="57"/>
  <c r="L54" i="57" s="1"/>
  <c r="B51" i="56"/>
  <c r="L51" i="56" s="1"/>
  <c r="B171" i="55"/>
  <c r="L171" i="55" s="1"/>
  <c r="B51" i="54"/>
  <c r="L54" i="54" s="1"/>
  <c r="B63" i="53"/>
  <c r="L63" i="53" s="1"/>
  <c r="B231" i="52"/>
  <c r="L231" i="52" s="1"/>
  <c r="B74" i="51"/>
  <c r="L74" i="51" s="1"/>
  <c r="B320" i="24"/>
  <c r="L320" i="24" s="1"/>
  <c r="B28" i="57"/>
  <c r="B28" i="56"/>
  <c r="L28" i="56" s="1"/>
  <c r="B69" i="55"/>
  <c r="L69" i="55" s="1"/>
  <c r="B28" i="54"/>
  <c r="B23" i="53"/>
  <c r="L23" i="53" s="1"/>
  <c r="B139" i="52"/>
  <c r="L139" i="52" s="1"/>
  <c r="B17" i="51"/>
  <c r="L17" i="51" s="1"/>
  <c r="B290" i="24"/>
  <c r="L290" i="24" s="1"/>
  <c r="B56" i="57"/>
  <c r="B56" i="56"/>
  <c r="L56" i="56" s="1"/>
  <c r="B48" i="55"/>
  <c r="L48" i="55" s="1"/>
  <c r="B56" i="54"/>
  <c r="B25" i="53"/>
  <c r="L25" i="53" s="1"/>
  <c r="B78" i="52"/>
  <c r="L78" i="52" s="1"/>
  <c r="B161" i="24"/>
  <c r="L161" i="24" s="1"/>
  <c r="B184" i="51"/>
  <c r="L184" i="51" s="1"/>
  <c r="B167" i="57"/>
  <c r="L170" i="57" s="1"/>
  <c r="B167" i="56"/>
  <c r="L167" i="56" s="1"/>
  <c r="B25" i="55"/>
  <c r="L25" i="55" s="1"/>
  <c r="B167" i="54"/>
  <c r="L170" i="54" s="1"/>
  <c r="B15" i="53"/>
  <c r="L15" i="53" s="1"/>
  <c r="B112" i="52"/>
  <c r="L112" i="52" s="1"/>
  <c r="B212" i="24"/>
  <c r="L212" i="24" s="1"/>
  <c r="B61" i="51"/>
  <c r="L61" i="51" s="1"/>
  <c r="B114" i="57"/>
  <c r="L117" i="57" s="1"/>
  <c r="B114" i="56"/>
  <c r="L114" i="56" s="1"/>
  <c r="B160" i="55"/>
  <c r="L160" i="55" s="1"/>
  <c r="B114" i="54"/>
  <c r="L117" i="54" s="1"/>
  <c r="B132" i="53"/>
  <c r="L132" i="53" s="1"/>
  <c r="B276" i="52"/>
  <c r="L276" i="52" s="1"/>
  <c r="B316" i="24"/>
  <c r="L316" i="24" s="1"/>
  <c r="B134" i="51"/>
  <c r="L134" i="51" s="1"/>
  <c r="B27" i="57"/>
  <c r="L27" i="57" s="1"/>
  <c r="B27" i="56"/>
  <c r="B56" i="55"/>
  <c r="B27" i="54"/>
  <c r="L27" i="54" s="1"/>
  <c r="B165" i="53"/>
  <c r="L165" i="53" s="1"/>
  <c r="B76" i="52"/>
  <c r="L76" i="52" s="1"/>
  <c r="B166" i="51"/>
  <c r="L166" i="51" s="1"/>
  <c r="B167" i="24"/>
  <c r="L167" i="24" s="1"/>
  <c r="B73" i="57"/>
  <c r="B73" i="56"/>
  <c r="B210" i="55"/>
  <c r="B73" i="54"/>
  <c r="B142" i="53"/>
  <c r="L142" i="53" s="1"/>
  <c r="B93" i="52"/>
  <c r="L93" i="52" s="1"/>
  <c r="B147" i="51"/>
  <c r="L147" i="51" s="1"/>
  <c r="B208" i="24"/>
  <c r="L208" i="24" s="1"/>
  <c r="B159" i="57"/>
  <c r="B159" i="56"/>
  <c r="L159" i="56" s="1"/>
  <c r="Q159" i="56" s="1"/>
  <c r="B159" i="54"/>
  <c r="B159" i="55"/>
  <c r="L159" i="55" s="1"/>
  <c r="Q159" i="55" s="1"/>
  <c r="B53" i="53"/>
  <c r="L53" i="53" s="1"/>
  <c r="Q53" i="53" s="1"/>
  <c r="B259" i="52"/>
  <c r="L259" i="52" s="1"/>
  <c r="B245" i="24"/>
  <c r="L245" i="24" s="1"/>
  <c r="Q245" i="24" s="1"/>
  <c r="B49" i="51"/>
  <c r="L49" i="51" s="1"/>
  <c r="B182" i="57"/>
  <c r="B182" i="56"/>
  <c r="L182" i="56" s="1"/>
  <c r="Q182" i="56" s="1"/>
  <c r="B182" i="55"/>
  <c r="L182" i="55" s="1"/>
  <c r="Q182" i="55" s="1"/>
  <c r="B182" i="54"/>
  <c r="B68" i="53"/>
  <c r="L68" i="53" s="1"/>
  <c r="Q68" i="53" s="1"/>
  <c r="B191" i="52"/>
  <c r="L191" i="52" s="1"/>
  <c r="B24" i="51"/>
  <c r="L24" i="51" s="1"/>
  <c r="B235" i="24"/>
  <c r="L235" i="24" s="1"/>
  <c r="B94" i="57"/>
  <c r="L94" i="57" s="1"/>
  <c r="Q94" i="57" s="1"/>
  <c r="B94" i="56"/>
  <c r="B199" i="55"/>
  <c r="B94" i="54"/>
  <c r="L94" i="54" s="1"/>
  <c r="Q94" i="54" s="1"/>
  <c r="B73" i="53"/>
  <c r="L73" i="53" s="1"/>
  <c r="Q73" i="53" s="1"/>
  <c r="B265" i="52"/>
  <c r="L265" i="52" s="1"/>
  <c r="B344" i="24"/>
  <c r="L344" i="24" s="1"/>
  <c r="Q344" i="24" s="1"/>
  <c r="B51" i="51"/>
  <c r="L51" i="51" s="1"/>
  <c r="B95" i="57"/>
  <c r="B95" i="56"/>
  <c r="L95" i="56" s="1"/>
  <c r="Q95" i="56" s="1"/>
  <c r="B173" i="55"/>
  <c r="B95" i="54"/>
  <c r="B43" i="53"/>
  <c r="L43" i="53" s="1"/>
  <c r="Q43" i="53" s="1"/>
  <c r="B270" i="52"/>
  <c r="L270" i="52" s="1"/>
  <c r="B343" i="24"/>
  <c r="L343" i="24" s="1"/>
  <c r="Q343" i="24" s="1"/>
  <c r="B38" i="51"/>
  <c r="L38" i="51" s="1"/>
  <c r="B174" i="57"/>
  <c r="B174" i="56"/>
  <c r="B55" i="55"/>
  <c r="L55" i="55" s="1"/>
  <c r="B174" i="54"/>
  <c r="B173" i="53"/>
  <c r="L173" i="53" s="1"/>
  <c r="Q173" i="53" s="1"/>
  <c r="B102" i="52"/>
  <c r="L102" i="52" s="1"/>
  <c r="B164" i="51"/>
  <c r="L164" i="51" s="1"/>
  <c r="B206" i="24"/>
  <c r="L206" i="24" s="1"/>
  <c r="B33" i="57"/>
  <c r="B33" i="56"/>
  <c r="B20" i="55"/>
  <c r="B33" i="54"/>
  <c r="B36" i="53"/>
  <c r="L36" i="53" s="1"/>
  <c r="B80" i="52"/>
  <c r="L80" i="52" s="1"/>
  <c r="B185" i="24"/>
  <c r="L185" i="24" s="1"/>
  <c r="B26" i="51"/>
  <c r="L26" i="51" s="1"/>
  <c r="B204" i="57"/>
  <c r="L204" i="57" s="1"/>
  <c r="Q204" i="57" s="1"/>
  <c r="B204" i="56"/>
  <c r="B118" i="55"/>
  <c r="L118" i="55" s="1"/>
  <c r="B204" i="54"/>
  <c r="L204" i="54" s="1"/>
  <c r="Q204" i="54" s="1"/>
  <c r="B188" i="53"/>
  <c r="L188" i="53" s="1"/>
  <c r="Q188" i="53" s="1"/>
  <c r="B151" i="52"/>
  <c r="L151" i="52" s="1"/>
  <c r="B183" i="51"/>
  <c r="L183" i="51" s="1"/>
  <c r="Q183" i="51" s="1"/>
  <c r="B287" i="24"/>
  <c r="L287" i="24" s="1"/>
  <c r="B124" i="57"/>
  <c r="L124" i="57" s="1"/>
  <c r="Q124" i="57" s="1"/>
  <c r="B124" i="56"/>
  <c r="B51" i="55"/>
  <c r="L51" i="55" s="1"/>
  <c r="B124" i="54"/>
  <c r="L124" i="54" s="1"/>
  <c r="Q124" i="54" s="1"/>
  <c r="B157" i="53"/>
  <c r="L157" i="53" s="1"/>
  <c r="Q157" i="53" s="1"/>
  <c r="B105" i="52"/>
  <c r="L105" i="52" s="1"/>
  <c r="B150" i="51"/>
  <c r="L150" i="51" s="1"/>
  <c r="B162" i="24"/>
  <c r="L162" i="24" s="1"/>
  <c r="B66" i="57"/>
  <c r="B66" i="56"/>
  <c r="B86" i="55"/>
  <c r="L86" i="55" s="1"/>
  <c r="B66" i="54"/>
  <c r="B213" i="53"/>
  <c r="L213" i="53" s="1"/>
  <c r="Q213" i="53" s="1"/>
  <c r="B144" i="52"/>
  <c r="L144" i="52" s="1"/>
  <c r="B253" i="24"/>
  <c r="L253" i="24" s="1"/>
  <c r="B212" i="51"/>
  <c r="L212" i="51" s="1"/>
  <c r="B89" i="57"/>
  <c r="B89" i="56"/>
  <c r="B89" i="55"/>
  <c r="B89" i="54"/>
  <c r="B185" i="53"/>
  <c r="L185" i="53" s="1"/>
  <c r="Q185" i="53" s="1"/>
  <c r="B163" i="52"/>
  <c r="L163" i="52" s="1"/>
  <c r="Q163" i="52" s="1"/>
  <c r="B193" i="51"/>
  <c r="L193" i="51" s="1"/>
  <c r="B264" i="24"/>
  <c r="L264" i="24" s="1"/>
  <c r="B34" i="57"/>
  <c r="B34" i="56"/>
  <c r="B176" i="55"/>
  <c r="L176" i="55" s="1"/>
  <c r="B34" i="54"/>
  <c r="B181" i="53"/>
  <c r="L181" i="53" s="1"/>
  <c r="Q181" i="53" s="1"/>
  <c r="B233" i="52"/>
  <c r="L233" i="52" s="1"/>
  <c r="B311" i="24"/>
  <c r="L311" i="24" s="1"/>
  <c r="B173" i="51"/>
  <c r="L173" i="51" s="1"/>
  <c r="B40" i="57"/>
  <c r="B40" i="56"/>
  <c r="L40" i="56" s="1"/>
  <c r="Q40" i="56" s="1"/>
  <c r="B40" i="55"/>
  <c r="L40" i="55" s="1"/>
  <c r="Q40" i="55" s="1"/>
  <c r="B95" i="53"/>
  <c r="L95" i="53" s="1"/>
  <c r="Q95" i="53" s="1"/>
  <c r="B40" i="54"/>
  <c r="B207" i="52"/>
  <c r="L207" i="52" s="1"/>
  <c r="B346" i="24"/>
  <c r="L346" i="24" s="1"/>
  <c r="Q346" i="24" s="1"/>
  <c r="B81" i="51"/>
  <c r="L81" i="51" s="1"/>
  <c r="B43" i="57"/>
  <c r="B43" i="56"/>
  <c r="B72" i="55"/>
  <c r="L72" i="55" s="1"/>
  <c r="B43" i="54"/>
  <c r="B175" i="53"/>
  <c r="L175" i="53" s="1"/>
  <c r="Q175" i="53" s="1"/>
  <c r="B161" i="52"/>
  <c r="L161" i="52" s="1"/>
  <c r="B261" i="24"/>
  <c r="L261" i="24" s="1"/>
  <c r="B167" i="51"/>
  <c r="L167" i="51" s="1"/>
  <c r="Q167" i="51" s="1"/>
  <c r="B144" i="57"/>
  <c r="Q144" i="57" s="1"/>
  <c r="B144" i="56"/>
  <c r="L144" i="56" s="1"/>
  <c r="Q144" i="56" s="1"/>
  <c r="B144" i="55"/>
  <c r="L144" i="55" s="1"/>
  <c r="Q144" i="55" s="1"/>
  <c r="B144" i="54"/>
  <c r="Q144" i="54" s="1"/>
  <c r="B154" i="53"/>
  <c r="L154" i="53" s="1"/>
  <c r="Q154" i="53" s="1"/>
  <c r="B203" i="52"/>
  <c r="L203" i="52" s="1"/>
  <c r="Q203" i="52" s="1"/>
  <c r="B338" i="24"/>
  <c r="L338" i="24" s="1"/>
  <c r="Q338" i="24" s="1"/>
  <c r="B140" i="51"/>
  <c r="L140" i="51" s="1"/>
  <c r="B46" i="57"/>
  <c r="L49" i="57" s="1"/>
  <c r="B46" i="56"/>
  <c r="L46" i="56" s="1"/>
  <c r="B130" i="55"/>
  <c r="L130" i="55" s="1"/>
  <c r="B46" i="54"/>
  <c r="L49" i="54" s="1"/>
  <c r="B5" i="53"/>
  <c r="L5" i="53" s="1"/>
  <c r="B212" i="52"/>
  <c r="L212" i="52" s="1"/>
  <c r="B11" i="51"/>
  <c r="L11" i="51" s="1"/>
  <c r="B315" i="24"/>
  <c r="L315" i="24" s="1"/>
  <c r="B155" i="57"/>
  <c r="B155" i="56"/>
  <c r="L155" i="56" s="1"/>
  <c r="Q155" i="56" s="1"/>
  <c r="B155" i="55"/>
  <c r="L155" i="55" s="1"/>
  <c r="Q155" i="55" s="1"/>
  <c r="B155" i="54"/>
  <c r="B151" i="53"/>
  <c r="L151" i="53" s="1"/>
  <c r="Q151" i="53" s="1"/>
  <c r="B227" i="52"/>
  <c r="L227" i="52" s="1"/>
  <c r="B180" i="24"/>
  <c r="L180" i="24" s="1"/>
  <c r="Q180" i="24" s="1"/>
  <c r="B154" i="51"/>
  <c r="L154" i="51" s="1"/>
  <c r="B123" i="57"/>
  <c r="L126" i="57" s="1"/>
  <c r="B123" i="56"/>
  <c r="L123" i="56" s="1"/>
  <c r="B123" i="55"/>
  <c r="L123" i="55" s="1"/>
  <c r="B123" i="54"/>
  <c r="L126" i="54" s="1"/>
  <c r="B136" i="53"/>
  <c r="L136" i="53" s="1"/>
  <c r="B159" i="52"/>
  <c r="L159" i="52" s="1"/>
  <c r="Q159" i="52" s="1"/>
  <c r="B333" i="24"/>
  <c r="L333" i="24" s="1"/>
  <c r="Q333" i="24" s="1"/>
  <c r="B152" i="51"/>
  <c r="L152" i="51" s="1"/>
  <c r="B97" i="57"/>
  <c r="B97" i="56"/>
  <c r="B162" i="55"/>
  <c r="B97" i="54"/>
  <c r="B52" i="53"/>
  <c r="L52" i="53" s="1"/>
  <c r="Q52" i="53" s="1"/>
  <c r="B280" i="52"/>
  <c r="L280" i="52" s="1"/>
  <c r="B349" i="24"/>
  <c r="L349" i="24" s="1"/>
  <c r="Q349" i="24" s="1"/>
  <c r="B53" i="51"/>
  <c r="L53" i="51" s="1"/>
  <c r="B100" i="57"/>
  <c r="B100" i="56"/>
  <c r="L100" i="56" s="1"/>
  <c r="Q100" i="56" s="1"/>
  <c r="B100" i="55"/>
  <c r="L100" i="55" s="1"/>
  <c r="Q100" i="55" s="1"/>
  <c r="B100" i="54"/>
  <c r="B116" i="53"/>
  <c r="L116" i="53" s="1"/>
  <c r="Q116" i="53" s="1"/>
  <c r="B219" i="52"/>
  <c r="L219" i="52" s="1"/>
  <c r="Q219" i="52" s="1"/>
  <c r="B367" i="24"/>
  <c r="L367" i="24" s="1"/>
  <c r="Q367" i="24" s="1"/>
  <c r="B112" i="51"/>
  <c r="L112" i="51" s="1"/>
  <c r="Q112" i="51" s="1"/>
  <c r="B207" i="57"/>
  <c r="L207" i="57" s="1"/>
  <c r="Q207" i="57" s="1"/>
  <c r="B207" i="56"/>
  <c r="B52" i="55"/>
  <c r="L52" i="55" s="1"/>
  <c r="B207" i="54"/>
  <c r="L207" i="54" s="1"/>
  <c r="Q207" i="54" s="1"/>
  <c r="B207" i="53"/>
  <c r="L207" i="53" s="1"/>
  <c r="Q207" i="53" s="1"/>
  <c r="B121" i="52"/>
  <c r="L121" i="52" s="1"/>
  <c r="Q121" i="52" s="1"/>
  <c r="B241" i="24"/>
  <c r="L241" i="24" s="1"/>
  <c r="Q241" i="24" s="1"/>
  <c r="B158" i="51"/>
  <c r="L158" i="51" s="1"/>
  <c r="Q158" i="51" s="1"/>
  <c r="B238" i="24"/>
  <c r="L238" i="24" s="1"/>
  <c r="Q238" i="24" s="1"/>
  <c r="B8" i="57"/>
  <c r="B8" i="56"/>
  <c r="B38" i="55"/>
  <c r="L38" i="55" s="1"/>
  <c r="B8" i="54"/>
  <c r="B184" i="53"/>
  <c r="L184" i="53" s="1"/>
  <c r="Q184" i="53" s="1"/>
  <c r="B94" i="52"/>
  <c r="L94" i="52" s="1"/>
  <c r="B177" i="51"/>
  <c r="L177" i="51" s="1"/>
  <c r="B165" i="24"/>
  <c r="L165" i="24" s="1"/>
  <c r="B142" i="57"/>
  <c r="B142" i="56"/>
  <c r="L142" i="56" s="1"/>
  <c r="B142" i="55"/>
  <c r="L142" i="55" s="1"/>
  <c r="B142" i="54"/>
  <c r="B137" i="53"/>
  <c r="L137" i="53" s="1"/>
  <c r="B243" i="52"/>
  <c r="L243" i="52" s="1"/>
  <c r="Q243" i="52" s="1"/>
  <c r="B279" i="24"/>
  <c r="L279" i="24" s="1"/>
  <c r="Q279" i="24" s="1"/>
  <c r="B162" i="51"/>
  <c r="L162" i="51" s="1"/>
  <c r="B160" i="57"/>
  <c r="L160" i="57" s="1"/>
  <c r="Q160" i="57" s="1"/>
  <c r="B160" i="56"/>
  <c r="B91" i="55"/>
  <c r="L91" i="55" s="1"/>
  <c r="B160" i="54"/>
  <c r="L160" i="54" s="1"/>
  <c r="Q160" i="54" s="1"/>
  <c r="B182" i="53"/>
  <c r="L182" i="53" s="1"/>
  <c r="Q182" i="53" s="1"/>
  <c r="B174" i="52"/>
  <c r="L174" i="52" s="1"/>
  <c r="Q174" i="52" s="1"/>
  <c r="B283" i="24"/>
  <c r="L283" i="24" s="1"/>
  <c r="B175" i="51"/>
  <c r="L175" i="51" s="1"/>
  <c r="Q175" i="51" s="1"/>
  <c r="B74" i="57"/>
  <c r="B74" i="56"/>
  <c r="L74" i="56" s="1"/>
  <c r="Q74" i="56" s="1"/>
  <c r="B128" i="55"/>
  <c r="B74" i="54"/>
  <c r="B47" i="53"/>
  <c r="L47" i="53" s="1"/>
  <c r="Q47" i="53" s="1"/>
  <c r="B156" i="52"/>
  <c r="L156" i="52" s="1"/>
  <c r="B280" i="24"/>
  <c r="L280" i="24" s="1"/>
  <c r="B129" i="51"/>
  <c r="L129" i="51" s="1"/>
  <c r="B178" i="57"/>
  <c r="B178" i="56"/>
  <c r="L178" i="56" s="1"/>
  <c r="B178" i="55"/>
  <c r="L178" i="55" s="1"/>
  <c r="B178" i="54"/>
  <c r="B168" i="53"/>
  <c r="L168" i="53" s="1"/>
  <c r="B258" i="52"/>
  <c r="L258" i="52" s="1"/>
  <c r="B372" i="24"/>
  <c r="L372" i="24" s="1"/>
  <c r="Q372" i="24" s="1"/>
  <c r="B205" i="51"/>
  <c r="L205" i="51" s="1"/>
  <c r="B112" i="57"/>
  <c r="B112" i="56"/>
  <c r="B21" i="55"/>
  <c r="L21" i="55" s="1"/>
  <c r="B112" i="54"/>
  <c r="B112" i="53"/>
  <c r="L112" i="53" s="1"/>
  <c r="Q112" i="53" s="1"/>
  <c r="B101" i="52"/>
  <c r="L101" i="52" s="1"/>
  <c r="B42" i="51"/>
  <c r="L42" i="51" s="1"/>
  <c r="B198" i="24"/>
  <c r="L198" i="24" s="1"/>
  <c r="B197" i="57"/>
  <c r="B197" i="56"/>
  <c r="L197" i="56" s="1"/>
  <c r="Q197" i="56" s="1"/>
  <c r="B197" i="55"/>
  <c r="L197" i="55" s="1"/>
  <c r="Q197" i="55" s="1"/>
  <c r="B197" i="54"/>
  <c r="B202" i="53"/>
  <c r="L202" i="53" s="1"/>
  <c r="Q202" i="53" s="1"/>
  <c r="B127" i="52"/>
  <c r="L127" i="52" s="1"/>
  <c r="Q127" i="52" s="1"/>
  <c r="B360" i="24"/>
  <c r="L360" i="24" s="1"/>
  <c r="B200" i="51"/>
  <c r="L200" i="51" s="1"/>
  <c r="B187" i="57"/>
  <c r="B187" i="56"/>
  <c r="L187" i="56" s="1"/>
  <c r="B187" i="55"/>
  <c r="L187" i="55" s="1"/>
  <c r="B187" i="54"/>
  <c r="B90" i="53"/>
  <c r="L90" i="53" s="1"/>
  <c r="B278" i="52"/>
  <c r="L278" i="52" s="1"/>
  <c r="Q278" i="52" s="1"/>
  <c r="B118" i="51"/>
  <c r="L118" i="51" s="1"/>
  <c r="B269" i="24"/>
  <c r="L269" i="24" s="1"/>
  <c r="Q269" i="24" s="1"/>
  <c r="B148" i="57"/>
  <c r="B148" i="56"/>
  <c r="L148" i="56" s="1"/>
  <c r="Q148" i="56" s="1"/>
  <c r="B148" i="55"/>
  <c r="L148" i="55" s="1"/>
  <c r="Q148" i="55" s="1"/>
  <c r="B148" i="54"/>
  <c r="B77" i="53"/>
  <c r="L77" i="53" s="1"/>
  <c r="Q77" i="53" s="1"/>
  <c r="B266" i="52"/>
  <c r="L266" i="52" s="1"/>
  <c r="B36" i="51"/>
  <c r="L36" i="51" s="1"/>
  <c r="B173" i="24"/>
  <c r="L173" i="24" s="1"/>
  <c r="B105" i="57"/>
  <c r="B105" i="56"/>
  <c r="L105" i="56" s="1"/>
  <c r="Q105" i="56" s="1"/>
  <c r="B105" i="55"/>
  <c r="L105" i="55" s="1"/>
  <c r="Q105" i="55" s="1"/>
  <c r="B105" i="54"/>
  <c r="B200" i="53"/>
  <c r="L200" i="53" s="1"/>
  <c r="Q200" i="53" s="1"/>
  <c r="B274" i="52"/>
  <c r="L274" i="52" s="1"/>
  <c r="Q274" i="52" s="1"/>
  <c r="B356" i="24"/>
  <c r="L356" i="24" s="1"/>
  <c r="Q356" i="24" s="1"/>
  <c r="B211" i="51"/>
  <c r="L211" i="51" s="1"/>
  <c r="Q211" i="51" s="1"/>
  <c r="B108" i="57"/>
  <c r="B108" i="56"/>
  <c r="L108" i="56" s="1"/>
  <c r="Q108" i="56" s="1"/>
  <c r="B108" i="55"/>
  <c r="L108" i="55" s="1"/>
  <c r="Q108" i="55" s="1"/>
  <c r="B108" i="54"/>
  <c r="B179" i="53"/>
  <c r="L179" i="53" s="1"/>
  <c r="Q179" i="53" s="1"/>
  <c r="B264" i="52"/>
  <c r="L264" i="52" s="1"/>
  <c r="Q264" i="52" s="1"/>
  <c r="B351" i="24"/>
  <c r="L351" i="24" s="1"/>
  <c r="Q351" i="24" s="1"/>
  <c r="B208" i="51"/>
  <c r="L208" i="51" s="1"/>
  <c r="Q208" i="51" s="1"/>
  <c r="B212" i="57"/>
  <c r="B212" i="54"/>
  <c r="B212" i="56"/>
  <c r="B212" i="55"/>
  <c r="B55" i="53"/>
  <c r="L55" i="53" s="1"/>
  <c r="Q55" i="53" s="1"/>
  <c r="B166" i="52"/>
  <c r="L166" i="52" s="1"/>
  <c r="Q166" i="52" s="1"/>
  <c r="B73" i="24"/>
  <c r="L73" i="24" s="1"/>
  <c r="Q73" i="24" s="1"/>
  <c r="B57" i="51"/>
  <c r="L57" i="51" s="1"/>
  <c r="Q57" i="51" s="1"/>
  <c r="B3" i="24"/>
  <c r="L225" i="57"/>
  <c r="Q225" i="57" s="1"/>
  <c r="L236" i="57"/>
  <c r="Q236" i="57" s="1"/>
  <c r="L278" i="57"/>
  <c r="Q278" i="57" s="1"/>
  <c r="L262" i="57"/>
  <c r="Q262" i="57" s="1"/>
  <c r="L229" i="57"/>
  <c r="Q229" i="57" s="1"/>
  <c r="L268" i="57"/>
  <c r="Q268" i="57" s="1"/>
  <c r="L256" i="57"/>
  <c r="Q256" i="57" s="1"/>
  <c r="L255" i="57"/>
  <c r="Q255" i="57" s="1"/>
  <c r="L247" i="57"/>
  <c r="Q247" i="57" s="1"/>
  <c r="L232" i="57"/>
  <c r="Q232" i="57" s="1"/>
  <c r="L217" i="57"/>
  <c r="Q217" i="57" s="1"/>
  <c r="L253" i="57"/>
  <c r="Q253" i="57" s="1"/>
  <c r="L249" i="57"/>
  <c r="Q249" i="57" s="1"/>
  <c r="L234" i="57"/>
  <c r="Q234" i="57" s="1"/>
  <c r="L223" i="57"/>
  <c r="Q223" i="57" s="1"/>
  <c r="L215" i="57"/>
  <c r="Q215" i="57" s="1"/>
  <c r="L233" i="57"/>
  <c r="Q233" i="57" s="1"/>
  <c r="L227" i="57"/>
  <c r="Q227" i="57" s="1"/>
  <c r="L221" i="57"/>
  <c r="Q221" i="57" s="1"/>
  <c r="B211" i="57"/>
  <c r="L237" i="57"/>
  <c r="Q237" i="57" s="1"/>
  <c r="L264" i="57"/>
  <c r="Q264" i="57" s="1"/>
  <c r="L263" i="57"/>
  <c r="Q263" i="57" s="1"/>
  <c r="L257" i="57"/>
  <c r="Q257" i="57" s="1"/>
  <c r="L254" i="57"/>
  <c r="Q254" i="57" s="1"/>
  <c r="L250" i="57"/>
  <c r="Q250" i="57" s="1"/>
  <c r="L243" i="57"/>
  <c r="Q243" i="57" s="1"/>
  <c r="L219" i="57"/>
  <c r="Q219" i="57" s="1"/>
  <c r="L266" i="56"/>
  <c r="Q266" i="56" s="1"/>
  <c r="L274" i="56"/>
  <c r="Q274" i="56" s="1"/>
  <c r="L273" i="56"/>
  <c r="Q273" i="56" s="1"/>
  <c r="L249" i="56"/>
  <c r="Q249" i="56" s="1"/>
  <c r="L271" i="55"/>
  <c r="Q271" i="55" s="1"/>
  <c r="L261" i="55"/>
  <c r="Q261" i="55" s="1"/>
  <c r="L270" i="56"/>
  <c r="Q270" i="56" s="1"/>
  <c r="L265" i="56"/>
  <c r="Q265" i="56" s="1"/>
  <c r="B211" i="56"/>
  <c r="L211" i="56" s="1"/>
  <c r="Q211" i="56" s="1"/>
  <c r="L267" i="55"/>
  <c r="Q267" i="55" s="1"/>
  <c r="L277" i="56"/>
  <c r="Q277" i="56" s="1"/>
  <c r="L276" i="55"/>
  <c r="Q276" i="55" s="1"/>
  <c r="L275" i="55"/>
  <c r="Q275" i="55" s="1"/>
  <c r="L269" i="55"/>
  <c r="Q269" i="55" s="1"/>
  <c r="L230" i="55"/>
  <c r="Q230" i="55" s="1"/>
  <c r="L229" i="55"/>
  <c r="Q229" i="55" s="1"/>
  <c r="L214" i="55"/>
  <c r="Q214" i="55" s="1"/>
  <c r="L237" i="56"/>
  <c r="Q237" i="56" s="1"/>
  <c r="L265" i="55"/>
  <c r="Q265" i="55" s="1"/>
  <c r="L263" i="55"/>
  <c r="Q263" i="55" s="1"/>
  <c r="L245" i="55"/>
  <c r="Q245" i="55" s="1"/>
  <c r="L234" i="55"/>
  <c r="Q234" i="55" s="1"/>
  <c r="L221" i="55"/>
  <c r="Q221" i="55" s="1"/>
  <c r="L231" i="56"/>
  <c r="Q231" i="56" s="1"/>
  <c r="L226" i="55"/>
  <c r="Q226" i="55" s="1"/>
  <c r="L241" i="56"/>
  <c r="Q241" i="56" s="1"/>
  <c r="L221" i="56"/>
  <c r="Q221" i="56" s="1"/>
  <c r="L250" i="55"/>
  <c r="Q250" i="55" s="1"/>
  <c r="L241" i="55"/>
  <c r="Q241" i="55" s="1"/>
  <c r="L217" i="55"/>
  <c r="Q217" i="55" s="1"/>
  <c r="L232" i="56"/>
  <c r="Q232" i="56" s="1"/>
  <c r="L259" i="55"/>
  <c r="Q259" i="55" s="1"/>
  <c r="L253" i="55"/>
  <c r="Q253" i="55" s="1"/>
  <c r="L239" i="55"/>
  <c r="Q239" i="55" s="1"/>
  <c r="L235" i="55"/>
  <c r="Q235" i="55" s="1"/>
  <c r="L235" i="56"/>
  <c r="Q235" i="56" s="1"/>
  <c r="L225" i="56"/>
  <c r="Q225" i="56" s="1"/>
  <c r="L266" i="55"/>
  <c r="Q266" i="55" s="1"/>
  <c r="L237" i="55"/>
  <c r="Q237" i="55" s="1"/>
  <c r="L227" i="55"/>
  <c r="Q227" i="55" s="1"/>
  <c r="B211" i="55"/>
  <c r="L211" i="55" s="1"/>
  <c r="Q211" i="55" s="1"/>
  <c r="L268" i="55"/>
  <c r="Q268" i="55" s="1"/>
  <c r="L244" i="54"/>
  <c r="Q244" i="54" s="1"/>
  <c r="L219" i="54"/>
  <c r="Q219" i="54" s="1"/>
  <c r="L218" i="54"/>
  <c r="Q218" i="54" s="1"/>
  <c r="L278" i="54"/>
  <c r="Q278" i="54" s="1"/>
  <c r="L277" i="54"/>
  <c r="Q277" i="54" s="1"/>
  <c r="L269" i="54"/>
  <c r="Q269" i="54" s="1"/>
  <c r="L267" i="54"/>
  <c r="Q267" i="54" s="1"/>
  <c r="L266" i="54"/>
  <c r="Q266" i="54" s="1"/>
  <c r="L260" i="54"/>
  <c r="Q260" i="54" s="1"/>
  <c r="L241" i="54"/>
  <c r="Q241" i="54" s="1"/>
  <c r="L232" i="54"/>
  <c r="Q232" i="54" s="1"/>
  <c r="L263" i="54"/>
  <c r="Q263" i="54" s="1"/>
  <c r="L245" i="54"/>
  <c r="Q245" i="54" s="1"/>
  <c r="L234" i="54"/>
  <c r="Q234" i="54" s="1"/>
  <c r="L229" i="54"/>
  <c r="Q229" i="54" s="1"/>
  <c r="L268" i="54"/>
  <c r="Q268" i="54" s="1"/>
  <c r="L257" i="54"/>
  <c r="Q257" i="54" s="1"/>
  <c r="L255" i="54"/>
  <c r="Q255" i="54" s="1"/>
  <c r="L251" i="54"/>
  <c r="Q251" i="54" s="1"/>
  <c r="L237" i="54"/>
  <c r="Q237" i="54" s="1"/>
  <c r="L217" i="54"/>
  <c r="Q217" i="54" s="1"/>
  <c r="L270" i="54"/>
  <c r="Q270" i="54" s="1"/>
  <c r="L256" i="54"/>
  <c r="Q256" i="54" s="1"/>
  <c r="B211" i="54"/>
  <c r="L271" i="54"/>
  <c r="Q271" i="54" s="1"/>
  <c r="L258" i="54"/>
  <c r="Q258" i="54" s="1"/>
  <c r="L242" i="54"/>
  <c r="Q242" i="54" s="1"/>
  <c r="L226" i="54"/>
  <c r="Q226" i="54" s="1"/>
  <c r="L264" i="54"/>
  <c r="Q264" i="54" s="1"/>
  <c r="L254" i="54"/>
  <c r="Q254" i="54" s="1"/>
  <c r="L252" i="54"/>
  <c r="Q252" i="54" s="1"/>
  <c r="L223" i="53"/>
  <c r="Q223" i="53" s="1"/>
  <c r="L225" i="53"/>
  <c r="Q225" i="53" s="1"/>
  <c r="L226" i="53"/>
  <c r="Q226" i="53" s="1"/>
  <c r="L227" i="53"/>
  <c r="Q227" i="53" s="1"/>
  <c r="L239" i="53"/>
  <c r="Q239" i="53" s="1"/>
  <c r="L248" i="53"/>
  <c r="Q248" i="53" s="1"/>
  <c r="L251" i="53"/>
  <c r="Q251" i="53" s="1"/>
  <c r="L263" i="53"/>
  <c r="Q263" i="53" s="1"/>
  <c r="L272" i="53"/>
  <c r="Q272" i="53" s="1"/>
  <c r="L232" i="53"/>
  <c r="Q232" i="53" s="1"/>
  <c r="L252" i="53"/>
  <c r="Q252" i="53" s="1"/>
  <c r="L228" i="53"/>
  <c r="Q228" i="53" s="1"/>
  <c r="L256" i="53"/>
  <c r="Q256" i="53" s="1"/>
  <c r="L259" i="53"/>
  <c r="Q259" i="53" s="1"/>
  <c r="L271" i="53"/>
  <c r="Q271" i="53" s="1"/>
  <c r="L217" i="53"/>
  <c r="Q217" i="53" s="1"/>
  <c r="L235" i="53"/>
  <c r="Q235" i="53" s="1"/>
  <c r="L236" i="53"/>
  <c r="Q236" i="53" s="1"/>
  <c r="L247" i="53"/>
  <c r="Q247" i="53" s="1"/>
  <c r="L260" i="53"/>
  <c r="Q260" i="53" s="1"/>
  <c r="L277" i="53"/>
  <c r="Q277" i="53" s="1"/>
  <c r="L267" i="53"/>
  <c r="Q267" i="53" s="1"/>
  <c r="B145" i="53"/>
  <c r="L145" i="53" s="1"/>
  <c r="Q145" i="53" s="1"/>
  <c r="L219" i="53"/>
  <c r="Q219" i="53" s="1"/>
  <c r="L279" i="53"/>
  <c r="Q279" i="53" s="1"/>
  <c r="L231" i="53"/>
  <c r="Q231" i="53" s="1"/>
  <c r="L240" i="53"/>
  <c r="Q240" i="53" s="1"/>
  <c r="L243" i="53"/>
  <c r="Q243" i="53" s="1"/>
  <c r="L255" i="53"/>
  <c r="Q255" i="53" s="1"/>
  <c r="L264" i="53"/>
  <c r="Q264" i="53" s="1"/>
  <c r="L215" i="53"/>
  <c r="Q215" i="53" s="1"/>
  <c r="L244" i="53"/>
  <c r="Q244" i="53" s="1"/>
  <c r="L268" i="53"/>
  <c r="Q268" i="53" s="1"/>
  <c r="L218" i="53"/>
  <c r="Q218" i="53" s="1"/>
  <c r="L275" i="53"/>
  <c r="Q275" i="53" s="1"/>
  <c r="L276" i="53"/>
  <c r="Q276" i="53" s="1"/>
  <c r="L220" i="53"/>
  <c r="Q220" i="53" s="1"/>
  <c r="L253" i="53"/>
  <c r="Q253" i="53" s="1"/>
  <c r="L249" i="53"/>
  <c r="Q249" i="53" s="1"/>
  <c r="L54" i="53"/>
  <c r="Q54" i="53" s="1"/>
  <c r="L230" i="54"/>
  <c r="Q230" i="54" s="1"/>
  <c r="L261" i="54"/>
  <c r="Q261" i="54" s="1"/>
  <c r="L280" i="54"/>
  <c r="Q280" i="54" s="1"/>
  <c r="L221" i="54"/>
  <c r="Q221" i="54" s="1"/>
  <c r="L265" i="54"/>
  <c r="Q265" i="54" s="1"/>
  <c r="L253" i="54"/>
  <c r="Q253" i="54" s="1"/>
  <c r="L280" i="55"/>
  <c r="Q280" i="55" s="1"/>
  <c r="L234" i="56"/>
  <c r="Q234" i="56" s="1"/>
  <c r="L224" i="56"/>
  <c r="Q224" i="56" s="1"/>
  <c r="L223" i="55"/>
  <c r="Q223" i="55" s="1"/>
  <c r="L220" i="55"/>
  <c r="Q220" i="55" s="1"/>
  <c r="L252" i="55"/>
  <c r="Q252" i="55" s="1"/>
  <c r="L212" i="55"/>
  <c r="Q212" i="55" s="1"/>
  <c r="L247" i="56"/>
  <c r="Q247" i="56" s="1"/>
  <c r="L274" i="55"/>
  <c r="Q274" i="55" s="1"/>
  <c r="L232" i="55"/>
  <c r="Q232" i="55" s="1"/>
  <c r="L222" i="56"/>
  <c r="Q222" i="56" s="1"/>
  <c r="L230" i="57"/>
  <c r="Q230" i="57" s="1"/>
  <c r="L242" i="57"/>
  <c r="Q242" i="57" s="1"/>
  <c r="L270" i="57"/>
  <c r="Q270" i="57" s="1"/>
  <c r="L267" i="57"/>
  <c r="Q267" i="57" s="1"/>
  <c r="L246" i="57"/>
  <c r="Q246" i="57" s="1"/>
  <c r="L235" i="57"/>
  <c r="Q235" i="57" s="1"/>
  <c r="L274" i="53"/>
  <c r="Q274" i="53" s="1"/>
  <c r="L270" i="53"/>
  <c r="Q270" i="53" s="1"/>
  <c r="L238" i="53"/>
  <c r="Q238" i="53" s="1"/>
  <c r="L245" i="53"/>
  <c r="Q245" i="53" s="1"/>
  <c r="L233" i="54"/>
  <c r="Q233" i="54" s="1"/>
  <c r="L273" i="54"/>
  <c r="Q273" i="54" s="1"/>
  <c r="L228" i="54"/>
  <c r="Q228" i="54" s="1"/>
  <c r="L276" i="54"/>
  <c r="Q276" i="54" s="1"/>
  <c r="L222" i="54"/>
  <c r="Q222" i="54" s="1"/>
  <c r="L242" i="56"/>
  <c r="Q242" i="56" s="1"/>
  <c r="L238" i="56"/>
  <c r="Q238" i="56" s="1"/>
  <c r="L233" i="55"/>
  <c r="Q233" i="55" s="1"/>
  <c r="L246" i="55"/>
  <c r="Q246" i="55" s="1"/>
  <c r="L212" i="56"/>
  <c r="Q212" i="56" s="1"/>
  <c r="L255" i="55"/>
  <c r="Q255" i="55" s="1"/>
  <c r="L215" i="55"/>
  <c r="Q215" i="55" s="1"/>
  <c r="L253" i="56"/>
  <c r="Q253" i="56" s="1"/>
  <c r="L229" i="56"/>
  <c r="Q229" i="56" s="1"/>
  <c r="L243" i="55"/>
  <c r="Q243" i="55" s="1"/>
  <c r="L233" i="56"/>
  <c r="Q233" i="56" s="1"/>
  <c r="L230" i="56"/>
  <c r="Q230" i="56" s="1"/>
  <c r="L251" i="56"/>
  <c r="Q251" i="56" s="1"/>
  <c r="L275" i="57"/>
  <c r="Q275" i="57" s="1"/>
  <c r="L248" i="57"/>
  <c r="Q248" i="57" s="1"/>
  <c r="L272" i="57"/>
  <c r="Q272" i="57" s="1"/>
  <c r="L259" i="57"/>
  <c r="Q259" i="57" s="1"/>
  <c r="L240" i="57"/>
  <c r="Q240" i="57" s="1"/>
  <c r="L266" i="53"/>
  <c r="Q266" i="53" s="1"/>
  <c r="L278" i="53"/>
  <c r="Q278" i="53" s="1"/>
  <c r="L216" i="53"/>
  <c r="Q216" i="53" s="1"/>
  <c r="L222" i="53"/>
  <c r="Q222" i="53" s="1"/>
  <c r="L246" i="54"/>
  <c r="Q246" i="54" s="1"/>
  <c r="L279" i="54"/>
  <c r="Q279" i="54" s="1"/>
  <c r="L239" i="54"/>
  <c r="Q239" i="54" s="1"/>
  <c r="L224" i="54"/>
  <c r="Q224" i="54" s="1"/>
  <c r="L219" i="55"/>
  <c r="Q219" i="55" s="1"/>
  <c r="L254" i="56"/>
  <c r="Q254" i="56" s="1"/>
  <c r="L251" i="55"/>
  <c r="Q251" i="55" s="1"/>
  <c r="L258" i="55"/>
  <c r="Q258" i="55" s="1"/>
  <c r="L214" i="56"/>
  <c r="Q214" i="56" s="1"/>
  <c r="L216" i="56"/>
  <c r="Q216" i="56" s="1"/>
  <c r="L224" i="55"/>
  <c r="Q224" i="55" s="1"/>
  <c r="L268" i="56"/>
  <c r="Q268" i="56" s="1"/>
  <c r="L239" i="56"/>
  <c r="Q239" i="56" s="1"/>
  <c r="L254" i="55"/>
  <c r="Q254" i="55" s="1"/>
  <c r="L240" i="56"/>
  <c r="Q240" i="56" s="1"/>
  <c r="L261" i="56"/>
  <c r="Q261" i="56" s="1"/>
  <c r="L259" i="56"/>
  <c r="Q259" i="56" s="1"/>
  <c r="L244" i="56"/>
  <c r="Q244" i="56" s="1"/>
  <c r="L277" i="57"/>
  <c r="Q277" i="57" s="1"/>
  <c r="L273" i="57"/>
  <c r="Q273" i="57" s="1"/>
  <c r="L214" i="57"/>
  <c r="Q214" i="57" s="1"/>
  <c r="L280" i="57"/>
  <c r="Q280" i="57" s="1"/>
  <c r="L261" i="57"/>
  <c r="Q261" i="57" s="1"/>
  <c r="L269" i="57"/>
  <c r="Q269" i="57" s="1"/>
  <c r="L261" i="53"/>
  <c r="Q261" i="53" s="1"/>
  <c r="L257" i="53"/>
  <c r="Q257" i="53" s="1"/>
  <c r="L233" i="53"/>
  <c r="Q233" i="53" s="1"/>
  <c r="L273" i="53"/>
  <c r="Q273" i="53" s="1"/>
  <c r="L265" i="53"/>
  <c r="Q265" i="53" s="1"/>
  <c r="L247" i="54"/>
  <c r="Q247" i="54" s="1"/>
  <c r="L214" i="54"/>
  <c r="Q214" i="54" s="1"/>
  <c r="L259" i="54"/>
  <c r="Q259" i="54" s="1"/>
  <c r="L227" i="54"/>
  <c r="Q227" i="54" s="1"/>
  <c r="L236" i="55"/>
  <c r="Q236" i="55" s="1"/>
  <c r="L213" i="55"/>
  <c r="Q213" i="55" s="1"/>
  <c r="L246" i="56"/>
  <c r="Q246" i="56" s="1"/>
  <c r="L256" i="55"/>
  <c r="Q256" i="55" s="1"/>
  <c r="L277" i="55"/>
  <c r="Q277" i="55" s="1"/>
  <c r="L223" i="56"/>
  <c r="Q223" i="56" s="1"/>
  <c r="L231" i="55"/>
  <c r="Q231" i="55" s="1"/>
  <c r="L228" i="55"/>
  <c r="Q228" i="55" s="1"/>
  <c r="L245" i="56"/>
  <c r="Q245" i="56" s="1"/>
  <c r="L267" i="56"/>
  <c r="Q267" i="56" s="1"/>
  <c r="L275" i="56"/>
  <c r="Q275" i="56" s="1"/>
  <c r="L248" i="56"/>
  <c r="Q248" i="56" s="1"/>
  <c r="L218" i="57"/>
  <c r="Q218" i="57" s="1"/>
  <c r="L279" i="57"/>
  <c r="Q279" i="57" s="1"/>
  <c r="L220" i="57"/>
  <c r="Q220" i="57" s="1"/>
  <c r="L274" i="57"/>
  <c r="Q274" i="57" s="1"/>
  <c r="L271" i="57"/>
  <c r="Q271" i="57" s="1"/>
  <c r="L242" i="53"/>
  <c r="Q242" i="53" s="1"/>
  <c r="L224" i="53"/>
  <c r="Q224" i="53" s="1"/>
  <c r="L258" i="53"/>
  <c r="Q258" i="53" s="1"/>
  <c r="L254" i="53"/>
  <c r="Q254" i="53" s="1"/>
  <c r="L262" i="54"/>
  <c r="Q262" i="54" s="1"/>
  <c r="L220" i="54"/>
  <c r="Q220" i="54" s="1"/>
  <c r="L274" i="54"/>
  <c r="Q274" i="54" s="1"/>
  <c r="L231" i="54"/>
  <c r="Q231" i="54" s="1"/>
  <c r="L238" i="54"/>
  <c r="Q238" i="54" s="1"/>
  <c r="L238" i="55"/>
  <c r="Q238" i="55" s="1"/>
  <c r="L216" i="55"/>
  <c r="Q216" i="55" s="1"/>
  <c r="L262" i="56"/>
  <c r="Q262" i="56" s="1"/>
  <c r="L278" i="55"/>
  <c r="Q278" i="55" s="1"/>
  <c r="L218" i="56"/>
  <c r="Q218" i="56" s="1"/>
  <c r="L226" i="56"/>
  <c r="Q226" i="56" s="1"/>
  <c r="L270" i="55"/>
  <c r="Q270" i="55" s="1"/>
  <c r="L240" i="55"/>
  <c r="Q240" i="55" s="1"/>
  <c r="L250" i="56"/>
  <c r="Q250" i="56" s="1"/>
  <c r="L273" i="55"/>
  <c r="Q273" i="55" s="1"/>
  <c r="L256" i="56"/>
  <c r="Q256" i="56" s="1"/>
  <c r="L272" i="56"/>
  <c r="Q272" i="56" s="1"/>
  <c r="L278" i="56"/>
  <c r="Q278" i="56" s="1"/>
  <c r="L252" i="56"/>
  <c r="Q252" i="56" s="1"/>
  <c r="L252" i="57"/>
  <c r="Q252" i="57" s="1"/>
  <c r="L245" i="57"/>
  <c r="Q245" i="57" s="1"/>
  <c r="L226" i="57"/>
  <c r="Q226" i="57" s="1"/>
  <c r="L222" i="57"/>
  <c r="Q222" i="57" s="1"/>
  <c r="L276" i="57"/>
  <c r="Q276" i="57" s="1"/>
  <c r="L246" i="53"/>
  <c r="Q246" i="53" s="1"/>
  <c r="L221" i="53"/>
  <c r="Q221" i="53" s="1"/>
  <c r="L280" i="53"/>
  <c r="Q280" i="53" s="1"/>
  <c r="L230" i="53"/>
  <c r="Q230" i="53" s="1"/>
  <c r="L250" i="53"/>
  <c r="Q250" i="53" s="1"/>
  <c r="L250" i="54"/>
  <c r="Q250" i="54" s="1"/>
  <c r="L236" i="54"/>
  <c r="Q236" i="54" s="1"/>
  <c r="L243" i="54"/>
  <c r="Q243" i="54" s="1"/>
  <c r="L247" i="55"/>
  <c r="Q247" i="55" s="1"/>
  <c r="L225" i="55"/>
  <c r="Q225" i="55" s="1"/>
  <c r="L280" i="56"/>
  <c r="Q280" i="56" s="1"/>
  <c r="L227" i="56"/>
  <c r="Q227" i="56" s="1"/>
  <c r="L243" i="56"/>
  <c r="Q243" i="56" s="1"/>
  <c r="L244" i="55"/>
  <c r="Q244" i="55" s="1"/>
  <c r="L260" i="56"/>
  <c r="Q260" i="56" s="1"/>
  <c r="L279" i="55"/>
  <c r="Q279" i="55" s="1"/>
  <c r="L249" i="55"/>
  <c r="Q249" i="55" s="1"/>
  <c r="L279" i="56"/>
  <c r="Q279" i="56" s="1"/>
  <c r="L255" i="56"/>
  <c r="Q255" i="56" s="1"/>
  <c r="L231" i="57"/>
  <c r="Q231" i="57" s="1"/>
  <c r="L251" i="57"/>
  <c r="Q251" i="57" s="1"/>
  <c r="L258" i="57"/>
  <c r="Q258" i="57" s="1"/>
  <c r="L228" i="57"/>
  <c r="Q228" i="57" s="1"/>
  <c r="L237" i="53"/>
  <c r="Q237" i="53" s="1"/>
  <c r="L214" i="53"/>
  <c r="Q214" i="53" s="1"/>
  <c r="L241" i="53"/>
  <c r="Q241" i="53" s="1"/>
  <c r="L235" i="54"/>
  <c r="Q235" i="54" s="1"/>
  <c r="L223" i="54"/>
  <c r="Q223" i="54" s="1"/>
  <c r="L248" i="54"/>
  <c r="Q248" i="54" s="1"/>
  <c r="L272" i="54"/>
  <c r="Q272" i="54" s="1"/>
  <c r="L257" i="55"/>
  <c r="Q257" i="55" s="1"/>
  <c r="L213" i="56"/>
  <c r="Q213" i="56" s="1"/>
  <c r="L242" i="55"/>
  <c r="Q242" i="55" s="1"/>
  <c r="L257" i="56"/>
  <c r="Q257" i="56" s="1"/>
  <c r="L222" i="55"/>
  <c r="Q222" i="55" s="1"/>
  <c r="L263" i="56"/>
  <c r="Q263" i="56" s="1"/>
  <c r="L228" i="56"/>
  <c r="Q228" i="56" s="1"/>
  <c r="L260" i="55"/>
  <c r="Q260" i="55" s="1"/>
  <c r="L264" i="56"/>
  <c r="Q264" i="56" s="1"/>
  <c r="L215" i="56"/>
  <c r="Q215" i="56" s="1"/>
  <c r="L271" i="56"/>
  <c r="Q271" i="56" s="1"/>
  <c r="L239" i="57"/>
  <c r="Q239" i="57" s="1"/>
  <c r="L265" i="57"/>
  <c r="Q265" i="57" s="1"/>
  <c r="L260" i="57"/>
  <c r="Q260" i="57" s="1"/>
  <c r="L238" i="57"/>
  <c r="Q238" i="57" s="1"/>
  <c r="L216" i="57"/>
  <c r="Q216" i="57" s="1"/>
  <c r="L229" i="53"/>
  <c r="Q229" i="53" s="1"/>
  <c r="L262" i="53"/>
  <c r="Q262" i="53" s="1"/>
  <c r="L269" i="53"/>
  <c r="Q269" i="53" s="1"/>
  <c r="L234" i="53"/>
  <c r="Q234" i="53" s="1"/>
  <c r="L215" i="54"/>
  <c r="Q215" i="54" s="1"/>
  <c r="L240" i="54"/>
  <c r="Q240" i="54" s="1"/>
  <c r="L216" i="54"/>
  <c r="Q216" i="54" s="1"/>
  <c r="L225" i="54"/>
  <c r="Q225" i="54" s="1"/>
  <c r="L249" i="54"/>
  <c r="Q249" i="54" s="1"/>
  <c r="L275" i="54"/>
  <c r="Q275" i="54" s="1"/>
  <c r="L272" i="55"/>
  <c r="Q272" i="55" s="1"/>
  <c r="L220" i="56"/>
  <c r="Q220" i="56" s="1"/>
  <c r="L264" i="55"/>
  <c r="Q264" i="55" s="1"/>
  <c r="L218" i="55"/>
  <c r="Q218" i="55" s="1"/>
  <c r="L258" i="56"/>
  <c r="Q258" i="56" s="1"/>
  <c r="L248" i="55"/>
  <c r="Q248" i="55" s="1"/>
  <c r="L269" i="56"/>
  <c r="Q269" i="56" s="1"/>
  <c r="L236" i="56"/>
  <c r="Q236" i="56" s="1"/>
  <c r="L262" i="55"/>
  <c r="Q262" i="55" s="1"/>
  <c r="L276" i="56"/>
  <c r="Q276" i="56" s="1"/>
  <c r="L219" i="56"/>
  <c r="Q219" i="56" s="1"/>
  <c r="L217" i="56"/>
  <c r="Q217" i="56" s="1"/>
  <c r="L241" i="57"/>
  <c r="Q241" i="57" s="1"/>
  <c r="L266" i="57"/>
  <c r="Q266" i="57" s="1"/>
  <c r="L244" i="57"/>
  <c r="Q244" i="57" s="1"/>
  <c r="L224" i="57"/>
  <c r="Q224" i="57" s="1"/>
  <c r="L11" i="52"/>
  <c r="Q11" i="52" s="1"/>
  <c r="L45" i="52"/>
  <c r="Q45" i="52" s="1"/>
  <c r="L4" i="24"/>
  <c r="Q4" i="24" s="1"/>
  <c r="L9" i="24"/>
  <c r="Q9" i="24" s="1"/>
  <c r="L47" i="24"/>
  <c r="Q47" i="24" s="1"/>
  <c r="L51" i="24"/>
  <c r="Q51" i="24" s="1"/>
  <c r="L52" i="24"/>
  <c r="Q52" i="24" s="1"/>
  <c r="L12" i="52"/>
  <c r="Q12" i="52" s="1"/>
  <c r="L52" i="52"/>
  <c r="Q52" i="52" s="1"/>
  <c r="L46" i="24"/>
  <c r="Q46" i="24" s="1"/>
  <c r="L8" i="24"/>
  <c r="Q8" i="24" s="1"/>
  <c r="L33" i="24"/>
  <c r="Q33" i="24" s="1"/>
  <c r="L37" i="24"/>
  <c r="Q37" i="24" s="1"/>
  <c r="L38" i="24"/>
  <c r="Q38" i="24" s="1"/>
  <c r="L45" i="24"/>
  <c r="Q45" i="24" s="1"/>
  <c r="B167" i="52"/>
  <c r="L167" i="52" s="1"/>
  <c r="L24" i="52"/>
  <c r="Q24" i="52" s="1"/>
  <c r="L59" i="52"/>
  <c r="Q59" i="52" s="1"/>
  <c r="L36" i="24"/>
  <c r="Q36" i="24" s="1"/>
  <c r="L53" i="24"/>
  <c r="Q53" i="24" s="1"/>
  <c r="L71" i="24"/>
  <c r="Q71" i="24" s="1"/>
  <c r="L13" i="52"/>
  <c r="Q13" i="52" s="1"/>
  <c r="L29" i="52"/>
  <c r="Q29" i="52" s="1"/>
  <c r="L6" i="24"/>
  <c r="Q6" i="24" s="1"/>
  <c r="L25" i="24"/>
  <c r="Q25" i="24" s="1"/>
  <c r="L49" i="24"/>
  <c r="Q49" i="24" s="1"/>
  <c r="L25" i="52"/>
  <c r="Q25" i="52" s="1"/>
  <c r="L50" i="24"/>
  <c r="Q50" i="24" s="1"/>
  <c r="L56" i="24"/>
  <c r="Q56" i="24" s="1"/>
  <c r="L216" i="51"/>
  <c r="Q216" i="51" s="1"/>
  <c r="L228" i="51"/>
  <c r="Q228" i="51" s="1"/>
  <c r="L241" i="51"/>
  <c r="Q241" i="51" s="1"/>
  <c r="L249" i="51"/>
  <c r="Q249" i="51" s="1"/>
  <c r="L252" i="51"/>
  <c r="Q252" i="51" s="1"/>
  <c r="L265" i="51"/>
  <c r="Q265" i="51" s="1"/>
  <c r="L277" i="51"/>
  <c r="Q277" i="51" s="1"/>
  <c r="L30" i="24"/>
  <c r="Q30" i="24" s="1"/>
  <c r="L215" i="51"/>
  <c r="Q215" i="51" s="1"/>
  <c r="L266" i="51"/>
  <c r="Q266" i="51" s="1"/>
  <c r="L60" i="24"/>
  <c r="Q60" i="24" s="1"/>
  <c r="B156" i="51"/>
  <c r="L156" i="51" s="1"/>
  <c r="Q156" i="51" s="1"/>
  <c r="L222" i="51"/>
  <c r="Q222" i="51" s="1"/>
  <c r="L229" i="51"/>
  <c r="Q229" i="51" s="1"/>
  <c r="L230" i="51"/>
  <c r="Q230" i="51" s="1"/>
  <c r="L234" i="51"/>
  <c r="Q234" i="51" s="1"/>
  <c r="L257" i="51"/>
  <c r="Q257" i="51" s="1"/>
  <c r="L258" i="51"/>
  <c r="Q258" i="51" s="1"/>
  <c r="L244" i="51"/>
  <c r="Q244" i="51" s="1"/>
  <c r="L250" i="51"/>
  <c r="Q250" i="51" s="1"/>
  <c r="L17" i="24"/>
  <c r="Q17" i="24" s="1"/>
  <c r="L65" i="24"/>
  <c r="Q65" i="24" s="1"/>
  <c r="L239" i="51"/>
  <c r="Q239" i="51" s="1"/>
  <c r="L247" i="51"/>
  <c r="Q247" i="51" s="1"/>
  <c r="L263" i="51"/>
  <c r="Q263" i="51" s="1"/>
  <c r="L261" i="51"/>
  <c r="Q261" i="51" s="1"/>
  <c r="L254" i="51"/>
  <c r="Q254" i="51" s="1"/>
  <c r="L274" i="51"/>
  <c r="Q274" i="51" s="1"/>
  <c r="L60" i="52"/>
  <c r="Q60" i="52" s="1"/>
  <c r="L5" i="24"/>
  <c r="Q5" i="24" s="1"/>
  <c r="L56" i="51"/>
  <c r="Q56" i="51" s="1"/>
  <c r="L225" i="51"/>
  <c r="Q225" i="51" s="1"/>
  <c r="L233" i="51"/>
  <c r="Q233" i="51" s="1"/>
  <c r="L236" i="51"/>
  <c r="Q236" i="51" s="1"/>
  <c r="L255" i="51"/>
  <c r="Q255" i="51" s="1"/>
  <c r="L269" i="51"/>
  <c r="Q269" i="51" s="1"/>
  <c r="L270" i="51"/>
  <c r="Q270" i="51" s="1"/>
  <c r="L278" i="51"/>
  <c r="Q278" i="51" s="1"/>
  <c r="L262" i="51"/>
  <c r="Q262" i="51" s="1"/>
  <c r="L273" i="51"/>
  <c r="Q273" i="51" s="1"/>
  <c r="L214" i="51"/>
  <c r="Q214" i="51" s="1"/>
  <c r="L268" i="51"/>
  <c r="Q268" i="51" s="1"/>
  <c r="B2" i="24"/>
  <c r="L2" i="24" s="1"/>
  <c r="Q2" i="24" s="1"/>
  <c r="L223" i="51"/>
  <c r="Q223" i="51" s="1"/>
  <c r="L231" i="51"/>
  <c r="Q231" i="51" s="1"/>
  <c r="L237" i="51"/>
  <c r="Q237" i="51" s="1"/>
  <c r="L238" i="51"/>
  <c r="Q238" i="51" s="1"/>
  <c r="L246" i="51"/>
  <c r="Q246" i="51" s="1"/>
  <c r="L271" i="51"/>
  <c r="Q271" i="51" s="1"/>
  <c r="L260" i="51"/>
  <c r="Q260" i="51" s="1"/>
  <c r="B72" i="24"/>
  <c r="L72" i="24" s="1"/>
  <c r="Q72" i="24" s="1"/>
  <c r="L220" i="51"/>
  <c r="Q220" i="51" s="1"/>
  <c r="L253" i="51"/>
  <c r="Q253" i="51" s="1"/>
  <c r="L279" i="51"/>
  <c r="Q279" i="51" s="1"/>
  <c r="L76" i="24"/>
  <c r="Q76" i="24" s="1"/>
  <c r="L107" i="24"/>
  <c r="Q107" i="24" s="1"/>
  <c r="L155" i="24"/>
  <c r="Q155" i="24" s="1"/>
  <c r="L267" i="51"/>
  <c r="Q267" i="51" s="1"/>
  <c r="L104" i="24"/>
  <c r="Q104" i="24" s="1"/>
  <c r="L149" i="24"/>
  <c r="Q149" i="24" s="1"/>
  <c r="L226" i="51"/>
  <c r="Q226" i="51" s="1"/>
  <c r="L62" i="52"/>
  <c r="Q62" i="52" s="1"/>
  <c r="L30" i="52"/>
  <c r="Q30" i="52" s="1"/>
  <c r="L64" i="52"/>
  <c r="Q64" i="52" s="1"/>
  <c r="L94" i="24"/>
  <c r="Q94" i="24" s="1"/>
  <c r="L143" i="24"/>
  <c r="Q143" i="24" s="1"/>
  <c r="L36" i="52"/>
  <c r="Q36" i="52" s="1"/>
  <c r="L131" i="24"/>
  <c r="Q131" i="24" s="1"/>
  <c r="L16" i="24"/>
  <c r="Q16" i="24" s="1"/>
  <c r="L55" i="52"/>
  <c r="Q55" i="52" s="1"/>
  <c r="L158" i="24"/>
  <c r="Q158" i="24" s="1"/>
  <c r="L51" i="52"/>
  <c r="Q51" i="52" s="1"/>
  <c r="L70" i="24"/>
  <c r="Q70" i="24" s="1"/>
  <c r="L19" i="24"/>
  <c r="Q19" i="24" s="1"/>
  <c r="L17" i="52"/>
  <c r="Q17" i="52" s="1"/>
  <c r="L115" i="24"/>
  <c r="Q115" i="24" s="1"/>
  <c r="L13" i="24"/>
  <c r="Q13" i="24" s="1"/>
  <c r="L20" i="52"/>
  <c r="Q20" i="52" s="1"/>
  <c r="L82" i="24"/>
  <c r="Q82" i="24" s="1"/>
  <c r="L138" i="24"/>
  <c r="Q138" i="24" s="1"/>
  <c r="L22" i="52"/>
  <c r="Q22" i="52" s="1"/>
  <c r="L80" i="24"/>
  <c r="Q80" i="24" s="1"/>
  <c r="L110" i="24"/>
  <c r="Q110" i="24" s="1"/>
  <c r="L58" i="24"/>
  <c r="Q58" i="24" s="1"/>
  <c r="L108" i="24"/>
  <c r="Q108" i="24" s="1"/>
  <c r="L156" i="24"/>
  <c r="Q156" i="24" s="1"/>
  <c r="L224" i="51"/>
  <c r="Q224" i="51" s="1"/>
  <c r="L276" i="51"/>
  <c r="Q276" i="51" s="1"/>
  <c r="L98" i="24"/>
  <c r="Q98" i="24" s="1"/>
  <c r="L147" i="24"/>
  <c r="Q147" i="24" s="1"/>
  <c r="L243" i="51"/>
  <c r="Q243" i="51" s="1"/>
  <c r="L135" i="24"/>
  <c r="Q135" i="24" s="1"/>
  <c r="L14" i="24"/>
  <c r="Q14" i="24" s="1"/>
  <c r="L38" i="52"/>
  <c r="Q38" i="52" s="1"/>
  <c r="L64" i="24"/>
  <c r="Q64" i="24" s="1"/>
  <c r="L50" i="52"/>
  <c r="Q50" i="52" s="1"/>
  <c r="L62" i="24"/>
  <c r="Q62" i="24" s="1"/>
  <c r="L7" i="24"/>
  <c r="Q7" i="24" s="1"/>
  <c r="L6" i="52"/>
  <c r="Q6" i="52" s="1"/>
  <c r="L8" i="52"/>
  <c r="Q8" i="52" s="1"/>
  <c r="L130" i="24"/>
  <c r="Q130" i="24" s="1"/>
  <c r="L11" i="24"/>
  <c r="Q11" i="24" s="1"/>
  <c r="L18" i="52"/>
  <c r="Q18" i="52" s="1"/>
  <c r="L89" i="24"/>
  <c r="Q89" i="24" s="1"/>
  <c r="L142" i="24"/>
  <c r="Q142" i="24" s="1"/>
  <c r="L84" i="24"/>
  <c r="Q84" i="24" s="1"/>
  <c r="L117" i="24"/>
  <c r="Q117" i="24" s="1"/>
  <c r="L235" i="51"/>
  <c r="Q235" i="51" s="1"/>
  <c r="L77" i="24"/>
  <c r="Q77" i="24" s="1"/>
  <c r="L118" i="24"/>
  <c r="Q118" i="24" s="1"/>
  <c r="L26" i="24"/>
  <c r="Q26" i="24" s="1"/>
  <c r="L219" i="51"/>
  <c r="Q219" i="51" s="1"/>
  <c r="L102" i="24"/>
  <c r="Q102" i="24" s="1"/>
  <c r="L154" i="24"/>
  <c r="Q154" i="24" s="1"/>
  <c r="L264" i="51"/>
  <c r="Q264" i="51" s="1"/>
  <c r="L69" i="24"/>
  <c r="Q69" i="24" s="1"/>
  <c r="L65" i="52"/>
  <c r="Q65" i="52" s="1"/>
  <c r="L12" i="24"/>
  <c r="Q12" i="24" s="1"/>
  <c r="L31" i="52"/>
  <c r="Q31" i="52" s="1"/>
  <c r="L61" i="24"/>
  <c r="Q61" i="24" s="1"/>
  <c r="L47" i="52"/>
  <c r="Q47" i="52" s="1"/>
  <c r="L59" i="24"/>
  <c r="Q59" i="24" s="1"/>
  <c r="L4" i="52"/>
  <c r="Q4" i="52" s="1"/>
  <c r="L134" i="24"/>
  <c r="Q134" i="24" s="1"/>
  <c r="L15" i="52"/>
  <c r="Q15" i="52" s="1"/>
  <c r="L93" i="24"/>
  <c r="Q93" i="24" s="1"/>
  <c r="L146" i="24"/>
  <c r="Q146" i="24" s="1"/>
  <c r="L68" i="52"/>
  <c r="Q68" i="52" s="1"/>
  <c r="L19" i="52"/>
  <c r="Q19" i="52" s="1"/>
  <c r="L87" i="24"/>
  <c r="Q87" i="24" s="1"/>
  <c r="L121" i="24"/>
  <c r="Q121" i="24" s="1"/>
  <c r="L217" i="51"/>
  <c r="Q217" i="51" s="1"/>
  <c r="L81" i="24"/>
  <c r="Q81" i="24" s="1"/>
  <c r="L122" i="24"/>
  <c r="Q122" i="24" s="1"/>
  <c r="L218" i="51"/>
  <c r="Q218" i="51" s="1"/>
  <c r="L272" i="51"/>
  <c r="Q272" i="51" s="1"/>
  <c r="L106" i="24"/>
  <c r="Q106" i="24" s="1"/>
  <c r="L67" i="24"/>
  <c r="Q67" i="24" s="1"/>
  <c r="L248" i="51"/>
  <c r="Q248" i="51" s="1"/>
  <c r="L68" i="24"/>
  <c r="Q68" i="24" s="1"/>
  <c r="L48" i="52"/>
  <c r="Q48" i="52" s="1"/>
  <c r="L3" i="52"/>
  <c r="Q3" i="52" s="1"/>
  <c r="L113" i="24"/>
  <c r="Q113" i="24" s="1"/>
  <c r="L43" i="24"/>
  <c r="Q43" i="24" s="1"/>
  <c r="L49" i="52"/>
  <c r="Q49" i="52" s="1"/>
  <c r="L34" i="52"/>
  <c r="Q34" i="52" s="1"/>
  <c r="L114" i="24"/>
  <c r="Q114" i="24" s="1"/>
  <c r="L55" i="24"/>
  <c r="Q55" i="24" s="1"/>
  <c r="L66" i="52"/>
  <c r="Q66" i="52" s="1"/>
  <c r="L153" i="24"/>
  <c r="Q153" i="24" s="1"/>
  <c r="L2" i="52"/>
  <c r="Q2" i="52" s="1"/>
  <c r="L97" i="24"/>
  <c r="Q97" i="24" s="1"/>
  <c r="L150" i="24"/>
  <c r="Q150" i="24" s="1"/>
  <c r="L56" i="52"/>
  <c r="Q56" i="52" s="1"/>
  <c r="L91" i="24"/>
  <c r="Q91" i="24" s="1"/>
  <c r="L125" i="24"/>
  <c r="Q125" i="24" s="1"/>
  <c r="L39" i="52"/>
  <c r="Q39" i="52" s="1"/>
  <c r="L88" i="24"/>
  <c r="Q88" i="24" s="1"/>
  <c r="L126" i="24"/>
  <c r="Q126" i="24" s="1"/>
  <c r="L221" i="51"/>
  <c r="Q221" i="51" s="1"/>
  <c r="L75" i="24"/>
  <c r="Q75" i="24" s="1"/>
  <c r="L109" i="24"/>
  <c r="Q109" i="24" s="1"/>
  <c r="L54" i="24"/>
  <c r="Q54" i="24" s="1"/>
  <c r="L242" i="51"/>
  <c r="Q242" i="51" s="1"/>
  <c r="L86" i="24"/>
  <c r="Q86" i="24" s="1"/>
  <c r="L63" i="24"/>
  <c r="Q63" i="24" s="1"/>
  <c r="L44" i="24"/>
  <c r="Q44" i="24" s="1"/>
  <c r="L128" i="24"/>
  <c r="Q128" i="24" s="1"/>
  <c r="L41" i="24"/>
  <c r="Q41" i="24" s="1"/>
  <c r="L46" i="52"/>
  <c r="Q46" i="52" s="1"/>
  <c r="L27" i="52"/>
  <c r="Q27" i="52" s="1"/>
  <c r="L129" i="24"/>
  <c r="Q129" i="24" s="1"/>
  <c r="L66" i="24"/>
  <c r="Q66" i="24" s="1"/>
  <c r="L101" i="24"/>
  <c r="Q101" i="24" s="1"/>
  <c r="L157" i="24"/>
  <c r="Q157" i="24" s="1"/>
  <c r="L95" i="24"/>
  <c r="Q95" i="24" s="1"/>
  <c r="L140" i="24"/>
  <c r="Q140" i="24" s="1"/>
  <c r="L259" i="51"/>
  <c r="Q259" i="51" s="1"/>
  <c r="L92" i="24"/>
  <c r="Q92" i="24" s="1"/>
  <c r="L137" i="24"/>
  <c r="Q137" i="24" s="1"/>
  <c r="L245" i="51"/>
  <c r="Q245" i="51" s="1"/>
  <c r="L48" i="24"/>
  <c r="Q48" i="24" s="1"/>
  <c r="L256" i="51"/>
  <c r="Q256" i="51" s="1"/>
  <c r="L79" i="24"/>
  <c r="Q79" i="24" s="1"/>
  <c r="L120" i="24"/>
  <c r="Q120" i="24" s="1"/>
  <c r="L240" i="51"/>
  <c r="Q240" i="51" s="1"/>
  <c r="L112" i="24"/>
  <c r="Q112" i="24" s="1"/>
  <c r="L24" i="24"/>
  <c r="Q24" i="24" s="1"/>
  <c r="L9" i="52"/>
  <c r="Q9" i="52" s="1"/>
  <c r="L39" i="24"/>
  <c r="Q39" i="24" s="1"/>
  <c r="L63" i="52"/>
  <c r="Q63" i="52" s="1"/>
  <c r="L132" i="24"/>
  <c r="Q132" i="24" s="1"/>
  <c r="L31" i="24"/>
  <c r="Q31" i="24" s="1"/>
  <c r="L41" i="52"/>
  <c r="Q41" i="52" s="1"/>
  <c r="L69" i="52"/>
  <c r="Q69" i="52" s="1"/>
  <c r="L26" i="52"/>
  <c r="Q26" i="52" s="1"/>
  <c r="L133" i="24"/>
  <c r="Q133" i="24" s="1"/>
  <c r="L29" i="24"/>
  <c r="Q29" i="24" s="1"/>
  <c r="L32" i="52"/>
  <c r="Q32" i="52" s="1"/>
  <c r="L42" i="24"/>
  <c r="Q42" i="24" s="1"/>
  <c r="L105" i="24"/>
  <c r="Q105" i="24" s="1"/>
  <c r="L20" i="24"/>
  <c r="Q20" i="24" s="1"/>
  <c r="L35" i="52"/>
  <c r="Q35" i="52" s="1"/>
  <c r="L99" i="24"/>
  <c r="Q99" i="24" s="1"/>
  <c r="L144" i="24"/>
  <c r="Q144" i="24" s="1"/>
  <c r="L280" i="51"/>
  <c r="Q280" i="51" s="1"/>
  <c r="L251" i="51"/>
  <c r="Q251" i="51" s="1"/>
  <c r="L96" i="24"/>
  <c r="Q96" i="24" s="1"/>
  <c r="L141" i="24"/>
  <c r="Q141" i="24" s="1"/>
  <c r="L232" i="51"/>
  <c r="Q232" i="51" s="1"/>
  <c r="L35" i="24"/>
  <c r="Q35" i="24" s="1"/>
  <c r="L57" i="24"/>
  <c r="Q57" i="24" s="1"/>
  <c r="L23" i="24"/>
  <c r="Q23" i="24" s="1"/>
  <c r="L83" i="24"/>
  <c r="Q83" i="24" s="1"/>
  <c r="L124" i="24"/>
  <c r="Q124" i="24" s="1"/>
  <c r="L32" i="24"/>
  <c r="Q32" i="24" s="1"/>
  <c r="L116" i="24"/>
  <c r="Q116" i="24" s="1"/>
  <c r="L18" i="24"/>
  <c r="Q18" i="24" s="1"/>
  <c r="L7" i="52"/>
  <c r="Q7" i="52" s="1"/>
  <c r="L34" i="24"/>
  <c r="Q34" i="24" s="1"/>
  <c r="L61" i="52"/>
  <c r="Q61" i="52" s="1"/>
  <c r="L136" i="24"/>
  <c r="Q136" i="24" s="1"/>
  <c r="L10" i="24"/>
  <c r="Q10" i="24" s="1"/>
  <c r="L16" i="52"/>
  <c r="Q16" i="52" s="1"/>
  <c r="L58" i="52"/>
  <c r="Q58" i="52" s="1"/>
  <c r="L23" i="52"/>
  <c r="Q23" i="52" s="1"/>
  <c r="L152" i="24"/>
  <c r="Q152" i="24" s="1"/>
  <c r="L27" i="24"/>
  <c r="Q27" i="24" s="1"/>
  <c r="L85" i="24"/>
  <c r="Q85" i="24" s="1"/>
  <c r="L40" i="24"/>
  <c r="Q40" i="24" s="1"/>
  <c r="L44" i="52"/>
  <c r="Q44" i="52" s="1"/>
  <c r="L74" i="24"/>
  <c r="Q74" i="24" s="1"/>
  <c r="L119" i="24"/>
  <c r="Q119" i="24" s="1"/>
  <c r="L33" i="52"/>
  <c r="Q33" i="52" s="1"/>
  <c r="L103" i="24"/>
  <c r="Q103" i="24" s="1"/>
  <c r="L148" i="24"/>
  <c r="Q148" i="24" s="1"/>
  <c r="L275" i="51"/>
  <c r="Q275" i="51" s="1"/>
  <c r="L100" i="24"/>
  <c r="Q100" i="24" s="1"/>
  <c r="L145" i="24"/>
  <c r="Q145" i="24" s="1"/>
  <c r="L227" i="51"/>
  <c r="Q227" i="51" s="1"/>
  <c r="L90" i="24"/>
  <c r="Q90" i="24" s="1"/>
  <c r="L139" i="24"/>
  <c r="Q139" i="24" s="1"/>
  <c r="L15" i="24"/>
  <c r="Q15" i="24" s="1"/>
  <c r="L127" i="24"/>
  <c r="Q127" i="24" s="1"/>
  <c r="L3" i="24"/>
  <c r="Q3" i="24" s="1"/>
  <c r="L5" i="52"/>
  <c r="Q5" i="52" s="1"/>
  <c r="L28" i="24"/>
  <c r="Q28" i="24" s="1"/>
  <c r="L151" i="24"/>
  <c r="Q151" i="24" s="1"/>
  <c r="L54" i="52"/>
  <c r="Q54" i="52" s="1"/>
  <c r="L159" i="24"/>
  <c r="Q159" i="24" s="1"/>
  <c r="L21" i="24"/>
  <c r="Q21" i="24" s="1"/>
  <c r="L14" i="52"/>
  <c r="Q14" i="52" s="1"/>
  <c r="L111" i="24"/>
  <c r="Q111" i="24" s="1"/>
  <c r="L22" i="24"/>
  <c r="Q22" i="24" s="1"/>
  <c r="L43" i="52"/>
  <c r="Q43" i="52" s="1"/>
  <c r="L78" i="24"/>
  <c r="Q78" i="24" s="1"/>
  <c r="L123" i="24"/>
  <c r="Q123" i="24" s="1"/>
  <c r="L28" i="52"/>
  <c r="Q28" i="52" s="1"/>
  <c r="B82" i="49"/>
  <c r="B50" i="50"/>
  <c r="B34" i="48"/>
  <c r="B352" i="50"/>
  <c r="B355" i="48"/>
  <c r="B352" i="49"/>
  <c r="B336" i="50"/>
  <c r="B339" i="48"/>
  <c r="B336" i="49"/>
  <c r="B320" i="50"/>
  <c r="B323" i="48"/>
  <c r="B320" i="49"/>
  <c r="B312" i="50"/>
  <c r="B315" i="48"/>
  <c r="B312" i="49"/>
  <c r="B296" i="50"/>
  <c r="B299" i="48"/>
  <c r="B296" i="49"/>
  <c r="B283" i="48"/>
  <c r="B280" i="50"/>
  <c r="B280" i="49"/>
  <c r="B275" i="48"/>
  <c r="B272" i="50"/>
  <c r="B272" i="49"/>
  <c r="B259" i="48"/>
  <c r="B256" i="50"/>
  <c r="B256" i="49"/>
  <c r="B243" i="48"/>
  <c r="B240" i="50"/>
  <c r="B240" i="49"/>
  <c r="B359" i="50"/>
  <c r="B359" i="49"/>
  <c r="B362" i="48"/>
  <c r="B351" i="50"/>
  <c r="B354" i="48"/>
  <c r="B351" i="49"/>
  <c r="B339" i="50"/>
  <c r="B342" i="48"/>
  <c r="B339" i="49"/>
  <c r="B335" i="50"/>
  <c r="B338" i="48"/>
  <c r="B335" i="49"/>
  <c r="B323" i="50"/>
  <c r="B326" i="48"/>
  <c r="B323" i="49"/>
  <c r="B315" i="50"/>
  <c r="B318" i="48"/>
  <c r="B315" i="49"/>
  <c r="B303" i="50"/>
  <c r="B306" i="48"/>
  <c r="B303" i="49"/>
  <c r="B295" i="50"/>
  <c r="B298" i="48"/>
  <c r="B295" i="49"/>
  <c r="B283" i="50"/>
  <c r="B286" i="48"/>
  <c r="B283" i="49"/>
  <c r="B275" i="50"/>
  <c r="B278" i="48"/>
  <c r="B275" i="49"/>
  <c r="B267" i="50"/>
  <c r="B270" i="48"/>
  <c r="B267" i="49"/>
  <c r="B251" i="50"/>
  <c r="B254" i="48"/>
  <c r="B251" i="49"/>
  <c r="B243" i="50"/>
  <c r="B246" i="48"/>
  <c r="B243" i="49"/>
  <c r="B231" i="50"/>
  <c r="B234" i="48"/>
  <c r="B231" i="49"/>
  <c r="B223" i="50"/>
  <c r="B223" i="49"/>
  <c r="B226" i="48"/>
  <c r="E5" i="29"/>
  <c r="B195" i="50"/>
  <c r="E195" i="50" s="1"/>
  <c r="L195" i="50" s="1"/>
  <c r="B138" i="48"/>
  <c r="E138" i="48" s="1"/>
  <c r="L138" i="48" s="1"/>
  <c r="B102" i="49"/>
  <c r="E102" i="49" s="1"/>
  <c r="L102" i="49" s="1"/>
  <c r="B179" i="50"/>
  <c r="B121" i="48"/>
  <c r="B204" i="49"/>
  <c r="E136" i="29"/>
  <c r="B148" i="50"/>
  <c r="E148" i="50" s="1"/>
  <c r="L148" i="50" s="1"/>
  <c r="B105" i="48"/>
  <c r="E105" i="48" s="1"/>
  <c r="L105" i="48" s="1"/>
  <c r="B147" i="49"/>
  <c r="E147" i="49" s="1"/>
  <c r="L147" i="49" s="1"/>
  <c r="E118" i="29"/>
  <c r="B97" i="50"/>
  <c r="B65" i="48"/>
  <c r="E65" i="48" s="1"/>
  <c r="L65" i="48" s="1"/>
  <c r="B140" i="49"/>
  <c r="E140" i="49" s="1"/>
  <c r="L140" i="49" s="1"/>
  <c r="E83" i="29"/>
  <c r="B209" i="50"/>
  <c r="B214" i="48"/>
  <c r="B210" i="49"/>
  <c r="B362" i="49"/>
  <c r="B362" i="50"/>
  <c r="B358" i="50"/>
  <c r="B361" i="48"/>
  <c r="B358" i="49"/>
  <c r="B354" i="50"/>
  <c r="B357" i="48"/>
  <c r="B354" i="49"/>
  <c r="B350" i="50"/>
  <c r="B353" i="48"/>
  <c r="B350" i="49"/>
  <c r="B346" i="50"/>
  <c r="B349" i="48"/>
  <c r="B346" i="49"/>
  <c r="B345" i="48"/>
  <c r="B342" i="49"/>
  <c r="B342" i="50"/>
  <c r="B338" i="50"/>
  <c r="B341" i="48"/>
  <c r="B338" i="49"/>
  <c r="B334" i="50"/>
  <c r="B337" i="48"/>
  <c r="B334" i="49"/>
  <c r="B330" i="50"/>
  <c r="B333" i="48"/>
  <c r="B330" i="49"/>
  <c r="B326" i="50"/>
  <c r="B329" i="48"/>
  <c r="B326" i="49"/>
  <c r="B322" i="50"/>
  <c r="B325" i="48"/>
  <c r="B322" i="49"/>
  <c r="B321" i="48"/>
  <c r="B318" i="49"/>
  <c r="B318" i="50"/>
  <c r="B314" i="50"/>
  <c r="B317" i="48"/>
  <c r="B314" i="49"/>
  <c r="B313" i="48"/>
  <c r="B310" i="49"/>
  <c r="B310" i="50"/>
  <c r="B306" i="50"/>
  <c r="B309" i="48"/>
  <c r="B306" i="49"/>
  <c r="B302" i="50"/>
  <c r="B305" i="48"/>
  <c r="B302" i="49"/>
  <c r="B298" i="50"/>
  <c r="B301" i="48"/>
  <c r="B298" i="49"/>
  <c r="B294" i="50"/>
  <c r="B297" i="48"/>
  <c r="B294" i="49"/>
  <c r="B290" i="50"/>
  <c r="B293" i="48"/>
  <c r="B290" i="49"/>
  <c r="B289" i="48"/>
  <c r="B286" i="49"/>
  <c r="B286" i="50"/>
  <c r="B282" i="50"/>
  <c r="B285" i="48"/>
  <c r="B282" i="49"/>
  <c r="B281" i="48"/>
  <c r="B278" i="49"/>
  <c r="B278" i="50"/>
  <c r="B274" i="50"/>
  <c r="B277" i="48"/>
  <c r="B274" i="49"/>
  <c r="B273" i="48"/>
  <c r="B270" i="50"/>
  <c r="B270" i="49"/>
  <c r="B266" i="50"/>
  <c r="B269" i="48"/>
  <c r="B266" i="49"/>
  <c r="B265" i="48"/>
  <c r="B262" i="50"/>
  <c r="B262" i="49"/>
  <c r="B258" i="50"/>
  <c r="B261" i="48"/>
  <c r="B258" i="49"/>
  <c r="B257" i="48"/>
  <c r="B254" i="50"/>
  <c r="B254" i="49"/>
  <c r="B250" i="50"/>
  <c r="B253" i="48"/>
  <c r="B250" i="49"/>
  <c r="B249" i="48"/>
  <c r="B246" i="49"/>
  <c r="B246" i="50"/>
  <c r="B242" i="50"/>
  <c r="B245" i="48"/>
  <c r="B242" i="49"/>
  <c r="B241" i="48"/>
  <c r="B238" i="50"/>
  <c r="B238" i="49"/>
  <c r="B234" i="50"/>
  <c r="B237" i="48"/>
  <c r="B234" i="49"/>
  <c r="B230" i="50"/>
  <c r="B233" i="48"/>
  <c r="B230" i="49"/>
  <c r="B226" i="50"/>
  <c r="B229" i="48"/>
  <c r="B226" i="49"/>
  <c r="B222" i="50"/>
  <c r="B225" i="48"/>
  <c r="B222" i="49"/>
  <c r="E214" i="29"/>
  <c r="B218" i="50"/>
  <c r="B221" i="48"/>
  <c r="B218" i="49"/>
  <c r="E216" i="29"/>
  <c r="B214" i="50"/>
  <c r="B217" i="48"/>
  <c r="B214" i="49"/>
  <c r="E106" i="29"/>
  <c r="B206" i="50"/>
  <c r="E206" i="50" s="1"/>
  <c r="L206" i="50" s="1"/>
  <c r="B133" i="48"/>
  <c r="E133" i="48" s="1"/>
  <c r="L133" i="48" s="1"/>
  <c r="B207" i="49"/>
  <c r="E207" i="49" s="1"/>
  <c r="L207" i="49" s="1"/>
  <c r="E25" i="29"/>
  <c r="B182" i="50"/>
  <c r="E182" i="50" s="1"/>
  <c r="L182" i="50" s="1"/>
  <c r="B157" i="48"/>
  <c r="E157" i="48" s="1"/>
  <c r="L157" i="48" s="1"/>
  <c r="B78" i="49"/>
  <c r="E78" i="49" s="1"/>
  <c r="L78" i="49" s="1"/>
  <c r="E41" i="29"/>
  <c r="B175" i="50"/>
  <c r="E175" i="50" s="1"/>
  <c r="L175" i="50" s="1"/>
  <c r="S175" i="50" s="1"/>
  <c r="B176" i="48"/>
  <c r="E176" i="48" s="1"/>
  <c r="L176" i="48" s="1"/>
  <c r="S176" i="48" s="1"/>
  <c r="B100" i="49"/>
  <c r="E100" i="49" s="1"/>
  <c r="L100" i="49" s="1"/>
  <c r="S100" i="49" s="1"/>
  <c r="E112" i="29"/>
  <c r="B166" i="50"/>
  <c r="E166" i="50" s="1"/>
  <c r="L166" i="50" s="1"/>
  <c r="S166" i="50" s="1"/>
  <c r="AO166" i="50" s="1"/>
  <c r="B207" i="48"/>
  <c r="E207" i="48" s="1"/>
  <c r="L207" i="48" s="1"/>
  <c r="B74" i="49"/>
  <c r="E74" i="49" s="1"/>
  <c r="L74" i="49" s="1"/>
  <c r="E48" i="29"/>
  <c r="B159" i="50"/>
  <c r="E159" i="50" s="1"/>
  <c r="L159" i="50" s="1"/>
  <c r="B112" i="48"/>
  <c r="E112" i="48" s="1"/>
  <c r="L112" i="48" s="1"/>
  <c r="B130" i="49"/>
  <c r="E130" i="49" s="1"/>
  <c r="L130" i="49" s="1"/>
  <c r="E76" i="29"/>
  <c r="B146" i="50"/>
  <c r="E146" i="50" s="1"/>
  <c r="L146" i="50" s="1"/>
  <c r="B102" i="48"/>
  <c r="E102" i="48" s="1"/>
  <c r="L102" i="48" s="1"/>
  <c r="B146" i="49"/>
  <c r="E146" i="49" s="1"/>
  <c r="L146" i="49" s="1"/>
  <c r="E53" i="29"/>
  <c r="B128" i="50"/>
  <c r="E128" i="50" s="1"/>
  <c r="L128" i="50" s="1"/>
  <c r="S128" i="50" s="1"/>
  <c r="B201" i="48"/>
  <c r="E201" i="48" s="1"/>
  <c r="L201" i="48" s="1"/>
  <c r="S201" i="48" s="1"/>
  <c r="B70" i="49"/>
  <c r="E70" i="49" s="1"/>
  <c r="L70" i="49" s="1"/>
  <c r="S70" i="49" s="1"/>
  <c r="E110" i="29"/>
  <c r="B107" i="50"/>
  <c r="B149" i="48"/>
  <c r="E149" i="48" s="1"/>
  <c r="L149" i="48" s="1"/>
  <c r="B67" i="49"/>
  <c r="E67" i="49" s="1"/>
  <c r="L67" i="49" s="1"/>
  <c r="E133" i="29"/>
  <c r="B92" i="50"/>
  <c r="B62" i="48"/>
  <c r="E62" i="48" s="1"/>
  <c r="L62" i="48" s="1"/>
  <c r="B138" i="49"/>
  <c r="E102" i="29"/>
  <c r="B74" i="50"/>
  <c r="B53" i="48"/>
  <c r="B122" i="49"/>
  <c r="E163" i="29"/>
  <c r="B54" i="50"/>
  <c r="B35" i="48"/>
  <c r="B170" i="49"/>
  <c r="E153" i="29"/>
  <c r="B14" i="50"/>
  <c r="B178" i="48"/>
  <c r="B162" i="49"/>
  <c r="E21" i="29"/>
  <c r="B208" i="50"/>
  <c r="B136" i="48"/>
  <c r="B209" i="49"/>
  <c r="E74" i="29"/>
  <c r="B169" i="50"/>
  <c r="B115" i="48"/>
  <c r="B201" i="49"/>
  <c r="E20" i="29"/>
  <c r="B155" i="50"/>
  <c r="B154" i="48"/>
  <c r="B31" i="49"/>
  <c r="E157" i="29"/>
  <c r="B139" i="50"/>
  <c r="B98" i="48"/>
  <c r="B94" i="49"/>
  <c r="E3" i="29"/>
  <c r="B127" i="50"/>
  <c r="B199" i="48"/>
  <c r="B92" i="49"/>
  <c r="E95" i="29"/>
  <c r="B113" i="50"/>
  <c r="B79" i="48"/>
  <c r="B88" i="49"/>
  <c r="E51" i="29"/>
  <c r="B102" i="50"/>
  <c r="B70" i="48"/>
  <c r="B15" i="49"/>
  <c r="E59" i="29"/>
  <c r="B83" i="50"/>
  <c r="B195" i="48"/>
  <c r="B137" i="49"/>
  <c r="E4" i="29"/>
  <c r="B72" i="50"/>
  <c r="B52" i="48"/>
  <c r="B10" i="49"/>
  <c r="E67" i="29"/>
  <c r="B68" i="50"/>
  <c r="B160" i="48"/>
  <c r="B173" i="49"/>
  <c r="E213" i="29"/>
  <c r="B49" i="50"/>
  <c r="B33" i="48"/>
  <c r="B54" i="49"/>
  <c r="E212" i="29"/>
  <c r="B48" i="50"/>
  <c r="B32" i="48"/>
  <c r="B53" i="49"/>
  <c r="E101" i="29"/>
  <c r="B19" i="50"/>
  <c r="B181" i="48"/>
  <c r="B166" i="49"/>
  <c r="E128" i="29"/>
  <c r="B114" i="50"/>
  <c r="B80" i="48"/>
  <c r="B20" i="49"/>
  <c r="E182" i="29"/>
  <c r="B173" i="50"/>
  <c r="B180" i="49"/>
  <c r="B210" i="48"/>
  <c r="E33" i="29"/>
  <c r="B180" i="50"/>
  <c r="B35" i="49"/>
  <c r="B122" i="48"/>
  <c r="E135" i="29"/>
  <c r="B116" i="50"/>
  <c r="B82" i="48"/>
  <c r="B22" i="49"/>
  <c r="E121" i="29"/>
  <c r="B90" i="50"/>
  <c r="B172" i="48"/>
  <c r="B124" i="49"/>
  <c r="E39" i="29"/>
  <c r="B2" i="50"/>
  <c r="B177" i="48"/>
  <c r="B106" i="49"/>
  <c r="E122" i="29"/>
  <c r="B63" i="50"/>
  <c r="B47" i="48"/>
  <c r="B172" i="49"/>
  <c r="E15" i="29"/>
  <c r="B30" i="50"/>
  <c r="B184" i="48"/>
  <c r="B184" i="49"/>
  <c r="E205" i="29"/>
  <c r="B20" i="50"/>
  <c r="B182" i="48"/>
  <c r="B167" i="49"/>
  <c r="E55" i="29"/>
  <c r="B17" i="50"/>
  <c r="B12" i="48"/>
  <c r="B114" i="49"/>
  <c r="E81" i="29"/>
  <c r="B31" i="50"/>
  <c r="B20" i="48"/>
  <c r="B3" i="49"/>
  <c r="E99" i="29"/>
  <c r="B11" i="50"/>
  <c r="B9" i="48"/>
  <c r="B112" i="49"/>
  <c r="E171" i="29"/>
  <c r="B174" i="50"/>
  <c r="B119" i="48"/>
  <c r="B76" i="49"/>
  <c r="E60" i="29"/>
  <c r="B99" i="50"/>
  <c r="B12" i="49"/>
  <c r="B67" i="48"/>
  <c r="E130" i="29"/>
  <c r="B78" i="50"/>
  <c r="B55" i="48"/>
  <c r="B176" i="49"/>
  <c r="E38" i="29"/>
  <c r="B115" i="50"/>
  <c r="B81" i="48"/>
  <c r="B21" i="49"/>
  <c r="E154" i="29"/>
  <c r="B119" i="50"/>
  <c r="B85" i="48"/>
  <c r="B24" i="49"/>
  <c r="E73" i="29"/>
  <c r="B110" i="50"/>
  <c r="B76" i="48"/>
  <c r="B68" i="49"/>
  <c r="E36" i="29"/>
  <c r="B204" i="50"/>
  <c r="B130" i="48"/>
  <c r="B133" i="49"/>
  <c r="E91" i="29"/>
  <c r="B112" i="50"/>
  <c r="B78" i="48"/>
  <c r="B19" i="49"/>
  <c r="E144" i="29"/>
  <c r="B64" i="50"/>
  <c r="B48" i="48"/>
  <c r="B57" i="49"/>
  <c r="E146" i="29"/>
  <c r="B75" i="50"/>
  <c r="B192" i="48"/>
  <c r="B60" i="49"/>
  <c r="E109" i="29"/>
  <c r="B38" i="50"/>
  <c r="B186" i="48"/>
  <c r="B117" i="49"/>
  <c r="E190" i="29"/>
  <c r="B191" i="50"/>
  <c r="B159" i="48"/>
  <c r="B43" i="49"/>
  <c r="E77" i="29"/>
  <c r="B5" i="50"/>
  <c r="B108" i="49"/>
  <c r="B4" i="48"/>
  <c r="E178" i="29"/>
  <c r="B27" i="50"/>
  <c r="B17" i="48"/>
  <c r="B45" i="49"/>
  <c r="E181" i="29"/>
  <c r="B46" i="50"/>
  <c r="B145" i="48"/>
  <c r="B136" i="49"/>
  <c r="B356" i="50"/>
  <c r="B359" i="48"/>
  <c r="B356" i="49"/>
  <c r="B340" i="50"/>
  <c r="B343" i="48"/>
  <c r="B340" i="49"/>
  <c r="B332" i="50"/>
  <c r="B335" i="48"/>
  <c r="B332" i="49"/>
  <c r="B316" i="50"/>
  <c r="B319" i="48"/>
  <c r="B316" i="49"/>
  <c r="B300" i="50"/>
  <c r="B303" i="48"/>
  <c r="B300" i="49"/>
  <c r="B284" i="50"/>
  <c r="B287" i="48"/>
  <c r="B284" i="49"/>
  <c r="B276" i="50"/>
  <c r="B279" i="48"/>
  <c r="B276" i="49"/>
  <c r="B260" i="50"/>
  <c r="B263" i="48"/>
  <c r="B260" i="49"/>
  <c r="B244" i="50"/>
  <c r="B247" i="48"/>
  <c r="B244" i="49"/>
  <c r="B363" i="50"/>
  <c r="B363" i="49"/>
  <c r="B355" i="50"/>
  <c r="B358" i="48"/>
  <c r="B355" i="49"/>
  <c r="B343" i="50"/>
  <c r="B346" i="48"/>
  <c r="B343" i="49"/>
  <c r="B331" i="50"/>
  <c r="B334" i="48"/>
  <c r="B331" i="49"/>
  <c r="B319" i="50"/>
  <c r="B322" i="48"/>
  <c r="B319" i="49"/>
  <c r="B307" i="50"/>
  <c r="B310" i="48"/>
  <c r="B307" i="49"/>
  <c r="B299" i="50"/>
  <c r="B302" i="48"/>
  <c r="B299" i="49"/>
  <c r="B291" i="50"/>
  <c r="B294" i="48"/>
  <c r="B291" i="49"/>
  <c r="B279" i="50"/>
  <c r="B282" i="48"/>
  <c r="B279" i="49"/>
  <c r="B271" i="50"/>
  <c r="B271" i="49"/>
  <c r="B274" i="48"/>
  <c r="B259" i="50"/>
  <c r="B262" i="48"/>
  <c r="B259" i="49"/>
  <c r="B255" i="50"/>
  <c r="B255" i="49"/>
  <c r="B258" i="48"/>
  <c r="B247" i="50"/>
  <c r="B250" i="48"/>
  <c r="B247" i="49"/>
  <c r="B235" i="50"/>
  <c r="B238" i="48"/>
  <c r="B235" i="49"/>
  <c r="B227" i="50"/>
  <c r="B230" i="48"/>
  <c r="B227" i="49"/>
  <c r="E217" i="29"/>
  <c r="B215" i="50"/>
  <c r="B215" i="49"/>
  <c r="B218" i="48"/>
  <c r="E63" i="29"/>
  <c r="B201" i="50"/>
  <c r="E201" i="50" s="1"/>
  <c r="L201" i="50" s="1"/>
  <c r="B124" i="48"/>
  <c r="E124" i="48" s="1"/>
  <c r="L124" i="48" s="1"/>
  <c r="B131" i="49"/>
  <c r="E131" i="49" s="1"/>
  <c r="L131" i="49" s="1"/>
  <c r="E47" i="29"/>
  <c r="B162" i="50"/>
  <c r="E162" i="50" s="1"/>
  <c r="L162" i="50" s="1"/>
  <c r="B114" i="48"/>
  <c r="E114" i="48" s="1"/>
  <c r="L114" i="48" s="1"/>
  <c r="B99" i="49"/>
  <c r="E99" i="49" s="1"/>
  <c r="L99" i="49" s="1"/>
  <c r="E177" i="29"/>
  <c r="B108" i="50"/>
  <c r="B126" i="49"/>
  <c r="E126" i="49" s="1"/>
  <c r="L126" i="49" s="1"/>
  <c r="B74" i="48"/>
  <c r="E74" i="48" s="1"/>
  <c r="L74" i="48" s="1"/>
  <c r="E61" i="29"/>
  <c r="B53" i="50"/>
  <c r="B40" i="48"/>
  <c r="B8" i="49"/>
  <c r="E147" i="29"/>
  <c r="B76" i="50"/>
  <c r="B11" i="49"/>
  <c r="B54" i="48"/>
  <c r="B361" i="50"/>
  <c r="B364" i="48"/>
  <c r="B361" i="49"/>
  <c r="B357" i="50"/>
  <c r="B360" i="48"/>
  <c r="B357" i="49"/>
  <c r="B353" i="50"/>
  <c r="B356" i="48"/>
  <c r="B353" i="49"/>
  <c r="B349" i="50"/>
  <c r="B349" i="49"/>
  <c r="B352" i="48"/>
  <c r="B345" i="50"/>
  <c r="B348" i="48"/>
  <c r="B345" i="49"/>
  <c r="B341" i="50"/>
  <c r="B344" i="48"/>
  <c r="B341" i="49"/>
  <c r="B337" i="50"/>
  <c r="B340" i="48"/>
  <c r="B337" i="49"/>
  <c r="B333" i="50"/>
  <c r="B336" i="48"/>
  <c r="B333" i="49"/>
  <c r="B329" i="50"/>
  <c r="B332" i="48"/>
  <c r="B329" i="49"/>
  <c r="B325" i="50"/>
  <c r="B325" i="49"/>
  <c r="B328" i="48"/>
  <c r="B321" i="50"/>
  <c r="B321" i="49"/>
  <c r="B324" i="48"/>
  <c r="B317" i="50"/>
  <c r="B317" i="49"/>
  <c r="B320" i="48"/>
  <c r="B313" i="50"/>
  <c r="B313" i="49"/>
  <c r="B316" i="48"/>
  <c r="B309" i="50"/>
  <c r="B312" i="48"/>
  <c r="B309" i="49"/>
  <c r="B305" i="50"/>
  <c r="B308" i="48"/>
  <c r="B305" i="49"/>
  <c r="B301" i="50"/>
  <c r="B301" i="49"/>
  <c r="B304" i="48"/>
  <c r="B297" i="50"/>
  <c r="B297" i="49"/>
  <c r="B300" i="48"/>
  <c r="B293" i="50"/>
  <c r="B296" i="48"/>
  <c r="B293" i="49"/>
  <c r="B289" i="50"/>
  <c r="B292" i="48"/>
  <c r="B289" i="49"/>
  <c r="B285" i="50"/>
  <c r="B288" i="48"/>
  <c r="B285" i="49"/>
  <c r="B281" i="50"/>
  <c r="B284" i="48"/>
  <c r="B281" i="49"/>
  <c r="B277" i="50"/>
  <c r="B280" i="48"/>
  <c r="B277" i="49"/>
  <c r="B273" i="50"/>
  <c r="B273" i="49"/>
  <c r="B276" i="48"/>
  <c r="B269" i="50"/>
  <c r="B272" i="48"/>
  <c r="B269" i="49"/>
  <c r="B265" i="50"/>
  <c r="B265" i="49"/>
  <c r="B268" i="48"/>
  <c r="B261" i="50"/>
  <c r="B264" i="48"/>
  <c r="B261" i="49"/>
  <c r="B257" i="50"/>
  <c r="B260" i="48"/>
  <c r="B257" i="49"/>
  <c r="B253" i="50"/>
  <c r="B256" i="48"/>
  <c r="B253" i="49"/>
  <c r="B249" i="50"/>
  <c r="B249" i="49"/>
  <c r="B252" i="48"/>
  <c r="B245" i="50"/>
  <c r="B245" i="49"/>
  <c r="B248" i="48"/>
  <c r="B241" i="50"/>
  <c r="B244" i="48"/>
  <c r="B241" i="49"/>
  <c r="B237" i="50"/>
  <c r="B240" i="48"/>
  <c r="B237" i="49"/>
  <c r="B233" i="50"/>
  <c r="B236" i="48"/>
  <c r="B233" i="49"/>
  <c r="B229" i="50"/>
  <c r="B229" i="49"/>
  <c r="B232" i="48"/>
  <c r="B225" i="50"/>
  <c r="B228" i="48"/>
  <c r="B225" i="49"/>
  <c r="B221" i="50"/>
  <c r="B224" i="48"/>
  <c r="B221" i="49"/>
  <c r="E162" i="29"/>
  <c r="B217" i="50"/>
  <c r="B220" i="48"/>
  <c r="B217" i="49"/>
  <c r="E215" i="29"/>
  <c r="B198" i="50"/>
  <c r="B81" i="49"/>
  <c r="B140" i="48"/>
  <c r="E2" i="29"/>
  <c r="B205" i="50"/>
  <c r="E205" i="50" s="1"/>
  <c r="L205" i="50" s="1"/>
  <c r="B206" i="49"/>
  <c r="E206" i="49" s="1"/>
  <c r="L206" i="49" s="1"/>
  <c r="B132" i="48"/>
  <c r="E132" i="48" s="1"/>
  <c r="L132" i="48" s="1"/>
  <c r="E32" i="29"/>
  <c r="B178" i="50"/>
  <c r="E178" i="50" s="1"/>
  <c r="L178" i="50" s="1"/>
  <c r="S178" i="50" s="1"/>
  <c r="B156" i="48"/>
  <c r="E156" i="48" s="1"/>
  <c r="L156" i="48" s="1"/>
  <c r="S156" i="48" s="1"/>
  <c r="B34" i="49"/>
  <c r="E34" i="49" s="1"/>
  <c r="L34" i="49" s="1"/>
  <c r="S34" i="49" s="1"/>
  <c r="E13" i="29"/>
  <c r="B172" i="50"/>
  <c r="E172" i="50" s="1"/>
  <c r="L172" i="50" s="1"/>
  <c r="B118" i="48"/>
  <c r="E118" i="48" s="1"/>
  <c r="L118" i="48" s="1"/>
  <c r="B150" i="49"/>
  <c r="E150" i="49" s="1"/>
  <c r="L150" i="49" s="1"/>
  <c r="E152" i="29"/>
  <c r="B164" i="50"/>
  <c r="E164" i="50" s="1"/>
  <c r="L164" i="50" s="1"/>
  <c r="B206" i="48"/>
  <c r="E206" i="48" s="1"/>
  <c r="L206" i="48" s="1"/>
  <c r="B149" i="49"/>
  <c r="E149" i="49" s="1"/>
  <c r="L149" i="49" s="1"/>
  <c r="E111" i="29"/>
  <c r="B151" i="50"/>
  <c r="E151" i="50" s="1"/>
  <c r="L151" i="50" s="1"/>
  <c r="B30" i="49"/>
  <c r="E30" i="49" s="1"/>
  <c r="L30" i="49" s="1"/>
  <c r="B175" i="48"/>
  <c r="E175" i="48" s="1"/>
  <c r="L175" i="48" s="1"/>
  <c r="E167" i="29"/>
  <c r="B144" i="50"/>
  <c r="E144" i="50" s="1"/>
  <c r="L144" i="50" s="1"/>
  <c r="B152" i="48"/>
  <c r="E152" i="48" s="1"/>
  <c r="L152" i="48" s="1"/>
  <c r="B95" i="49"/>
  <c r="E95" i="49" s="1"/>
  <c r="L95" i="49" s="1"/>
  <c r="E23" i="29"/>
  <c r="B126" i="50"/>
  <c r="E126" i="50" s="1"/>
  <c r="L126" i="50" s="1"/>
  <c r="B174" i="48"/>
  <c r="E174" i="48" s="1"/>
  <c r="L174" i="48" s="1"/>
  <c r="B25" i="49"/>
  <c r="E25" i="49" s="1"/>
  <c r="L25" i="49" s="1"/>
  <c r="E88" i="29"/>
  <c r="B103" i="50"/>
  <c r="B148" i="48"/>
  <c r="E148" i="48" s="1"/>
  <c r="L148" i="48" s="1"/>
  <c r="U148" i="48" s="1"/>
  <c r="AP148" i="48" s="1"/>
  <c r="B141" i="49"/>
  <c r="E141" i="49" s="1"/>
  <c r="L141" i="49" s="1"/>
  <c r="U141" i="49" s="1"/>
  <c r="AP141" i="49" s="1"/>
  <c r="E6" i="29"/>
  <c r="B91" i="50"/>
  <c r="B197" i="48"/>
  <c r="E197" i="48" s="1"/>
  <c r="L197" i="48" s="1"/>
  <c r="Q197" i="48" s="1"/>
  <c r="AN197" i="48" s="1"/>
  <c r="B125" i="49"/>
  <c r="E64" i="29"/>
  <c r="B69" i="50"/>
  <c r="B50" i="48"/>
  <c r="B59" i="49"/>
  <c r="E160" i="29"/>
  <c r="B47" i="50"/>
  <c r="B52" i="49"/>
  <c r="B31" i="48"/>
  <c r="E209" i="29"/>
  <c r="B196" i="50"/>
  <c r="B155" i="49"/>
  <c r="B169" i="48"/>
  <c r="E18" i="29"/>
  <c r="B177" i="50"/>
  <c r="B211" i="48"/>
  <c r="B151" i="49"/>
  <c r="E204" i="29"/>
  <c r="B161" i="50"/>
  <c r="B200" i="49"/>
  <c r="B113" i="48"/>
  <c r="E158" i="29"/>
  <c r="B154" i="50"/>
  <c r="B197" i="49"/>
  <c r="B107" i="48"/>
  <c r="E92" i="29"/>
  <c r="B135" i="50"/>
  <c r="B92" i="48"/>
  <c r="B179" i="49"/>
  <c r="E149" i="29"/>
  <c r="B124" i="50"/>
  <c r="B89" i="48"/>
  <c r="B91" i="49"/>
  <c r="E131" i="29"/>
  <c r="B111" i="50"/>
  <c r="B87" i="49"/>
  <c r="B77" i="48"/>
  <c r="E170" i="29"/>
  <c r="B100" i="50"/>
  <c r="B68" i="48"/>
  <c r="B13" i="49"/>
  <c r="E49" i="29"/>
  <c r="B80" i="50"/>
  <c r="B57" i="48"/>
  <c r="B190" i="49"/>
  <c r="E113" i="29"/>
  <c r="B70" i="50"/>
  <c r="B9" i="49"/>
  <c r="B190" i="48"/>
  <c r="E69" i="29"/>
  <c r="B65" i="50"/>
  <c r="B83" i="49"/>
  <c r="B146" i="48"/>
  <c r="E116" i="29"/>
  <c r="B82" i="50"/>
  <c r="B194" i="48"/>
  <c r="B85" i="49"/>
  <c r="E159" i="29"/>
  <c r="B134" i="50"/>
  <c r="B91" i="48"/>
  <c r="B178" i="49"/>
  <c r="E96" i="29"/>
  <c r="B186" i="50"/>
  <c r="B129" i="48"/>
  <c r="B40" i="49"/>
  <c r="E169" i="29"/>
  <c r="B189" i="50"/>
  <c r="B158" i="48"/>
  <c r="B42" i="49"/>
  <c r="E139" i="29"/>
  <c r="B45" i="50"/>
  <c r="B30" i="48"/>
  <c r="B169" i="49"/>
  <c r="E78" i="29"/>
  <c r="B13" i="50"/>
  <c r="B11" i="48"/>
  <c r="B161" i="49"/>
  <c r="E54" i="29"/>
  <c r="B21" i="50"/>
  <c r="B14" i="48"/>
  <c r="B181" i="49"/>
  <c r="E9" i="29"/>
  <c r="B93" i="50"/>
  <c r="B63" i="49"/>
  <c r="B63" i="48"/>
  <c r="E84" i="29"/>
  <c r="B42" i="50"/>
  <c r="B26" i="48"/>
  <c r="B118" i="49"/>
  <c r="E65" i="29"/>
  <c r="B95" i="50"/>
  <c r="B64" i="48"/>
  <c r="B86" i="49"/>
  <c r="E185" i="29"/>
  <c r="B184" i="50"/>
  <c r="B168" i="48"/>
  <c r="B38" i="49"/>
  <c r="E40" i="29"/>
  <c r="B181" i="50"/>
  <c r="B167" i="48"/>
  <c r="B36" i="49"/>
  <c r="E58" i="29"/>
  <c r="B55" i="50"/>
  <c r="B36" i="48"/>
  <c r="B171" i="49"/>
  <c r="E196" i="29"/>
  <c r="B200" i="50"/>
  <c r="B157" i="49"/>
  <c r="B143" i="48"/>
  <c r="E103" i="29"/>
  <c r="B203" i="50"/>
  <c r="B128" i="48"/>
  <c r="B132" i="49"/>
  <c r="E11" i="29"/>
  <c r="B8" i="50"/>
  <c r="B7" i="48"/>
  <c r="B160" i="49"/>
  <c r="E29" i="29"/>
  <c r="B153" i="50"/>
  <c r="B104" i="48"/>
  <c r="B196" i="49"/>
  <c r="E187" i="29"/>
  <c r="B39" i="50"/>
  <c r="B25" i="48"/>
  <c r="B103" i="49"/>
  <c r="E17" i="29"/>
  <c r="B56" i="50"/>
  <c r="B188" i="48"/>
  <c r="B119" i="49"/>
  <c r="E100" i="29"/>
  <c r="B16" i="50"/>
  <c r="B180" i="48"/>
  <c r="B164" i="49"/>
  <c r="E189" i="29"/>
  <c r="B207" i="50"/>
  <c r="B134" i="48"/>
  <c r="B208" i="49"/>
  <c r="E155" i="29"/>
  <c r="B125" i="50"/>
  <c r="B86" i="48"/>
  <c r="B193" i="49"/>
  <c r="E192" i="29"/>
  <c r="B210" i="50"/>
  <c r="B215" i="48"/>
  <c r="B134" i="49"/>
  <c r="E145" i="29"/>
  <c r="B71" i="50"/>
  <c r="B174" i="49"/>
  <c r="B51" i="48"/>
  <c r="E141" i="29"/>
  <c r="B61" i="50"/>
  <c r="B56" i="49"/>
  <c r="B44" i="48"/>
  <c r="E179" i="29"/>
  <c r="B106" i="48"/>
  <c r="B149" i="50"/>
  <c r="B96" i="49"/>
  <c r="E27" i="29"/>
  <c r="B101" i="50"/>
  <c r="B69" i="48"/>
  <c r="B14" i="49"/>
  <c r="E143" i="29"/>
  <c r="B62" i="50"/>
  <c r="B46" i="48"/>
  <c r="B187" i="49"/>
  <c r="E197" i="29"/>
  <c r="B7" i="50"/>
  <c r="B6" i="48"/>
  <c r="B109" i="49"/>
  <c r="E188" i="29"/>
  <c r="B190" i="50"/>
  <c r="B131" i="48"/>
  <c r="B79" i="49"/>
  <c r="B364" i="50"/>
  <c r="B364" i="49"/>
  <c r="B344" i="50"/>
  <c r="B347" i="48"/>
  <c r="B344" i="49"/>
  <c r="B328" i="50"/>
  <c r="B331" i="48"/>
  <c r="B328" i="49"/>
  <c r="B308" i="50"/>
  <c r="B311" i="48"/>
  <c r="B308" i="49"/>
  <c r="B292" i="50"/>
  <c r="B295" i="48"/>
  <c r="B292" i="49"/>
  <c r="B268" i="50"/>
  <c r="B271" i="48"/>
  <c r="B268" i="49"/>
  <c r="B252" i="50"/>
  <c r="B255" i="48"/>
  <c r="B252" i="49"/>
  <c r="B236" i="50"/>
  <c r="B239" i="48"/>
  <c r="B236" i="49"/>
  <c r="B235" i="48"/>
  <c r="B232" i="50"/>
  <c r="B232" i="49"/>
  <c r="B228" i="50"/>
  <c r="B231" i="48"/>
  <c r="B228" i="49"/>
  <c r="B224" i="50"/>
  <c r="B227" i="48"/>
  <c r="B224" i="49"/>
  <c r="B220" i="50"/>
  <c r="B223" i="48"/>
  <c r="B220" i="49"/>
  <c r="E218" i="29"/>
  <c r="B216" i="50"/>
  <c r="B219" i="48"/>
  <c r="B216" i="49"/>
  <c r="E211" i="29"/>
  <c r="B197" i="50"/>
  <c r="E197" i="50" s="1"/>
  <c r="L197" i="50" s="1"/>
  <c r="B139" i="48"/>
  <c r="E139" i="48" s="1"/>
  <c r="L139" i="48" s="1"/>
  <c r="B80" i="49"/>
  <c r="E80" i="49" s="1"/>
  <c r="L80" i="49" s="1"/>
  <c r="E8" i="29"/>
  <c r="B187" i="50"/>
  <c r="E187" i="50" s="1"/>
  <c r="L187" i="50" s="1"/>
  <c r="B212" i="48"/>
  <c r="E212" i="48" s="1"/>
  <c r="L212" i="48" s="1"/>
  <c r="B41" i="49"/>
  <c r="E41" i="49" s="1"/>
  <c r="L41" i="49" s="1"/>
  <c r="E183" i="29"/>
  <c r="B86" i="50"/>
  <c r="E86" i="50" s="1"/>
  <c r="L86" i="50" s="1"/>
  <c r="Q86" i="50" s="1"/>
  <c r="B59" i="48"/>
  <c r="E59" i="48" s="1"/>
  <c r="L59" i="48" s="1"/>
  <c r="B192" i="49"/>
  <c r="E192" i="49" s="1"/>
  <c r="L192" i="49" s="1"/>
  <c r="E56" i="29"/>
  <c r="B170" i="50"/>
  <c r="E170" i="50" s="1"/>
  <c r="L170" i="50" s="1"/>
  <c r="B209" i="48"/>
  <c r="E209" i="48" s="1"/>
  <c r="L209" i="48" s="1"/>
  <c r="S209" i="48" s="1"/>
  <c r="AO209" i="48" s="1"/>
  <c r="B202" i="49"/>
  <c r="E202" i="49" s="1"/>
  <c r="L202" i="49" s="1"/>
  <c r="S202" i="49" s="1"/>
  <c r="AO202" i="49" s="1"/>
  <c r="E124" i="29"/>
  <c r="B163" i="50"/>
  <c r="E163" i="50" s="1"/>
  <c r="L163" i="50" s="1"/>
  <c r="B205" i="48"/>
  <c r="E205" i="48" s="1"/>
  <c r="L205" i="48" s="1"/>
  <c r="B32" i="49"/>
  <c r="E32" i="49" s="1"/>
  <c r="L32" i="49" s="1"/>
  <c r="E207" i="29"/>
  <c r="B150" i="50"/>
  <c r="E150" i="50" s="1"/>
  <c r="L150" i="50" s="1"/>
  <c r="B108" i="48"/>
  <c r="E108" i="48" s="1"/>
  <c r="L108" i="48" s="1"/>
  <c r="B97" i="49"/>
  <c r="E97" i="49" s="1"/>
  <c r="L97" i="49" s="1"/>
  <c r="E194" i="29"/>
  <c r="B141" i="50"/>
  <c r="E141" i="50" s="1"/>
  <c r="L141" i="50" s="1"/>
  <c r="S141" i="50" s="1"/>
  <c r="B100" i="48"/>
  <c r="E100" i="48" s="1"/>
  <c r="L100" i="48" s="1"/>
  <c r="S100" i="48" s="1"/>
  <c r="B145" i="49"/>
  <c r="E145" i="49" s="1"/>
  <c r="L145" i="49" s="1"/>
  <c r="S145" i="49" s="1"/>
  <c r="E22" i="29"/>
  <c r="B121" i="50"/>
  <c r="B163" i="48"/>
  <c r="E163" i="48" s="1"/>
  <c r="L163" i="48" s="1"/>
  <c r="S163" i="48" s="1"/>
  <c r="B89" i="49"/>
  <c r="E89" i="49" s="1"/>
  <c r="L89" i="49" s="1"/>
  <c r="S89" i="49" s="1"/>
  <c r="E176" i="29"/>
  <c r="B98" i="50"/>
  <c r="B66" i="48"/>
  <c r="E66" i="48" s="1"/>
  <c r="L66" i="48" s="1"/>
  <c r="B65" i="49"/>
  <c r="E65" i="49" s="1"/>
  <c r="L65" i="49" s="1"/>
  <c r="E132" i="29"/>
  <c r="B89" i="50"/>
  <c r="B61" i="48"/>
  <c r="E61" i="48" s="1"/>
  <c r="L61" i="48" s="1"/>
  <c r="Q61" i="48" s="1"/>
  <c r="AN61" i="48" s="1"/>
  <c r="B104" i="49"/>
  <c r="E210" i="29"/>
  <c r="B147" i="50"/>
  <c r="B153" i="48"/>
  <c r="B72" i="49"/>
  <c r="E93" i="29"/>
  <c r="B35" i="50"/>
  <c r="B23" i="48"/>
  <c r="B5" i="49"/>
  <c r="E107" i="29"/>
  <c r="B194" i="50"/>
  <c r="B137" i="48"/>
  <c r="B154" i="49"/>
  <c r="E200" i="29"/>
  <c r="B171" i="50"/>
  <c r="B117" i="48"/>
  <c r="B203" i="49"/>
  <c r="E28" i="29"/>
  <c r="B157" i="50"/>
  <c r="B111" i="48"/>
  <c r="B148" i="49"/>
  <c r="E66" i="29"/>
  <c r="B152" i="50"/>
  <c r="B103" i="48"/>
  <c r="B129" i="49"/>
  <c r="E35" i="29"/>
  <c r="B131" i="50"/>
  <c r="B151" i="48"/>
  <c r="B71" i="49"/>
  <c r="E50" i="29"/>
  <c r="B122" i="50"/>
  <c r="B87" i="48"/>
  <c r="B90" i="49"/>
  <c r="E166" i="29"/>
  <c r="B105" i="50"/>
  <c r="B72" i="48"/>
  <c r="B16" i="49"/>
  <c r="E126" i="29"/>
  <c r="B88" i="50"/>
  <c r="B60" i="48"/>
  <c r="B123" i="49"/>
  <c r="E24" i="29"/>
  <c r="B79" i="50"/>
  <c r="B56" i="48"/>
  <c r="B189" i="49"/>
  <c r="E86" i="29"/>
  <c r="B67" i="50"/>
  <c r="B49" i="48"/>
  <c r="B58" i="49"/>
  <c r="E161" i="29"/>
  <c r="B59" i="50"/>
  <c r="B42" i="48"/>
  <c r="B121" i="49"/>
  <c r="E186" i="29"/>
  <c r="B185" i="50"/>
  <c r="B126" i="48"/>
  <c r="B39" i="49"/>
  <c r="E97" i="29"/>
  <c r="B188" i="50"/>
  <c r="B161" i="48"/>
  <c r="B101" i="49"/>
  <c r="E75" i="29"/>
  <c r="B6" i="50"/>
  <c r="B5" i="48"/>
  <c r="B159" i="49"/>
  <c r="E173" i="29"/>
  <c r="B160" i="50"/>
  <c r="B204" i="48"/>
  <c r="B199" i="49"/>
  <c r="E31" i="29"/>
  <c r="B118" i="50"/>
  <c r="B83" i="48"/>
  <c r="B23" i="49"/>
  <c r="E206" i="29"/>
  <c r="B37" i="50"/>
  <c r="B185" i="48"/>
  <c r="B168" i="49"/>
  <c r="E115" i="29"/>
  <c r="B44" i="50"/>
  <c r="B29" i="48"/>
  <c r="B6" i="49"/>
  <c r="E57" i="29"/>
  <c r="B26" i="50"/>
  <c r="B16" i="48"/>
  <c r="B135" i="49"/>
  <c r="E94" i="29"/>
  <c r="B133" i="50"/>
  <c r="B93" i="48"/>
  <c r="B26" i="49"/>
  <c r="E30" i="29"/>
  <c r="B142" i="50"/>
  <c r="B96" i="48"/>
  <c r="B128" i="49"/>
  <c r="E42" i="29"/>
  <c r="B183" i="50"/>
  <c r="B123" i="48"/>
  <c r="B37" i="49"/>
  <c r="E44" i="29"/>
  <c r="B202" i="50"/>
  <c r="B125" i="48"/>
  <c r="B205" i="49"/>
  <c r="E151" i="29"/>
  <c r="B94" i="50"/>
  <c r="B173" i="48"/>
  <c r="B139" i="49"/>
  <c r="E82" i="29"/>
  <c r="B34" i="50"/>
  <c r="B47" i="49"/>
  <c r="B165" i="48"/>
  <c r="E129" i="29"/>
  <c r="B130" i="50"/>
  <c r="B200" i="48"/>
  <c r="B194" i="49"/>
  <c r="E138" i="29"/>
  <c r="B40" i="50"/>
  <c r="B27" i="48"/>
  <c r="B49" i="49"/>
  <c r="E98" i="29"/>
  <c r="B9" i="50"/>
  <c r="B8" i="48"/>
  <c r="B110" i="49"/>
  <c r="E79" i="29"/>
  <c r="B18" i="50"/>
  <c r="B13" i="48"/>
  <c r="B165" i="49"/>
  <c r="E208" i="29"/>
  <c r="B41" i="50"/>
  <c r="B50" i="49"/>
  <c r="B187" i="48"/>
  <c r="B3" i="50"/>
  <c r="B2" i="48"/>
  <c r="B107" i="49"/>
  <c r="E150" i="29"/>
  <c r="B85" i="50"/>
  <c r="B196" i="48"/>
  <c r="B61" i="49"/>
  <c r="E142" i="29"/>
  <c r="B132" i="50"/>
  <c r="B202" i="48"/>
  <c r="B93" i="49"/>
  <c r="E87" i="29"/>
  <c r="B43" i="50"/>
  <c r="B28" i="48"/>
  <c r="B51" i="49"/>
  <c r="E184" i="29"/>
  <c r="B176" i="50"/>
  <c r="B120" i="48"/>
  <c r="B77" i="49"/>
  <c r="E127" i="29"/>
  <c r="B52" i="50"/>
  <c r="B39" i="48"/>
  <c r="B55" i="49"/>
  <c r="E201" i="29"/>
  <c r="B15" i="50"/>
  <c r="B163" i="49"/>
  <c r="B179" i="48"/>
  <c r="E191" i="29"/>
  <c r="B193" i="50"/>
  <c r="B153" i="49"/>
  <c r="B135" i="48"/>
  <c r="E134" i="29"/>
  <c r="B109" i="50"/>
  <c r="B75" i="48"/>
  <c r="B18" i="49"/>
  <c r="E105" i="29"/>
  <c r="B25" i="50"/>
  <c r="B171" i="48"/>
  <c r="B44" i="49"/>
  <c r="E108" i="29"/>
  <c r="B33" i="50"/>
  <c r="B4" i="49"/>
  <c r="B22" i="48"/>
  <c r="B363" i="48"/>
  <c r="B360" i="49"/>
  <c r="B360" i="50"/>
  <c r="B348" i="50"/>
  <c r="B351" i="48"/>
  <c r="B348" i="49"/>
  <c r="B324" i="50"/>
  <c r="B327" i="48"/>
  <c r="B324" i="49"/>
  <c r="B304" i="50"/>
  <c r="B307" i="48"/>
  <c r="B304" i="49"/>
  <c r="B291" i="48"/>
  <c r="B288" i="50"/>
  <c r="B288" i="49"/>
  <c r="B267" i="48"/>
  <c r="B264" i="50"/>
  <c r="B264" i="49"/>
  <c r="B251" i="48"/>
  <c r="B248" i="50"/>
  <c r="B248" i="49"/>
  <c r="B347" i="50"/>
  <c r="B350" i="48"/>
  <c r="B347" i="49"/>
  <c r="B327" i="50"/>
  <c r="B330" i="48"/>
  <c r="B327" i="49"/>
  <c r="B311" i="50"/>
  <c r="B314" i="48"/>
  <c r="B311" i="49"/>
  <c r="B287" i="50"/>
  <c r="B287" i="49"/>
  <c r="B290" i="48"/>
  <c r="B263" i="50"/>
  <c r="B263" i="49"/>
  <c r="B266" i="48"/>
  <c r="B239" i="50"/>
  <c r="B239" i="49"/>
  <c r="B242" i="48"/>
  <c r="B222" i="48"/>
  <c r="B219" i="49"/>
  <c r="B219" i="50"/>
  <c r="E174" i="29"/>
  <c r="B167" i="50"/>
  <c r="E167" i="50" s="1"/>
  <c r="L167" i="50" s="1"/>
  <c r="B33" i="49"/>
  <c r="E33" i="49" s="1"/>
  <c r="L33" i="49" s="1"/>
  <c r="S33" i="49" s="1"/>
  <c r="AO33" i="49" s="1"/>
  <c r="B208" i="48"/>
  <c r="E208" i="48" s="1"/>
  <c r="L208" i="48" s="1"/>
  <c r="S208" i="48" s="1"/>
  <c r="AO208" i="48" s="1"/>
  <c r="E19" i="29"/>
  <c r="B138" i="50"/>
  <c r="E138" i="50" s="1"/>
  <c r="L138" i="50" s="1"/>
  <c r="S138" i="50" s="1"/>
  <c r="B95" i="48"/>
  <c r="E95" i="48" s="1"/>
  <c r="L95" i="48" s="1"/>
  <c r="S95" i="48" s="1"/>
  <c r="B27" i="49"/>
  <c r="E27" i="49" s="1"/>
  <c r="L27" i="49" s="1"/>
  <c r="S27" i="49" s="1"/>
  <c r="E43" i="29"/>
  <c r="B81" i="50"/>
  <c r="B177" i="49"/>
  <c r="B147" i="48"/>
  <c r="E85" i="29"/>
  <c r="B22" i="50"/>
  <c r="B183" i="48"/>
  <c r="B115" i="49"/>
  <c r="E203" i="29"/>
  <c r="B168" i="50"/>
  <c r="B75" i="49"/>
  <c r="B116" i="48"/>
  <c r="E26" i="29"/>
  <c r="B109" i="48"/>
  <c r="B156" i="50"/>
  <c r="B98" i="49"/>
  <c r="E14" i="29"/>
  <c r="B145" i="50"/>
  <c r="B101" i="48"/>
  <c r="B29" i="49"/>
  <c r="E46" i="29"/>
  <c r="B129" i="50"/>
  <c r="B90" i="48"/>
  <c r="B143" i="49"/>
  <c r="E117" i="29"/>
  <c r="B117" i="50"/>
  <c r="B142" i="49"/>
  <c r="B150" i="48"/>
  <c r="E114" i="29"/>
  <c r="B104" i="50"/>
  <c r="B71" i="48"/>
  <c r="B66" i="49"/>
  <c r="E34" i="29"/>
  <c r="B87" i="50"/>
  <c r="B62" i="49"/>
  <c r="B162" i="48"/>
  <c r="E72" i="29"/>
  <c r="B77" i="50"/>
  <c r="B193" i="48"/>
  <c r="B175" i="49"/>
  <c r="E175" i="29"/>
  <c r="B66" i="50"/>
  <c r="B189" i="48"/>
  <c r="B84" i="49"/>
  <c r="E164" i="29"/>
  <c r="B140" i="50"/>
  <c r="B144" i="49"/>
  <c r="B99" i="48"/>
  <c r="E148" i="29"/>
  <c r="B84" i="50"/>
  <c r="B58" i="48"/>
  <c r="B191" i="49"/>
  <c r="E172" i="29"/>
  <c r="B192" i="50"/>
  <c r="B213" i="48"/>
  <c r="B152" i="49"/>
  <c r="E119" i="29"/>
  <c r="B57" i="50"/>
  <c r="B38" i="48"/>
  <c r="B185" i="49"/>
  <c r="E198" i="29"/>
  <c r="B10" i="50"/>
  <c r="B164" i="48"/>
  <c r="B111" i="49"/>
  <c r="E62" i="29"/>
  <c r="B106" i="50"/>
  <c r="B73" i="48"/>
  <c r="B17" i="49"/>
  <c r="E180" i="29"/>
  <c r="B158" i="50"/>
  <c r="B110" i="48"/>
  <c r="B198" i="49"/>
  <c r="E70" i="29"/>
  <c r="B28" i="50"/>
  <c r="B18" i="48"/>
  <c r="B183" i="49"/>
  <c r="E7" i="29"/>
  <c r="B4" i="50"/>
  <c r="B3" i="48"/>
  <c r="B158" i="49"/>
  <c r="E68" i="29"/>
  <c r="B120" i="50"/>
  <c r="B127" i="49"/>
  <c r="B84" i="48"/>
  <c r="E12" i="29"/>
  <c r="B24" i="50"/>
  <c r="B182" i="49"/>
  <c r="B15" i="48"/>
  <c r="E140" i="29"/>
  <c r="B51" i="50"/>
  <c r="B37" i="48"/>
  <c r="B7" i="49"/>
  <c r="E199" i="29"/>
  <c r="B12" i="50"/>
  <c r="B10" i="48"/>
  <c r="B113" i="49"/>
  <c r="E193" i="29"/>
  <c r="B211" i="50"/>
  <c r="B141" i="48"/>
  <c r="B211" i="49"/>
  <c r="E16" i="29"/>
  <c r="B36" i="50"/>
  <c r="B24" i="48"/>
  <c r="B48" i="49"/>
  <c r="E71" i="29"/>
  <c r="B137" i="50"/>
  <c r="B166" i="48"/>
  <c r="B195" i="49"/>
  <c r="E137" i="29"/>
  <c r="B136" i="50"/>
  <c r="B94" i="48"/>
  <c r="B105" i="49"/>
  <c r="E168" i="29"/>
  <c r="B165" i="50"/>
  <c r="B155" i="48"/>
  <c r="B73" i="49"/>
  <c r="E37" i="29"/>
  <c r="B213" i="50"/>
  <c r="B216" i="48"/>
  <c r="B213" i="49"/>
  <c r="E80" i="29"/>
  <c r="B29" i="50"/>
  <c r="B19" i="48"/>
  <c r="B2" i="49"/>
  <c r="E125" i="29"/>
  <c r="B60" i="50"/>
  <c r="B43" i="48"/>
  <c r="B186" i="49"/>
  <c r="E45" i="29"/>
  <c r="B212" i="50"/>
  <c r="B142" i="48"/>
  <c r="B212" i="49"/>
  <c r="E202" i="29"/>
  <c r="B32" i="50"/>
  <c r="B21" i="48"/>
  <c r="B46" i="49"/>
  <c r="E195" i="29"/>
  <c r="B199" i="50"/>
  <c r="B170" i="48"/>
  <c r="B156" i="49"/>
  <c r="E123" i="29"/>
  <c r="B96" i="50"/>
  <c r="B198" i="48"/>
  <c r="B64" i="49"/>
  <c r="E89" i="29"/>
  <c r="B73" i="50"/>
  <c r="B191" i="48"/>
  <c r="B188" i="49"/>
  <c r="E156" i="29"/>
  <c r="B123" i="50"/>
  <c r="B88" i="48"/>
  <c r="B69" i="49"/>
  <c r="E104" i="29"/>
  <c r="B23" i="50"/>
  <c r="B144" i="48"/>
  <c r="B116" i="49"/>
  <c r="E120" i="29"/>
  <c r="B58" i="50"/>
  <c r="B41" i="48"/>
  <c r="B120" i="49"/>
  <c r="E165" i="29"/>
  <c r="B143" i="50"/>
  <c r="B203" i="48"/>
  <c r="B28" i="49"/>
  <c r="H363" i="29"/>
  <c r="F363" i="29"/>
  <c r="M363" i="29" s="1"/>
  <c r="G363" i="29"/>
  <c r="N363" i="29" s="1"/>
  <c r="H355" i="29"/>
  <c r="F355" i="29"/>
  <c r="M355" i="29" s="1"/>
  <c r="G355" i="29"/>
  <c r="N355" i="29" s="1"/>
  <c r="G347" i="29"/>
  <c r="N347" i="29" s="1"/>
  <c r="H347" i="29"/>
  <c r="F347" i="29"/>
  <c r="M347" i="29" s="1"/>
  <c r="F339" i="29"/>
  <c r="M339" i="29" s="1"/>
  <c r="G339" i="29"/>
  <c r="N339" i="29" s="1"/>
  <c r="H339" i="29"/>
  <c r="F331" i="29"/>
  <c r="M331" i="29" s="1"/>
  <c r="G331" i="29"/>
  <c r="N331" i="29" s="1"/>
  <c r="H331" i="29"/>
  <c r="F323" i="29"/>
  <c r="M323" i="29" s="1"/>
  <c r="G323" i="29"/>
  <c r="N323" i="29" s="1"/>
  <c r="H323" i="29"/>
  <c r="F315" i="29"/>
  <c r="M315" i="29" s="1"/>
  <c r="G315" i="29"/>
  <c r="N315" i="29" s="1"/>
  <c r="H315" i="29"/>
  <c r="F307" i="29"/>
  <c r="M307" i="29" s="1"/>
  <c r="H307" i="29"/>
  <c r="G307" i="29"/>
  <c r="N307" i="29" s="1"/>
  <c r="H299" i="29"/>
  <c r="F299" i="29"/>
  <c r="M299" i="29" s="1"/>
  <c r="G299" i="29"/>
  <c r="N299" i="29" s="1"/>
  <c r="H291" i="29"/>
  <c r="F291" i="29"/>
  <c r="M291" i="29" s="1"/>
  <c r="G291" i="29"/>
  <c r="N291" i="29" s="1"/>
  <c r="G283" i="29"/>
  <c r="N283" i="29" s="1"/>
  <c r="H283" i="29"/>
  <c r="F283" i="29"/>
  <c r="M283" i="29" s="1"/>
  <c r="F275" i="29"/>
  <c r="M275" i="29" s="1"/>
  <c r="G275" i="29"/>
  <c r="N275" i="29" s="1"/>
  <c r="H275" i="29"/>
  <c r="F267" i="29"/>
  <c r="M267" i="29" s="1"/>
  <c r="G267" i="29"/>
  <c r="N267" i="29" s="1"/>
  <c r="H267" i="29"/>
  <c r="F259" i="29"/>
  <c r="M259" i="29" s="1"/>
  <c r="G259" i="29"/>
  <c r="N259" i="29" s="1"/>
  <c r="H259" i="29"/>
  <c r="F251" i="29"/>
  <c r="M251" i="29" s="1"/>
  <c r="H251" i="29"/>
  <c r="G251" i="29"/>
  <c r="N251" i="29" s="1"/>
  <c r="G243" i="29"/>
  <c r="N243" i="29" s="1"/>
  <c r="F243" i="29"/>
  <c r="M243" i="29" s="1"/>
  <c r="H243" i="29"/>
  <c r="G362" i="29"/>
  <c r="N362" i="29" s="1"/>
  <c r="F362" i="29"/>
  <c r="M362" i="29" s="1"/>
  <c r="H362" i="29"/>
  <c r="G354" i="29"/>
  <c r="N354" i="29" s="1"/>
  <c r="H354" i="29"/>
  <c r="F354" i="29"/>
  <c r="M354" i="29" s="1"/>
  <c r="G346" i="29"/>
  <c r="N346" i="29" s="1"/>
  <c r="H346" i="29"/>
  <c r="F346" i="29"/>
  <c r="M346" i="29" s="1"/>
  <c r="G338" i="29"/>
  <c r="N338" i="29" s="1"/>
  <c r="H338" i="29"/>
  <c r="F338" i="29"/>
  <c r="M338" i="29" s="1"/>
  <c r="G330" i="29"/>
  <c r="N330" i="29" s="1"/>
  <c r="F330" i="29"/>
  <c r="M330" i="29" s="1"/>
  <c r="H330" i="29"/>
  <c r="G322" i="29"/>
  <c r="N322" i="29" s="1"/>
  <c r="F322" i="29"/>
  <c r="M322" i="29" s="1"/>
  <c r="H322" i="29"/>
  <c r="G314" i="29"/>
  <c r="N314" i="29" s="1"/>
  <c r="F314" i="29"/>
  <c r="M314" i="29" s="1"/>
  <c r="H314" i="29"/>
  <c r="G306" i="29"/>
  <c r="N306" i="29" s="1"/>
  <c r="F306" i="29"/>
  <c r="M306" i="29" s="1"/>
  <c r="H306" i="29"/>
  <c r="G298" i="29"/>
  <c r="N298" i="29" s="1"/>
  <c r="F298" i="29"/>
  <c r="M298" i="29" s="1"/>
  <c r="H298" i="29"/>
  <c r="G290" i="29"/>
  <c r="N290" i="29" s="1"/>
  <c r="H290" i="29"/>
  <c r="F290" i="29"/>
  <c r="M290" i="29" s="1"/>
  <c r="G282" i="29"/>
  <c r="N282" i="29" s="1"/>
  <c r="H282" i="29"/>
  <c r="F282" i="29"/>
  <c r="M282" i="29" s="1"/>
  <c r="G274" i="29"/>
  <c r="N274" i="29" s="1"/>
  <c r="H274" i="29"/>
  <c r="F274" i="29"/>
  <c r="M274" i="29" s="1"/>
  <c r="G266" i="29"/>
  <c r="N266" i="29" s="1"/>
  <c r="F266" i="29"/>
  <c r="M266" i="29" s="1"/>
  <c r="H266" i="29"/>
  <c r="G258" i="29"/>
  <c r="N258" i="29" s="1"/>
  <c r="F258" i="29"/>
  <c r="M258" i="29" s="1"/>
  <c r="H258" i="29"/>
  <c r="G250" i="29"/>
  <c r="N250" i="29" s="1"/>
  <c r="F250" i="29"/>
  <c r="M250" i="29" s="1"/>
  <c r="H250" i="29"/>
  <c r="G242" i="29"/>
  <c r="N242" i="29" s="1"/>
  <c r="F242" i="29"/>
  <c r="M242" i="29" s="1"/>
  <c r="H242" i="29"/>
  <c r="F361" i="29"/>
  <c r="M361" i="29" s="1"/>
  <c r="G361" i="29"/>
  <c r="N361" i="29" s="1"/>
  <c r="H361" i="29"/>
  <c r="G353" i="29"/>
  <c r="N353" i="29" s="1"/>
  <c r="H353" i="29"/>
  <c r="F353" i="29"/>
  <c r="M353" i="29" s="1"/>
  <c r="H345" i="29"/>
  <c r="G345" i="29"/>
  <c r="N345" i="29" s="1"/>
  <c r="F345" i="29"/>
  <c r="M345" i="29" s="1"/>
  <c r="G337" i="29"/>
  <c r="N337" i="29" s="1"/>
  <c r="H337" i="29"/>
  <c r="F337" i="29"/>
  <c r="M337" i="29" s="1"/>
  <c r="G329" i="29"/>
  <c r="N329" i="29" s="1"/>
  <c r="H329" i="29"/>
  <c r="F329" i="29"/>
  <c r="M329" i="29" s="1"/>
  <c r="F321" i="29"/>
  <c r="M321" i="29" s="1"/>
  <c r="G321" i="29"/>
  <c r="N321" i="29" s="1"/>
  <c r="H321" i="29"/>
  <c r="G313" i="29"/>
  <c r="N313" i="29" s="1"/>
  <c r="F313" i="29"/>
  <c r="M313" i="29" s="1"/>
  <c r="H313" i="29"/>
  <c r="F305" i="29"/>
  <c r="M305" i="29" s="1"/>
  <c r="G305" i="29"/>
  <c r="N305" i="29" s="1"/>
  <c r="H305" i="29"/>
  <c r="F297" i="29"/>
  <c r="M297" i="29" s="1"/>
  <c r="G297" i="29"/>
  <c r="N297" i="29" s="1"/>
  <c r="H297" i="29"/>
  <c r="G289" i="29"/>
  <c r="N289" i="29" s="1"/>
  <c r="F289" i="29"/>
  <c r="M289" i="29" s="1"/>
  <c r="H289" i="29"/>
  <c r="H281" i="29"/>
  <c r="F281" i="29"/>
  <c r="M281" i="29" s="1"/>
  <c r="G281" i="29"/>
  <c r="N281" i="29" s="1"/>
  <c r="G273" i="29"/>
  <c r="N273" i="29" s="1"/>
  <c r="H273" i="29"/>
  <c r="F273" i="29"/>
  <c r="M273" i="29" s="1"/>
  <c r="G265" i="29"/>
  <c r="N265" i="29" s="1"/>
  <c r="H265" i="29"/>
  <c r="F265" i="29"/>
  <c r="M265" i="29" s="1"/>
  <c r="F257" i="29"/>
  <c r="M257" i="29" s="1"/>
  <c r="G257" i="29"/>
  <c r="N257" i="29" s="1"/>
  <c r="H257" i="29"/>
  <c r="G249" i="29"/>
  <c r="N249" i="29" s="1"/>
  <c r="F249" i="29"/>
  <c r="M249" i="29" s="1"/>
  <c r="H249" i="29"/>
  <c r="F241" i="29"/>
  <c r="M241" i="29" s="1"/>
  <c r="H241" i="29"/>
  <c r="G241" i="29"/>
  <c r="N241" i="29" s="1"/>
  <c r="H360" i="29"/>
  <c r="F360" i="29"/>
  <c r="M360" i="29" s="1"/>
  <c r="G360" i="29"/>
  <c r="N360" i="29" s="1"/>
  <c r="H352" i="29"/>
  <c r="F352" i="29"/>
  <c r="M352" i="29" s="1"/>
  <c r="G352" i="29"/>
  <c r="N352" i="29" s="1"/>
  <c r="H344" i="29"/>
  <c r="F344" i="29"/>
  <c r="M344" i="29" s="1"/>
  <c r="G344" i="29"/>
  <c r="N344" i="29" s="1"/>
  <c r="H336" i="29"/>
  <c r="F336" i="29"/>
  <c r="M336" i="29" s="1"/>
  <c r="G336" i="29"/>
  <c r="N336" i="29" s="1"/>
  <c r="H328" i="29"/>
  <c r="G328" i="29"/>
  <c r="N328" i="29" s="1"/>
  <c r="F328" i="29"/>
  <c r="M328" i="29" s="1"/>
  <c r="H320" i="29"/>
  <c r="G320" i="29"/>
  <c r="N320" i="29" s="1"/>
  <c r="F320" i="29"/>
  <c r="M320" i="29" s="1"/>
  <c r="H312" i="29"/>
  <c r="F312" i="29"/>
  <c r="M312" i="29" s="1"/>
  <c r="G312" i="29"/>
  <c r="N312" i="29" s="1"/>
  <c r="H304" i="29"/>
  <c r="F304" i="29"/>
  <c r="M304" i="29" s="1"/>
  <c r="G304" i="29"/>
  <c r="N304" i="29" s="1"/>
  <c r="H296" i="29"/>
  <c r="F296" i="29"/>
  <c r="M296" i="29" s="1"/>
  <c r="G296" i="29"/>
  <c r="N296" i="29" s="1"/>
  <c r="H288" i="29"/>
  <c r="F288" i="29"/>
  <c r="M288" i="29" s="1"/>
  <c r="G288" i="29"/>
  <c r="N288" i="29" s="1"/>
  <c r="H280" i="29"/>
  <c r="G280" i="29"/>
  <c r="N280" i="29" s="1"/>
  <c r="F280" i="29"/>
  <c r="M280" i="29" s="1"/>
  <c r="H272" i="29"/>
  <c r="F272" i="29"/>
  <c r="M272" i="29" s="1"/>
  <c r="G272" i="29"/>
  <c r="N272" i="29" s="1"/>
  <c r="H264" i="29"/>
  <c r="G264" i="29"/>
  <c r="N264" i="29" s="1"/>
  <c r="F264" i="29"/>
  <c r="M264" i="29" s="1"/>
  <c r="H256" i="29"/>
  <c r="G256" i="29"/>
  <c r="N256" i="29" s="1"/>
  <c r="F256" i="29"/>
  <c r="M256" i="29" s="1"/>
  <c r="H248" i="29"/>
  <c r="F248" i="29"/>
  <c r="M248" i="29" s="1"/>
  <c r="G248" i="29"/>
  <c r="N248" i="29" s="1"/>
  <c r="H240" i="29"/>
  <c r="F240" i="29"/>
  <c r="M240" i="29" s="1"/>
  <c r="G240" i="29"/>
  <c r="N240" i="29" s="1"/>
  <c r="F359" i="29"/>
  <c r="M359" i="29" s="1"/>
  <c r="G359" i="29"/>
  <c r="N359" i="29" s="1"/>
  <c r="H359" i="29"/>
  <c r="F351" i="29"/>
  <c r="M351" i="29" s="1"/>
  <c r="H351" i="29"/>
  <c r="G351" i="29"/>
  <c r="N351" i="29" s="1"/>
  <c r="F343" i="29"/>
  <c r="M343" i="29" s="1"/>
  <c r="H343" i="29"/>
  <c r="G343" i="29"/>
  <c r="N343" i="29" s="1"/>
  <c r="H335" i="29"/>
  <c r="G335" i="29"/>
  <c r="N335" i="29" s="1"/>
  <c r="F335" i="29"/>
  <c r="M335" i="29" s="1"/>
  <c r="H327" i="29"/>
  <c r="F327" i="29"/>
  <c r="M327" i="29" s="1"/>
  <c r="G327" i="29"/>
  <c r="N327" i="29" s="1"/>
  <c r="G319" i="29"/>
  <c r="N319" i="29" s="1"/>
  <c r="H319" i="29"/>
  <c r="F319" i="29"/>
  <c r="M319" i="29" s="1"/>
  <c r="G311" i="29"/>
  <c r="N311" i="29" s="1"/>
  <c r="H311" i="29"/>
  <c r="F311" i="29"/>
  <c r="M311" i="29" s="1"/>
  <c r="F303" i="29"/>
  <c r="M303" i="29" s="1"/>
  <c r="G303" i="29"/>
  <c r="N303" i="29" s="1"/>
  <c r="H303" i="29"/>
  <c r="F295" i="29"/>
  <c r="M295" i="29" s="1"/>
  <c r="G295" i="29"/>
  <c r="N295" i="29" s="1"/>
  <c r="H295" i="29"/>
  <c r="F287" i="29"/>
  <c r="M287" i="29" s="1"/>
  <c r="G287" i="29"/>
  <c r="N287" i="29" s="1"/>
  <c r="H287" i="29"/>
  <c r="F279" i="29"/>
  <c r="M279" i="29" s="1"/>
  <c r="G279" i="29"/>
  <c r="N279" i="29" s="1"/>
  <c r="H279" i="29"/>
  <c r="H271" i="29"/>
  <c r="G271" i="29"/>
  <c r="N271" i="29" s="1"/>
  <c r="F271" i="29"/>
  <c r="M271" i="29" s="1"/>
  <c r="H263" i="29"/>
  <c r="F263" i="29"/>
  <c r="M263" i="29" s="1"/>
  <c r="G263" i="29"/>
  <c r="N263" i="29" s="1"/>
  <c r="G255" i="29"/>
  <c r="N255" i="29" s="1"/>
  <c r="H255" i="29"/>
  <c r="F255" i="29"/>
  <c r="M255" i="29" s="1"/>
  <c r="G247" i="29"/>
  <c r="N247" i="29" s="1"/>
  <c r="H247" i="29"/>
  <c r="F247" i="29"/>
  <c r="M247" i="29" s="1"/>
  <c r="F239" i="29"/>
  <c r="M239" i="29" s="1"/>
  <c r="G239" i="29"/>
  <c r="N239" i="29" s="1"/>
  <c r="H239" i="29"/>
  <c r="F358" i="29"/>
  <c r="M358" i="29" s="1"/>
  <c r="G358" i="29"/>
  <c r="N358" i="29" s="1"/>
  <c r="H358" i="29"/>
  <c r="G350" i="29"/>
  <c r="N350" i="29" s="1"/>
  <c r="F350" i="29"/>
  <c r="M350" i="29" s="1"/>
  <c r="H350" i="29"/>
  <c r="F342" i="29"/>
  <c r="M342" i="29" s="1"/>
  <c r="H342" i="29"/>
  <c r="G342" i="29"/>
  <c r="N342" i="29" s="1"/>
  <c r="F334" i="29"/>
  <c r="M334" i="29" s="1"/>
  <c r="G334" i="29"/>
  <c r="N334" i="29" s="1"/>
  <c r="H334" i="29"/>
  <c r="H326" i="29"/>
  <c r="F326" i="29"/>
  <c r="M326" i="29" s="1"/>
  <c r="G326" i="29"/>
  <c r="N326" i="29" s="1"/>
  <c r="H318" i="29"/>
  <c r="F318" i="29"/>
  <c r="M318" i="29" s="1"/>
  <c r="G318" i="29"/>
  <c r="N318" i="29" s="1"/>
  <c r="G310" i="29"/>
  <c r="N310" i="29" s="1"/>
  <c r="H310" i="29"/>
  <c r="F310" i="29"/>
  <c r="M310" i="29" s="1"/>
  <c r="H302" i="29"/>
  <c r="G302" i="29"/>
  <c r="N302" i="29" s="1"/>
  <c r="F302" i="29"/>
  <c r="M302" i="29" s="1"/>
  <c r="F294" i="29"/>
  <c r="M294" i="29" s="1"/>
  <c r="G294" i="29"/>
  <c r="N294" i="29" s="1"/>
  <c r="H294" i="29"/>
  <c r="G286" i="29"/>
  <c r="N286" i="29" s="1"/>
  <c r="F286" i="29"/>
  <c r="M286" i="29" s="1"/>
  <c r="H286" i="29"/>
  <c r="F278" i="29"/>
  <c r="M278" i="29" s="1"/>
  <c r="G278" i="29"/>
  <c r="N278" i="29" s="1"/>
  <c r="H278" i="29"/>
  <c r="F270" i="29"/>
  <c r="M270" i="29" s="1"/>
  <c r="G270" i="29"/>
  <c r="N270" i="29" s="1"/>
  <c r="H270" i="29"/>
  <c r="H262" i="29"/>
  <c r="F262" i="29"/>
  <c r="M262" i="29" s="1"/>
  <c r="G262" i="29"/>
  <c r="N262" i="29" s="1"/>
  <c r="H254" i="29"/>
  <c r="G254" i="29"/>
  <c r="N254" i="29" s="1"/>
  <c r="F254" i="29"/>
  <c r="M254" i="29" s="1"/>
  <c r="G246" i="29"/>
  <c r="N246" i="29" s="1"/>
  <c r="H246" i="29"/>
  <c r="F246" i="29"/>
  <c r="M246" i="29" s="1"/>
  <c r="G357" i="29"/>
  <c r="N357" i="29" s="1"/>
  <c r="H357" i="29"/>
  <c r="F357" i="29"/>
  <c r="M357" i="29" s="1"/>
  <c r="F349" i="29"/>
  <c r="M349" i="29" s="1"/>
  <c r="G349" i="29"/>
  <c r="N349" i="29" s="1"/>
  <c r="H349" i="29"/>
  <c r="F341" i="29"/>
  <c r="M341" i="29" s="1"/>
  <c r="G341" i="29"/>
  <c r="N341" i="29" s="1"/>
  <c r="H341" i="29"/>
  <c r="F333" i="29"/>
  <c r="M333" i="29" s="1"/>
  <c r="H333" i="29"/>
  <c r="G333" i="29"/>
  <c r="N333" i="29" s="1"/>
  <c r="F325" i="29"/>
  <c r="M325" i="29" s="1"/>
  <c r="G325" i="29"/>
  <c r="N325" i="29" s="1"/>
  <c r="H325" i="29"/>
  <c r="H317" i="29"/>
  <c r="G317" i="29"/>
  <c r="N317" i="29" s="1"/>
  <c r="F317" i="29"/>
  <c r="M317" i="29" s="1"/>
  <c r="H309" i="29"/>
  <c r="F309" i="29"/>
  <c r="M309" i="29" s="1"/>
  <c r="G309" i="29"/>
  <c r="N309" i="29" s="1"/>
  <c r="G301" i="29"/>
  <c r="N301" i="29" s="1"/>
  <c r="H301" i="29"/>
  <c r="F301" i="29"/>
  <c r="M301" i="29" s="1"/>
  <c r="G293" i="29"/>
  <c r="N293" i="29" s="1"/>
  <c r="H293" i="29"/>
  <c r="F293" i="29"/>
  <c r="M293" i="29" s="1"/>
  <c r="F285" i="29"/>
  <c r="M285" i="29" s="1"/>
  <c r="G285" i="29"/>
  <c r="N285" i="29" s="1"/>
  <c r="H285" i="29"/>
  <c r="F277" i="29"/>
  <c r="M277" i="29" s="1"/>
  <c r="G277" i="29"/>
  <c r="N277" i="29" s="1"/>
  <c r="H277" i="29"/>
  <c r="F269" i="29"/>
  <c r="M269" i="29" s="1"/>
  <c r="H269" i="29"/>
  <c r="G269" i="29"/>
  <c r="N269" i="29" s="1"/>
  <c r="F261" i="29"/>
  <c r="M261" i="29" s="1"/>
  <c r="G261" i="29"/>
  <c r="N261" i="29" s="1"/>
  <c r="H261" i="29"/>
  <c r="H253" i="29"/>
  <c r="F253" i="29"/>
  <c r="M253" i="29" s="1"/>
  <c r="G253" i="29"/>
  <c r="N253" i="29" s="1"/>
  <c r="H245" i="29"/>
  <c r="F245" i="29"/>
  <c r="M245" i="29" s="1"/>
  <c r="G245" i="29"/>
  <c r="N245" i="29" s="1"/>
  <c r="F364" i="29"/>
  <c r="M364" i="29" s="1"/>
  <c r="H364" i="29"/>
  <c r="G364" i="29"/>
  <c r="N364" i="29" s="1"/>
  <c r="F356" i="29"/>
  <c r="M356" i="29" s="1"/>
  <c r="G356" i="29"/>
  <c r="N356" i="29" s="1"/>
  <c r="H356" i="29"/>
  <c r="F348" i="29"/>
  <c r="M348" i="29" s="1"/>
  <c r="H348" i="29"/>
  <c r="G348" i="29"/>
  <c r="N348" i="29" s="1"/>
  <c r="F340" i="29"/>
  <c r="M340" i="29" s="1"/>
  <c r="G340" i="29"/>
  <c r="N340" i="29" s="1"/>
  <c r="H340" i="29"/>
  <c r="F332" i="29"/>
  <c r="M332" i="29" s="1"/>
  <c r="G332" i="29"/>
  <c r="N332" i="29" s="1"/>
  <c r="H332" i="29"/>
  <c r="F324" i="29"/>
  <c r="M324" i="29" s="1"/>
  <c r="G324" i="29"/>
  <c r="N324" i="29" s="1"/>
  <c r="H324" i="29"/>
  <c r="F316" i="29"/>
  <c r="M316" i="29" s="1"/>
  <c r="G316" i="29"/>
  <c r="N316" i="29" s="1"/>
  <c r="H316" i="29"/>
  <c r="F308" i="29"/>
  <c r="M308" i="29" s="1"/>
  <c r="H308" i="29"/>
  <c r="G308" i="29"/>
  <c r="N308" i="29" s="1"/>
  <c r="F300" i="29"/>
  <c r="M300" i="29" s="1"/>
  <c r="H300" i="29"/>
  <c r="G300" i="29"/>
  <c r="N300" i="29" s="1"/>
  <c r="F292" i="29"/>
  <c r="M292" i="29" s="1"/>
  <c r="G292" i="29"/>
  <c r="N292" i="29" s="1"/>
  <c r="H292" i="29"/>
  <c r="F284" i="29"/>
  <c r="M284" i="29" s="1"/>
  <c r="G284" i="29"/>
  <c r="N284" i="29" s="1"/>
  <c r="H284" i="29"/>
  <c r="F276" i="29"/>
  <c r="M276" i="29" s="1"/>
  <c r="G276" i="29"/>
  <c r="N276" i="29" s="1"/>
  <c r="H276" i="29"/>
  <c r="F268" i="29"/>
  <c r="M268" i="29" s="1"/>
  <c r="G268" i="29"/>
  <c r="N268" i="29" s="1"/>
  <c r="H268" i="29"/>
  <c r="F260" i="29"/>
  <c r="M260" i="29" s="1"/>
  <c r="H260" i="29"/>
  <c r="G260" i="29"/>
  <c r="N260" i="29" s="1"/>
  <c r="F252" i="29"/>
  <c r="M252" i="29" s="1"/>
  <c r="H252" i="29"/>
  <c r="G252" i="29"/>
  <c r="N252" i="29" s="1"/>
  <c r="F244" i="29"/>
  <c r="M244" i="29" s="1"/>
  <c r="H244" i="29"/>
  <c r="G244" i="29"/>
  <c r="N244" i="29" s="1"/>
  <c r="V25" i="28"/>
  <c r="W25" i="28" s="1"/>
  <c r="L3" i="58"/>
  <c r="Q3" i="58" s="1"/>
  <c r="L4" i="58"/>
  <c r="Q4" i="58" s="1"/>
  <c r="L5" i="58"/>
  <c r="L6" i="58"/>
  <c r="Q6" i="58" s="1"/>
  <c r="Q2" i="58"/>
  <c r="L73" i="52"/>
  <c r="L8" i="58"/>
  <c r="L16" i="58"/>
  <c r="L24" i="58"/>
  <c r="L32" i="58"/>
  <c r="L40" i="58"/>
  <c r="L48" i="58"/>
  <c r="L56" i="58"/>
  <c r="L64" i="58"/>
  <c r="L72" i="58"/>
  <c r="L80" i="58"/>
  <c r="L88" i="58"/>
  <c r="L96" i="58"/>
  <c r="L104" i="58"/>
  <c r="L112" i="58"/>
  <c r="L120" i="58"/>
  <c r="L128" i="58"/>
  <c r="L136" i="58"/>
  <c r="L144" i="58"/>
  <c r="L152" i="58"/>
  <c r="L160" i="58"/>
  <c r="L168" i="58"/>
  <c r="L176" i="58"/>
  <c r="L184" i="58"/>
  <c r="L192" i="58"/>
  <c r="L200" i="58"/>
  <c r="L208" i="58"/>
  <c r="L216" i="58"/>
  <c r="L224" i="58"/>
  <c r="L232" i="58"/>
  <c r="L240" i="58"/>
  <c r="L248" i="58"/>
  <c r="L256" i="58"/>
  <c r="L264" i="58"/>
  <c r="L272" i="58"/>
  <c r="L280" i="58"/>
  <c r="L9" i="58"/>
  <c r="L17" i="58"/>
  <c r="L25" i="58"/>
  <c r="L33" i="58"/>
  <c r="L41" i="58"/>
  <c r="L49" i="58"/>
  <c r="L57" i="58"/>
  <c r="L65" i="58"/>
  <c r="L73" i="58"/>
  <c r="L81" i="58"/>
  <c r="L89" i="58"/>
  <c r="L97" i="58"/>
  <c r="L105" i="58"/>
  <c r="L113" i="58"/>
  <c r="L121" i="58"/>
  <c r="L129" i="58"/>
  <c r="L137" i="58"/>
  <c r="L145" i="58"/>
  <c r="L153" i="58"/>
  <c r="L161" i="58"/>
  <c r="L169" i="58"/>
  <c r="L177" i="58"/>
  <c r="L185" i="58"/>
  <c r="L193" i="58"/>
  <c r="L201" i="58"/>
  <c r="L209" i="58"/>
  <c r="L217" i="58"/>
  <c r="L225" i="58"/>
  <c r="L233" i="58"/>
  <c r="L241" i="58"/>
  <c r="L249" i="58"/>
  <c r="L257" i="58"/>
  <c r="L265" i="58"/>
  <c r="L273" i="58"/>
  <c r="L10" i="58"/>
  <c r="L18" i="58"/>
  <c r="L26" i="58"/>
  <c r="L34" i="58"/>
  <c r="L42" i="58"/>
  <c r="L50" i="58"/>
  <c r="L58" i="58"/>
  <c r="L66" i="58"/>
  <c r="L74" i="58"/>
  <c r="L82" i="58"/>
  <c r="L90" i="58"/>
  <c r="L98" i="58"/>
  <c r="L106" i="58"/>
  <c r="L114" i="58"/>
  <c r="L122" i="58"/>
  <c r="L130" i="58"/>
  <c r="L138" i="58"/>
  <c r="L146" i="58"/>
  <c r="L154" i="58"/>
  <c r="L162" i="58"/>
  <c r="L170" i="58"/>
  <c r="L178" i="58"/>
  <c r="L186" i="58"/>
  <c r="L194" i="58"/>
  <c r="L202" i="58"/>
  <c r="L210" i="58"/>
  <c r="L218" i="58"/>
  <c r="L226" i="58"/>
  <c r="L234" i="58"/>
  <c r="L242" i="58"/>
  <c r="L250" i="58"/>
  <c r="L258" i="58"/>
  <c r="L266" i="58"/>
  <c r="L274" i="58"/>
  <c r="L11" i="58"/>
  <c r="L19" i="58"/>
  <c r="L27" i="58"/>
  <c r="L35" i="58"/>
  <c r="L43" i="58"/>
  <c r="L51" i="58"/>
  <c r="L59" i="58"/>
  <c r="L67" i="58"/>
  <c r="L75" i="58"/>
  <c r="L83" i="58"/>
  <c r="L91" i="58"/>
  <c r="L99" i="58"/>
  <c r="L107" i="58"/>
  <c r="L115" i="58"/>
  <c r="L123" i="58"/>
  <c r="L131" i="58"/>
  <c r="L139" i="58"/>
  <c r="L147" i="58"/>
  <c r="L155" i="58"/>
  <c r="L163" i="58"/>
  <c r="L171" i="58"/>
  <c r="L179" i="58"/>
  <c r="L187" i="58"/>
  <c r="L195" i="58"/>
  <c r="L203" i="58"/>
  <c r="L211" i="58"/>
  <c r="L219" i="58"/>
  <c r="L227" i="58"/>
  <c r="L235" i="58"/>
  <c r="L243" i="58"/>
  <c r="L251" i="58"/>
  <c r="L259" i="58"/>
  <c r="L267" i="58"/>
  <c r="L275" i="58"/>
  <c r="L12" i="58"/>
  <c r="L20" i="58"/>
  <c r="L28" i="58"/>
  <c r="L36" i="58"/>
  <c r="L44" i="58"/>
  <c r="L52" i="58"/>
  <c r="L60" i="58"/>
  <c r="L68" i="58"/>
  <c r="L76" i="58"/>
  <c r="L84" i="58"/>
  <c r="L92" i="58"/>
  <c r="L100" i="58"/>
  <c r="L108" i="58"/>
  <c r="L116" i="58"/>
  <c r="L124" i="58"/>
  <c r="L132" i="58"/>
  <c r="L140" i="58"/>
  <c r="L148" i="58"/>
  <c r="L156" i="58"/>
  <c r="L164" i="58"/>
  <c r="L172" i="58"/>
  <c r="L180" i="58"/>
  <c r="L188" i="58"/>
  <c r="L196" i="58"/>
  <c r="L204" i="58"/>
  <c r="L212" i="58"/>
  <c r="L220" i="58"/>
  <c r="L228" i="58"/>
  <c r="L236" i="58"/>
  <c r="L244" i="58"/>
  <c r="L252" i="58"/>
  <c r="L260" i="58"/>
  <c r="L268" i="58"/>
  <c r="L276" i="58"/>
  <c r="L13" i="58"/>
  <c r="L21" i="58"/>
  <c r="L29" i="58"/>
  <c r="L37" i="58"/>
  <c r="L45" i="58"/>
  <c r="L53" i="58"/>
  <c r="L61" i="58"/>
  <c r="L69" i="58"/>
  <c r="L77" i="58"/>
  <c r="L85" i="58"/>
  <c r="L93" i="58"/>
  <c r="L101" i="58"/>
  <c r="L109" i="58"/>
  <c r="L117" i="58"/>
  <c r="L125" i="58"/>
  <c r="L133" i="58"/>
  <c r="L141" i="58"/>
  <c r="L149" i="58"/>
  <c r="L157" i="58"/>
  <c r="L165" i="58"/>
  <c r="L173" i="58"/>
  <c r="L181" i="58"/>
  <c r="L189" i="58"/>
  <c r="L197" i="58"/>
  <c r="L205" i="58"/>
  <c r="L213" i="58"/>
  <c r="L221" i="58"/>
  <c r="L229" i="58"/>
  <c r="L237" i="58"/>
  <c r="L245" i="58"/>
  <c r="L253" i="58"/>
  <c r="L261" i="58"/>
  <c r="L269" i="58"/>
  <c r="L277" i="58"/>
  <c r="L14" i="58"/>
  <c r="L22" i="58"/>
  <c r="L30" i="58"/>
  <c r="L38" i="58"/>
  <c r="L46" i="58"/>
  <c r="L54" i="58"/>
  <c r="L62" i="58"/>
  <c r="L70" i="58"/>
  <c r="L78" i="58"/>
  <c r="L86" i="58"/>
  <c r="L94" i="58"/>
  <c r="L102" i="58"/>
  <c r="L110" i="58"/>
  <c r="L118" i="58"/>
  <c r="L126" i="58"/>
  <c r="L134" i="58"/>
  <c r="L142" i="58"/>
  <c r="L150" i="58"/>
  <c r="L158" i="58"/>
  <c r="L166" i="58"/>
  <c r="L174" i="58"/>
  <c r="L182" i="58"/>
  <c r="L190" i="58"/>
  <c r="L198" i="58"/>
  <c r="L206" i="58"/>
  <c r="L214" i="58"/>
  <c r="L222" i="58"/>
  <c r="L230" i="58"/>
  <c r="L238" i="58"/>
  <c r="L246" i="58"/>
  <c r="L254" i="58"/>
  <c r="L262" i="58"/>
  <c r="L270" i="58"/>
  <c r="L278" i="58"/>
  <c r="L7" i="58"/>
  <c r="L15" i="58"/>
  <c r="L23" i="58"/>
  <c r="L31" i="58"/>
  <c r="L39" i="58"/>
  <c r="L47" i="58"/>
  <c r="L55" i="58"/>
  <c r="L63" i="58"/>
  <c r="L71" i="58"/>
  <c r="L79" i="58"/>
  <c r="L87" i="58"/>
  <c r="L95" i="58"/>
  <c r="L103" i="58"/>
  <c r="L111" i="58"/>
  <c r="L119" i="58"/>
  <c r="L127" i="58"/>
  <c r="L135" i="58"/>
  <c r="L143" i="58"/>
  <c r="L151" i="58"/>
  <c r="L159" i="58"/>
  <c r="L167" i="58"/>
  <c r="L175" i="58"/>
  <c r="L183" i="58"/>
  <c r="L191" i="58"/>
  <c r="L199" i="58"/>
  <c r="L207" i="58"/>
  <c r="L215" i="58"/>
  <c r="L223" i="58"/>
  <c r="L231" i="58"/>
  <c r="L239" i="58"/>
  <c r="L247" i="58"/>
  <c r="L255" i="58"/>
  <c r="L263" i="58"/>
  <c r="L271" i="58"/>
  <c r="L279" i="58"/>
  <c r="AP216" i="48"/>
  <c r="H147" i="29"/>
  <c r="G147" i="29"/>
  <c r="F147" i="29"/>
  <c r="H238" i="29"/>
  <c r="G238" i="29"/>
  <c r="N238" i="29" s="1"/>
  <c r="F238" i="29"/>
  <c r="M238" i="29" s="1"/>
  <c r="H236" i="29"/>
  <c r="G236" i="29"/>
  <c r="N236" i="29" s="1"/>
  <c r="F236" i="29"/>
  <c r="M236" i="29" s="1"/>
  <c r="H234" i="29"/>
  <c r="G234" i="29"/>
  <c r="N234" i="29" s="1"/>
  <c r="F234" i="29"/>
  <c r="M234" i="29" s="1"/>
  <c r="H232" i="29"/>
  <c r="G232" i="29"/>
  <c r="N232" i="29" s="1"/>
  <c r="F232" i="29"/>
  <c r="M232" i="29" s="1"/>
  <c r="H230" i="29"/>
  <c r="G230" i="29"/>
  <c r="N230" i="29" s="1"/>
  <c r="F230" i="29"/>
  <c r="M230" i="29" s="1"/>
  <c r="H228" i="29"/>
  <c r="G228" i="29"/>
  <c r="N228" i="29" s="1"/>
  <c r="F228" i="29"/>
  <c r="M228" i="29" s="1"/>
  <c r="H226" i="29"/>
  <c r="G226" i="29"/>
  <c r="N226" i="29" s="1"/>
  <c r="F226" i="29"/>
  <c r="M226" i="29" s="1"/>
  <c r="H224" i="29"/>
  <c r="G224" i="29"/>
  <c r="N224" i="29" s="1"/>
  <c r="F224" i="29"/>
  <c r="M224" i="29" s="1"/>
  <c r="H222" i="29"/>
  <c r="G222" i="29"/>
  <c r="N222" i="29" s="1"/>
  <c r="F222" i="29"/>
  <c r="M222" i="29" s="1"/>
  <c r="H220" i="29"/>
  <c r="G220" i="29"/>
  <c r="N220" i="29" s="1"/>
  <c r="F220" i="29"/>
  <c r="M220" i="29" s="1"/>
  <c r="H214" i="29"/>
  <c r="G214" i="29"/>
  <c r="N214" i="29" s="1"/>
  <c r="F214" i="29"/>
  <c r="M214" i="29" s="1"/>
  <c r="H218" i="29"/>
  <c r="G218" i="29"/>
  <c r="N218" i="29" s="1"/>
  <c r="F218" i="29"/>
  <c r="M218" i="29" s="1"/>
  <c r="H216" i="29"/>
  <c r="G216" i="29"/>
  <c r="N216" i="29" s="1"/>
  <c r="F216" i="29"/>
  <c r="M216" i="29" s="1"/>
  <c r="H211" i="29"/>
  <c r="G211" i="29"/>
  <c r="F211" i="29"/>
  <c r="H106" i="29"/>
  <c r="G106" i="29"/>
  <c r="F106" i="29"/>
  <c r="H8" i="29"/>
  <c r="G8" i="29"/>
  <c r="F8" i="29"/>
  <c r="H25" i="29"/>
  <c r="G25" i="29"/>
  <c r="F25" i="29"/>
  <c r="H183" i="29"/>
  <c r="G183" i="29"/>
  <c r="F183" i="29"/>
  <c r="H41" i="29"/>
  <c r="G41" i="29"/>
  <c r="F41" i="29"/>
  <c r="H56" i="29"/>
  <c r="G56" i="29"/>
  <c r="F56" i="29"/>
  <c r="H112" i="29"/>
  <c r="F112" i="29"/>
  <c r="G112" i="29"/>
  <c r="H124" i="29"/>
  <c r="F124" i="29"/>
  <c r="G124" i="29"/>
  <c r="H48" i="29"/>
  <c r="F48" i="29"/>
  <c r="G48" i="29"/>
  <c r="H207" i="29"/>
  <c r="F207" i="29"/>
  <c r="G207" i="29"/>
  <c r="H76" i="29"/>
  <c r="F76" i="29"/>
  <c r="G76" i="29"/>
  <c r="H194" i="29"/>
  <c r="F194" i="29"/>
  <c r="G194" i="29"/>
  <c r="H53" i="29"/>
  <c r="F53" i="29"/>
  <c r="G53" i="29"/>
  <c r="H22" i="29"/>
  <c r="F22" i="29"/>
  <c r="G22" i="29"/>
  <c r="H110" i="29"/>
  <c r="F110" i="29"/>
  <c r="G110" i="29"/>
  <c r="H176" i="29"/>
  <c r="F176" i="29"/>
  <c r="G176" i="29"/>
  <c r="H133" i="29"/>
  <c r="F133" i="29"/>
  <c r="G133" i="29"/>
  <c r="H132" i="29"/>
  <c r="F132" i="29"/>
  <c r="G132" i="29"/>
  <c r="H102" i="29"/>
  <c r="F102" i="29"/>
  <c r="G102" i="29"/>
  <c r="H210" i="29"/>
  <c r="F210" i="29"/>
  <c r="G210" i="29"/>
  <c r="H163" i="29"/>
  <c r="F163" i="29"/>
  <c r="G163" i="29"/>
  <c r="H93" i="29"/>
  <c r="F93" i="29"/>
  <c r="G93" i="29"/>
  <c r="H153" i="29"/>
  <c r="F153" i="29"/>
  <c r="G153" i="29"/>
  <c r="H107" i="29"/>
  <c r="F107" i="29"/>
  <c r="G107" i="29"/>
  <c r="H21" i="29"/>
  <c r="F21" i="29"/>
  <c r="G21" i="29"/>
  <c r="H200" i="29"/>
  <c r="F200" i="29"/>
  <c r="G200" i="29"/>
  <c r="H74" i="29"/>
  <c r="F74" i="29"/>
  <c r="G74" i="29"/>
  <c r="H28" i="29"/>
  <c r="F28" i="29"/>
  <c r="G28" i="29"/>
  <c r="H20" i="29"/>
  <c r="F20" i="29"/>
  <c r="G20" i="29"/>
  <c r="H66" i="29"/>
  <c r="F66" i="29"/>
  <c r="G66" i="29"/>
  <c r="H157" i="29"/>
  <c r="F157" i="29"/>
  <c r="G157" i="29"/>
  <c r="H35" i="29"/>
  <c r="F35" i="29"/>
  <c r="G35" i="29"/>
  <c r="H3" i="29"/>
  <c r="F3" i="29"/>
  <c r="G3" i="29"/>
  <c r="H50" i="29"/>
  <c r="F50" i="29"/>
  <c r="G50" i="29"/>
  <c r="H95" i="29"/>
  <c r="F95" i="29"/>
  <c r="G95" i="29"/>
  <c r="H166" i="29"/>
  <c r="F166" i="29"/>
  <c r="G166" i="29"/>
  <c r="H51" i="29"/>
  <c r="F51" i="29"/>
  <c r="G51" i="29"/>
  <c r="H126" i="29"/>
  <c r="F126" i="29"/>
  <c r="G126" i="29"/>
  <c r="H59" i="29"/>
  <c r="F59" i="29"/>
  <c r="G59" i="29"/>
  <c r="H24" i="29"/>
  <c r="F24" i="29"/>
  <c r="G24" i="29"/>
  <c r="H4" i="29"/>
  <c r="F4" i="29"/>
  <c r="G4" i="29"/>
  <c r="H86" i="29"/>
  <c r="F86" i="29"/>
  <c r="G86" i="29"/>
  <c r="H67" i="29"/>
  <c r="F67" i="29"/>
  <c r="G67" i="29"/>
  <c r="H161" i="29"/>
  <c r="F161" i="29"/>
  <c r="G161" i="29"/>
  <c r="H213" i="29"/>
  <c r="F213" i="29"/>
  <c r="G213" i="29"/>
  <c r="H186" i="29"/>
  <c r="F186" i="29"/>
  <c r="G186" i="29"/>
  <c r="H212" i="29"/>
  <c r="F212" i="29"/>
  <c r="G212" i="29"/>
  <c r="H97" i="29"/>
  <c r="F97" i="29"/>
  <c r="G97" i="29"/>
  <c r="H101" i="29"/>
  <c r="F101" i="29"/>
  <c r="G101" i="29"/>
  <c r="H75" i="29"/>
  <c r="F75" i="29"/>
  <c r="G75" i="29"/>
  <c r="H128" i="29"/>
  <c r="G128" i="29"/>
  <c r="F128" i="29"/>
  <c r="H173" i="29"/>
  <c r="F173" i="29"/>
  <c r="G173" i="29"/>
  <c r="H182" i="29"/>
  <c r="G182" i="29"/>
  <c r="F182" i="29"/>
  <c r="H31" i="29"/>
  <c r="F31" i="29"/>
  <c r="G31" i="29"/>
  <c r="H33" i="29"/>
  <c r="G33" i="29"/>
  <c r="F33" i="29"/>
  <c r="H206" i="29"/>
  <c r="F206" i="29"/>
  <c r="G206" i="29"/>
  <c r="H135" i="29"/>
  <c r="G135" i="29"/>
  <c r="F135" i="29"/>
  <c r="H115" i="29"/>
  <c r="F115" i="29"/>
  <c r="G115" i="29"/>
  <c r="H121" i="29"/>
  <c r="G121" i="29"/>
  <c r="F121" i="29"/>
  <c r="H57" i="29"/>
  <c r="F57" i="29"/>
  <c r="G57" i="29"/>
  <c r="H39" i="29"/>
  <c r="G39" i="29"/>
  <c r="F39" i="29"/>
  <c r="H94" i="29"/>
  <c r="F94" i="29"/>
  <c r="G94" i="29"/>
  <c r="H122" i="29"/>
  <c r="G122" i="29"/>
  <c r="F122" i="29"/>
  <c r="H30" i="29"/>
  <c r="F30" i="29"/>
  <c r="G30" i="29"/>
  <c r="H15" i="29"/>
  <c r="G15" i="29"/>
  <c r="F15" i="29"/>
  <c r="H42" i="29"/>
  <c r="F42" i="29"/>
  <c r="G42" i="29"/>
  <c r="H205" i="29"/>
  <c r="G205" i="29"/>
  <c r="F205" i="29"/>
  <c r="H44" i="29"/>
  <c r="G44" i="29"/>
  <c r="F44" i="29"/>
  <c r="H55" i="29"/>
  <c r="G55" i="29"/>
  <c r="F55" i="29"/>
  <c r="H151" i="29"/>
  <c r="G151" i="29"/>
  <c r="F151" i="29"/>
  <c r="H81" i="29"/>
  <c r="G81" i="29"/>
  <c r="F81" i="29"/>
  <c r="H82" i="29"/>
  <c r="G82" i="29"/>
  <c r="F82" i="29"/>
  <c r="H90" i="29"/>
  <c r="G90" i="29"/>
  <c r="F90" i="29"/>
  <c r="H103" i="29"/>
  <c r="G103" i="29"/>
  <c r="F103" i="29"/>
  <c r="H71" i="29"/>
  <c r="G71" i="29"/>
  <c r="F71" i="29"/>
  <c r="H11" i="29"/>
  <c r="G11" i="29"/>
  <c r="F11" i="29"/>
  <c r="H137" i="29"/>
  <c r="G137" i="29"/>
  <c r="F137" i="29"/>
  <c r="H29" i="29"/>
  <c r="G29" i="29"/>
  <c r="F29" i="29"/>
  <c r="H168" i="29"/>
  <c r="G168" i="29"/>
  <c r="F168" i="29"/>
  <c r="H187" i="29"/>
  <c r="G187" i="29"/>
  <c r="F187" i="29"/>
  <c r="H37" i="29"/>
  <c r="G37" i="29"/>
  <c r="F37" i="29"/>
  <c r="H17" i="29"/>
  <c r="G17" i="29"/>
  <c r="F17" i="29"/>
  <c r="H80" i="29"/>
  <c r="G80" i="29"/>
  <c r="F80" i="29"/>
  <c r="H100" i="29"/>
  <c r="G100" i="29"/>
  <c r="F100" i="29"/>
  <c r="H125" i="29"/>
  <c r="G125" i="29"/>
  <c r="F125" i="29"/>
  <c r="H189" i="29"/>
  <c r="G189" i="29"/>
  <c r="F189" i="29"/>
  <c r="H45" i="29"/>
  <c r="G45" i="29"/>
  <c r="F45" i="29"/>
  <c r="H155" i="29"/>
  <c r="G155" i="29"/>
  <c r="F155" i="29"/>
  <c r="H202" i="29"/>
  <c r="G202" i="29"/>
  <c r="F202" i="29"/>
  <c r="H192" i="29"/>
  <c r="G192" i="29"/>
  <c r="F192" i="29"/>
  <c r="H195" i="29"/>
  <c r="G195" i="29"/>
  <c r="F195" i="29"/>
  <c r="H145" i="29"/>
  <c r="G145" i="29"/>
  <c r="F145" i="29"/>
  <c r="H123" i="29"/>
  <c r="G123" i="29"/>
  <c r="F123" i="29"/>
  <c r="H141" i="29"/>
  <c r="G141" i="29"/>
  <c r="F141" i="29"/>
  <c r="H89" i="29"/>
  <c r="G89" i="29"/>
  <c r="F89" i="29"/>
  <c r="H179" i="29"/>
  <c r="G179" i="29"/>
  <c r="F179" i="29"/>
  <c r="H156" i="29"/>
  <c r="G156" i="29"/>
  <c r="F156" i="29"/>
  <c r="H27" i="29"/>
  <c r="G27" i="29"/>
  <c r="F27" i="29"/>
  <c r="H104" i="29"/>
  <c r="G104" i="29"/>
  <c r="F104" i="29"/>
  <c r="H143" i="29"/>
  <c r="G143" i="29"/>
  <c r="F143" i="29"/>
  <c r="H120" i="29"/>
  <c r="G120" i="29"/>
  <c r="F120" i="29"/>
  <c r="H197" i="29"/>
  <c r="G197" i="29"/>
  <c r="F197" i="29"/>
  <c r="H165" i="29"/>
  <c r="G165" i="29"/>
  <c r="F165" i="29"/>
  <c r="H188" i="29"/>
  <c r="G188" i="29"/>
  <c r="F188" i="29"/>
  <c r="H237" i="29"/>
  <c r="G237" i="29"/>
  <c r="N237" i="29" s="1"/>
  <c r="F237" i="29"/>
  <c r="M237" i="29" s="1"/>
  <c r="H235" i="29"/>
  <c r="G235" i="29"/>
  <c r="N235" i="29" s="1"/>
  <c r="F235" i="29"/>
  <c r="M235" i="29" s="1"/>
  <c r="H233" i="29"/>
  <c r="G233" i="29"/>
  <c r="N233" i="29" s="1"/>
  <c r="F233" i="29"/>
  <c r="M233" i="29" s="1"/>
  <c r="H231" i="29"/>
  <c r="G231" i="29"/>
  <c r="N231" i="29" s="1"/>
  <c r="F231" i="29"/>
  <c r="M231" i="29" s="1"/>
  <c r="H229" i="29"/>
  <c r="G229" i="29"/>
  <c r="N229" i="29" s="1"/>
  <c r="F229" i="29"/>
  <c r="M229" i="29" s="1"/>
  <c r="H227" i="29"/>
  <c r="G227" i="29"/>
  <c r="N227" i="29" s="1"/>
  <c r="F227" i="29"/>
  <c r="M227" i="29" s="1"/>
  <c r="H225" i="29"/>
  <c r="G225" i="29"/>
  <c r="N225" i="29" s="1"/>
  <c r="F225" i="29"/>
  <c r="M225" i="29" s="1"/>
  <c r="H223" i="29"/>
  <c r="G223" i="29"/>
  <c r="N223" i="29" s="1"/>
  <c r="F223" i="29"/>
  <c r="M223" i="29" s="1"/>
  <c r="H221" i="29"/>
  <c r="G221" i="29"/>
  <c r="N221" i="29" s="1"/>
  <c r="F221" i="29"/>
  <c r="M221" i="29" s="1"/>
  <c r="H219" i="29"/>
  <c r="G219" i="29"/>
  <c r="N219" i="29" s="1"/>
  <c r="F219" i="29"/>
  <c r="M219" i="29" s="1"/>
  <c r="H162" i="29"/>
  <c r="G162" i="29"/>
  <c r="F162" i="29"/>
  <c r="H217" i="29"/>
  <c r="G217" i="29"/>
  <c r="N217" i="29" s="1"/>
  <c r="F217" i="29"/>
  <c r="M217" i="29" s="1"/>
  <c r="H215" i="29"/>
  <c r="G215" i="29"/>
  <c r="N215" i="29" s="1"/>
  <c r="F215" i="29"/>
  <c r="M215" i="29" s="1"/>
  <c r="H5" i="29"/>
  <c r="G5" i="29"/>
  <c r="F5" i="29"/>
  <c r="H2" i="29"/>
  <c r="G2" i="29"/>
  <c r="F2" i="29"/>
  <c r="H63" i="29"/>
  <c r="G63" i="29"/>
  <c r="F63" i="29"/>
  <c r="H32" i="29"/>
  <c r="G32" i="29"/>
  <c r="F32" i="29"/>
  <c r="H52" i="29"/>
  <c r="G52" i="29"/>
  <c r="F52" i="29"/>
  <c r="H13" i="29"/>
  <c r="G13" i="29"/>
  <c r="F13" i="29"/>
  <c r="H174" i="29"/>
  <c r="G174" i="29"/>
  <c r="F174" i="29"/>
  <c r="H152" i="29"/>
  <c r="G152" i="29"/>
  <c r="F152" i="29"/>
  <c r="H47" i="29"/>
  <c r="G47" i="29"/>
  <c r="F47" i="29"/>
  <c r="H111" i="29"/>
  <c r="G111" i="29"/>
  <c r="F111" i="29"/>
  <c r="H136" i="29"/>
  <c r="G136" i="29"/>
  <c r="F136" i="29"/>
  <c r="H167" i="29"/>
  <c r="G167" i="29"/>
  <c r="F167" i="29"/>
  <c r="H19" i="29"/>
  <c r="G19" i="29"/>
  <c r="F19" i="29"/>
  <c r="H23" i="29"/>
  <c r="G23" i="29"/>
  <c r="F23" i="29"/>
  <c r="H177" i="29"/>
  <c r="G177" i="29"/>
  <c r="F177" i="29"/>
  <c r="H88" i="29"/>
  <c r="G88" i="29"/>
  <c r="F88" i="29"/>
  <c r="H118" i="29"/>
  <c r="G118" i="29"/>
  <c r="F118" i="29"/>
  <c r="H6" i="29"/>
  <c r="G6" i="29"/>
  <c r="F6" i="29"/>
  <c r="H43" i="29"/>
  <c r="G43" i="29"/>
  <c r="F43" i="29"/>
  <c r="H64" i="29"/>
  <c r="G64" i="29"/>
  <c r="F64" i="29"/>
  <c r="H61" i="29"/>
  <c r="G61" i="29"/>
  <c r="F61" i="29"/>
  <c r="H160" i="29"/>
  <c r="G160" i="29"/>
  <c r="F160" i="29"/>
  <c r="H85" i="29"/>
  <c r="G85" i="29"/>
  <c r="F85" i="29"/>
  <c r="H209" i="29"/>
  <c r="G209" i="29"/>
  <c r="F209" i="29"/>
  <c r="H83" i="29"/>
  <c r="G83" i="29"/>
  <c r="F83" i="29"/>
  <c r="H18" i="29"/>
  <c r="G18" i="29"/>
  <c r="F18" i="29"/>
  <c r="H203" i="29"/>
  <c r="G203" i="29"/>
  <c r="F203" i="29"/>
  <c r="H204" i="29"/>
  <c r="G204" i="29"/>
  <c r="F204" i="29"/>
  <c r="H26" i="29"/>
  <c r="G26" i="29"/>
  <c r="F26" i="29"/>
  <c r="H158" i="29"/>
  <c r="G158" i="29"/>
  <c r="F158" i="29"/>
  <c r="H14" i="29"/>
  <c r="G14" i="29"/>
  <c r="F14" i="29"/>
  <c r="H92" i="29"/>
  <c r="G92" i="29"/>
  <c r="F92" i="29"/>
  <c r="H46" i="29"/>
  <c r="G46" i="29"/>
  <c r="F46" i="29"/>
  <c r="H149" i="29"/>
  <c r="G149" i="29"/>
  <c r="F149" i="29"/>
  <c r="H117" i="29"/>
  <c r="G117" i="29"/>
  <c r="F117" i="29"/>
  <c r="H131" i="29"/>
  <c r="G131" i="29"/>
  <c r="F131" i="29"/>
  <c r="H114" i="29"/>
  <c r="G114" i="29"/>
  <c r="F114" i="29"/>
  <c r="H170" i="29"/>
  <c r="G170" i="29"/>
  <c r="F170" i="29"/>
  <c r="H34" i="29"/>
  <c r="G34" i="29"/>
  <c r="F34" i="29"/>
  <c r="H49" i="29"/>
  <c r="G49" i="29"/>
  <c r="F49" i="29"/>
  <c r="H72" i="29"/>
  <c r="G72" i="29"/>
  <c r="F72" i="29"/>
  <c r="H113" i="29"/>
  <c r="G113" i="29"/>
  <c r="F113" i="29"/>
  <c r="H175" i="29"/>
  <c r="G175" i="29"/>
  <c r="F175" i="29"/>
  <c r="H69" i="29"/>
  <c r="G69" i="29"/>
  <c r="F69" i="29"/>
  <c r="H164" i="29"/>
  <c r="G164" i="29"/>
  <c r="F164" i="29"/>
  <c r="H116" i="29"/>
  <c r="G116" i="29"/>
  <c r="F116" i="29"/>
  <c r="H148" i="29"/>
  <c r="G148" i="29"/>
  <c r="F148" i="29"/>
  <c r="H159" i="29"/>
  <c r="G159" i="29"/>
  <c r="F159" i="29"/>
  <c r="H172" i="29"/>
  <c r="G172" i="29"/>
  <c r="F172" i="29"/>
  <c r="H96" i="29"/>
  <c r="G96" i="29"/>
  <c r="F96" i="29"/>
  <c r="H119" i="29"/>
  <c r="G119" i="29"/>
  <c r="F119" i="29"/>
  <c r="G169" i="29"/>
  <c r="H169" i="29"/>
  <c r="F169" i="29"/>
  <c r="H198" i="29"/>
  <c r="G198" i="29"/>
  <c r="F198" i="29"/>
  <c r="G139" i="29"/>
  <c r="H139" i="29"/>
  <c r="F139" i="29"/>
  <c r="H62" i="29"/>
  <c r="G62" i="29"/>
  <c r="F62" i="29"/>
  <c r="H78" i="29"/>
  <c r="G78" i="29"/>
  <c r="F78" i="29"/>
  <c r="H180" i="29"/>
  <c r="G180" i="29"/>
  <c r="F180" i="29"/>
  <c r="H54" i="29"/>
  <c r="G54" i="29"/>
  <c r="F54" i="29"/>
  <c r="H70" i="29"/>
  <c r="G70" i="29"/>
  <c r="F70" i="29"/>
  <c r="H9" i="29"/>
  <c r="G9" i="29"/>
  <c r="F9" i="29"/>
  <c r="H7" i="29"/>
  <c r="G7" i="29"/>
  <c r="F7" i="29"/>
  <c r="H84" i="29"/>
  <c r="G84" i="29"/>
  <c r="F84" i="29"/>
  <c r="H68" i="29"/>
  <c r="G68" i="29"/>
  <c r="F68" i="29"/>
  <c r="H65" i="29"/>
  <c r="G65" i="29"/>
  <c r="F65" i="29"/>
  <c r="H12" i="29"/>
  <c r="G12" i="29"/>
  <c r="F12" i="29"/>
  <c r="H185" i="29"/>
  <c r="G185" i="29"/>
  <c r="F185" i="29"/>
  <c r="H140" i="29"/>
  <c r="G140" i="29"/>
  <c r="F140" i="29"/>
  <c r="H40" i="29"/>
  <c r="G40" i="29"/>
  <c r="F40" i="29"/>
  <c r="H199" i="29"/>
  <c r="G199" i="29"/>
  <c r="F199" i="29"/>
  <c r="H58" i="29"/>
  <c r="G58" i="29"/>
  <c r="F58" i="29"/>
  <c r="H193" i="29"/>
  <c r="G193" i="29"/>
  <c r="F193" i="29"/>
  <c r="H196" i="29"/>
  <c r="G196" i="29"/>
  <c r="F196" i="29"/>
  <c r="H16" i="29"/>
  <c r="G16" i="29"/>
  <c r="F16" i="29"/>
  <c r="H99" i="29"/>
  <c r="G99" i="29"/>
  <c r="F99" i="29"/>
  <c r="H129" i="29"/>
  <c r="G129" i="29"/>
  <c r="F129" i="29"/>
  <c r="H171" i="29"/>
  <c r="G171" i="29"/>
  <c r="F171" i="29"/>
  <c r="H138" i="29"/>
  <c r="G138" i="29"/>
  <c r="F138" i="29"/>
  <c r="H60" i="29"/>
  <c r="G60" i="29"/>
  <c r="F60" i="29"/>
  <c r="H98" i="29"/>
  <c r="G98" i="29"/>
  <c r="F98" i="29"/>
  <c r="H130" i="29"/>
  <c r="G130" i="29"/>
  <c r="F130" i="29"/>
  <c r="H79" i="29"/>
  <c r="G79" i="29"/>
  <c r="F79" i="29"/>
  <c r="H38" i="29"/>
  <c r="G38" i="29"/>
  <c r="F38" i="29"/>
  <c r="H208" i="29"/>
  <c r="G208" i="29"/>
  <c r="F208" i="29"/>
  <c r="H154" i="29"/>
  <c r="G154" i="29"/>
  <c r="F154" i="29"/>
  <c r="H10" i="29"/>
  <c r="G10" i="29"/>
  <c r="F10" i="29"/>
  <c r="E10" i="29"/>
  <c r="H73" i="29"/>
  <c r="G73" i="29"/>
  <c r="F73" i="29"/>
  <c r="H150" i="29"/>
  <c r="G150" i="29"/>
  <c r="F150" i="29"/>
  <c r="H36" i="29"/>
  <c r="G36" i="29"/>
  <c r="F36" i="29"/>
  <c r="H142" i="29"/>
  <c r="G142" i="29"/>
  <c r="F142" i="29"/>
  <c r="H91" i="29"/>
  <c r="G91" i="29"/>
  <c r="F91" i="29"/>
  <c r="H87" i="29"/>
  <c r="G87" i="29"/>
  <c r="F87" i="29"/>
  <c r="H144" i="29"/>
  <c r="G144" i="29"/>
  <c r="F144" i="29"/>
  <c r="H184" i="29"/>
  <c r="G184" i="29"/>
  <c r="F184" i="29"/>
  <c r="H146" i="29"/>
  <c r="G146" i="29"/>
  <c r="F146" i="29"/>
  <c r="H127" i="29"/>
  <c r="G127" i="29"/>
  <c r="F127" i="29"/>
  <c r="H109" i="29"/>
  <c r="G109" i="29"/>
  <c r="F109" i="29"/>
  <c r="H201" i="29"/>
  <c r="G201" i="29"/>
  <c r="F201" i="29"/>
  <c r="H190" i="29"/>
  <c r="G190" i="29"/>
  <c r="F190" i="29"/>
  <c r="H191" i="29"/>
  <c r="G191" i="29"/>
  <c r="F191" i="29"/>
  <c r="H77" i="29"/>
  <c r="G77" i="29"/>
  <c r="F77" i="29"/>
  <c r="H134" i="29"/>
  <c r="G134" i="29"/>
  <c r="F134" i="29"/>
  <c r="H178" i="29"/>
  <c r="G178" i="29"/>
  <c r="F178" i="29"/>
  <c r="H105" i="29"/>
  <c r="G105" i="29"/>
  <c r="F105" i="29"/>
  <c r="H181" i="29"/>
  <c r="G181" i="29"/>
  <c r="F181" i="29"/>
  <c r="H108" i="29"/>
  <c r="G108" i="29"/>
  <c r="F108" i="29"/>
  <c r="L62" i="55" l="1"/>
  <c r="Q62" i="55" s="1"/>
  <c r="L29" i="55"/>
  <c r="Q29" i="55" s="1"/>
  <c r="L128" i="55"/>
  <c r="Q128" i="55" s="1"/>
  <c r="L102" i="55"/>
  <c r="Q102" i="55" s="1"/>
  <c r="L173" i="55"/>
  <c r="Q173" i="55" s="1"/>
  <c r="L112" i="55"/>
  <c r="Q112" i="55" s="1"/>
  <c r="L204" i="55"/>
  <c r="Q204" i="55" s="1"/>
  <c r="L95" i="55"/>
  <c r="Q95" i="55" s="1"/>
  <c r="L74" i="55"/>
  <c r="Q74" i="55" s="1"/>
  <c r="L49" i="55"/>
  <c r="Q49" i="55" s="1"/>
  <c r="L126" i="55"/>
  <c r="Q126" i="55" s="1"/>
  <c r="Q167" i="50"/>
  <c r="S167" i="50"/>
  <c r="AO167" i="50" s="1"/>
  <c r="L111" i="57"/>
  <c r="L108" i="57"/>
  <c r="Q108" i="57" s="1"/>
  <c r="L151" i="57"/>
  <c r="L190" i="57"/>
  <c r="L200" i="57"/>
  <c r="L112" i="57"/>
  <c r="Q112" i="57" s="1"/>
  <c r="L115" i="57"/>
  <c r="Q74" i="57"/>
  <c r="L77" i="57"/>
  <c r="L145" i="57"/>
  <c r="L8" i="57"/>
  <c r="Q8" i="57" s="1"/>
  <c r="L11" i="57"/>
  <c r="L207" i="56"/>
  <c r="Q207" i="56" s="1"/>
  <c r="Q97" i="56"/>
  <c r="L97" i="56"/>
  <c r="L43" i="56"/>
  <c r="Q43" i="56" s="1"/>
  <c r="Q34" i="56"/>
  <c r="L34" i="56"/>
  <c r="L89" i="56"/>
  <c r="Q89" i="56" s="1"/>
  <c r="L66" i="56"/>
  <c r="Q66" i="56" s="1"/>
  <c r="L124" i="56"/>
  <c r="Q124" i="56" s="1"/>
  <c r="L204" i="56"/>
  <c r="Q204" i="56" s="1"/>
  <c r="L33" i="56"/>
  <c r="Q33" i="56" s="1"/>
  <c r="L174" i="56"/>
  <c r="Q174" i="56" s="1"/>
  <c r="Q94" i="56"/>
  <c r="L94" i="56"/>
  <c r="Q73" i="56"/>
  <c r="L73" i="56"/>
  <c r="Q27" i="56"/>
  <c r="L27" i="56"/>
  <c r="Q107" i="56"/>
  <c r="L107" i="56"/>
  <c r="Q87" i="56"/>
  <c r="L87" i="56"/>
  <c r="L6" i="54"/>
  <c r="Q6" i="54" s="1"/>
  <c r="L9" i="54"/>
  <c r="L210" i="57"/>
  <c r="Q210" i="57" s="1"/>
  <c r="L213" i="57"/>
  <c r="Q213" i="57" s="1"/>
  <c r="Q42" i="54"/>
  <c r="L45" i="54"/>
  <c r="L164" i="54"/>
  <c r="L198" i="54"/>
  <c r="Q198" i="54"/>
  <c r="Q139" i="54"/>
  <c r="L142" i="54"/>
  <c r="L193" i="57"/>
  <c r="Q193" i="57" s="1"/>
  <c r="L196" i="57"/>
  <c r="L131" i="57"/>
  <c r="Q131" i="57" s="1"/>
  <c r="L134" i="57"/>
  <c r="L130" i="57"/>
  <c r="L133" i="57"/>
  <c r="L191" i="57"/>
  <c r="L152" i="57"/>
  <c r="Q152" i="57" s="1"/>
  <c r="L155" i="57"/>
  <c r="L187" i="57"/>
  <c r="Q187" i="57" s="1"/>
  <c r="L38" i="56"/>
  <c r="Q38" i="56" s="1"/>
  <c r="L181" i="56"/>
  <c r="Q181" i="56" s="1"/>
  <c r="Q183" i="56"/>
  <c r="L183" i="56"/>
  <c r="Q93" i="56"/>
  <c r="L93" i="56"/>
  <c r="L157" i="56"/>
  <c r="Q157" i="56" s="1"/>
  <c r="Q55" i="56"/>
  <c r="L55" i="56"/>
  <c r="L121" i="56"/>
  <c r="Q121" i="56" s="1"/>
  <c r="Q18" i="56"/>
  <c r="L18" i="56"/>
  <c r="L148" i="54"/>
  <c r="Q148" i="54" s="1"/>
  <c r="L153" i="56"/>
  <c r="Q153" i="56" s="1"/>
  <c r="Q163" i="56"/>
  <c r="L163" i="56"/>
  <c r="Q26" i="56"/>
  <c r="L26" i="56"/>
  <c r="Q14" i="56"/>
  <c r="L14" i="56"/>
  <c r="L72" i="56"/>
  <c r="Q72" i="56" s="1"/>
  <c r="Q19" i="56"/>
  <c r="L19" i="56"/>
  <c r="L62" i="56"/>
  <c r="Q62" i="56" s="1"/>
  <c r="Q135" i="56"/>
  <c r="L135" i="56"/>
  <c r="L84" i="56"/>
  <c r="Q84" i="56" s="1"/>
  <c r="Q82" i="56"/>
  <c r="L82" i="56"/>
  <c r="L32" i="56"/>
  <c r="Q32" i="56" s="1"/>
  <c r="L80" i="56"/>
  <c r="Q80" i="56" s="1"/>
  <c r="L201" i="56"/>
  <c r="Q201" i="56" s="1"/>
  <c r="L132" i="56"/>
  <c r="Q132" i="56" s="1"/>
  <c r="L175" i="56"/>
  <c r="Q175" i="56" s="1"/>
  <c r="Q149" i="56"/>
  <c r="L149" i="56"/>
  <c r="L90" i="56"/>
  <c r="Q90" i="56" s="1"/>
  <c r="Q91" i="56"/>
  <c r="L91" i="56"/>
  <c r="L4" i="56"/>
  <c r="Q4" i="56" s="1"/>
  <c r="Q20" i="56"/>
  <c r="L20" i="56"/>
  <c r="L21" i="56"/>
  <c r="Q21" i="56" s="1"/>
  <c r="Q147" i="56"/>
  <c r="L147" i="56"/>
  <c r="L162" i="56"/>
  <c r="Q162" i="56" s="1"/>
  <c r="L102" i="56"/>
  <c r="Q102" i="56" s="1"/>
  <c r="L120" i="56"/>
  <c r="Q120" i="56" s="1"/>
  <c r="L61" i="56"/>
  <c r="Q61" i="56" s="1"/>
  <c r="L29" i="56"/>
  <c r="Q29" i="56" s="1"/>
  <c r="L106" i="56"/>
  <c r="Q106" i="56" s="1"/>
  <c r="L129" i="56"/>
  <c r="Q129" i="56" s="1"/>
  <c r="L173" i="56"/>
  <c r="Q173" i="56" s="1"/>
  <c r="L41" i="56"/>
  <c r="Q41" i="56" s="1"/>
  <c r="L60" i="56"/>
  <c r="Q60" i="56" s="1"/>
  <c r="L111" i="54"/>
  <c r="L108" i="54"/>
  <c r="Q108" i="54" s="1"/>
  <c r="L151" i="54"/>
  <c r="L190" i="54"/>
  <c r="L200" i="54"/>
  <c r="L112" i="54"/>
  <c r="Q112" i="54" s="1"/>
  <c r="L115" i="54"/>
  <c r="Q74" i="54"/>
  <c r="L77" i="54"/>
  <c r="Q142" i="54"/>
  <c r="L145" i="54"/>
  <c r="Q145" i="54" s="1"/>
  <c r="L8" i="54"/>
  <c r="Q8" i="54" s="1"/>
  <c r="L11" i="54"/>
  <c r="L103" i="57"/>
  <c r="L97" i="57"/>
  <c r="Q97" i="57" s="1"/>
  <c r="L100" i="57"/>
  <c r="Q100" i="57" s="1"/>
  <c r="Q155" i="57"/>
  <c r="L43" i="57"/>
  <c r="Q43" i="57" s="1"/>
  <c r="L46" i="57"/>
  <c r="L34" i="57"/>
  <c r="Q34" i="57" s="1"/>
  <c r="L37" i="57"/>
  <c r="L89" i="57"/>
  <c r="Q89" i="57" s="1"/>
  <c r="L92" i="57"/>
  <c r="L66" i="57"/>
  <c r="Q66" i="57" s="1"/>
  <c r="L69" i="57"/>
  <c r="L33" i="57"/>
  <c r="L36" i="57"/>
  <c r="L174" i="57"/>
  <c r="Q174" i="57" s="1"/>
  <c r="L177" i="57"/>
  <c r="L98" i="57"/>
  <c r="L185" i="57"/>
  <c r="L73" i="57"/>
  <c r="L76" i="57"/>
  <c r="L56" i="57"/>
  <c r="L59" i="57"/>
  <c r="Q196" i="57"/>
  <c r="L107" i="57"/>
  <c r="Q107" i="57" s="1"/>
  <c r="L110" i="57"/>
  <c r="L209" i="56"/>
  <c r="Q209" i="56" s="1"/>
  <c r="L118" i="56"/>
  <c r="Q118" i="56" s="1"/>
  <c r="L210" i="54"/>
  <c r="Q210" i="54" s="1"/>
  <c r="L213" i="54"/>
  <c r="Q213" i="54" s="1"/>
  <c r="L193" i="54"/>
  <c r="Q193" i="54" s="1"/>
  <c r="L196" i="54"/>
  <c r="L131" i="54"/>
  <c r="Q131" i="54" s="1"/>
  <c r="L134" i="54"/>
  <c r="L130" i="54"/>
  <c r="L133" i="54"/>
  <c r="L191" i="54"/>
  <c r="L152" i="54"/>
  <c r="Q152" i="54" s="1"/>
  <c r="L155" i="54"/>
  <c r="L187" i="54"/>
  <c r="Q187" i="54" s="1"/>
  <c r="Q205" i="57"/>
  <c r="L208" i="57"/>
  <c r="Q11" i="57"/>
  <c r="Q103" i="57"/>
  <c r="L195" i="57"/>
  <c r="L78" i="57"/>
  <c r="Q78" i="57" s="1"/>
  <c r="L181" i="57"/>
  <c r="Q181" i="57" s="1"/>
  <c r="L184" i="57"/>
  <c r="Q184" i="57" s="1"/>
  <c r="L183" i="57"/>
  <c r="Q183" i="57" s="1"/>
  <c r="L186" i="57"/>
  <c r="L93" i="57"/>
  <c r="Q93" i="57" s="1"/>
  <c r="L96" i="57"/>
  <c r="Q138" i="57"/>
  <c r="L141" i="57"/>
  <c r="L159" i="57"/>
  <c r="Q159" i="57" s="1"/>
  <c r="Q200" i="57"/>
  <c r="L158" i="56"/>
  <c r="Q158" i="56" s="1"/>
  <c r="L3" i="56"/>
  <c r="Q3" i="56" s="1"/>
  <c r="L13" i="56"/>
  <c r="Q13" i="56" s="1"/>
  <c r="L2" i="56"/>
  <c r="Q2" i="56" s="1"/>
  <c r="L153" i="57"/>
  <c r="Q153" i="57" s="1"/>
  <c r="L156" i="57"/>
  <c r="Q156" i="57" s="1"/>
  <c r="Q191" i="57"/>
  <c r="L194" i="57"/>
  <c r="Q194" i="57" s="1"/>
  <c r="L68" i="57"/>
  <c r="L71" i="57"/>
  <c r="Q92" i="57"/>
  <c r="L95" i="57"/>
  <c r="Q95" i="57" s="1"/>
  <c r="L197" i="57"/>
  <c r="Q197" i="57" s="1"/>
  <c r="L163" i="57"/>
  <c r="Q163" i="57" s="1"/>
  <c r="L166" i="57"/>
  <c r="L14" i="54"/>
  <c r="Q14" i="54" s="1"/>
  <c r="L17" i="54"/>
  <c r="L14" i="57"/>
  <c r="Q14" i="57" s="1"/>
  <c r="L17" i="57"/>
  <c r="Q17" i="57" s="1"/>
  <c r="L72" i="57"/>
  <c r="Q72" i="57" s="1"/>
  <c r="L75" i="57"/>
  <c r="Q75" i="57" s="1"/>
  <c r="L19" i="57"/>
  <c r="Q19" i="57" s="1"/>
  <c r="L22" i="57"/>
  <c r="Q179" i="57"/>
  <c r="L182" i="57"/>
  <c r="Q182" i="57" s="1"/>
  <c r="L62" i="57"/>
  <c r="L65" i="57"/>
  <c r="Q185" i="57"/>
  <c r="L188" i="57"/>
  <c r="Q188" i="57" s="1"/>
  <c r="L135" i="57"/>
  <c r="L138" i="57"/>
  <c r="L82" i="57"/>
  <c r="Q82" i="57" s="1"/>
  <c r="L85" i="57"/>
  <c r="Q151" i="57"/>
  <c r="L154" i="57"/>
  <c r="L32" i="57"/>
  <c r="Q32" i="57" s="1"/>
  <c r="L35" i="57"/>
  <c r="Q35" i="57" s="1"/>
  <c r="Q137" i="57"/>
  <c r="L140" i="57"/>
  <c r="L80" i="57"/>
  <c r="Q80" i="57" s="1"/>
  <c r="L83" i="57"/>
  <c r="Q83" i="57" s="1"/>
  <c r="Q177" i="57"/>
  <c r="L180" i="57"/>
  <c r="Q180" i="57" s="1"/>
  <c r="Q98" i="57"/>
  <c r="L101" i="57"/>
  <c r="L146" i="57"/>
  <c r="Q37" i="57"/>
  <c r="L40" i="57"/>
  <c r="Q40" i="57" s="1"/>
  <c r="L175" i="57"/>
  <c r="Q175" i="57" s="1"/>
  <c r="L178" i="57"/>
  <c r="Q178" i="57" s="1"/>
  <c r="Q101" i="57"/>
  <c r="L104" i="57"/>
  <c r="L86" i="57"/>
  <c r="Q86" i="57" s="1"/>
  <c r="Q154" i="57"/>
  <c r="L20" i="57"/>
  <c r="Q20" i="57" s="1"/>
  <c r="L23" i="57"/>
  <c r="L21" i="54"/>
  <c r="Q21" i="54" s="1"/>
  <c r="L24" i="54"/>
  <c r="L21" i="57"/>
  <c r="Q21" i="57" s="1"/>
  <c r="L24" i="57"/>
  <c r="L147" i="57"/>
  <c r="Q147" i="57" s="1"/>
  <c r="L150" i="57"/>
  <c r="Q150" i="57" s="1"/>
  <c r="L162" i="57"/>
  <c r="Q162" i="57" s="1"/>
  <c r="L165" i="57"/>
  <c r="L102" i="57"/>
  <c r="Q102" i="57" s="1"/>
  <c r="L105" i="57"/>
  <c r="Q105" i="57" s="1"/>
  <c r="L120" i="57"/>
  <c r="L123" i="57"/>
  <c r="L61" i="57"/>
  <c r="Q61" i="57" s="1"/>
  <c r="L64" i="57"/>
  <c r="L106" i="57"/>
  <c r="Q106" i="57" s="1"/>
  <c r="L109" i="57"/>
  <c r="Q109" i="57" s="1"/>
  <c r="Q104" i="57"/>
  <c r="Q146" i="57"/>
  <c r="Q165" i="57"/>
  <c r="L168" i="57"/>
  <c r="Q189" i="57"/>
  <c r="L192" i="57"/>
  <c r="Q192" i="57" s="1"/>
  <c r="Q12" i="54"/>
  <c r="L15" i="54"/>
  <c r="Q12" i="57"/>
  <c r="L15" i="57"/>
  <c r="L173" i="57"/>
  <c r="L176" i="57"/>
  <c r="Q96" i="57"/>
  <c r="L99" i="57"/>
  <c r="Q99" i="57" s="1"/>
  <c r="L41" i="57"/>
  <c r="Q41" i="57" s="1"/>
  <c r="L44" i="57"/>
  <c r="L128" i="56"/>
  <c r="Q128" i="56" s="1"/>
  <c r="L203" i="56"/>
  <c r="Q203" i="56" s="1"/>
  <c r="L199" i="56"/>
  <c r="Q199" i="56" s="1"/>
  <c r="L171" i="56"/>
  <c r="Q171" i="56" s="1"/>
  <c r="L7" i="56"/>
  <c r="Q7" i="56" s="1"/>
  <c r="L103" i="54"/>
  <c r="L97" i="54"/>
  <c r="Q97" i="54" s="1"/>
  <c r="L100" i="54"/>
  <c r="Q100" i="54" s="1"/>
  <c r="Q155" i="54"/>
  <c r="L43" i="54"/>
  <c r="Q43" i="54" s="1"/>
  <c r="L46" i="54"/>
  <c r="L34" i="54"/>
  <c r="Q34" i="54" s="1"/>
  <c r="L37" i="54"/>
  <c r="L89" i="54"/>
  <c r="Q89" i="54" s="1"/>
  <c r="L92" i="54"/>
  <c r="Q92" i="54" s="1"/>
  <c r="L66" i="54"/>
  <c r="Q66" i="54" s="1"/>
  <c r="L69" i="54"/>
  <c r="L33" i="54"/>
  <c r="L36" i="54"/>
  <c r="L174" i="54"/>
  <c r="Q174" i="54" s="1"/>
  <c r="L177" i="54"/>
  <c r="L98" i="54"/>
  <c r="Q98" i="54" s="1"/>
  <c r="L185" i="54"/>
  <c r="L73" i="54"/>
  <c r="L76" i="54"/>
  <c r="L56" i="54"/>
  <c r="L59" i="54"/>
  <c r="Q35" i="54"/>
  <c r="Q196" i="54"/>
  <c r="L107" i="54"/>
  <c r="Q107" i="54" s="1"/>
  <c r="L110" i="54"/>
  <c r="L209" i="57"/>
  <c r="Q209" i="57" s="1"/>
  <c r="L212" i="57"/>
  <c r="Q212" i="57" s="1"/>
  <c r="Q190" i="57"/>
  <c r="L6" i="56"/>
  <c r="Q6" i="56" s="1"/>
  <c r="L67" i="56"/>
  <c r="Q67" i="56" s="1"/>
  <c r="L127" i="56"/>
  <c r="Q127" i="56" s="1"/>
  <c r="L30" i="56"/>
  <c r="Q30" i="56" s="1"/>
  <c r="L48" i="56"/>
  <c r="Q48" i="56" s="1"/>
  <c r="Q205" i="54"/>
  <c r="L208" i="54"/>
  <c r="Q11" i="54"/>
  <c r="Q103" i="54"/>
  <c r="L195" i="54"/>
  <c r="Q195" i="54" s="1"/>
  <c r="L78" i="54"/>
  <c r="Q78" i="54" s="1"/>
  <c r="L181" i="54"/>
  <c r="Q181" i="54" s="1"/>
  <c r="L184" i="54"/>
  <c r="Q184" i="54" s="1"/>
  <c r="Q17" i="54"/>
  <c r="L183" i="54"/>
  <c r="Q183" i="54" s="1"/>
  <c r="L186" i="54"/>
  <c r="L93" i="54"/>
  <c r="Q93" i="54" s="1"/>
  <c r="L96" i="54"/>
  <c r="Q138" i="54"/>
  <c r="L141" i="54"/>
  <c r="L159" i="54"/>
  <c r="Q200" i="54"/>
  <c r="Q208" i="57"/>
  <c r="L211" i="57"/>
  <c r="Q211" i="57" s="1"/>
  <c r="L158" i="57"/>
  <c r="Q158" i="57" s="1"/>
  <c r="L161" i="57"/>
  <c r="Q145" i="57"/>
  <c r="L148" i="57"/>
  <c r="Q148" i="57" s="1"/>
  <c r="L13" i="54"/>
  <c r="Q13" i="54" s="1"/>
  <c r="L16" i="54"/>
  <c r="Q16" i="54" s="1"/>
  <c r="L13" i="57"/>
  <c r="Q13" i="57" s="1"/>
  <c r="L16" i="57"/>
  <c r="L2" i="57"/>
  <c r="Q2" i="57" s="1"/>
  <c r="L5" i="57"/>
  <c r="L153" i="54"/>
  <c r="Q153" i="54" s="1"/>
  <c r="L156" i="54"/>
  <c r="Q156" i="54" s="1"/>
  <c r="Q191" i="54"/>
  <c r="L194" i="54"/>
  <c r="Q194" i="54" s="1"/>
  <c r="L68" i="54"/>
  <c r="L71" i="54"/>
  <c r="L95" i="54"/>
  <c r="Q95" i="54" s="1"/>
  <c r="L197" i="54"/>
  <c r="Q197" i="54" s="1"/>
  <c r="L163" i="54"/>
  <c r="Q163" i="54" s="1"/>
  <c r="L166" i="54"/>
  <c r="L72" i="54"/>
  <c r="Q72" i="54" s="1"/>
  <c r="L75" i="54"/>
  <c r="Q75" i="54" s="1"/>
  <c r="L19" i="54"/>
  <c r="Q19" i="54" s="1"/>
  <c r="L22" i="54"/>
  <c r="Q179" i="54"/>
  <c r="L182" i="54"/>
  <c r="Q182" i="54" s="1"/>
  <c r="L62" i="54"/>
  <c r="L65" i="54"/>
  <c r="Q185" i="54"/>
  <c r="L188" i="54"/>
  <c r="Q188" i="54" s="1"/>
  <c r="L135" i="54"/>
  <c r="L138" i="54"/>
  <c r="L82" i="54"/>
  <c r="Q82" i="54" s="1"/>
  <c r="L85" i="54"/>
  <c r="Q151" i="54"/>
  <c r="L154" i="54"/>
  <c r="L32" i="54"/>
  <c r="Q32" i="54" s="1"/>
  <c r="L35" i="54"/>
  <c r="Q137" i="54"/>
  <c r="L140" i="54"/>
  <c r="L80" i="54"/>
  <c r="Q80" i="54" s="1"/>
  <c r="L83" i="54"/>
  <c r="Q177" i="54"/>
  <c r="L180" i="54"/>
  <c r="Q180" i="54" s="1"/>
  <c r="L101" i="54"/>
  <c r="Q101" i="54" s="1"/>
  <c r="Q45" i="54"/>
  <c r="L146" i="54"/>
  <c r="Q150" i="54"/>
  <c r="Q37" i="54"/>
  <c r="L40" i="54"/>
  <c r="Q40" i="54" s="1"/>
  <c r="L175" i="54"/>
  <c r="Q175" i="54" s="1"/>
  <c r="L178" i="54"/>
  <c r="Q178" i="54" s="1"/>
  <c r="L104" i="54"/>
  <c r="Q104" i="54" s="1"/>
  <c r="Q83" i="54"/>
  <c r="L86" i="54"/>
  <c r="Q86" i="54" s="1"/>
  <c r="Q154" i="54"/>
  <c r="L20" i="54"/>
  <c r="Q20" i="54" s="1"/>
  <c r="L23" i="54"/>
  <c r="L147" i="54"/>
  <c r="Q147" i="54" s="1"/>
  <c r="L150" i="54"/>
  <c r="L162" i="54"/>
  <c r="Q162" i="54" s="1"/>
  <c r="L165" i="54"/>
  <c r="L102" i="54"/>
  <c r="Q102" i="54" s="1"/>
  <c r="L105" i="54"/>
  <c r="Q105" i="54" s="1"/>
  <c r="L120" i="54"/>
  <c r="L123" i="54"/>
  <c r="L61" i="54"/>
  <c r="Q61" i="54" s="1"/>
  <c r="L64" i="54"/>
  <c r="L106" i="54"/>
  <c r="Q106" i="54" s="1"/>
  <c r="L109" i="54"/>
  <c r="Q109" i="54" s="1"/>
  <c r="Q165" i="54"/>
  <c r="L168" i="54"/>
  <c r="Q189" i="54"/>
  <c r="L192" i="54"/>
  <c r="Q192" i="54" s="1"/>
  <c r="L173" i="54"/>
  <c r="L176" i="54"/>
  <c r="Q96" i="54"/>
  <c r="L99" i="54"/>
  <c r="Q99" i="54" s="1"/>
  <c r="L41" i="54"/>
  <c r="Q41" i="54" s="1"/>
  <c r="L44" i="54"/>
  <c r="Q44" i="54" s="1"/>
  <c r="L167" i="57"/>
  <c r="Q77" i="57"/>
  <c r="L203" i="57"/>
  <c r="Q203" i="57" s="1"/>
  <c r="L206" i="57"/>
  <c r="Q44" i="57"/>
  <c r="L47" i="57"/>
  <c r="Q15" i="54"/>
  <c r="Q15" i="57"/>
  <c r="Q85" i="57"/>
  <c r="L88" i="57"/>
  <c r="Q140" i="57"/>
  <c r="L143" i="57"/>
  <c r="Q143" i="57" s="1"/>
  <c r="L199" i="57"/>
  <c r="Q199" i="57" s="1"/>
  <c r="L202" i="57"/>
  <c r="L7" i="54"/>
  <c r="L10" i="54"/>
  <c r="Q10" i="54" s="1"/>
  <c r="L7" i="57"/>
  <c r="L10" i="57"/>
  <c r="Q10" i="57" s="1"/>
  <c r="L112" i="56"/>
  <c r="Q112" i="56" s="1"/>
  <c r="L160" i="56"/>
  <c r="Q160" i="56" s="1"/>
  <c r="Q8" i="56"/>
  <c r="L8" i="56"/>
  <c r="Q159" i="54"/>
  <c r="L209" i="54"/>
  <c r="Q209" i="54" s="1"/>
  <c r="L212" i="54"/>
  <c r="Q212" i="54" s="1"/>
  <c r="Q190" i="54"/>
  <c r="Q206" i="57"/>
  <c r="L6" i="57"/>
  <c r="Q6" i="57" s="1"/>
  <c r="L9" i="57"/>
  <c r="Q210" i="56"/>
  <c r="L210" i="56"/>
  <c r="Q42" i="57"/>
  <c r="L45" i="57"/>
  <c r="Q45" i="57" s="1"/>
  <c r="Q161" i="57"/>
  <c r="L164" i="57"/>
  <c r="Q164" i="57" s="1"/>
  <c r="Q195" i="57"/>
  <c r="L198" i="57"/>
  <c r="Q198" i="57"/>
  <c r="Q139" i="57"/>
  <c r="L142" i="57"/>
  <c r="Q142" i="57" s="1"/>
  <c r="L48" i="54"/>
  <c r="Q48" i="54" s="1"/>
  <c r="L51" i="54"/>
  <c r="L48" i="57"/>
  <c r="Q48" i="57" s="1"/>
  <c r="L51" i="57"/>
  <c r="Q88" i="57"/>
  <c r="Q193" i="56"/>
  <c r="L193" i="56"/>
  <c r="Q131" i="56"/>
  <c r="L131" i="56"/>
  <c r="Q31" i="56"/>
  <c r="L31" i="56"/>
  <c r="Q172" i="56"/>
  <c r="L172" i="56"/>
  <c r="Q130" i="56"/>
  <c r="L130" i="56"/>
  <c r="Q152" i="56"/>
  <c r="L152" i="56"/>
  <c r="Q16" i="57"/>
  <c r="Q208" i="54"/>
  <c r="L211" i="54"/>
  <c r="Q211" i="54" s="1"/>
  <c r="L158" i="54"/>
  <c r="Q158" i="54" s="1"/>
  <c r="L161" i="54"/>
  <c r="Q161" i="54" s="1"/>
  <c r="L2" i="54"/>
  <c r="Q2" i="54" s="1"/>
  <c r="L5" i="54"/>
  <c r="Q146" i="54"/>
  <c r="Q164" i="54"/>
  <c r="L167" i="54"/>
  <c r="Q77" i="54"/>
  <c r="L203" i="54"/>
  <c r="Q203" i="54" s="1"/>
  <c r="L206" i="54"/>
  <c r="Q206" i="54" s="1"/>
  <c r="L47" i="54"/>
  <c r="Q85" i="54"/>
  <c r="L88" i="54"/>
  <c r="Q88" i="54" s="1"/>
  <c r="Q140" i="54"/>
  <c r="L143" i="54"/>
  <c r="Q143" i="54" s="1"/>
  <c r="L199" i="54"/>
  <c r="Q199" i="54" s="1"/>
  <c r="L202" i="54"/>
  <c r="Q52" i="55"/>
  <c r="Q176" i="55"/>
  <c r="L89" i="55"/>
  <c r="Q89" i="55" s="1"/>
  <c r="Q86" i="55"/>
  <c r="Q51" i="55"/>
  <c r="Q118" i="55"/>
  <c r="L20" i="55"/>
  <c r="Q20" i="55" s="1"/>
  <c r="Q55" i="55"/>
  <c r="Q87" i="55"/>
  <c r="L157" i="55"/>
  <c r="Q157" i="55" s="1"/>
  <c r="L82" i="55"/>
  <c r="Q82" i="55" s="1"/>
  <c r="L33" i="55"/>
  <c r="Q33" i="55" s="1"/>
  <c r="Q46" i="55"/>
  <c r="Q88" i="55"/>
  <c r="Q93" i="55"/>
  <c r="L90" i="55"/>
  <c r="Q90" i="55" s="1"/>
  <c r="L203" i="55"/>
  <c r="Q203" i="55" s="1"/>
  <c r="Q127" i="55"/>
  <c r="Q114" i="55"/>
  <c r="Q107" i="55"/>
  <c r="Q124" i="55"/>
  <c r="Q50" i="55"/>
  <c r="L193" i="55"/>
  <c r="Q193" i="55" s="1"/>
  <c r="L30" i="55"/>
  <c r="Q30" i="55" s="1"/>
  <c r="L67" i="55"/>
  <c r="Q67" i="55" s="1"/>
  <c r="L209" i="55"/>
  <c r="Q209" i="55" s="1"/>
  <c r="Q60" i="55"/>
  <c r="L61" i="55"/>
  <c r="Q61" i="55" s="1"/>
  <c r="L183" i="55"/>
  <c r="Q183" i="55" s="1"/>
  <c r="Q85" i="55"/>
  <c r="Q194" i="55"/>
  <c r="L106" i="55"/>
  <c r="Q106" i="55" s="1"/>
  <c r="L14" i="55"/>
  <c r="Q14" i="55" s="1"/>
  <c r="Q84" i="55"/>
  <c r="Q80" i="55"/>
  <c r="L153" i="55"/>
  <c r="Q153" i="55" s="1"/>
  <c r="Q110" i="55"/>
  <c r="Q111" i="55"/>
  <c r="L13" i="55"/>
  <c r="Q13" i="55" s="1"/>
  <c r="Q94" i="55"/>
  <c r="L4" i="55"/>
  <c r="Q4" i="55" s="1"/>
  <c r="Q43" i="55"/>
  <c r="L97" i="55"/>
  <c r="Q97" i="55" s="1"/>
  <c r="L19" i="55"/>
  <c r="Q19" i="55" s="1"/>
  <c r="Q32" i="55"/>
  <c r="L6" i="55"/>
  <c r="Q6" i="55" s="1"/>
  <c r="Q121" i="55"/>
  <c r="Q66" i="55"/>
  <c r="Q117" i="55"/>
  <c r="Q47" i="55"/>
  <c r="L207" i="55"/>
  <c r="Q207" i="55" s="1"/>
  <c r="Q129" i="55"/>
  <c r="L120" i="55"/>
  <c r="Q120" i="55" s="1"/>
  <c r="L53" i="55"/>
  <c r="Q53" i="55" s="1"/>
  <c r="L31" i="55"/>
  <c r="Q31" i="55" s="1"/>
  <c r="L162" i="55"/>
  <c r="Q162" i="55" s="1"/>
  <c r="Q72" i="55"/>
  <c r="L210" i="55"/>
  <c r="Q210" i="55" s="1"/>
  <c r="L56" i="55"/>
  <c r="Q56" i="55" s="1"/>
  <c r="Q92" i="55"/>
  <c r="L8" i="55"/>
  <c r="Q8" i="55" s="1"/>
  <c r="L201" i="55"/>
  <c r="Q201" i="55" s="1"/>
  <c r="L18" i="55"/>
  <c r="L199" i="55"/>
  <c r="Q199" i="55" s="1"/>
  <c r="Q91" i="55"/>
  <c r="Q38" i="55"/>
  <c r="Q113" i="55"/>
  <c r="L41" i="55"/>
  <c r="Q41" i="55" s="1"/>
  <c r="Q200" i="55"/>
  <c r="L175" i="55"/>
  <c r="Q175" i="55" s="1"/>
  <c r="L181" i="55"/>
  <c r="Q181" i="55" s="1"/>
  <c r="L174" i="55"/>
  <c r="Q174" i="55" s="1"/>
  <c r="Q59" i="55"/>
  <c r="U192" i="49"/>
  <c r="AP192" i="49" s="1"/>
  <c r="Q192" i="49"/>
  <c r="AL156" i="48"/>
  <c r="AO156" i="48"/>
  <c r="AY156" i="48" s="1" a="1"/>
  <c r="AY156" i="48" s="1"/>
  <c r="S126" i="49"/>
  <c r="U126" i="49"/>
  <c r="AP126" i="49" s="1"/>
  <c r="Q59" i="48"/>
  <c r="U59" i="48"/>
  <c r="AP59" i="48" s="1"/>
  <c r="AO178" i="50"/>
  <c r="AY178" i="50" s="1" a="1"/>
  <c r="AY178" i="50" s="1"/>
  <c r="AL178" i="50"/>
  <c r="E69" i="53"/>
  <c r="M69" i="53" s="1"/>
  <c r="E78" i="54"/>
  <c r="M78" i="54" s="1"/>
  <c r="E78" i="57"/>
  <c r="M78" i="57" s="1"/>
  <c r="E214" i="52"/>
  <c r="M214" i="52" s="1"/>
  <c r="E78" i="56"/>
  <c r="M78" i="56" s="1"/>
  <c r="E2" i="51"/>
  <c r="M2" i="51" s="1"/>
  <c r="Q2" i="51" s="1"/>
  <c r="E78" i="55"/>
  <c r="M78" i="55" s="1"/>
  <c r="E204" i="24"/>
  <c r="M204" i="24" s="1"/>
  <c r="Q170" i="50"/>
  <c r="S170" i="50"/>
  <c r="AO170" i="50" s="1"/>
  <c r="AN86" i="50"/>
  <c r="AO34" i="49"/>
  <c r="AY34" i="49" s="1" a="1"/>
  <c r="AY34" i="49" s="1"/>
  <c r="AL34" i="49"/>
  <c r="S74" i="48"/>
  <c r="U74" i="48"/>
  <c r="AP74" i="48" s="1"/>
  <c r="Q146" i="49"/>
  <c r="S146" i="49"/>
  <c r="AO146" i="49" s="1"/>
  <c r="U74" i="49"/>
  <c r="AP74" i="49" s="1"/>
  <c r="S74" i="49"/>
  <c r="AO74" i="49" s="1"/>
  <c r="S105" i="48"/>
  <c r="Q105" i="48"/>
  <c r="AN105" i="48" s="1"/>
  <c r="Q208" i="48"/>
  <c r="AN208" i="48" s="1"/>
  <c r="U208" i="48"/>
  <c r="AP208" i="48" s="1"/>
  <c r="S149" i="49"/>
  <c r="Q149" i="49"/>
  <c r="AN149" i="49" s="1"/>
  <c r="S150" i="49"/>
  <c r="AO150" i="49" s="1"/>
  <c r="U150" i="49"/>
  <c r="AP150" i="49" s="1"/>
  <c r="Q150" i="49"/>
  <c r="AN150" i="49" s="1"/>
  <c r="Q102" i="48"/>
  <c r="S102" i="48"/>
  <c r="AO102" i="48" s="1"/>
  <c r="U207" i="48"/>
  <c r="AP207" i="48" s="1"/>
  <c r="S207" i="48"/>
  <c r="AO207" i="48" s="1"/>
  <c r="S148" i="50"/>
  <c r="Q148" i="50"/>
  <c r="AN148" i="50" s="1"/>
  <c r="Q33" i="49"/>
  <c r="U33" i="49"/>
  <c r="AP33" i="49" s="1"/>
  <c r="S197" i="48"/>
  <c r="U197" i="48"/>
  <c r="AP197" i="48" s="1"/>
  <c r="S206" i="48"/>
  <c r="AO206" i="48" s="1"/>
  <c r="Q206" i="48"/>
  <c r="AN206" i="48" s="1"/>
  <c r="S118" i="48"/>
  <c r="U118" i="48"/>
  <c r="AP118" i="48" s="1"/>
  <c r="Q118" i="48"/>
  <c r="AN118" i="48" s="1"/>
  <c r="Q146" i="50"/>
  <c r="S146" i="50"/>
  <c r="AO146" i="50" s="1"/>
  <c r="S164" i="50"/>
  <c r="Q164" i="50"/>
  <c r="AN164" i="50" s="1"/>
  <c r="S172" i="50"/>
  <c r="Q172" i="50"/>
  <c r="AN172" i="50" s="1"/>
  <c r="S147" i="49"/>
  <c r="Q147" i="49"/>
  <c r="AN147" i="49" s="1"/>
  <c r="M162" i="29"/>
  <c r="F213" i="54"/>
  <c r="F54" i="53"/>
  <c r="F213" i="55"/>
  <c r="F213" i="57"/>
  <c r="F213" i="56"/>
  <c r="F56" i="51"/>
  <c r="F2" i="52"/>
  <c r="F4" i="24"/>
  <c r="N162" i="29"/>
  <c r="G213" i="55"/>
  <c r="G213" i="57"/>
  <c r="G213" i="56"/>
  <c r="G54" i="53"/>
  <c r="G213" i="54"/>
  <c r="G56" i="51"/>
  <c r="G2" i="52"/>
  <c r="G4" i="24"/>
  <c r="H213" i="57"/>
  <c r="H54" i="53"/>
  <c r="H213" i="54"/>
  <c r="H213" i="56"/>
  <c r="H213" i="55"/>
  <c r="H4" i="24"/>
  <c r="H2" i="52"/>
  <c r="H56" i="51"/>
  <c r="E54" i="53"/>
  <c r="M54" i="53" s="1"/>
  <c r="E213" i="57"/>
  <c r="M213" i="57" s="1"/>
  <c r="E213" i="56"/>
  <c r="M213" i="56" s="1"/>
  <c r="E213" i="54"/>
  <c r="M213" i="54" s="1"/>
  <c r="E213" i="55"/>
  <c r="M213" i="55" s="1"/>
  <c r="E4" i="24"/>
  <c r="M4" i="24" s="1"/>
  <c r="E2" i="52"/>
  <c r="M2" i="52" s="1"/>
  <c r="E74" i="24"/>
  <c r="M74" i="24" s="1"/>
  <c r="E56" i="51"/>
  <c r="M56" i="51" s="1"/>
  <c r="S62" i="48"/>
  <c r="AO62" i="48" s="1"/>
  <c r="U62" i="48"/>
  <c r="AP62" i="48" s="1"/>
  <c r="E6" i="55"/>
  <c r="M6" i="55" s="1"/>
  <c r="E60" i="56"/>
  <c r="M60" i="56" s="1"/>
  <c r="E85" i="53"/>
  <c r="M85" i="53" s="1"/>
  <c r="Q85" i="53" s="1"/>
  <c r="E60" i="57"/>
  <c r="M60" i="57" s="1"/>
  <c r="Q60" i="57" s="1"/>
  <c r="E60" i="54"/>
  <c r="M60" i="54" s="1"/>
  <c r="Q60" i="54" s="1"/>
  <c r="E240" i="52"/>
  <c r="M240" i="52" s="1"/>
  <c r="Q240" i="52" s="1"/>
  <c r="E325" i="24"/>
  <c r="M325" i="24" s="1"/>
  <c r="Q325" i="24" s="1"/>
  <c r="E98" i="51"/>
  <c r="M98" i="51" s="1"/>
  <c r="Q98" i="51" s="1"/>
  <c r="F179" i="55"/>
  <c r="F179" i="54"/>
  <c r="F212" i="53"/>
  <c r="F179" i="57"/>
  <c r="F179" i="56"/>
  <c r="F361" i="24"/>
  <c r="F136" i="52"/>
  <c r="F168" i="51"/>
  <c r="G105" i="55"/>
  <c r="G105" i="54"/>
  <c r="G105" i="57"/>
  <c r="G105" i="56"/>
  <c r="G200" i="53"/>
  <c r="G274" i="52"/>
  <c r="G356" i="24"/>
  <c r="G211" i="51"/>
  <c r="H202" i="56"/>
  <c r="H202" i="55"/>
  <c r="H140" i="53"/>
  <c r="H202" i="57"/>
  <c r="H202" i="54"/>
  <c r="H319" i="24"/>
  <c r="H268" i="52"/>
  <c r="H159" i="51"/>
  <c r="F81" i="52"/>
  <c r="F62" i="57"/>
  <c r="F193" i="55"/>
  <c r="F62" i="54"/>
  <c r="F31" i="53"/>
  <c r="F62" i="56"/>
  <c r="F43" i="51"/>
  <c r="F182" i="24"/>
  <c r="G187" i="54"/>
  <c r="G90" i="53"/>
  <c r="G187" i="57"/>
  <c r="G187" i="56"/>
  <c r="G187" i="55"/>
  <c r="G269" i="24"/>
  <c r="G278" i="52"/>
  <c r="G118" i="51"/>
  <c r="H185" i="57"/>
  <c r="H185" i="56"/>
  <c r="H114" i="53"/>
  <c r="H185" i="54"/>
  <c r="H185" i="55"/>
  <c r="H91" i="51"/>
  <c r="H263" i="52"/>
  <c r="H175" i="24"/>
  <c r="F170" i="53"/>
  <c r="F109" i="55"/>
  <c r="F109" i="57"/>
  <c r="F109" i="56"/>
  <c r="F109" i="54"/>
  <c r="F206" i="51"/>
  <c r="F260" i="52"/>
  <c r="F307" i="24"/>
  <c r="G112" i="56"/>
  <c r="G21" i="55"/>
  <c r="G112" i="53"/>
  <c r="G112" i="57"/>
  <c r="G112" i="54"/>
  <c r="G101" i="52"/>
  <c r="G42" i="51"/>
  <c r="G198" i="24"/>
  <c r="H30" i="55"/>
  <c r="H135" i="56"/>
  <c r="H51" i="53"/>
  <c r="H135" i="57"/>
  <c r="H135" i="54"/>
  <c r="H89" i="52"/>
  <c r="H213" i="24"/>
  <c r="H46" i="51"/>
  <c r="F133" i="54"/>
  <c r="F133" i="56"/>
  <c r="F83" i="55"/>
  <c r="F133" i="57"/>
  <c r="F133" i="53"/>
  <c r="F157" i="52"/>
  <c r="F262" i="24"/>
  <c r="F144" i="51"/>
  <c r="G74" i="56"/>
  <c r="G74" i="57"/>
  <c r="G74" i="54"/>
  <c r="G128" i="55"/>
  <c r="G47" i="53"/>
  <c r="G129" i="51"/>
  <c r="G280" i="24"/>
  <c r="G156" i="52"/>
  <c r="H84" i="56"/>
  <c r="H84" i="57"/>
  <c r="H71" i="53"/>
  <c r="H104" i="52"/>
  <c r="H67" i="55"/>
  <c r="H84" i="54"/>
  <c r="H240" i="24"/>
  <c r="H29" i="51"/>
  <c r="F3" i="55"/>
  <c r="F22" i="57"/>
  <c r="F22" i="54"/>
  <c r="F131" i="53"/>
  <c r="F22" i="56"/>
  <c r="F171" i="24"/>
  <c r="F70" i="52"/>
  <c r="F130" i="51"/>
  <c r="G142" i="56"/>
  <c r="G142" i="55"/>
  <c r="G142" i="54"/>
  <c r="G137" i="53"/>
  <c r="G243" i="52"/>
  <c r="G142" i="57"/>
  <c r="G279" i="24"/>
  <c r="G162" i="51"/>
  <c r="H93" i="53"/>
  <c r="H82" i="56"/>
  <c r="H82" i="57"/>
  <c r="H209" i="55"/>
  <c r="H82" i="54"/>
  <c r="H181" i="52"/>
  <c r="H258" i="24"/>
  <c r="H85" i="51"/>
  <c r="O10" i="29"/>
  <c r="H184" i="53"/>
  <c r="H8" i="57"/>
  <c r="H38" i="55"/>
  <c r="H8" i="54"/>
  <c r="H8" i="56"/>
  <c r="H165" i="24"/>
  <c r="H177" i="51"/>
  <c r="H94" i="52"/>
  <c r="F207" i="56"/>
  <c r="F207" i="54"/>
  <c r="F207" i="53"/>
  <c r="F52" i="55"/>
  <c r="F207" i="57"/>
  <c r="F158" i="51"/>
  <c r="F121" i="52"/>
  <c r="F238" i="24"/>
  <c r="G186" i="53"/>
  <c r="G32" i="57"/>
  <c r="G32" i="56"/>
  <c r="G32" i="54"/>
  <c r="G60" i="55"/>
  <c r="G82" i="52"/>
  <c r="G180" i="51"/>
  <c r="G163" i="24"/>
  <c r="H100" i="57"/>
  <c r="H100" i="55"/>
  <c r="H100" i="56"/>
  <c r="H116" i="53"/>
  <c r="H100" i="54"/>
  <c r="H112" i="51"/>
  <c r="H219" i="52"/>
  <c r="H367" i="24"/>
  <c r="F162" i="55"/>
  <c r="F97" i="57"/>
  <c r="F97" i="54"/>
  <c r="F97" i="56"/>
  <c r="F52" i="53"/>
  <c r="F349" i="24"/>
  <c r="F53" i="51"/>
  <c r="F280" i="52"/>
  <c r="G119" i="53"/>
  <c r="G80" i="57"/>
  <c r="G61" i="55"/>
  <c r="G80" i="54"/>
  <c r="G80" i="56"/>
  <c r="G252" i="24"/>
  <c r="G208" i="52"/>
  <c r="G89" i="51"/>
  <c r="H136" i="53"/>
  <c r="H123" i="57"/>
  <c r="H123" i="56"/>
  <c r="H123" i="54"/>
  <c r="H123" i="55"/>
  <c r="H152" i="51"/>
  <c r="H159" i="52"/>
  <c r="H333" i="24"/>
  <c r="F151" i="53"/>
  <c r="F155" i="56"/>
  <c r="F155" i="57"/>
  <c r="F155" i="54"/>
  <c r="F155" i="55"/>
  <c r="F180" i="24"/>
  <c r="F227" i="52"/>
  <c r="F154" i="51"/>
  <c r="G98" i="57"/>
  <c r="G98" i="56"/>
  <c r="G229" i="52"/>
  <c r="G98" i="55"/>
  <c r="G98" i="54"/>
  <c r="G124" i="53"/>
  <c r="G219" i="24"/>
  <c r="G119" i="51"/>
  <c r="O16" i="29"/>
  <c r="H15" i="56"/>
  <c r="H135" i="53"/>
  <c r="H15" i="57"/>
  <c r="H15" i="55"/>
  <c r="H15" i="54"/>
  <c r="H224" i="24"/>
  <c r="H127" i="51"/>
  <c r="H234" i="52"/>
  <c r="F189" i="54"/>
  <c r="F189" i="57"/>
  <c r="F152" i="53"/>
  <c r="F189" i="55"/>
  <c r="F189" i="56"/>
  <c r="F202" i="52"/>
  <c r="F210" i="24"/>
  <c r="F148" i="51"/>
  <c r="G45" i="53"/>
  <c r="G75" i="57"/>
  <c r="G75" i="54"/>
  <c r="G75" i="55"/>
  <c r="G75" i="56"/>
  <c r="G200" i="52"/>
  <c r="G202" i="24"/>
  <c r="G55" i="51"/>
  <c r="H195" i="54"/>
  <c r="H195" i="55"/>
  <c r="H156" i="53"/>
  <c r="H195" i="57"/>
  <c r="H195" i="56"/>
  <c r="H181" i="24"/>
  <c r="H155" i="51"/>
  <c r="H204" i="52"/>
  <c r="F126" i="56"/>
  <c r="F177" i="55"/>
  <c r="F126" i="54"/>
  <c r="F126" i="57"/>
  <c r="F70" i="53"/>
  <c r="F324" i="24"/>
  <c r="F72" i="51"/>
  <c r="F236" i="52"/>
  <c r="G181" i="54"/>
  <c r="G181" i="57"/>
  <c r="G181" i="56"/>
  <c r="G203" i="53"/>
  <c r="G33" i="55"/>
  <c r="G171" i="51"/>
  <c r="G74" i="52"/>
  <c r="G226" i="24"/>
  <c r="O12" i="29"/>
  <c r="H12" i="55"/>
  <c r="H12" i="57"/>
  <c r="H103" i="53"/>
  <c r="H12" i="54"/>
  <c r="H12" i="56"/>
  <c r="H145" i="52"/>
  <c r="H86" i="51"/>
  <c r="H239" i="24"/>
  <c r="F85" i="57"/>
  <c r="F102" i="55"/>
  <c r="F85" i="56"/>
  <c r="F85" i="54"/>
  <c r="F141" i="53"/>
  <c r="F260" i="24"/>
  <c r="F139" i="51"/>
  <c r="F177" i="52"/>
  <c r="G71" i="54"/>
  <c r="G89" i="53"/>
  <c r="G71" i="56"/>
  <c r="G71" i="57"/>
  <c r="G71" i="55"/>
  <c r="G180" i="52"/>
  <c r="G231" i="24"/>
  <c r="G106" i="51"/>
  <c r="O7" i="29"/>
  <c r="H9" i="57"/>
  <c r="H9" i="54"/>
  <c r="H9" i="55"/>
  <c r="H9" i="56"/>
  <c r="H8" i="53"/>
  <c r="H228" i="24"/>
  <c r="H179" i="52"/>
  <c r="H64" i="51"/>
  <c r="F67" i="56"/>
  <c r="F133" i="55"/>
  <c r="F67" i="54"/>
  <c r="F195" i="53"/>
  <c r="F67" i="57"/>
  <c r="F262" i="52"/>
  <c r="F359" i="24"/>
  <c r="F195" i="51"/>
  <c r="G65" i="57"/>
  <c r="G65" i="55"/>
  <c r="G65" i="54"/>
  <c r="G38" i="53"/>
  <c r="G65" i="56"/>
  <c r="G171" i="52"/>
  <c r="G191" i="24"/>
  <c r="G44" i="51"/>
  <c r="H19" i="55"/>
  <c r="H173" i="56"/>
  <c r="H173" i="54"/>
  <c r="H46" i="53"/>
  <c r="H173" i="57"/>
  <c r="H19" i="51"/>
  <c r="H92" i="52"/>
  <c r="H196" i="24"/>
  <c r="F81" i="55"/>
  <c r="F81" i="56"/>
  <c r="F81" i="54"/>
  <c r="F111" i="53"/>
  <c r="F81" i="57"/>
  <c r="F275" i="24"/>
  <c r="F169" i="52"/>
  <c r="F87" i="51"/>
  <c r="H125" i="56"/>
  <c r="H125" i="54"/>
  <c r="H138" i="53"/>
  <c r="H125" i="57"/>
  <c r="H125" i="55"/>
  <c r="H340" i="24"/>
  <c r="H136" i="51"/>
  <c r="H197" i="52"/>
  <c r="H49" i="55"/>
  <c r="H126" i="53"/>
  <c r="H194" i="54"/>
  <c r="H194" i="56"/>
  <c r="H194" i="57"/>
  <c r="H124" i="51"/>
  <c r="H119" i="52"/>
  <c r="H179" i="24"/>
  <c r="F127" i="56"/>
  <c r="F127" i="54"/>
  <c r="F127" i="57"/>
  <c r="F8" i="55"/>
  <c r="F139" i="53"/>
  <c r="F83" i="52"/>
  <c r="F132" i="51"/>
  <c r="F188" i="24"/>
  <c r="G88" i="55"/>
  <c r="G93" i="54"/>
  <c r="G93" i="57"/>
  <c r="G93" i="56"/>
  <c r="G211" i="53"/>
  <c r="G270" i="24"/>
  <c r="G207" i="51"/>
  <c r="G172" i="52"/>
  <c r="H186" i="54"/>
  <c r="H57" i="53"/>
  <c r="H186" i="56"/>
  <c r="H158" i="52"/>
  <c r="H186" i="55"/>
  <c r="H186" i="57"/>
  <c r="H368" i="24"/>
  <c r="H32" i="51"/>
  <c r="F140" i="56"/>
  <c r="F96" i="53"/>
  <c r="F140" i="57"/>
  <c r="F192" i="52"/>
  <c r="F140" i="55"/>
  <c r="F140" i="54"/>
  <c r="F358" i="24"/>
  <c r="F68" i="51"/>
  <c r="G138" i="56"/>
  <c r="G138" i="55"/>
  <c r="G108" i="53"/>
  <c r="G138" i="57"/>
  <c r="G138" i="54"/>
  <c r="G201" i="24"/>
  <c r="G160" i="52"/>
  <c r="G66" i="51"/>
  <c r="H163" i="56"/>
  <c r="H163" i="53"/>
  <c r="H163" i="57"/>
  <c r="H163" i="54"/>
  <c r="H107" i="55"/>
  <c r="H186" i="52"/>
  <c r="H179" i="51"/>
  <c r="H295" i="24"/>
  <c r="F198" i="55"/>
  <c r="F66" i="53"/>
  <c r="F198" i="57"/>
  <c r="F198" i="56"/>
  <c r="F198" i="54"/>
  <c r="F352" i="24"/>
  <c r="F153" i="52"/>
  <c r="F50" i="51"/>
  <c r="G121" i="56"/>
  <c r="G29" i="53"/>
  <c r="G121" i="54"/>
  <c r="G203" i="55"/>
  <c r="G121" i="57"/>
  <c r="G241" i="52"/>
  <c r="G39" i="51"/>
  <c r="G327" i="24"/>
  <c r="H96" i="57"/>
  <c r="H96" i="56"/>
  <c r="H96" i="55"/>
  <c r="H60" i="53"/>
  <c r="H96" i="54"/>
  <c r="H117" i="52"/>
  <c r="H52" i="51"/>
  <c r="H357" i="24"/>
  <c r="F26" i="56"/>
  <c r="F70" i="55"/>
  <c r="F26" i="57"/>
  <c r="F26" i="54"/>
  <c r="F26" i="53"/>
  <c r="F289" i="24"/>
  <c r="F150" i="52"/>
  <c r="F47" i="51"/>
  <c r="G180" i="57"/>
  <c r="G75" i="53"/>
  <c r="G180" i="56"/>
  <c r="G180" i="54"/>
  <c r="G180" i="55"/>
  <c r="G297" i="24"/>
  <c r="G128" i="52"/>
  <c r="G3" i="51"/>
  <c r="H119" i="54"/>
  <c r="H37" i="53"/>
  <c r="H119" i="56"/>
  <c r="H119" i="57"/>
  <c r="H119" i="55"/>
  <c r="H267" i="24"/>
  <c r="H16" i="51"/>
  <c r="H152" i="52"/>
  <c r="F139" i="57"/>
  <c r="F139" i="56"/>
  <c r="F139" i="54"/>
  <c r="F139" i="55"/>
  <c r="F64" i="53"/>
  <c r="F140" i="52"/>
  <c r="F14" i="51"/>
  <c r="F371" i="24"/>
  <c r="G141" i="54"/>
  <c r="G141" i="56"/>
  <c r="G143" i="53"/>
  <c r="G141" i="57"/>
  <c r="G141" i="55"/>
  <c r="G369" i="24"/>
  <c r="G137" i="51"/>
  <c r="G242" i="52"/>
  <c r="H49" i="56"/>
  <c r="H147" i="55"/>
  <c r="H49" i="54"/>
  <c r="H49" i="57"/>
  <c r="H17" i="53"/>
  <c r="H253" i="52"/>
  <c r="H337" i="24"/>
  <c r="H13" i="51"/>
  <c r="F14" i="57"/>
  <c r="F124" i="55"/>
  <c r="F14" i="56"/>
  <c r="F189" i="53"/>
  <c r="F14" i="54"/>
  <c r="F185" i="51"/>
  <c r="F147" i="52"/>
  <c r="F304" i="24"/>
  <c r="G172" i="53"/>
  <c r="G156" i="54"/>
  <c r="G156" i="56"/>
  <c r="G156" i="55"/>
  <c r="G156" i="57"/>
  <c r="G251" i="52"/>
  <c r="G274" i="24"/>
  <c r="G199" i="51"/>
  <c r="H201" i="55"/>
  <c r="H81" i="53"/>
  <c r="H30" i="57"/>
  <c r="H30" i="56"/>
  <c r="H30" i="54"/>
  <c r="H318" i="24"/>
  <c r="H245" i="52"/>
  <c r="H69" i="51"/>
  <c r="F199" i="54"/>
  <c r="F99" i="53"/>
  <c r="F120" i="55"/>
  <c r="F199" i="56"/>
  <c r="F199" i="57"/>
  <c r="F282" i="24"/>
  <c r="F105" i="51"/>
  <c r="F178" i="52"/>
  <c r="G18" i="57"/>
  <c r="G18" i="54"/>
  <c r="G127" i="55"/>
  <c r="G18" i="56"/>
  <c r="G18" i="53"/>
  <c r="G135" i="51"/>
  <c r="G306" i="24"/>
  <c r="G199" i="52"/>
  <c r="H70" i="54"/>
  <c r="H70" i="56"/>
  <c r="H50" i="53"/>
  <c r="H58" i="55"/>
  <c r="H70" i="57"/>
  <c r="H116" i="52"/>
  <c r="H28" i="51"/>
  <c r="H277" i="24"/>
  <c r="F72" i="56"/>
  <c r="F72" i="54"/>
  <c r="F72" i="57"/>
  <c r="F72" i="53"/>
  <c r="F136" i="55"/>
  <c r="F353" i="24"/>
  <c r="F92" i="51"/>
  <c r="F279" i="52"/>
  <c r="G158" i="56"/>
  <c r="G117" i="55"/>
  <c r="G158" i="53"/>
  <c r="G158" i="54"/>
  <c r="G158" i="57"/>
  <c r="G272" i="24"/>
  <c r="G80" i="51"/>
  <c r="G195" i="52"/>
  <c r="H48" i="53"/>
  <c r="H48" i="54"/>
  <c r="H48" i="57"/>
  <c r="H48" i="56"/>
  <c r="H18" i="55"/>
  <c r="H99" i="52"/>
  <c r="H9" i="51"/>
  <c r="H184" i="24"/>
  <c r="F32" i="55"/>
  <c r="F41" i="53"/>
  <c r="F41" i="54"/>
  <c r="F41" i="57"/>
  <c r="F41" i="56"/>
  <c r="F227" i="24"/>
  <c r="F91" i="52"/>
  <c r="F70" i="51"/>
  <c r="G152" i="55"/>
  <c r="G3" i="53"/>
  <c r="G3" i="57"/>
  <c r="G3" i="56"/>
  <c r="G3" i="54"/>
  <c r="G308" i="24"/>
  <c r="G41" i="51"/>
  <c r="G206" i="52"/>
  <c r="H2" i="55"/>
  <c r="H110" i="54"/>
  <c r="H110" i="56"/>
  <c r="H110" i="57"/>
  <c r="H10" i="53"/>
  <c r="H4" i="51"/>
  <c r="H75" i="52"/>
  <c r="H215" i="24"/>
  <c r="F171" i="54"/>
  <c r="F91" i="53"/>
  <c r="F53" i="55"/>
  <c r="F171" i="56"/>
  <c r="F171" i="57"/>
  <c r="F83" i="51"/>
  <c r="F192" i="24"/>
  <c r="F85" i="52"/>
  <c r="G27" i="55"/>
  <c r="G11" i="53"/>
  <c r="G25" i="54"/>
  <c r="G25" i="57"/>
  <c r="G25" i="56"/>
  <c r="G8" i="51"/>
  <c r="G96" i="52"/>
  <c r="G193" i="24"/>
  <c r="H50" i="55"/>
  <c r="H19" i="57"/>
  <c r="H19" i="54"/>
  <c r="H19" i="53"/>
  <c r="H19" i="56"/>
  <c r="H163" i="51"/>
  <c r="H120" i="52"/>
  <c r="H234" i="24"/>
  <c r="F122" i="56"/>
  <c r="F122" i="55"/>
  <c r="F122" i="54"/>
  <c r="F122" i="57"/>
  <c r="F213" i="52"/>
  <c r="F40" i="53"/>
  <c r="F30" i="51"/>
  <c r="F341" i="24"/>
  <c r="G113" i="56"/>
  <c r="G135" i="55"/>
  <c r="G113" i="57"/>
  <c r="G24" i="53"/>
  <c r="G113" i="54"/>
  <c r="G6" i="51"/>
  <c r="G252" i="52"/>
  <c r="G339" i="24"/>
  <c r="H53" i="54"/>
  <c r="H28" i="55"/>
  <c r="H53" i="57"/>
  <c r="H53" i="56"/>
  <c r="H16" i="53"/>
  <c r="H199" i="24"/>
  <c r="H54" i="51"/>
  <c r="H109" i="52"/>
  <c r="F166" i="56"/>
  <c r="F65" i="53"/>
  <c r="F166" i="54"/>
  <c r="F167" i="55"/>
  <c r="F166" i="57"/>
  <c r="F254" i="52"/>
  <c r="F331" i="24"/>
  <c r="F27" i="51"/>
  <c r="G47" i="55"/>
  <c r="G13" i="54"/>
  <c r="G13" i="53"/>
  <c r="G13" i="56"/>
  <c r="G13" i="57"/>
  <c r="G78" i="51"/>
  <c r="G233" i="24"/>
  <c r="G100" i="52"/>
  <c r="H85" i="53"/>
  <c r="H60" i="54"/>
  <c r="H6" i="55"/>
  <c r="H60" i="57"/>
  <c r="H60" i="56"/>
  <c r="H98" i="51"/>
  <c r="H325" i="24"/>
  <c r="H240" i="52"/>
  <c r="F88" i="56"/>
  <c r="F88" i="54"/>
  <c r="F88" i="57"/>
  <c r="F125" i="53"/>
  <c r="F62" i="55"/>
  <c r="F249" i="24"/>
  <c r="F131" i="52"/>
  <c r="F122" i="51"/>
  <c r="G2" i="56"/>
  <c r="G2" i="57"/>
  <c r="G24" i="55"/>
  <c r="G2" i="54"/>
  <c r="G2" i="53"/>
  <c r="G151" i="51"/>
  <c r="G160" i="24"/>
  <c r="H31" i="55"/>
  <c r="H7" i="57"/>
  <c r="H7" i="56"/>
  <c r="H7" i="54"/>
  <c r="H28" i="53"/>
  <c r="H79" i="52"/>
  <c r="H168" i="24"/>
  <c r="H25" i="51"/>
  <c r="F168" i="57"/>
  <c r="F168" i="55"/>
  <c r="F168" i="54"/>
  <c r="F87" i="53"/>
  <c r="F168" i="56"/>
  <c r="F75" i="51"/>
  <c r="F138" i="52"/>
  <c r="F254" i="24"/>
  <c r="G197" i="53"/>
  <c r="G164" i="54"/>
  <c r="G164" i="57"/>
  <c r="G164" i="56"/>
  <c r="G164" i="55"/>
  <c r="G373" i="24"/>
  <c r="G210" i="51"/>
  <c r="G269" i="52"/>
  <c r="H98" i="53"/>
  <c r="H193" i="54"/>
  <c r="H193" i="56"/>
  <c r="H193" i="57"/>
  <c r="H41" i="55"/>
  <c r="H100" i="51"/>
  <c r="H177" i="24"/>
  <c r="H98" i="52"/>
  <c r="F131" i="57"/>
  <c r="F131" i="56"/>
  <c r="F178" i="53"/>
  <c r="F200" i="55"/>
  <c r="F131" i="54"/>
  <c r="F326" i="24"/>
  <c r="F257" i="52"/>
  <c r="F170" i="51"/>
  <c r="G104" i="57"/>
  <c r="G201" i="53"/>
  <c r="G104" i="56"/>
  <c r="G104" i="54"/>
  <c r="G104" i="55"/>
  <c r="G213" i="51"/>
  <c r="G275" i="52"/>
  <c r="G217" i="24"/>
  <c r="H175" i="55"/>
  <c r="H27" i="53"/>
  <c r="H31" i="57"/>
  <c r="H31" i="54"/>
  <c r="H31" i="56"/>
  <c r="H334" i="24"/>
  <c r="H247" i="52"/>
  <c r="H20" i="51"/>
  <c r="F172" i="57"/>
  <c r="F181" i="55"/>
  <c r="F42" i="53"/>
  <c r="F172" i="54"/>
  <c r="F172" i="56"/>
  <c r="F40" i="51"/>
  <c r="F336" i="24"/>
  <c r="F256" i="52"/>
  <c r="G77" i="55"/>
  <c r="G77" i="54"/>
  <c r="G77" i="57"/>
  <c r="G77" i="56"/>
  <c r="G198" i="53"/>
  <c r="G267" i="52"/>
  <c r="G170" i="24"/>
  <c r="G165" i="51"/>
  <c r="H92" i="53"/>
  <c r="H130" i="56"/>
  <c r="H130" i="57"/>
  <c r="H130" i="54"/>
  <c r="H174" i="55"/>
  <c r="H277" i="52"/>
  <c r="H323" i="24"/>
  <c r="H90" i="51"/>
  <c r="F134" i="56"/>
  <c r="F167" i="53"/>
  <c r="F134" i="55"/>
  <c r="F134" i="57"/>
  <c r="F134" i="54"/>
  <c r="F200" i="24"/>
  <c r="F239" i="52"/>
  <c r="F196" i="51"/>
  <c r="G191" i="56"/>
  <c r="G208" i="53"/>
  <c r="G191" i="54"/>
  <c r="G191" i="55"/>
  <c r="G191" i="57"/>
  <c r="G198" i="51"/>
  <c r="G365" i="24"/>
  <c r="G154" i="52"/>
  <c r="H188" i="56"/>
  <c r="H176" i="53"/>
  <c r="H188" i="54"/>
  <c r="H188" i="57"/>
  <c r="H188" i="55"/>
  <c r="H188" i="51"/>
  <c r="H244" i="52"/>
  <c r="H298" i="24"/>
  <c r="F152" i="57"/>
  <c r="F59" i="55"/>
  <c r="F152" i="56"/>
  <c r="F152" i="54"/>
  <c r="F171" i="53"/>
  <c r="F160" i="51"/>
  <c r="F124" i="52"/>
  <c r="F178" i="24"/>
  <c r="G42" i="56"/>
  <c r="G101" i="53"/>
  <c r="G42" i="57"/>
  <c r="G42" i="55"/>
  <c r="G42" i="54"/>
  <c r="G276" i="24"/>
  <c r="G226" i="52"/>
  <c r="G96" i="51"/>
  <c r="H161" i="53"/>
  <c r="H184" i="54"/>
  <c r="H184" i="56"/>
  <c r="H184" i="57"/>
  <c r="H184" i="55"/>
  <c r="H246" i="52"/>
  <c r="H142" i="51"/>
  <c r="H317" i="24"/>
  <c r="F99" i="56"/>
  <c r="F99" i="55"/>
  <c r="F99" i="57"/>
  <c r="F99" i="54"/>
  <c r="F123" i="53"/>
  <c r="F222" i="52"/>
  <c r="F116" i="51"/>
  <c r="F305" i="24"/>
  <c r="G68" i="57"/>
  <c r="G68" i="54"/>
  <c r="G39" i="53"/>
  <c r="G68" i="56"/>
  <c r="G73" i="55"/>
  <c r="G189" i="24"/>
  <c r="G90" i="52"/>
  <c r="G48" i="51"/>
  <c r="H129" i="53"/>
  <c r="H16" i="57"/>
  <c r="H16" i="55"/>
  <c r="H16" i="56"/>
  <c r="H16" i="54"/>
  <c r="H223" i="24"/>
  <c r="H125" i="51"/>
  <c r="H232" i="52"/>
  <c r="F205" i="54"/>
  <c r="F122" i="53"/>
  <c r="F205" i="56"/>
  <c r="F205" i="55"/>
  <c r="F205" i="57"/>
  <c r="F108" i="51"/>
  <c r="F220" i="24"/>
  <c r="F230" i="52"/>
  <c r="G165" i="57"/>
  <c r="G165" i="55"/>
  <c r="G165" i="54"/>
  <c r="G165" i="56"/>
  <c r="G190" i="53"/>
  <c r="G209" i="51"/>
  <c r="G197" i="24"/>
  <c r="G84" i="52"/>
  <c r="H159" i="53"/>
  <c r="H36" i="54"/>
  <c r="H210" i="52"/>
  <c r="H36" i="57"/>
  <c r="H36" i="56"/>
  <c r="H36" i="55"/>
  <c r="H128" i="51"/>
  <c r="H203" i="24"/>
  <c r="M11" i="29"/>
  <c r="F11" i="56"/>
  <c r="F113" i="53"/>
  <c r="F11" i="55"/>
  <c r="F11" i="54"/>
  <c r="F11" i="57"/>
  <c r="F330" i="24"/>
  <c r="F88" i="51"/>
  <c r="F209" i="52"/>
  <c r="G92" i="57"/>
  <c r="G74" i="55"/>
  <c r="G92" i="54"/>
  <c r="G49" i="53"/>
  <c r="G92" i="56"/>
  <c r="G37" i="51"/>
  <c r="G162" i="52"/>
  <c r="G265" i="24"/>
  <c r="H103" i="56"/>
  <c r="H105" i="53"/>
  <c r="H103" i="57"/>
  <c r="H103" i="55"/>
  <c r="H103" i="54"/>
  <c r="H109" i="51"/>
  <c r="H211" i="52"/>
  <c r="H243" i="24"/>
  <c r="F46" i="56"/>
  <c r="F130" i="55"/>
  <c r="F5" i="53"/>
  <c r="F46" i="57"/>
  <c r="F46" i="54"/>
  <c r="F315" i="24"/>
  <c r="F212" i="52"/>
  <c r="G172" i="55"/>
  <c r="G69" i="54"/>
  <c r="G69" i="56"/>
  <c r="G69" i="57"/>
  <c r="G180" i="53"/>
  <c r="G273" i="52"/>
  <c r="G117" i="51"/>
  <c r="G309" i="24"/>
  <c r="H154" i="53"/>
  <c r="H144" i="55"/>
  <c r="H144" i="57"/>
  <c r="H144" i="54"/>
  <c r="H144" i="56"/>
  <c r="H140" i="51"/>
  <c r="H203" i="52"/>
  <c r="H338" i="24"/>
  <c r="F43" i="56"/>
  <c r="F175" i="53"/>
  <c r="F72" i="55"/>
  <c r="F43" i="54"/>
  <c r="F43" i="57"/>
  <c r="F167" i="51"/>
  <c r="F161" i="52"/>
  <c r="F261" i="24"/>
  <c r="G201" i="57"/>
  <c r="G201" i="54"/>
  <c r="G183" i="55"/>
  <c r="G201" i="56"/>
  <c r="G199" i="53"/>
  <c r="G201" i="51"/>
  <c r="G272" i="52"/>
  <c r="G348" i="24"/>
  <c r="H95" i="53"/>
  <c r="H40" i="57"/>
  <c r="H40" i="55"/>
  <c r="H40" i="56"/>
  <c r="H40" i="54"/>
  <c r="H346" i="24"/>
  <c r="H81" i="51"/>
  <c r="H207" i="52"/>
  <c r="G181" i="53"/>
  <c r="G176" i="55"/>
  <c r="G34" i="54"/>
  <c r="G34" i="57"/>
  <c r="G34" i="56"/>
  <c r="G233" i="52"/>
  <c r="G173" i="51"/>
  <c r="G311" i="24"/>
  <c r="G85" i="55"/>
  <c r="G196" i="53"/>
  <c r="G132" i="54"/>
  <c r="G132" i="57"/>
  <c r="G132" i="56"/>
  <c r="G197" i="51"/>
  <c r="G148" i="52"/>
  <c r="G281" i="24"/>
  <c r="H89" i="55"/>
  <c r="H89" i="54"/>
  <c r="H185" i="53"/>
  <c r="H89" i="56"/>
  <c r="H89" i="57"/>
  <c r="H264" i="24"/>
  <c r="H163" i="52"/>
  <c r="H193" i="51"/>
  <c r="G66" i="56"/>
  <c r="G86" i="55"/>
  <c r="G213" i="53"/>
  <c r="G66" i="54"/>
  <c r="G66" i="57"/>
  <c r="G212" i="51"/>
  <c r="G144" i="52"/>
  <c r="G253" i="24"/>
  <c r="G143" i="57"/>
  <c r="G206" i="53"/>
  <c r="G143" i="54"/>
  <c r="G165" i="52"/>
  <c r="G143" i="55"/>
  <c r="G143" i="56"/>
  <c r="G310" i="24"/>
  <c r="G178" i="51"/>
  <c r="H124" i="56"/>
  <c r="H157" i="53"/>
  <c r="H124" i="57"/>
  <c r="H105" i="52"/>
  <c r="H51" i="55"/>
  <c r="H124" i="54"/>
  <c r="H150" i="51"/>
  <c r="H162" i="24"/>
  <c r="G188" i="53"/>
  <c r="G204" i="57"/>
  <c r="G204" i="54"/>
  <c r="G204" i="56"/>
  <c r="G118" i="55"/>
  <c r="G287" i="24"/>
  <c r="G183" i="51"/>
  <c r="G151" i="52"/>
  <c r="G37" i="55"/>
  <c r="G37" i="54"/>
  <c r="G37" i="56"/>
  <c r="G37" i="57"/>
  <c r="G79" i="53"/>
  <c r="G189" i="52"/>
  <c r="G172" i="24"/>
  <c r="G110" i="51"/>
  <c r="H20" i="55"/>
  <c r="H33" i="57"/>
  <c r="H33" i="54"/>
  <c r="H36" i="53"/>
  <c r="H33" i="56"/>
  <c r="H185" i="24"/>
  <c r="H80" i="52"/>
  <c r="H26" i="51"/>
  <c r="G55" i="55"/>
  <c r="G174" i="54"/>
  <c r="G173" i="53"/>
  <c r="G174" i="56"/>
  <c r="G174" i="57"/>
  <c r="G206" i="24"/>
  <c r="G164" i="51"/>
  <c r="G102" i="52"/>
  <c r="G149" i="54"/>
  <c r="G149" i="56"/>
  <c r="G194" i="55"/>
  <c r="G149" i="57"/>
  <c r="G205" i="53"/>
  <c r="G204" i="51"/>
  <c r="G355" i="24"/>
  <c r="G220" i="52"/>
  <c r="H95" i="57"/>
  <c r="H95" i="54"/>
  <c r="H95" i="56"/>
  <c r="H173" i="55"/>
  <c r="H43" i="53"/>
  <c r="H270" i="52"/>
  <c r="H343" i="24"/>
  <c r="H38" i="51"/>
  <c r="G94" i="57"/>
  <c r="G94" i="56"/>
  <c r="G199" i="55"/>
  <c r="G94" i="54"/>
  <c r="G73" i="53"/>
  <c r="G265" i="52"/>
  <c r="G51" i="51"/>
  <c r="G344" i="24"/>
  <c r="H182" i="56"/>
  <c r="H68" i="53"/>
  <c r="H182" i="54"/>
  <c r="H182" i="57"/>
  <c r="H182" i="55"/>
  <c r="H191" i="52"/>
  <c r="H235" i="24"/>
  <c r="H24" i="51"/>
  <c r="G159" i="57"/>
  <c r="G159" i="54"/>
  <c r="G53" i="53"/>
  <c r="G159" i="55"/>
  <c r="G159" i="56"/>
  <c r="G49" i="51"/>
  <c r="G259" i="52"/>
  <c r="G245" i="24"/>
  <c r="F109" i="53"/>
  <c r="F90" i="57"/>
  <c r="F90" i="54"/>
  <c r="F90" i="56"/>
  <c r="F106" i="55"/>
  <c r="F99" i="51"/>
  <c r="F268" i="24"/>
  <c r="F173" i="52"/>
  <c r="H73" i="56"/>
  <c r="H210" i="55"/>
  <c r="H73" i="57"/>
  <c r="H73" i="54"/>
  <c r="H142" i="53"/>
  <c r="H147" i="51"/>
  <c r="H93" i="52"/>
  <c r="H208" i="24"/>
  <c r="G27" i="57"/>
  <c r="G27" i="56"/>
  <c r="G56" i="55"/>
  <c r="G165" i="53"/>
  <c r="G27" i="54"/>
  <c r="G166" i="51"/>
  <c r="G167" i="24"/>
  <c r="G76" i="52"/>
  <c r="F130" i="53"/>
  <c r="F83" i="54"/>
  <c r="F83" i="56"/>
  <c r="F126" i="55"/>
  <c r="F83" i="57"/>
  <c r="F256" i="24"/>
  <c r="F198" i="52"/>
  <c r="F115" i="51"/>
  <c r="H114" i="54"/>
  <c r="H160" i="55"/>
  <c r="H114" i="56"/>
  <c r="H114" i="57"/>
  <c r="H132" i="53"/>
  <c r="H316" i="24"/>
  <c r="H276" i="52"/>
  <c r="H134" i="51"/>
  <c r="G25" i="55"/>
  <c r="G15" i="53"/>
  <c r="G167" i="54"/>
  <c r="G167" i="57"/>
  <c r="G167" i="56"/>
  <c r="G112" i="52"/>
  <c r="G212" i="24"/>
  <c r="G61" i="51"/>
  <c r="F91" i="56"/>
  <c r="F91" i="54"/>
  <c r="F91" i="57"/>
  <c r="F14" i="55"/>
  <c r="F155" i="53"/>
  <c r="F237" i="24"/>
  <c r="F153" i="51"/>
  <c r="F88" i="52"/>
  <c r="H56" i="54"/>
  <c r="H56" i="56"/>
  <c r="H56" i="57"/>
  <c r="H48" i="55"/>
  <c r="H25" i="53"/>
  <c r="H184" i="51"/>
  <c r="H161" i="24"/>
  <c r="H78" i="52"/>
  <c r="G23" i="53"/>
  <c r="G28" i="57"/>
  <c r="G28" i="56"/>
  <c r="G69" i="55"/>
  <c r="G28" i="54"/>
  <c r="G290" i="24"/>
  <c r="G17" i="51"/>
  <c r="G139" i="52"/>
  <c r="F110" i="53"/>
  <c r="F154" i="56"/>
  <c r="F154" i="55"/>
  <c r="F154" i="57"/>
  <c r="F154" i="54"/>
  <c r="F149" i="52"/>
  <c r="F273" i="24"/>
  <c r="F101" i="51"/>
  <c r="H51" i="56"/>
  <c r="H171" i="55"/>
  <c r="H51" i="54"/>
  <c r="H63" i="53"/>
  <c r="H51" i="57"/>
  <c r="H74" i="51"/>
  <c r="H320" i="24"/>
  <c r="H231" i="52"/>
  <c r="G112" i="55"/>
  <c r="G127" i="53"/>
  <c r="G35" i="57"/>
  <c r="G146" i="52"/>
  <c r="G35" i="56"/>
  <c r="G35" i="54"/>
  <c r="G107" i="51"/>
  <c r="G266" i="24"/>
  <c r="F59" i="57"/>
  <c r="F59" i="56"/>
  <c r="F59" i="54"/>
  <c r="F191" i="53"/>
  <c r="F132" i="55"/>
  <c r="F347" i="24"/>
  <c r="F33" i="51"/>
  <c r="F249" i="52"/>
  <c r="H117" i="53"/>
  <c r="H196" i="56"/>
  <c r="H196" i="55"/>
  <c r="H196" i="54"/>
  <c r="H196" i="57"/>
  <c r="H284" i="24"/>
  <c r="H123" i="52"/>
  <c r="H102" i="51"/>
  <c r="G107" i="54"/>
  <c r="G107" i="53"/>
  <c r="G107" i="56"/>
  <c r="G87" i="55"/>
  <c r="G107" i="57"/>
  <c r="G170" i="52"/>
  <c r="G293" i="24"/>
  <c r="G189" i="51"/>
  <c r="F147" i="56"/>
  <c r="F147" i="54"/>
  <c r="F194" i="53"/>
  <c r="F147" i="57"/>
  <c r="F153" i="55"/>
  <c r="F370" i="24"/>
  <c r="F186" i="51"/>
  <c r="F237" i="52"/>
  <c r="H87" i="54"/>
  <c r="H87" i="57"/>
  <c r="H87" i="56"/>
  <c r="H157" i="55"/>
  <c r="H164" i="53"/>
  <c r="H250" i="52"/>
  <c r="H145" i="51"/>
  <c r="H345" i="24"/>
  <c r="G209" i="54"/>
  <c r="G209" i="57"/>
  <c r="G209" i="53"/>
  <c r="G209" i="56"/>
  <c r="G121" i="55"/>
  <c r="G302" i="24"/>
  <c r="G196" i="52"/>
  <c r="G34" i="51"/>
  <c r="F111" i="55"/>
  <c r="F102" i="57"/>
  <c r="F102" i="56"/>
  <c r="F102" i="54"/>
  <c r="F102" i="53"/>
  <c r="F133" i="51"/>
  <c r="F190" i="52"/>
  <c r="F299" i="24"/>
  <c r="H118" i="56"/>
  <c r="H118" i="54"/>
  <c r="H66" i="55"/>
  <c r="H118" i="57"/>
  <c r="H118" i="53"/>
  <c r="H246" i="24"/>
  <c r="H84" i="51"/>
  <c r="H126" i="52"/>
  <c r="G170" i="56"/>
  <c r="G34" i="53"/>
  <c r="G170" i="54"/>
  <c r="G158" i="55"/>
  <c r="G170" i="57"/>
  <c r="G216" i="52"/>
  <c r="G354" i="24"/>
  <c r="G7" i="51"/>
  <c r="F115" i="56"/>
  <c r="F115" i="55"/>
  <c r="F115" i="54"/>
  <c r="F22" i="53"/>
  <c r="F115" i="57"/>
  <c r="F5" i="51"/>
  <c r="F122" i="52"/>
  <c r="F194" i="24"/>
  <c r="H23" i="56"/>
  <c r="H5" i="55"/>
  <c r="H23" i="57"/>
  <c r="H56" i="53"/>
  <c r="H23" i="54"/>
  <c r="H62" i="51"/>
  <c r="H176" i="24"/>
  <c r="H72" i="52"/>
  <c r="G190" i="57"/>
  <c r="G190" i="56"/>
  <c r="G190" i="54"/>
  <c r="G177" i="53"/>
  <c r="G190" i="55"/>
  <c r="G95" i="52"/>
  <c r="G186" i="24"/>
  <c r="G194" i="51"/>
  <c r="F94" i="55"/>
  <c r="F150" i="53"/>
  <c r="F61" i="54"/>
  <c r="F61" i="57"/>
  <c r="F61" i="56"/>
  <c r="F141" i="52"/>
  <c r="F141" i="51"/>
  <c r="F259" i="24"/>
  <c r="H76" i="53"/>
  <c r="H206" i="56"/>
  <c r="H206" i="55"/>
  <c r="H206" i="57"/>
  <c r="H206" i="54"/>
  <c r="H247" i="24"/>
  <c r="H97" i="52"/>
  <c r="H65" i="51"/>
  <c r="G9" i="53"/>
  <c r="G111" i="57"/>
  <c r="G103" i="52"/>
  <c r="G111" i="56"/>
  <c r="G22" i="55"/>
  <c r="G111" i="54"/>
  <c r="G166" i="24"/>
  <c r="G21" i="51"/>
  <c r="F116" i="55"/>
  <c r="F116" i="56"/>
  <c r="F14" i="53"/>
  <c r="F116" i="57"/>
  <c r="F116" i="54"/>
  <c r="F135" i="52"/>
  <c r="F332" i="24"/>
  <c r="F31" i="51"/>
  <c r="H7" i="55"/>
  <c r="H47" i="54"/>
  <c r="H47" i="56"/>
  <c r="H62" i="53"/>
  <c r="H47" i="57"/>
  <c r="H190" i="24"/>
  <c r="H87" i="52"/>
  <c r="H60" i="51"/>
  <c r="F134" i="53"/>
  <c r="F176" i="54"/>
  <c r="F64" i="55"/>
  <c r="F176" i="56"/>
  <c r="F176" i="57"/>
  <c r="F191" i="51"/>
  <c r="F250" i="24"/>
  <c r="F129" i="52"/>
  <c r="G29" i="57"/>
  <c r="G29" i="56"/>
  <c r="G4" i="55"/>
  <c r="G29" i="54"/>
  <c r="G78" i="53"/>
  <c r="G76" i="51"/>
  <c r="G71" i="52"/>
  <c r="G174" i="24"/>
  <c r="H6" i="56"/>
  <c r="H6" i="57"/>
  <c r="H6" i="53"/>
  <c r="H92" i="55"/>
  <c r="H6" i="54"/>
  <c r="H12" i="51"/>
  <c r="H137" i="52"/>
  <c r="H251" i="24"/>
  <c r="F113" i="55"/>
  <c r="F210" i="53"/>
  <c r="F210" i="57"/>
  <c r="F210" i="56"/>
  <c r="F210" i="54"/>
  <c r="F181" i="51"/>
  <c r="F193" i="52"/>
  <c r="F300" i="24"/>
  <c r="H136" i="57"/>
  <c r="H58" i="53"/>
  <c r="H136" i="56"/>
  <c r="H136" i="54"/>
  <c r="H35" i="55"/>
  <c r="H104" i="51"/>
  <c r="H222" i="24"/>
  <c r="H108" i="52"/>
  <c r="F108" i="55"/>
  <c r="F179" i="53"/>
  <c r="F108" i="57"/>
  <c r="F108" i="54"/>
  <c r="F108" i="56"/>
  <c r="F351" i="24"/>
  <c r="F264" i="52"/>
  <c r="F208" i="51"/>
  <c r="G179" i="55"/>
  <c r="G212" i="53"/>
  <c r="G179" i="54"/>
  <c r="G179" i="56"/>
  <c r="G179" i="57"/>
  <c r="G136" i="52"/>
  <c r="G168" i="51"/>
  <c r="G361" i="24"/>
  <c r="H105" i="55"/>
  <c r="H105" i="54"/>
  <c r="H200" i="53"/>
  <c r="H105" i="56"/>
  <c r="H105" i="57"/>
  <c r="H274" i="52"/>
  <c r="H356" i="24"/>
  <c r="H211" i="51"/>
  <c r="F148" i="57"/>
  <c r="F77" i="53"/>
  <c r="F148" i="55"/>
  <c r="F148" i="54"/>
  <c r="F148" i="56"/>
  <c r="F173" i="24"/>
  <c r="F36" i="51"/>
  <c r="F266" i="52"/>
  <c r="G31" i="53"/>
  <c r="G62" i="56"/>
  <c r="G62" i="54"/>
  <c r="G62" i="57"/>
  <c r="G193" i="55"/>
  <c r="G43" i="51"/>
  <c r="G81" i="52"/>
  <c r="G182" i="24"/>
  <c r="H90" i="53"/>
  <c r="H187" i="54"/>
  <c r="H187" i="56"/>
  <c r="H187" i="57"/>
  <c r="H187" i="55"/>
  <c r="H269" i="24"/>
  <c r="H278" i="52"/>
  <c r="H118" i="51"/>
  <c r="F197" i="57"/>
  <c r="F197" i="54"/>
  <c r="F197" i="56"/>
  <c r="F202" i="53"/>
  <c r="F197" i="55"/>
  <c r="F360" i="24"/>
  <c r="F200" i="51"/>
  <c r="F127" i="52"/>
  <c r="G109" i="55"/>
  <c r="G109" i="54"/>
  <c r="G170" i="53"/>
  <c r="G109" i="57"/>
  <c r="G109" i="56"/>
  <c r="G307" i="24"/>
  <c r="G260" i="52"/>
  <c r="G206" i="51"/>
  <c r="H112" i="56"/>
  <c r="H112" i="53"/>
  <c r="H112" i="57"/>
  <c r="H21" i="55"/>
  <c r="H112" i="54"/>
  <c r="H42" i="51"/>
  <c r="H101" i="52"/>
  <c r="H198" i="24"/>
  <c r="F178" i="56"/>
  <c r="F168" i="53"/>
  <c r="F178" i="54"/>
  <c r="F178" i="55"/>
  <c r="F178" i="57"/>
  <c r="F372" i="24"/>
  <c r="F258" i="52"/>
  <c r="F205" i="51"/>
  <c r="G83" i="55"/>
  <c r="G133" i="57"/>
  <c r="G133" i="54"/>
  <c r="G133" i="53"/>
  <c r="G133" i="56"/>
  <c r="G262" i="24"/>
  <c r="G144" i="51"/>
  <c r="G157" i="52"/>
  <c r="H74" i="57"/>
  <c r="H74" i="54"/>
  <c r="H74" i="56"/>
  <c r="H128" i="55"/>
  <c r="H47" i="53"/>
  <c r="H156" i="52"/>
  <c r="H280" i="24"/>
  <c r="H129" i="51"/>
  <c r="F160" i="56"/>
  <c r="F91" i="55"/>
  <c r="F182" i="53"/>
  <c r="F160" i="54"/>
  <c r="F160" i="57"/>
  <c r="F175" i="51"/>
  <c r="F283" i="24"/>
  <c r="F174" i="52"/>
  <c r="G22" i="57"/>
  <c r="G22" i="56"/>
  <c r="G3" i="55"/>
  <c r="G22" i="54"/>
  <c r="G131" i="53"/>
  <c r="G70" i="52"/>
  <c r="G171" i="24"/>
  <c r="G130" i="51"/>
  <c r="H142" i="56"/>
  <c r="H142" i="55"/>
  <c r="H142" i="54"/>
  <c r="H137" i="53"/>
  <c r="H142" i="57"/>
  <c r="H279" i="24"/>
  <c r="H162" i="51"/>
  <c r="H243" i="52"/>
  <c r="E184" i="53"/>
  <c r="M184" i="53" s="1"/>
  <c r="E8" i="57"/>
  <c r="M8" i="57" s="1"/>
  <c r="E8" i="56"/>
  <c r="M8" i="56" s="1"/>
  <c r="E8" i="54"/>
  <c r="M8" i="54" s="1"/>
  <c r="E38" i="55"/>
  <c r="M38" i="55" s="1"/>
  <c r="E165" i="24"/>
  <c r="M165" i="24" s="1"/>
  <c r="Q165" i="24" s="1"/>
  <c r="E177" i="51"/>
  <c r="M177" i="51" s="1"/>
  <c r="E94" i="52"/>
  <c r="M94" i="52" s="1"/>
  <c r="Q94" i="52" s="1"/>
  <c r="F97" i="53"/>
  <c r="F151" i="57"/>
  <c r="F151" i="54"/>
  <c r="F151" i="55"/>
  <c r="F151" i="56"/>
  <c r="F215" i="52"/>
  <c r="F209" i="24"/>
  <c r="F97" i="51"/>
  <c r="G207" i="57"/>
  <c r="G207" i="56"/>
  <c r="G207" i="54"/>
  <c r="G207" i="53"/>
  <c r="G52" i="55"/>
  <c r="G238" i="24"/>
  <c r="G121" i="52"/>
  <c r="G158" i="51"/>
  <c r="H186" i="53"/>
  <c r="H32" i="56"/>
  <c r="H32" i="54"/>
  <c r="H60" i="55"/>
  <c r="H32" i="57"/>
  <c r="H163" i="24"/>
  <c r="H180" i="51"/>
  <c r="H82" i="52"/>
  <c r="F137" i="55"/>
  <c r="F80" i="53"/>
  <c r="F137" i="56"/>
  <c r="F137" i="57"/>
  <c r="F137" i="54"/>
  <c r="F126" i="51"/>
  <c r="F342" i="24"/>
  <c r="F201" i="52"/>
  <c r="G162" i="55"/>
  <c r="G97" i="56"/>
  <c r="G97" i="54"/>
  <c r="G52" i="53"/>
  <c r="G97" i="57"/>
  <c r="G349" i="24"/>
  <c r="G53" i="51"/>
  <c r="G280" i="52"/>
  <c r="H80" i="57"/>
  <c r="H80" i="56"/>
  <c r="H80" i="54"/>
  <c r="H61" i="55"/>
  <c r="H119" i="53"/>
  <c r="H208" i="52"/>
  <c r="H252" i="24"/>
  <c r="H89" i="51"/>
  <c r="F177" i="54"/>
  <c r="F29" i="55"/>
  <c r="F177" i="56"/>
  <c r="F177" i="57"/>
  <c r="F193" i="53"/>
  <c r="F225" i="24"/>
  <c r="F131" i="51"/>
  <c r="F115" i="52"/>
  <c r="G151" i="53"/>
  <c r="G155" i="54"/>
  <c r="G155" i="57"/>
  <c r="G155" i="56"/>
  <c r="G155" i="55"/>
  <c r="G180" i="24"/>
  <c r="G154" i="51"/>
  <c r="G227" i="52"/>
  <c r="H98" i="57"/>
  <c r="H98" i="56"/>
  <c r="H98" i="54"/>
  <c r="H98" i="55"/>
  <c r="H124" i="53"/>
  <c r="H219" i="24"/>
  <c r="H229" i="52"/>
  <c r="H119" i="51"/>
  <c r="F192" i="54"/>
  <c r="F148" i="53"/>
  <c r="F192" i="56"/>
  <c r="F192" i="55"/>
  <c r="F192" i="57"/>
  <c r="F211" i="24"/>
  <c r="F223" i="52"/>
  <c r="F149" i="51"/>
  <c r="G189" i="54"/>
  <c r="G189" i="57"/>
  <c r="G189" i="56"/>
  <c r="G189" i="55"/>
  <c r="G152" i="53"/>
  <c r="G148" i="51"/>
  <c r="G202" i="52"/>
  <c r="G210" i="24"/>
  <c r="H75" i="54"/>
  <c r="H75" i="57"/>
  <c r="H75" i="56"/>
  <c r="H75" i="55"/>
  <c r="H45" i="53"/>
  <c r="H200" i="52"/>
  <c r="H55" i="51"/>
  <c r="H202" i="24"/>
  <c r="F38" i="54"/>
  <c r="F82" i="55"/>
  <c r="F38" i="56"/>
  <c r="F38" i="57"/>
  <c r="F100" i="53"/>
  <c r="F71" i="51"/>
  <c r="F107" i="52"/>
  <c r="F288" i="24"/>
  <c r="G126" i="57"/>
  <c r="G177" i="55"/>
  <c r="G126" i="54"/>
  <c r="G126" i="56"/>
  <c r="G70" i="53"/>
  <c r="G236" i="52"/>
  <c r="G324" i="24"/>
  <c r="G72" i="51"/>
  <c r="H181" i="54"/>
  <c r="H181" i="56"/>
  <c r="H203" i="53"/>
  <c r="H181" i="57"/>
  <c r="H33" i="55"/>
  <c r="H171" i="51"/>
  <c r="H226" i="24"/>
  <c r="H74" i="52"/>
  <c r="F79" i="56"/>
  <c r="F79" i="54"/>
  <c r="F86" i="53"/>
  <c r="F79" i="57"/>
  <c r="F79" i="55"/>
  <c r="F111" i="51"/>
  <c r="F207" i="24"/>
  <c r="F183" i="52"/>
  <c r="G102" i="55"/>
  <c r="G85" i="54"/>
  <c r="G141" i="53"/>
  <c r="G85" i="56"/>
  <c r="G85" i="57"/>
  <c r="G177" i="52"/>
  <c r="G260" i="24"/>
  <c r="G139" i="51"/>
  <c r="H71" i="56"/>
  <c r="H71" i="54"/>
  <c r="H71" i="57"/>
  <c r="H89" i="53"/>
  <c r="H71" i="55"/>
  <c r="H231" i="24"/>
  <c r="H180" i="52"/>
  <c r="H106" i="51"/>
  <c r="F17" i="55"/>
  <c r="F128" i="53"/>
  <c r="F17" i="57"/>
  <c r="F17" i="54"/>
  <c r="F17" i="56"/>
  <c r="F188" i="52"/>
  <c r="F187" i="24"/>
  <c r="F123" i="51"/>
  <c r="G195" i="53"/>
  <c r="G67" i="56"/>
  <c r="G67" i="57"/>
  <c r="G133" i="55"/>
  <c r="G67" i="54"/>
  <c r="G195" i="51"/>
  <c r="G359" i="24"/>
  <c r="G262" i="52"/>
  <c r="H65" i="57"/>
  <c r="H65" i="54"/>
  <c r="H65" i="55"/>
  <c r="H65" i="56"/>
  <c r="H38" i="53"/>
  <c r="H44" i="51"/>
  <c r="H171" i="52"/>
  <c r="H191" i="24"/>
  <c r="F63" i="57"/>
  <c r="F63" i="56"/>
  <c r="F35" i="53"/>
  <c r="F23" i="55"/>
  <c r="F63" i="54"/>
  <c r="F106" i="52"/>
  <c r="F242" i="24"/>
  <c r="F192" i="51"/>
  <c r="G111" i="53"/>
  <c r="G81" i="55"/>
  <c r="G81" i="57"/>
  <c r="G81" i="56"/>
  <c r="G81" i="54"/>
  <c r="G275" i="24"/>
  <c r="G169" i="52"/>
  <c r="G87" i="51"/>
  <c r="G125" i="56"/>
  <c r="G125" i="55"/>
  <c r="G138" i="53"/>
  <c r="G125" i="54"/>
  <c r="G125" i="57"/>
  <c r="G197" i="52"/>
  <c r="G136" i="51"/>
  <c r="G340" i="24"/>
  <c r="F183" i="54"/>
  <c r="F204" i="53"/>
  <c r="F183" i="57"/>
  <c r="F183" i="56"/>
  <c r="F46" i="55"/>
  <c r="F77" i="52"/>
  <c r="F203" i="51"/>
  <c r="F230" i="24"/>
  <c r="G127" i="57"/>
  <c r="G8" i="55"/>
  <c r="G139" i="53"/>
  <c r="G127" i="56"/>
  <c r="G127" i="54"/>
  <c r="G83" i="52"/>
  <c r="G188" i="24"/>
  <c r="G132" i="51"/>
  <c r="H93" i="57"/>
  <c r="H88" i="55"/>
  <c r="H93" i="54"/>
  <c r="H211" i="53"/>
  <c r="H93" i="56"/>
  <c r="H207" i="51"/>
  <c r="H270" i="24"/>
  <c r="H172" i="52"/>
  <c r="F157" i="54"/>
  <c r="F183" i="53"/>
  <c r="F157" i="57"/>
  <c r="F157" i="56"/>
  <c r="F93" i="55"/>
  <c r="F176" i="51"/>
  <c r="F175" i="52"/>
  <c r="F271" i="24"/>
  <c r="G140" i="55"/>
  <c r="G96" i="53"/>
  <c r="G140" i="56"/>
  <c r="G140" i="54"/>
  <c r="G192" i="52"/>
  <c r="G140" i="57"/>
  <c r="G358" i="24"/>
  <c r="G68" i="51"/>
  <c r="H138" i="56"/>
  <c r="H138" i="54"/>
  <c r="H108" i="53"/>
  <c r="H138" i="55"/>
  <c r="H138" i="57"/>
  <c r="H160" i="52"/>
  <c r="H201" i="24"/>
  <c r="H66" i="51"/>
  <c r="F55" i="56"/>
  <c r="F90" i="55"/>
  <c r="F55" i="57"/>
  <c r="F55" i="54"/>
  <c r="F84" i="53"/>
  <c r="F321" i="24"/>
  <c r="F73" i="51"/>
  <c r="F225" i="52"/>
  <c r="G198" i="55"/>
  <c r="G198" i="54"/>
  <c r="G66" i="53"/>
  <c r="G198" i="57"/>
  <c r="G198" i="56"/>
  <c r="G352" i="24"/>
  <c r="G50" i="51"/>
  <c r="G153" i="52"/>
  <c r="H121" i="56"/>
  <c r="H29" i="53"/>
  <c r="H203" i="55"/>
  <c r="H121" i="54"/>
  <c r="H121" i="57"/>
  <c r="H327" i="24"/>
  <c r="H241" i="52"/>
  <c r="H39" i="51"/>
  <c r="F57" i="57"/>
  <c r="F57" i="55"/>
  <c r="F57" i="54"/>
  <c r="F32" i="53"/>
  <c r="F57" i="56"/>
  <c r="F195" i="24"/>
  <c r="F23" i="51"/>
  <c r="F134" i="52"/>
  <c r="G26" i="57"/>
  <c r="G26" i="56"/>
  <c r="G70" i="55"/>
  <c r="G26" i="54"/>
  <c r="G26" i="53"/>
  <c r="G150" i="52"/>
  <c r="G289" i="24"/>
  <c r="G47" i="51"/>
  <c r="H180" i="54"/>
  <c r="H75" i="53"/>
  <c r="H180" i="56"/>
  <c r="H180" i="57"/>
  <c r="H180" i="55"/>
  <c r="H297" i="24"/>
  <c r="H3" i="51"/>
  <c r="H128" i="52"/>
  <c r="F117" i="57"/>
  <c r="F131" i="55"/>
  <c r="F104" i="53"/>
  <c r="F117" i="56"/>
  <c r="F117" i="54"/>
  <c r="F362" i="24"/>
  <c r="F121" i="51"/>
  <c r="F224" i="52"/>
  <c r="G139" i="57"/>
  <c r="G64" i="53"/>
  <c r="G139" i="55"/>
  <c r="G139" i="56"/>
  <c r="G139" i="54"/>
  <c r="G14" i="51"/>
  <c r="G140" i="52"/>
  <c r="G371" i="24"/>
  <c r="H141" i="57"/>
  <c r="H143" i="53"/>
  <c r="H141" i="55"/>
  <c r="H141" i="56"/>
  <c r="H141" i="54"/>
  <c r="H369" i="24"/>
  <c r="H137" i="51"/>
  <c r="H242" i="52"/>
  <c r="F204" i="55"/>
  <c r="F83" i="53"/>
  <c r="F86" i="54"/>
  <c r="F86" i="56"/>
  <c r="F86" i="57"/>
  <c r="F79" i="51"/>
  <c r="F374" i="24"/>
  <c r="F228" i="52"/>
  <c r="G14" i="57"/>
  <c r="G14" i="56"/>
  <c r="G124" i="55"/>
  <c r="G14" i="54"/>
  <c r="G189" i="53"/>
  <c r="G185" i="51"/>
  <c r="G304" i="24"/>
  <c r="G147" i="52"/>
  <c r="H156" i="57"/>
  <c r="H172" i="53"/>
  <c r="H156" i="55"/>
  <c r="H156" i="56"/>
  <c r="H156" i="54"/>
  <c r="H274" i="24"/>
  <c r="H199" i="51"/>
  <c r="H251" i="52"/>
  <c r="F200" i="57"/>
  <c r="F95" i="55"/>
  <c r="F146" i="53"/>
  <c r="F200" i="56"/>
  <c r="F200" i="54"/>
  <c r="F285" i="24"/>
  <c r="F176" i="52"/>
  <c r="F174" i="51"/>
  <c r="G99" i="53"/>
  <c r="G199" i="54"/>
  <c r="G120" i="55"/>
  <c r="G199" i="57"/>
  <c r="G199" i="56"/>
  <c r="G178" i="52"/>
  <c r="G105" i="51"/>
  <c r="G282" i="24"/>
  <c r="H18" i="53"/>
  <c r="H18" i="57"/>
  <c r="H127" i="55"/>
  <c r="H18" i="56"/>
  <c r="H18" i="54"/>
  <c r="H135" i="51"/>
  <c r="H306" i="24"/>
  <c r="H199" i="52"/>
  <c r="F208" i="57"/>
  <c r="F120" i="53"/>
  <c r="F208" i="56"/>
  <c r="F208" i="55"/>
  <c r="F208" i="54"/>
  <c r="F113" i="51"/>
  <c r="F130" i="52"/>
  <c r="F313" i="24"/>
  <c r="G72" i="54"/>
  <c r="G72" i="53"/>
  <c r="G72" i="56"/>
  <c r="G72" i="57"/>
  <c r="G136" i="55"/>
  <c r="G279" i="52"/>
  <c r="G92" i="51"/>
  <c r="G353" i="24"/>
  <c r="H117" i="55"/>
  <c r="H158" i="56"/>
  <c r="H158" i="53"/>
  <c r="H158" i="54"/>
  <c r="H158" i="57"/>
  <c r="H80" i="51"/>
  <c r="H272" i="24"/>
  <c r="H195" i="52"/>
  <c r="F50" i="57"/>
  <c r="F166" i="55"/>
  <c r="F50" i="54"/>
  <c r="F61" i="53"/>
  <c r="F50" i="56"/>
  <c r="F335" i="24"/>
  <c r="F255" i="52"/>
  <c r="F10" i="51"/>
  <c r="G32" i="55"/>
  <c r="G41" i="54"/>
  <c r="G41" i="56"/>
  <c r="G41" i="57"/>
  <c r="G41" i="53"/>
  <c r="G227" i="24"/>
  <c r="G70" i="51"/>
  <c r="G91" i="52"/>
  <c r="H152" i="55"/>
  <c r="H3" i="57"/>
  <c r="H3" i="53"/>
  <c r="H3" i="54"/>
  <c r="H3" i="56"/>
  <c r="H206" i="52"/>
  <c r="H308" i="24"/>
  <c r="H41" i="51"/>
  <c r="F76" i="57"/>
  <c r="F76" i="54"/>
  <c r="F34" i="55"/>
  <c r="F94" i="53"/>
  <c r="F76" i="56"/>
  <c r="F94" i="51"/>
  <c r="F218" i="24"/>
  <c r="F114" i="52"/>
  <c r="G171" i="54"/>
  <c r="G91" i="53"/>
  <c r="G53" i="55"/>
  <c r="G171" i="57"/>
  <c r="G171" i="56"/>
  <c r="G83" i="51"/>
  <c r="G192" i="24"/>
  <c r="G85" i="52"/>
  <c r="H25" i="54"/>
  <c r="H27" i="55"/>
  <c r="H25" i="56"/>
  <c r="H25" i="57"/>
  <c r="H11" i="53"/>
  <c r="H8" i="51"/>
  <c r="H193" i="24"/>
  <c r="H96" i="52"/>
  <c r="F169" i="54"/>
  <c r="F169" i="57"/>
  <c r="F169" i="56"/>
  <c r="F30" i="53"/>
  <c r="F169" i="55"/>
  <c r="F232" i="24"/>
  <c r="F142" i="52"/>
  <c r="F35" i="51"/>
  <c r="G122" i="57"/>
  <c r="G122" i="56"/>
  <c r="G122" i="55"/>
  <c r="G122" i="54"/>
  <c r="G40" i="53"/>
  <c r="G213" i="52"/>
  <c r="G30" i="51"/>
  <c r="G341" i="24"/>
  <c r="H113" i="56"/>
  <c r="H24" i="53"/>
  <c r="H113" i="54"/>
  <c r="H113" i="57"/>
  <c r="H135" i="55"/>
  <c r="H6" i="51"/>
  <c r="H252" i="52"/>
  <c r="H339" i="24"/>
  <c r="F145" i="57"/>
  <c r="F145" i="55"/>
  <c r="F145" i="54"/>
  <c r="F144" i="53"/>
  <c r="F155" i="52"/>
  <c r="F145" i="56"/>
  <c r="F138" i="51"/>
  <c r="F183" i="24"/>
  <c r="G166" i="56"/>
  <c r="G166" i="54"/>
  <c r="G65" i="53"/>
  <c r="G166" i="57"/>
  <c r="G167" i="55"/>
  <c r="G27" i="51"/>
  <c r="G254" i="52"/>
  <c r="G331" i="24"/>
  <c r="H13" i="54"/>
  <c r="H47" i="55"/>
  <c r="H13" i="56"/>
  <c r="H13" i="57"/>
  <c r="H13" i="53"/>
  <c r="H100" i="52"/>
  <c r="H78" i="51"/>
  <c r="H233" i="24"/>
  <c r="F59" i="53"/>
  <c r="F163" i="55"/>
  <c r="F24" i="54"/>
  <c r="F24" i="56"/>
  <c r="F24" i="57"/>
  <c r="F238" i="52"/>
  <c r="F329" i="24"/>
  <c r="F58" i="51"/>
  <c r="G88" i="54"/>
  <c r="G62" i="55"/>
  <c r="G88" i="57"/>
  <c r="G88" i="56"/>
  <c r="G125" i="53"/>
  <c r="G122" i="51"/>
  <c r="G131" i="52"/>
  <c r="G249" i="24"/>
  <c r="H2" i="57"/>
  <c r="H24" i="55"/>
  <c r="H2" i="54"/>
  <c r="H2" i="53"/>
  <c r="H2" i="56"/>
  <c r="H151" i="51"/>
  <c r="H160" i="24"/>
  <c r="G87" i="53"/>
  <c r="G168" i="54"/>
  <c r="G168" i="55"/>
  <c r="G168" i="57"/>
  <c r="G168" i="56"/>
  <c r="G75" i="51"/>
  <c r="G254" i="24"/>
  <c r="G138" i="52"/>
  <c r="H197" i="53"/>
  <c r="H164" i="54"/>
  <c r="H164" i="57"/>
  <c r="H164" i="56"/>
  <c r="H164" i="55"/>
  <c r="H373" i="24"/>
  <c r="H210" i="51"/>
  <c r="H269" i="52"/>
  <c r="F128" i="57"/>
  <c r="F44" i="53"/>
  <c r="F128" i="56"/>
  <c r="F207" i="55"/>
  <c r="F128" i="54"/>
  <c r="F45" i="51"/>
  <c r="F261" i="52"/>
  <c r="F328" i="24"/>
  <c r="G178" i="53"/>
  <c r="G131" i="57"/>
  <c r="G131" i="56"/>
  <c r="G131" i="54"/>
  <c r="G200" i="55"/>
  <c r="G257" i="52"/>
  <c r="G170" i="51"/>
  <c r="G326" i="24"/>
  <c r="H104" i="57"/>
  <c r="H104" i="55"/>
  <c r="H104" i="54"/>
  <c r="H104" i="56"/>
  <c r="H201" i="53"/>
  <c r="H217" i="24"/>
  <c r="H275" i="52"/>
  <c r="H213" i="51"/>
  <c r="F114" i="55"/>
  <c r="F153" i="57"/>
  <c r="F153" i="54"/>
  <c r="F153" i="56"/>
  <c r="F187" i="53"/>
  <c r="F263" i="24"/>
  <c r="F182" i="51"/>
  <c r="F194" i="52"/>
  <c r="G42" i="53"/>
  <c r="G181" i="55"/>
  <c r="G172" i="54"/>
  <c r="G172" i="57"/>
  <c r="G172" i="56"/>
  <c r="G256" i="52"/>
  <c r="G336" i="24"/>
  <c r="G40" i="51"/>
  <c r="H77" i="55"/>
  <c r="H77" i="54"/>
  <c r="H198" i="53"/>
  <c r="H77" i="56"/>
  <c r="H77" i="57"/>
  <c r="H165" i="51"/>
  <c r="H170" i="24"/>
  <c r="H267" i="52"/>
  <c r="F146" i="56"/>
  <c r="F146" i="55"/>
  <c r="F153" i="53"/>
  <c r="F146" i="57"/>
  <c r="F146" i="54"/>
  <c r="F248" i="52"/>
  <c r="F205" i="24"/>
  <c r="F143" i="51"/>
  <c r="G134" i="56"/>
  <c r="G134" i="55"/>
  <c r="G134" i="57"/>
  <c r="G134" i="54"/>
  <c r="G167" i="53"/>
  <c r="G200" i="24"/>
  <c r="G239" i="52"/>
  <c r="G196" i="51"/>
  <c r="H191" i="56"/>
  <c r="H191" i="55"/>
  <c r="H191" i="57"/>
  <c r="H191" i="54"/>
  <c r="H208" i="53"/>
  <c r="H198" i="51"/>
  <c r="H365" i="24"/>
  <c r="H154" i="52"/>
  <c r="F129" i="55"/>
  <c r="F192" i="53"/>
  <c r="F203" i="54"/>
  <c r="F203" i="56"/>
  <c r="F203" i="57"/>
  <c r="F286" i="24"/>
  <c r="F187" i="51"/>
  <c r="F205" i="52"/>
  <c r="G59" i="55"/>
  <c r="G171" i="53"/>
  <c r="G152" i="54"/>
  <c r="G152" i="57"/>
  <c r="G152" i="56"/>
  <c r="G160" i="51"/>
  <c r="G124" i="52"/>
  <c r="G178" i="24"/>
  <c r="H42" i="54"/>
  <c r="H101" i="53"/>
  <c r="H42" i="55"/>
  <c r="H42" i="57"/>
  <c r="H42" i="56"/>
  <c r="H96" i="51"/>
  <c r="H276" i="24"/>
  <c r="H226" i="52"/>
  <c r="F97" i="55"/>
  <c r="F88" i="53"/>
  <c r="F129" i="56"/>
  <c r="F129" i="57"/>
  <c r="F129" i="54"/>
  <c r="F103" i="51"/>
  <c r="F113" i="52"/>
  <c r="F278" i="24"/>
  <c r="G99" i="55"/>
  <c r="G99" i="54"/>
  <c r="G99" i="56"/>
  <c r="G123" i="53"/>
  <c r="G99" i="57"/>
  <c r="G222" i="52"/>
  <c r="G305" i="24"/>
  <c r="G116" i="51"/>
  <c r="H68" i="54"/>
  <c r="H68" i="57"/>
  <c r="H39" i="53"/>
  <c r="H68" i="56"/>
  <c r="H73" i="55"/>
  <c r="H48" i="51"/>
  <c r="H189" i="24"/>
  <c r="H90" i="52"/>
  <c r="F121" i="53"/>
  <c r="F44" i="57"/>
  <c r="F44" i="55"/>
  <c r="F44" i="56"/>
  <c r="F44" i="54"/>
  <c r="F214" i="24"/>
  <c r="F218" i="52"/>
  <c r="F114" i="51"/>
  <c r="G205" i="55"/>
  <c r="G205" i="56"/>
  <c r="G205" i="57"/>
  <c r="G205" i="54"/>
  <c r="G122" i="53"/>
  <c r="G108" i="51"/>
  <c r="G230" i="52"/>
  <c r="G220" i="24"/>
  <c r="H165" i="55"/>
  <c r="H165" i="56"/>
  <c r="H190" i="53"/>
  <c r="H165" i="57"/>
  <c r="H165" i="54"/>
  <c r="H209" i="51"/>
  <c r="H84" i="52"/>
  <c r="H197" i="24"/>
  <c r="F161" i="54"/>
  <c r="F161" i="55"/>
  <c r="F161" i="57"/>
  <c r="F161" i="56"/>
  <c r="F174" i="53"/>
  <c r="F363" i="24"/>
  <c r="F202" i="51"/>
  <c r="F235" i="52"/>
  <c r="N11" i="29"/>
  <c r="G11" i="55"/>
  <c r="G113" i="53"/>
  <c r="G11" i="56"/>
  <c r="G11" i="54"/>
  <c r="G209" i="52"/>
  <c r="G11" i="57"/>
  <c r="G330" i="24"/>
  <c r="G88" i="51"/>
  <c r="H92" i="57"/>
  <c r="H74" i="55"/>
  <c r="H92" i="56"/>
  <c r="H92" i="54"/>
  <c r="H49" i="53"/>
  <c r="H162" i="52"/>
  <c r="H265" i="24"/>
  <c r="H37" i="51"/>
  <c r="F69" i="53"/>
  <c r="F78" i="56"/>
  <c r="F78" i="57"/>
  <c r="F214" i="52"/>
  <c r="F78" i="55"/>
  <c r="F78" i="54"/>
  <c r="F204" i="24"/>
  <c r="F2" i="51"/>
  <c r="G46" i="56"/>
  <c r="G130" i="55"/>
  <c r="G46" i="57"/>
  <c r="G46" i="54"/>
  <c r="G5" i="53"/>
  <c r="G212" i="52"/>
  <c r="G315" i="24"/>
  <c r="H69" i="57"/>
  <c r="H69" i="56"/>
  <c r="H69" i="54"/>
  <c r="H172" i="55"/>
  <c r="H180" i="53"/>
  <c r="H309" i="24"/>
  <c r="H273" i="52"/>
  <c r="H117" i="51"/>
  <c r="F64" i="54"/>
  <c r="F67" i="53"/>
  <c r="F64" i="57"/>
  <c r="F64" i="56"/>
  <c r="F76" i="55"/>
  <c r="F257" i="24"/>
  <c r="F143" i="52"/>
  <c r="F18" i="51"/>
  <c r="G175" i="53"/>
  <c r="G43" i="54"/>
  <c r="G72" i="55"/>
  <c r="G43" i="56"/>
  <c r="G43" i="57"/>
  <c r="G261" i="24"/>
  <c r="G161" i="52"/>
  <c r="G167" i="51"/>
  <c r="H201" i="56"/>
  <c r="H183" i="55"/>
  <c r="H201" i="57"/>
  <c r="H199" i="53"/>
  <c r="H201" i="54"/>
  <c r="H272" i="52"/>
  <c r="H348" i="24"/>
  <c r="H201" i="51"/>
  <c r="M15" i="29"/>
  <c r="U15" i="29" s="1"/>
  <c r="F10" i="57"/>
  <c r="F10" i="54"/>
  <c r="F10" i="55"/>
  <c r="F10" i="56"/>
  <c r="F115" i="53"/>
  <c r="F217" i="52"/>
  <c r="F164" i="24"/>
  <c r="F67" i="51"/>
  <c r="F176" i="55"/>
  <c r="F34" i="57"/>
  <c r="F34" i="56"/>
  <c r="F34" i="54"/>
  <c r="F181" i="53"/>
  <c r="F233" i="52"/>
  <c r="F311" i="24"/>
  <c r="F173" i="51"/>
  <c r="H196" i="53"/>
  <c r="H85" i="55"/>
  <c r="H132" i="57"/>
  <c r="H132" i="54"/>
  <c r="H132" i="56"/>
  <c r="H197" i="51"/>
  <c r="H148" i="52"/>
  <c r="H281" i="24"/>
  <c r="F45" i="57"/>
  <c r="F45" i="55"/>
  <c r="F45" i="54"/>
  <c r="F160" i="53"/>
  <c r="F45" i="56"/>
  <c r="F364" i="24"/>
  <c r="F182" i="52"/>
  <c r="F157" i="51"/>
  <c r="F66" i="54"/>
  <c r="F66" i="57"/>
  <c r="F66" i="56"/>
  <c r="F86" i="55"/>
  <c r="F213" i="53"/>
  <c r="F253" i="24"/>
  <c r="F212" i="51"/>
  <c r="F144" i="52"/>
  <c r="H143" i="57"/>
  <c r="H143" i="54"/>
  <c r="H143" i="56"/>
  <c r="H206" i="53"/>
  <c r="H143" i="55"/>
  <c r="H178" i="51"/>
  <c r="H310" i="24"/>
  <c r="H165" i="52"/>
  <c r="F150" i="56"/>
  <c r="F150" i="54"/>
  <c r="F147" i="53"/>
  <c r="F150" i="55"/>
  <c r="F150" i="57"/>
  <c r="F255" i="24"/>
  <c r="F146" i="51"/>
  <c r="F185" i="52"/>
  <c r="F204" i="57"/>
  <c r="F204" i="56"/>
  <c r="F188" i="53"/>
  <c r="F204" i="54"/>
  <c r="F118" i="55"/>
  <c r="F183" i="51"/>
  <c r="F151" i="52"/>
  <c r="F287" i="24"/>
  <c r="H37" i="57"/>
  <c r="H37" i="54"/>
  <c r="H37" i="56"/>
  <c r="H37" i="55"/>
  <c r="H79" i="53"/>
  <c r="H172" i="24"/>
  <c r="H189" i="52"/>
  <c r="H110" i="51"/>
  <c r="F175" i="54"/>
  <c r="F149" i="53"/>
  <c r="F170" i="55"/>
  <c r="F175" i="56"/>
  <c r="F175" i="57"/>
  <c r="F271" i="52"/>
  <c r="F93" i="51"/>
  <c r="F350" i="24"/>
  <c r="F174" i="56"/>
  <c r="F174" i="54"/>
  <c r="F173" i="53"/>
  <c r="F55" i="55"/>
  <c r="F174" i="57"/>
  <c r="F206" i="24"/>
  <c r="F164" i="51"/>
  <c r="F102" i="52"/>
  <c r="H194" i="55"/>
  <c r="H149" i="54"/>
  <c r="H205" i="53"/>
  <c r="H149" i="57"/>
  <c r="H149" i="56"/>
  <c r="H204" i="51"/>
  <c r="H355" i="24"/>
  <c r="H220" i="52"/>
  <c r="G101" i="55"/>
  <c r="G101" i="56"/>
  <c r="G74" i="53"/>
  <c r="G101" i="57"/>
  <c r="G101" i="54"/>
  <c r="G63" i="51"/>
  <c r="G184" i="52"/>
  <c r="G366" i="24"/>
  <c r="F94" i="57"/>
  <c r="F94" i="56"/>
  <c r="F199" i="55"/>
  <c r="F94" i="54"/>
  <c r="F73" i="53"/>
  <c r="F344" i="24"/>
  <c r="F265" i="52"/>
  <c r="F51" i="51"/>
  <c r="F159" i="57"/>
  <c r="F159" i="55"/>
  <c r="F159" i="54"/>
  <c r="F53" i="53"/>
  <c r="F159" i="56"/>
  <c r="F49" i="51"/>
  <c r="F245" i="24"/>
  <c r="F259" i="52"/>
  <c r="H90" i="57"/>
  <c r="H90" i="56"/>
  <c r="H106" i="55"/>
  <c r="H90" i="54"/>
  <c r="H109" i="53"/>
  <c r="H99" i="51"/>
  <c r="H268" i="24"/>
  <c r="H173" i="52"/>
  <c r="G68" i="55"/>
  <c r="G5" i="54"/>
  <c r="G12" i="53"/>
  <c r="G5" i="57"/>
  <c r="G5" i="56"/>
  <c r="G15" i="51"/>
  <c r="G294" i="24"/>
  <c r="G132" i="52"/>
  <c r="F27" i="57"/>
  <c r="F165" i="53"/>
  <c r="F56" i="55"/>
  <c r="F27" i="56"/>
  <c r="F27" i="54"/>
  <c r="F166" i="51"/>
  <c r="F167" i="24"/>
  <c r="F76" i="52"/>
  <c r="H83" i="57"/>
  <c r="H130" i="53"/>
  <c r="H83" i="56"/>
  <c r="H126" i="55"/>
  <c r="H83" i="54"/>
  <c r="H115" i="51"/>
  <c r="H256" i="24"/>
  <c r="H198" i="52"/>
  <c r="G52" i="54"/>
  <c r="G169" i="53"/>
  <c r="G52" i="56"/>
  <c r="G52" i="57"/>
  <c r="G26" i="55"/>
  <c r="G77" i="51"/>
  <c r="G216" i="24"/>
  <c r="G111" i="52"/>
  <c r="F15" i="53"/>
  <c r="F167" i="54"/>
  <c r="F25" i="55"/>
  <c r="F167" i="57"/>
  <c r="F167" i="56"/>
  <c r="F112" i="52"/>
  <c r="F212" i="24"/>
  <c r="F61" i="51"/>
  <c r="H155" i="53"/>
  <c r="H91" i="56"/>
  <c r="H91" i="54"/>
  <c r="H91" i="57"/>
  <c r="H14" i="55"/>
  <c r="H237" i="24"/>
  <c r="H88" i="52"/>
  <c r="H153" i="51"/>
  <c r="G4" i="56"/>
  <c r="G4" i="53"/>
  <c r="G4" i="54"/>
  <c r="G4" i="57"/>
  <c r="G149" i="55"/>
  <c r="G312" i="24"/>
  <c r="G221" i="52"/>
  <c r="G169" i="51"/>
  <c r="F28" i="56"/>
  <c r="F23" i="53"/>
  <c r="F28" i="57"/>
  <c r="F69" i="55"/>
  <c r="F28" i="54"/>
  <c r="F290" i="24"/>
  <c r="F17" i="51"/>
  <c r="F139" i="52"/>
  <c r="H110" i="53"/>
  <c r="H154" i="55"/>
  <c r="H154" i="56"/>
  <c r="H154" i="54"/>
  <c r="H154" i="57"/>
  <c r="H273" i="24"/>
  <c r="H101" i="51"/>
  <c r="H149" i="52"/>
  <c r="G20" i="53"/>
  <c r="G20" i="56"/>
  <c r="G84" i="55"/>
  <c r="G20" i="54"/>
  <c r="G20" i="57"/>
  <c r="G161" i="51"/>
  <c r="G292" i="24"/>
  <c r="G168" i="52"/>
  <c r="F127" i="53"/>
  <c r="F112" i="55"/>
  <c r="F35" i="57"/>
  <c r="F35" i="56"/>
  <c r="F35" i="54"/>
  <c r="F146" i="52"/>
  <c r="F266" i="24"/>
  <c r="F107" i="51"/>
  <c r="H59" i="54"/>
  <c r="H59" i="57"/>
  <c r="H59" i="56"/>
  <c r="H132" i="55"/>
  <c r="H191" i="53"/>
  <c r="H33" i="51"/>
  <c r="H249" i="52"/>
  <c r="H347" i="24"/>
  <c r="G21" i="53"/>
  <c r="G21" i="54"/>
  <c r="G21" i="56"/>
  <c r="G80" i="55"/>
  <c r="G21" i="57"/>
  <c r="G82" i="51"/>
  <c r="G164" i="52"/>
  <c r="G291" i="24"/>
  <c r="F107" i="57"/>
  <c r="F107" i="54"/>
  <c r="F107" i="56"/>
  <c r="F87" i="55"/>
  <c r="F107" i="53"/>
  <c r="F293" i="24"/>
  <c r="F170" i="52"/>
  <c r="F189" i="51"/>
  <c r="H194" i="53"/>
  <c r="H147" i="56"/>
  <c r="H147" i="54"/>
  <c r="H147" i="57"/>
  <c r="H153" i="55"/>
  <c r="H186" i="51"/>
  <c r="H370" i="24"/>
  <c r="H237" i="52"/>
  <c r="G162" i="56"/>
  <c r="G110" i="55"/>
  <c r="G162" i="54"/>
  <c r="G162" i="53"/>
  <c r="G162" i="57"/>
  <c r="G187" i="52"/>
  <c r="G120" i="51"/>
  <c r="G296" i="24"/>
  <c r="F209" i="56"/>
  <c r="F209" i="57"/>
  <c r="F121" i="55"/>
  <c r="F209" i="54"/>
  <c r="F209" i="53"/>
  <c r="F196" i="52"/>
  <c r="F302" i="24"/>
  <c r="F34" i="51"/>
  <c r="H102" i="57"/>
  <c r="H102" i="56"/>
  <c r="H102" i="54"/>
  <c r="H111" i="55"/>
  <c r="H102" i="53"/>
  <c r="H299" i="24"/>
  <c r="H190" i="52"/>
  <c r="H133" i="51"/>
  <c r="G120" i="57"/>
  <c r="G166" i="53"/>
  <c r="G13" i="55"/>
  <c r="G120" i="56"/>
  <c r="G120" i="54"/>
  <c r="G169" i="24"/>
  <c r="G172" i="51"/>
  <c r="G86" i="52"/>
  <c r="F170" i="56"/>
  <c r="F158" i="55"/>
  <c r="F170" i="54"/>
  <c r="F34" i="53"/>
  <c r="F170" i="57"/>
  <c r="F216" i="52"/>
  <c r="F7" i="51"/>
  <c r="F354" i="24"/>
  <c r="H115" i="56"/>
  <c r="H115" i="54"/>
  <c r="H115" i="57"/>
  <c r="H115" i="55"/>
  <c r="H22" i="53"/>
  <c r="H5" i="51"/>
  <c r="H122" i="52"/>
  <c r="H194" i="24"/>
  <c r="G82" i="53"/>
  <c r="G58" i="56"/>
  <c r="G58" i="54"/>
  <c r="G58" i="57"/>
  <c r="G63" i="55"/>
  <c r="G244" i="24"/>
  <c r="G95" i="51"/>
  <c r="G110" i="52"/>
  <c r="F190" i="56"/>
  <c r="F177" i="53"/>
  <c r="F190" i="57"/>
  <c r="F190" i="54"/>
  <c r="F190" i="55"/>
  <c r="F194" i="51"/>
  <c r="F95" i="52"/>
  <c r="F186" i="24"/>
  <c r="H61" i="57"/>
  <c r="H61" i="56"/>
  <c r="H61" i="54"/>
  <c r="H94" i="55"/>
  <c r="H150" i="53"/>
  <c r="H141" i="51"/>
  <c r="H141" i="52"/>
  <c r="H259" i="24"/>
  <c r="G54" i="57"/>
  <c r="G54" i="55"/>
  <c r="G54" i="54"/>
  <c r="G7" i="53"/>
  <c r="G54" i="56"/>
  <c r="G322" i="24"/>
  <c r="G125" i="52"/>
  <c r="G22" i="51"/>
  <c r="F111" i="54"/>
  <c r="F9" i="53"/>
  <c r="F22" i="55"/>
  <c r="F111" i="56"/>
  <c r="F111" i="57"/>
  <c r="F166" i="24"/>
  <c r="F21" i="51"/>
  <c r="F103" i="52"/>
  <c r="H116" i="57"/>
  <c r="H116" i="56"/>
  <c r="H14" i="53"/>
  <c r="H116" i="55"/>
  <c r="H116" i="54"/>
  <c r="H31" i="51"/>
  <c r="H332" i="24"/>
  <c r="H135" i="52"/>
  <c r="F39" i="56"/>
  <c r="F39" i="57"/>
  <c r="F39" i="55"/>
  <c r="F39" i="54"/>
  <c r="F133" i="52"/>
  <c r="F33" i="53"/>
  <c r="F59" i="51"/>
  <c r="F236" i="24"/>
  <c r="G134" i="53"/>
  <c r="G64" i="55"/>
  <c r="G176" i="57"/>
  <c r="G176" i="54"/>
  <c r="G176" i="56"/>
  <c r="G191" i="51"/>
  <c r="G250" i="24"/>
  <c r="G129" i="52"/>
  <c r="H29" i="57"/>
  <c r="H29" i="54"/>
  <c r="H4" i="55"/>
  <c r="H78" i="53"/>
  <c r="H29" i="56"/>
  <c r="H76" i="51"/>
  <c r="H71" i="52"/>
  <c r="H174" i="24"/>
  <c r="F106" i="56"/>
  <c r="F106" i="54"/>
  <c r="F106" i="57"/>
  <c r="F43" i="55"/>
  <c r="F106" i="53"/>
  <c r="F229" i="24"/>
  <c r="F118" i="52"/>
  <c r="F190" i="51"/>
  <c r="G210" i="53"/>
  <c r="G210" i="57"/>
  <c r="G210" i="56"/>
  <c r="G210" i="54"/>
  <c r="G113" i="55"/>
  <c r="G193" i="52"/>
  <c r="G300" i="24"/>
  <c r="G181" i="51"/>
  <c r="G179" i="53"/>
  <c r="G108" i="54"/>
  <c r="G108" i="55"/>
  <c r="G108" i="57"/>
  <c r="G108" i="56"/>
  <c r="G264" i="52"/>
  <c r="G208" i="51"/>
  <c r="G351" i="24"/>
  <c r="H212" i="53"/>
  <c r="H179" i="54"/>
  <c r="H179" i="56"/>
  <c r="H179" i="57"/>
  <c r="H179" i="55"/>
  <c r="H168" i="51"/>
  <c r="H136" i="52"/>
  <c r="H361" i="24"/>
  <c r="F202" i="56"/>
  <c r="F140" i="53"/>
  <c r="F202" i="57"/>
  <c r="F202" i="54"/>
  <c r="F202" i="55"/>
  <c r="F319" i="24"/>
  <c r="F159" i="51"/>
  <c r="F268" i="52"/>
  <c r="G77" i="53"/>
  <c r="G148" i="54"/>
  <c r="G148" i="55"/>
  <c r="G148" i="57"/>
  <c r="G148" i="56"/>
  <c r="G266" i="52"/>
  <c r="G173" i="24"/>
  <c r="G36" i="51"/>
  <c r="H62" i="54"/>
  <c r="H62" i="57"/>
  <c r="H193" i="55"/>
  <c r="H62" i="56"/>
  <c r="H31" i="53"/>
  <c r="H182" i="24"/>
  <c r="H43" i="51"/>
  <c r="H81" i="52"/>
  <c r="F185" i="54"/>
  <c r="F185" i="57"/>
  <c r="F185" i="56"/>
  <c r="F114" i="53"/>
  <c r="F185" i="55"/>
  <c r="F91" i="51"/>
  <c r="F263" i="52"/>
  <c r="F175" i="24"/>
  <c r="G197" i="55"/>
  <c r="G197" i="57"/>
  <c r="G202" i="53"/>
  <c r="G197" i="56"/>
  <c r="G197" i="54"/>
  <c r="G200" i="51"/>
  <c r="G360" i="24"/>
  <c r="G127" i="52"/>
  <c r="H109" i="57"/>
  <c r="H170" i="53"/>
  <c r="H109" i="55"/>
  <c r="H109" i="56"/>
  <c r="H109" i="54"/>
  <c r="H260" i="52"/>
  <c r="H307" i="24"/>
  <c r="H206" i="51"/>
  <c r="F51" i="53"/>
  <c r="F135" i="54"/>
  <c r="F30" i="55"/>
  <c r="F135" i="56"/>
  <c r="F135" i="57"/>
  <c r="F46" i="51"/>
  <c r="F213" i="24"/>
  <c r="F89" i="52"/>
  <c r="G178" i="55"/>
  <c r="G178" i="54"/>
  <c r="G168" i="53"/>
  <c r="G178" i="57"/>
  <c r="G178" i="56"/>
  <c r="G372" i="24"/>
  <c r="G258" i="52"/>
  <c r="G205" i="51"/>
  <c r="H133" i="53"/>
  <c r="H133" i="56"/>
  <c r="H83" i="55"/>
  <c r="H133" i="57"/>
  <c r="H133" i="54"/>
  <c r="H144" i="51"/>
  <c r="H157" i="52"/>
  <c r="H262" i="24"/>
  <c r="F71" i="53"/>
  <c r="F84" i="54"/>
  <c r="F84" i="57"/>
  <c r="F67" i="55"/>
  <c r="F84" i="56"/>
  <c r="F104" i="52"/>
  <c r="F29" i="51"/>
  <c r="F240" i="24"/>
  <c r="G182" i="53"/>
  <c r="G160" i="57"/>
  <c r="G91" i="55"/>
  <c r="G160" i="54"/>
  <c r="G160" i="56"/>
  <c r="G175" i="51"/>
  <c r="G174" i="52"/>
  <c r="G283" i="24"/>
  <c r="H22" i="56"/>
  <c r="H22" i="57"/>
  <c r="H131" i="53"/>
  <c r="H3" i="55"/>
  <c r="H22" i="54"/>
  <c r="H171" i="24"/>
  <c r="H70" i="52"/>
  <c r="H130" i="51"/>
  <c r="F93" i="53"/>
  <c r="F82" i="54"/>
  <c r="F209" i="55"/>
  <c r="F82" i="57"/>
  <c r="F82" i="56"/>
  <c r="F85" i="51"/>
  <c r="F258" i="24"/>
  <c r="F181" i="52"/>
  <c r="M10" i="29"/>
  <c r="F8" i="56"/>
  <c r="F184" i="53"/>
  <c r="F38" i="55"/>
  <c r="F8" i="57"/>
  <c r="F8" i="54"/>
  <c r="F94" i="52"/>
  <c r="F177" i="51"/>
  <c r="F165" i="24"/>
  <c r="G151" i="57"/>
  <c r="G97" i="53"/>
  <c r="G151" i="54"/>
  <c r="G151" i="56"/>
  <c r="G151" i="55"/>
  <c r="G209" i="24"/>
  <c r="G215" i="52"/>
  <c r="G97" i="51"/>
  <c r="H207" i="57"/>
  <c r="H207" i="56"/>
  <c r="H207" i="54"/>
  <c r="H207" i="53"/>
  <c r="H52" i="55"/>
  <c r="H238" i="24"/>
  <c r="H121" i="52"/>
  <c r="H158" i="51"/>
  <c r="F100" i="57"/>
  <c r="F100" i="56"/>
  <c r="F100" i="54"/>
  <c r="F116" i="53"/>
  <c r="F100" i="55"/>
  <c r="F367" i="24"/>
  <c r="F112" i="51"/>
  <c r="F219" i="52"/>
  <c r="G137" i="55"/>
  <c r="G137" i="54"/>
  <c r="G137" i="56"/>
  <c r="G137" i="57"/>
  <c r="G80" i="53"/>
  <c r="G126" i="51"/>
  <c r="G201" i="52"/>
  <c r="G342" i="24"/>
  <c r="H97" i="54"/>
  <c r="H162" i="55"/>
  <c r="H97" i="57"/>
  <c r="H97" i="56"/>
  <c r="H52" i="53"/>
  <c r="H349" i="24"/>
  <c r="H280" i="52"/>
  <c r="H53" i="51"/>
  <c r="F123" i="55"/>
  <c r="F136" i="53"/>
  <c r="F123" i="57"/>
  <c r="F123" i="56"/>
  <c r="F123" i="54"/>
  <c r="F152" i="51"/>
  <c r="F159" i="52"/>
  <c r="F333" i="24"/>
  <c r="G177" i="54"/>
  <c r="G29" i="55"/>
  <c r="G177" i="57"/>
  <c r="G177" i="56"/>
  <c r="G193" i="53"/>
  <c r="G115" i="52"/>
  <c r="G131" i="51"/>
  <c r="G225" i="24"/>
  <c r="H155" i="56"/>
  <c r="H155" i="54"/>
  <c r="H151" i="53"/>
  <c r="H155" i="55"/>
  <c r="H155" i="57"/>
  <c r="H227" i="52"/>
  <c r="H180" i="24"/>
  <c r="H154" i="51"/>
  <c r="M16" i="29"/>
  <c r="F135" i="53"/>
  <c r="F15" i="55"/>
  <c r="F15" i="56"/>
  <c r="F15" i="54"/>
  <c r="F15" i="57"/>
  <c r="F224" i="24"/>
  <c r="F127" i="51"/>
  <c r="F234" i="52"/>
  <c r="G192" i="57"/>
  <c r="G192" i="56"/>
  <c r="G148" i="53"/>
  <c r="G192" i="55"/>
  <c r="G192" i="54"/>
  <c r="G211" i="24"/>
  <c r="G223" i="52"/>
  <c r="G149" i="51"/>
  <c r="H189" i="54"/>
  <c r="H152" i="53"/>
  <c r="H189" i="56"/>
  <c r="H189" i="57"/>
  <c r="H189" i="55"/>
  <c r="H210" i="24"/>
  <c r="H148" i="51"/>
  <c r="H202" i="52"/>
  <c r="F195" i="54"/>
  <c r="F156" i="53"/>
  <c r="F195" i="55"/>
  <c r="F195" i="57"/>
  <c r="F195" i="56"/>
  <c r="F181" i="24"/>
  <c r="F204" i="52"/>
  <c r="F155" i="51"/>
  <c r="G100" i="53"/>
  <c r="G38" i="56"/>
  <c r="G38" i="54"/>
  <c r="G82" i="55"/>
  <c r="G38" i="57"/>
  <c r="G71" i="51"/>
  <c r="G107" i="52"/>
  <c r="G288" i="24"/>
  <c r="H126" i="57"/>
  <c r="H177" i="55"/>
  <c r="H70" i="53"/>
  <c r="H126" i="56"/>
  <c r="H126" i="54"/>
  <c r="H324" i="24"/>
  <c r="H72" i="51"/>
  <c r="H236" i="52"/>
  <c r="M12" i="29"/>
  <c r="F103" i="53"/>
  <c r="F12" i="57"/>
  <c r="F12" i="56"/>
  <c r="F12" i="55"/>
  <c r="F12" i="54"/>
  <c r="F145" i="52"/>
  <c r="F86" i="51"/>
  <c r="F239" i="24"/>
  <c r="G79" i="54"/>
  <c r="G86" i="53"/>
  <c r="G79" i="57"/>
  <c r="G79" i="56"/>
  <c r="G79" i="55"/>
  <c r="G183" i="52"/>
  <c r="G111" i="51"/>
  <c r="G207" i="24"/>
  <c r="H85" i="57"/>
  <c r="H85" i="54"/>
  <c r="H102" i="55"/>
  <c r="H141" i="53"/>
  <c r="H85" i="56"/>
  <c r="H260" i="24"/>
  <c r="H177" i="52"/>
  <c r="H139" i="51"/>
  <c r="M7" i="29"/>
  <c r="W7" i="29" s="1"/>
  <c r="F9" i="57"/>
  <c r="F9" i="55"/>
  <c r="F8" i="53"/>
  <c r="F9" i="54"/>
  <c r="F9" i="56"/>
  <c r="F64" i="51"/>
  <c r="F179" i="52"/>
  <c r="F228" i="24"/>
  <c r="G17" i="55"/>
  <c r="G17" i="54"/>
  <c r="G128" i="53"/>
  <c r="G17" i="57"/>
  <c r="G17" i="56"/>
  <c r="G123" i="51"/>
  <c r="G187" i="24"/>
  <c r="G188" i="52"/>
  <c r="H67" i="54"/>
  <c r="H67" i="57"/>
  <c r="H67" i="56"/>
  <c r="H133" i="55"/>
  <c r="H195" i="53"/>
  <c r="H262" i="52"/>
  <c r="H195" i="51"/>
  <c r="H359" i="24"/>
  <c r="F173" i="57"/>
  <c r="F173" i="54"/>
  <c r="F19" i="55"/>
  <c r="F46" i="53"/>
  <c r="F173" i="56"/>
  <c r="F19" i="51"/>
  <c r="F92" i="52"/>
  <c r="F196" i="24"/>
  <c r="G63" i="56"/>
  <c r="G63" i="57"/>
  <c r="G35" i="53"/>
  <c r="G23" i="55"/>
  <c r="G63" i="54"/>
  <c r="G106" i="52"/>
  <c r="G192" i="51"/>
  <c r="G242" i="24"/>
  <c r="H81" i="55"/>
  <c r="H111" i="53"/>
  <c r="H81" i="57"/>
  <c r="H81" i="54"/>
  <c r="H81" i="56"/>
  <c r="H275" i="24"/>
  <c r="H87" i="51"/>
  <c r="H169" i="52"/>
  <c r="F194" i="56"/>
  <c r="F194" i="54"/>
  <c r="F126" i="53"/>
  <c r="F194" i="57"/>
  <c r="F49" i="55"/>
  <c r="F179" i="24"/>
  <c r="F124" i="51"/>
  <c r="F119" i="52"/>
  <c r="H183" i="54"/>
  <c r="H183" i="56"/>
  <c r="H183" i="57"/>
  <c r="H204" i="53"/>
  <c r="H46" i="55"/>
  <c r="H203" i="51"/>
  <c r="H230" i="24"/>
  <c r="H77" i="52"/>
  <c r="H127" i="56"/>
  <c r="H8" i="55"/>
  <c r="H127" i="54"/>
  <c r="H127" i="57"/>
  <c r="H139" i="53"/>
  <c r="H188" i="24"/>
  <c r="H132" i="51"/>
  <c r="H83" i="52"/>
  <c r="F186" i="57"/>
  <c r="F186" i="56"/>
  <c r="F57" i="53"/>
  <c r="F186" i="54"/>
  <c r="F186" i="55"/>
  <c r="F368" i="24"/>
  <c r="F32" i="51"/>
  <c r="F158" i="52"/>
  <c r="G157" i="54"/>
  <c r="G157" i="56"/>
  <c r="G183" i="53"/>
  <c r="G93" i="55"/>
  <c r="G157" i="57"/>
  <c r="G176" i="51"/>
  <c r="G271" i="24"/>
  <c r="G175" i="52"/>
  <c r="H140" i="56"/>
  <c r="H140" i="57"/>
  <c r="H96" i="53"/>
  <c r="H140" i="55"/>
  <c r="H140" i="54"/>
  <c r="H192" i="52"/>
  <c r="H68" i="51"/>
  <c r="H358" i="24"/>
  <c r="F163" i="53"/>
  <c r="F163" i="54"/>
  <c r="F163" i="56"/>
  <c r="F163" i="57"/>
  <c r="F107" i="55"/>
  <c r="F179" i="51"/>
  <c r="F295" i="24"/>
  <c r="F186" i="52"/>
  <c r="G90" i="55"/>
  <c r="G84" i="53"/>
  <c r="G55" i="56"/>
  <c r="G55" i="57"/>
  <c r="G55" i="54"/>
  <c r="G225" i="52"/>
  <c r="G321" i="24"/>
  <c r="G73" i="51"/>
  <c r="H66" i="53"/>
  <c r="H198" i="55"/>
  <c r="H198" i="54"/>
  <c r="H198" i="57"/>
  <c r="H198" i="56"/>
  <c r="H153" i="52"/>
  <c r="H352" i="24"/>
  <c r="H50" i="51"/>
  <c r="F96" i="56"/>
  <c r="F96" i="57"/>
  <c r="F96" i="54"/>
  <c r="F60" i="53"/>
  <c r="F96" i="55"/>
  <c r="F357" i="24"/>
  <c r="F117" i="52"/>
  <c r="F52" i="51"/>
  <c r="G32" i="53"/>
  <c r="G57" i="54"/>
  <c r="G57" i="55"/>
  <c r="G57" i="56"/>
  <c r="G57" i="57"/>
  <c r="G23" i="51"/>
  <c r="G134" i="52"/>
  <c r="G195" i="24"/>
  <c r="H26" i="57"/>
  <c r="H26" i="54"/>
  <c r="H70" i="55"/>
  <c r="H26" i="56"/>
  <c r="H26" i="53"/>
  <c r="H289" i="24"/>
  <c r="H150" i="52"/>
  <c r="H47" i="51"/>
  <c r="F119" i="57"/>
  <c r="F119" i="56"/>
  <c r="F119" i="54"/>
  <c r="F37" i="53"/>
  <c r="F119" i="55"/>
  <c r="F267" i="24"/>
  <c r="F16" i="51"/>
  <c r="F152" i="52"/>
  <c r="G117" i="56"/>
  <c r="G117" i="54"/>
  <c r="G131" i="55"/>
  <c r="G117" i="57"/>
  <c r="G104" i="53"/>
  <c r="G362" i="24"/>
  <c r="G224" i="52"/>
  <c r="G121" i="51"/>
  <c r="H139" i="57"/>
  <c r="H64" i="53"/>
  <c r="H139" i="56"/>
  <c r="H139" i="55"/>
  <c r="H139" i="54"/>
  <c r="H140" i="52"/>
  <c r="H371" i="24"/>
  <c r="H14" i="51"/>
  <c r="F147" i="55"/>
  <c r="F17" i="53"/>
  <c r="F49" i="57"/>
  <c r="F49" i="54"/>
  <c r="F49" i="56"/>
  <c r="F13" i="51"/>
  <c r="F253" i="52"/>
  <c r="F337" i="24"/>
  <c r="G86" i="57"/>
  <c r="G86" i="56"/>
  <c r="G86" i="54"/>
  <c r="G83" i="53"/>
  <c r="G204" i="55"/>
  <c r="G228" i="52"/>
  <c r="G374" i="24"/>
  <c r="G79" i="51"/>
  <c r="H14" i="54"/>
  <c r="H14" i="57"/>
  <c r="H124" i="55"/>
  <c r="H189" i="53"/>
  <c r="H14" i="56"/>
  <c r="H304" i="24"/>
  <c r="H185" i="51"/>
  <c r="H147" i="52"/>
  <c r="F30" i="56"/>
  <c r="F201" i="55"/>
  <c r="F81" i="53"/>
  <c r="F30" i="57"/>
  <c r="F30" i="54"/>
  <c r="F69" i="51"/>
  <c r="F245" i="52"/>
  <c r="F318" i="24"/>
  <c r="G95" i="55"/>
  <c r="G200" i="57"/>
  <c r="G146" i="53"/>
  <c r="G200" i="56"/>
  <c r="G200" i="54"/>
  <c r="G285" i="24"/>
  <c r="G174" i="51"/>
  <c r="G176" i="52"/>
  <c r="H99" i="53"/>
  <c r="H120" i="55"/>
  <c r="H199" i="54"/>
  <c r="H199" i="57"/>
  <c r="H199" i="56"/>
  <c r="H105" i="51"/>
  <c r="H178" i="52"/>
  <c r="H282" i="24"/>
  <c r="F70" i="57"/>
  <c r="F70" i="56"/>
  <c r="F50" i="53"/>
  <c r="F58" i="55"/>
  <c r="F70" i="54"/>
  <c r="F28" i="51"/>
  <c r="F277" i="24"/>
  <c r="F116" i="52"/>
  <c r="G120" i="53"/>
  <c r="G208" i="56"/>
  <c r="G208" i="55"/>
  <c r="G208" i="54"/>
  <c r="G208" i="57"/>
  <c r="G113" i="51"/>
  <c r="G313" i="24"/>
  <c r="G130" i="52"/>
  <c r="H72" i="57"/>
  <c r="H72" i="53"/>
  <c r="H136" i="55"/>
  <c r="H279" i="52"/>
  <c r="H72" i="56"/>
  <c r="H72" i="54"/>
  <c r="H92" i="51"/>
  <c r="H353" i="24"/>
  <c r="F48" i="57"/>
  <c r="F48" i="53"/>
  <c r="F48" i="56"/>
  <c r="F18" i="55"/>
  <c r="F48" i="54"/>
  <c r="F184" i="24"/>
  <c r="F9" i="51"/>
  <c r="F99" i="52"/>
  <c r="G61" i="53"/>
  <c r="G50" i="57"/>
  <c r="G50" i="56"/>
  <c r="G50" i="54"/>
  <c r="G166" i="55"/>
  <c r="G10" i="51"/>
  <c r="G255" i="52"/>
  <c r="G335" i="24"/>
  <c r="H41" i="57"/>
  <c r="H41" i="53"/>
  <c r="H41" i="54"/>
  <c r="H32" i="55"/>
  <c r="H41" i="56"/>
  <c r="H91" i="52"/>
  <c r="H227" i="24"/>
  <c r="H70" i="51"/>
  <c r="F2" i="55"/>
  <c r="F110" i="56"/>
  <c r="F110" i="57"/>
  <c r="F110" i="54"/>
  <c r="F10" i="53"/>
  <c r="F4" i="51"/>
  <c r="F215" i="24"/>
  <c r="F75" i="52"/>
  <c r="G76" i="57"/>
  <c r="G76" i="54"/>
  <c r="G94" i="53"/>
  <c r="G76" i="56"/>
  <c r="G34" i="55"/>
  <c r="G94" i="51"/>
  <c r="G114" i="52"/>
  <c r="G218" i="24"/>
  <c r="H53" i="55"/>
  <c r="H171" i="54"/>
  <c r="H91" i="53"/>
  <c r="H171" i="56"/>
  <c r="H171" i="57"/>
  <c r="H192" i="24"/>
  <c r="H85" i="52"/>
  <c r="H83" i="51"/>
  <c r="F50" i="55"/>
  <c r="F19" i="56"/>
  <c r="F19" i="54"/>
  <c r="F19" i="53"/>
  <c r="F19" i="57"/>
  <c r="F234" i="24"/>
  <c r="F120" i="52"/>
  <c r="F163" i="51"/>
  <c r="G169" i="55"/>
  <c r="G169" i="54"/>
  <c r="G169" i="57"/>
  <c r="G169" i="56"/>
  <c r="G30" i="53"/>
  <c r="G142" i="52"/>
  <c r="G35" i="51"/>
  <c r="G232" i="24"/>
  <c r="H122" i="55"/>
  <c r="H122" i="54"/>
  <c r="H122" i="56"/>
  <c r="H122" i="57"/>
  <c r="H40" i="53"/>
  <c r="H341" i="24"/>
  <c r="H30" i="51"/>
  <c r="H213" i="52"/>
  <c r="F53" i="57"/>
  <c r="F53" i="54"/>
  <c r="F28" i="55"/>
  <c r="F16" i="53"/>
  <c r="F53" i="56"/>
  <c r="F199" i="24"/>
  <c r="F54" i="51"/>
  <c r="F109" i="52"/>
  <c r="G145" i="55"/>
  <c r="G145" i="56"/>
  <c r="G145" i="54"/>
  <c r="G145" i="57"/>
  <c r="G144" i="53"/>
  <c r="G155" i="52"/>
  <c r="G138" i="51"/>
  <c r="G183" i="24"/>
  <c r="H166" i="57"/>
  <c r="H166" i="56"/>
  <c r="H166" i="54"/>
  <c r="H65" i="53"/>
  <c r="H167" i="55"/>
  <c r="H254" i="52"/>
  <c r="H331" i="24"/>
  <c r="H27" i="51"/>
  <c r="F60" i="56"/>
  <c r="F60" i="57"/>
  <c r="F60" i="54"/>
  <c r="F85" i="53"/>
  <c r="F6" i="55"/>
  <c r="F98" i="51"/>
  <c r="F240" i="52"/>
  <c r="F325" i="24"/>
  <c r="G59" i="53"/>
  <c r="G24" i="56"/>
  <c r="G24" i="57"/>
  <c r="G163" i="55"/>
  <c r="G24" i="54"/>
  <c r="G329" i="24"/>
  <c r="G238" i="52"/>
  <c r="G58" i="51"/>
  <c r="H88" i="57"/>
  <c r="H62" i="55"/>
  <c r="H88" i="56"/>
  <c r="H125" i="53"/>
  <c r="H88" i="54"/>
  <c r="H122" i="51"/>
  <c r="H131" i="52"/>
  <c r="H249" i="24"/>
  <c r="F31" i="55"/>
  <c r="F7" i="56"/>
  <c r="F7" i="57"/>
  <c r="F7" i="54"/>
  <c r="F28" i="53"/>
  <c r="F79" i="52"/>
  <c r="F25" i="51"/>
  <c r="F168" i="24"/>
  <c r="H168" i="54"/>
  <c r="H87" i="53"/>
  <c r="H168" i="56"/>
  <c r="H168" i="57"/>
  <c r="H168" i="55"/>
  <c r="H254" i="24"/>
  <c r="H75" i="51"/>
  <c r="H138" i="52"/>
  <c r="F193" i="56"/>
  <c r="F193" i="54"/>
  <c r="F41" i="55"/>
  <c r="F193" i="57"/>
  <c r="F98" i="53"/>
  <c r="F100" i="51"/>
  <c r="F98" i="52"/>
  <c r="F177" i="24"/>
  <c r="G128" i="56"/>
  <c r="G44" i="53"/>
  <c r="G128" i="57"/>
  <c r="G128" i="54"/>
  <c r="G207" i="55"/>
  <c r="G45" i="51"/>
  <c r="G261" i="52"/>
  <c r="G328" i="24"/>
  <c r="H131" i="56"/>
  <c r="H178" i="53"/>
  <c r="H131" i="57"/>
  <c r="H131" i="54"/>
  <c r="H200" i="55"/>
  <c r="H170" i="51"/>
  <c r="H257" i="52"/>
  <c r="H326" i="24"/>
  <c r="F31" i="56"/>
  <c r="F27" i="53"/>
  <c r="F175" i="55"/>
  <c r="F31" i="57"/>
  <c r="F31" i="54"/>
  <c r="F334" i="24"/>
  <c r="F247" i="52"/>
  <c r="F20" i="51"/>
  <c r="G114" i="55"/>
  <c r="G153" i="56"/>
  <c r="G153" i="57"/>
  <c r="G153" i="54"/>
  <c r="G187" i="53"/>
  <c r="G182" i="51"/>
  <c r="G194" i="52"/>
  <c r="G263" i="24"/>
  <c r="H172" i="56"/>
  <c r="H42" i="53"/>
  <c r="H172" i="54"/>
  <c r="H181" i="55"/>
  <c r="H172" i="57"/>
  <c r="H336" i="24"/>
  <c r="H256" i="52"/>
  <c r="H40" i="51"/>
  <c r="F130" i="54"/>
  <c r="F92" i="53"/>
  <c r="F130" i="56"/>
  <c r="F174" i="55"/>
  <c r="F130" i="57"/>
  <c r="F277" i="52"/>
  <c r="F323" i="24"/>
  <c r="F90" i="51"/>
  <c r="G146" i="56"/>
  <c r="G153" i="53"/>
  <c r="G146" i="55"/>
  <c r="G146" i="57"/>
  <c r="G146" i="54"/>
  <c r="G205" i="24"/>
  <c r="G143" i="51"/>
  <c r="G248" i="52"/>
  <c r="H134" i="57"/>
  <c r="H167" i="53"/>
  <c r="H134" i="56"/>
  <c r="H134" i="55"/>
  <c r="H134" i="54"/>
  <c r="H239" i="52"/>
  <c r="H200" i="24"/>
  <c r="H196" i="51"/>
  <c r="F176" i="53"/>
  <c r="F188" i="54"/>
  <c r="F188" i="57"/>
  <c r="F188" i="56"/>
  <c r="F188" i="55"/>
  <c r="F298" i="24"/>
  <c r="F188" i="51"/>
  <c r="F244" i="52"/>
  <c r="G192" i="53"/>
  <c r="G203" i="54"/>
  <c r="G129" i="55"/>
  <c r="G203" i="56"/>
  <c r="G203" i="57"/>
  <c r="G187" i="51"/>
  <c r="G205" i="52"/>
  <c r="G286" i="24"/>
  <c r="H152" i="57"/>
  <c r="H171" i="53"/>
  <c r="H59" i="55"/>
  <c r="H152" i="56"/>
  <c r="H152" i="54"/>
  <c r="H160" i="51"/>
  <c r="H178" i="24"/>
  <c r="H124" i="52"/>
  <c r="F184" i="54"/>
  <c r="F161" i="53"/>
  <c r="F184" i="57"/>
  <c r="F184" i="55"/>
  <c r="F184" i="56"/>
  <c r="F317" i="24"/>
  <c r="F246" i="52"/>
  <c r="F142" i="51"/>
  <c r="G129" i="56"/>
  <c r="G97" i="55"/>
  <c r="G88" i="53"/>
  <c r="G129" i="54"/>
  <c r="G129" i="57"/>
  <c r="G103" i="51"/>
  <c r="G278" i="24"/>
  <c r="G113" i="52"/>
  <c r="H99" i="54"/>
  <c r="H99" i="56"/>
  <c r="H99" i="55"/>
  <c r="H123" i="53"/>
  <c r="H99" i="57"/>
  <c r="H222" i="52"/>
  <c r="H116" i="51"/>
  <c r="H305" i="24"/>
  <c r="F129" i="53"/>
  <c r="F16" i="57"/>
  <c r="F16" i="56"/>
  <c r="F16" i="55"/>
  <c r="F16" i="54"/>
  <c r="F223" i="24"/>
  <c r="F125" i="51"/>
  <c r="F232" i="52"/>
  <c r="G121" i="53"/>
  <c r="G44" i="56"/>
  <c r="G44" i="54"/>
  <c r="G44" i="55"/>
  <c r="G44" i="57"/>
  <c r="G214" i="24"/>
  <c r="G114" i="51"/>
  <c r="G218" i="52"/>
  <c r="H122" i="53"/>
  <c r="H205" i="57"/>
  <c r="H205" i="56"/>
  <c r="H205" i="55"/>
  <c r="H205" i="54"/>
  <c r="H108" i="51"/>
  <c r="H220" i="24"/>
  <c r="H230" i="52"/>
  <c r="F36" i="56"/>
  <c r="F159" i="53"/>
  <c r="F36" i="57"/>
  <c r="F36" i="55"/>
  <c r="F36" i="54"/>
  <c r="F203" i="24"/>
  <c r="F128" i="51"/>
  <c r="F210" i="52"/>
  <c r="G161" i="55"/>
  <c r="G161" i="54"/>
  <c r="G161" i="57"/>
  <c r="G161" i="56"/>
  <c r="G174" i="53"/>
  <c r="G202" i="51"/>
  <c r="G363" i="24"/>
  <c r="G235" i="52"/>
  <c r="O11" i="29"/>
  <c r="H11" i="55"/>
  <c r="H113" i="53"/>
  <c r="H11" i="57"/>
  <c r="H11" i="56"/>
  <c r="H11" i="54"/>
  <c r="H88" i="51"/>
  <c r="H209" i="52"/>
  <c r="H330" i="24"/>
  <c r="F103" i="56"/>
  <c r="F103" i="57"/>
  <c r="F103" i="55"/>
  <c r="F103" i="54"/>
  <c r="F105" i="53"/>
  <c r="F109" i="51"/>
  <c r="F243" i="24"/>
  <c r="F211" i="52"/>
  <c r="G78" i="57"/>
  <c r="G78" i="54"/>
  <c r="G78" i="55"/>
  <c r="G69" i="53"/>
  <c r="G78" i="56"/>
  <c r="G204" i="24"/>
  <c r="G2" i="51"/>
  <c r="G214" i="52"/>
  <c r="H130" i="55"/>
  <c r="H46" i="54"/>
  <c r="H46" i="56"/>
  <c r="H5" i="53"/>
  <c r="H46" i="57"/>
  <c r="H315" i="24"/>
  <c r="H212" i="52"/>
  <c r="F144" i="55"/>
  <c r="F154" i="53"/>
  <c r="F144" i="54"/>
  <c r="F144" i="57"/>
  <c r="F144" i="56"/>
  <c r="F203" i="52"/>
  <c r="F338" i="24"/>
  <c r="F140" i="51"/>
  <c r="G64" i="57"/>
  <c r="G64" i="56"/>
  <c r="G76" i="55"/>
  <c r="G67" i="53"/>
  <c r="G64" i="54"/>
  <c r="G18" i="51"/>
  <c r="G143" i="52"/>
  <c r="G257" i="24"/>
  <c r="H175" i="53"/>
  <c r="H43" i="54"/>
  <c r="H72" i="55"/>
  <c r="H43" i="56"/>
  <c r="H43" i="57"/>
  <c r="H167" i="51"/>
  <c r="H161" i="52"/>
  <c r="H261" i="24"/>
  <c r="G95" i="53"/>
  <c r="G40" i="56"/>
  <c r="G40" i="57"/>
  <c r="G40" i="54"/>
  <c r="G40" i="55"/>
  <c r="G346" i="24"/>
  <c r="G81" i="51"/>
  <c r="G207" i="52"/>
  <c r="N15" i="29"/>
  <c r="G10" i="57"/>
  <c r="G10" i="56"/>
  <c r="G10" i="54"/>
  <c r="G10" i="55"/>
  <c r="G115" i="53"/>
  <c r="G164" i="24"/>
  <c r="G217" i="52"/>
  <c r="G67" i="51"/>
  <c r="H181" i="53"/>
  <c r="H34" i="54"/>
  <c r="H176" i="55"/>
  <c r="H34" i="57"/>
  <c r="H34" i="56"/>
  <c r="H173" i="51"/>
  <c r="H233" i="52"/>
  <c r="H311" i="24"/>
  <c r="G89" i="55"/>
  <c r="G89" i="56"/>
  <c r="G185" i="53"/>
  <c r="G89" i="57"/>
  <c r="G89" i="54"/>
  <c r="G264" i="24"/>
  <c r="G193" i="51"/>
  <c r="G163" i="52"/>
  <c r="G45" i="57"/>
  <c r="G45" i="54"/>
  <c r="G45" i="55"/>
  <c r="G45" i="56"/>
  <c r="G160" i="53"/>
  <c r="G364" i="24"/>
  <c r="G157" i="51"/>
  <c r="G182" i="52"/>
  <c r="H66" i="54"/>
  <c r="H66" i="57"/>
  <c r="H86" i="55"/>
  <c r="H66" i="56"/>
  <c r="H213" i="53"/>
  <c r="H212" i="51"/>
  <c r="H144" i="52"/>
  <c r="H253" i="24"/>
  <c r="G124" i="56"/>
  <c r="G124" i="57"/>
  <c r="G157" i="53"/>
  <c r="G124" i="54"/>
  <c r="G51" i="55"/>
  <c r="G150" i="51"/>
  <c r="G105" i="52"/>
  <c r="G162" i="24"/>
  <c r="G150" i="57"/>
  <c r="G150" i="56"/>
  <c r="G147" i="53"/>
  <c r="G150" i="55"/>
  <c r="G150" i="54"/>
  <c r="G255" i="24"/>
  <c r="G185" i="52"/>
  <c r="G146" i="51"/>
  <c r="H204" i="56"/>
  <c r="H188" i="53"/>
  <c r="H204" i="57"/>
  <c r="H118" i="55"/>
  <c r="H204" i="54"/>
  <c r="H183" i="51"/>
  <c r="H151" i="52"/>
  <c r="H287" i="24"/>
  <c r="G20" i="55"/>
  <c r="G33" i="54"/>
  <c r="G33" i="57"/>
  <c r="G33" i="56"/>
  <c r="G36" i="53"/>
  <c r="G26" i="51"/>
  <c r="G80" i="52"/>
  <c r="G185" i="24"/>
  <c r="G170" i="55"/>
  <c r="G175" i="54"/>
  <c r="G149" i="53"/>
  <c r="G175" i="57"/>
  <c r="G175" i="56"/>
  <c r="G350" i="24"/>
  <c r="G93" i="51"/>
  <c r="G271" i="52"/>
  <c r="H174" i="54"/>
  <c r="H174" i="56"/>
  <c r="H173" i="53"/>
  <c r="H55" i="55"/>
  <c r="H174" i="57"/>
  <c r="H102" i="52"/>
  <c r="H164" i="51"/>
  <c r="H206" i="24"/>
  <c r="G173" i="55"/>
  <c r="G95" i="54"/>
  <c r="G95" i="57"/>
  <c r="G95" i="56"/>
  <c r="G43" i="53"/>
  <c r="G270" i="52"/>
  <c r="G38" i="51"/>
  <c r="G343" i="24"/>
  <c r="F101" i="55"/>
  <c r="F101" i="57"/>
  <c r="F74" i="53"/>
  <c r="F101" i="56"/>
  <c r="F101" i="54"/>
  <c r="F184" i="52"/>
  <c r="F366" i="24"/>
  <c r="F63" i="51"/>
  <c r="H94" i="57"/>
  <c r="H94" i="56"/>
  <c r="H94" i="54"/>
  <c r="H73" i="53"/>
  <c r="H199" i="55"/>
  <c r="H51" i="51"/>
  <c r="H265" i="52"/>
  <c r="H344" i="24"/>
  <c r="G182" i="56"/>
  <c r="G182" i="54"/>
  <c r="G68" i="53"/>
  <c r="G182" i="57"/>
  <c r="G182" i="55"/>
  <c r="G24" i="51"/>
  <c r="G191" i="52"/>
  <c r="G235" i="24"/>
  <c r="H159" i="57"/>
  <c r="H159" i="54"/>
  <c r="H53" i="53"/>
  <c r="H159" i="56"/>
  <c r="H159" i="55"/>
  <c r="H259" i="52"/>
  <c r="H245" i="24"/>
  <c r="H49" i="51"/>
  <c r="G73" i="56"/>
  <c r="G73" i="54"/>
  <c r="G210" i="55"/>
  <c r="G142" i="53"/>
  <c r="G73" i="57"/>
  <c r="G147" i="51"/>
  <c r="G93" i="52"/>
  <c r="G208" i="24"/>
  <c r="F5" i="57"/>
  <c r="F68" i="55"/>
  <c r="F5" i="54"/>
  <c r="F12" i="53"/>
  <c r="F5" i="56"/>
  <c r="F15" i="51"/>
  <c r="F294" i="24"/>
  <c r="F132" i="52"/>
  <c r="H27" i="57"/>
  <c r="H56" i="55"/>
  <c r="H165" i="53"/>
  <c r="H27" i="56"/>
  <c r="H27" i="54"/>
  <c r="H76" i="52"/>
  <c r="H167" i="24"/>
  <c r="H166" i="51"/>
  <c r="G160" i="55"/>
  <c r="G114" i="57"/>
  <c r="G114" i="54"/>
  <c r="G114" i="56"/>
  <c r="G132" i="53"/>
  <c r="G316" i="24"/>
  <c r="G276" i="52"/>
  <c r="G134" i="51"/>
  <c r="F52" i="56"/>
  <c r="F52" i="57"/>
  <c r="F52" i="54"/>
  <c r="F26" i="55"/>
  <c r="F169" i="53"/>
  <c r="F216" i="24"/>
  <c r="F111" i="52"/>
  <c r="F77" i="51"/>
  <c r="H15" i="53"/>
  <c r="H167" i="56"/>
  <c r="H167" i="54"/>
  <c r="H167" i="57"/>
  <c r="H25" i="55"/>
  <c r="H212" i="24"/>
  <c r="H112" i="52"/>
  <c r="H61" i="51"/>
  <c r="G56" i="56"/>
  <c r="G25" i="53"/>
  <c r="G56" i="54"/>
  <c r="G56" i="57"/>
  <c r="G48" i="55"/>
  <c r="G161" i="24"/>
  <c r="G184" i="51"/>
  <c r="G78" i="52"/>
  <c r="F4" i="53"/>
  <c r="F4" i="57"/>
  <c r="F4" i="56"/>
  <c r="F149" i="55"/>
  <c r="F4" i="54"/>
  <c r="F312" i="24"/>
  <c r="F221" i="52"/>
  <c r="F169" i="51"/>
  <c r="H23" i="53"/>
  <c r="H69" i="55"/>
  <c r="H28" i="57"/>
  <c r="H28" i="56"/>
  <c r="H28" i="54"/>
  <c r="H139" i="52"/>
  <c r="H290" i="24"/>
  <c r="H17" i="51"/>
  <c r="G171" i="55"/>
  <c r="G63" i="53"/>
  <c r="G51" i="56"/>
  <c r="G51" i="57"/>
  <c r="G51" i="54"/>
  <c r="G74" i="51"/>
  <c r="G320" i="24"/>
  <c r="G231" i="52"/>
  <c r="F20" i="56"/>
  <c r="F20" i="53"/>
  <c r="F84" i="55"/>
  <c r="F20" i="57"/>
  <c r="F20" i="54"/>
  <c r="F161" i="51"/>
  <c r="F292" i="24"/>
  <c r="F168" i="52"/>
  <c r="H112" i="55"/>
  <c r="H127" i="53"/>
  <c r="H35" i="56"/>
  <c r="H35" i="54"/>
  <c r="H35" i="57"/>
  <c r="H146" i="52"/>
  <c r="H107" i="51"/>
  <c r="H266" i="24"/>
  <c r="G117" i="53"/>
  <c r="G196" i="55"/>
  <c r="G196" i="57"/>
  <c r="G196" i="54"/>
  <c r="G196" i="56"/>
  <c r="G102" i="51"/>
  <c r="G284" i="24"/>
  <c r="G123" i="52"/>
  <c r="F21" i="57"/>
  <c r="F80" i="55"/>
  <c r="F21" i="54"/>
  <c r="F21" i="53"/>
  <c r="F21" i="56"/>
  <c r="F82" i="51"/>
  <c r="F291" i="24"/>
  <c r="F164" i="52"/>
  <c r="H107" i="53"/>
  <c r="H107" i="54"/>
  <c r="H107" i="56"/>
  <c r="H107" i="57"/>
  <c r="H87" i="55"/>
  <c r="H293" i="24"/>
  <c r="H170" i="52"/>
  <c r="H189" i="51"/>
  <c r="G87" i="54"/>
  <c r="G157" i="55"/>
  <c r="G87" i="57"/>
  <c r="G87" i="56"/>
  <c r="G164" i="53"/>
  <c r="G250" i="52"/>
  <c r="G145" i="51"/>
  <c r="G345" i="24"/>
  <c r="F162" i="57"/>
  <c r="F110" i="55"/>
  <c r="F162" i="54"/>
  <c r="F162" i="53"/>
  <c r="F162" i="56"/>
  <c r="F120" i="51"/>
  <c r="F187" i="52"/>
  <c r="F296" i="24"/>
  <c r="H209" i="53"/>
  <c r="H209" i="56"/>
  <c r="H121" i="55"/>
  <c r="H209" i="54"/>
  <c r="H209" i="57"/>
  <c r="H196" i="52"/>
  <c r="H302" i="24"/>
  <c r="H34" i="51"/>
  <c r="G118" i="56"/>
  <c r="G118" i="57"/>
  <c r="G66" i="55"/>
  <c r="G118" i="54"/>
  <c r="G118" i="53"/>
  <c r="G84" i="51"/>
  <c r="G246" i="24"/>
  <c r="G126" i="52"/>
  <c r="F120" i="57"/>
  <c r="F120" i="56"/>
  <c r="F120" i="54"/>
  <c r="F166" i="53"/>
  <c r="F13" i="55"/>
  <c r="F86" i="52"/>
  <c r="F172" i="51"/>
  <c r="F169" i="24"/>
  <c r="H158" i="55"/>
  <c r="H34" i="53"/>
  <c r="H170" i="54"/>
  <c r="H170" i="56"/>
  <c r="H170" i="57"/>
  <c r="H7" i="51"/>
  <c r="H354" i="24"/>
  <c r="H216" i="52"/>
  <c r="G23" i="56"/>
  <c r="G5" i="55"/>
  <c r="G23" i="57"/>
  <c r="G72" i="52"/>
  <c r="G23" i="54"/>
  <c r="G56" i="53"/>
  <c r="G176" i="24"/>
  <c r="G62" i="51"/>
  <c r="F58" i="56"/>
  <c r="F58" i="57"/>
  <c r="F63" i="55"/>
  <c r="F58" i="54"/>
  <c r="F82" i="53"/>
  <c r="F244" i="24"/>
  <c r="F110" i="52"/>
  <c r="F95" i="51"/>
  <c r="H190" i="54"/>
  <c r="H177" i="53"/>
  <c r="H190" i="55"/>
  <c r="H190" i="57"/>
  <c r="H190" i="56"/>
  <c r="H186" i="24"/>
  <c r="H194" i="51"/>
  <c r="H95" i="52"/>
  <c r="G76" i="53"/>
  <c r="G206" i="56"/>
  <c r="G206" i="55"/>
  <c r="G206" i="54"/>
  <c r="G206" i="57"/>
  <c r="G65" i="51"/>
  <c r="G97" i="52"/>
  <c r="G247" i="24"/>
  <c r="F54" i="56"/>
  <c r="F54" i="54"/>
  <c r="F54" i="57"/>
  <c r="F54" i="55"/>
  <c r="F7" i="53"/>
  <c r="F125" i="52"/>
  <c r="F22" i="51"/>
  <c r="F322" i="24"/>
  <c r="H9" i="53"/>
  <c r="H111" i="56"/>
  <c r="H111" i="57"/>
  <c r="H22" i="55"/>
  <c r="H111" i="54"/>
  <c r="H103" i="52"/>
  <c r="H166" i="24"/>
  <c r="H21" i="51"/>
  <c r="F7" i="55"/>
  <c r="F47" i="57"/>
  <c r="F47" i="54"/>
  <c r="F62" i="53"/>
  <c r="F47" i="56"/>
  <c r="F190" i="24"/>
  <c r="F87" i="52"/>
  <c r="F60" i="51"/>
  <c r="G39" i="56"/>
  <c r="G39" i="55"/>
  <c r="G39" i="57"/>
  <c r="G33" i="53"/>
  <c r="G39" i="54"/>
  <c r="G133" i="52"/>
  <c r="G59" i="51"/>
  <c r="G236" i="24"/>
  <c r="H134" i="53"/>
  <c r="H176" i="54"/>
  <c r="H176" i="56"/>
  <c r="H176" i="57"/>
  <c r="H64" i="55"/>
  <c r="H191" i="51"/>
  <c r="H250" i="24"/>
  <c r="H129" i="52"/>
  <c r="F6" i="57"/>
  <c r="F92" i="55"/>
  <c r="F6" i="56"/>
  <c r="F6" i="54"/>
  <c r="F6" i="53"/>
  <c r="F12" i="51"/>
  <c r="F137" i="52"/>
  <c r="F251" i="24"/>
  <c r="G106" i="57"/>
  <c r="G106" i="56"/>
  <c r="G106" i="54"/>
  <c r="G106" i="53"/>
  <c r="G43" i="55"/>
  <c r="G229" i="24"/>
  <c r="G190" i="51"/>
  <c r="G118" i="52"/>
  <c r="H210" i="53"/>
  <c r="H210" i="56"/>
  <c r="H193" i="52"/>
  <c r="H210" i="57"/>
  <c r="H113" i="55"/>
  <c r="H210" i="54"/>
  <c r="H181" i="51"/>
  <c r="H300" i="24"/>
  <c r="F136" i="57"/>
  <c r="F58" i="53"/>
  <c r="F35" i="55"/>
  <c r="F136" i="56"/>
  <c r="F136" i="54"/>
  <c r="F104" i="51"/>
  <c r="F108" i="52"/>
  <c r="F222" i="24"/>
  <c r="H179" i="53"/>
  <c r="H108" i="57"/>
  <c r="H108" i="56"/>
  <c r="H108" i="55"/>
  <c r="H108" i="54"/>
  <c r="H208" i="51"/>
  <c r="H351" i="24"/>
  <c r="H264" i="52"/>
  <c r="F105" i="57"/>
  <c r="F105" i="55"/>
  <c r="F105" i="56"/>
  <c r="F105" i="54"/>
  <c r="F200" i="53"/>
  <c r="F356" i="24"/>
  <c r="F274" i="52"/>
  <c r="F211" i="51"/>
  <c r="G202" i="57"/>
  <c r="G202" i="55"/>
  <c r="G140" i="53"/>
  <c r="G202" i="56"/>
  <c r="G202" i="54"/>
  <c r="G319" i="24"/>
  <c r="G268" i="52"/>
  <c r="G159" i="51"/>
  <c r="H148" i="57"/>
  <c r="H77" i="53"/>
  <c r="H148" i="55"/>
  <c r="H148" i="54"/>
  <c r="H148" i="56"/>
  <c r="H173" i="24"/>
  <c r="H266" i="52"/>
  <c r="H36" i="51"/>
  <c r="F187" i="54"/>
  <c r="F90" i="53"/>
  <c r="F187" i="57"/>
  <c r="F187" i="56"/>
  <c r="F187" i="55"/>
  <c r="F118" i="51"/>
  <c r="F278" i="52"/>
  <c r="F269" i="24"/>
  <c r="G185" i="54"/>
  <c r="G185" i="57"/>
  <c r="G185" i="56"/>
  <c r="G185" i="55"/>
  <c r="G114" i="53"/>
  <c r="G91" i="51"/>
  <c r="G175" i="24"/>
  <c r="G263" i="52"/>
  <c r="H197" i="57"/>
  <c r="H197" i="55"/>
  <c r="H202" i="53"/>
  <c r="H197" i="56"/>
  <c r="H197" i="54"/>
  <c r="H200" i="51"/>
  <c r="H127" i="52"/>
  <c r="H360" i="24"/>
  <c r="F112" i="54"/>
  <c r="F112" i="53"/>
  <c r="F21" i="55"/>
  <c r="F112" i="57"/>
  <c r="F112" i="56"/>
  <c r="F42" i="51"/>
  <c r="F198" i="24"/>
  <c r="F101" i="52"/>
  <c r="G135" i="54"/>
  <c r="G135" i="56"/>
  <c r="G51" i="53"/>
  <c r="G135" i="57"/>
  <c r="G30" i="55"/>
  <c r="G89" i="52"/>
  <c r="G46" i="51"/>
  <c r="G213" i="24"/>
  <c r="H178" i="55"/>
  <c r="H178" i="54"/>
  <c r="H178" i="56"/>
  <c r="H168" i="53"/>
  <c r="H178" i="57"/>
  <c r="H205" i="51"/>
  <c r="H258" i="52"/>
  <c r="H372" i="24"/>
  <c r="F74" i="57"/>
  <c r="F74" i="56"/>
  <c r="F74" i="54"/>
  <c r="F47" i="53"/>
  <c r="F128" i="55"/>
  <c r="F129" i="51"/>
  <c r="F156" i="52"/>
  <c r="F280" i="24"/>
  <c r="G84" i="57"/>
  <c r="G84" i="54"/>
  <c r="G84" i="56"/>
  <c r="G71" i="53"/>
  <c r="G67" i="55"/>
  <c r="G29" i="51"/>
  <c r="G240" i="24"/>
  <c r="G104" i="52"/>
  <c r="H91" i="55"/>
  <c r="H182" i="53"/>
  <c r="H160" i="54"/>
  <c r="H160" i="57"/>
  <c r="H160" i="56"/>
  <c r="H283" i="24"/>
  <c r="H175" i="51"/>
  <c r="H174" i="52"/>
  <c r="F142" i="56"/>
  <c r="F142" i="55"/>
  <c r="F137" i="53"/>
  <c r="F142" i="54"/>
  <c r="F142" i="57"/>
  <c r="F279" i="24"/>
  <c r="F162" i="51"/>
  <c r="F243" i="52"/>
  <c r="G82" i="54"/>
  <c r="G93" i="53"/>
  <c r="G82" i="57"/>
  <c r="G209" i="55"/>
  <c r="G82" i="56"/>
  <c r="G258" i="24"/>
  <c r="G181" i="52"/>
  <c r="G85" i="51"/>
  <c r="N10" i="29"/>
  <c r="G184" i="53"/>
  <c r="G8" i="56"/>
  <c r="G8" i="57"/>
  <c r="G38" i="55"/>
  <c r="G8" i="54"/>
  <c r="G165" i="24"/>
  <c r="G177" i="51"/>
  <c r="G94" i="52"/>
  <c r="H151" i="57"/>
  <c r="H151" i="56"/>
  <c r="H151" i="55"/>
  <c r="H151" i="54"/>
  <c r="H97" i="53"/>
  <c r="H209" i="24"/>
  <c r="H97" i="51"/>
  <c r="H215" i="52"/>
  <c r="F186" i="53"/>
  <c r="F60" i="55"/>
  <c r="F32" i="57"/>
  <c r="F32" i="56"/>
  <c r="F32" i="54"/>
  <c r="F82" i="52"/>
  <c r="F180" i="51"/>
  <c r="F163" i="24"/>
  <c r="G100" i="57"/>
  <c r="G100" i="54"/>
  <c r="G100" i="55"/>
  <c r="G100" i="56"/>
  <c r="G116" i="53"/>
  <c r="G112" i="51"/>
  <c r="G219" i="52"/>
  <c r="G367" i="24"/>
  <c r="H80" i="53"/>
  <c r="H137" i="55"/>
  <c r="H137" i="56"/>
  <c r="H137" i="57"/>
  <c r="H137" i="54"/>
  <c r="H342" i="24"/>
  <c r="H126" i="51"/>
  <c r="H201" i="52"/>
  <c r="F80" i="57"/>
  <c r="F80" i="56"/>
  <c r="F119" i="53"/>
  <c r="F80" i="54"/>
  <c r="F61" i="55"/>
  <c r="F208" i="52"/>
  <c r="F252" i="24"/>
  <c r="F89" i="51"/>
  <c r="G136" i="53"/>
  <c r="G123" i="57"/>
  <c r="G123" i="56"/>
  <c r="G123" i="55"/>
  <c r="G123" i="54"/>
  <c r="G152" i="51"/>
  <c r="G159" i="52"/>
  <c r="G333" i="24"/>
  <c r="H29" i="55"/>
  <c r="H177" i="54"/>
  <c r="H193" i="53"/>
  <c r="H177" i="57"/>
  <c r="H177" i="56"/>
  <c r="H115" i="52"/>
  <c r="H131" i="51"/>
  <c r="H225" i="24"/>
  <c r="F98" i="55"/>
  <c r="F98" i="57"/>
  <c r="F98" i="54"/>
  <c r="F98" i="56"/>
  <c r="F124" i="53"/>
  <c r="F119" i="51"/>
  <c r="F229" i="52"/>
  <c r="F219" i="24"/>
  <c r="N16" i="29"/>
  <c r="G15" i="55"/>
  <c r="G15" i="56"/>
  <c r="G15" i="54"/>
  <c r="G135" i="53"/>
  <c r="G234" i="52"/>
  <c r="G15" i="57"/>
  <c r="G224" i="24"/>
  <c r="G127" i="51"/>
  <c r="H192" i="54"/>
  <c r="H148" i="53"/>
  <c r="H192" i="56"/>
  <c r="H192" i="57"/>
  <c r="H223" i="52"/>
  <c r="H192" i="55"/>
  <c r="H211" i="24"/>
  <c r="H149" i="51"/>
  <c r="F75" i="54"/>
  <c r="F75" i="57"/>
  <c r="F75" i="56"/>
  <c r="F75" i="55"/>
  <c r="F45" i="53"/>
  <c r="F55" i="51"/>
  <c r="F200" i="52"/>
  <c r="F202" i="24"/>
  <c r="G195" i="54"/>
  <c r="G156" i="53"/>
  <c r="G195" i="55"/>
  <c r="G195" i="56"/>
  <c r="G195" i="57"/>
  <c r="G204" i="52"/>
  <c r="G155" i="51"/>
  <c r="G181" i="24"/>
  <c r="H38" i="56"/>
  <c r="H82" i="55"/>
  <c r="H38" i="54"/>
  <c r="H100" i="53"/>
  <c r="H38" i="57"/>
  <c r="H71" i="51"/>
  <c r="H288" i="24"/>
  <c r="H107" i="52"/>
  <c r="F181" i="57"/>
  <c r="F181" i="54"/>
  <c r="F181" i="56"/>
  <c r="F203" i="53"/>
  <c r="F33" i="55"/>
  <c r="F171" i="51"/>
  <c r="F74" i="52"/>
  <c r="F226" i="24"/>
  <c r="N12" i="29"/>
  <c r="G103" i="53"/>
  <c r="G12" i="56"/>
  <c r="G12" i="57"/>
  <c r="G12" i="55"/>
  <c r="G12" i="54"/>
  <c r="G239" i="24"/>
  <c r="G145" i="52"/>
  <c r="G86" i="51"/>
  <c r="H79" i="57"/>
  <c r="H79" i="56"/>
  <c r="H79" i="54"/>
  <c r="H86" i="53"/>
  <c r="H79" i="55"/>
  <c r="H111" i="51"/>
  <c r="H207" i="24"/>
  <c r="H183" i="52"/>
  <c r="F71" i="56"/>
  <c r="F71" i="55"/>
  <c r="F71" i="54"/>
  <c r="F89" i="53"/>
  <c r="F71" i="57"/>
  <c r="F180" i="52"/>
  <c r="F231" i="24"/>
  <c r="F106" i="51"/>
  <c r="N7" i="29"/>
  <c r="G8" i="53"/>
  <c r="G9" i="55"/>
  <c r="G9" i="54"/>
  <c r="G9" i="56"/>
  <c r="G9" i="57"/>
  <c r="G179" i="52"/>
  <c r="G64" i="51"/>
  <c r="G228" i="24"/>
  <c r="H17" i="55"/>
  <c r="H17" i="57"/>
  <c r="H17" i="54"/>
  <c r="H128" i="53"/>
  <c r="H17" i="56"/>
  <c r="H123" i="51"/>
  <c r="H188" i="52"/>
  <c r="H187" i="24"/>
  <c r="F65" i="57"/>
  <c r="F65" i="55"/>
  <c r="F65" i="54"/>
  <c r="F38" i="53"/>
  <c r="F65" i="56"/>
  <c r="F191" i="24"/>
  <c r="F171" i="52"/>
  <c r="F44" i="51"/>
  <c r="G19" i="55"/>
  <c r="G173" i="54"/>
  <c r="G173" i="57"/>
  <c r="G46" i="53"/>
  <c r="G173" i="56"/>
  <c r="G19" i="51"/>
  <c r="G92" i="52"/>
  <c r="G196" i="24"/>
  <c r="H63" i="56"/>
  <c r="H63" i="57"/>
  <c r="H63" i="54"/>
  <c r="H23" i="55"/>
  <c r="H35" i="53"/>
  <c r="H192" i="51"/>
  <c r="H106" i="52"/>
  <c r="H242" i="24"/>
  <c r="F138" i="53"/>
  <c r="F125" i="55"/>
  <c r="F125" i="56"/>
  <c r="F125" i="57"/>
  <c r="F125" i="54"/>
  <c r="F136" i="51"/>
  <c r="F340" i="24"/>
  <c r="F197" i="52"/>
  <c r="G126" i="53"/>
  <c r="G194" i="54"/>
  <c r="G49" i="55"/>
  <c r="G194" i="56"/>
  <c r="G194" i="57"/>
  <c r="G119" i="52"/>
  <c r="G179" i="24"/>
  <c r="G124" i="51"/>
  <c r="G183" i="54"/>
  <c r="G204" i="53"/>
  <c r="G183" i="57"/>
  <c r="G183" i="56"/>
  <c r="G46" i="55"/>
  <c r="G77" i="52"/>
  <c r="G230" i="24"/>
  <c r="G203" i="51"/>
  <c r="F93" i="57"/>
  <c r="F88" i="55"/>
  <c r="F93" i="56"/>
  <c r="F93" i="54"/>
  <c r="F211" i="53"/>
  <c r="F207" i="51"/>
  <c r="F270" i="24"/>
  <c r="F172" i="52"/>
  <c r="G186" i="57"/>
  <c r="G186" i="56"/>
  <c r="G186" i="54"/>
  <c r="G57" i="53"/>
  <c r="G186" i="55"/>
  <c r="G158" i="52"/>
  <c r="G368" i="24"/>
  <c r="G32" i="51"/>
  <c r="H93" i="55"/>
  <c r="H183" i="53"/>
  <c r="H157" i="54"/>
  <c r="H157" i="57"/>
  <c r="H157" i="56"/>
  <c r="H176" i="51"/>
  <c r="H271" i="24"/>
  <c r="H175" i="52"/>
  <c r="F138" i="56"/>
  <c r="F138" i="55"/>
  <c r="F138" i="57"/>
  <c r="F138" i="54"/>
  <c r="F108" i="53"/>
  <c r="F201" i="24"/>
  <c r="F160" i="52"/>
  <c r="F66" i="51"/>
  <c r="G163" i="57"/>
  <c r="G163" i="53"/>
  <c r="G163" i="54"/>
  <c r="G163" i="56"/>
  <c r="G186" i="52"/>
  <c r="G107" i="55"/>
  <c r="G295" i="24"/>
  <c r="G179" i="51"/>
  <c r="H90" i="55"/>
  <c r="H55" i="54"/>
  <c r="H55" i="56"/>
  <c r="H55" i="57"/>
  <c r="H84" i="53"/>
  <c r="H321" i="24"/>
  <c r="H225" i="52"/>
  <c r="H73" i="51"/>
  <c r="F121" i="57"/>
  <c r="F203" i="55"/>
  <c r="F29" i="53"/>
  <c r="F121" i="56"/>
  <c r="F121" i="54"/>
  <c r="F241" i="52"/>
  <c r="F327" i="24"/>
  <c r="F39" i="51"/>
  <c r="G96" i="54"/>
  <c r="G96" i="56"/>
  <c r="G96" i="57"/>
  <c r="G60" i="53"/>
  <c r="G96" i="55"/>
  <c r="G117" i="52"/>
  <c r="G52" i="51"/>
  <c r="G357" i="24"/>
  <c r="H57" i="56"/>
  <c r="H57" i="54"/>
  <c r="H57" i="55"/>
  <c r="H57" i="57"/>
  <c r="H32" i="53"/>
  <c r="H195" i="24"/>
  <c r="H23" i="51"/>
  <c r="H134" i="52"/>
  <c r="F180" i="54"/>
  <c r="F75" i="53"/>
  <c r="F180" i="56"/>
  <c r="F180" i="57"/>
  <c r="F180" i="55"/>
  <c r="F297" i="24"/>
  <c r="F128" i="52"/>
  <c r="F3" i="51"/>
  <c r="G37" i="53"/>
  <c r="G119" i="54"/>
  <c r="G119" i="56"/>
  <c r="G119" i="55"/>
  <c r="G119" i="57"/>
  <c r="G16" i="51"/>
  <c r="G267" i="24"/>
  <c r="G152" i="52"/>
  <c r="H117" i="54"/>
  <c r="H117" i="56"/>
  <c r="H104" i="53"/>
  <c r="H117" i="57"/>
  <c r="H131" i="55"/>
  <c r="H224" i="52"/>
  <c r="H362" i="24"/>
  <c r="H121" i="51"/>
  <c r="F141" i="55"/>
  <c r="F143" i="53"/>
  <c r="F141" i="54"/>
  <c r="F141" i="57"/>
  <c r="F141" i="56"/>
  <c r="F369" i="24"/>
  <c r="F137" i="51"/>
  <c r="F242" i="52"/>
  <c r="G49" i="57"/>
  <c r="G147" i="55"/>
  <c r="G49" i="54"/>
  <c r="G49" i="56"/>
  <c r="G17" i="53"/>
  <c r="G13" i="51"/>
  <c r="G253" i="52"/>
  <c r="G337" i="24"/>
  <c r="H86" i="57"/>
  <c r="H86" i="56"/>
  <c r="H86" i="54"/>
  <c r="H204" i="55"/>
  <c r="H83" i="53"/>
  <c r="H79" i="51"/>
  <c r="H228" i="52"/>
  <c r="H374" i="24"/>
  <c r="F156" i="57"/>
  <c r="F156" i="54"/>
  <c r="F172" i="53"/>
  <c r="F156" i="56"/>
  <c r="F156" i="55"/>
  <c r="F199" i="51"/>
  <c r="F251" i="52"/>
  <c r="F274" i="24"/>
  <c r="G30" i="56"/>
  <c r="G30" i="57"/>
  <c r="G30" i="54"/>
  <c r="G201" i="55"/>
  <c r="G81" i="53"/>
  <c r="G245" i="52"/>
  <c r="G318" i="24"/>
  <c r="G69" i="51"/>
  <c r="H200" i="57"/>
  <c r="H146" i="53"/>
  <c r="H200" i="54"/>
  <c r="H200" i="56"/>
  <c r="H95" i="55"/>
  <c r="H174" i="51"/>
  <c r="H285" i="24"/>
  <c r="H176" i="52"/>
  <c r="F18" i="57"/>
  <c r="F18" i="56"/>
  <c r="F18" i="54"/>
  <c r="F18" i="53"/>
  <c r="F127" i="55"/>
  <c r="F306" i="24"/>
  <c r="F199" i="52"/>
  <c r="F135" i="51"/>
  <c r="G50" i="53"/>
  <c r="G70" i="57"/>
  <c r="G58" i="55"/>
  <c r="G70" i="54"/>
  <c r="G70" i="56"/>
  <c r="G28" i="51"/>
  <c r="G116" i="52"/>
  <c r="G277" i="24"/>
  <c r="H208" i="56"/>
  <c r="H120" i="53"/>
  <c r="H208" i="57"/>
  <c r="H208" i="54"/>
  <c r="H208" i="55"/>
  <c r="H130" i="52"/>
  <c r="H113" i="51"/>
  <c r="H313" i="24"/>
  <c r="F117" i="55"/>
  <c r="F158" i="54"/>
  <c r="F158" i="53"/>
  <c r="F158" i="57"/>
  <c r="F158" i="56"/>
  <c r="F272" i="24"/>
  <c r="F195" i="52"/>
  <c r="F80" i="51"/>
  <c r="G48" i="54"/>
  <c r="G48" i="53"/>
  <c r="G48" i="56"/>
  <c r="G48" i="57"/>
  <c r="G18" i="55"/>
  <c r="G99" i="52"/>
  <c r="G184" i="24"/>
  <c r="G9" i="51"/>
  <c r="H50" i="56"/>
  <c r="H50" i="54"/>
  <c r="H166" i="55"/>
  <c r="H61" i="53"/>
  <c r="H50" i="57"/>
  <c r="H255" i="52"/>
  <c r="H335" i="24"/>
  <c r="H10" i="51"/>
  <c r="F3" i="53"/>
  <c r="F152" i="55"/>
  <c r="F3" i="56"/>
  <c r="F3" i="54"/>
  <c r="F3" i="57"/>
  <c r="F308" i="24"/>
  <c r="F206" i="52"/>
  <c r="F41" i="51"/>
  <c r="G2" i="55"/>
  <c r="G110" i="54"/>
  <c r="G110" i="57"/>
  <c r="G110" i="56"/>
  <c r="G10" i="53"/>
  <c r="G4" i="51"/>
  <c r="G215" i="24"/>
  <c r="G75" i="52"/>
  <c r="H94" i="53"/>
  <c r="H76" i="57"/>
  <c r="H76" i="56"/>
  <c r="H34" i="55"/>
  <c r="H76" i="54"/>
  <c r="H218" i="24"/>
  <c r="H114" i="52"/>
  <c r="H94" i="51"/>
  <c r="F25" i="57"/>
  <c r="F27" i="55"/>
  <c r="F25" i="54"/>
  <c r="F11" i="53"/>
  <c r="F25" i="56"/>
  <c r="F96" i="52"/>
  <c r="F193" i="24"/>
  <c r="F8" i="51"/>
  <c r="G50" i="55"/>
  <c r="G19" i="56"/>
  <c r="G19" i="53"/>
  <c r="G19" i="57"/>
  <c r="G19" i="54"/>
  <c r="G163" i="51"/>
  <c r="G234" i="24"/>
  <c r="G120" i="52"/>
  <c r="H169" i="56"/>
  <c r="H169" i="55"/>
  <c r="H169" i="54"/>
  <c r="H169" i="57"/>
  <c r="H30" i="53"/>
  <c r="H35" i="51"/>
  <c r="H232" i="24"/>
  <c r="H142" i="52"/>
  <c r="F113" i="57"/>
  <c r="F113" i="56"/>
  <c r="F24" i="53"/>
  <c r="F135" i="55"/>
  <c r="F113" i="54"/>
  <c r="F6" i="51"/>
  <c r="F339" i="24"/>
  <c r="F252" i="52"/>
  <c r="G16" i="53"/>
  <c r="G53" i="57"/>
  <c r="G28" i="55"/>
  <c r="G53" i="54"/>
  <c r="G53" i="56"/>
  <c r="G109" i="52"/>
  <c r="G54" i="51"/>
  <c r="G199" i="24"/>
  <c r="H144" i="53"/>
  <c r="H145" i="55"/>
  <c r="H145" i="54"/>
  <c r="H145" i="57"/>
  <c r="H145" i="56"/>
  <c r="H155" i="52"/>
  <c r="H183" i="24"/>
  <c r="H138" i="51"/>
  <c r="F47" i="55"/>
  <c r="F13" i="54"/>
  <c r="F13" i="57"/>
  <c r="F13" i="53"/>
  <c r="F13" i="56"/>
  <c r="F100" i="52"/>
  <c r="F233" i="24"/>
  <c r="F78" i="51"/>
  <c r="G85" i="53"/>
  <c r="G60" i="57"/>
  <c r="G60" i="54"/>
  <c r="G60" i="56"/>
  <c r="G6" i="55"/>
  <c r="G325" i="24"/>
  <c r="G98" i="51"/>
  <c r="G240" i="52"/>
  <c r="H59" i="53"/>
  <c r="H24" i="56"/>
  <c r="H24" i="54"/>
  <c r="H24" i="57"/>
  <c r="H163" i="55"/>
  <c r="H329" i="24"/>
  <c r="H238" i="52"/>
  <c r="H58" i="51"/>
  <c r="F24" i="55"/>
  <c r="F2" i="56"/>
  <c r="F2" i="57"/>
  <c r="F2" i="53"/>
  <c r="F2" i="54"/>
  <c r="F151" i="51"/>
  <c r="F160" i="24"/>
  <c r="G31" i="55"/>
  <c r="G7" i="56"/>
  <c r="G28" i="53"/>
  <c r="G7" i="57"/>
  <c r="G7" i="54"/>
  <c r="G168" i="24"/>
  <c r="G79" i="52"/>
  <c r="G25" i="51"/>
  <c r="F197" i="53"/>
  <c r="F164" i="56"/>
  <c r="F164" i="54"/>
  <c r="F164" i="57"/>
  <c r="F164" i="55"/>
  <c r="F373" i="24"/>
  <c r="F210" i="51"/>
  <c r="F269" i="52"/>
  <c r="G193" i="54"/>
  <c r="G193" i="56"/>
  <c r="G193" i="57"/>
  <c r="G98" i="53"/>
  <c r="G41" i="55"/>
  <c r="G100" i="51"/>
  <c r="G177" i="24"/>
  <c r="G98" i="52"/>
  <c r="H128" i="56"/>
  <c r="H44" i="53"/>
  <c r="H128" i="57"/>
  <c r="H207" i="55"/>
  <c r="H261" i="52"/>
  <c r="H128" i="54"/>
  <c r="H45" i="51"/>
  <c r="H328" i="24"/>
  <c r="F104" i="57"/>
  <c r="F104" i="54"/>
  <c r="F104" i="56"/>
  <c r="F104" i="55"/>
  <c r="F201" i="53"/>
  <c r="F275" i="52"/>
  <c r="F213" i="51"/>
  <c r="F217" i="24"/>
  <c r="G175" i="55"/>
  <c r="G31" i="56"/>
  <c r="G31" i="54"/>
  <c r="G27" i="53"/>
  <c r="G31" i="57"/>
  <c r="G334" i="24"/>
  <c r="G20" i="51"/>
  <c r="G247" i="52"/>
  <c r="H114" i="55"/>
  <c r="H187" i="53"/>
  <c r="H153" i="57"/>
  <c r="H153" i="56"/>
  <c r="H153" i="54"/>
  <c r="H194" i="52"/>
  <c r="H263" i="24"/>
  <c r="H182" i="51"/>
  <c r="F77" i="57"/>
  <c r="F77" i="55"/>
  <c r="F77" i="54"/>
  <c r="F198" i="53"/>
  <c r="F77" i="56"/>
  <c r="F170" i="24"/>
  <c r="F267" i="52"/>
  <c r="F165" i="51"/>
  <c r="G174" i="55"/>
  <c r="G130" i="54"/>
  <c r="G130" i="56"/>
  <c r="G130" i="57"/>
  <c r="G92" i="53"/>
  <c r="G277" i="52"/>
  <c r="G90" i="51"/>
  <c r="G323" i="24"/>
  <c r="H146" i="57"/>
  <c r="H146" i="56"/>
  <c r="H146" i="55"/>
  <c r="H153" i="53"/>
  <c r="H146" i="54"/>
  <c r="H205" i="24"/>
  <c r="H248" i="52"/>
  <c r="H143" i="51"/>
  <c r="F208" i="53"/>
  <c r="F191" i="55"/>
  <c r="F191" i="54"/>
  <c r="F191" i="56"/>
  <c r="F191" i="57"/>
  <c r="F198" i="51"/>
  <c r="F154" i="52"/>
  <c r="F365" i="24"/>
  <c r="G188" i="57"/>
  <c r="G188" i="55"/>
  <c r="G176" i="53"/>
  <c r="G188" i="54"/>
  <c r="G188" i="56"/>
  <c r="G188" i="51"/>
  <c r="G298" i="24"/>
  <c r="G244" i="52"/>
  <c r="H192" i="53"/>
  <c r="H129" i="55"/>
  <c r="H203" i="54"/>
  <c r="H203" i="56"/>
  <c r="H203" i="57"/>
  <c r="H205" i="52"/>
  <c r="H286" i="24"/>
  <c r="H187" i="51"/>
  <c r="F101" i="53"/>
  <c r="F42" i="57"/>
  <c r="F42" i="54"/>
  <c r="F42" i="56"/>
  <c r="F42" i="55"/>
  <c r="F226" i="52"/>
  <c r="F96" i="51"/>
  <c r="F276" i="24"/>
  <c r="G161" i="53"/>
  <c r="G184" i="54"/>
  <c r="G184" i="57"/>
  <c r="G184" i="56"/>
  <c r="G184" i="55"/>
  <c r="G142" i="51"/>
  <c r="G317" i="24"/>
  <c r="G246" i="52"/>
  <c r="H88" i="53"/>
  <c r="H129" i="54"/>
  <c r="H129" i="56"/>
  <c r="H97" i="55"/>
  <c r="H129" i="57"/>
  <c r="H103" i="51"/>
  <c r="H113" i="52"/>
  <c r="H278" i="24"/>
  <c r="F68" i="57"/>
  <c r="F68" i="56"/>
  <c r="F73" i="55"/>
  <c r="F39" i="53"/>
  <c r="F68" i="54"/>
  <c r="F189" i="24"/>
  <c r="F48" i="51"/>
  <c r="F90" i="52"/>
  <c r="G129" i="53"/>
  <c r="G16" i="56"/>
  <c r="G16" i="55"/>
  <c r="G16" i="54"/>
  <c r="G16" i="57"/>
  <c r="G223" i="24"/>
  <c r="G125" i="51"/>
  <c r="G232" i="52"/>
  <c r="H121" i="53"/>
  <c r="H44" i="55"/>
  <c r="H44" i="57"/>
  <c r="H44" i="56"/>
  <c r="H44" i="54"/>
  <c r="H214" i="24"/>
  <c r="H218" i="52"/>
  <c r="H114" i="51"/>
  <c r="F165" i="54"/>
  <c r="F165" i="57"/>
  <c r="F165" i="56"/>
  <c r="F165" i="55"/>
  <c r="F190" i="53"/>
  <c r="F84" i="52"/>
  <c r="F197" i="24"/>
  <c r="F209" i="51"/>
  <c r="G36" i="56"/>
  <c r="G159" i="53"/>
  <c r="G36" i="55"/>
  <c r="G36" i="54"/>
  <c r="G36" i="57"/>
  <c r="G128" i="51"/>
  <c r="G203" i="24"/>
  <c r="G210" i="52"/>
  <c r="H161" i="57"/>
  <c r="H161" i="54"/>
  <c r="H174" i="53"/>
  <c r="H161" i="56"/>
  <c r="H161" i="55"/>
  <c r="H235" i="52"/>
  <c r="H202" i="51"/>
  <c r="H363" i="24"/>
  <c r="F92" i="54"/>
  <c r="F92" i="57"/>
  <c r="F92" i="56"/>
  <c r="F49" i="53"/>
  <c r="F74" i="55"/>
  <c r="F162" i="52"/>
  <c r="F265" i="24"/>
  <c r="F37" i="51"/>
  <c r="G103" i="55"/>
  <c r="G103" i="54"/>
  <c r="G103" i="57"/>
  <c r="G103" i="56"/>
  <c r="G105" i="53"/>
  <c r="G109" i="51"/>
  <c r="G243" i="24"/>
  <c r="G211" i="52"/>
  <c r="H78" i="57"/>
  <c r="H214" i="52"/>
  <c r="H69" i="53"/>
  <c r="H78" i="56"/>
  <c r="H78" i="55"/>
  <c r="H78" i="54"/>
  <c r="H2" i="51"/>
  <c r="H204" i="24"/>
  <c r="F69" i="54"/>
  <c r="F69" i="57"/>
  <c r="F172" i="55"/>
  <c r="F180" i="53"/>
  <c r="F273" i="52"/>
  <c r="F69" i="56"/>
  <c r="F309" i="24"/>
  <c r="F117" i="51"/>
  <c r="G144" i="55"/>
  <c r="G154" i="53"/>
  <c r="G144" i="54"/>
  <c r="G144" i="57"/>
  <c r="G144" i="56"/>
  <c r="G338" i="24"/>
  <c r="G203" i="52"/>
  <c r="G140" i="51"/>
  <c r="H64" i="54"/>
  <c r="H76" i="55"/>
  <c r="H143" i="52"/>
  <c r="H64" i="56"/>
  <c r="H67" i="53"/>
  <c r="H64" i="57"/>
  <c r="H257" i="24"/>
  <c r="H18" i="51"/>
  <c r="F201" i="54"/>
  <c r="F201" i="57"/>
  <c r="F201" i="56"/>
  <c r="F183" i="55"/>
  <c r="F199" i="53"/>
  <c r="F201" i="51"/>
  <c r="F272" i="52"/>
  <c r="F348" i="24"/>
  <c r="F40" i="57"/>
  <c r="F95" i="53"/>
  <c r="F40" i="56"/>
  <c r="F40" i="55"/>
  <c r="F40" i="54"/>
  <c r="F346" i="24"/>
  <c r="F81" i="51"/>
  <c r="F207" i="52"/>
  <c r="O15" i="29"/>
  <c r="H10" i="56"/>
  <c r="H10" i="55"/>
  <c r="H10" i="57"/>
  <c r="H10" i="54"/>
  <c r="H115" i="53"/>
  <c r="H164" i="24"/>
  <c r="H67" i="51"/>
  <c r="H217" i="52"/>
  <c r="F132" i="54"/>
  <c r="F196" i="53"/>
  <c r="F85" i="55"/>
  <c r="F132" i="57"/>
  <c r="F132" i="56"/>
  <c r="F281" i="24"/>
  <c r="F197" i="51"/>
  <c r="F148" i="52"/>
  <c r="F89" i="55"/>
  <c r="F89" i="57"/>
  <c r="F89" i="56"/>
  <c r="F89" i="54"/>
  <c r="F185" i="53"/>
  <c r="F264" i="24"/>
  <c r="F193" i="51"/>
  <c r="F163" i="52"/>
  <c r="H45" i="57"/>
  <c r="H45" i="54"/>
  <c r="H160" i="53"/>
  <c r="H45" i="55"/>
  <c r="H45" i="56"/>
  <c r="H182" i="52"/>
  <c r="H364" i="24"/>
  <c r="H157" i="51"/>
  <c r="F143" i="57"/>
  <c r="F143" i="56"/>
  <c r="F143" i="55"/>
  <c r="F206" i="53"/>
  <c r="F143" i="54"/>
  <c r="F165" i="52"/>
  <c r="F310" i="24"/>
  <c r="F178" i="51"/>
  <c r="F124" i="57"/>
  <c r="F157" i="53"/>
  <c r="F51" i="55"/>
  <c r="F124" i="56"/>
  <c r="F124" i="54"/>
  <c r="F105" i="52"/>
  <c r="F150" i="51"/>
  <c r="F162" i="24"/>
  <c r="H150" i="56"/>
  <c r="H150" i="57"/>
  <c r="H150" i="55"/>
  <c r="H147" i="53"/>
  <c r="H150" i="54"/>
  <c r="H146" i="51"/>
  <c r="H185" i="52"/>
  <c r="H255" i="24"/>
  <c r="F37" i="55"/>
  <c r="F37" i="54"/>
  <c r="F37" i="57"/>
  <c r="F79" i="53"/>
  <c r="F37" i="56"/>
  <c r="F172" i="24"/>
  <c r="F189" i="52"/>
  <c r="F110" i="51"/>
  <c r="F20" i="55"/>
  <c r="F33" i="57"/>
  <c r="F36" i="53"/>
  <c r="F33" i="54"/>
  <c r="F33" i="56"/>
  <c r="F185" i="24"/>
  <c r="F26" i="51"/>
  <c r="F80" i="52"/>
  <c r="H175" i="57"/>
  <c r="H175" i="56"/>
  <c r="H170" i="55"/>
  <c r="H149" i="53"/>
  <c r="H175" i="54"/>
  <c r="H271" i="52"/>
  <c r="H350" i="24"/>
  <c r="H93" i="51"/>
  <c r="F205" i="53"/>
  <c r="F149" i="54"/>
  <c r="F220" i="52"/>
  <c r="F194" i="55"/>
  <c r="F149" i="57"/>
  <c r="F149" i="56"/>
  <c r="F355" i="24"/>
  <c r="F204" i="51"/>
  <c r="F95" i="57"/>
  <c r="F95" i="54"/>
  <c r="F173" i="55"/>
  <c r="F95" i="56"/>
  <c r="F43" i="53"/>
  <c r="F343" i="24"/>
  <c r="F270" i="52"/>
  <c r="F38" i="51"/>
  <c r="H101" i="55"/>
  <c r="H101" i="54"/>
  <c r="H74" i="53"/>
  <c r="H101" i="57"/>
  <c r="H101" i="56"/>
  <c r="H366" i="24"/>
  <c r="H184" i="52"/>
  <c r="H63" i="51"/>
  <c r="F182" i="56"/>
  <c r="F182" i="54"/>
  <c r="F68" i="53"/>
  <c r="F182" i="57"/>
  <c r="F182" i="55"/>
  <c r="F235" i="24"/>
  <c r="F191" i="52"/>
  <c r="F24" i="51"/>
  <c r="G90" i="57"/>
  <c r="G90" i="56"/>
  <c r="G90" i="54"/>
  <c r="G106" i="55"/>
  <c r="G109" i="53"/>
  <c r="G173" i="52"/>
  <c r="G268" i="24"/>
  <c r="G99" i="51"/>
  <c r="F142" i="53"/>
  <c r="F210" i="55"/>
  <c r="F73" i="57"/>
  <c r="F73" i="54"/>
  <c r="F73" i="56"/>
  <c r="F208" i="24"/>
  <c r="F147" i="51"/>
  <c r="F93" i="52"/>
  <c r="H5" i="54"/>
  <c r="H68" i="55"/>
  <c r="H5" i="56"/>
  <c r="H5" i="57"/>
  <c r="H12" i="53"/>
  <c r="H15" i="51"/>
  <c r="H294" i="24"/>
  <c r="H132" i="52"/>
  <c r="G83" i="57"/>
  <c r="G130" i="53"/>
  <c r="G83" i="56"/>
  <c r="G126" i="55"/>
  <c r="G83" i="54"/>
  <c r="G198" i="52"/>
  <c r="G115" i="51"/>
  <c r="G256" i="24"/>
  <c r="F114" i="57"/>
  <c r="F114" i="56"/>
  <c r="F114" i="54"/>
  <c r="F160" i="55"/>
  <c r="F132" i="53"/>
  <c r="F316" i="24"/>
  <c r="F134" i="51"/>
  <c r="F276" i="52"/>
  <c r="H52" i="57"/>
  <c r="H169" i="53"/>
  <c r="H26" i="55"/>
  <c r="H52" i="54"/>
  <c r="H52" i="56"/>
  <c r="H77" i="51"/>
  <c r="H216" i="24"/>
  <c r="H111" i="52"/>
  <c r="G91" i="54"/>
  <c r="G91" i="57"/>
  <c r="G14" i="55"/>
  <c r="G155" i="53"/>
  <c r="G91" i="56"/>
  <c r="G88" i="52"/>
  <c r="G237" i="24"/>
  <c r="G153" i="51"/>
  <c r="F56" i="57"/>
  <c r="F48" i="55"/>
  <c r="F25" i="53"/>
  <c r="F56" i="56"/>
  <c r="F56" i="54"/>
  <c r="F161" i="24"/>
  <c r="F184" i="51"/>
  <c r="F78" i="52"/>
  <c r="H4" i="53"/>
  <c r="H149" i="55"/>
  <c r="H4" i="57"/>
  <c r="H4" i="54"/>
  <c r="H4" i="56"/>
  <c r="H221" i="52"/>
  <c r="H169" i="51"/>
  <c r="H312" i="24"/>
  <c r="G110" i="53"/>
  <c r="G154" i="57"/>
  <c r="G154" i="55"/>
  <c r="G154" i="54"/>
  <c r="G154" i="56"/>
  <c r="G273" i="24"/>
  <c r="G149" i="52"/>
  <c r="G101" i="51"/>
  <c r="F51" i="57"/>
  <c r="F171" i="55"/>
  <c r="F51" i="56"/>
  <c r="F51" i="54"/>
  <c r="F63" i="53"/>
  <c r="F231" i="52"/>
  <c r="F74" i="51"/>
  <c r="F320" i="24"/>
  <c r="H84" i="55"/>
  <c r="H20" i="57"/>
  <c r="H20" i="53"/>
  <c r="H20" i="56"/>
  <c r="H20" i="54"/>
  <c r="H292" i="24"/>
  <c r="H161" i="51"/>
  <c r="H168" i="52"/>
  <c r="G59" i="56"/>
  <c r="G191" i="53"/>
  <c r="G59" i="57"/>
  <c r="G249" i="52"/>
  <c r="G132" i="55"/>
  <c r="G59" i="54"/>
  <c r="G347" i="24"/>
  <c r="G33" i="51"/>
  <c r="F196" i="55"/>
  <c r="F117" i="53"/>
  <c r="F196" i="54"/>
  <c r="F196" i="57"/>
  <c r="F196" i="56"/>
  <c r="F123" i="52"/>
  <c r="F284" i="24"/>
  <c r="F102" i="51"/>
  <c r="H21" i="56"/>
  <c r="H21" i="54"/>
  <c r="H80" i="55"/>
  <c r="H21" i="57"/>
  <c r="H164" i="52"/>
  <c r="H21" i="53"/>
  <c r="H82" i="51"/>
  <c r="H291" i="24"/>
  <c r="G147" i="54"/>
  <c r="G194" i="53"/>
  <c r="G147" i="57"/>
  <c r="G147" i="56"/>
  <c r="G153" i="55"/>
  <c r="G370" i="24"/>
  <c r="G186" i="51"/>
  <c r="G237" i="52"/>
  <c r="F87" i="54"/>
  <c r="F164" i="53"/>
  <c r="F157" i="55"/>
  <c r="F87" i="56"/>
  <c r="F87" i="57"/>
  <c r="F345" i="24"/>
  <c r="F250" i="52"/>
  <c r="F145" i="51"/>
  <c r="H162" i="56"/>
  <c r="H110" i="55"/>
  <c r="H162" i="54"/>
  <c r="H162" i="53"/>
  <c r="H162" i="57"/>
  <c r="H120" i="51"/>
  <c r="H296" i="24"/>
  <c r="H187" i="52"/>
  <c r="G102" i="56"/>
  <c r="G102" i="54"/>
  <c r="G102" i="57"/>
  <c r="G111" i="55"/>
  <c r="G102" i="53"/>
  <c r="G133" i="51"/>
  <c r="G190" i="52"/>
  <c r="G299" i="24"/>
  <c r="F118" i="56"/>
  <c r="F66" i="55"/>
  <c r="F118" i="54"/>
  <c r="F118" i="57"/>
  <c r="F118" i="53"/>
  <c r="F246" i="24"/>
  <c r="F84" i="51"/>
  <c r="F126" i="52"/>
  <c r="H120" i="57"/>
  <c r="H120" i="56"/>
  <c r="H166" i="53"/>
  <c r="H13" i="55"/>
  <c r="H120" i="54"/>
  <c r="H86" i="52"/>
  <c r="H172" i="51"/>
  <c r="H169" i="24"/>
  <c r="G115" i="54"/>
  <c r="G115" i="57"/>
  <c r="G115" i="56"/>
  <c r="G115" i="55"/>
  <c r="G22" i="53"/>
  <c r="G194" i="24"/>
  <c r="G5" i="51"/>
  <c r="G122" i="52"/>
  <c r="F23" i="56"/>
  <c r="F23" i="57"/>
  <c r="F5" i="55"/>
  <c r="F56" i="53"/>
  <c r="F23" i="54"/>
  <c r="F72" i="52"/>
  <c r="F176" i="24"/>
  <c r="F62" i="51"/>
  <c r="H58" i="56"/>
  <c r="H58" i="54"/>
  <c r="H82" i="53"/>
  <c r="H58" i="57"/>
  <c r="H63" i="55"/>
  <c r="H244" i="24"/>
  <c r="H95" i="51"/>
  <c r="H110" i="52"/>
  <c r="G61" i="54"/>
  <c r="G61" i="57"/>
  <c r="G94" i="55"/>
  <c r="G61" i="56"/>
  <c r="G150" i="53"/>
  <c r="G141" i="51"/>
  <c r="G141" i="52"/>
  <c r="G259" i="24"/>
  <c r="F206" i="54"/>
  <c r="F206" i="55"/>
  <c r="F206" i="56"/>
  <c r="F76" i="53"/>
  <c r="F206" i="57"/>
  <c r="F247" i="24"/>
  <c r="F65" i="51"/>
  <c r="F97" i="52"/>
  <c r="H54" i="56"/>
  <c r="H7" i="53"/>
  <c r="H54" i="54"/>
  <c r="H54" i="57"/>
  <c r="H54" i="55"/>
  <c r="H322" i="24"/>
  <c r="H22" i="51"/>
  <c r="H125" i="52"/>
  <c r="G116" i="57"/>
  <c r="G116" i="56"/>
  <c r="G116" i="54"/>
  <c r="G14" i="53"/>
  <c r="G116" i="55"/>
  <c r="G31" i="51"/>
  <c r="G135" i="52"/>
  <c r="G332" i="24"/>
  <c r="G7" i="55"/>
  <c r="G47" i="56"/>
  <c r="G62" i="53"/>
  <c r="G47" i="57"/>
  <c r="G47" i="54"/>
  <c r="G60" i="51"/>
  <c r="G190" i="24"/>
  <c r="G87" i="52"/>
  <c r="H39" i="56"/>
  <c r="H39" i="55"/>
  <c r="H39" i="54"/>
  <c r="H39" i="57"/>
  <c r="H133" i="52"/>
  <c r="H33" i="53"/>
  <c r="H236" i="24"/>
  <c r="H59" i="51"/>
  <c r="F29" i="57"/>
  <c r="F4" i="55"/>
  <c r="F29" i="54"/>
  <c r="F78" i="53"/>
  <c r="F29" i="56"/>
  <c r="F174" i="24"/>
  <c r="F76" i="51"/>
  <c r="F71" i="52"/>
  <c r="G6" i="57"/>
  <c r="G6" i="56"/>
  <c r="G92" i="55"/>
  <c r="G6" i="54"/>
  <c r="G6" i="53"/>
  <c r="G251" i="24"/>
  <c r="G12" i="51"/>
  <c r="G137" i="52"/>
  <c r="H106" i="56"/>
  <c r="H106" i="54"/>
  <c r="H106" i="53"/>
  <c r="H106" i="57"/>
  <c r="H43" i="55"/>
  <c r="H190" i="51"/>
  <c r="H118" i="52"/>
  <c r="H229" i="24"/>
  <c r="G136" i="57"/>
  <c r="G58" i="53"/>
  <c r="G35" i="55"/>
  <c r="G136" i="56"/>
  <c r="G136" i="54"/>
  <c r="G222" i="24"/>
  <c r="G108" i="52"/>
  <c r="G104" i="51"/>
  <c r="AN33" i="49"/>
  <c r="AY33" i="49" s="1" a="1"/>
  <c r="AY33" i="49" s="1"/>
  <c r="AL33" i="49"/>
  <c r="E179" i="53"/>
  <c r="M179" i="53" s="1"/>
  <c r="E108" i="57"/>
  <c r="M108" i="57" s="1"/>
  <c r="E108" i="55"/>
  <c r="M108" i="55" s="1"/>
  <c r="E108" i="56"/>
  <c r="M108" i="56" s="1"/>
  <c r="E108" i="54"/>
  <c r="M108" i="54" s="1"/>
  <c r="E351" i="24"/>
  <c r="M351" i="24" s="1"/>
  <c r="E264" i="52"/>
  <c r="M264" i="52" s="1"/>
  <c r="E208" i="51"/>
  <c r="M208" i="51" s="1"/>
  <c r="E105" i="55"/>
  <c r="M105" i="55" s="1"/>
  <c r="E105" i="54"/>
  <c r="M105" i="54" s="1"/>
  <c r="E105" i="57"/>
  <c r="M105" i="57" s="1"/>
  <c r="E105" i="56"/>
  <c r="M105" i="56" s="1"/>
  <c r="E200" i="53"/>
  <c r="M200" i="53" s="1"/>
  <c r="E274" i="52"/>
  <c r="M274" i="52" s="1"/>
  <c r="E211" i="51"/>
  <c r="M211" i="51" s="1"/>
  <c r="E356" i="24"/>
  <c r="M356" i="24" s="1"/>
  <c r="E77" i="53"/>
  <c r="M77" i="53" s="1"/>
  <c r="E148" i="54"/>
  <c r="M148" i="54" s="1"/>
  <c r="E148" i="57"/>
  <c r="M148" i="57" s="1"/>
  <c r="E148" i="56"/>
  <c r="M148" i="56" s="1"/>
  <c r="E148" i="55"/>
  <c r="M148" i="55" s="1"/>
  <c r="E173" i="24"/>
  <c r="M173" i="24" s="1"/>
  <c r="Q173" i="24" s="1"/>
  <c r="E266" i="52"/>
  <c r="M266" i="52" s="1"/>
  <c r="Q266" i="52" s="1"/>
  <c r="E36" i="51"/>
  <c r="M36" i="51" s="1"/>
  <c r="Q36" i="51" s="1"/>
  <c r="E187" i="54"/>
  <c r="M187" i="54" s="1"/>
  <c r="E90" i="53"/>
  <c r="M90" i="53" s="1"/>
  <c r="Q90" i="53" s="1"/>
  <c r="E187" i="57"/>
  <c r="M187" i="57" s="1"/>
  <c r="E187" i="55"/>
  <c r="M187" i="55" s="1"/>
  <c r="Q187" i="55" s="1"/>
  <c r="E187" i="56"/>
  <c r="M187" i="56" s="1"/>
  <c r="Q187" i="56" s="1"/>
  <c r="E269" i="24"/>
  <c r="M269" i="24" s="1"/>
  <c r="E278" i="52"/>
  <c r="M278" i="52" s="1"/>
  <c r="E118" i="51"/>
  <c r="M118" i="51" s="1"/>
  <c r="Q118" i="51" s="1"/>
  <c r="E197" i="55"/>
  <c r="M197" i="55" s="1"/>
  <c r="E197" i="56"/>
  <c r="M197" i="56" s="1"/>
  <c r="E202" i="53"/>
  <c r="M202" i="53" s="1"/>
  <c r="E197" i="54"/>
  <c r="M197" i="54" s="1"/>
  <c r="E197" i="57"/>
  <c r="M197" i="57" s="1"/>
  <c r="E360" i="24"/>
  <c r="M360" i="24" s="1"/>
  <c r="Q360" i="24" s="1"/>
  <c r="E127" i="52"/>
  <c r="M127" i="52" s="1"/>
  <c r="E200" i="51"/>
  <c r="M200" i="51" s="1"/>
  <c r="Q200" i="51" s="1"/>
  <c r="E112" i="53"/>
  <c r="M112" i="53" s="1"/>
  <c r="E21" i="55"/>
  <c r="M21" i="55" s="1"/>
  <c r="E112" i="56"/>
  <c r="M112" i="56" s="1"/>
  <c r="E112" i="57"/>
  <c r="M112" i="57" s="1"/>
  <c r="E101" i="52"/>
  <c r="M101" i="52" s="1"/>
  <c r="Q101" i="52" s="1"/>
  <c r="E112" i="54"/>
  <c r="M112" i="54" s="1"/>
  <c r="E198" i="24"/>
  <c r="M198" i="24" s="1"/>
  <c r="Q198" i="24" s="1"/>
  <c r="E42" i="51"/>
  <c r="M42" i="51" s="1"/>
  <c r="Q42" i="51" s="1"/>
  <c r="E178" i="56"/>
  <c r="M178" i="56" s="1"/>
  <c r="Q178" i="56" s="1"/>
  <c r="E178" i="55"/>
  <c r="M178" i="55" s="1"/>
  <c r="Q178" i="55" s="1"/>
  <c r="E178" i="54"/>
  <c r="M178" i="54" s="1"/>
  <c r="E168" i="53"/>
  <c r="M168" i="53" s="1"/>
  <c r="Q168" i="53" s="1"/>
  <c r="E178" i="57"/>
  <c r="M178" i="57" s="1"/>
  <c r="E258" i="52"/>
  <c r="M258" i="52" s="1"/>
  <c r="Q258" i="52" s="1"/>
  <c r="E372" i="24"/>
  <c r="M372" i="24" s="1"/>
  <c r="E205" i="51"/>
  <c r="M205" i="51" s="1"/>
  <c r="Q205" i="51" s="1"/>
  <c r="E47" i="53"/>
  <c r="M47" i="53" s="1"/>
  <c r="E74" i="54"/>
  <c r="M74" i="54" s="1"/>
  <c r="E128" i="55"/>
  <c r="M128" i="55" s="1"/>
  <c r="E74" i="57"/>
  <c r="M74" i="57" s="1"/>
  <c r="E74" i="56"/>
  <c r="M74" i="56" s="1"/>
  <c r="E280" i="24"/>
  <c r="M280" i="24" s="1"/>
  <c r="Q280" i="24" s="1"/>
  <c r="E129" i="51"/>
  <c r="M129" i="51" s="1"/>
  <c r="Q129" i="51" s="1"/>
  <c r="E156" i="52"/>
  <c r="M156" i="52" s="1"/>
  <c r="Q156" i="52" s="1"/>
  <c r="E160" i="57"/>
  <c r="M160" i="57" s="1"/>
  <c r="E182" i="53"/>
  <c r="M182" i="53" s="1"/>
  <c r="E160" i="54"/>
  <c r="M160" i="54" s="1"/>
  <c r="E91" i="55"/>
  <c r="M91" i="55" s="1"/>
  <c r="E160" i="56"/>
  <c r="M160" i="56" s="1"/>
  <c r="E175" i="51"/>
  <c r="M175" i="51" s="1"/>
  <c r="E174" i="52"/>
  <c r="M174" i="52" s="1"/>
  <c r="E283" i="24"/>
  <c r="M283" i="24" s="1"/>
  <c r="Q283" i="24" s="1"/>
  <c r="E142" i="56"/>
  <c r="M142" i="56" s="1"/>
  <c r="Q142" i="56" s="1"/>
  <c r="E137" i="53"/>
  <c r="M137" i="53" s="1"/>
  <c r="Q137" i="53" s="1"/>
  <c r="E142" i="55"/>
  <c r="M142" i="55" s="1"/>
  <c r="Q142" i="55" s="1"/>
  <c r="E142" i="57"/>
  <c r="M142" i="57" s="1"/>
  <c r="E142" i="54"/>
  <c r="M142" i="54" s="1"/>
  <c r="E243" i="52"/>
  <c r="M243" i="52" s="1"/>
  <c r="E279" i="24"/>
  <c r="M279" i="24" s="1"/>
  <c r="E162" i="51"/>
  <c r="M162" i="51" s="1"/>
  <c r="Q162" i="51" s="1"/>
  <c r="S65" i="49"/>
  <c r="U65" i="49"/>
  <c r="AP65" i="49" s="1"/>
  <c r="Q97" i="49"/>
  <c r="AN97" i="49" s="1"/>
  <c r="S97" i="49"/>
  <c r="AO97" i="49" s="1"/>
  <c r="S32" i="49"/>
  <c r="Q32" i="49"/>
  <c r="AN32" i="49" s="1"/>
  <c r="U202" i="49"/>
  <c r="AP202" i="49" s="1"/>
  <c r="Q202" i="49"/>
  <c r="Q148" i="48"/>
  <c r="AN148" i="48" s="1"/>
  <c r="AY148" i="48" s="1" a="1"/>
  <c r="AY148" i="48" s="1"/>
  <c r="S148" i="48"/>
  <c r="AO148" i="48" s="1"/>
  <c r="Q174" i="48"/>
  <c r="S174" i="48"/>
  <c r="AO174" i="48" s="1"/>
  <c r="Q152" i="48"/>
  <c r="AN152" i="48" s="1"/>
  <c r="AY152" i="48" s="1" a="1"/>
  <c r="AY152" i="48" s="1"/>
  <c r="S152" i="48"/>
  <c r="AO152" i="48" s="1"/>
  <c r="Q30" i="49"/>
  <c r="S30" i="49"/>
  <c r="AO30" i="49" s="1"/>
  <c r="AO118" i="48"/>
  <c r="Q114" i="48"/>
  <c r="S114" i="48"/>
  <c r="AO114" i="48" s="1"/>
  <c r="Q159" i="50"/>
  <c r="S159" i="50"/>
  <c r="AO159" i="50" s="1"/>
  <c r="AO175" i="50"/>
  <c r="E50" i="53"/>
  <c r="M50" i="53" s="1"/>
  <c r="Q50" i="53" s="1"/>
  <c r="E70" i="57"/>
  <c r="M70" i="57" s="1"/>
  <c r="Q70" i="57" s="1"/>
  <c r="E58" i="55"/>
  <c r="M58" i="55" s="1"/>
  <c r="Q58" i="55" s="1"/>
  <c r="E70" i="54"/>
  <c r="M70" i="54" s="1"/>
  <c r="Q70" i="54" s="1"/>
  <c r="E70" i="56"/>
  <c r="M70" i="56" s="1"/>
  <c r="Q70" i="56" s="1"/>
  <c r="E116" i="52"/>
  <c r="M116" i="52" s="1"/>
  <c r="Q116" i="52" s="1"/>
  <c r="E28" i="51"/>
  <c r="M28" i="51" s="1"/>
  <c r="Q28" i="51" s="1"/>
  <c r="E277" i="24"/>
  <c r="M277" i="24" s="1"/>
  <c r="E110" i="56"/>
  <c r="M110" i="56" s="1"/>
  <c r="Q110" i="56" s="1"/>
  <c r="E110" i="54"/>
  <c r="M110" i="54" s="1"/>
  <c r="Q110" i="54" s="1"/>
  <c r="E2" i="55"/>
  <c r="M2" i="55" s="1"/>
  <c r="Q2" i="55" s="1"/>
  <c r="E110" i="57"/>
  <c r="M110" i="57" s="1"/>
  <c r="Q110" i="57" s="1"/>
  <c r="E10" i="53"/>
  <c r="M10" i="53" s="1"/>
  <c r="Q10" i="53" s="1"/>
  <c r="E4" i="51"/>
  <c r="M4" i="51" s="1"/>
  <c r="Q4" i="51" s="1"/>
  <c r="E215" i="24"/>
  <c r="M215" i="24" s="1"/>
  <c r="Q215" i="24" s="1"/>
  <c r="E75" i="52"/>
  <c r="M75" i="52" s="1"/>
  <c r="Q75" i="52" s="1"/>
  <c r="E122" i="55"/>
  <c r="M122" i="55" s="1"/>
  <c r="Q122" i="55" s="1"/>
  <c r="E122" i="56"/>
  <c r="M122" i="56" s="1"/>
  <c r="Q122" i="56" s="1"/>
  <c r="E122" i="54"/>
  <c r="M122" i="54" s="1"/>
  <c r="Q122" i="54" s="1"/>
  <c r="E122" i="57"/>
  <c r="M122" i="57" s="1"/>
  <c r="Q122" i="57" s="1"/>
  <c r="E40" i="53"/>
  <c r="M40" i="53" s="1"/>
  <c r="Q40" i="53" s="1"/>
  <c r="E213" i="52"/>
  <c r="M213" i="52" s="1"/>
  <c r="E30" i="51"/>
  <c r="M30" i="51" s="1"/>
  <c r="Q30" i="51" s="1"/>
  <c r="E341" i="24"/>
  <c r="M341" i="24" s="1"/>
  <c r="AN167" i="50"/>
  <c r="S61" i="48"/>
  <c r="U61" i="48"/>
  <c r="AP61" i="48" s="1"/>
  <c r="S66" i="48"/>
  <c r="U66" i="48"/>
  <c r="AP66" i="48" s="1"/>
  <c r="Q108" i="48"/>
  <c r="S108" i="48"/>
  <c r="AO108" i="48" s="1"/>
  <c r="S205" i="48"/>
  <c r="Q205" i="48"/>
  <c r="AN205" i="48" s="1"/>
  <c r="U209" i="48"/>
  <c r="AP209" i="48" s="1"/>
  <c r="Q209" i="48"/>
  <c r="Q126" i="50"/>
  <c r="S126" i="50"/>
  <c r="AO126" i="50" s="1"/>
  <c r="Q144" i="50"/>
  <c r="S144" i="50"/>
  <c r="AO144" i="50" s="1"/>
  <c r="Q151" i="50"/>
  <c r="S151" i="50"/>
  <c r="AO151" i="50" s="1"/>
  <c r="AO172" i="50"/>
  <c r="Q162" i="50"/>
  <c r="S162" i="50"/>
  <c r="AO162" i="50" s="1"/>
  <c r="E212" i="53"/>
  <c r="M212" i="53" s="1"/>
  <c r="E179" i="54"/>
  <c r="M179" i="54" s="1"/>
  <c r="E179" i="55"/>
  <c r="M179" i="55" s="1"/>
  <c r="E179" i="57"/>
  <c r="M179" i="57" s="1"/>
  <c r="E179" i="56"/>
  <c r="M179" i="56" s="1"/>
  <c r="E136" i="52"/>
  <c r="M136" i="52" s="1"/>
  <c r="E361" i="24"/>
  <c r="M361" i="24" s="1"/>
  <c r="E168" i="51"/>
  <c r="M168" i="51" s="1"/>
  <c r="Q168" i="51" s="1"/>
  <c r="E202" i="57"/>
  <c r="M202" i="57" s="1"/>
  <c r="Q202" i="57" s="1"/>
  <c r="E202" i="56"/>
  <c r="M202" i="56" s="1"/>
  <c r="Q202" i="56" s="1"/>
  <c r="E202" i="54"/>
  <c r="M202" i="54" s="1"/>
  <c r="Q202" i="54" s="1"/>
  <c r="E202" i="55"/>
  <c r="M202" i="55" s="1"/>
  <c r="Q202" i="55" s="1"/>
  <c r="E140" i="53"/>
  <c r="M140" i="53" s="1"/>
  <c r="Q140" i="53" s="1"/>
  <c r="E319" i="24"/>
  <c r="M319" i="24" s="1"/>
  <c r="E268" i="52"/>
  <c r="M268" i="52" s="1"/>
  <c r="E159" i="51"/>
  <c r="M159" i="51" s="1"/>
  <c r="Q159" i="51" s="1"/>
  <c r="E62" i="56"/>
  <c r="M62" i="56" s="1"/>
  <c r="E31" i="53"/>
  <c r="M31" i="53" s="1"/>
  <c r="Q31" i="53" s="1"/>
  <c r="E62" i="57"/>
  <c r="M62" i="57" s="1"/>
  <c r="E193" i="55"/>
  <c r="M193" i="55" s="1"/>
  <c r="E62" i="54"/>
  <c r="M62" i="54" s="1"/>
  <c r="E43" i="51"/>
  <c r="M43" i="51" s="1"/>
  <c r="Q43" i="51" s="1"/>
  <c r="E81" i="52"/>
  <c r="M81" i="52" s="1"/>
  <c r="Q81" i="52" s="1"/>
  <c r="E182" i="24"/>
  <c r="M182" i="24" s="1"/>
  <c r="Q182" i="24" s="1"/>
  <c r="E185" i="57"/>
  <c r="M185" i="57" s="1"/>
  <c r="E185" i="56"/>
  <c r="M185" i="56" s="1"/>
  <c r="E185" i="54"/>
  <c r="M185" i="54" s="1"/>
  <c r="E263" i="52"/>
  <c r="M263" i="52" s="1"/>
  <c r="E185" i="55"/>
  <c r="M185" i="55" s="1"/>
  <c r="E114" i="53"/>
  <c r="M114" i="53" s="1"/>
  <c r="E91" i="51"/>
  <c r="M91" i="51" s="1"/>
  <c r="Q91" i="51" s="1"/>
  <c r="E175" i="24"/>
  <c r="M175" i="24" s="1"/>
  <c r="Q175" i="24" s="1"/>
  <c r="E109" i="57"/>
  <c r="M109" i="57" s="1"/>
  <c r="E109" i="55"/>
  <c r="M109" i="55" s="1"/>
  <c r="E170" i="53"/>
  <c r="M170" i="53" s="1"/>
  <c r="E109" i="54"/>
  <c r="M109" i="54" s="1"/>
  <c r="E109" i="56"/>
  <c r="M109" i="56" s="1"/>
  <c r="E206" i="51"/>
  <c r="M206" i="51" s="1"/>
  <c r="E260" i="52"/>
  <c r="M260" i="52" s="1"/>
  <c r="E307" i="24"/>
  <c r="M307" i="24" s="1"/>
  <c r="E30" i="55"/>
  <c r="M30" i="55" s="1"/>
  <c r="E135" i="56"/>
  <c r="M135" i="56" s="1"/>
  <c r="E135" i="57"/>
  <c r="M135" i="57" s="1"/>
  <c r="E51" i="53"/>
  <c r="M51" i="53" s="1"/>
  <c r="Q51" i="53" s="1"/>
  <c r="E135" i="54"/>
  <c r="M135" i="54" s="1"/>
  <c r="E213" i="24"/>
  <c r="M213" i="24" s="1"/>
  <c r="Q213" i="24" s="1"/>
  <c r="E46" i="51"/>
  <c r="M46" i="51" s="1"/>
  <c r="Q46" i="51" s="1"/>
  <c r="E89" i="52"/>
  <c r="M89" i="52" s="1"/>
  <c r="Q89" i="52" s="1"/>
  <c r="E133" i="54"/>
  <c r="M133" i="54" s="1"/>
  <c r="Q133" i="54" s="1"/>
  <c r="E133" i="53"/>
  <c r="M133" i="53" s="1"/>
  <c r="Q133" i="53" s="1"/>
  <c r="E133" i="57"/>
  <c r="M133" i="57" s="1"/>
  <c r="Q133" i="57" s="1"/>
  <c r="E133" i="56"/>
  <c r="M133" i="56" s="1"/>
  <c r="Q133" i="56" s="1"/>
  <c r="E83" i="55"/>
  <c r="M83" i="55" s="1"/>
  <c r="Q83" i="55" s="1"/>
  <c r="E262" i="24"/>
  <c r="M262" i="24" s="1"/>
  <c r="Q262" i="24" s="1"/>
  <c r="E144" i="51"/>
  <c r="M144" i="51" s="1"/>
  <c r="Q144" i="51" s="1"/>
  <c r="E157" i="52"/>
  <c r="M157" i="52" s="1"/>
  <c r="Q157" i="52" s="1"/>
  <c r="E84" i="56"/>
  <c r="M84" i="56" s="1"/>
  <c r="E71" i="53"/>
  <c r="M71" i="53" s="1"/>
  <c r="E84" i="57"/>
  <c r="M84" i="57" s="1"/>
  <c r="E84" i="54"/>
  <c r="M84" i="54" s="1"/>
  <c r="E67" i="55"/>
  <c r="M67" i="55" s="1"/>
  <c r="E29" i="51"/>
  <c r="M29" i="51" s="1"/>
  <c r="Q29" i="51" s="1"/>
  <c r="E240" i="24"/>
  <c r="M240" i="24" s="1"/>
  <c r="Q240" i="24" s="1"/>
  <c r="E104" i="52"/>
  <c r="M104" i="52" s="1"/>
  <c r="E22" i="56"/>
  <c r="M22" i="56" s="1"/>
  <c r="Q22" i="56" s="1"/>
  <c r="E22" i="57"/>
  <c r="M22" i="57" s="1"/>
  <c r="Q22" i="57" s="1"/>
  <c r="E131" i="53"/>
  <c r="M131" i="53" s="1"/>
  <c r="Q131" i="53" s="1"/>
  <c r="E3" i="55"/>
  <c r="M3" i="55" s="1"/>
  <c r="Q3" i="55" s="1"/>
  <c r="E22" i="54"/>
  <c r="M22" i="54" s="1"/>
  <c r="Q22" i="54" s="1"/>
  <c r="E171" i="24"/>
  <c r="M171" i="24" s="1"/>
  <c r="Q171" i="24" s="1"/>
  <c r="E70" i="52"/>
  <c r="M70" i="52" s="1"/>
  <c r="Q70" i="52" s="1"/>
  <c r="E130" i="51"/>
  <c r="M130" i="51" s="1"/>
  <c r="Q130" i="51" s="1"/>
  <c r="E82" i="56"/>
  <c r="M82" i="56" s="1"/>
  <c r="E82" i="54"/>
  <c r="M82" i="54" s="1"/>
  <c r="E93" i="53"/>
  <c r="M93" i="53" s="1"/>
  <c r="E82" i="57"/>
  <c r="M82" i="57" s="1"/>
  <c r="E209" i="55"/>
  <c r="M209" i="55" s="1"/>
  <c r="E85" i="51"/>
  <c r="M85" i="51" s="1"/>
  <c r="Q85" i="51" s="1"/>
  <c r="E181" i="52"/>
  <c r="M181" i="52" s="1"/>
  <c r="Q181" i="52" s="1"/>
  <c r="E258" i="24"/>
  <c r="M258" i="24" s="1"/>
  <c r="Q258" i="24" s="1"/>
  <c r="E151" i="55"/>
  <c r="M151" i="55" s="1"/>
  <c r="E97" i="53"/>
  <c r="M97" i="53" s="1"/>
  <c r="E151" i="54"/>
  <c r="M151" i="54" s="1"/>
  <c r="E151" i="57"/>
  <c r="M151" i="57" s="1"/>
  <c r="E151" i="56"/>
  <c r="M151" i="56" s="1"/>
  <c r="E215" i="52"/>
  <c r="M215" i="52" s="1"/>
  <c r="E97" i="51"/>
  <c r="M97" i="51" s="1"/>
  <c r="E209" i="24"/>
  <c r="M209" i="24" s="1"/>
  <c r="Q209" i="24" s="1"/>
  <c r="E186" i="53"/>
  <c r="M186" i="53" s="1"/>
  <c r="E32" i="54"/>
  <c r="M32" i="54" s="1"/>
  <c r="E32" i="56"/>
  <c r="M32" i="56" s="1"/>
  <c r="E32" i="57"/>
  <c r="M32" i="57" s="1"/>
  <c r="E60" i="55"/>
  <c r="M60" i="55" s="1"/>
  <c r="E180" i="51"/>
  <c r="M180" i="51" s="1"/>
  <c r="Q180" i="51" s="1"/>
  <c r="E82" i="52"/>
  <c r="M82" i="52" s="1"/>
  <c r="Q82" i="52" s="1"/>
  <c r="E163" i="24"/>
  <c r="M163" i="24" s="1"/>
  <c r="Q163" i="24" s="1"/>
  <c r="E137" i="54"/>
  <c r="M137" i="54" s="1"/>
  <c r="E137" i="56"/>
  <c r="M137" i="56" s="1"/>
  <c r="Q137" i="56" s="1"/>
  <c r="E137" i="55"/>
  <c r="M137" i="55" s="1"/>
  <c r="Q137" i="55" s="1"/>
  <c r="E80" i="53"/>
  <c r="M80" i="53" s="1"/>
  <c r="Q80" i="53" s="1"/>
  <c r="E137" i="57"/>
  <c r="M137" i="57" s="1"/>
  <c r="E201" i="52"/>
  <c r="M201" i="52" s="1"/>
  <c r="E342" i="24"/>
  <c r="M342" i="24" s="1"/>
  <c r="E126" i="51"/>
  <c r="M126" i="51" s="1"/>
  <c r="Q126" i="51" s="1"/>
  <c r="E119" i="53"/>
  <c r="M119" i="53" s="1"/>
  <c r="E80" i="57"/>
  <c r="M80" i="57" s="1"/>
  <c r="E80" i="56"/>
  <c r="M80" i="56" s="1"/>
  <c r="E61" i="55"/>
  <c r="M61" i="55" s="1"/>
  <c r="E80" i="54"/>
  <c r="M80" i="54" s="1"/>
  <c r="E252" i="24"/>
  <c r="M252" i="24" s="1"/>
  <c r="Q252" i="24" s="1"/>
  <c r="E89" i="51"/>
  <c r="M89" i="51" s="1"/>
  <c r="Q89" i="51" s="1"/>
  <c r="E208" i="52"/>
  <c r="M208" i="52" s="1"/>
  <c r="Q208" i="52" s="1"/>
  <c r="E177" i="54"/>
  <c r="M177" i="54" s="1"/>
  <c r="E29" i="55"/>
  <c r="M29" i="55" s="1"/>
  <c r="E177" i="57"/>
  <c r="M177" i="57" s="1"/>
  <c r="E177" i="56"/>
  <c r="M177" i="56" s="1"/>
  <c r="E193" i="53"/>
  <c r="M193" i="53" s="1"/>
  <c r="E225" i="24"/>
  <c r="M225" i="24" s="1"/>
  <c r="Q225" i="24" s="1"/>
  <c r="E115" i="52"/>
  <c r="M115" i="52" s="1"/>
  <c r="Q115" i="52" s="1"/>
  <c r="E131" i="51"/>
  <c r="M131" i="51" s="1"/>
  <c r="Q131" i="51" s="1"/>
  <c r="E98" i="57"/>
  <c r="M98" i="57" s="1"/>
  <c r="E98" i="54"/>
  <c r="M98" i="54" s="1"/>
  <c r="E98" i="55"/>
  <c r="M98" i="55" s="1"/>
  <c r="E98" i="56"/>
  <c r="M98" i="56" s="1"/>
  <c r="E124" i="53"/>
  <c r="M124" i="53" s="1"/>
  <c r="E219" i="24"/>
  <c r="M219" i="24" s="1"/>
  <c r="E119" i="51"/>
  <c r="M119" i="51" s="1"/>
  <c r="E229" i="52"/>
  <c r="M229" i="52" s="1"/>
  <c r="E69" i="57"/>
  <c r="M69" i="57" s="1"/>
  <c r="Q69" i="57" s="1"/>
  <c r="E69" i="54"/>
  <c r="M69" i="54" s="1"/>
  <c r="Q69" i="54" s="1"/>
  <c r="E172" i="55"/>
  <c r="M172" i="55" s="1"/>
  <c r="Q172" i="55" s="1"/>
  <c r="E180" i="53"/>
  <c r="M180" i="53" s="1"/>
  <c r="Q180" i="53" s="1"/>
  <c r="E273" i="52"/>
  <c r="M273" i="52" s="1"/>
  <c r="Q273" i="52" s="1"/>
  <c r="E69" i="56"/>
  <c r="M69" i="56" s="1"/>
  <c r="Q69" i="56" s="1"/>
  <c r="E117" i="51"/>
  <c r="M117" i="51" s="1"/>
  <c r="Q117" i="51" s="1"/>
  <c r="E309" i="24"/>
  <c r="M309" i="24" s="1"/>
  <c r="Q309" i="24" s="1"/>
  <c r="E64" i="57"/>
  <c r="M64" i="57" s="1"/>
  <c r="Q64" i="57" s="1"/>
  <c r="E67" i="53"/>
  <c r="M67" i="53" s="1"/>
  <c r="Q67" i="53" s="1"/>
  <c r="E76" i="55"/>
  <c r="M76" i="55" s="1"/>
  <c r="Q76" i="55" s="1"/>
  <c r="E64" i="54"/>
  <c r="M64" i="54" s="1"/>
  <c r="Q64" i="54" s="1"/>
  <c r="E64" i="56"/>
  <c r="M64" i="56" s="1"/>
  <c r="Q64" i="56" s="1"/>
  <c r="E18" i="51"/>
  <c r="M18" i="51" s="1"/>
  <c r="Q18" i="51" s="1"/>
  <c r="E143" i="52"/>
  <c r="M143" i="52" s="1"/>
  <c r="Q143" i="52" s="1"/>
  <c r="E257" i="24"/>
  <c r="M257" i="24" s="1"/>
  <c r="Q257" i="24" s="1"/>
  <c r="E201" i="57"/>
  <c r="M201" i="57" s="1"/>
  <c r="E183" i="55"/>
  <c r="M183" i="55" s="1"/>
  <c r="E201" i="56"/>
  <c r="M201" i="56" s="1"/>
  <c r="E201" i="54"/>
  <c r="M201" i="54" s="1"/>
  <c r="E199" i="53"/>
  <c r="M199" i="53" s="1"/>
  <c r="E201" i="51"/>
  <c r="M201" i="51" s="1"/>
  <c r="Q201" i="51" s="1"/>
  <c r="E272" i="52"/>
  <c r="M272" i="52" s="1"/>
  <c r="Q272" i="52" s="1"/>
  <c r="E348" i="24"/>
  <c r="M348" i="24" s="1"/>
  <c r="Q348" i="24" s="1"/>
  <c r="E10" i="55"/>
  <c r="M10" i="55" s="1"/>
  <c r="E10" i="57"/>
  <c r="M10" i="57" s="1"/>
  <c r="E10" i="54"/>
  <c r="M10" i="54" s="1"/>
  <c r="E115" i="53"/>
  <c r="M115" i="53" s="1"/>
  <c r="E10" i="56"/>
  <c r="M10" i="56" s="1"/>
  <c r="E164" i="24"/>
  <c r="M164" i="24" s="1"/>
  <c r="Q164" i="24" s="1"/>
  <c r="E67" i="51"/>
  <c r="M67" i="51" s="1"/>
  <c r="Q67" i="51" s="1"/>
  <c r="E217" i="52"/>
  <c r="M217" i="52" s="1"/>
  <c r="Q217" i="52" s="1"/>
  <c r="E196" i="53"/>
  <c r="M196" i="53" s="1"/>
  <c r="E132" i="57"/>
  <c r="M132" i="57" s="1"/>
  <c r="E132" i="56"/>
  <c r="M132" i="56" s="1"/>
  <c r="E132" i="54"/>
  <c r="M132" i="54" s="1"/>
  <c r="E85" i="55"/>
  <c r="M85" i="55" s="1"/>
  <c r="E197" i="51"/>
  <c r="M197" i="51" s="1"/>
  <c r="Q197" i="51" s="1"/>
  <c r="E281" i="24"/>
  <c r="M281" i="24" s="1"/>
  <c r="Q281" i="24" s="1"/>
  <c r="E148" i="52"/>
  <c r="M148" i="52" s="1"/>
  <c r="Q148" i="52" s="1"/>
  <c r="E45" i="54"/>
  <c r="M45" i="54" s="1"/>
  <c r="E45" i="55"/>
  <c r="M45" i="55" s="1"/>
  <c r="E45" i="57"/>
  <c r="M45" i="57" s="1"/>
  <c r="E160" i="53"/>
  <c r="M160" i="53" s="1"/>
  <c r="E45" i="56"/>
  <c r="M45" i="56" s="1"/>
  <c r="E182" i="52"/>
  <c r="M182" i="52" s="1"/>
  <c r="E157" i="51"/>
  <c r="M157" i="51" s="1"/>
  <c r="Q157" i="51" s="1"/>
  <c r="E364" i="24"/>
  <c r="M364" i="24" s="1"/>
  <c r="E143" i="55"/>
  <c r="M143" i="55" s="1"/>
  <c r="E143" i="57"/>
  <c r="M143" i="57" s="1"/>
  <c r="E143" i="54"/>
  <c r="M143" i="54" s="1"/>
  <c r="E143" i="56"/>
  <c r="M143" i="56" s="1"/>
  <c r="E206" i="53"/>
  <c r="M206" i="53" s="1"/>
  <c r="E310" i="24"/>
  <c r="M310" i="24" s="1"/>
  <c r="E165" i="52"/>
  <c r="M165" i="52" s="1"/>
  <c r="E178" i="51"/>
  <c r="M178" i="51" s="1"/>
  <c r="Q178" i="51" s="1"/>
  <c r="E147" i="53"/>
  <c r="M147" i="53" s="1"/>
  <c r="E150" i="56"/>
  <c r="M150" i="56" s="1"/>
  <c r="E150" i="55"/>
  <c r="M150" i="55" s="1"/>
  <c r="E150" i="54"/>
  <c r="M150" i="54" s="1"/>
  <c r="E150" i="57"/>
  <c r="M150" i="57" s="1"/>
  <c r="E255" i="24"/>
  <c r="M255" i="24" s="1"/>
  <c r="E185" i="52"/>
  <c r="M185" i="52" s="1"/>
  <c r="E146" i="51"/>
  <c r="M146" i="51" s="1"/>
  <c r="Q146" i="51" s="1"/>
  <c r="E37" i="56"/>
  <c r="M37" i="56" s="1"/>
  <c r="Q37" i="56" s="1"/>
  <c r="E79" i="53"/>
  <c r="M79" i="53" s="1"/>
  <c r="Q79" i="53" s="1"/>
  <c r="E37" i="54"/>
  <c r="M37" i="54" s="1"/>
  <c r="E37" i="57"/>
  <c r="M37" i="57" s="1"/>
  <c r="E37" i="55"/>
  <c r="M37" i="55" s="1"/>
  <c r="Q37" i="55" s="1"/>
  <c r="E189" i="52"/>
  <c r="M189" i="52" s="1"/>
  <c r="Q189" i="52" s="1"/>
  <c r="E110" i="51"/>
  <c r="M110" i="51" s="1"/>
  <c r="Q110" i="51" s="1"/>
  <c r="E172" i="24"/>
  <c r="M172" i="24" s="1"/>
  <c r="Q172" i="24" s="1"/>
  <c r="E149" i="53"/>
  <c r="M149" i="53" s="1"/>
  <c r="E170" i="55"/>
  <c r="M170" i="55" s="1"/>
  <c r="E175" i="54"/>
  <c r="M175" i="54" s="1"/>
  <c r="E175" i="56"/>
  <c r="M175" i="56" s="1"/>
  <c r="E175" i="57"/>
  <c r="M175" i="57" s="1"/>
  <c r="E271" i="52"/>
  <c r="M271" i="52" s="1"/>
  <c r="Q271" i="52" s="1"/>
  <c r="E93" i="51"/>
  <c r="M93" i="51" s="1"/>
  <c r="Q93" i="51" s="1"/>
  <c r="E350" i="24"/>
  <c r="M350" i="24" s="1"/>
  <c r="Q350" i="24" s="1"/>
  <c r="E205" i="53"/>
  <c r="M205" i="53" s="1"/>
  <c r="E149" i="56"/>
  <c r="M149" i="56" s="1"/>
  <c r="E194" i="55"/>
  <c r="M194" i="55" s="1"/>
  <c r="E149" i="57"/>
  <c r="M149" i="57" s="1"/>
  <c r="E149" i="54"/>
  <c r="M149" i="54" s="1"/>
  <c r="E220" i="52"/>
  <c r="M220" i="52" s="1"/>
  <c r="Q220" i="52" s="1"/>
  <c r="E355" i="24"/>
  <c r="M355" i="24" s="1"/>
  <c r="Q355" i="24" s="1"/>
  <c r="E204" i="51"/>
  <c r="M204" i="51" s="1"/>
  <c r="Q204" i="51" s="1"/>
  <c r="E101" i="56"/>
  <c r="M101" i="56" s="1"/>
  <c r="E101" i="55"/>
  <c r="M101" i="55" s="1"/>
  <c r="E101" i="57"/>
  <c r="M101" i="57" s="1"/>
  <c r="E101" i="54"/>
  <c r="M101" i="54" s="1"/>
  <c r="E74" i="53"/>
  <c r="M74" i="53" s="1"/>
  <c r="E184" i="52"/>
  <c r="M184" i="52" s="1"/>
  <c r="E63" i="51"/>
  <c r="M63" i="51" s="1"/>
  <c r="E366" i="24"/>
  <c r="M366" i="24" s="1"/>
  <c r="E109" i="53"/>
  <c r="M109" i="53" s="1"/>
  <c r="E90" i="56"/>
  <c r="M90" i="56" s="1"/>
  <c r="E90" i="57"/>
  <c r="M90" i="57" s="1"/>
  <c r="E90" i="54"/>
  <c r="M90" i="54" s="1"/>
  <c r="E106" i="55"/>
  <c r="M106" i="55" s="1"/>
  <c r="E99" i="51"/>
  <c r="M99" i="51" s="1"/>
  <c r="Q99" i="51" s="1"/>
  <c r="E173" i="52"/>
  <c r="M173" i="52" s="1"/>
  <c r="Q173" i="52" s="1"/>
  <c r="E268" i="24"/>
  <c r="M268" i="24" s="1"/>
  <c r="Q268" i="24" s="1"/>
  <c r="E12" i="53"/>
  <c r="M12" i="53" s="1"/>
  <c r="Q12" i="53" s="1"/>
  <c r="E5" i="54"/>
  <c r="M5" i="54" s="1"/>
  <c r="Q5" i="54" s="1"/>
  <c r="E68" i="55"/>
  <c r="M68" i="55" s="1"/>
  <c r="Q68" i="55" s="1"/>
  <c r="E5" i="57"/>
  <c r="M5" i="57" s="1"/>
  <c r="Q5" i="57" s="1"/>
  <c r="E5" i="56"/>
  <c r="M5" i="56" s="1"/>
  <c r="Q5" i="56" s="1"/>
  <c r="E15" i="51"/>
  <c r="M15" i="51" s="1"/>
  <c r="Q15" i="51" s="1"/>
  <c r="E132" i="52"/>
  <c r="M132" i="52" s="1"/>
  <c r="Q132" i="52" s="1"/>
  <c r="E294" i="24"/>
  <c r="M294" i="24" s="1"/>
  <c r="Q294" i="24" s="1"/>
  <c r="E130" i="53"/>
  <c r="M130" i="53" s="1"/>
  <c r="E83" i="57"/>
  <c r="M83" i="57" s="1"/>
  <c r="E83" i="54"/>
  <c r="M83" i="54" s="1"/>
  <c r="E83" i="56"/>
  <c r="M83" i="56" s="1"/>
  <c r="E126" i="55"/>
  <c r="M126" i="55" s="1"/>
  <c r="E115" i="51"/>
  <c r="M115" i="51" s="1"/>
  <c r="Q115" i="51" s="1"/>
  <c r="E198" i="52"/>
  <c r="M198" i="52" s="1"/>
  <c r="Q198" i="52" s="1"/>
  <c r="E256" i="24"/>
  <c r="M256" i="24" s="1"/>
  <c r="Q256" i="24" s="1"/>
  <c r="E52" i="57"/>
  <c r="M52" i="57" s="1"/>
  <c r="Q52" i="57" s="1"/>
  <c r="E169" i="53"/>
  <c r="M169" i="53" s="1"/>
  <c r="Q169" i="53" s="1"/>
  <c r="E52" i="56"/>
  <c r="M52" i="56" s="1"/>
  <c r="Q52" i="56" s="1"/>
  <c r="E52" i="54"/>
  <c r="M52" i="54" s="1"/>
  <c r="Q52" i="54" s="1"/>
  <c r="E26" i="55"/>
  <c r="M26" i="55" s="1"/>
  <c r="Q26" i="55" s="1"/>
  <c r="E216" i="24"/>
  <c r="M216" i="24" s="1"/>
  <c r="Q216" i="24" s="1"/>
  <c r="E77" i="51"/>
  <c r="M77" i="51" s="1"/>
  <c r="Q77" i="51" s="1"/>
  <c r="E111" i="52"/>
  <c r="M111" i="52" s="1"/>
  <c r="Q111" i="52" s="1"/>
  <c r="E91" i="57"/>
  <c r="M91" i="57" s="1"/>
  <c r="E155" i="53"/>
  <c r="M155" i="53" s="1"/>
  <c r="E88" i="52"/>
  <c r="M88" i="52" s="1"/>
  <c r="Q88" i="52" s="1"/>
  <c r="E91" i="56"/>
  <c r="M91" i="56" s="1"/>
  <c r="E14" i="55"/>
  <c r="M14" i="55" s="1"/>
  <c r="E91" i="54"/>
  <c r="M91" i="54" s="1"/>
  <c r="E237" i="24"/>
  <c r="M237" i="24" s="1"/>
  <c r="E153" i="51"/>
  <c r="M153" i="51" s="1"/>
  <c r="Q153" i="51" s="1"/>
  <c r="E4" i="53"/>
  <c r="M4" i="53" s="1"/>
  <c r="E4" i="56"/>
  <c r="M4" i="56" s="1"/>
  <c r="E4" i="57"/>
  <c r="M4" i="57" s="1"/>
  <c r="E149" i="55"/>
  <c r="M149" i="55" s="1"/>
  <c r="E4" i="54"/>
  <c r="M4" i="54" s="1"/>
  <c r="E312" i="24"/>
  <c r="M312" i="24" s="1"/>
  <c r="Q312" i="24" s="1"/>
  <c r="E221" i="52"/>
  <c r="M221" i="52" s="1"/>
  <c r="Q221" i="52" s="1"/>
  <c r="E169" i="51"/>
  <c r="M169" i="51" s="1"/>
  <c r="E154" i="55"/>
  <c r="M154" i="55" s="1"/>
  <c r="E154" i="54"/>
  <c r="M154" i="54" s="1"/>
  <c r="E154" i="56"/>
  <c r="M154" i="56" s="1"/>
  <c r="E154" i="57"/>
  <c r="M154" i="57" s="1"/>
  <c r="E110" i="53"/>
  <c r="M110" i="53" s="1"/>
  <c r="E149" i="52"/>
  <c r="M149" i="52" s="1"/>
  <c r="Q149" i="52" s="1"/>
  <c r="E101" i="51"/>
  <c r="M101" i="51" s="1"/>
  <c r="Q101" i="51" s="1"/>
  <c r="E273" i="24"/>
  <c r="M273" i="24" s="1"/>
  <c r="Q273" i="24" s="1"/>
  <c r="E20" i="53"/>
  <c r="M20" i="53" s="1"/>
  <c r="E20" i="57"/>
  <c r="M20" i="57" s="1"/>
  <c r="E84" i="55"/>
  <c r="M84" i="55" s="1"/>
  <c r="E20" i="54"/>
  <c r="M20" i="54" s="1"/>
  <c r="E20" i="56"/>
  <c r="M20" i="56" s="1"/>
  <c r="E161" i="51"/>
  <c r="M161" i="51" s="1"/>
  <c r="E292" i="24"/>
  <c r="M292" i="24" s="1"/>
  <c r="E168" i="52"/>
  <c r="M168" i="52" s="1"/>
  <c r="E59" i="54"/>
  <c r="M59" i="54" s="1"/>
  <c r="Q59" i="54" s="1"/>
  <c r="E191" i="53"/>
  <c r="M191" i="53" s="1"/>
  <c r="Q191" i="53" s="1"/>
  <c r="E132" i="55"/>
  <c r="M132" i="55" s="1"/>
  <c r="Q132" i="55" s="1"/>
  <c r="E249" i="52"/>
  <c r="M249" i="52" s="1"/>
  <c r="E59" i="57"/>
  <c r="M59" i="57" s="1"/>
  <c r="Q59" i="57" s="1"/>
  <c r="E59" i="56"/>
  <c r="M59" i="56" s="1"/>
  <c r="Q59" i="56" s="1"/>
  <c r="E33" i="51"/>
  <c r="M33" i="51" s="1"/>
  <c r="Q33" i="51" s="1"/>
  <c r="E347" i="24"/>
  <c r="M347" i="24" s="1"/>
  <c r="Q347" i="24" s="1"/>
  <c r="E21" i="53"/>
  <c r="M21" i="53" s="1"/>
  <c r="E80" i="55"/>
  <c r="M80" i="55" s="1"/>
  <c r="E21" i="54"/>
  <c r="M21" i="54" s="1"/>
  <c r="E21" i="57"/>
  <c r="M21" i="57" s="1"/>
  <c r="E164" i="52"/>
  <c r="M164" i="52" s="1"/>
  <c r="E21" i="56"/>
  <c r="M21" i="56" s="1"/>
  <c r="E82" i="51"/>
  <c r="M82" i="51" s="1"/>
  <c r="Q82" i="51" s="1"/>
  <c r="E291" i="24"/>
  <c r="M291" i="24" s="1"/>
  <c r="E147" i="57"/>
  <c r="M147" i="57" s="1"/>
  <c r="E147" i="54"/>
  <c r="M147" i="54" s="1"/>
  <c r="E194" i="53"/>
  <c r="M194" i="53" s="1"/>
  <c r="E147" i="56"/>
  <c r="M147" i="56" s="1"/>
  <c r="E153" i="55"/>
  <c r="M153" i="55" s="1"/>
  <c r="E186" i="51"/>
  <c r="M186" i="51" s="1"/>
  <c r="Q186" i="51" s="1"/>
  <c r="E237" i="52"/>
  <c r="M237" i="52" s="1"/>
  <c r="Q237" i="52" s="1"/>
  <c r="E370" i="24"/>
  <c r="M370" i="24" s="1"/>
  <c r="Q370" i="24" s="1"/>
  <c r="E110" i="55"/>
  <c r="M110" i="55" s="1"/>
  <c r="E162" i="54"/>
  <c r="M162" i="54" s="1"/>
  <c r="E162" i="56"/>
  <c r="M162" i="56" s="1"/>
  <c r="E162" i="57"/>
  <c r="M162" i="57" s="1"/>
  <c r="E162" i="53"/>
  <c r="M162" i="53" s="1"/>
  <c r="E296" i="24"/>
  <c r="M296" i="24" s="1"/>
  <c r="E187" i="52"/>
  <c r="M187" i="52" s="1"/>
  <c r="E120" i="51"/>
  <c r="M120" i="51" s="1"/>
  <c r="E111" i="55"/>
  <c r="M111" i="55" s="1"/>
  <c r="E102" i="54"/>
  <c r="M102" i="54" s="1"/>
  <c r="E102" i="57"/>
  <c r="M102" i="57" s="1"/>
  <c r="E102" i="56"/>
  <c r="M102" i="56" s="1"/>
  <c r="E102" i="53"/>
  <c r="M102" i="53" s="1"/>
  <c r="E299" i="24"/>
  <c r="M299" i="24" s="1"/>
  <c r="E190" i="52"/>
  <c r="M190" i="52" s="1"/>
  <c r="E133" i="51"/>
  <c r="M133" i="51" s="1"/>
  <c r="E166" i="53"/>
  <c r="M166" i="53" s="1"/>
  <c r="Q166" i="53" s="1"/>
  <c r="E120" i="57"/>
  <c r="M120" i="57" s="1"/>
  <c r="E13" i="55"/>
  <c r="M13" i="55" s="1"/>
  <c r="E120" i="56"/>
  <c r="M120" i="56" s="1"/>
  <c r="E120" i="54"/>
  <c r="M120" i="54" s="1"/>
  <c r="E172" i="51"/>
  <c r="M172" i="51" s="1"/>
  <c r="Q172" i="51" s="1"/>
  <c r="E86" i="52"/>
  <c r="M86" i="52" s="1"/>
  <c r="Q86" i="52" s="1"/>
  <c r="E169" i="24"/>
  <c r="M169" i="24" s="1"/>
  <c r="Q169" i="24" s="1"/>
  <c r="E115" i="54"/>
  <c r="M115" i="54" s="1"/>
  <c r="Q115" i="54" s="1"/>
  <c r="E115" i="55"/>
  <c r="M115" i="55" s="1"/>
  <c r="Q115" i="55" s="1"/>
  <c r="E115" i="56"/>
  <c r="M115" i="56" s="1"/>
  <c r="Q115" i="56" s="1"/>
  <c r="E115" i="57"/>
  <c r="M115" i="57" s="1"/>
  <c r="Q115" i="57" s="1"/>
  <c r="E22" i="53"/>
  <c r="M22" i="53" s="1"/>
  <c r="Q22" i="53" s="1"/>
  <c r="E194" i="24"/>
  <c r="M194" i="24" s="1"/>
  <c r="Q194" i="24" s="1"/>
  <c r="E122" i="52"/>
  <c r="M122" i="52" s="1"/>
  <c r="Q122" i="52" s="1"/>
  <c r="E5" i="51"/>
  <c r="M5" i="51" s="1"/>
  <c r="Q5" i="51" s="1"/>
  <c r="E58" i="56"/>
  <c r="M58" i="56" s="1"/>
  <c r="Q58" i="56" s="1"/>
  <c r="E82" i="53"/>
  <c r="M82" i="53" s="1"/>
  <c r="Q82" i="53" s="1"/>
  <c r="E58" i="57"/>
  <c r="M58" i="57" s="1"/>
  <c r="Q58" i="57" s="1"/>
  <c r="E63" i="55"/>
  <c r="M63" i="55" s="1"/>
  <c r="Q63" i="55" s="1"/>
  <c r="E58" i="54"/>
  <c r="M58" i="54" s="1"/>
  <c r="Q58" i="54" s="1"/>
  <c r="E95" i="51"/>
  <c r="M95" i="51" s="1"/>
  <c r="Q95" i="51" s="1"/>
  <c r="E110" i="52"/>
  <c r="M110" i="52" s="1"/>
  <c r="Q110" i="52" s="1"/>
  <c r="E244" i="24"/>
  <c r="M244" i="24" s="1"/>
  <c r="Q244" i="24" s="1"/>
  <c r="E61" i="56"/>
  <c r="M61" i="56" s="1"/>
  <c r="E61" i="54"/>
  <c r="M61" i="54" s="1"/>
  <c r="E94" i="55"/>
  <c r="M94" i="55" s="1"/>
  <c r="E61" i="57"/>
  <c r="M61" i="57" s="1"/>
  <c r="E141" i="52"/>
  <c r="M141" i="52" s="1"/>
  <c r="E150" i="53"/>
  <c r="M150" i="53" s="1"/>
  <c r="E141" i="51"/>
  <c r="M141" i="51" s="1"/>
  <c r="Q141" i="51" s="1"/>
  <c r="E259" i="24"/>
  <c r="M259" i="24" s="1"/>
  <c r="Q259" i="24" s="1"/>
  <c r="E54" i="57"/>
  <c r="M54" i="57" s="1"/>
  <c r="Q54" i="57" s="1"/>
  <c r="E54" i="55"/>
  <c r="M54" i="55" s="1"/>
  <c r="Q54" i="55" s="1"/>
  <c r="E54" i="56"/>
  <c r="M54" i="56" s="1"/>
  <c r="Q54" i="56" s="1"/>
  <c r="E54" i="54"/>
  <c r="M54" i="54" s="1"/>
  <c r="Q54" i="54" s="1"/>
  <c r="E7" i="53"/>
  <c r="M7" i="53" s="1"/>
  <c r="Q7" i="53" s="1"/>
  <c r="E22" i="51"/>
  <c r="M22" i="51" s="1"/>
  <c r="Q22" i="51" s="1"/>
  <c r="E125" i="52"/>
  <c r="M125" i="52" s="1"/>
  <c r="Q125" i="52" s="1"/>
  <c r="E322" i="24"/>
  <c r="M322" i="24" s="1"/>
  <c r="E14" i="53"/>
  <c r="M14" i="53" s="1"/>
  <c r="Q14" i="53" s="1"/>
  <c r="E116" i="55"/>
  <c r="M116" i="55" s="1"/>
  <c r="Q116" i="55" s="1"/>
  <c r="E116" i="57"/>
  <c r="M116" i="57" s="1"/>
  <c r="Q116" i="57" s="1"/>
  <c r="E116" i="56"/>
  <c r="M116" i="56" s="1"/>
  <c r="Q116" i="56" s="1"/>
  <c r="E116" i="54"/>
  <c r="M116" i="54" s="1"/>
  <c r="Q116" i="54" s="1"/>
  <c r="E135" i="52"/>
  <c r="M135" i="52" s="1"/>
  <c r="Q135" i="52" s="1"/>
  <c r="E332" i="24"/>
  <c r="M332" i="24" s="1"/>
  <c r="Q332" i="24" s="1"/>
  <c r="E31" i="51"/>
  <c r="M31" i="51" s="1"/>
  <c r="Q31" i="51" s="1"/>
  <c r="E39" i="56"/>
  <c r="M39" i="56" s="1"/>
  <c r="Q39" i="56" s="1"/>
  <c r="E39" i="57"/>
  <c r="M39" i="57" s="1"/>
  <c r="Q39" i="57" s="1"/>
  <c r="E39" i="55"/>
  <c r="M39" i="55" s="1"/>
  <c r="Q39" i="55" s="1"/>
  <c r="E39" i="54"/>
  <c r="M39" i="54" s="1"/>
  <c r="Q39" i="54" s="1"/>
  <c r="E33" i="53"/>
  <c r="M33" i="53" s="1"/>
  <c r="Q33" i="53" s="1"/>
  <c r="E236" i="24"/>
  <c r="M236" i="24" s="1"/>
  <c r="E133" i="52"/>
  <c r="M133" i="52" s="1"/>
  <c r="Q133" i="52" s="1"/>
  <c r="E59" i="51"/>
  <c r="M59" i="51" s="1"/>
  <c r="E78" i="53"/>
  <c r="M78" i="53" s="1"/>
  <c r="Q78" i="53" s="1"/>
  <c r="E29" i="54"/>
  <c r="M29" i="54" s="1"/>
  <c r="Q29" i="54" s="1"/>
  <c r="E4" i="55"/>
  <c r="M4" i="55" s="1"/>
  <c r="E29" i="57"/>
  <c r="M29" i="57" s="1"/>
  <c r="Q29" i="57" s="1"/>
  <c r="E29" i="56"/>
  <c r="M29" i="56" s="1"/>
  <c r="E71" i="52"/>
  <c r="M71" i="52" s="1"/>
  <c r="Q71" i="52" s="1"/>
  <c r="E174" i="24"/>
  <c r="M174" i="24" s="1"/>
  <c r="Q174" i="24" s="1"/>
  <c r="E76" i="51"/>
  <c r="M76" i="51" s="1"/>
  <c r="Q76" i="51" s="1"/>
  <c r="E106" i="57"/>
  <c r="M106" i="57" s="1"/>
  <c r="E106" i="56"/>
  <c r="M106" i="56" s="1"/>
  <c r="E106" i="54"/>
  <c r="M106" i="54" s="1"/>
  <c r="E106" i="53"/>
  <c r="M106" i="53" s="1"/>
  <c r="E43" i="55"/>
  <c r="M43" i="55" s="1"/>
  <c r="E118" i="52"/>
  <c r="M118" i="52" s="1"/>
  <c r="Q118" i="52" s="1"/>
  <c r="E190" i="51"/>
  <c r="M190" i="51" s="1"/>
  <c r="E229" i="24"/>
  <c r="M229" i="24" s="1"/>
  <c r="S140" i="49"/>
  <c r="U140" i="49"/>
  <c r="AP140" i="49" s="1"/>
  <c r="Q97" i="51"/>
  <c r="Q322" i="24"/>
  <c r="E164" i="54"/>
  <c r="M164" i="54" s="1"/>
  <c r="E197" i="53"/>
  <c r="M197" i="53" s="1"/>
  <c r="E164" i="56"/>
  <c r="M164" i="56" s="1"/>
  <c r="E164" i="55"/>
  <c r="M164" i="55" s="1"/>
  <c r="E164" i="57"/>
  <c r="M164" i="57" s="1"/>
  <c r="E269" i="52"/>
  <c r="M269" i="52" s="1"/>
  <c r="E373" i="24"/>
  <c r="M373" i="24" s="1"/>
  <c r="E210" i="51"/>
  <c r="M210" i="51" s="1"/>
  <c r="Q210" i="51" s="1"/>
  <c r="E44" i="53"/>
  <c r="M44" i="53" s="1"/>
  <c r="Q44" i="53" s="1"/>
  <c r="E128" i="56"/>
  <c r="M128" i="56" s="1"/>
  <c r="E128" i="57"/>
  <c r="M128" i="57" s="1"/>
  <c r="Q128" i="57" s="1"/>
  <c r="E128" i="54"/>
  <c r="M128" i="54" s="1"/>
  <c r="Q128" i="54" s="1"/>
  <c r="E207" i="55"/>
  <c r="M207" i="55" s="1"/>
  <c r="E45" i="51"/>
  <c r="M45" i="51" s="1"/>
  <c r="Q45" i="51" s="1"/>
  <c r="E328" i="24"/>
  <c r="M328" i="24" s="1"/>
  <c r="Q328" i="24" s="1"/>
  <c r="E261" i="52"/>
  <c r="M261" i="52" s="1"/>
  <c r="Q261" i="52" s="1"/>
  <c r="E104" i="54"/>
  <c r="M104" i="54" s="1"/>
  <c r="E104" i="57"/>
  <c r="M104" i="57" s="1"/>
  <c r="E201" i="53"/>
  <c r="M201" i="53" s="1"/>
  <c r="E275" i="52"/>
  <c r="M275" i="52" s="1"/>
  <c r="E104" i="56"/>
  <c r="M104" i="56" s="1"/>
  <c r="E104" i="55"/>
  <c r="M104" i="55" s="1"/>
  <c r="E217" i="24"/>
  <c r="M217" i="24" s="1"/>
  <c r="E213" i="51"/>
  <c r="M213" i="51" s="1"/>
  <c r="E153" i="57"/>
  <c r="M153" i="57" s="1"/>
  <c r="E153" i="56"/>
  <c r="M153" i="56" s="1"/>
  <c r="E153" i="54"/>
  <c r="M153" i="54" s="1"/>
  <c r="E187" i="53"/>
  <c r="M187" i="53" s="1"/>
  <c r="E114" i="55"/>
  <c r="M114" i="55" s="1"/>
  <c r="E194" i="52"/>
  <c r="M194" i="52" s="1"/>
  <c r="Q194" i="52" s="1"/>
  <c r="E263" i="24"/>
  <c r="M263" i="24" s="1"/>
  <c r="Q263" i="24" s="1"/>
  <c r="E182" i="51"/>
  <c r="M182" i="51" s="1"/>
  <c r="Q182" i="51" s="1"/>
  <c r="E77" i="55"/>
  <c r="M77" i="55" s="1"/>
  <c r="E77" i="57"/>
  <c r="M77" i="57" s="1"/>
  <c r="E77" i="54"/>
  <c r="M77" i="54" s="1"/>
  <c r="E77" i="56"/>
  <c r="M77" i="56" s="1"/>
  <c r="E198" i="53"/>
  <c r="M198" i="53" s="1"/>
  <c r="E267" i="52"/>
  <c r="M267" i="52" s="1"/>
  <c r="Q267" i="52" s="1"/>
  <c r="E170" i="24"/>
  <c r="M170" i="24" s="1"/>
  <c r="Q170" i="24" s="1"/>
  <c r="E165" i="51"/>
  <c r="M165" i="51" s="1"/>
  <c r="Q165" i="51" s="1"/>
  <c r="E153" i="53"/>
  <c r="M153" i="53" s="1"/>
  <c r="E146" i="55"/>
  <c r="M146" i="55" s="1"/>
  <c r="E146" i="56"/>
  <c r="M146" i="56" s="1"/>
  <c r="E146" i="57"/>
  <c r="M146" i="57" s="1"/>
  <c r="E146" i="54"/>
  <c r="M146" i="54" s="1"/>
  <c r="E248" i="52"/>
  <c r="M248" i="52" s="1"/>
  <c r="E143" i="51"/>
  <c r="M143" i="51" s="1"/>
  <c r="Q143" i="51" s="1"/>
  <c r="E205" i="24"/>
  <c r="M205" i="24" s="1"/>
  <c r="Q205" i="24" s="1"/>
  <c r="E191" i="57"/>
  <c r="M191" i="57" s="1"/>
  <c r="E208" i="53"/>
  <c r="M208" i="53" s="1"/>
  <c r="E191" i="54"/>
  <c r="M191" i="54" s="1"/>
  <c r="E191" i="56"/>
  <c r="M191" i="56" s="1"/>
  <c r="E191" i="55"/>
  <c r="M191" i="55" s="1"/>
  <c r="E365" i="24"/>
  <c r="M365" i="24" s="1"/>
  <c r="Q365" i="24" s="1"/>
  <c r="E198" i="51"/>
  <c r="M198" i="51" s="1"/>
  <c r="Q198" i="51" s="1"/>
  <c r="E154" i="52"/>
  <c r="M154" i="52" s="1"/>
  <c r="E203" i="54"/>
  <c r="M203" i="54" s="1"/>
  <c r="E192" i="53"/>
  <c r="M192" i="53" s="1"/>
  <c r="E129" i="55"/>
  <c r="M129" i="55" s="1"/>
  <c r="E203" i="56"/>
  <c r="M203" i="56" s="1"/>
  <c r="E203" i="57"/>
  <c r="M203" i="57" s="1"/>
  <c r="E205" i="52"/>
  <c r="M205" i="52" s="1"/>
  <c r="Q205" i="52" s="1"/>
  <c r="E187" i="51"/>
  <c r="M187" i="51" s="1"/>
  <c r="Q187" i="51" s="1"/>
  <c r="E286" i="24"/>
  <c r="M286" i="24" s="1"/>
  <c r="Q286" i="24" s="1"/>
  <c r="E42" i="56"/>
  <c r="M42" i="56" s="1"/>
  <c r="E42" i="57"/>
  <c r="M42" i="57" s="1"/>
  <c r="E101" i="53"/>
  <c r="M101" i="53" s="1"/>
  <c r="E42" i="54"/>
  <c r="M42" i="54" s="1"/>
  <c r="E42" i="55"/>
  <c r="M42" i="55" s="1"/>
  <c r="E96" i="51"/>
  <c r="M96" i="51" s="1"/>
  <c r="Q96" i="51" s="1"/>
  <c r="E276" i="24"/>
  <c r="M276" i="24" s="1"/>
  <c r="E226" i="52"/>
  <c r="M226" i="52" s="1"/>
  <c r="E129" i="57"/>
  <c r="M129" i="57" s="1"/>
  <c r="Q129" i="57" s="1"/>
  <c r="E129" i="54"/>
  <c r="M129" i="54" s="1"/>
  <c r="Q129" i="54" s="1"/>
  <c r="E88" i="53"/>
  <c r="M88" i="53" s="1"/>
  <c r="Q88" i="53" s="1"/>
  <c r="E129" i="56"/>
  <c r="M129" i="56" s="1"/>
  <c r="E97" i="55"/>
  <c r="M97" i="55" s="1"/>
  <c r="E278" i="24"/>
  <c r="M278" i="24" s="1"/>
  <c r="Q278" i="24" s="1"/>
  <c r="E103" i="51"/>
  <c r="M103" i="51" s="1"/>
  <c r="Q103" i="51" s="1"/>
  <c r="E113" i="52"/>
  <c r="M113" i="52" s="1"/>
  <c r="Q113" i="52" s="1"/>
  <c r="E39" i="53"/>
  <c r="M39" i="53" s="1"/>
  <c r="Q39" i="53" s="1"/>
  <c r="E68" i="57"/>
  <c r="M68" i="57" s="1"/>
  <c r="Q68" i="57" s="1"/>
  <c r="E68" i="56"/>
  <c r="M68" i="56" s="1"/>
  <c r="Q68" i="56" s="1"/>
  <c r="E73" i="55"/>
  <c r="M73" i="55" s="1"/>
  <c r="Q73" i="55" s="1"/>
  <c r="E68" i="54"/>
  <c r="M68" i="54" s="1"/>
  <c r="Q68" i="54" s="1"/>
  <c r="E189" i="24"/>
  <c r="M189" i="24" s="1"/>
  <c r="Q189" i="24" s="1"/>
  <c r="E90" i="52"/>
  <c r="M90" i="52" s="1"/>
  <c r="Q90" i="52" s="1"/>
  <c r="E48" i="51"/>
  <c r="M48" i="51" s="1"/>
  <c r="Q48" i="51" s="1"/>
  <c r="E121" i="53"/>
  <c r="M121" i="53" s="1"/>
  <c r="E44" i="57"/>
  <c r="M44" i="57" s="1"/>
  <c r="E44" i="56"/>
  <c r="M44" i="56" s="1"/>
  <c r="E44" i="54"/>
  <c r="M44" i="54" s="1"/>
  <c r="E44" i="55"/>
  <c r="M44" i="55" s="1"/>
  <c r="E114" i="51"/>
  <c r="M114" i="51" s="1"/>
  <c r="E214" i="24"/>
  <c r="M214" i="24" s="1"/>
  <c r="E218" i="52"/>
  <c r="M218" i="52" s="1"/>
  <c r="Q218" i="52" s="1"/>
  <c r="E165" i="56"/>
  <c r="M165" i="56" s="1"/>
  <c r="E165" i="54"/>
  <c r="M165" i="54" s="1"/>
  <c r="E165" i="57"/>
  <c r="M165" i="57" s="1"/>
  <c r="E190" i="53"/>
  <c r="M190" i="53" s="1"/>
  <c r="E165" i="55"/>
  <c r="M165" i="55" s="1"/>
  <c r="E209" i="51"/>
  <c r="M209" i="51" s="1"/>
  <c r="Q209" i="51" s="1"/>
  <c r="E84" i="52"/>
  <c r="M84" i="52" s="1"/>
  <c r="Q84" i="52" s="1"/>
  <c r="E197" i="24"/>
  <c r="M197" i="24" s="1"/>
  <c r="Q197" i="24" s="1"/>
  <c r="E161" i="54"/>
  <c r="M161" i="54" s="1"/>
  <c r="E161" i="55"/>
  <c r="M161" i="55" s="1"/>
  <c r="E161" i="56"/>
  <c r="M161" i="56" s="1"/>
  <c r="E174" i="53"/>
  <c r="M174" i="53" s="1"/>
  <c r="E161" i="57"/>
  <c r="M161" i="57" s="1"/>
  <c r="E202" i="51"/>
  <c r="M202" i="51" s="1"/>
  <c r="Q202" i="51" s="1"/>
  <c r="E235" i="52"/>
  <c r="M235" i="52" s="1"/>
  <c r="E363" i="24"/>
  <c r="M363" i="24" s="1"/>
  <c r="E74" i="55"/>
  <c r="M74" i="55" s="1"/>
  <c r="E92" i="57"/>
  <c r="M92" i="57" s="1"/>
  <c r="E92" i="56"/>
  <c r="M92" i="56" s="1"/>
  <c r="E49" i="53"/>
  <c r="M49" i="53" s="1"/>
  <c r="E92" i="54"/>
  <c r="M92" i="54" s="1"/>
  <c r="E37" i="51"/>
  <c r="M37" i="51" s="1"/>
  <c r="Q37" i="51" s="1"/>
  <c r="E265" i="24"/>
  <c r="M265" i="24" s="1"/>
  <c r="Q265" i="24" s="1"/>
  <c r="E162" i="52"/>
  <c r="M162" i="52" s="1"/>
  <c r="E15" i="57"/>
  <c r="M15" i="57" s="1"/>
  <c r="E15" i="56"/>
  <c r="M15" i="56" s="1"/>
  <c r="E15" i="54"/>
  <c r="M15" i="54" s="1"/>
  <c r="E15" i="55"/>
  <c r="M15" i="55" s="1"/>
  <c r="E135" i="53"/>
  <c r="M135" i="53" s="1"/>
  <c r="E224" i="24"/>
  <c r="M224" i="24" s="1"/>
  <c r="E127" i="51"/>
  <c r="M127" i="51" s="1"/>
  <c r="E234" i="52"/>
  <c r="M234" i="52" s="1"/>
  <c r="E189" i="54"/>
  <c r="M189" i="54" s="1"/>
  <c r="E189" i="56"/>
  <c r="M189" i="56" s="1"/>
  <c r="E189" i="57"/>
  <c r="M189" i="57" s="1"/>
  <c r="E152" i="53"/>
  <c r="M152" i="53" s="1"/>
  <c r="E189" i="55"/>
  <c r="M189" i="55" s="1"/>
  <c r="E202" i="52"/>
  <c r="M202" i="52" s="1"/>
  <c r="E148" i="51"/>
  <c r="M148" i="51" s="1"/>
  <c r="Q148" i="51" s="1"/>
  <c r="E210" i="24"/>
  <c r="M210" i="24" s="1"/>
  <c r="Q210" i="24" s="1"/>
  <c r="E195" i="57"/>
  <c r="M195" i="57" s="1"/>
  <c r="E195" i="54"/>
  <c r="M195" i="54" s="1"/>
  <c r="E156" i="53"/>
  <c r="M156" i="53" s="1"/>
  <c r="E195" i="56"/>
  <c r="M195" i="56" s="1"/>
  <c r="E195" i="55"/>
  <c r="M195" i="55" s="1"/>
  <c r="E204" i="52"/>
  <c r="M204" i="52" s="1"/>
  <c r="Q204" i="52" s="1"/>
  <c r="E181" i="24"/>
  <c r="M181" i="24" s="1"/>
  <c r="Q181" i="24" s="1"/>
  <c r="E155" i="51"/>
  <c r="M155" i="51" s="1"/>
  <c r="Q155" i="51" s="1"/>
  <c r="E126" i="57"/>
  <c r="M126" i="57" s="1"/>
  <c r="Q126" i="57" s="1"/>
  <c r="E126" i="54"/>
  <c r="M126" i="54" s="1"/>
  <c r="Q126" i="54" s="1"/>
  <c r="E177" i="55"/>
  <c r="M177" i="55" s="1"/>
  <c r="Q177" i="55" s="1"/>
  <c r="E126" i="56"/>
  <c r="M126" i="56" s="1"/>
  <c r="Q126" i="56" s="1"/>
  <c r="E70" i="53"/>
  <c r="M70" i="53" s="1"/>
  <c r="Q70" i="53" s="1"/>
  <c r="E72" i="51"/>
  <c r="M72" i="51" s="1"/>
  <c r="Q72" i="51" s="1"/>
  <c r="E324" i="24"/>
  <c r="M324" i="24" s="1"/>
  <c r="Q324" i="24" s="1"/>
  <c r="E236" i="52"/>
  <c r="M236" i="52" s="1"/>
  <c r="Q236" i="52" s="1"/>
  <c r="E12" i="55"/>
  <c r="M12" i="55" s="1"/>
  <c r="E103" i="53"/>
  <c r="M103" i="53" s="1"/>
  <c r="E12" i="56"/>
  <c r="M12" i="56" s="1"/>
  <c r="E12" i="57"/>
  <c r="M12" i="57" s="1"/>
  <c r="E12" i="54"/>
  <c r="M12" i="54" s="1"/>
  <c r="E239" i="24"/>
  <c r="M239" i="24" s="1"/>
  <c r="E86" i="51"/>
  <c r="M86" i="51" s="1"/>
  <c r="Q86" i="51" s="1"/>
  <c r="E145" i="52"/>
  <c r="M145" i="52" s="1"/>
  <c r="Q145" i="52" s="1"/>
  <c r="E102" i="55"/>
  <c r="M102" i="55" s="1"/>
  <c r="E141" i="53"/>
  <c r="M141" i="53" s="1"/>
  <c r="E85" i="57"/>
  <c r="M85" i="57" s="1"/>
  <c r="E85" i="56"/>
  <c r="M85" i="56" s="1"/>
  <c r="E85" i="54"/>
  <c r="M85" i="54" s="1"/>
  <c r="E177" i="52"/>
  <c r="M177" i="52" s="1"/>
  <c r="E139" i="51"/>
  <c r="M139" i="51" s="1"/>
  <c r="Q139" i="51" s="1"/>
  <c r="E260" i="24"/>
  <c r="M260" i="24" s="1"/>
  <c r="Q260" i="24" s="1"/>
  <c r="E8" i="53"/>
  <c r="M8" i="53" s="1"/>
  <c r="Q8" i="53" s="1"/>
  <c r="E9" i="54"/>
  <c r="M9" i="54" s="1"/>
  <c r="Q9" i="54" s="1"/>
  <c r="E9" i="55"/>
  <c r="M9" i="55" s="1"/>
  <c r="Q9" i="55" s="1"/>
  <c r="E9" i="57"/>
  <c r="M9" i="57" s="1"/>
  <c r="Q9" i="57" s="1"/>
  <c r="E9" i="56"/>
  <c r="M9" i="56" s="1"/>
  <c r="Q9" i="56" s="1"/>
  <c r="E179" i="52"/>
  <c r="M179" i="52" s="1"/>
  <c r="E228" i="24"/>
  <c r="M228" i="24" s="1"/>
  <c r="E64" i="51"/>
  <c r="M64" i="51" s="1"/>
  <c r="Q64" i="51" s="1"/>
  <c r="E67" i="56"/>
  <c r="M67" i="56" s="1"/>
  <c r="E195" i="53"/>
  <c r="M195" i="53" s="1"/>
  <c r="E67" i="54"/>
  <c r="M67" i="54" s="1"/>
  <c r="E67" i="57"/>
  <c r="M67" i="57" s="1"/>
  <c r="E133" i="55"/>
  <c r="M133" i="55" s="1"/>
  <c r="E359" i="24"/>
  <c r="M359" i="24" s="1"/>
  <c r="Q359" i="24" s="1"/>
  <c r="E262" i="52"/>
  <c r="M262" i="52" s="1"/>
  <c r="Q262" i="52" s="1"/>
  <c r="E195" i="51"/>
  <c r="M195" i="51" s="1"/>
  <c r="Q195" i="51" s="1"/>
  <c r="E173" i="56"/>
  <c r="M173" i="56" s="1"/>
  <c r="E173" i="54"/>
  <c r="M173" i="54" s="1"/>
  <c r="E19" i="55"/>
  <c r="M19" i="55" s="1"/>
  <c r="E173" i="57"/>
  <c r="M173" i="57" s="1"/>
  <c r="E46" i="53"/>
  <c r="M46" i="53" s="1"/>
  <c r="Q46" i="53" s="1"/>
  <c r="E92" i="52"/>
  <c r="M92" i="52" s="1"/>
  <c r="Q92" i="52" s="1"/>
  <c r="E19" i="51"/>
  <c r="M19" i="51" s="1"/>
  <c r="Q19" i="51" s="1"/>
  <c r="E196" i="24"/>
  <c r="M196" i="24" s="1"/>
  <c r="Q196" i="24" s="1"/>
  <c r="E81" i="55"/>
  <c r="M81" i="55" s="1"/>
  <c r="E111" i="53"/>
  <c r="M111" i="53" s="1"/>
  <c r="E81" i="57"/>
  <c r="M81" i="57" s="1"/>
  <c r="E81" i="56"/>
  <c r="M81" i="56" s="1"/>
  <c r="E81" i="54"/>
  <c r="M81" i="54" s="1"/>
  <c r="E275" i="24"/>
  <c r="M275" i="24" s="1"/>
  <c r="Q275" i="24" s="1"/>
  <c r="E169" i="52"/>
  <c r="M169" i="52" s="1"/>
  <c r="E87" i="51"/>
  <c r="M87" i="51" s="1"/>
  <c r="Q87" i="51" s="1"/>
  <c r="E194" i="54"/>
  <c r="M194" i="54" s="1"/>
  <c r="E49" i="55"/>
  <c r="M49" i="55" s="1"/>
  <c r="E194" i="56"/>
  <c r="M194" i="56" s="1"/>
  <c r="E194" i="57"/>
  <c r="M194" i="57" s="1"/>
  <c r="E126" i="53"/>
  <c r="M126" i="53" s="1"/>
  <c r="E179" i="24"/>
  <c r="M179" i="24" s="1"/>
  <c r="Q179" i="24" s="1"/>
  <c r="E124" i="51"/>
  <c r="M124" i="51" s="1"/>
  <c r="Q124" i="51" s="1"/>
  <c r="E119" i="52"/>
  <c r="M119" i="52" s="1"/>
  <c r="E127" i="54"/>
  <c r="M127" i="54" s="1"/>
  <c r="Q127" i="54" s="1"/>
  <c r="E127" i="56"/>
  <c r="M127" i="56" s="1"/>
  <c r="E127" i="57"/>
  <c r="M127" i="57" s="1"/>
  <c r="Q127" i="57" s="1"/>
  <c r="E8" i="55"/>
  <c r="M8" i="55" s="1"/>
  <c r="E139" i="53"/>
  <c r="M139" i="53" s="1"/>
  <c r="Q139" i="53" s="1"/>
  <c r="E188" i="24"/>
  <c r="M188" i="24" s="1"/>
  <c r="Q188" i="24" s="1"/>
  <c r="E132" i="51"/>
  <c r="M132" i="51" s="1"/>
  <c r="Q132" i="51" s="1"/>
  <c r="E83" i="52"/>
  <c r="M83" i="52" s="1"/>
  <c r="Q83" i="52" s="1"/>
  <c r="E186" i="54"/>
  <c r="M186" i="54" s="1"/>
  <c r="Q186" i="54" s="1"/>
  <c r="E186" i="56"/>
  <c r="M186" i="56" s="1"/>
  <c r="Q186" i="56" s="1"/>
  <c r="E186" i="57"/>
  <c r="M186" i="57" s="1"/>
  <c r="Q186" i="57" s="1"/>
  <c r="E186" i="55"/>
  <c r="M186" i="55" s="1"/>
  <c r="Q186" i="55" s="1"/>
  <c r="E57" i="53"/>
  <c r="M57" i="53" s="1"/>
  <c r="Q57" i="53" s="1"/>
  <c r="E158" i="52"/>
  <c r="M158" i="52" s="1"/>
  <c r="E368" i="24"/>
  <c r="M368" i="24" s="1"/>
  <c r="E32" i="51"/>
  <c r="M32" i="51" s="1"/>
  <c r="Q32" i="51" s="1"/>
  <c r="E96" i="53"/>
  <c r="M96" i="53" s="1"/>
  <c r="E140" i="57"/>
  <c r="M140" i="57" s="1"/>
  <c r="E140" i="56"/>
  <c r="M140" i="56" s="1"/>
  <c r="E140" i="54"/>
  <c r="M140" i="54" s="1"/>
  <c r="E140" i="55"/>
  <c r="M140" i="55" s="1"/>
  <c r="E68" i="51"/>
  <c r="M68" i="51" s="1"/>
  <c r="Q68" i="51" s="1"/>
  <c r="E192" i="52"/>
  <c r="M192" i="52" s="1"/>
  <c r="E358" i="24"/>
  <c r="M358" i="24" s="1"/>
  <c r="E163" i="53"/>
  <c r="M163" i="53" s="1"/>
  <c r="E163" i="56"/>
  <c r="M163" i="56" s="1"/>
  <c r="E163" i="54"/>
  <c r="M163" i="54" s="1"/>
  <c r="E163" i="57"/>
  <c r="M163" i="57" s="1"/>
  <c r="E107" i="55"/>
  <c r="M107" i="55" s="1"/>
  <c r="E179" i="51"/>
  <c r="M179" i="51" s="1"/>
  <c r="E186" i="52"/>
  <c r="M186" i="52" s="1"/>
  <c r="Q186" i="52" s="1"/>
  <c r="E295" i="24"/>
  <c r="M295" i="24" s="1"/>
  <c r="E198" i="57"/>
  <c r="M198" i="57" s="1"/>
  <c r="E198" i="55"/>
  <c r="M198" i="55" s="1"/>
  <c r="E198" i="56"/>
  <c r="M198" i="56" s="1"/>
  <c r="E66" i="53"/>
  <c r="M66" i="53" s="1"/>
  <c r="E198" i="54"/>
  <c r="M198" i="54" s="1"/>
  <c r="E352" i="24"/>
  <c r="M352" i="24" s="1"/>
  <c r="E50" i="51"/>
  <c r="M50" i="51" s="1"/>
  <c r="Q50" i="51" s="1"/>
  <c r="E153" i="52"/>
  <c r="M153" i="52" s="1"/>
  <c r="Q153" i="52" s="1"/>
  <c r="E96" i="57"/>
  <c r="M96" i="57" s="1"/>
  <c r="E96" i="54"/>
  <c r="M96" i="54" s="1"/>
  <c r="E96" i="56"/>
  <c r="M96" i="56" s="1"/>
  <c r="E96" i="55"/>
  <c r="M96" i="55" s="1"/>
  <c r="E60" i="53"/>
  <c r="M60" i="53" s="1"/>
  <c r="E52" i="51"/>
  <c r="M52" i="51" s="1"/>
  <c r="Q52" i="51" s="1"/>
  <c r="E117" i="52"/>
  <c r="M117" i="52" s="1"/>
  <c r="Q117" i="52" s="1"/>
  <c r="E357" i="24"/>
  <c r="M357" i="24" s="1"/>
  <c r="E26" i="57"/>
  <c r="M26" i="57" s="1"/>
  <c r="E70" i="55"/>
  <c r="M70" i="55" s="1"/>
  <c r="E26" i="54"/>
  <c r="M26" i="54" s="1"/>
  <c r="E26" i="56"/>
  <c r="M26" i="56" s="1"/>
  <c r="E26" i="53"/>
  <c r="M26" i="53" s="1"/>
  <c r="E150" i="52"/>
  <c r="M150" i="52" s="1"/>
  <c r="Q150" i="52" s="1"/>
  <c r="E47" i="51"/>
  <c r="M47" i="51" s="1"/>
  <c r="Q47" i="51" s="1"/>
  <c r="E289" i="24"/>
  <c r="M289" i="24" s="1"/>
  <c r="Q289" i="24" s="1"/>
  <c r="E119" i="55"/>
  <c r="M119" i="55" s="1"/>
  <c r="Q119" i="55" s="1"/>
  <c r="E119" i="56"/>
  <c r="M119" i="56" s="1"/>
  <c r="Q119" i="56" s="1"/>
  <c r="E119" i="57"/>
  <c r="M119" i="57" s="1"/>
  <c r="Q119" i="57" s="1"/>
  <c r="E37" i="53"/>
  <c r="M37" i="53" s="1"/>
  <c r="Q37" i="53" s="1"/>
  <c r="E119" i="54"/>
  <c r="M119" i="54" s="1"/>
  <c r="Q119" i="54" s="1"/>
  <c r="E16" i="51"/>
  <c r="M16" i="51" s="1"/>
  <c r="Q16" i="51" s="1"/>
  <c r="E267" i="24"/>
  <c r="M267" i="24" s="1"/>
  <c r="Q267" i="24" s="1"/>
  <c r="E152" i="52"/>
  <c r="M152" i="52" s="1"/>
  <c r="Q152" i="52" s="1"/>
  <c r="E139" i="55"/>
  <c r="M139" i="55" s="1"/>
  <c r="E139" i="56"/>
  <c r="M139" i="56" s="1"/>
  <c r="E139" i="54"/>
  <c r="M139" i="54" s="1"/>
  <c r="E139" i="57"/>
  <c r="M139" i="57" s="1"/>
  <c r="E64" i="53"/>
  <c r="M64" i="53" s="1"/>
  <c r="E140" i="52"/>
  <c r="M140" i="52" s="1"/>
  <c r="Q140" i="52" s="1"/>
  <c r="E371" i="24"/>
  <c r="M371" i="24" s="1"/>
  <c r="Q371" i="24" s="1"/>
  <c r="E14" i="51"/>
  <c r="M14" i="51" s="1"/>
  <c r="Q14" i="51" s="1"/>
  <c r="E49" i="57"/>
  <c r="M49" i="57" s="1"/>
  <c r="Q49" i="57" s="1"/>
  <c r="E49" i="54"/>
  <c r="M49" i="54" s="1"/>
  <c r="Q49" i="54" s="1"/>
  <c r="E147" i="55"/>
  <c r="M147" i="55" s="1"/>
  <c r="Q147" i="55" s="1"/>
  <c r="E49" i="56"/>
  <c r="M49" i="56" s="1"/>
  <c r="Q49" i="56" s="1"/>
  <c r="E17" i="53"/>
  <c r="M17" i="53" s="1"/>
  <c r="Q17" i="53" s="1"/>
  <c r="E13" i="51"/>
  <c r="M13" i="51" s="1"/>
  <c r="Q13" i="51" s="1"/>
  <c r="E253" i="52"/>
  <c r="M253" i="52" s="1"/>
  <c r="Q253" i="52" s="1"/>
  <c r="E337" i="24"/>
  <c r="M337" i="24" s="1"/>
  <c r="Q337" i="24" s="1"/>
  <c r="E14" i="57"/>
  <c r="M14" i="57" s="1"/>
  <c r="E14" i="56"/>
  <c r="M14" i="56" s="1"/>
  <c r="E124" i="55"/>
  <c r="M124" i="55" s="1"/>
  <c r="E14" i="54"/>
  <c r="M14" i="54" s="1"/>
  <c r="E189" i="53"/>
  <c r="M189" i="53" s="1"/>
  <c r="E185" i="51"/>
  <c r="M185" i="51" s="1"/>
  <c r="E304" i="24"/>
  <c r="M304" i="24" s="1"/>
  <c r="E147" i="52"/>
  <c r="M147" i="52" s="1"/>
  <c r="Q147" i="52" s="1"/>
  <c r="E30" i="57"/>
  <c r="M30" i="57" s="1"/>
  <c r="Q30" i="57" s="1"/>
  <c r="E201" i="55"/>
  <c r="M201" i="55" s="1"/>
  <c r="E30" i="54"/>
  <c r="M30" i="54" s="1"/>
  <c r="Q30" i="54" s="1"/>
  <c r="E81" i="53"/>
  <c r="M81" i="53" s="1"/>
  <c r="Q81" i="53" s="1"/>
  <c r="E245" i="52"/>
  <c r="M245" i="52" s="1"/>
  <c r="E30" i="56"/>
  <c r="M30" i="56" s="1"/>
  <c r="E69" i="51"/>
  <c r="M69" i="51" s="1"/>
  <c r="Q69" i="51" s="1"/>
  <c r="E318" i="24"/>
  <c r="M318" i="24" s="1"/>
  <c r="Q318" i="24" s="1"/>
  <c r="E120" i="55"/>
  <c r="M120" i="55" s="1"/>
  <c r="E199" i="54"/>
  <c r="M199" i="54" s="1"/>
  <c r="E99" i="53"/>
  <c r="M99" i="53" s="1"/>
  <c r="E199" i="56"/>
  <c r="M199" i="56" s="1"/>
  <c r="E199" i="57"/>
  <c r="M199" i="57" s="1"/>
  <c r="E178" i="52"/>
  <c r="M178" i="52" s="1"/>
  <c r="Q178" i="52" s="1"/>
  <c r="E282" i="24"/>
  <c r="M282" i="24" s="1"/>
  <c r="Q282" i="24" s="1"/>
  <c r="E105" i="51"/>
  <c r="M105" i="51" s="1"/>
  <c r="Q105" i="51" s="1"/>
  <c r="E72" i="57"/>
  <c r="M72" i="57" s="1"/>
  <c r="E72" i="54"/>
  <c r="M72" i="54" s="1"/>
  <c r="E72" i="53"/>
  <c r="M72" i="53" s="1"/>
  <c r="E136" i="55"/>
  <c r="M136" i="55" s="1"/>
  <c r="E72" i="56"/>
  <c r="M72" i="56" s="1"/>
  <c r="E353" i="24"/>
  <c r="M353" i="24" s="1"/>
  <c r="Q353" i="24" s="1"/>
  <c r="E279" i="52"/>
  <c r="M279" i="52" s="1"/>
  <c r="Q279" i="52" s="1"/>
  <c r="E92" i="51"/>
  <c r="M92" i="51" s="1"/>
  <c r="Q92" i="51" s="1"/>
  <c r="E41" i="54"/>
  <c r="M41" i="54" s="1"/>
  <c r="E32" i="55"/>
  <c r="M32" i="55" s="1"/>
  <c r="E41" i="57"/>
  <c r="M41" i="57" s="1"/>
  <c r="E41" i="53"/>
  <c r="M41" i="53" s="1"/>
  <c r="E41" i="56"/>
  <c r="M41" i="56" s="1"/>
  <c r="E70" i="51"/>
  <c r="M70" i="51" s="1"/>
  <c r="E91" i="52"/>
  <c r="M91" i="52" s="1"/>
  <c r="Q91" i="52" s="1"/>
  <c r="E227" i="24"/>
  <c r="M227" i="24" s="1"/>
  <c r="Q227" i="24" s="1"/>
  <c r="E19" i="56"/>
  <c r="M19" i="56" s="1"/>
  <c r="E19" i="54"/>
  <c r="M19" i="54" s="1"/>
  <c r="E19" i="57"/>
  <c r="M19" i="57" s="1"/>
  <c r="E50" i="55"/>
  <c r="M50" i="55" s="1"/>
  <c r="E19" i="53"/>
  <c r="M19" i="53" s="1"/>
  <c r="E120" i="52"/>
  <c r="M120" i="52" s="1"/>
  <c r="E234" i="24"/>
  <c r="M234" i="24" s="1"/>
  <c r="E163" i="51"/>
  <c r="M163" i="51" s="1"/>
  <c r="E166" i="54"/>
  <c r="M166" i="54" s="1"/>
  <c r="Q166" i="54" s="1"/>
  <c r="E166" i="57"/>
  <c r="M166" i="57" s="1"/>
  <c r="Q166" i="57" s="1"/>
  <c r="E166" i="56"/>
  <c r="M166" i="56" s="1"/>
  <c r="Q166" i="56" s="1"/>
  <c r="E65" i="53"/>
  <c r="M65" i="53" s="1"/>
  <c r="Q65" i="53" s="1"/>
  <c r="E167" i="55"/>
  <c r="M167" i="55" s="1"/>
  <c r="Q167" i="55" s="1"/>
  <c r="E27" i="51"/>
  <c r="M27" i="51" s="1"/>
  <c r="Q27" i="51" s="1"/>
  <c r="E254" i="52"/>
  <c r="M254" i="52" s="1"/>
  <c r="Q254" i="52" s="1"/>
  <c r="E331" i="24"/>
  <c r="M331" i="24" s="1"/>
  <c r="Q331" i="24" s="1"/>
  <c r="Q150" i="50"/>
  <c r="S150" i="50"/>
  <c r="AO150" i="50" s="1"/>
  <c r="S163" i="50"/>
  <c r="Q163" i="50"/>
  <c r="AN163" i="50" s="1"/>
  <c r="AN170" i="50"/>
  <c r="E87" i="53"/>
  <c r="M87" i="53" s="1"/>
  <c r="Q87" i="53" s="1"/>
  <c r="E168" i="56"/>
  <c r="M168" i="56" s="1"/>
  <c r="Q168" i="56" s="1"/>
  <c r="E168" i="54"/>
  <c r="M168" i="54" s="1"/>
  <c r="Q168" i="54" s="1"/>
  <c r="E168" i="57"/>
  <c r="M168" i="57" s="1"/>
  <c r="Q168" i="57" s="1"/>
  <c r="E168" i="55"/>
  <c r="M168" i="55" s="1"/>
  <c r="Q168" i="55" s="1"/>
  <c r="E254" i="24"/>
  <c r="M254" i="24" s="1"/>
  <c r="Q254" i="24" s="1"/>
  <c r="E75" i="51"/>
  <c r="M75" i="51" s="1"/>
  <c r="Q75" i="51" s="1"/>
  <c r="E138" i="52"/>
  <c r="M138" i="52" s="1"/>
  <c r="Q138" i="52" s="1"/>
  <c r="E193" i="56"/>
  <c r="M193" i="56" s="1"/>
  <c r="E193" i="54"/>
  <c r="M193" i="54" s="1"/>
  <c r="E98" i="52"/>
  <c r="M98" i="52" s="1"/>
  <c r="E193" i="57"/>
  <c r="M193" i="57" s="1"/>
  <c r="E41" i="55"/>
  <c r="M41" i="55" s="1"/>
  <c r="E98" i="53"/>
  <c r="M98" i="53" s="1"/>
  <c r="E100" i="51"/>
  <c r="M100" i="51" s="1"/>
  <c r="Q100" i="51" s="1"/>
  <c r="E177" i="24"/>
  <c r="M177" i="24" s="1"/>
  <c r="Q177" i="24" s="1"/>
  <c r="E131" i="57"/>
  <c r="M131" i="57" s="1"/>
  <c r="E131" i="56"/>
  <c r="M131" i="56" s="1"/>
  <c r="E200" i="55"/>
  <c r="M200" i="55" s="1"/>
  <c r="E131" i="54"/>
  <c r="M131" i="54" s="1"/>
  <c r="E178" i="53"/>
  <c r="M178" i="53" s="1"/>
  <c r="E326" i="24"/>
  <c r="M326" i="24" s="1"/>
  <c r="Q326" i="24" s="1"/>
  <c r="E257" i="52"/>
  <c r="M257" i="52" s="1"/>
  <c r="Q257" i="52" s="1"/>
  <c r="E170" i="51"/>
  <c r="M170" i="51" s="1"/>
  <c r="Q170" i="51" s="1"/>
  <c r="E31" i="54"/>
  <c r="M31" i="54" s="1"/>
  <c r="Q31" i="54" s="1"/>
  <c r="E31" i="57"/>
  <c r="M31" i="57" s="1"/>
  <c r="Q31" i="57" s="1"/>
  <c r="E31" i="56"/>
  <c r="M31" i="56" s="1"/>
  <c r="E175" i="55"/>
  <c r="M175" i="55" s="1"/>
  <c r="E27" i="53"/>
  <c r="M27" i="53" s="1"/>
  <c r="Q27" i="53" s="1"/>
  <c r="E334" i="24"/>
  <c r="M334" i="24" s="1"/>
  <c r="Q334" i="24" s="1"/>
  <c r="E247" i="52"/>
  <c r="M247" i="52" s="1"/>
  <c r="Q247" i="52" s="1"/>
  <c r="E20" i="51"/>
  <c r="M20" i="51" s="1"/>
  <c r="Q20" i="51" s="1"/>
  <c r="E42" i="53"/>
  <c r="M42" i="53" s="1"/>
  <c r="Q42" i="53" s="1"/>
  <c r="E172" i="54"/>
  <c r="M172" i="54" s="1"/>
  <c r="Q172" i="54" s="1"/>
  <c r="E181" i="55"/>
  <c r="M181" i="55" s="1"/>
  <c r="E172" i="56"/>
  <c r="M172" i="56" s="1"/>
  <c r="E172" i="57"/>
  <c r="M172" i="57" s="1"/>
  <c r="Q172" i="57" s="1"/>
  <c r="E256" i="52"/>
  <c r="M256" i="52" s="1"/>
  <c r="Q256" i="52" s="1"/>
  <c r="E40" i="51"/>
  <c r="M40" i="51" s="1"/>
  <c r="Q40" i="51" s="1"/>
  <c r="E336" i="24"/>
  <c r="M336" i="24" s="1"/>
  <c r="Q336" i="24" s="1"/>
  <c r="E130" i="56"/>
  <c r="M130" i="56" s="1"/>
  <c r="E174" i="55"/>
  <c r="M174" i="55" s="1"/>
  <c r="E130" i="54"/>
  <c r="M130" i="54" s="1"/>
  <c r="E130" i="57"/>
  <c r="M130" i="57" s="1"/>
  <c r="E92" i="53"/>
  <c r="M92" i="53" s="1"/>
  <c r="Q92" i="53" s="1"/>
  <c r="E323" i="24"/>
  <c r="M323" i="24" s="1"/>
  <c r="Q323" i="24" s="1"/>
  <c r="E90" i="51"/>
  <c r="M90" i="51" s="1"/>
  <c r="Q90" i="51" s="1"/>
  <c r="E277" i="52"/>
  <c r="M277" i="52" s="1"/>
  <c r="Q277" i="52" s="1"/>
  <c r="E134" i="55"/>
  <c r="M134" i="55" s="1"/>
  <c r="Q134" i="55" s="1"/>
  <c r="E167" i="53"/>
  <c r="M167" i="53" s="1"/>
  <c r="Q167" i="53" s="1"/>
  <c r="E134" i="56"/>
  <c r="M134" i="56" s="1"/>
  <c r="Q134" i="56" s="1"/>
  <c r="E134" i="54"/>
  <c r="M134" i="54" s="1"/>
  <c r="Q134" i="54" s="1"/>
  <c r="E134" i="57"/>
  <c r="M134" i="57" s="1"/>
  <c r="Q134" i="57" s="1"/>
  <c r="E239" i="52"/>
  <c r="M239" i="52" s="1"/>
  <c r="Q239" i="52" s="1"/>
  <c r="E200" i="24"/>
  <c r="M200" i="24" s="1"/>
  <c r="E196" i="51"/>
  <c r="M196" i="51" s="1"/>
  <c r="Q196" i="51" s="1"/>
  <c r="E188" i="57"/>
  <c r="M188" i="57" s="1"/>
  <c r="E176" i="53"/>
  <c r="M176" i="53" s="1"/>
  <c r="E188" i="54"/>
  <c r="M188" i="54" s="1"/>
  <c r="E188" i="56"/>
  <c r="M188" i="56" s="1"/>
  <c r="E188" i="55"/>
  <c r="M188" i="55" s="1"/>
  <c r="E244" i="52"/>
  <c r="M244" i="52" s="1"/>
  <c r="E188" i="51"/>
  <c r="M188" i="51" s="1"/>
  <c r="Q188" i="51" s="1"/>
  <c r="E298" i="24"/>
  <c r="M298" i="24" s="1"/>
  <c r="E171" i="53"/>
  <c r="M171" i="53" s="1"/>
  <c r="E152" i="57"/>
  <c r="M152" i="57" s="1"/>
  <c r="E152" i="54"/>
  <c r="M152" i="54" s="1"/>
  <c r="E152" i="56"/>
  <c r="M152" i="56" s="1"/>
  <c r="E59" i="55"/>
  <c r="M59" i="55" s="1"/>
  <c r="E124" i="52"/>
  <c r="M124" i="52" s="1"/>
  <c r="E178" i="24"/>
  <c r="M178" i="24" s="1"/>
  <c r="Q178" i="24" s="1"/>
  <c r="E160" i="51"/>
  <c r="M160" i="51" s="1"/>
  <c r="E184" i="54"/>
  <c r="M184" i="54" s="1"/>
  <c r="E161" i="53"/>
  <c r="M161" i="53" s="1"/>
  <c r="E184" i="56"/>
  <c r="M184" i="56" s="1"/>
  <c r="E184" i="57"/>
  <c r="M184" i="57" s="1"/>
  <c r="E184" i="55"/>
  <c r="M184" i="55" s="1"/>
  <c r="E142" i="51"/>
  <c r="M142" i="51" s="1"/>
  <c r="Q142" i="51" s="1"/>
  <c r="E317" i="24"/>
  <c r="M317" i="24" s="1"/>
  <c r="E246" i="52"/>
  <c r="M246" i="52" s="1"/>
  <c r="E99" i="54"/>
  <c r="M99" i="54" s="1"/>
  <c r="E99" i="56"/>
  <c r="M99" i="56" s="1"/>
  <c r="E99" i="57"/>
  <c r="M99" i="57" s="1"/>
  <c r="E99" i="55"/>
  <c r="M99" i="55" s="1"/>
  <c r="E123" i="53"/>
  <c r="M123" i="53" s="1"/>
  <c r="E305" i="24"/>
  <c r="M305" i="24" s="1"/>
  <c r="E116" i="51"/>
  <c r="M116" i="51" s="1"/>
  <c r="E222" i="52"/>
  <c r="M222" i="52" s="1"/>
  <c r="E16" i="56"/>
  <c r="M16" i="56" s="1"/>
  <c r="E129" i="53"/>
  <c r="M129" i="53" s="1"/>
  <c r="E16" i="57"/>
  <c r="M16" i="57" s="1"/>
  <c r="E16" i="55"/>
  <c r="M16" i="55" s="1"/>
  <c r="E16" i="54"/>
  <c r="M16" i="54" s="1"/>
  <c r="E223" i="24"/>
  <c r="M223" i="24" s="1"/>
  <c r="E232" i="52"/>
  <c r="M232" i="52" s="1"/>
  <c r="E125" i="51"/>
  <c r="M125" i="51" s="1"/>
  <c r="E205" i="55"/>
  <c r="M205" i="55" s="1"/>
  <c r="E205" i="57"/>
  <c r="M205" i="57" s="1"/>
  <c r="E122" i="53"/>
  <c r="M122" i="53" s="1"/>
  <c r="E205" i="56"/>
  <c r="M205" i="56" s="1"/>
  <c r="E205" i="54"/>
  <c r="M205" i="54" s="1"/>
  <c r="E108" i="51"/>
  <c r="M108" i="51" s="1"/>
  <c r="Q108" i="51" s="1"/>
  <c r="E230" i="52"/>
  <c r="M230" i="52" s="1"/>
  <c r="E221" i="24"/>
  <c r="M221" i="24" s="1"/>
  <c r="E220" i="24"/>
  <c r="M220" i="24" s="1"/>
  <c r="E36" i="54"/>
  <c r="M36" i="54" s="1"/>
  <c r="Q36" i="54" s="1"/>
  <c r="E159" i="53"/>
  <c r="M159" i="53" s="1"/>
  <c r="Q159" i="53" s="1"/>
  <c r="E36" i="56"/>
  <c r="M36" i="56" s="1"/>
  <c r="Q36" i="56" s="1"/>
  <c r="E36" i="57"/>
  <c r="M36" i="57" s="1"/>
  <c r="Q36" i="57" s="1"/>
  <c r="E36" i="55"/>
  <c r="M36" i="55" s="1"/>
  <c r="Q36" i="55" s="1"/>
  <c r="E203" i="24"/>
  <c r="M203" i="24" s="1"/>
  <c r="Q203" i="24" s="1"/>
  <c r="E128" i="51"/>
  <c r="M128" i="51" s="1"/>
  <c r="Q128" i="51" s="1"/>
  <c r="E210" i="52"/>
  <c r="M210" i="52" s="1"/>
  <c r="Q210" i="52" s="1"/>
  <c r="E11" i="57"/>
  <c r="M11" i="57" s="1"/>
  <c r="E11" i="54"/>
  <c r="M11" i="54" s="1"/>
  <c r="E11" i="55"/>
  <c r="M11" i="55" s="1"/>
  <c r="E113" i="53"/>
  <c r="M113" i="53" s="1"/>
  <c r="E11" i="56"/>
  <c r="M11" i="56" s="1"/>
  <c r="E88" i="51"/>
  <c r="M88" i="51" s="1"/>
  <c r="Q88" i="51" s="1"/>
  <c r="E330" i="24"/>
  <c r="M330" i="24" s="1"/>
  <c r="E209" i="52"/>
  <c r="M209" i="52" s="1"/>
  <c r="Q209" i="52" s="1"/>
  <c r="E103" i="56"/>
  <c r="M103" i="56" s="1"/>
  <c r="E103" i="57"/>
  <c r="M103" i="57" s="1"/>
  <c r="E105" i="53"/>
  <c r="M105" i="53" s="1"/>
  <c r="E211" i="52"/>
  <c r="M211" i="52" s="1"/>
  <c r="E103" i="55"/>
  <c r="M103" i="55" s="1"/>
  <c r="E103" i="54"/>
  <c r="M103" i="54" s="1"/>
  <c r="E109" i="51"/>
  <c r="M109" i="51" s="1"/>
  <c r="E243" i="24"/>
  <c r="M243" i="24" s="1"/>
  <c r="E148" i="53"/>
  <c r="M148" i="53" s="1"/>
  <c r="E192" i="56"/>
  <c r="M192" i="56" s="1"/>
  <c r="E192" i="57"/>
  <c r="M192" i="57" s="1"/>
  <c r="E192" i="54"/>
  <c r="M192" i="54" s="1"/>
  <c r="E192" i="55"/>
  <c r="M192" i="55" s="1"/>
  <c r="E223" i="52"/>
  <c r="M223" i="52" s="1"/>
  <c r="E211" i="24"/>
  <c r="M211" i="24" s="1"/>
  <c r="Q211" i="24" s="1"/>
  <c r="E149" i="51"/>
  <c r="M149" i="51" s="1"/>
  <c r="Q149" i="51" s="1"/>
  <c r="E75" i="54"/>
  <c r="M75" i="54" s="1"/>
  <c r="E45" i="53"/>
  <c r="M45" i="53" s="1"/>
  <c r="Q45" i="53" s="1"/>
  <c r="E75" i="57"/>
  <c r="M75" i="57" s="1"/>
  <c r="E75" i="56"/>
  <c r="M75" i="56" s="1"/>
  <c r="Q75" i="56" s="1"/>
  <c r="E75" i="55"/>
  <c r="M75" i="55" s="1"/>
  <c r="Q75" i="55" s="1"/>
  <c r="E202" i="24"/>
  <c r="M202" i="24" s="1"/>
  <c r="E55" i="51"/>
  <c r="M55" i="51" s="1"/>
  <c r="Q55" i="51" s="1"/>
  <c r="E200" i="52"/>
  <c r="M200" i="52" s="1"/>
  <c r="E38" i="56"/>
  <c r="M38" i="56" s="1"/>
  <c r="E38" i="57"/>
  <c r="M38" i="57" s="1"/>
  <c r="E100" i="53"/>
  <c r="M100" i="53" s="1"/>
  <c r="E82" i="55"/>
  <c r="M82" i="55" s="1"/>
  <c r="E38" i="54"/>
  <c r="M38" i="54" s="1"/>
  <c r="E107" i="52"/>
  <c r="M107" i="52" s="1"/>
  <c r="Q107" i="52" s="1"/>
  <c r="E288" i="24"/>
  <c r="M288" i="24" s="1"/>
  <c r="Q288" i="24" s="1"/>
  <c r="E71" i="51"/>
  <c r="M71" i="51" s="1"/>
  <c r="Q71" i="51" s="1"/>
  <c r="E181" i="56"/>
  <c r="M181" i="56" s="1"/>
  <c r="E181" i="54"/>
  <c r="M181" i="54" s="1"/>
  <c r="E203" i="53"/>
  <c r="M203" i="53" s="1"/>
  <c r="E181" i="57"/>
  <c r="M181" i="57" s="1"/>
  <c r="E33" i="55"/>
  <c r="M33" i="55" s="1"/>
  <c r="E226" i="24"/>
  <c r="M226" i="24" s="1"/>
  <c r="E171" i="51"/>
  <c r="M171" i="51" s="1"/>
  <c r="Q171" i="51" s="1"/>
  <c r="E74" i="52"/>
  <c r="M74" i="52" s="1"/>
  <c r="Q74" i="52" s="1"/>
  <c r="E79" i="54"/>
  <c r="M79" i="54" s="1"/>
  <c r="E86" i="53"/>
  <c r="M86" i="53" s="1"/>
  <c r="Q86" i="53" s="1"/>
  <c r="E79" i="57"/>
  <c r="M79" i="57" s="1"/>
  <c r="E79" i="55"/>
  <c r="M79" i="55" s="1"/>
  <c r="Q79" i="55" s="1"/>
  <c r="E79" i="56"/>
  <c r="M79" i="56" s="1"/>
  <c r="Q79" i="56" s="1"/>
  <c r="E111" i="51"/>
  <c r="M111" i="51" s="1"/>
  <c r="Q111" i="51" s="1"/>
  <c r="E183" i="52"/>
  <c r="M183" i="52" s="1"/>
  <c r="E207" i="24"/>
  <c r="M207" i="24" s="1"/>
  <c r="Q207" i="24" s="1"/>
  <c r="E71" i="57"/>
  <c r="M71" i="57" s="1"/>
  <c r="Q71" i="57" s="1"/>
  <c r="E71" i="56"/>
  <c r="M71" i="56" s="1"/>
  <c r="Q71" i="56" s="1"/>
  <c r="E71" i="54"/>
  <c r="M71" i="54" s="1"/>
  <c r="Q71" i="54" s="1"/>
  <c r="E71" i="55"/>
  <c r="M71" i="55" s="1"/>
  <c r="Q71" i="55" s="1"/>
  <c r="E89" i="53"/>
  <c r="M89" i="53" s="1"/>
  <c r="Q89" i="53" s="1"/>
  <c r="E106" i="51"/>
  <c r="M106" i="51" s="1"/>
  <c r="Q106" i="51" s="1"/>
  <c r="E231" i="24"/>
  <c r="M231" i="24" s="1"/>
  <c r="Q231" i="24" s="1"/>
  <c r="E180" i="52"/>
  <c r="M180" i="52" s="1"/>
  <c r="Q180" i="52" s="1"/>
  <c r="E17" i="56"/>
  <c r="M17" i="56" s="1"/>
  <c r="E128" i="53"/>
  <c r="M128" i="53" s="1"/>
  <c r="E17" i="55"/>
  <c r="M17" i="55" s="1"/>
  <c r="E17" i="54"/>
  <c r="M17" i="54" s="1"/>
  <c r="E188" i="52"/>
  <c r="M188" i="52" s="1"/>
  <c r="E17" i="57"/>
  <c r="M17" i="57" s="1"/>
  <c r="E187" i="24"/>
  <c r="M187" i="24" s="1"/>
  <c r="E123" i="51"/>
  <c r="M123" i="51" s="1"/>
  <c r="E38" i="53"/>
  <c r="M38" i="53" s="1"/>
  <c r="Q38" i="53" s="1"/>
  <c r="E65" i="54"/>
  <c r="M65" i="54" s="1"/>
  <c r="Q65" i="54" s="1"/>
  <c r="E65" i="55"/>
  <c r="M65" i="55" s="1"/>
  <c r="Q65" i="55" s="1"/>
  <c r="E65" i="57"/>
  <c r="M65" i="57" s="1"/>
  <c r="Q65" i="57" s="1"/>
  <c r="E65" i="56"/>
  <c r="M65" i="56" s="1"/>
  <c r="Q65" i="56" s="1"/>
  <c r="E171" i="52"/>
  <c r="M171" i="52" s="1"/>
  <c r="Q171" i="52" s="1"/>
  <c r="E191" i="24"/>
  <c r="M191" i="24" s="1"/>
  <c r="Q191" i="24" s="1"/>
  <c r="E44" i="51"/>
  <c r="M44" i="51" s="1"/>
  <c r="Q44" i="51" s="1"/>
  <c r="E63" i="57"/>
  <c r="M63" i="57" s="1"/>
  <c r="Q63" i="57" s="1"/>
  <c r="E63" i="54"/>
  <c r="M63" i="54" s="1"/>
  <c r="Q63" i="54" s="1"/>
  <c r="E63" i="56"/>
  <c r="M63" i="56" s="1"/>
  <c r="Q63" i="56" s="1"/>
  <c r="E23" i="55"/>
  <c r="M23" i="55" s="1"/>
  <c r="Q23" i="55" s="1"/>
  <c r="E35" i="53"/>
  <c r="M35" i="53" s="1"/>
  <c r="Q35" i="53" s="1"/>
  <c r="E106" i="52"/>
  <c r="M106" i="52" s="1"/>
  <c r="Q106" i="52" s="1"/>
  <c r="E242" i="24"/>
  <c r="M242" i="24" s="1"/>
  <c r="Q242" i="24" s="1"/>
  <c r="E192" i="51"/>
  <c r="M192" i="51" s="1"/>
  <c r="Q192" i="51" s="1"/>
  <c r="E125" i="57"/>
  <c r="M125" i="57" s="1"/>
  <c r="Q125" i="57" s="1"/>
  <c r="E125" i="55"/>
  <c r="M125" i="55" s="1"/>
  <c r="Q125" i="55" s="1"/>
  <c r="E125" i="54"/>
  <c r="M125" i="54" s="1"/>
  <c r="Q125" i="54" s="1"/>
  <c r="E138" i="53"/>
  <c r="M138" i="53" s="1"/>
  <c r="Q138" i="53" s="1"/>
  <c r="E125" i="56"/>
  <c r="M125" i="56" s="1"/>
  <c r="Q125" i="56" s="1"/>
  <c r="E340" i="24"/>
  <c r="M340" i="24" s="1"/>
  <c r="E197" i="52"/>
  <c r="M197" i="52" s="1"/>
  <c r="E136" i="51"/>
  <c r="M136" i="51" s="1"/>
  <c r="Q136" i="51" s="1"/>
  <c r="E204" i="53"/>
  <c r="M204" i="53" s="1"/>
  <c r="E183" i="54"/>
  <c r="M183" i="54" s="1"/>
  <c r="E46" i="55"/>
  <c r="M46" i="55" s="1"/>
  <c r="E183" i="56"/>
  <c r="M183" i="56" s="1"/>
  <c r="E183" i="57"/>
  <c r="M183" i="57" s="1"/>
  <c r="E230" i="24"/>
  <c r="M230" i="24" s="1"/>
  <c r="E203" i="51"/>
  <c r="M203" i="51" s="1"/>
  <c r="Q203" i="51" s="1"/>
  <c r="E77" i="52"/>
  <c r="M77" i="52" s="1"/>
  <c r="Q77" i="52" s="1"/>
  <c r="E93" i="57"/>
  <c r="M93" i="57" s="1"/>
  <c r="E88" i="55"/>
  <c r="M88" i="55" s="1"/>
  <c r="E93" i="54"/>
  <c r="M93" i="54" s="1"/>
  <c r="E93" i="56"/>
  <c r="M93" i="56" s="1"/>
  <c r="E211" i="53"/>
  <c r="M211" i="53" s="1"/>
  <c r="E270" i="24"/>
  <c r="M270" i="24" s="1"/>
  <c r="Q270" i="24" s="1"/>
  <c r="E207" i="51"/>
  <c r="M207" i="51" s="1"/>
  <c r="Q207" i="51" s="1"/>
  <c r="E172" i="52"/>
  <c r="M172" i="52" s="1"/>
  <c r="Q172" i="52" s="1"/>
  <c r="E157" i="54"/>
  <c r="M157" i="54" s="1"/>
  <c r="E157" i="57"/>
  <c r="M157" i="57" s="1"/>
  <c r="E157" i="56"/>
  <c r="M157" i="56" s="1"/>
  <c r="E183" i="53"/>
  <c r="M183" i="53" s="1"/>
  <c r="E93" i="55"/>
  <c r="M93" i="55" s="1"/>
  <c r="E176" i="51"/>
  <c r="M176" i="51" s="1"/>
  <c r="Q176" i="51" s="1"/>
  <c r="E175" i="52"/>
  <c r="M175" i="52" s="1"/>
  <c r="E271" i="24"/>
  <c r="M271" i="24" s="1"/>
  <c r="Q271" i="24" s="1"/>
  <c r="E138" i="55"/>
  <c r="M138" i="55" s="1"/>
  <c r="E138" i="56"/>
  <c r="M138" i="56" s="1"/>
  <c r="E108" i="53"/>
  <c r="M108" i="53" s="1"/>
  <c r="E138" i="57"/>
  <c r="M138" i="57" s="1"/>
  <c r="E138" i="54"/>
  <c r="M138" i="54" s="1"/>
  <c r="E201" i="24"/>
  <c r="M201" i="24" s="1"/>
  <c r="E160" i="52"/>
  <c r="M160" i="52" s="1"/>
  <c r="E66" i="51"/>
  <c r="M66" i="51" s="1"/>
  <c r="Q66" i="51" s="1"/>
  <c r="E84" i="53"/>
  <c r="M84" i="53" s="1"/>
  <c r="Q84" i="53" s="1"/>
  <c r="E55" i="57"/>
  <c r="M55" i="57" s="1"/>
  <c r="Q55" i="57" s="1"/>
  <c r="E90" i="55"/>
  <c r="M90" i="55" s="1"/>
  <c r="E55" i="54"/>
  <c r="M55" i="54" s="1"/>
  <c r="Q55" i="54" s="1"/>
  <c r="E55" i="56"/>
  <c r="M55" i="56" s="1"/>
  <c r="E225" i="52"/>
  <c r="M225" i="52" s="1"/>
  <c r="Q225" i="52" s="1"/>
  <c r="E73" i="51"/>
  <c r="M73" i="51" s="1"/>
  <c r="Q73" i="51" s="1"/>
  <c r="E321" i="24"/>
  <c r="M321" i="24" s="1"/>
  <c r="Q321" i="24" s="1"/>
  <c r="E121" i="56"/>
  <c r="M121" i="56" s="1"/>
  <c r="E29" i="53"/>
  <c r="M29" i="53" s="1"/>
  <c r="Q29" i="53" s="1"/>
  <c r="E203" i="55"/>
  <c r="M203" i="55" s="1"/>
  <c r="E121" i="54"/>
  <c r="M121" i="54" s="1"/>
  <c r="Q121" i="54" s="1"/>
  <c r="E121" i="57"/>
  <c r="M121" i="57" s="1"/>
  <c r="Q121" i="57" s="1"/>
  <c r="E241" i="52"/>
  <c r="M241" i="52" s="1"/>
  <c r="Q241" i="52" s="1"/>
  <c r="E39" i="51"/>
  <c r="M39" i="51" s="1"/>
  <c r="Q39" i="51" s="1"/>
  <c r="E327" i="24"/>
  <c r="M327" i="24" s="1"/>
  <c r="Q327" i="24" s="1"/>
  <c r="E57" i="57"/>
  <c r="M57" i="57" s="1"/>
  <c r="Q57" i="57" s="1"/>
  <c r="E32" i="53"/>
  <c r="M32" i="53" s="1"/>
  <c r="Q32" i="53" s="1"/>
  <c r="E57" i="55"/>
  <c r="M57" i="55" s="1"/>
  <c r="Q57" i="55" s="1"/>
  <c r="E57" i="54"/>
  <c r="M57" i="54" s="1"/>
  <c r="Q57" i="54" s="1"/>
  <c r="E57" i="56"/>
  <c r="M57" i="56" s="1"/>
  <c r="Q57" i="56" s="1"/>
  <c r="E23" i="51"/>
  <c r="M23" i="51" s="1"/>
  <c r="Q23" i="51" s="1"/>
  <c r="E134" i="52"/>
  <c r="M134" i="52" s="1"/>
  <c r="Q134" i="52" s="1"/>
  <c r="E195" i="24"/>
  <c r="M195" i="24" s="1"/>
  <c r="Q195" i="24" s="1"/>
  <c r="E75" i="53"/>
  <c r="M75" i="53" s="1"/>
  <c r="E180" i="54"/>
  <c r="M180" i="54" s="1"/>
  <c r="E180" i="56"/>
  <c r="M180" i="56" s="1"/>
  <c r="E180" i="57"/>
  <c r="M180" i="57" s="1"/>
  <c r="E180" i="55"/>
  <c r="M180" i="55" s="1"/>
  <c r="E128" i="52"/>
  <c r="M128" i="52" s="1"/>
  <c r="Q128" i="52" s="1"/>
  <c r="E297" i="24"/>
  <c r="M297" i="24" s="1"/>
  <c r="E3" i="51"/>
  <c r="M3" i="51" s="1"/>
  <c r="Q3" i="51" s="1"/>
  <c r="E131" i="55"/>
  <c r="M131" i="55" s="1"/>
  <c r="Q131" i="55" s="1"/>
  <c r="E104" i="53"/>
  <c r="M104" i="53" s="1"/>
  <c r="Q104" i="53" s="1"/>
  <c r="E117" i="56"/>
  <c r="M117" i="56" s="1"/>
  <c r="Q117" i="56" s="1"/>
  <c r="E117" i="57"/>
  <c r="M117" i="57" s="1"/>
  <c r="Q117" i="57" s="1"/>
  <c r="E117" i="54"/>
  <c r="M117" i="54" s="1"/>
  <c r="Q117" i="54" s="1"/>
  <c r="E121" i="51"/>
  <c r="M121" i="51" s="1"/>
  <c r="Q121" i="51" s="1"/>
  <c r="E362" i="24"/>
  <c r="M362" i="24" s="1"/>
  <c r="Q362" i="24" s="1"/>
  <c r="E224" i="52"/>
  <c r="M224" i="52" s="1"/>
  <c r="Q224" i="52" s="1"/>
  <c r="E143" i="53"/>
  <c r="M143" i="53" s="1"/>
  <c r="Q143" i="53" s="1"/>
  <c r="E141" i="54"/>
  <c r="M141" i="54" s="1"/>
  <c r="Q141" i="54" s="1"/>
  <c r="E141" i="55"/>
  <c r="M141" i="55" s="1"/>
  <c r="Q141" i="55" s="1"/>
  <c r="E141" i="57"/>
  <c r="M141" i="57" s="1"/>
  <c r="Q141" i="57" s="1"/>
  <c r="E141" i="56"/>
  <c r="M141" i="56" s="1"/>
  <c r="Q141" i="56" s="1"/>
  <c r="E242" i="52"/>
  <c r="M242" i="52" s="1"/>
  <c r="Q242" i="52" s="1"/>
  <c r="E137" i="51"/>
  <c r="M137" i="51" s="1"/>
  <c r="Q137" i="51" s="1"/>
  <c r="E369" i="24"/>
  <c r="M369" i="24" s="1"/>
  <c r="E204" i="55"/>
  <c r="M204" i="55" s="1"/>
  <c r="E86" i="54"/>
  <c r="M86" i="54" s="1"/>
  <c r="E86" i="56"/>
  <c r="M86" i="56" s="1"/>
  <c r="E83" i="53"/>
  <c r="M83" i="53" s="1"/>
  <c r="E86" i="57"/>
  <c r="M86" i="57" s="1"/>
  <c r="E228" i="52"/>
  <c r="M228" i="52" s="1"/>
  <c r="Q228" i="52" s="1"/>
  <c r="E374" i="24"/>
  <c r="M374" i="24" s="1"/>
  <c r="Q374" i="24" s="1"/>
  <c r="E79" i="51"/>
  <c r="M79" i="51" s="1"/>
  <c r="Q79" i="51" s="1"/>
  <c r="E172" i="53"/>
  <c r="M172" i="53" s="1"/>
  <c r="E156" i="54"/>
  <c r="M156" i="54" s="1"/>
  <c r="E156" i="57"/>
  <c r="M156" i="57" s="1"/>
  <c r="E156" i="55"/>
  <c r="M156" i="55" s="1"/>
  <c r="E156" i="56"/>
  <c r="M156" i="56" s="1"/>
  <c r="E199" i="51"/>
  <c r="M199" i="51" s="1"/>
  <c r="Q199" i="51" s="1"/>
  <c r="E251" i="52"/>
  <c r="M251" i="52" s="1"/>
  <c r="Q251" i="52" s="1"/>
  <c r="E274" i="24"/>
  <c r="M274" i="24" s="1"/>
  <c r="Q274" i="24" s="1"/>
  <c r="E200" i="56"/>
  <c r="M200" i="56" s="1"/>
  <c r="E146" i="53"/>
  <c r="M146" i="53" s="1"/>
  <c r="E200" i="57"/>
  <c r="M200" i="57" s="1"/>
  <c r="E95" i="55"/>
  <c r="M95" i="55" s="1"/>
  <c r="E200" i="54"/>
  <c r="M200" i="54" s="1"/>
  <c r="E285" i="24"/>
  <c r="M285" i="24" s="1"/>
  <c r="Q285" i="24" s="1"/>
  <c r="E176" i="52"/>
  <c r="M176" i="52" s="1"/>
  <c r="Q176" i="52" s="1"/>
  <c r="E174" i="51"/>
  <c r="M174" i="51" s="1"/>
  <c r="Q174" i="51" s="1"/>
  <c r="E18" i="57"/>
  <c r="M18" i="57" s="1"/>
  <c r="E18" i="56"/>
  <c r="M18" i="56" s="1"/>
  <c r="E18" i="53"/>
  <c r="M18" i="53" s="1"/>
  <c r="E127" i="55"/>
  <c r="M127" i="55" s="1"/>
  <c r="E18" i="54"/>
  <c r="M18" i="54" s="1"/>
  <c r="E135" i="51"/>
  <c r="M135" i="51" s="1"/>
  <c r="E199" i="52"/>
  <c r="M199" i="52" s="1"/>
  <c r="Q199" i="52" s="1"/>
  <c r="E306" i="24"/>
  <c r="M306" i="24" s="1"/>
  <c r="E120" i="53"/>
  <c r="M120" i="53" s="1"/>
  <c r="E208" i="54"/>
  <c r="M208" i="54" s="1"/>
  <c r="E208" i="55"/>
  <c r="M208" i="55" s="1"/>
  <c r="E208" i="57"/>
  <c r="M208" i="57" s="1"/>
  <c r="E208" i="56"/>
  <c r="M208" i="56" s="1"/>
  <c r="E113" i="51"/>
  <c r="M113" i="51" s="1"/>
  <c r="E314" i="24"/>
  <c r="M314" i="24" s="1"/>
  <c r="E130" i="52"/>
  <c r="M130" i="52" s="1"/>
  <c r="E313" i="24"/>
  <c r="M313" i="24" s="1"/>
  <c r="E158" i="56"/>
  <c r="M158" i="56" s="1"/>
  <c r="E158" i="54"/>
  <c r="M158" i="54" s="1"/>
  <c r="E117" i="55"/>
  <c r="M117" i="55" s="1"/>
  <c r="E158" i="57"/>
  <c r="M158" i="57" s="1"/>
  <c r="E158" i="53"/>
  <c r="M158" i="53" s="1"/>
  <c r="E272" i="24"/>
  <c r="M272" i="24" s="1"/>
  <c r="Q272" i="24" s="1"/>
  <c r="E80" i="51"/>
  <c r="M80" i="51" s="1"/>
  <c r="E195" i="52"/>
  <c r="M195" i="52" s="1"/>
  <c r="E50" i="57"/>
  <c r="M50" i="57" s="1"/>
  <c r="Q50" i="57" s="1"/>
  <c r="E166" i="55"/>
  <c r="M166" i="55" s="1"/>
  <c r="Q166" i="55" s="1"/>
  <c r="E61" i="53"/>
  <c r="M61" i="53" s="1"/>
  <c r="Q61" i="53" s="1"/>
  <c r="E50" i="56"/>
  <c r="M50" i="56" s="1"/>
  <c r="Q50" i="56" s="1"/>
  <c r="E50" i="54"/>
  <c r="M50" i="54" s="1"/>
  <c r="Q50" i="54" s="1"/>
  <c r="E335" i="24"/>
  <c r="M335" i="24" s="1"/>
  <c r="Q335" i="24" s="1"/>
  <c r="E255" i="52"/>
  <c r="M255" i="52" s="1"/>
  <c r="Q255" i="52" s="1"/>
  <c r="E10" i="51"/>
  <c r="M10" i="51" s="1"/>
  <c r="Q10" i="51" s="1"/>
  <c r="E3" i="56"/>
  <c r="M3" i="56" s="1"/>
  <c r="E3" i="53"/>
  <c r="M3" i="53" s="1"/>
  <c r="E3" i="57"/>
  <c r="M3" i="57" s="1"/>
  <c r="E3" i="54"/>
  <c r="M3" i="54" s="1"/>
  <c r="E152" i="55"/>
  <c r="M152" i="55" s="1"/>
  <c r="E308" i="24"/>
  <c r="M308" i="24" s="1"/>
  <c r="Q308" i="24" s="1"/>
  <c r="E41" i="51"/>
  <c r="M41" i="51" s="1"/>
  <c r="Q41" i="51" s="1"/>
  <c r="E206" i="52"/>
  <c r="M206" i="52" s="1"/>
  <c r="Q206" i="52" s="1"/>
  <c r="E76" i="54"/>
  <c r="M76" i="54" s="1"/>
  <c r="Q76" i="54" s="1"/>
  <c r="E94" i="53"/>
  <c r="M94" i="53" s="1"/>
  <c r="Q94" i="53" s="1"/>
  <c r="E76" i="57"/>
  <c r="M76" i="57" s="1"/>
  <c r="Q76" i="57" s="1"/>
  <c r="E76" i="56"/>
  <c r="M76" i="56" s="1"/>
  <c r="Q76" i="56" s="1"/>
  <c r="E34" i="55"/>
  <c r="M34" i="55" s="1"/>
  <c r="Q34" i="55" s="1"/>
  <c r="E94" i="51"/>
  <c r="M94" i="51" s="1"/>
  <c r="Q94" i="51" s="1"/>
  <c r="E114" i="52"/>
  <c r="M114" i="52" s="1"/>
  <c r="Q114" i="52" s="1"/>
  <c r="E218" i="24"/>
  <c r="M218" i="24" s="1"/>
  <c r="Q218" i="24" s="1"/>
  <c r="E25" i="57"/>
  <c r="M25" i="57" s="1"/>
  <c r="Q25" i="57" s="1"/>
  <c r="E11" i="53"/>
  <c r="M11" i="53" s="1"/>
  <c r="Q11" i="53" s="1"/>
  <c r="E27" i="55"/>
  <c r="M27" i="55" s="1"/>
  <c r="Q27" i="55" s="1"/>
  <c r="E25" i="54"/>
  <c r="M25" i="54" s="1"/>
  <c r="Q25" i="54" s="1"/>
  <c r="E25" i="56"/>
  <c r="M25" i="56" s="1"/>
  <c r="Q25" i="56" s="1"/>
  <c r="E8" i="51"/>
  <c r="M8" i="51" s="1"/>
  <c r="Q8" i="51" s="1"/>
  <c r="E193" i="24"/>
  <c r="M193" i="24" s="1"/>
  <c r="Q193" i="24" s="1"/>
  <c r="E96" i="52"/>
  <c r="M96" i="52" s="1"/>
  <c r="Q96" i="52" s="1"/>
  <c r="E169" i="57"/>
  <c r="M169" i="57" s="1"/>
  <c r="Q169" i="57" s="1"/>
  <c r="E169" i="56"/>
  <c r="M169" i="56" s="1"/>
  <c r="Q169" i="56" s="1"/>
  <c r="E169" i="54"/>
  <c r="M169" i="54" s="1"/>
  <c r="Q169" i="54" s="1"/>
  <c r="E169" i="55"/>
  <c r="M169" i="55" s="1"/>
  <c r="Q169" i="55" s="1"/>
  <c r="E30" i="53"/>
  <c r="M30" i="53" s="1"/>
  <c r="Q30" i="53" s="1"/>
  <c r="E142" i="52"/>
  <c r="M142" i="52" s="1"/>
  <c r="Q142" i="52" s="1"/>
  <c r="E232" i="24"/>
  <c r="M232" i="24" s="1"/>
  <c r="Q232" i="24" s="1"/>
  <c r="E35" i="51"/>
  <c r="M35" i="51" s="1"/>
  <c r="Q35" i="51" s="1"/>
  <c r="E24" i="53"/>
  <c r="M24" i="53" s="1"/>
  <c r="Q24" i="53" s="1"/>
  <c r="E113" i="56"/>
  <c r="M113" i="56" s="1"/>
  <c r="Q113" i="56" s="1"/>
  <c r="E135" i="55"/>
  <c r="M135" i="55" s="1"/>
  <c r="Q135" i="55" s="1"/>
  <c r="E113" i="57"/>
  <c r="M113" i="57" s="1"/>
  <c r="Q113" i="57" s="1"/>
  <c r="E113" i="54"/>
  <c r="M113" i="54" s="1"/>
  <c r="Q113" i="54" s="1"/>
  <c r="E6" i="51"/>
  <c r="M6" i="51" s="1"/>
  <c r="Q6" i="51" s="1"/>
  <c r="E339" i="24"/>
  <c r="M339" i="24" s="1"/>
  <c r="Q339" i="24" s="1"/>
  <c r="E252" i="52"/>
  <c r="M252" i="52" s="1"/>
  <c r="Q252" i="52" s="1"/>
  <c r="E144" i="53"/>
  <c r="M144" i="53" s="1"/>
  <c r="E145" i="56"/>
  <c r="M145" i="56" s="1"/>
  <c r="E145" i="54"/>
  <c r="M145" i="54" s="1"/>
  <c r="E145" i="55"/>
  <c r="M145" i="55" s="1"/>
  <c r="E145" i="57"/>
  <c r="M145" i="57" s="1"/>
  <c r="E155" i="52"/>
  <c r="M155" i="52" s="1"/>
  <c r="E138" i="51"/>
  <c r="M138" i="51" s="1"/>
  <c r="Q138" i="51" s="1"/>
  <c r="E183" i="24"/>
  <c r="M183" i="24" s="1"/>
  <c r="Q183" i="24" s="1"/>
  <c r="E13" i="53"/>
  <c r="M13" i="53" s="1"/>
  <c r="E47" i="55"/>
  <c r="M47" i="55" s="1"/>
  <c r="E13" i="56"/>
  <c r="M13" i="56" s="1"/>
  <c r="E13" i="54"/>
  <c r="M13" i="54" s="1"/>
  <c r="E13" i="57"/>
  <c r="M13" i="57" s="1"/>
  <c r="E233" i="24"/>
  <c r="M233" i="24" s="1"/>
  <c r="E100" i="52"/>
  <c r="M100" i="52" s="1"/>
  <c r="Q100" i="52" s="1"/>
  <c r="E78" i="51"/>
  <c r="M78" i="51" s="1"/>
  <c r="E59" i="53"/>
  <c r="M59" i="53" s="1"/>
  <c r="Q59" i="53" s="1"/>
  <c r="E163" i="55"/>
  <c r="M163" i="55" s="1"/>
  <c r="Q163" i="55" s="1"/>
  <c r="E24" i="56"/>
  <c r="M24" i="56" s="1"/>
  <c r="Q24" i="56" s="1"/>
  <c r="E24" i="54"/>
  <c r="M24" i="54" s="1"/>
  <c r="Q24" i="54" s="1"/>
  <c r="E24" i="57"/>
  <c r="M24" i="57" s="1"/>
  <c r="Q24" i="57" s="1"/>
  <c r="E58" i="51"/>
  <c r="M58" i="51" s="1"/>
  <c r="Q58" i="51" s="1"/>
  <c r="E329" i="24"/>
  <c r="M329" i="24" s="1"/>
  <c r="Q329" i="24" s="1"/>
  <c r="E238" i="52"/>
  <c r="M238" i="52" s="1"/>
  <c r="Q238" i="52" s="1"/>
  <c r="E2" i="57"/>
  <c r="M2" i="57" s="1"/>
  <c r="E24" i="55"/>
  <c r="M24" i="55" s="1"/>
  <c r="E2" i="56"/>
  <c r="M2" i="56" s="1"/>
  <c r="E2" i="53"/>
  <c r="M2" i="53" s="1"/>
  <c r="E2" i="54"/>
  <c r="M2" i="54" s="1"/>
  <c r="E151" i="51"/>
  <c r="M151" i="51" s="1"/>
  <c r="E73" i="52"/>
  <c r="M73" i="52" s="1"/>
  <c r="Q73" i="52" s="1"/>
  <c r="E160" i="24"/>
  <c r="M160" i="24" s="1"/>
  <c r="E58" i="53"/>
  <c r="M58" i="53" s="1"/>
  <c r="Q58" i="53" s="1"/>
  <c r="E136" i="57"/>
  <c r="M136" i="57" s="1"/>
  <c r="Q136" i="57" s="1"/>
  <c r="E136" i="56"/>
  <c r="M136" i="56" s="1"/>
  <c r="Q136" i="56" s="1"/>
  <c r="E136" i="54"/>
  <c r="M136" i="54" s="1"/>
  <c r="Q136" i="54" s="1"/>
  <c r="E35" i="55"/>
  <c r="M35" i="55" s="1"/>
  <c r="Q35" i="55" s="1"/>
  <c r="E108" i="52"/>
  <c r="M108" i="52" s="1"/>
  <c r="Q108" i="52" s="1"/>
  <c r="E222" i="24"/>
  <c r="M222" i="24" s="1"/>
  <c r="Q222" i="24" s="1"/>
  <c r="E104" i="51"/>
  <c r="M104" i="51" s="1"/>
  <c r="Q104" i="51" s="1"/>
  <c r="E48" i="57"/>
  <c r="M48" i="57" s="1"/>
  <c r="E48" i="53"/>
  <c r="M48" i="53" s="1"/>
  <c r="E48" i="54"/>
  <c r="M48" i="54" s="1"/>
  <c r="E99" i="52"/>
  <c r="M99" i="52" s="1"/>
  <c r="Q99" i="52" s="1"/>
  <c r="E48" i="56"/>
  <c r="M48" i="56" s="1"/>
  <c r="E18" i="55"/>
  <c r="M18" i="55" s="1"/>
  <c r="E184" i="24"/>
  <c r="M184" i="24" s="1"/>
  <c r="Q184" i="24" s="1"/>
  <c r="E9" i="51"/>
  <c r="M9" i="51" s="1"/>
  <c r="Q9" i="51" s="1"/>
  <c r="E171" i="57"/>
  <c r="M171" i="57" s="1"/>
  <c r="Q171" i="57" s="1"/>
  <c r="E91" i="53"/>
  <c r="M91" i="53" s="1"/>
  <c r="Q91" i="53" s="1"/>
  <c r="E171" i="54"/>
  <c r="M171" i="54" s="1"/>
  <c r="Q171" i="54" s="1"/>
  <c r="E53" i="55"/>
  <c r="M53" i="55" s="1"/>
  <c r="E171" i="56"/>
  <c r="M171" i="56" s="1"/>
  <c r="E83" i="51"/>
  <c r="M83" i="51" s="1"/>
  <c r="Q83" i="51" s="1"/>
  <c r="E192" i="24"/>
  <c r="M192" i="24" s="1"/>
  <c r="E85" i="52"/>
  <c r="M85" i="52" s="1"/>
  <c r="Q85" i="52" s="1"/>
  <c r="E53" i="57"/>
  <c r="M53" i="57" s="1"/>
  <c r="Q53" i="57" s="1"/>
  <c r="E53" i="54"/>
  <c r="M53" i="54" s="1"/>
  <c r="Q53" i="54" s="1"/>
  <c r="E16" i="53"/>
  <c r="M16" i="53" s="1"/>
  <c r="Q16" i="53" s="1"/>
  <c r="E28" i="55"/>
  <c r="M28" i="55" s="1"/>
  <c r="Q28" i="55" s="1"/>
  <c r="E53" i="56"/>
  <c r="M53" i="56" s="1"/>
  <c r="Q53" i="56" s="1"/>
  <c r="E54" i="51"/>
  <c r="M54" i="51" s="1"/>
  <c r="Q54" i="51" s="1"/>
  <c r="E199" i="24"/>
  <c r="M199" i="24" s="1"/>
  <c r="Q199" i="24" s="1"/>
  <c r="E109" i="52"/>
  <c r="M109" i="52" s="1"/>
  <c r="Q109" i="52" s="1"/>
  <c r="E125" i="53"/>
  <c r="M125" i="53" s="1"/>
  <c r="E88" i="57"/>
  <c r="M88" i="57" s="1"/>
  <c r="E62" i="55"/>
  <c r="M62" i="55" s="1"/>
  <c r="E88" i="56"/>
  <c r="M88" i="56" s="1"/>
  <c r="E88" i="54"/>
  <c r="M88" i="54" s="1"/>
  <c r="E122" i="51"/>
  <c r="M122" i="51" s="1"/>
  <c r="Q122" i="51" s="1"/>
  <c r="E249" i="24"/>
  <c r="M249" i="24" s="1"/>
  <c r="Q249" i="24" s="1"/>
  <c r="E131" i="52"/>
  <c r="M131" i="52" s="1"/>
  <c r="Q131" i="52" s="1"/>
  <c r="Q67" i="49"/>
  <c r="S67" i="49"/>
  <c r="AO67" i="49" s="1"/>
  <c r="Q130" i="49"/>
  <c r="S130" i="49"/>
  <c r="AO130" i="49" s="1"/>
  <c r="AO100" i="49"/>
  <c r="S65" i="48"/>
  <c r="U65" i="48"/>
  <c r="AP65" i="48" s="1"/>
  <c r="Q177" i="51"/>
  <c r="Q226" i="52"/>
  <c r="Q245" i="52"/>
  <c r="Q136" i="52"/>
  <c r="Q249" i="52"/>
  <c r="Q141" i="52"/>
  <c r="Q277" i="24"/>
  <c r="Q341" i="24"/>
  <c r="Q192" i="24"/>
  <c r="E207" i="53"/>
  <c r="M207" i="53" s="1"/>
  <c r="E52" i="55"/>
  <c r="M52" i="55" s="1"/>
  <c r="E207" i="54"/>
  <c r="M207" i="54" s="1"/>
  <c r="E207" i="57"/>
  <c r="M207" i="57" s="1"/>
  <c r="E207" i="56"/>
  <c r="M207" i="56" s="1"/>
  <c r="E121" i="52"/>
  <c r="M121" i="52" s="1"/>
  <c r="E238" i="24"/>
  <c r="M238" i="24" s="1"/>
  <c r="E241" i="24"/>
  <c r="M241" i="24" s="1"/>
  <c r="E158" i="51"/>
  <c r="M158" i="51" s="1"/>
  <c r="E100" i="55"/>
  <c r="M100" i="55" s="1"/>
  <c r="E100" i="57"/>
  <c r="M100" i="57" s="1"/>
  <c r="E116" i="53"/>
  <c r="M116" i="53" s="1"/>
  <c r="E100" i="54"/>
  <c r="M100" i="54" s="1"/>
  <c r="E100" i="56"/>
  <c r="M100" i="56" s="1"/>
  <c r="E219" i="52"/>
  <c r="M219" i="52" s="1"/>
  <c r="E112" i="51"/>
  <c r="M112" i="51" s="1"/>
  <c r="E367" i="24"/>
  <c r="M367" i="24" s="1"/>
  <c r="E97" i="54"/>
  <c r="M97" i="54" s="1"/>
  <c r="E162" i="55"/>
  <c r="M162" i="55" s="1"/>
  <c r="E52" i="53"/>
  <c r="M52" i="53" s="1"/>
  <c r="E97" i="57"/>
  <c r="M97" i="57" s="1"/>
  <c r="E97" i="56"/>
  <c r="M97" i="56" s="1"/>
  <c r="E280" i="52"/>
  <c r="M280" i="52" s="1"/>
  <c r="Q280" i="52" s="1"/>
  <c r="E53" i="51"/>
  <c r="M53" i="51" s="1"/>
  <c r="Q53" i="51" s="1"/>
  <c r="E349" i="24"/>
  <c r="M349" i="24" s="1"/>
  <c r="E123" i="56"/>
  <c r="M123" i="56" s="1"/>
  <c r="Q123" i="56" s="1"/>
  <c r="E123" i="57"/>
  <c r="M123" i="57" s="1"/>
  <c r="Q123" i="57" s="1"/>
  <c r="E123" i="55"/>
  <c r="M123" i="55" s="1"/>
  <c r="Q123" i="55" s="1"/>
  <c r="E136" i="53"/>
  <c r="M136" i="53" s="1"/>
  <c r="Q136" i="53" s="1"/>
  <c r="E123" i="54"/>
  <c r="M123" i="54" s="1"/>
  <c r="Q123" i="54" s="1"/>
  <c r="E159" i="52"/>
  <c r="M159" i="52" s="1"/>
  <c r="E333" i="24"/>
  <c r="M333" i="24" s="1"/>
  <c r="E152" i="51"/>
  <c r="M152" i="51" s="1"/>
  <c r="Q152" i="51" s="1"/>
  <c r="E155" i="54"/>
  <c r="M155" i="54" s="1"/>
  <c r="E151" i="53"/>
  <c r="M151" i="53" s="1"/>
  <c r="E155" i="57"/>
  <c r="M155" i="57" s="1"/>
  <c r="E155" i="55"/>
  <c r="M155" i="55" s="1"/>
  <c r="E155" i="56"/>
  <c r="M155" i="56" s="1"/>
  <c r="E180" i="24"/>
  <c r="M180" i="24" s="1"/>
  <c r="E227" i="52"/>
  <c r="M227" i="52" s="1"/>
  <c r="Q227" i="52" s="1"/>
  <c r="E154" i="51"/>
  <c r="M154" i="51" s="1"/>
  <c r="Q154" i="51" s="1"/>
  <c r="E130" i="55"/>
  <c r="M130" i="55" s="1"/>
  <c r="Q130" i="55" s="1"/>
  <c r="E5" i="53"/>
  <c r="M5" i="53" s="1"/>
  <c r="Q5" i="53" s="1"/>
  <c r="E46" i="57"/>
  <c r="M46" i="57" s="1"/>
  <c r="Q46" i="57" s="1"/>
  <c r="E46" i="56"/>
  <c r="M46" i="56" s="1"/>
  <c r="Q46" i="56" s="1"/>
  <c r="E46" i="54"/>
  <c r="M46" i="54" s="1"/>
  <c r="Q46" i="54" s="1"/>
  <c r="E315" i="24"/>
  <c r="M315" i="24" s="1"/>
  <c r="Q315" i="24" s="1"/>
  <c r="E212" i="52"/>
  <c r="M212" i="52" s="1"/>
  <c r="Q212" i="52" s="1"/>
  <c r="E144" i="57"/>
  <c r="M144" i="57" s="1"/>
  <c r="E154" i="53"/>
  <c r="M154" i="53" s="1"/>
  <c r="E144" i="55"/>
  <c r="M144" i="55" s="1"/>
  <c r="E144" i="56"/>
  <c r="M144" i="56" s="1"/>
  <c r="E144" i="54"/>
  <c r="M144" i="54" s="1"/>
  <c r="E203" i="52"/>
  <c r="M203" i="52" s="1"/>
  <c r="E338" i="24"/>
  <c r="M338" i="24" s="1"/>
  <c r="E140" i="51"/>
  <c r="M140" i="51" s="1"/>
  <c r="Q140" i="51" s="1"/>
  <c r="E43" i="56"/>
  <c r="M43" i="56" s="1"/>
  <c r="E175" i="53"/>
  <c r="M175" i="53" s="1"/>
  <c r="E43" i="57"/>
  <c r="M43" i="57" s="1"/>
  <c r="E72" i="55"/>
  <c r="M72" i="55" s="1"/>
  <c r="E43" i="54"/>
  <c r="M43" i="54" s="1"/>
  <c r="E261" i="24"/>
  <c r="M261" i="24" s="1"/>
  <c r="Q261" i="24" s="1"/>
  <c r="E161" i="52"/>
  <c r="M161" i="52" s="1"/>
  <c r="Q161" i="52" s="1"/>
  <c r="E167" i="51"/>
  <c r="M167" i="51" s="1"/>
  <c r="E40" i="56"/>
  <c r="M40" i="56" s="1"/>
  <c r="E95" i="53"/>
  <c r="M95" i="53" s="1"/>
  <c r="E40" i="57"/>
  <c r="M40" i="57" s="1"/>
  <c r="E40" i="55"/>
  <c r="M40" i="55" s="1"/>
  <c r="E40" i="54"/>
  <c r="M40" i="54" s="1"/>
  <c r="E346" i="24"/>
  <c r="M346" i="24" s="1"/>
  <c r="E81" i="51"/>
  <c r="M81" i="51" s="1"/>
  <c r="Q81" i="51" s="1"/>
  <c r="E207" i="52"/>
  <c r="M207" i="52" s="1"/>
  <c r="Q207" i="52" s="1"/>
  <c r="E176" i="55"/>
  <c r="M176" i="55" s="1"/>
  <c r="E34" i="57"/>
  <c r="M34" i="57" s="1"/>
  <c r="E34" i="56"/>
  <c r="M34" i="56" s="1"/>
  <c r="E181" i="53"/>
  <c r="M181" i="53" s="1"/>
  <c r="E34" i="54"/>
  <c r="M34" i="54" s="1"/>
  <c r="E233" i="52"/>
  <c r="M233" i="52" s="1"/>
  <c r="Q233" i="52" s="1"/>
  <c r="E311" i="24"/>
  <c r="M311" i="24" s="1"/>
  <c r="Q311" i="24" s="1"/>
  <c r="E173" i="51"/>
  <c r="M173" i="51" s="1"/>
  <c r="Q173" i="51" s="1"/>
  <c r="E185" i="53"/>
  <c r="M185" i="53" s="1"/>
  <c r="E89" i="55"/>
  <c r="M89" i="55" s="1"/>
  <c r="E89" i="56"/>
  <c r="M89" i="56" s="1"/>
  <c r="E89" i="57"/>
  <c r="M89" i="57" s="1"/>
  <c r="E89" i="54"/>
  <c r="M89" i="54" s="1"/>
  <c r="E264" i="24"/>
  <c r="M264" i="24" s="1"/>
  <c r="Q264" i="24" s="1"/>
  <c r="E163" i="52"/>
  <c r="M163" i="52" s="1"/>
  <c r="E193" i="51"/>
  <c r="M193" i="51" s="1"/>
  <c r="Q193" i="51" s="1"/>
  <c r="E66" i="57"/>
  <c r="M66" i="57" s="1"/>
  <c r="E66" i="56"/>
  <c r="M66" i="56" s="1"/>
  <c r="E66" i="54"/>
  <c r="M66" i="54" s="1"/>
  <c r="E86" i="55"/>
  <c r="M86" i="55" s="1"/>
  <c r="E213" i="53"/>
  <c r="M213" i="53" s="1"/>
  <c r="E253" i="24"/>
  <c r="M253" i="24" s="1"/>
  <c r="Q253" i="24" s="1"/>
  <c r="E212" i="51"/>
  <c r="M212" i="51" s="1"/>
  <c r="Q212" i="51" s="1"/>
  <c r="E144" i="52"/>
  <c r="M144" i="52" s="1"/>
  <c r="Q144" i="52" s="1"/>
  <c r="E157" i="53"/>
  <c r="M157" i="53" s="1"/>
  <c r="E51" i="55"/>
  <c r="M51" i="55" s="1"/>
  <c r="E124" i="57"/>
  <c r="M124" i="57" s="1"/>
  <c r="E124" i="56"/>
  <c r="M124" i="56" s="1"/>
  <c r="E124" i="54"/>
  <c r="M124" i="54" s="1"/>
  <c r="E162" i="24"/>
  <c r="M162" i="24" s="1"/>
  <c r="Q162" i="24" s="1"/>
  <c r="E150" i="51"/>
  <c r="M150" i="51" s="1"/>
  <c r="Q150" i="51" s="1"/>
  <c r="E105" i="52"/>
  <c r="M105" i="52" s="1"/>
  <c r="Q105" i="52" s="1"/>
  <c r="E118" i="55"/>
  <c r="M118" i="55" s="1"/>
  <c r="E188" i="53"/>
  <c r="M188" i="53" s="1"/>
  <c r="E204" i="57"/>
  <c r="M204" i="57" s="1"/>
  <c r="E204" i="54"/>
  <c r="M204" i="54" s="1"/>
  <c r="E204" i="56"/>
  <c r="M204" i="56" s="1"/>
  <c r="E183" i="51"/>
  <c r="M183" i="51" s="1"/>
  <c r="E151" i="52"/>
  <c r="M151" i="52" s="1"/>
  <c r="Q151" i="52" s="1"/>
  <c r="E287" i="24"/>
  <c r="M287" i="24" s="1"/>
  <c r="Q287" i="24" s="1"/>
  <c r="E33" i="54"/>
  <c r="M33" i="54" s="1"/>
  <c r="E33" i="57"/>
  <c r="M33" i="57" s="1"/>
  <c r="E20" i="55"/>
  <c r="M20" i="55" s="1"/>
  <c r="E33" i="56"/>
  <c r="M33" i="56" s="1"/>
  <c r="E36" i="53"/>
  <c r="M36" i="53" s="1"/>
  <c r="Q36" i="53" s="1"/>
  <c r="E185" i="24"/>
  <c r="M185" i="24" s="1"/>
  <c r="Q185" i="24" s="1"/>
  <c r="E26" i="51"/>
  <c r="M26" i="51" s="1"/>
  <c r="Q26" i="51" s="1"/>
  <c r="E80" i="52"/>
  <c r="M80" i="52" s="1"/>
  <c r="Q80" i="52" s="1"/>
  <c r="E55" i="55"/>
  <c r="M55" i="55" s="1"/>
  <c r="E174" i="54"/>
  <c r="M174" i="54" s="1"/>
  <c r="E174" i="57"/>
  <c r="M174" i="57" s="1"/>
  <c r="E174" i="56"/>
  <c r="M174" i="56" s="1"/>
  <c r="E173" i="53"/>
  <c r="M173" i="53" s="1"/>
  <c r="E206" i="24"/>
  <c r="M206" i="24" s="1"/>
  <c r="Q206" i="24" s="1"/>
  <c r="E164" i="51"/>
  <c r="M164" i="51" s="1"/>
  <c r="Q164" i="51" s="1"/>
  <c r="E102" i="52"/>
  <c r="M102" i="52" s="1"/>
  <c r="Q102" i="52" s="1"/>
  <c r="E95" i="56"/>
  <c r="M95" i="56" s="1"/>
  <c r="E95" i="54"/>
  <c r="M95" i="54" s="1"/>
  <c r="E95" i="57"/>
  <c r="M95" i="57" s="1"/>
  <c r="E43" i="53"/>
  <c r="M43" i="53" s="1"/>
  <c r="E173" i="55"/>
  <c r="M173" i="55" s="1"/>
  <c r="E343" i="24"/>
  <c r="M343" i="24" s="1"/>
  <c r="E270" i="52"/>
  <c r="M270" i="52" s="1"/>
  <c r="Q270" i="52" s="1"/>
  <c r="E38" i="51"/>
  <c r="M38" i="51" s="1"/>
  <c r="Q38" i="51" s="1"/>
  <c r="E73" i="53"/>
  <c r="M73" i="53" s="1"/>
  <c r="E94" i="56"/>
  <c r="M94" i="56" s="1"/>
  <c r="E94" i="57"/>
  <c r="M94" i="57" s="1"/>
  <c r="E94" i="54"/>
  <c r="M94" i="54" s="1"/>
  <c r="E199" i="55"/>
  <c r="M199" i="55" s="1"/>
  <c r="E344" i="24"/>
  <c r="M344" i="24" s="1"/>
  <c r="E51" i="51"/>
  <c r="M51" i="51" s="1"/>
  <c r="Q51" i="51" s="1"/>
  <c r="E265" i="52"/>
  <c r="M265" i="52" s="1"/>
  <c r="Q265" i="52" s="1"/>
  <c r="E182" i="55"/>
  <c r="M182" i="55" s="1"/>
  <c r="E182" i="56"/>
  <c r="M182" i="56" s="1"/>
  <c r="E182" i="54"/>
  <c r="M182" i="54" s="1"/>
  <c r="E182" i="57"/>
  <c r="M182" i="57" s="1"/>
  <c r="E68" i="53"/>
  <c r="M68" i="53" s="1"/>
  <c r="E191" i="52"/>
  <c r="M191" i="52" s="1"/>
  <c r="Q191" i="52" s="1"/>
  <c r="E235" i="24"/>
  <c r="M235" i="24" s="1"/>
  <c r="Q235" i="24" s="1"/>
  <c r="E24" i="51"/>
  <c r="M24" i="51" s="1"/>
  <c r="Q24" i="51" s="1"/>
  <c r="E53" i="53"/>
  <c r="M53" i="53" s="1"/>
  <c r="E159" i="55"/>
  <c r="M159" i="55" s="1"/>
  <c r="E159" i="57"/>
  <c r="M159" i="57" s="1"/>
  <c r="E159" i="54"/>
  <c r="M159" i="54" s="1"/>
  <c r="E159" i="56"/>
  <c r="M159" i="56" s="1"/>
  <c r="E49" i="51"/>
  <c r="M49" i="51" s="1"/>
  <c r="Q49" i="51" s="1"/>
  <c r="E259" i="52"/>
  <c r="M259" i="52" s="1"/>
  <c r="Q259" i="52" s="1"/>
  <c r="E245" i="24"/>
  <c r="M245" i="24" s="1"/>
  <c r="E73" i="56"/>
  <c r="M73" i="56" s="1"/>
  <c r="E73" i="54"/>
  <c r="M73" i="54" s="1"/>
  <c r="E142" i="53"/>
  <c r="M142" i="53" s="1"/>
  <c r="Q142" i="53" s="1"/>
  <c r="E210" i="55"/>
  <c r="M210" i="55" s="1"/>
  <c r="E73" i="57"/>
  <c r="M73" i="57" s="1"/>
  <c r="E208" i="24"/>
  <c r="M208" i="24" s="1"/>
  <c r="Q208" i="24" s="1"/>
  <c r="E147" i="51"/>
  <c r="M147" i="51" s="1"/>
  <c r="Q147" i="51" s="1"/>
  <c r="E93" i="52"/>
  <c r="M93" i="52" s="1"/>
  <c r="Q93" i="52" s="1"/>
  <c r="E27" i="54"/>
  <c r="M27" i="54" s="1"/>
  <c r="Q27" i="54" s="1"/>
  <c r="E27" i="56"/>
  <c r="M27" i="56" s="1"/>
  <c r="E165" i="53"/>
  <c r="M165" i="53" s="1"/>
  <c r="Q165" i="53" s="1"/>
  <c r="E27" i="57"/>
  <c r="M27" i="57" s="1"/>
  <c r="Q27" i="57" s="1"/>
  <c r="E56" i="55"/>
  <c r="M56" i="55" s="1"/>
  <c r="E166" i="51"/>
  <c r="M166" i="51" s="1"/>
  <c r="Q166" i="51" s="1"/>
  <c r="E76" i="52"/>
  <c r="M76" i="52" s="1"/>
  <c r="Q76" i="52" s="1"/>
  <c r="E167" i="24"/>
  <c r="M167" i="24" s="1"/>
  <c r="Q167" i="24" s="1"/>
  <c r="E160" i="55"/>
  <c r="M160" i="55" s="1"/>
  <c r="Q160" i="55" s="1"/>
  <c r="E114" i="56"/>
  <c r="M114" i="56" s="1"/>
  <c r="Q114" i="56" s="1"/>
  <c r="E114" i="57"/>
  <c r="M114" i="57" s="1"/>
  <c r="Q114" i="57" s="1"/>
  <c r="E114" i="54"/>
  <c r="M114" i="54" s="1"/>
  <c r="Q114" i="54" s="1"/>
  <c r="E132" i="53"/>
  <c r="M132" i="53" s="1"/>
  <c r="Q132" i="53" s="1"/>
  <c r="E316" i="24"/>
  <c r="M316" i="24" s="1"/>
  <c r="Q316" i="24" s="1"/>
  <c r="E134" i="51"/>
  <c r="M134" i="51" s="1"/>
  <c r="Q134" i="51" s="1"/>
  <c r="E276" i="52"/>
  <c r="M276" i="52" s="1"/>
  <c r="Q276" i="52" s="1"/>
  <c r="E167" i="54"/>
  <c r="M167" i="54" s="1"/>
  <c r="Q167" i="54" s="1"/>
  <c r="E15" i="53"/>
  <c r="M15" i="53" s="1"/>
  <c r="Q15" i="53" s="1"/>
  <c r="E25" i="55"/>
  <c r="M25" i="55" s="1"/>
  <c r="Q25" i="55" s="1"/>
  <c r="E167" i="56"/>
  <c r="M167" i="56" s="1"/>
  <c r="Q167" i="56" s="1"/>
  <c r="E167" i="57"/>
  <c r="M167" i="57" s="1"/>
  <c r="Q167" i="57" s="1"/>
  <c r="E212" i="24"/>
  <c r="M212" i="24" s="1"/>
  <c r="Q212" i="24" s="1"/>
  <c r="E61" i="51"/>
  <c r="M61" i="51" s="1"/>
  <c r="Q61" i="51" s="1"/>
  <c r="E112" i="52"/>
  <c r="M112" i="52" s="1"/>
  <c r="Q112" i="52" s="1"/>
  <c r="E56" i="56"/>
  <c r="M56" i="56" s="1"/>
  <c r="Q56" i="56" s="1"/>
  <c r="E48" i="55"/>
  <c r="M48" i="55" s="1"/>
  <c r="Q48" i="55" s="1"/>
  <c r="E25" i="53"/>
  <c r="M25" i="53" s="1"/>
  <c r="Q25" i="53" s="1"/>
  <c r="E56" i="57"/>
  <c r="M56" i="57" s="1"/>
  <c r="Q56" i="57" s="1"/>
  <c r="E56" i="54"/>
  <c r="M56" i="54" s="1"/>
  <c r="Q56" i="54" s="1"/>
  <c r="E184" i="51"/>
  <c r="M184" i="51" s="1"/>
  <c r="Q184" i="51" s="1"/>
  <c r="E161" i="24"/>
  <c r="M161" i="24" s="1"/>
  <c r="Q161" i="24" s="1"/>
  <c r="E78" i="52"/>
  <c r="M78" i="52" s="1"/>
  <c r="Q78" i="52" s="1"/>
  <c r="E23" i="53"/>
  <c r="M23" i="53" s="1"/>
  <c r="Q23" i="53" s="1"/>
  <c r="E28" i="57"/>
  <c r="M28" i="57" s="1"/>
  <c r="Q28" i="57" s="1"/>
  <c r="E69" i="55"/>
  <c r="M69" i="55" s="1"/>
  <c r="Q69" i="55" s="1"/>
  <c r="E28" i="56"/>
  <c r="M28" i="56" s="1"/>
  <c r="Q28" i="56" s="1"/>
  <c r="E28" i="54"/>
  <c r="M28" i="54" s="1"/>
  <c r="Q28" i="54" s="1"/>
  <c r="E290" i="24"/>
  <c r="M290" i="24" s="1"/>
  <c r="Q290" i="24" s="1"/>
  <c r="E17" i="51"/>
  <c r="M17" i="51" s="1"/>
  <c r="Q17" i="51" s="1"/>
  <c r="E139" i="52"/>
  <c r="M139" i="52" s="1"/>
  <c r="Q139" i="52" s="1"/>
  <c r="E63" i="53"/>
  <c r="M63" i="53" s="1"/>
  <c r="Q63" i="53" s="1"/>
  <c r="E51" i="57"/>
  <c r="M51" i="57" s="1"/>
  <c r="Q51" i="57" s="1"/>
  <c r="E171" i="55"/>
  <c r="M171" i="55" s="1"/>
  <c r="Q171" i="55" s="1"/>
  <c r="E51" i="56"/>
  <c r="M51" i="56" s="1"/>
  <c r="Q51" i="56" s="1"/>
  <c r="E51" i="54"/>
  <c r="M51" i="54" s="1"/>
  <c r="Q51" i="54" s="1"/>
  <c r="E231" i="52"/>
  <c r="M231" i="52" s="1"/>
  <c r="Q231" i="52" s="1"/>
  <c r="E320" i="24"/>
  <c r="M320" i="24" s="1"/>
  <c r="Q320" i="24" s="1"/>
  <c r="E74" i="51"/>
  <c r="M74" i="51" s="1"/>
  <c r="Q74" i="51" s="1"/>
  <c r="E127" i="53"/>
  <c r="M127" i="53" s="1"/>
  <c r="E35" i="54"/>
  <c r="M35" i="54" s="1"/>
  <c r="E112" i="55"/>
  <c r="M112" i="55" s="1"/>
  <c r="E35" i="57"/>
  <c r="M35" i="57" s="1"/>
  <c r="E35" i="56"/>
  <c r="M35" i="56" s="1"/>
  <c r="E146" i="52"/>
  <c r="M146" i="52" s="1"/>
  <c r="Q146" i="52" s="1"/>
  <c r="E266" i="24"/>
  <c r="M266" i="24" s="1"/>
  <c r="Q266" i="24" s="1"/>
  <c r="E107" i="51"/>
  <c r="M107" i="51" s="1"/>
  <c r="Q107" i="51" s="1"/>
  <c r="E196" i="55"/>
  <c r="M196" i="55" s="1"/>
  <c r="E117" i="53"/>
  <c r="M117" i="53" s="1"/>
  <c r="E196" i="54"/>
  <c r="M196" i="54" s="1"/>
  <c r="E196" i="56"/>
  <c r="M196" i="56" s="1"/>
  <c r="E196" i="57"/>
  <c r="M196" i="57" s="1"/>
  <c r="E284" i="24"/>
  <c r="M284" i="24" s="1"/>
  <c r="Q284" i="24" s="1"/>
  <c r="E102" i="51"/>
  <c r="M102" i="51" s="1"/>
  <c r="Q102" i="51" s="1"/>
  <c r="E123" i="52"/>
  <c r="M123" i="52" s="1"/>
  <c r="E107" i="54"/>
  <c r="M107" i="54" s="1"/>
  <c r="E87" i="55"/>
  <c r="M87" i="55" s="1"/>
  <c r="E107" i="57"/>
  <c r="M107" i="57" s="1"/>
  <c r="E107" i="56"/>
  <c r="M107" i="56" s="1"/>
  <c r="E107" i="53"/>
  <c r="M107" i="53" s="1"/>
  <c r="E189" i="51"/>
  <c r="M189" i="51" s="1"/>
  <c r="E293" i="24"/>
  <c r="M293" i="24" s="1"/>
  <c r="E170" i="52"/>
  <c r="M170" i="52" s="1"/>
  <c r="Q170" i="52" s="1"/>
  <c r="E87" i="57"/>
  <c r="M87" i="57" s="1"/>
  <c r="E164" i="53"/>
  <c r="M164" i="53" s="1"/>
  <c r="E87" i="54"/>
  <c r="M87" i="54" s="1"/>
  <c r="E87" i="56"/>
  <c r="M87" i="56" s="1"/>
  <c r="E157" i="55"/>
  <c r="M157" i="55" s="1"/>
  <c r="E250" i="52"/>
  <c r="M250" i="52" s="1"/>
  <c r="Q250" i="52" s="1"/>
  <c r="E145" i="51"/>
  <c r="M145" i="51" s="1"/>
  <c r="Q145" i="51" s="1"/>
  <c r="E345" i="24"/>
  <c r="M345" i="24" s="1"/>
  <c r="Q345" i="24" s="1"/>
  <c r="E209" i="57"/>
  <c r="M209" i="57" s="1"/>
  <c r="E121" i="55"/>
  <c r="M121" i="55" s="1"/>
  <c r="E209" i="54"/>
  <c r="M209" i="54" s="1"/>
  <c r="E209" i="56"/>
  <c r="M209" i="56" s="1"/>
  <c r="E209" i="53"/>
  <c r="M209" i="53" s="1"/>
  <c r="E302" i="24"/>
  <c r="M302" i="24" s="1"/>
  <c r="E34" i="51"/>
  <c r="M34" i="51" s="1"/>
  <c r="E303" i="24"/>
  <c r="M303" i="24" s="1"/>
  <c r="E196" i="52"/>
  <c r="M196" i="52" s="1"/>
  <c r="E118" i="54"/>
  <c r="M118" i="54" s="1"/>
  <c r="E118" i="57"/>
  <c r="M118" i="57" s="1"/>
  <c r="E66" i="55"/>
  <c r="M66" i="55" s="1"/>
  <c r="E118" i="56"/>
  <c r="M118" i="56" s="1"/>
  <c r="E118" i="53"/>
  <c r="M118" i="53" s="1"/>
  <c r="E246" i="24"/>
  <c r="M246" i="24" s="1"/>
  <c r="Q246" i="24" s="1"/>
  <c r="E126" i="52"/>
  <c r="M126" i="52" s="1"/>
  <c r="Q126" i="52" s="1"/>
  <c r="E84" i="51"/>
  <c r="M84" i="51" s="1"/>
  <c r="E170" i="54"/>
  <c r="M170" i="54" s="1"/>
  <c r="Q170" i="54" s="1"/>
  <c r="E158" i="55"/>
  <c r="M158" i="55" s="1"/>
  <c r="Q158" i="55" s="1"/>
  <c r="E170" i="56"/>
  <c r="M170" i="56" s="1"/>
  <c r="Q170" i="56" s="1"/>
  <c r="E170" i="57"/>
  <c r="M170" i="57" s="1"/>
  <c r="Q170" i="57" s="1"/>
  <c r="E34" i="53"/>
  <c r="M34" i="53" s="1"/>
  <c r="Q34" i="53" s="1"/>
  <c r="E216" i="52"/>
  <c r="M216" i="52" s="1"/>
  <c r="Q216" i="52" s="1"/>
  <c r="E7" i="51"/>
  <c r="M7" i="51" s="1"/>
  <c r="Q7" i="51" s="1"/>
  <c r="E354" i="24"/>
  <c r="M354" i="24" s="1"/>
  <c r="Q354" i="24" s="1"/>
  <c r="E23" i="54"/>
  <c r="M23" i="54" s="1"/>
  <c r="Q23" i="54" s="1"/>
  <c r="E23" i="56"/>
  <c r="M23" i="56" s="1"/>
  <c r="Q23" i="56" s="1"/>
  <c r="E5" i="55"/>
  <c r="M5" i="55" s="1"/>
  <c r="Q5" i="55" s="1"/>
  <c r="E56" i="53"/>
  <c r="M56" i="53" s="1"/>
  <c r="Q56" i="53" s="1"/>
  <c r="E23" i="57"/>
  <c r="M23" i="57" s="1"/>
  <c r="Q23" i="57" s="1"/>
  <c r="E72" i="52"/>
  <c r="M72" i="52" s="1"/>
  <c r="Q72" i="52" s="1"/>
  <c r="E176" i="24"/>
  <c r="M176" i="24" s="1"/>
  <c r="Q176" i="24" s="1"/>
  <c r="E62" i="51"/>
  <c r="M62" i="51" s="1"/>
  <c r="Q62" i="51" s="1"/>
  <c r="E190" i="54"/>
  <c r="M190" i="54" s="1"/>
  <c r="E190" i="56"/>
  <c r="M190" i="56" s="1"/>
  <c r="E190" i="57"/>
  <c r="M190" i="57" s="1"/>
  <c r="E190" i="55"/>
  <c r="M190" i="55" s="1"/>
  <c r="E177" i="53"/>
  <c r="M177" i="53" s="1"/>
  <c r="E194" i="51"/>
  <c r="M194" i="51" s="1"/>
  <c r="Q194" i="51" s="1"/>
  <c r="E186" i="24"/>
  <c r="M186" i="24" s="1"/>
  <c r="Q186" i="24" s="1"/>
  <c r="E95" i="52"/>
  <c r="M95" i="52" s="1"/>
  <c r="Q95" i="52" s="1"/>
  <c r="E206" i="56"/>
  <c r="M206" i="56" s="1"/>
  <c r="E206" i="54"/>
  <c r="M206" i="54" s="1"/>
  <c r="E206" i="57"/>
  <c r="M206" i="57" s="1"/>
  <c r="E206" i="55"/>
  <c r="M206" i="55" s="1"/>
  <c r="E76" i="53"/>
  <c r="M76" i="53" s="1"/>
  <c r="E247" i="24"/>
  <c r="M247" i="24" s="1"/>
  <c r="E97" i="52"/>
  <c r="M97" i="52" s="1"/>
  <c r="Q97" i="52" s="1"/>
  <c r="E65" i="51"/>
  <c r="M65" i="51" s="1"/>
  <c r="E248" i="24"/>
  <c r="M248" i="24" s="1"/>
  <c r="E111" i="57"/>
  <c r="M111" i="57" s="1"/>
  <c r="Q111" i="57" s="1"/>
  <c r="E111" i="56"/>
  <c r="M111" i="56" s="1"/>
  <c r="Q111" i="56" s="1"/>
  <c r="E22" i="55"/>
  <c r="M22" i="55" s="1"/>
  <c r="Q22" i="55" s="1"/>
  <c r="E111" i="54"/>
  <c r="M111" i="54" s="1"/>
  <c r="Q111" i="54" s="1"/>
  <c r="E9" i="53"/>
  <c r="M9" i="53" s="1"/>
  <c r="Q9" i="53" s="1"/>
  <c r="E103" i="52"/>
  <c r="M103" i="52" s="1"/>
  <c r="Q103" i="52" s="1"/>
  <c r="E166" i="24"/>
  <c r="M166" i="24" s="1"/>
  <c r="Q166" i="24" s="1"/>
  <c r="E21" i="51"/>
  <c r="M21" i="51" s="1"/>
  <c r="Q21" i="51" s="1"/>
  <c r="E47" i="56"/>
  <c r="M47" i="56" s="1"/>
  <c r="Q47" i="56" s="1"/>
  <c r="E47" i="57"/>
  <c r="M47" i="57" s="1"/>
  <c r="Q47" i="57" s="1"/>
  <c r="E62" i="53"/>
  <c r="M62" i="53" s="1"/>
  <c r="Q62" i="53" s="1"/>
  <c r="E47" i="54"/>
  <c r="M47" i="54" s="1"/>
  <c r="Q47" i="54" s="1"/>
  <c r="E7" i="55"/>
  <c r="M7" i="55" s="1"/>
  <c r="Q7" i="55" s="1"/>
  <c r="E190" i="24"/>
  <c r="M190" i="24" s="1"/>
  <c r="Q190" i="24" s="1"/>
  <c r="E87" i="52"/>
  <c r="M87" i="52" s="1"/>
  <c r="Q87" i="52" s="1"/>
  <c r="E60" i="51"/>
  <c r="M60" i="51" s="1"/>
  <c r="Q60" i="51" s="1"/>
  <c r="E64" i="55"/>
  <c r="M64" i="55" s="1"/>
  <c r="Q64" i="55" s="1"/>
  <c r="E176" i="54"/>
  <c r="M176" i="54" s="1"/>
  <c r="Q176" i="54" s="1"/>
  <c r="E134" i="53"/>
  <c r="M134" i="53" s="1"/>
  <c r="Q134" i="53" s="1"/>
  <c r="E176" i="57"/>
  <c r="M176" i="57" s="1"/>
  <c r="Q176" i="57" s="1"/>
  <c r="E176" i="56"/>
  <c r="M176" i="56" s="1"/>
  <c r="Q176" i="56" s="1"/>
  <c r="E129" i="52"/>
  <c r="M129" i="52" s="1"/>
  <c r="Q129" i="52" s="1"/>
  <c r="E250" i="24"/>
  <c r="M250" i="24" s="1"/>
  <c r="Q250" i="24" s="1"/>
  <c r="E191" i="51"/>
  <c r="M191" i="51" s="1"/>
  <c r="Q191" i="51" s="1"/>
  <c r="E92" i="55"/>
  <c r="M92" i="55" s="1"/>
  <c r="E6" i="56"/>
  <c r="M6" i="56" s="1"/>
  <c r="E6" i="57"/>
  <c r="M6" i="57" s="1"/>
  <c r="E6" i="53"/>
  <c r="M6" i="53" s="1"/>
  <c r="E6" i="54"/>
  <c r="M6" i="54" s="1"/>
  <c r="E12" i="51"/>
  <c r="M12" i="51" s="1"/>
  <c r="E137" i="52"/>
  <c r="M137" i="52" s="1"/>
  <c r="Q137" i="52" s="1"/>
  <c r="E251" i="24"/>
  <c r="M251" i="24" s="1"/>
  <c r="Q251" i="24" s="1"/>
  <c r="E210" i="56"/>
  <c r="M210" i="56" s="1"/>
  <c r="E210" i="57"/>
  <c r="M210" i="57" s="1"/>
  <c r="E210" i="54"/>
  <c r="M210" i="54" s="1"/>
  <c r="E113" i="55"/>
  <c r="M113" i="55" s="1"/>
  <c r="E210" i="53"/>
  <c r="M210" i="53" s="1"/>
  <c r="E181" i="51"/>
  <c r="M181" i="51" s="1"/>
  <c r="E193" i="52"/>
  <c r="M193" i="52" s="1"/>
  <c r="Q193" i="52" s="1"/>
  <c r="E301" i="24"/>
  <c r="M301" i="24" s="1"/>
  <c r="E300" i="24"/>
  <c r="M300" i="24" s="1"/>
  <c r="Q141" i="49"/>
  <c r="AN141" i="49" s="1"/>
  <c r="S141" i="49"/>
  <c r="AO141" i="49" s="1"/>
  <c r="Q25" i="49"/>
  <c r="AN25" i="49" s="1"/>
  <c r="S25" i="49"/>
  <c r="AO25" i="49" s="1"/>
  <c r="Q95" i="49"/>
  <c r="AN95" i="49" s="1"/>
  <c r="S95" i="49"/>
  <c r="AO95" i="49" s="1"/>
  <c r="Q175" i="48"/>
  <c r="S175" i="48"/>
  <c r="AO175" i="48" s="1"/>
  <c r="Q99" i="49"/>
  <c r="AN99" i="49" s="1"/>
  <c r="S99" i="49"/>
  <c r="AO99" i="49" s="1"/>
  <c r="Q149" i="48"/>
  <c r="S149" i="48"/>
  <c r="AO149" i="48" s="1"/>
  <c r="Q112" i="48"/>
  <c r="S112" i="48"/>
  <c r="AO112" i="48" s="1"/>
  <c r="AL207" i="48"/>
  <c r="AO176" i="48"/>
  <c r="E7" i="56"/>
  <c r="M7" i="56" s="1"/>
  <c r="E7" i="54"/>
  <c r="M7" i="54" s="1"/>
  <c r="E7" i="57"/>
  <c r="M7" i="57" s="1"/>
  <c r="E31" i="55"/>
  <c r="M31" i="55" s="1"/>
  <c r="E28" i="53"/>
  <c r="M28" i="53" s="1"/>
  <c r="Q28" i="53" s="1"/>
  <c r="E79" i="52"/>
  <c r="M79" i="52" s="1"/>
  <c r="Q79" i="52" s="1"/>
  <c r="E168" i="24"/>
  <c r="M168" i="24" s="1"/>
  <c r="Q168" i="24" s="1"/>
  <c r="E25" i="51"/>
  <c r="M25" i="51" s="1"/>
  <c r="Q25" i="51" s="1"/>
  <c r="Q160" i="51"/>
  <c r="Q213" i="52"/>
  <c r="N211" i="29"/>
  <c r="G55" i="53"/>
  <c r="G212" i="57"/>
  <c r="G212" i="55"/>
  <c r="G212" i="56"/>
  <c r="G212" i="54"/>
  <c r="G57" i="51"/>
  <c r="G166" i="52"/>
  <c r="G3" i="24"/>
  <c r="M211" i="29"/>
  <c r="F212" i="55"/>
  <c r="F55" i="53"/>
  <c r="F212" i="56"/>
  <c r="F212" i="54"/>
  <c r="F166" i="52"/>
  <c r="F212" i="57"/>
  <c r="F3" i="24"/>
  <c r="F57" i="51"/>
  <c r="E212" i="57"/>
  <c r="M212" i="57" s="1"/>
  <c r="E212" i="54"/>
  <c r="M212" i="54" s="1"/>
  <c r="E55" i="53"/>
  <c r="M55" i="53" s="1"/>
  <c r="E212" i="56"/>
  <c r="M212" i="56" s="1"/>
  <c r="E212" i="55"/>
  <c r="M212" i="55" s="1"/>
  <c r="E3" i="24"/>
  <c r="M3" i="24" s="1"/>
  <c r="E73" i="24"/>
  <c r="M73" i="24" s="1"/>
  <c r="E166" i="52"/>
  <c r="M166" i="52" s="1"/>
  <c r="E57" i="51"/>
  <c r="M57" i="51" s="1"/>
  <c r="H212" i="56"/>
  <c r="H55" i="53"/>
  <c r="H212" i="55"/>
  <c r="H212" i="54"/>
  <c r="H212" i="57"/>
  <c r="H57" i="51"/>
  <c r="H3" i="24"/>
  <c r="H166" i="52"/>
  <c r="H211" i="56"/>
  <c r="H211" i="54"/>
  <c r="H145" i="53"/>
  <c r="H211" i="57"/>
  <c r="H211" i="55"/>
  <c r="H167" i="52"/>
  <c r="H2" i="24"/>
  <c r="H156" i="51"/>
  <c r="P278" i="57"/>
  <c r="P267" i="57"/>
  <c r="O265" i="57"/>
  <c r="N259" i="57"/>
  <c r="P255" i="57"/>
  <c r="P247" i="57"/>
  <c r="P241" i="57"/>
  <c r="N236" i="57"/>
  <c r="O232" i="57"/>
  <c r="O230" i="57"/>
  <c r="N218" i="57"/>
  <c r="O211" i="57"/>
  <c r="O210" i="57"/>
  <c r="P207" i="57"/>
  <c r="P201" i="57"/>
  <c r="O188" i="57"/>
  <c r="N186" i="57"/>
  <c r="N182" i="57"/>
  <c r="P171" i="57"/>
  <c r="P159" i="57"/>
  <c r="P153" i="57"/>
  <c r="P147" i="57"/>
  <c r="P144" i="57"/>
  <c r="O134" i="57"/>
  <c r="O128" i="57"/>
  <c r="N126" i="57"/>
  <c r="O124" i="57"/>
  <c r="N116" i="57"/>
  <c r="P114" i="57"/>
  <c r="P109" i="57"/>
  <c r="P101" i="57"/>
  <c r="O98" i="57"/>
  <c r="O96" i="57"/>
  <c r="O94" i="57"/>
  <c r="N84" i="57"/>
  <c r="O80" i="57"/>
  <c r="P78" i="57"/>
  <c r="P76" i="57"/>
  <c r="O61" i="57"/>
  <c r="O57" i="57"/>
  <c r="N49" i="57"/>
  <c r="N278" i="57"/>
  <c r="O267" i="57"/>
  <c r="O255" i="57"/>
  <c r="P252" i="57"/>
  <c r="O247" i="57"/>
  <c r="N232" i="57"/>
  <c r="N210" i="57"/>
  <c r="O207" i="57"/>
  <c r="O201" i="57"/>
  <c r="N188" i="57"/>
  <c r="O178" i="57"/>
  <c r="P177" i="57"/>
  <c r="O170" i="57"/>
  <c r="P165" i="57"/>
  <c r="O159" i="57"/>
  <c r="P156" i="57"/>
  <c r="P154" i="57"/>
  <c r="N153" i="57"/>
  <c r="P152" i="57"/>
  <c r="O147" i="57"/>
  <c r="P145" i="57"/>
  <c r="N144" i="57"/>
  <c r="N128" i="57"/>
  <c r="N124" i="57"/>
  <c r="P118" i="57"/>
  <c r="O114" i="57"/>
  <c r="P111" i="57"/>
  <c r="N109" i="57"/>
  <c r="N107" i="57"/>
  <c r="P106" i="57"/>
  <c r="N98" i="57"/>
  <c r="N96" i="57"/>
  <c r="N94" i="57"/>
  <c r="P87" i="57"/>
  <c r="N80" i="57"/>
  <c r="N78" i="57"/>
  <c r="O76" i="57"/>
  <c r="P277" i="57"/>
  <c r="N267" i="57"/>
  <c r="N255" i="57"/>
  <c r="N252" i="57"/>
  <c r="P251" i="57"/>
  <c r="N247" i="57"/>
  <c r="N216" i="57"/>
  <c r="N201" i="57"/>
  <c r="N190" i="57"/>
  <c r="P189" i="57"/>
  <c r="P185" i="57"/>
  <c r="N177" i="57"/>
  <c r="N174" i="57"/>
  <c r="O165" i="57"/>
  <c r="P163" i="57"/>
  <c r="N159" i="57"/>
  <c r="N156" i="57"/>
  <c r="N154" i="57"/>
  <c r="N152" i="57"/>
  <c r="P150" i="57"/>
  <c r="N147" i="57"/>
  <c r="P139" i="57"/>
  <c r="N125" i="57"/>
  <c r="P122" i="57"/>
  <c r="O118" i="57"/>
  <c r="N114" i="57"/>
  <c r="N111" i="57"/>
  <c r="O106" i="57"/>
  <c r="P103" i="57"/>
  <c r="N87" i="57"/>
  <c r="N76" i="57"/>
  <c r="P73" i="57"/>
  <c r="O277" i="57"/>
  <c r="O251" i="57"/>
  <c r="P248" i="57"/>
  <c r="P239" i="57"/>
  <c r="O234" i="57"/>
  <c r="N233" i="57"/>
  <c r="O223" i="57"/>
  <c r="O215" i="57"/>
  <c r="N212" i="57"/>
  <c r="O205" i="57"/>
  <c r="P192" i="57"/>
  <c r="O189" i="57"/>
  <c r="P187" i="57"/>
  <c r="O185" i="57"/>
  <c r="N173" i="57"/>
  <c r="P168" i="57"/>
  <c r="N165" i="57"/>
  <c r="O163" i="57"/>
  <c r="O150" i="57"/>
  <c r="O139" i="57"/>
  <c r="O122" i="57"/>
  <c r="P119" i="57"/>
  <c r="N118" i="57"/>
  <c r="P112" i="57"/>
  <c r="P108" i="57"/>
  <c r="N106" i="57"/>
  <c r="P102" i="57"/>
  <c r="N99" i="57"/>
  <c r="P93" i="57"/>
  <c r="P90" i="57"/>
  <c r="P86" i="57"/>
  <c r="P83" i="57"/>
  <c r="N71" i="57"/>
  <c r="N69" i="57"/>
  <c r="P65" i="57"/>
  <c r="N53" i="57"/>
  <c r="O40" i="57"/>
  <c r="N37" i="57"/>
  <c r="P25" i="57"/>
  <c r="O16" i="57"/>
  <c r="N14" i="57"/>
  <c r="P275" i="57"/>
  <c r="P263" i="57"/>
  <c r="P260" i="57"/>
  <c r="N251" i="57"/>
  <c r="P245" i="57"/>
  <c r="P243" i="57"/>
  <c r="O239" i="57"/>
  <c r="N235" i="57"/>
  <c r="O227" i="57"/>
  <c r="O226" i="57"/>
  <c r="O206" i="57"/>
  <c r="P200" i="57"/>
  <c r="O198" i="57"/>
  <c r="P197" i="57"/>
  <c r="N189" i="57"/>
  <c r="O187" i="57"/>
  <c r="P184" i="57"/>
  <c r="P181" i="57"/>
  <c r="N180" i="57"/>
  <c r="P160" i="57"/>
  <c r="P155" i="57"/>
  <c r="P151" i="57"/>
  <c r="N150" i="57"/>
  <c r="P143" i="57"/>
  <c r="N139" i="57"/>
  <c r="N122" i="57"/>
  <c r="P120" i="57"/>
  <c r="N113" i="57"/>
  <c r="O112" i="57"/>
  <c r="P110" i="57"/>
  <c r="O108" i="57"/>
  <c r="O102" i="57"/>
  <c r="P95" i="57"/>
  <c r="N93" i="57"/>
  <c r="O90" i="57"/>
  <c r="P88" i="57"/>
  <c r="N86" i="57"/>
  <c r="N83" i="57"/>
  <c r="P72" i="57"/>
  <c r="O65" i="57"/>
  <c r="O60" i="57"/>
  <c r="P45" i="57"/>
  <c r="N42" i="57"/>
  <c r="P41" i="57"/>
  <c r="O28" i="57"/>
  <c r="P27" i="57"/>
  <c r="O25" i="57"/>
  <c r="O17" i="57"/>
  <c r="P10" i="57"/>
  <c r="O279" i="57"/>
  <c r="O275" i="57"/>
  <c r="P271" i="57"/>
  <c r="P266" i="57"/>
  <c r="O263" i="57"/>
  <c r="N260" i="57"/>
  <c r="P258" i="57"/>
  <c r="O245" i="57"/>
  <c r="O243" i="57"/>
  <c r="N239" i="57"/>
  <c r="N226" i="57"/>
  <c r="O222" i="57"/>
  <c r="P219" i="57"/>
  <c r="O214" i="57"/>
  <c r="N206" i="57"/>
  <c r="O200" i="57"/>
  <c r="N197" i="57"/>
  <c r="O181" i="57"/>
  <c r="O176" i="57"/>
  <c r="P169" i="57"/>
  <c r="P166" i="57"/>
  <c r="N160" i="57"/>
  <c r="P158" i="57"/>
  <c r="O155" i="57"/>
  <c r="O151" i="57"/>
  <c r="P148" i="57"/>
  <c r="P146" i="57"/>
  <c r="O143" i="57"/>
  <c r="P136" i="57"/>
  <c r="P132" i="57"/>
  <c r="N131" i="57"/>
  <c r="P130" i="57"/>
  <c r="P127" i="57"/>
  <c r="O120" i="57"/>
  <c r="N112" i="57"/>
  <c r="O110" i="57"/>
  <c r="N108" i="57"/>
  <c r="N105" i="57"/>
  <c r="P104" i="57"/>
  <c r="N102" i="57"/>
  <c r="P100" i="57"/>
  <c r="N95" i="57"/>
  <c r="N279" i="57"/>
  <c r="N275" i="57"/>
  <c r="O271" i="57"/>
  <c r="O266" i="57"/>
  <c r="N263" i="57"/>
  <c r="O261" i="57"/>
  <c r="P259" i="57"/>
  <c r="O258" i="57"/>
  <c r="P257" i="57"/>
  <c r="N243" i="57"/>
  <c r="P236" i="57"/>
  <c r="O231" i="57"/>
  <c r="O219" i="57"/>
  <c r="O202" i="57"/>
  <c r="N200" i="57"/>
  <c r="N176" i="57"/>
  <c r="O169" i="57"/>
  <c r="N166" i="57"/>
  <c r="P162" i="57"/>
  <c r="N155" i="57"/>
  <c r="N151" i="57"/>
  <c r="P149" i="57"/>
  <c r="N148" i="57"/>
  <c r="O146" i="57"/>
  <c r="N143" i="57"/>
  <c r="O136" i="57"/>
  <c r="O132" i="57"/>
  <c r="O130" i="57"/>
  <c r="P126" i="57"/>
  <c r="N123" i="57"/>
  <c r="N120" i="57"/>
  <c r="P117" i="57"/>
  <c r="P116" i="57"/>
  <c r="N110" i="57"/>
  <c r="O104" i="57"/>
  <c r="O100" i="57"/>
  <c r="O92" i="57"/>
  <c r="N88" i="57"/>
  <c r="P84" i="57"/>
  <c r="N72" i="57"/>
  <c r="P49" i="57"/>
  <c r="N45" i="57"/>
  <c r="N41" i="57"/>
  <c r="O33" i="57"/>
  <c r="P29" i="57"/>
  <c r="N27" i="57"/>
  <c r="N23" i="57"/>
  <c r="N22" i="57"/>
  <c r="O12" i="57"/>
  <c r="N10" i="57"/>
  <c r="P6" i="57"/>
  <c r="O2" i="57"/>
  <c r="O278" i="56"/>
  <c r="N271" i="57"/>
  <c r="P265" i="57"/>
  <c r="O259" i="57"/>
  <c r="P244" i="57"/>
  <c r="O236" i="57"/>
  <c r="P232" i="57"/>
  <c r="N231" i="57"/>
  <c r="O218" i="57"/>
  <c r="P188" i="57"/>
  <c r="O186" i="57"/>
  <c r="O182" i="57"/>
  <c r="N169" i="57"/>
  <c r="N162" i="57"/>
  <c r="N149" i="57"/>
  <c r="N146" i="57"/>
  <c r="P138" i="57"/>
  <c r="N136" i="57"/>
  <c r="P134" i="57"/>
  <c r="N132" i="57"/>
  <c r="P128" i="57"/>
  <c r="O126" i="57"/>
  <c r="P124" i="57"/>
  <c r="O116" i="57"/>
  <c r="N104" i="57"/>
  <c r="N100" i="57"/>
  <c r="P98" i="57"/>
  <c r="P96" i="57"/>
  <c r="P94" i="57"/>
  <c r="N92" i="57"/>
  <c r="N89" i="57"/>
  <c r="O84" i="57"/>
  <c r="P80" i="57"/>
  <c r="O63" i="57"/>
  <c r="N62" i="57"/>
  <c r="P61" i="57"/>
  <c r="P57" i="57"/>
  <c r="O52" i="57"/>
  <c r="O51" i="57"/>
  <c r="N50" i="57"/>
  <c r="O49" i="57"/>
  <c r="N33" i="57"/>
  <c r="O31" i="57"/>
  <c r="N30" i="57"/>
  <c r="O29" i="57"/>
  <c r="P18" i="57"/>
  <c r="O13" i="57"/>
  <c r="N7" i="57"/>
  <c r="O6" i="57"/>
  <c r="N2" i="57"/>
  <c r="N278" i="56"/>
  <c r="O270" i="56"/>
  <c r="P264" i="56"/>
  <c r="P263" i="56"/>
  <c r="O260" i="56"/>
  <c r="N258" i="56"/>
  <c r="P253" i="56"/>
  <c r="P250" i="56"/>
  <c r="O246" i="56"/>
  <c r="N90" i="57"/>
  <c r="O64" i="57"/>
  <c r="O39" i="57"/>
  <c r="O37" i="57"/>
  <c r="O21" i="57"/>
  <c r="N57" i="57"/>
  <c r="P53" i="57"/>
  <c r="O27" i="57"/>
  <c r="P272" i="56"/>
  <c r="P271" i="56"/>
  <c r="P266" i="56"/>
  <c r="N260" i="56"/>
  <c r="O72" i="57"/>
  <c r="P69" i="57"/>
  <c r="O45" i="57"/>
  <c r="P26" i="57"/>
  <c r="O10" i="57"/>
  <c r="P275" i="56"/>
  <c r="N266" i="56"/>
  <c r="N261" i="56"/>
  <c r="O254" i="56"/>
  <c r="N241" i="56"/>
  <c r="N228" i="56"/>
  <c r="P221" i="56"/>
  <c r="P220" i="56"/>
  <c r="O217" i="56"/>
  <c r="O213" i="56"/>
  <c r="P209" i="56"/>
  <c r="O207" i="56"/>
  <c r="N193" i="56"/>
  <c r="P191" i="56"/>
  <c r="N185" i="56"/>
  <c r="P178" i="56"/>
  <c r="O174" i="56"/>
  <c r="N170" i="56"/>
  <c r="O162" i="56"/>
  <c r="P154" i="56"/>
  <c r="N150" i="56"/>
  <c r="N148" i="56"/>
  <c r="P131" i="56"/>
  <c r="N124" i="56"/>
  <c r="O120" i="56"/>
  <c r="O118" i="56"/>
  <c r="N115" i="56"/>
  <c r="P113" i="56"/>
  <c r="O92" i="56"/>
  <c r="P84" i="56"/>
  <c r="N74" i="56"/>
  <c r="O72" i="56"/>
  <c r="P63" i="56"/>
  <c r="O62" i="56"/>
  <c r="P59" i="56"/>
  <c r="N58" i="56"/>
  <c r="N56" i="56"/>
  <c r="P47" i="56"/>
  <c r="N42" i="56"/>
  <c r="O38" i="56"/>
  <c r="N36" i="56"/>
  <c r="P14" i="56"/>
  <c r="N7" i="56"/>
  <c r="N277" i="55"/>
  <c r="P276" i="55"/>
  <c r="N273" i="55"/>
  <c r="N272" i="55"/>
  <c r="O270" i="55"/>
  <c r="P259" i="55"/>
  <c r="P258" i="55"/>
  <c r="N256" i="55"/>
  <c r="N251" i="55"/>
  <c r="N243" i="55"/>
  <c r="P92" i="57"/>
  <c r="O69" i="57"/>
  <c r="N65" i="57"/>
  <c r="N61" i="57"/>
  <c r="P22" i="57"/>
  <c r="O18" i="57"/>
  <c r="N15" i="57"/>
  <c r="O14" i="57"/>
  <c r="O8" i="57"/>
  <c r="O5" i="57"/>
  <c r="N270" i="56"/>
  <c r="P268" i="56"/>
  <c r="P267" i="56"/>
  <c r="N265" i="56"/>
  <c r="P262" i="56"/>
  <c r="O88" i="57"/>
  <c r="N29" i="57"/>
  <c r="N25" i="57"/>
  <c r="P23" i="57"/>
  <c r="N19" i="57"/>
  <c r="N18" i="57"/>
  <c r="O9" i="57"/>
  <c r="N277" i="56"/>
  <c r="P274" i="56"/>
  <c r="N267" i="56"/>
  <c r="O262" i="56"/>
  <c r="P258" i="56"/>
  <c r="O250" i="56"/>
  <c r="O242" i="56"/>
  <c r="N239" i="56"/>
  <c r="O233" i="56"/>
  <c r="P231" i="56"/>
  <c r="N230" i="56"/>
  <c r="O222" i="56"/>
  <c r="O218" i="56"/>
  <c r="P202" i="56"/>
  <c r="O197" i="56"/>
  <c r="O194" i="56"/>
  <c r="O190" i="56"/>
  <c r="O186" i="56"/>
  <c r="N182" i="56"/>
  <c r="N172" i="56"/>
  <c r="N159" i="56"/>
  <c r="P151" i="56"/>
  <c r="N146" i="56"/>
  <c r="N135" i="56"/>
  <c r="O133" i="56"/>
  <c r="N129" i="56"/>
  <c r="O125" i="56"/>
  <c r="N123" i="56"/>
  <c r="P121" i="56"/>
  <c r="P119" i="56"/>
  <c r="P116" i="56"/>
  <c r="O114" i="56"/>
  <c r="N110" i="56"/>
  <c r="N106" i="56"/>
  <c r="N96" i="56"/>
  <c r="O90" i="56"/>
  <c r="O86" i="56"/>
  <c r="O67" i="56"/>
  <c r="O51" i="56"/>
  <c r="N39" i="56"/>
  <c r="P37" i="56"/>
  <c r="O31" i="56"/>
  <c r="O26" i="56"/>
  <c r="O23" i="56"/>
  <c r="N19" i="56"/>
  <c r="O13" i="56"/>
  <c r="O12" i="56"/>
  <c r="P6" i="56"/>
  <c r="O4" i="56"/>
  <c r="N2" i="56"/>
  <c r="O278" i="55"/>
  <c r="N274" i="55"/>
  <c r="P266" i="55"/>
  <c r="O262" i="55"/>
  <c r="O253" i="55"/>
  <c r="P252" i="55"/>
  <c r="O250" i="55"/>
  <c r="O257" i="56"/>
  <c r="N243" i="56"/>
  <c r="O230" i="56"/>
  <c r="P226" i="56"/>
  <c r="N217" i="56"/>
  <c r="O211" i="56"/>
  <c r="P207" i="56"/>
  <c r="N194" i="56"/>
  <c r="N192" i="56"/>
  <c r="O182" i="56"/>
  <c r="N176" i="56"/>
  <c r="N173" i="56"/>
  <c r="P170" i="56"/>
  <c r="N166" i="56"/>
  <c r="P162" i="56"/>
  <c r="P147" i="56"/>
  <c r="N142" i="56"/>
  <c r="P140" i="56"/>
  <c r="N138" i="56"/>
  <c r="O129" i="56"/>
  <c r="N125" i="56"/>
  <c r="O122" i="56"/>
  <c r="N120" i="56"/>
  <c r="O116" i="56"/>
  <c r="N107" i="56"/>
  <c r="O106" i="56"/>
  <c r="P100" i="56"/>
  <c r="P99" i="56"/>
  <c r="P94" i="56"/>
  <c r="N87" i="56"/>
  <c r="O69" i="56"/>
  <c r="O66" i="56"/>
  <c r="N46" i="56"/>
  <c r="N38" i="56"/>
  <c r="O28" i="56"/>
  <c r="N22" i="56"/>
  <c r="O17" i="56"/>
  <c r="O14" i="56"/>
  <c r="N6" i="56"/>
  <c r="O274" i="55"/>
  <c r="P262" i="55"/>
  <c r="N254" i="55"/>
  <c r="P250" i="55"/>
  <c r="N245" i="55"/>
  <c r="P240" i="55"/>
  <c r="O236" i="55"/>
  <c r="N234" i="55"/>
  <c r="P232" i="55"/>
  <c r="O226" i="55"/>
  <c r="P222" i="55"/>
  <c r="N221" i="55"/>
  <c r="N219" i="55"/>
  <c r="P217" i="55"/>
  <c r="O52" i="55"/>
  <c r="P2" i="57"/>
  <c r="N269" i="56"/>
  <c r="O261" i="56"/>
  <c r="N257" i="56"/>
  <c r="N250" i="56"/>
  <c r="P247" i="56"/>
  <c r="O226" i="56"/>
  <c r="P210" i="56"/>
  <c r="N207" i="56"/>
  <c r="O195" i="56"/>
  <c r="O170" i="56"/>
  <c r="N151" i="56"/>
  <c r="N147" i="56"/>
  <c r="N140" i="56"/>
  <c r="P126" i="56"/>
  <c r="N122" i="56"/>
  <c r="N116" i="56"/>
  <c r="P111" i="56"/>
  <c r="P110" i="56"/>
  <c r="N99" i="56"/>
  <c r="P95" i="56"/>
  <c r="O94" i="56"/>
  <c r="N62" i="56"/>
  <c r="O43" i="56"/>
  <c r="O42" i="56"/>
  <c r="P21" i="56"/>
  <c r="N14" i="56"/>
  <c r="P13" i="56"/>
  <c r="N12" i="56"/>
  <c r="P11" i="56"/>
  <c r="P270" i="55"/>
  <c r="N262" i="55"/>
  <c r="N250" i="55"/>
  <c r="P241" i="55"/>
  <c r="O240" i="55"/>
  <c r="N236" i="55"/>
  <c r="O232" i="55"/>
  <c r="P228" i="55"/>
  <c r="N226" i="55"/>
  <c r="P224" i="55"/>
  <c r="O222" i="55"/>
  <c r="O217" i="55"/>
  <c r="P215" i="55"/>
  <c r="P212" i="55"/>
  <c r="O113" i="55"/>
  <c r="N52" i="55"/>
  <c r="P202" i="55"/>
  <c r="O120" i="55"/>
  <c r="P197" i="55"/>
  <c r="P179" i="55"/>
  <c r="P29" i="55"/>
  <c r="O170" i="55"/>
  <c r="P37" i="57"/>
  <c r="O20" i="57"/>
  <c r="N11" i="57"/>
  <c r="O248" i="56"/>
  <c r="P241" i="56"/>
  <c r="P233" i="56"/>
  <c r="N226" i="56"/>
  <c r="N220" i="56"/>
  <c r="N219" i="56"/>
  <c r="O210" i="56"/>
  <c r="O202" i="56"/>
  <c r="O199" i="56"/>
  <c r="P193" i="56"/>
  <c r="O191" i="56"/>
  <c r="P186" i="56"/>
  <c r="N180" i="56"/>
  <c r="N177" i="56"/>
  <c r="O161" i="56"/>
  <c r="P159" i="56"/>
  <c r="O153" i="56"/>
  <c r="P133" i="56"/>
  <c r="P130" i="56"/>
  <c r="P128" i="56"/>
  <c r="O126" i="56"/>
  <c r="P124" i="56"/>
  <c r="N119" i="56"/>
  <c r="P117" i="56"/>
  <c r="O113" i="56"/>
  <c r="O110" i="56"/>
  <c r="P102" i="56"/>
  <c r="P98" i="56"/>
  <c r="P86" i="56"/>
  <c r="N79" i="56"/>
  <c r="P61" i="56"/>
  <c r="P39" i="56"/>
  <c r="O37" i="56"/>
  <c r="O11" i="56"/>
  <c r="N279" i="55"/>
  <c r="P271" i="55"/>
  <c r="N270" i="55"/>
  <c r="P246" i="55"/>
  <c r="P244" i="55"/>
  <c r="O241" i="55"/>
  <c r="N240" i="55"/>
  <c r="P235" i="55"/>
  <c r="N232" i="55"/>
  <c r="O228" i="55"/>
  <c r="O224" i="55"/>
  <c r="N222" i="55"/>
  <c r="P218" i="55"/>
  <c r="N217" i="55"/>
  <c r="N215" i="55"/>
  <c r="O212" i="55"/>
  <c r="N208" i="55"/>
  <c r="P206" i="55"/>
  <c r="P205" i="55"/>
  <c r="O118" i="55"/>
  <c r="O202" i="55"/>
  <c r="O41" i="57"/>
  <c r="N26" i="57"/>
  <c r="P14" i="57"/>
  <c r="O258" i="56"/>
  <c r="P240" i="56"/>
  <c r="P239" i="56"/>
  <c r="O232" i="56"/>
  <c r="P229" i="56"/>
  <c r="P218" i="56"/>
  <c r="O209" i="56"/>
  <c r="O193" i="56"/>
  <c r="N186" i="56"/>
  <c r="P174" i="56"/>
  <c r="N168" i="56"/>
  <c r="N165" i="56"/>
  <c r="P158" i="56"/>
  <c r="P150" i="56"/>
  <c r="P143" i="56"/>
  <c r="N141" i="56"/>
  <c r="P139" i="56"/>
  <c r="P135" i="56"/>
  <c r="N133" i="56"/>
  <c r="O130" i="56"/>
  <c r="O128" i="56"/>
  <c r="N126" i="56"/>
  <c r="O124" i="56"/>
  <c r="O117" i="56"/>
  <c r="P115" i="56"/>
  <c r="N113" i="56"/>
  <c r="O102" i="56"/>
  <c r="O98" i="56"/>
  <c r="O53" i="56"/>
  <c r="O39" i="56"/>
  <c r="P29" i="56"/>
  <c r="O20" i="56"/>
  <c r="O18" i="56"/>
  <c r="P10" i="56"/>
  <c r="P9" i="56"/>
  <c r="O8" i="56"/>
  <c r="P7" i="56"/>
  <c r="P278" i="55"/>
  <c r="P272" i="55"/>
  <c r="O266" i="55"/>
  <c r="O258" i="55"/>
  <c r="P253" i="55"/>
  <c r="O252" i="55"/>
  <c r="O246" i="55"/>
  <c r="N244" i="55"/>
  <c r="P242" i="55"/>
  <c r="P237" i="55"/>
  <c r="N235" i="55"/>
  <c r="P231" i="55"/>
  <c r="N228" i="55"/>
  <c r="N224" i="55"/>
  <c r="P220" i="55"/>
  <c r="O218" i="55"/>
  <c r="N212" i="55"/>
  <c r="O206" i="55"/>
  <c r="O205" i="55"/>
  <c r="N118" i="55"/>
  <c r="P129" i="55"/>
  <c r="N202" i="55"/>
  <c r="O95" i="55"/>
  <c r="P33" i="57"/>
  <c r="N275" i="56"/>
  <c r="N263" i="56"/>
  <c r="N259" i="56"/>
  <c r="N251" i="56"/>
  <c r="O249" i="56"/>
  <c r="N240" i="56"/>
  <c r="P238" i="56"/>
  <c r="P234" i="56"/>
  <c r="N229" i="56"/>
  <c r="O228" i="56"/>
  <c r="N218" i="56"/>
  <c r="P206" i="56"/>
  <c r="N204" i="56"/>
  <c r="P203" i="56"/>
  <c r="N190" i="56"/>
  <c r="N184" i="56"/>
  <c r="N181" i="56"/>
  <c r="N174" i="56"/>
  <c r="O158" i="56"/>
  <c r="O150" i="56"/>
  <c r="P146" i="56"/>
  <c r="N143" i="56"/>
  <c r="N139" i="56"/>
  <c r="N130" i="56"/>
  <c r="N128" i="56"/>
  <c r="O121" i="56"/>
  <c r="N117" i="56"/>
  <c r="O93" i="56"/>
  <c r="P90" i="56"/>
  <c r="O85" i="56"/>
  <c r="P49" i="56"/>
  <c r="O7" i="56"/>
  <c r="O2" i="56"/>
  <c r="N278" i="55"/>
  <c r="P273" i="55"/>
  <c r="N266" i="55"/>
  <c r="P261" i="55"/>
  <c r="N258" i="55"/>
  <c r="N252" i="55"/>
  <c r="N246" i="55"/>
  <c r="P243" i="55"/>
  <c r="O242" i="55"/>
  <c r="N239" i="55"/>
  <c r="O237" i="55"/>
  <c r="P233" i="55"/>
  <c r="N231" i="55"/>
  <c r="P229" i="55"/>
  <c r="P227" i="55"/>
  <c r="O220" i="55"/>
  <c r="N218" i="55"/>
  <c r="P213" i="55"/>
  <c r="O129" i="55"/>
  <c r="N95" i="55"/>
  <c r="O49" i="55"/>
  <c r="N6" i="57"/>
  <c r="N271" i="56"/>
  <c r="P246" i="56"/>
  <c r="O238" i="56"/>
  <c r="N235" i="56"/>
  <c r="O234" i="56"/>
  <c r="O206" i="56"/>
  <c r="O203" i="56"/>
  <c r="N201" i="56"/>
  <c r="O178" i="56"/>
  <c r="N169" i="56"/>
  <c r="P155" i="56"/>
  <c r="O146" i="56"/>
  <c r="P134" i="56"/>
  <c r="P123" i="56"/>
  <c r="N121" i="56"/>
  <c r="P118" i="56"/>
  <c r="P114" i="56"/>
  <c r="P112" i="56"/>
  <c r="N97" i="56"/>
  <c r="P96" i="56"/>
  <c r="N85" i="56"/>
  <c r="N81" i="56"/>
  <c r="N72" i="56"/>
  <c r="P67" i="56"/>
  <c r="P58" i="56"/>
  <c r="O56" i="56"/>
  <c r="O36" i="56"/>
  <c r="P27" i="56"/>
  <c r="O25" i="56"/>
  <c r="N24" i="56"/>
  <c r="P23" i="56"/>
  <c r="P269" i="55"/>
  <c r="N242" i="55"/>
  <c r="P238" i="55"/>
  <c r="N237" i="55"/>
  <c r="O233" i="55"/>
  <c r="P230" i="55"/>
  <c r="O229" i="55"/>
  <c r="N227" i="55"/>
  <c r="P225" i="55"/>
  <c r="P223" i="55"/>
  <c r="N220" i="55"/>
  <c r="P216" i="55"/>
  <c r="P214" i="55"/>
  <c r="O213" i="55"/>
  <c r="N129" i="55"/>
  <c r="P183" i="55"/>
  <c r="P198" i="55"/>
  <c r="O196" i="55"/>
  <c r="P178" i="55"/>
  <c r="N64" i="55"/>
  <c r="O53" i="55"/>
  <c r="O4" i="57"/>
  <c r="O274" i="56"/>
  <c r="N262" i="56"/>
  <c r="P254" i="56"/>
  <c r="N246" i="56"/>
  <c r="P242" i="56"/>
  <c r="N238" i="56"/>
  <c r="O236" i="56"/>
  <c r="N234" i="56"/>
  <c r="P222" i="56"/>
  <c r="P215" i="56"/>
  <c r="N206" i="56"/>
  <c r="N203" i="56"/>
  <c r="P192" i="56"/>
  <c r="N188" i="56"/>
  <c r="N178" i="56"/>
  <c r="P166" i="56"/>
  <c r="P163" i="56"/>
  <c r="O157" i="56"/>
  <c r="N155" i="56"/>
  <c r="N144" i="56"/>
  <c r="P142" i="56"/>
  <c r="P138" i="56"/>
  <c r="O134" i="56"/>
  <c r="P127" i="56"/>
  <c r="N118" i="56"/>
  <c r="N114" i="56"/>
  <c r="O112" i="56"/>
  <c r="P104" i="56"/>
  <c r="P103" i="56"/>
  <c r="O101" i="56"/>
  <c r="O96" i="56"/>
  <c r="P73" i="56"/>
  <c r="O58" i="56"/>
  <c r="P55" i="56"/>
  <c r="O40" i="56"/>
  <c r="P30" i="56"/>
  <c r="N27" i="56"/>
  <c r="O15" i="56"/>
  <c r="N269" i="55"/>
  <c r="P254" i="55"/>
  <c r="P251" i="55"/>
  <c r="N249" i="55"/>
  <c r="O238" i="55"/>
  <c r="P234" i="55"/>
  <c r="N233" i="55"/>
  <c r="O230" i="55"/>
  <c r="N229" i="55"/>
  <c r="O225" i="55"/>
  <c r="N223" i="55"/>
  <c r="P221" i="55"/>
  <c r="O216" i="55"/>
  <c r="O214" i="55"/>
  <c r="N213" i="55"/>
  <c r="O121" i="55"/>
  <c r="O183" i="55"/>
  <c r="O198" i="55"/>
  <c r="O53" i="57"/>
  <c r="N274" i="56"/>
  <c r="P270" i="56"/>
  <c r="O266" i="56"/>
  <c r="N254" i="56"/>
  <c r="N242" i="56"/>
  <c r="P230" i="56"/>
  <c r="N222" i="56"/>
  <c r="P217" i="56"/>
  <c r="O192" i="56"/>
  <c r="N189" i="56"/>
  <c r="P182" i="56"/>
  <c r="O166" i="56"/>
  <c r="N163" i="56"/>
  <c r="O154" i="56"/>
  <c r="O142" i="56"/>
  <c r="O138" i="56"/>
  <c r="N134" i="56"/>
  <c r="N131" i="56"/>
  <c r="P129" i="56"/>
  <c r="N127" i="56"/>
  <c r="P125" i="56"/>
  <c r="P122" i="56"/>
  <c r="P120" i="56"/>
  <c r="N112" i="56"/>
  <c r="P107" i="56"/>
  <c r="P106" i="56"/>
  <c r="N103" i="56"/>
  <c r="N101" i="56"/>
  <c r="P87" i="56"/>
  <c r="N84" i="56"/>
  <c r="P65" i="56"/>
  <c r="N55" i="56"/>
  <c r="N40" i="56"/>
  <c r="P38" i="56"/>
  <c r="P22" i="56"/>
  <c r="N16" i="56"/>
  <c r="N15" i="56"/>
  <c r="O6" i="56"/>
  <c r="P277" i="55"/>
  <c r="N276" i="55"/>
  <c r="P275" i="55"/>
  <c r="P274" i="55"/>
  <c r="O254" i="55"/>
  <c r="O245" i="55"/>
  <c r="N238" i="55"/>
  <c r="P236" i="55"/>
  <c r="O234" i="55"/>
  <c r="N230" i="55"/>
  <c r="P226" i="55"/>
  <c r="N225" i="55"/>
  <c r="O221" i="55"/>
  <c r="P219" i="55"/>
  <c r="N216" i="55"/>
  <c r="N214" i="55"/>
  <c r="N198" i="55"/>
  <c r="O178" i="55"/>
  <c r="P170" i="55"/>
  <c r="P25" i="55"/>
  <c r="P91" i="55"/>
  <c r="P146" i="55"/>
  <c r="P134" i="55"/>
  <c r="N174" i="55"/>
  <c r="P125" i="55"/>
  <c r="P123" i="55"/>
  <c r="O116" i="55"/>
  <c r="N160" i="55"/>
  <c r="O21" i="55"/>
  <c r="N2" i="55"/>
  <c r="O108" i="55"/>
  <c r="N103" i="55"/>
  <c r="O100" i="55"/>
  <c r="N98" i="55"/>
  <c r="N88" i="55"/>
  <c r="O89" i="55"/>
  <c r="O102" i="55"/>
  <c r="N126" i="55"/>
  <c r="N79" i="55"/>
  <c r="N172" i="55"/>
  <c r="N133" i="55"/>
  <c r="N23" i="55"/>
  <c r="P176" i="55"/>
  <c r="N60" i="55"/>
  <c r="P175" i="55"/>
  <c r="N69" i="55"/>
  <c r="O27" i="55"/>
  <c r="N5" i="55"/>
  <c r="O80" i="55"/>
  <c r="P50" i="55"/>
  <c r="P17" i="55"/>
  <c r="N124" i="55"/>
  <c r="P47" i="55"/>
  <c r="N11" i="55"/>
  <c r="O31" i="55"/>
  <c r="O279" i="54"/>
  <c r="O277" i="54"/>
  <c r="N273" i="54"/>
  <c r="N269" i="54"/>
  <c r="P263" i="54"/>
  <c r="N262" i="54"/>
  <c r="P259" i="54"/>
  <c r="O250" i="54"/>
  <c r="O241" i="54"/>
  <c r="P239" i="54"/>
  <c r="N238" i="54"/>
  <c r="P236" i="54"/>
  <c r="P234" i="54"/>
  <c r="O233" i="54"/>
  <c r="P213" i="54"/>
  <c r="P202" i="54"/>
  <c r="P201" i="54"/>
  <c r="O199" i="54"/>
  <c r="O193" i="54"/>
  <c r="N191" i="54"/>
  <c r="O186" i="54"/>
  <c r="P184" i="54"/>
  <c r="O181" i="54"/>
  <c r="N179" i="54"/>
  <c r="P195" i="55"/>
  <c r="N178" i="55"/>
  <c r="N170" i="55"/>
  <c r="P19" i="55"/>
  <c r="P107" i="55"/>
  <c r="O146" i="55"/>
  <c r="O134" i="55"/>
  <c r="O125" i="55"/>
  <c r="N123" i="55"/>
  <c r="P203" i="55"/>
  <c r="P119" i="55"/>
  <c r="N116" i="55"/>
  <c r="N21" i="55"/>
  <c r="N108" i="55"/>
  <c r="P111" i="55"/>
  <c r="P101" i="55"/>
  <c r="N89" i="55"/>
  <c r="N102" i="55"/>
  <c r="N132" i="55"/>
  <c r="P90" i="55"/>
  <c r="P45" i="55"/>
  <c r="P39" i="55"/>
  <c r="N176" i="55"/>
  <c r="O175" i="55"/>
  <c r="P56" i="55"/>
  <c r="N27" i="55"/>
  <c r="N80" i="55"/>
  <c r="O50" i="55"/>
  <c r="O17" i="55"/>
  <c r="O47" i="55"/>
  <c r="N31" i="55"/>
  <c r="P24" i="55"/>
  <c r="P272" i="54"/>
  <c r="O263" i="54"/>
  <c r="P260" i="54"/>
  <c r="O259" i="54"/>
  <c r="P255" i="54"/>
  <c r="P251" i="54"/>
  <c r="N241" i="54"/>
  <c r="O239" i="54"/>
  <c r="O236" i="54"/>
  <c r="O234" i="54"/>
  <c r="N233" i="54"/>
  <c r="P225" i="54"/>
  <c r="O213" i="54"/>
  <c r="P203" i="54"/>
  <c r="O202" i="54"/>
  <c r="O201" i="54"/>
  <c r="N199" i="54"/>
  <c r="N193" i="54"/>
  <c r="P187" i="54"/>
  <c r="N186" i="54"/>
  <c r="N184" i="54"/>
  <c r="P182" i="54"/>
  <c r="N181" i="54"/>
  <c r="O177" i="54"/>
  <c r="N175" i="54"/>
  <c r="O173" i="54"/>
  <c r="N171" i="54"/>
  <c r="O197" i="55"/>
  <c r="P49" i="55"/>
  <c r="O19" i="55"/>
  <c r="N53" i="55"/>
  <c r="P158" i="55"/>
  <c r="P154" i="55"/>
  <c r="O194" i="55"/>
  <c r="N146" i="55"/>
  <c r="P138" i="55"/>
  <c r="N134" i="55"/>
  <c r="N200" i="55"/>
  <c r="P177" i="55"/>
  <c r="N125" i="55"/>
  <c r="O203" i="55"/>
  <c r="N119" i="55"/>
  <c r="O101" i="55"/>
  <c r="P162" i="55"/>
  <c r="N71" i="55"/>
  <c r="P57" i="55"/>
  <c r="O90" i="55"/>
  <c r="P147" i="55"/>
  <c r="O45" i="55"/>
  <c r="O39" i="55"/>
  <c r="N175" i="55"/>
  <c r="P4" i="55"/>
  <c r="O56" i="55"/>
  <c r="N50" i="55"/>
  <c r="N17" i="55"/>
  <c r="N47" i="55"/>
  <c r="P10" i="55"/>
  <c r="N24" i="55"/>
  <c r="P276" i="54"/>
  <c r="N272" i="54"/>
  <c r="P270" i="54"/>
  <c r="P268" i="54"/>
  <c r="P265" i="54"/>
  <c r="N263" i="54"/>
  <c r="N261" i="54"/>
  <c r="N259" i="54"/>
  <c r="O257" i="54"/>
  <c r="O255" i="54"/>
  <c r="O251" i="54"/>
  <c r="O246" i="54"/>
  <c r="P245" i="54"/>
  <c r="N239" i="54"/>
  <c r="N236" i="54"/>
  <c r="N234" i="54"/>
  <c r="P229" i="54"/>
  <c r="O225" i="54"/>
  <c r="P214" i="54"/>
  <c r="N213" i="54"/>
  <c r="E211" i="54"/>
  <c r="M211" i="54" s="1"/>
  <c r="P206" i="54"/>
  <c r="N204" i="54"/>
  <c r="O203" i="54"/>
  <c r="N201" i="54"/>
  <c r="P189" i="54"/>
  <c r="O187" i="54"/>
  <c r="O182" i="54"/>
  <c r="N177" i="54"/>
  <c r="N173" i="54"/>
  <c r="O169" i="54"/>
  <c r="N182" i="55"/>
  <c r="O29" i="55"/>
  <c r="O154" i="55"/>
  <c r="P142" i="55"/>
  <c r="O138" i="55"/>
  <c r="O177" i="55"/>
  <c r="P122" i="55"/>
  <c r="N203" i="55"/>
  <c r="P115" i="55"/>
  <c r="P22" i="55"/>
  <c r="P87" i="55"/>
  <c r="N101" i="55"/>
  <c r="O162" i="55"/>
  <c r="P74" i="55"/>
  <c r="N61" i="55"/>
  <c r="P77" i="55"/>
  <c r="N76" i="55"/>
  <c r="O57" i="55"/>
  <c r="N90" i="55"/>
  <c r="P28" i="55"/>
  <c r="P166" i="55"/>
  <c r="O147" i="55"/>
  <c r="N45" i="55"/>
  <c r="N39" i="55"/>
  <c r="P37" i="55"/>
  <c r="P20" i="55"/>
  <c r="O4" i="55"/>
  <c r="N56" i="55"/>
  <c r="N10" i="55"/>
  <c r="P92" i="55"/>
  <c r="P68" i="55"/>
  <c r="N276" i="54"/>
  <c r="P274" i="54"/>
  <c r="P271" i="54"/>
  <c r="O270" i="54"/>
  <c r="N268" i="54"/>
  <c r="O265" i="54"/>
  <c r="N257" i="54"/>
  <c r="N255" i="54"/>
  <c r="N251" i="54"/>
  <c r="P242" i="54"/>
  <c r="P237" i="54"/>
  <c r="P226" i="54"/>
  <c r="N225" i="54"/>
  <c r="P223" i="54"/>
  <c r="P217" i="54"/>
  <c r="O214" i="54"/>
  <c r="O206" i="54"/>
  <c r="N203" i="54"/>
  <c r="P197" i="54"/>
  <c r="P196" i="54"/>
  <c r="P194" i="54"/>
  <c r="P192" i="54"/>
  <c r="O189" i="54"/>
  <c r="N187" i="54"/>
  <c r="P183" i="54"/>
  <c r="N182" i="54"/>
  <c r="P180" i="54"/>
  <c r="N169" i="54"/>
  <c r="O165" i="54"/>
  <c r="P120" i="55"/>
  <c r="P55" i="55"/>
  <c r="P169" i="55"/>
  <c r="N154" i="55"/>
  <c r="P144" i="55"/>
  <c r="O142" i="55"/>
  <c r="N138" i="55"/>
  <c r="N177" i="55"/>
  <c r="P51" i="55"/>
  <c r="O122" i="55"/>
  <c r="P131" i="55"/>
  <c r="N115" i="55"/>
  <c r="P135" i="55"/>
  <c r="N22" i="55"/>
  <c r="P109" i="55"/>
  <c r="N87" i="55"/>
  <c r="P105" i="55"/>
  <c r="N162" i="55"/>
  <c r="O74" i="55"/>
  <c r="O77" i="55"/>
  <c r="N57" i="55"/>
  <c r="O28" i="55"/>
  <c r="P171" i="55"/>
  <c r="N147" i="55"/>
  <c r="P7" i="55"/>
  <c r="O37" i="55"/>
  <c r="P112" i="55"/>
  <c r="O20" i="55"/>
  <c r="N4" i="55"/>
  <c r="P15" i="55"/>
  <c r="P9" i="55"/>
  <c r="O68" i="55"/>
  <c r="O274" i="54"/>
  <c r="O271" i="54"/>
  <c r="N270" i="54"/>
  <c r="N265" i="54"/>
  <c r="P252" i="54"/>
  <c r="P248" i="54"/>
  <c r="P247" i="54"/>
  <c r="O242" i="54"/>
  <c r="P230" i="54"/>
  <c r="O226" i="54"/>
  <c r="N223" i="54"/>
  <c r="N214" i="54"/>
  <c r="P212" i="54"/>
  <c r="P208" i="54"/>
  <c r="P207" i="54"/>
  <c r="N206" i="54"/>
  <c r="O197" i="54"/>
  <c r="N196" i="54"/>
  <c r="O194" i="54"/>
  <c r="N192" i="54"/>
  <c r="P190" i="54"/>
  <c r="N189" i="54"/>
  <c r="P185" i="54"/>
  <c r="O183" i="54"/>
  <c r="N180" i="54"/>
  <c r="P178" i="54"/>
  <c r="P176" i="54"/>
  <c r="P174" i="54"/>
  <c r="P172" i="54"/>
  <c r="P170" i="54"/>
  <c r="N165" i="54"/>
  <c r="N120" i="55"/>
  <c r="N196" i="55"/>
  <c r="O179" i="55"/>
  <c r="O64" i="55"/>
  <c r="O55" i="55"/>
  <c r="O181" i="55"/>
  <c r="O169" i="55"/>
  <c r="P110" i="55"/>
  <c r="P117" i="55"/>
  <c r="P151" i="55"/>
  <c r="P150" i="55"/>
  <c r="N142" i="55"/>
  <c r="P83" i="55"/>
  <c r="O51" i="55"/>
  <c r="N122" i="55"/>
  <c r="P13" i="55"/>
  <c r="P66" i="55"/>
  <c r="O131" i="55"/>
  <c r="O135" i="55"/>
  <c r="O109" i="55"/>
  <c r="O105" i="55"/>
  <c r="O173" i="55"/>
  <c r="O157" i="55"/>
  <c r="P81" i="55"/>
  <c r="N77" i="55"/>
  <c r="N75" i="55"/>
  <c r="P210" i="55"/>
  <c r="P65" i="55"/>
  <c r="P94" i="55"/>
  <c r="N28" i="55"/>
  <c r="O171" i="55"/>
  <c r="O7" i="55"/>
  <c r="P72" i="55"/>
  <c r="P32" i="55"/>
  <c r="N37" i="55"/>
  <c r="O112" i="55"/>
  <c r="N20" i="55"/>
  <c r="P70" i="55"/>
  <c r="P84" i="55"/>
  <c r="O15" i="55"/>
  <c r="P12" i="55"/>
  <c r="O9" i="55"/>
  <c r="N68" i="55"/>
  <c r="P152" i="55"/>
  <c r="P275" i="54"/>
  <c r="N274" i="54"/>
  <c r="N271" i="54"/>
  <c r="P267" i="54"/>
  <c r="P266" i="54"/>
  <c r="P264" i="54"/>
  <c r="P253" i="54"/>
  <c r="N252" i="54"/>
  <c r="O247" i="54"/>
  <c r="P243" i="54"/>
  <c r="N242" i="54"/>
  <c r="O230" i="54"/>
  <c r="N226" i="54"/>
  <c r="O224" i="54"/>
  <c r="P222" i="54"/>
  <c r="P218" i="54"/>
  <c r="O212" i="54"/>
  <c r="N211" i="54"/>
  <c r="O209" i="54"/>
  <c r="N208" i="54"/>
  <c r="O207" i="54"/>
  <c r="P195" i="54"/>
  <c r="N194" i="54"/>
  <c r="O190" i="54"/>
  <c r="O185" i="54"/>
  <c r="N183" i="54"/>
  <c r="O178" i="54"/>
  <c r="N176" i="54"/>
  <c r="O174" i="54"/>
  <c r="N172" i="54"/>
  <c r="O170" i="54"/>
  <c r="P168" i="54"/>
  <c r="P191" i="55"/>
  <c r="N179" i="55"/>
  <c r="N55" i="55"/>
  <c r="N181" i="55"/>
  <c r="O110" i="55"/>
  <c r="O117" i="55"/>
  <c r="O150" i="55"/>
  <c r="P174" i="55"/>
  <c r="N51" i="55"/>
  <c r="O13" i="55"/>
  <c r="O66" i="55"/>
  <c r="N131" i="55"/>
  <c r="P160" i="55"/>
  <c r="N135" i="55"/>
  <c r="P2" i="55"/>
  <c r="N109" i="55"/>
  <c r="N105" i="55"/>
  <c r="N173" i="55"/>
  <c r="P88" i="55"/>
  <c r="N157" i="55"/>
  <c r="O81" i="55"/>
  <c r="O210" i="55"/>
  <c r="P172" i="55"/>
  <c r="O65" i="55"/>
  <c r="O94" i="55"/>
  <c r="N171" i="55"/>
  <c r="N7" i="55"/>
  <c r="O72" i="55"/>
  <c r="O32" i="55"/>
  <c r="N112" i="55"/>
  <c r="P163" i="55"/>
  <c r="P5" i="55"/>
  <c r="N84" i="55"/>
  <c r="N15" i="55"/>
  <c r="P11" i="55"/>
  <c r="N9" i="55"/>
  <c r="O152" i="55"/>
  <c r="O275" i="54"/>
  <c r="P273" i="54"/>
  <c r="P269" i="54"/>
  <c r="O267" i="54"/>
  <c r="O266" i="54"/>
  <c r="N264" i="54"/>
  <c r="P262" i="54"/>
  <c r="N247" i="54"/>
  <c r="O243" i="54"/>
  <c r="P238" i="54"/>
  <c r="N231" i="54"/>
  <c r="N230" i="54"/>
  <c r="O222" i="54"/>
  <c r="O220" i="54"/>
  <c r="O218" i="54"/>
  <c r="P215" i="54"/>
  <c r="N207" i="54"/>
  <c r="O195" i="54"/>
  <c r="P191" i="54"/>
  <c r="N190" i="54"/>
  <c r="P188" i="54"/>
  <c r="N185" i="54"/>
  <c r="P179" i="54"/>
  <c r="N178" i="54"/>
  <c r="N174" i="54"/>
  <c r="N170" i="54"/>
  <c r="N168" i="54"/>
  <c r="O166" i="54"/>
  <c r="P164" i="54"/>
  <c r="O161" i="54"/>
  <c r="O190" i="55"/>
  <c r="P167" i="55"/>
  <c r="N110" i="55"/>
  <c r="N117" i="55"/>
  <c r="P114" i="55"/>
  <c r="N150" i="55"/>
  <c r="O140" i="55"/>
  <c r="P137" i="55"/>
  <c r="P30" i="55"/>
  <c r="O174" i="55"/>
  <c r="N13" i="55"/>
  <c r="N66" i="55"/>
  <c r="P116" i="55"/>
  <c r="O160" i="55"/>
  <c r="P21" i="55"/>
  <c r="O2" i="55"/>
  <c r="P108" i="55"/>
  <c r="O103" i="55"/>
  <c r="P100" i="55"/>
  <c r="P98" i="55"/>
  <c r="O88" i="55"/>
  <c r="P89" i="55"/>
  <c r="P204" i="55"/>
  <c r="P102" i="55"/>
  <c r="N81" i="55"/>
  <c r="N210" i="55"/>
  <c r="O172" i="55"/>
  <c r="N65" i="55"/>
  <c r="N94" i="55"/>
  <c r="N72" i="55"/>
  <c r="N32" i="55"/>
  <c r="P69" i="55"/>
  <c r="P27" i="55"/>
  <c r="O5" i="55"/>
  <c r="P80" i="55"/>
  <c r="O11" i="55"/>
  <c r="P31" i="55"/>
  <c r="N152" i="55"/>
  <c r="P277" i="54"/>
  <c r="N275" i="54"/>
  <c r="O273" i="54"/>
  <c r="O269" i="54"/>
  <c r="N267" i="54"/>
  <c r="N266" i="54"/>
  <c r="O262" i="54"/>
  <c r="P250" i="54"/>
  <c r="N249" i="54"/>
  <c r="N243" i="54"/>
  <c r="P241" i="54"/>
  <c r="O238" i="54"/>
  <c r="P233" i="54"/>
  <c r="N222" i="54"/>
  <c r="P219" i="54"/>
  <c r="N218" i="54"/>
  <c r="N215" i="54"/>
  <c r="P199" i="54"/>
  <c r="N195" i="54"/>
  <c r="P193" i="54"/>
  <c r="O191" i="54"/>
  <c r="N188" i="54"/>
  <c r="P186" i="54"/>
  <c r="P181" i="54"/>
  <c r="O179" i="54"/>
  <c r="P175" i="54"/>
  <c r="P171" i="54"/>
  <c r="N166" i="54"/>
  <c r="P173" i="54"/>
  <c r="P169" i="54"/>
  <c r="P166" i="54"/>
  <c r="O163" i="54"/>
  <c r="N162" i="54"/>
  <c r="O158" i="54"/>
  <c r="N148" i="54"/>
  <c r="P142" i="54"/>
  <c r="P126" i="54"/>
  <c r="O122" i="54"/>
  <c r="O117" i="54"/>
  <c r="N115" i="54"/>
  <c r="N99" i="54"/>
  <c r="O77" i="54"/>
  <c r="N76" i="54"/>
  <c r="O74" i="54"/>
  <c r="P65" i="54"/>
  <c r="N57" i="54"/>
  <c r="O53" i="54"/>
  <c r="O49" i="54"/>
  <c r="N29" i="54"/>
  <c r="O21" i="54"/>
  <c r="P13" i="54"/>
  <c r="P20" i="53"/>
  <c r="N11" i="53"/>
  <c r="O95" i="53"/>
  <c r="N175" i="53"/>
  <c r="O121" i="53"/>
  <c r="P61" i="53"/>
  <c r="N38" i="53"/>
  <c r="N69" i="53"/>
  <c r="O119" i="53"/>
  <c r="N93" i="53"/>
  <c r="P130" i="53"/>
  <c r="O83" i="53"/>
  <c r="O179" i="53"/>
  <c r="P9" i="53"/>
  <c r="P104" i="53"/>
  <c r="P37" i="53"/>
  <c r="P166" i="53"/>
  <c r="P88" i="53"/>
  <c r="N96" i="53"/>
  <c r="P154" i="53"/>
  <c r="N153" i="53"/>
  <c r="P194" i="53"/>
  <c r="P77" i="53"/>
  <c r="P147" i="53"/>
  <c r="P110" i="53"/>
  <c r="N197" i="53"/>
  <c r="N15" i="53"/>
  <c r="P34" i="53"/>
  <c r="N75" i="53"/>
  <c r="P57" i="53"/>
  <c r="N208" i="53"/>
  <c r="P148" i="53"/>
  <c r="P177" i="54"/>
  <c r="N163" i="54"/>
  <c r="P159" i="54"/>
  <c r="N158" i="54"/>
  <c r="P154" i="54"/>
  <c r="P152" i="54"/>
  <c r="O138" i="54"/>
  <c r="N137" i="54"/>
  <c r="P130" i="54"/>
  <c r="N128" i="54"/>
  <c r="O126" i="54"/>
  <c r="N122" i="54"/>
  <c r="O120" i="54"/>
  <c r="O116" i="54"/>
  <c r="P106" i="54"/>
  <c r="O92" i="54"/>
  <c r="P91" i="54"/>
  <c r="P79" i="54"/>
  <c r="P73" i="54"/>
  <c r="O65" i="54"/>
  <c r="N53" i="54"/>
  <c r="N49" i="54"/>
  <c r="P45" i="54"/>
  <c r="P38" i="54"/>
  <c r="N32" i="54"/>
  <c r="N31" i="54"/>
  <c r="N21" i="54"/>
  <c r="O13" i="54"/>
  <c r="P5" i="54"/>
  <c r="N12" i="53"/>
  <c r="N13" i="53"/>
  <c r="P95" i="53"/>
  <c r="O175" i="53"/>
  <c r="P121" i="53"/>
  <c r="O63" i="53"/>
  <c r="O169" i="53"/>
  <c r="O38" i="53"/>
  <c r="O94" i="53"/>
  <c r="O69" i="53"/>
  <c r="O93" i="53"/>
  <c r="P83" i="53"/>
  <c r="P179" i="53"/>
  <c r="N138" i="53"/>
  <c r="N44" i="53"/>
  <c r="N92" i="53"/>
  <c r="N58" i="53"/>
  <c r="P108" i="53"/>
  <c r="P64" i="53"/>
  <c r="O96" i="53"/>
  <c r="O137" i="53"/>
  <c r="O153" i="53"/>
  <c r="P174" i="53"/>
  <c r="P197" i="53"/>
  <c r="N65" i="53"/>
  <c r="O15" i="53"/>
  <c r="P193" i="53"/>
  <c r="P75" i="53"/>
  <c r="N68" i="53"/>
  <c r="N176" i="53"/>
  <c r="P152" i="53"/>
  <c r="O159" i="54"/>
  <c r="O154" i="54"/>
  <c r="O153" i="54"/>
  <c r="N152" i="54"/>
  <c r="N145" i="54"/>
  <c r="O141" i="54"/>
  <c r="O130" i="54"/>
  <c r="N126" i="54"/>
  <c r="N120" i="54"/>
  <c r="P110" i="54"/>
  <c r="O106" i="54"/>
  <c r="O98" i="54"/>
  <c r="O91" i="54"/>
  <c r="P86" i="54"/>
  <c r="O84" i="54"/>
  <c r="P82" i="54"/>
  <c r="O79" i="54"/>
  <c r="O78" i="54"/>
  <c r="P75" i="54"/>
  <c r="O73" i="54"/>
  <c r="N65" i="54"/>
  <c r="O45" i="54"/>
  <c r="P41" i="54"/>
  <c r="P33" i="54"/>
  <c r="P25" i="54"/>
  <c r="N13" i="54"/>
  <c r="O5" i="54"/>
  <c r="N184" i="53"/>
  <c r="N78" i="53"/>
  <c r="O181" i="53"/>
  <c r="N101" i="53"/>
  <c r="P175" i="53"/>
  <c r="N160" i="53"/>
  <c r="N180" i="53"/>
  <c r="P94" i="53"/>
  <c r="P69" i="53"/>
  <c r="P93" i="53"/>
  <c r="N71" i="53"/>
  <c r="O185" i="53"/>
  <c r="N14" i="53"/>
  <c r="N40" i="53"/>
  <c r="P138" i="53"/>
  <c r="O44" i="53"/>
  <c r="P92" i="53"/>
  <c r="N196" i="53"/>
  <c r="O58" i="53"/>
  <c r="P80" i="53"/>
  <c r="P96" i="53"/>
  <c r="P137" i="53"/>
  <c r="P153" i="53"/>
  <c r="N97" i="53"/>
  <c r="P183" i="53"/>
  <c r="N182" i="53"/>
  <c r="O65" i="53"/>
  <c r="P15" i="53"/>
  <c r="P46" i="53"/>
  <c r="N134" i="53"/>
  <c r="O68" i="53"/>
  <c r="O176" i="53"/>
  <c r="P126" i="53"/>
  <c r="N99" i="53"/>
  <c r="P146" i="53"/>
  <c r="O171" i="54"/>
  <c r="P167" i="54"/>
  <c r="P165" i="54"/>
  <c r="P161" i="54"/>
  <c r="N159" i="54"/>
  <c r="P157" i="54"/>
  <c r="N154" i="54"/>
  <c r="P147" i="54"/>
  <c r="P144" i="54"/>
  <c r="O133" i="54"/>
  <c r="N130" i="54"/>
  <c r="O124" i="54"/>
  <c r="N111" i="54"/>
  <c r="O110" i="54"/>
  <c r="P105" i="54"/>
  <c r="N98" i="54"/>
  <c r="O97" i="54"/>
  <c r="N96" i="54"/>
  <c r="O95" i="54"/>
  <c r="O86" i="54"/>
  <c r="N84" i="54"/>
  <c r="O82" i="54"/>
  <c r="O75" i="54"/>
  <c r="O72" i="54"/>
  <c r="P61" i="54"/>
  <c r="P46" i="54"/>
  <c r="N45" i="54"/>
  <c r="O41" i="54"/>
  <c r="P36" i="54"/>
  <c r="N35" i="54"/>
  <c r="O33" i="54"/>
  <c r="O25" i="54"/>
  <c r="P17" i="54"/>
  <c r="N5" i="54"/>
  <c r="O28" i="53"/>
  <c r="O184" i="53"/>
  <c r="N128" i="53"/>
  <c r="N21" i="53"/>
  <c r="N59" i="53"/>
  <c r="P181" i="53"/>
  <c r="O101" i="53"/>
  <c r="O85" i="53"/>
  <c r="N150" i="53"/>
  <c r="O39" i="53"/>
  <c r="N86" i="53"/>
  <c r="O111" i="53"/>
  <c r="O71" i="53"/>
  <c r="N164" i="53"/>
  <c r="P24" i="53"/>
  <c r="O22" i="53"/>
  <c r="O14" i="53"/>
  <c r="N136" i="53"/>
  <c r="N157" i="53"/>
  <c r="P44" i="53"/>
  <c r="O196" i="53"/>
  <c r="P58" i="53"/>
  <c r="N205" i="53"/>
  <c r="O97" i="53"/>
  <c r="N172" i="53"/>
  <c r="P182" i="53"/>
  <c r="N162" i="53"/>
  <c r="N163" i="53"/>
  <c r="P65" i="53"/>
  <c r="N42" i="53"/>
  <c r="P134" i="53"/>
  <c r="N168" i="53"/>
  <c r="N212" i="53"/>
  <c r="P68" i="53"/>
  <c r="P176" i="53"/>
  <c r="N177" i="53"/>
  <c r="N117" i="53"/>
  <c r="P202" i="53"/>
  <c r="O99" i="53"/>
  <c r="O140" i="53"/>
  <c r="O175" i="54"/>
  <c r="O167" i="54"/>
  <c r="N161" i="54"/>
  <c r="O157" i="54"/>
  <c r="P155" i="54"/>
  <c r="O147" i="54"/>
  <c r="O144" i="54"/>
  <c r="N133" i="54"/>
  <c r="P125" i="54"/>
  <c r="N119" i="54"/>
  <c r="P118" i="54"/>
  <c r="P114" i="54"/>
  <c r="N110" i="54"/>
  <c r="O105" i="54"/>
  <c r="O100" i="54"/>
  <c r="O88" i="54"/>
  <c r="N86" i="54"/>
  <c r="N82" i="54"/>
  <c r="N75" i="54"/>
  <c r="N72" i="54"/>
  <c r="P69" i="54"/>
  <c r="O61" i="54"/>
  <c r="N41" i="54"/>
  <c r="P37" i="54"/>
  <c r="N36" i="54"/>
  <c r="N33" i="54"/>
  <c r="N25" i="54"/>
  <c r="O17" i="54"/>
  <c r="N3" i="53"/>
  <c r="P184" i="53"/>
  <c r="N103" i="53"/>
  <c r="O59" i="53"/>
  <c r="N127" i="53"/>
  <c r="N159" i="53"/>
  <c r="P101" i="53"/>
  <c r="N48" i="53"/>
  <c r="O25" i="53"/>
  <c r="P85" i="53"/>
  <c r="O150" i="53"/>
  <c r="O86" i="53"/>
  <c r="P111" i="53"/>
  <c r="O164" i="53"/>
  <c r="N109" i="53"/>
  <c r="N73" i="53"/>
  <c r="P22" i="53"/>
  <c r="P14" i="53"/>
  <c r="N29" i="53"/>
  <c r="O136" i="53"/>
  <c r="O157" i="53"/>
  <c r="P196" i="53"/>
  <c r="N133" i="53"/>
  <c r="O167" i="53"/>
  <c r="N144" i="53"/>
  <c r="P205" i="53"/>
  <c r="P172" i="53"/>
  <c r="N158" i="53"/>
  <c r="N53" i="53"/>
  <c r="O162" i="53"/>
  <c r="O163" i="53"/>
  <c r="P30" i="53"/>
  <c r="P42" i="53"/>
  <c r="N173" i="53"/>
  <c r="N149" i="53"/>
  <c r="O168" i="53"/>
  <c r="O212" i="53"/>
  <c r="N161" i="53"/>
  <c r="P114" i="53"/>
  <c r="N90" i="53"/>
  <c r="N167" i="54"/>
  <c r="N164" i="54"/>
  <c r="N157" i="54"/>
  <c r="O155" i="54"/>
  <c r="P151" i="54"/>
  <c r="N147" i="54"/>
  <c r="P135" i="54"/>
  <c r="P132" i="54"/>
  <c r="P129" i="54"/>
  <c r="O118" i="54"/>
  <c r="O114" i="54"/>
  <c r="N108" i="54"/>
  <c r="P102" i="54"/>
  <c r="P87" i="54"/>
  <c r="O69" i="54"/>
  <c r="N61" i="54"/>
  <c r="O37" i="54"/>
  <c r="N17" i="54"/>
  <c r="P9" i="54"/>
  <c r="O3" i="53"/>
  <c r="N4" i="53"/>
  <c r="O113" i="53"/>
  <c r="O103" i="53"/>
  <c r="O135" i="53"/>
  <c r="N129" i="53"/>
  <c r="O56" i="53"/>
  <c r="P59" i="53"/>
  <c r="O165" i="53"/>
  <c r="N23" i="53"/>
  <c r="O27" i="53"/>
  <c r="N186" i="53"/>
  <c r="P127" i="53"/>
  <c r="O159" i="53"/>
  <c r="O62" i="53"/>
  <c r="O48" i="53"/>
  <c r="P25" i="53"/>
  <c r="N32" i="53"/>
  <c r="O31" i="53"/>
  <c r="O50" i="53"/>
  <c r="O89" i="53"/>
  <c r="N142" i="53"/>
  <c r="O141" i="53"/>
  <c r="O109" i="53"/>
  <c r="P170" i="53"/>
  <c r="P10" i="53"/>
  <c r="N112" i="53"/>
  <c r="N118" i="53"/>
  <c r="P29" i="53"/>
  <c r="P136" i="53"/>
  <c r="P157" i="53"/>
  <c r="O178" i="53"/>
  <c r="O51" i="53"/>
  <c r="N143" i="53"/>
  <c r="O206" i="53"/>
  <c r="P144" i="53"/>
  <c r="P187" i="53"/>
  <c r="N151" i="53"/>
  <c r="O158" i="53"/>
  <c r="O53" i="53"/>
  <c r="P162" i="53"/>
  <c r="P163" i="53"/>
  <c r="N87" i="53"/>
  <c r="N91" i="53"/>
  <c r="O173" i="53"/>
  <c r="O149" i="53"/>
  <c r="P168" i="53"/>
  <c r="P212" i="53"/>
  <c r="P162" i="54"/>
  <c r="P160" i="54"/>
  <c r="N155" i="54"/>
  <c r="O151" i="54"/>
  <c r="P148" i="54"/>
  <c r="P143" i="54"/>
  <c r="O135" i="54"/>
  <c r="O129" i="54"/>
  <c r="P127" i="54"/>
  <c r="N118" i="54"/>
  <c r="N114" i="54"/>
  <c r="P109" i="54"/>
  <c r="P107" i="54"/>
  <c r="O104" i="54"/>
  <c r="O87" i="54"/>
  <c r="P85" i="54"/>
  <c r="P81" i="54"/>
  <c r="N69" i="54"/>
  <c r="P57" i="54"/>
  <c r="N37" i="54"/>
  <c r="P29" i="54"/>
  <c r="O9" i="54"/>
  <c r="P3" i="53"/>
  <c r="O4" i="53"/>
  <c r="P103" i="53"/>
  <c r="O129" i="53"/>
  <c r="N20" i="53"/>
  <c r="O23" i="53"/>
  <c r="O186" i="53"/>
  <c r="P159" i="53"/>
  <c r="N41" i="53"/>
  <c r="P48" i="53"/>
  <c r="O7" i="53"/>
  <c r="O84" i="53"/>
  <c r="O32" i="53"/>
  <c r="O67" i="53"/>
  <c r="O195" i="53"/>
  <c r="O72" i="53"/>
  <c r="N198" i="53"/>
  <c r="N130" i="53"/>
  <c r="P141" i="53"/>
  <c r="N9" i="53"/>
  <c r="O112" i="53"/>
  <c r="N37" i="53"/>
  <c r="N166" i="53"/>
  <c r="P143" i="53"/>
  <c r="P206" i="53"/>
  <c r="N154" i="53"/>
  <c r="N194" i="53"/>
  <c r="N77" i="53"/>
  <c r="N147" i="53"/>
  <c r="N171" i="53"/>
  <c r="N110" i="53"/>
  <c r="O151" i="53"/>
  <c r="P158" i="53"/>
  <c r="P53" i="53"/>
  <c r="P87" i="53"/>
  <c r="N34" i="53"/>
  <c r="O91" i="53"/>
  <c r="P173" i="53"/>
  <c r="P149" i="53"/>
  <c r="N204" i="53"/>
  <c r="P161" i="53"/>
  <c r="N57" i="53"/>
  <c r="N148" i="53"/>
  <c r="P98" i="53"/>
  <c r="P163" i="54"/>
  <c r="O162" i="54"/>
  <c r="N160" i="54"/>
  <c r="P158" i="54"/>
  <c r="N151" i="54"/>
  <c r="N149" i="54"/>
  <c r="O148" i="54"/>
  <c r="N143" i="54"/>
  <c r="N127" i="54"/>
  <c r="P122" i="54"/>
  <c r="P115" i="54"/>
  <c r="N107" i="54"/>
  <c r="N104" i="54"/>
  <c r="P99" i="54"/>
  <c r="P93" i="54"/>
  <c r="N87" i="54"/>
  <c r="O85" i="54"/>
  <c r="P77" i="54"/>
  <c r="O76" i="54"/>
  <c r="P74" i="54"/>
  <c r="O57" i="54"/>
  <c r="P53" i="54"/>
  <c r="P49" i="54"/>
  <c r="O29" i="54"/>
  <c r="P21" i="54"/>
  <c r="N9" i="54"/>
  <c r="P4" i="53"/>
  <c r="N8" i="53"/>
  <c r="P129" i="53"/>
  <c r="O19" i="53"/>
  <c r="O20" i="53"/>
  <c r="P23" i="53"/>
  <c r="P186" i="53"/>
  <c r="N36" i="53"/>
  <c r="N95" i="53"/>
  <c r="P41" i="53"/>
  <c r="N121" i="53"/>
  <c r="P17" i="53"/>
  <c r="N61" i="53"/>
  <c r="O16" i="53"/>
  <c r="P67" i="53"/>
  <c r="P72" i="53"/>
  <c r="O45" i="53"/>
  <c r="N119" i="53"/>
  <c r="O130" i="53"/>
  <c r="N83" i="53"/>
  <c r="N125" i="53"/>
  <c r="N155" i="53"/>
  <c r="N179" i="53"/>
  <c r="O9" i="53"/>
  <c r="P112" i="53"/>
  <c r="O37" i="53"/>
  <c r="O166" i="53"/>
  <c r="N88" i="53"/>
  <c r="O154" i="53"/>
  <c r="O194" i="53"/>
  <c r="O77" i="53"/>
  <c r="O147" i="53"/>
  <c r="P171" i="53"/>
  <c r="O110" i="53"/>
  <c r="P151" i="53"/>
  <c r="P190" i="53"/>
  <c r="O34" i="53"/>
  <c r="P91" i="53"/>
  <c r="P203" i="53"/>
  <c r="O204" i="53"/>
  <c r="O57" i="53"/>
  <c r="O148" i="53"/>
  <c r="O156" i="53"/>
  <c r="P66" i="53"/>
  <c r="P188" i="53"/>
  <c r="N76" i="53"/>
  <c r="N126" i="53"/>
  <c r="N146" i="53"/>
  <c r="O207" i="53"/>
  <c r="O210" i="53"/>
  <c r="P214" i="53"/>
  <c r="O224" i="53"/>
  <c r="P229" i="53"/>
  <c r="O237" i="53"/>
  <c r="P254" i="53"/>
  <c r="P257" i="53"/>
  <c r="O261" i="53"/>
  <c r="N275" i="53"/>
  <c r="O177" i="53"/>
  <c r="O126" i="53"/>
  <c r="O117" i="53"/>
  <c r="N66" i="53"/>
  <c r="O146" i="53"/>
  <c r="N140" i="53"/>
  <c r="P122" i="53"/>
  <c r="P210" i="53"/>
  <c r="N220" i="53"/>
  <c r="N223" i="53"/>
  <c r="P224" i="53"/>
  <c r="P225" i="53"/>
  <c r="P226" i="53"/>
  <c r="P237" i="53"/>
  <c r="N251" i="53"/>
  <c r="P261" i="53"/>
  <c r="P177" i="53"/>
  <c r="P117" i="53"/>
  <c r="O66" i="53"/>
  <c r="P140" i="53"/>
  <c r="N188" i="53"/>
  <c r="N54" i="53"/>
  <c r="O220" i="53"/>
  <c r="O223" i="53"/>
  <c r="O232" i="53"/>
  <c r="N238" i="53"/>
  <c r="O241" i="53"/>
  <c r="O252" i="53"/>
  <c r="N262" i="53"/>
  <c r="O265" i="53"/>
  <c r="O269" i="53"/>
  <c r="O2" i="53"/>
  <c r="O188" i="53"/>
  <c r="O76" i="53"/>
  <c r="P54" i="53"/>
  <c r="N216" i="53"/>
  <c r="P220" i="53"/>
  <c r="P238" i="53"/>
  <c r="P241" i="53"/>
  <c r="O245" i="53"/>
  <c r="N259" i="53"/>
  <c r="P262" i="53"/>
  <c r="P265" i="53"/>
  <c r="P269" i="53"/>
  <c r="O279" i="53"/>
  <c r="P76" i="53"/>
  <c r="N145" i="53"/>
  <c r="N55" i="53"/>
  <c r="O216" i="53"/>
  <c r="N221" i="53"/>
  <c r="O228" i="53"/>
  <c r="N234" i="53"/>
  <c r="N235" i="53"/>
  <c r="O236" i="53"/>
  <c r="P245" i="53"/>
  <c r="O260" i="53"/>
  <c r="N270" i="53"/>
  <c r="O273" i="53"/>
  <c r="O277" i="53"/>
  <c r="P278" i="53"/>
  <c r="P270" i="53"/>
  <c r="O280" i="53"/>
  <c r="O208" i="53"/>
  <c r="N156" i="53"/>
  <c r="N192" i="53"/>
  <c r="N120" i="53"/>
  <c r="P209" i="53"/>
  <c r="O145" i="53"/>
  <c r="O55" i="53"/>
  <c r="P216" i="53"/>
  <c r="P230" i="53"/>
  <c r="O233" i="53"/>
  <c r="N246" i="53"/>
  <c r="O249" i="53"/>
  <c r="O253" i="53"/>
  <c r="P273" i="53"/>
  <c r="P277" i="53"/>
  <c r="O276" i="53"/>
  <c r="O161" i="53"/>
  <c r="O192" i="53"/>
  <c r="O120" i="53"/>
  <c r="E145" i="53"/>
  <c r="M145" i="53" s="1"/>
  <c r="P55" i="53"/>
  <c r="N214" i="53"/>
  <c r="N222" i="53"/>
  <c r="N231" i="53"/>
  <c r="P233" i="53"/>
  <c r="N243" i="53"/>
  <c r="P246" i="53"/>
  <c r="P249" i="53"/>
  <c r="P253" i="53"/>
  <c r="N267" i="53"/>
  <c r="O90" i="53"/>
  <c r="P199" i="53"/>
  <c r="N207" i="53"/>
  <c r="P120" i="53"/>
  <c r="N210" i="53"/>
  <c r="O214" i="53"/>
  <c r="N215" i="53"/>
  <c r="O222" i="53"/>
  <c r="N224" i="53"/>
  <c r="O229" i="53"/>
  <c r="O231" i="53"/>
  <c r="O244" i="53"/>
  <c r="N254" i="53"/>
  <c r="O257" i="53"/>
  <c r="O268" i="53"/>
  <c r="N255" i="53"/>
  <c r="P113" i="53"/>
  <c r="N30" i="54"/>
  <c r="P115" i="53"/>
  <c r="N136" i="55"/>
  <c r="O145" i="56"/>
  <c r="O224" i="56"/>
  <c r="P223" i="56"/>
  <c r="O48" i="57"/>
  <c r="N134" i="57"/>
  <c r="O158" i="57"/>
  <c r="O3" i="57"/>
  <c r="O42" i="57"/>
  <c r="O74" i="57"/>
  <c r="O56" i="57"/>
  <c r="O67" i="57"/>
  <c r="O77" i="57"/>
  <c r="O81" i="57"/>
  <c r="N101" i="57"/>
  <c r="P58" i="57"/>
  <c r="N68" i="57"/>
  <c r="N13" i="57"/>
  <c r="N20" i="57"/>
  <c r="N44" i="57"/>
  <c r="N55" i="57"/>
  <c r="P54" i="57"/>
  <c r="P5" i="57"/>
  <c r="P11" i="57"/>
  <c r="P16" i="57"/>
  <c r="P21" i="57"/>
  <c r="O70" i="57"/>
  <c r="O99" i="57"/>
  <c r="O73" i="57"/>
  <c r="O83" i="57"/>
  <c r="P135" i="57"/>
  <c r="P105" i="57"/>
  <c r="O109" i="57"/>
  <c r="P133" i="57"/>
  <c r="P142" i="57"/>
  <c r="N158" i="57"/>
  <c r="P140" i="57"/>
  <c r="O149" i="57"/>
  <c r="P161" i="57"/>
  <c r="O119" i="57"/>
  <c r="N145" i="57"/>
  <c r="O183" i="57"/>
  <c r="N138" i="57"/>
  <c r="N175" i="57"/>
  <c r="P203" i="57"/>
  <c r="N172" i="57"/>
  <c r="O174" i="57"/>
  <c r="P173" i="57"/>
  <c r="P190" i="57"/>
  <c r="O194" i="57"/>
  <c r="P206" i="57"/>
  <c r="O212" i="57"/>
  <c r="P234" i="57"/>
  <c r="O248" i="53"/>
  <c r="N247" i="53"/>
  <c r="P39" i="54"/>
  <c r="P6" i="53"/>
  <c r="N18" i="54"/>
  <c r="O83" i="55"/>
  <c r="N89" i="56"/>
  <c r="O138" i="57"/>
  <c r="P24" i="57"/>
  <c r="O196" i="57"/>
  <c r="N67" i="57"/>
  <c r="N85" i="57"/>
  <c r="O11" i="57"/>
  <c r="N39" i="57"/>
  <c r="N35" i="57"/>
  <c r="O24" i="57"/>
  <c r="N36" i="57"/>
  <c r="N47" i="57"/>
  <c r="N8" i="57"/>
  <c r="O62" i="57"/>
  <c r="O68" i="57"/>
  <c r="O38" i="57"/>
  <c r="N48" i="57"/>
  <c r="P59" i="57"/>
  <c r="O115" i="57"/>
  <c r="O164" i="57"/>
  <c r="O121" i="57"/>
  <c r="P137" i="57"/>
  <c r="N127" i="57"/>
  <c r="N168" i="57"/>
  <c r="O103" i="57"/>
  <c r="N167" i="57"/>
  <c r="O111" i="57"/>
  <c r="N157" i="57"/>
  <c r="P170" i="57"/>
  <c r="O153" i="57"/>
  <c r="O184" i="57"/>
  <c r="P213" i="57"/>
  <c r="N195" i="57"/>
  <c r="N198" i="57"/>
  <c r="O173" i="57"/>
  <c r="N196" i="57"/>
  <c r="P220" i="57"/>
  <c r="O156" i="57"/>
  <c r="N185" i="57"/>
  <c r="P240" i="57"/>
  <c r="N271" i="53"/>
  <c r="N239" i="53"/>
  <c r="P66" i="54"/>
  <c r="N2" i="54"/>
  <c r="P40" i="54"/>
  <c r="P211" i="54"/>
  <c r="O43" i="55"/>
  <c r="P244" i="56"/>
  <c r="P195" i="57"/>
  <c r="O199" i="57"/>
  <c r="O79" i="57"/>
  <c r="N24" i="57"/>
  <c r="P74" i="57"/>
  <c r="O123" i="57"/>
  <c r="O50" i="57"/>
  <c r="O71" i="57"/>
  <c r="N77" i="57"/>
  <c r="N81" i="57"/>
  <c r="O82" i="57"/>
  <c r="O97" i="57"/>
  <c r="O46" i="57"/>
  <c r="O32" i="57"/>
  <c r="O43" i="57"/>
  <c r="N54" i="57"/>
  <c r="N21" i="57"/>
  <c r="P30" i="57"/>
  <c r="P40" i="57"/>
  <c r="O34" i="57"/>
  <c r="P7" i="57"/>
  <c r="P12" i="57"/>
  <c r="P17" i="57"/>
  <c r="O44" i="57"/>
  <c r="P99" i="57"/>
  <c r="O135" i="57"/>
  <c r="N73" i="57"/>
  <c r="P91" i="57"/>
  <c r="O86" i="57"/>
  <c r="O133" i="57"/>
  <c r="O142" i="57"/>
  <c r="P129" i="57"/>
  <c r="P141" i="57"/>
  <c r="N140" i="57"/>
  <c r="O157" i="57"/>
  <c r="N161" i="57"/>
  <c r="N119" i="57"/>
  <c r="N179" i="57"/>
  <c r="N183" i="57"/>
  <c r="P175" i="57"/>
  <c r="N181" i="57"/>
  <c r="N163" i="57"/>
  <c r="O203" i="57"/>
  <c r="N204" i="57"/>
  <c r="N193" i="57"/>
  <c r="P178" i="57"/>
  <c r="N194" i="57"/>
  <c r="P221" i="57"/>
  <c r="P40" i="53"/>
  <c r="N139" i="54"/>
  <c r="N10" i="54"/>
  <c r="P62" i="54"/>
  <c r="N73" i="55"/>
  <c r="E211" i="56"/>
  <c r="M211" i="56" s="1"/>
  <c r="N216" i="56"/>
  <c r="N257" i="55"/>
  <c r="N249" i="56"/>
  <c r="N97" i="57"/>
  <c r="P215" i="57"/>
  <c r="N82" i="57"/>
  <c r="O75" i="57"/>
  <c r="N43" i="57"/>
  <c r="O26" i="57"/>
  <c r="P31" i="57"/>
  <c r="P52" i="57"/>
  <c r="P63" i="57"/>
  <c r="P85" i="57"/>
  <c r="O19" i="57"/>
  <c r="P28" i="57"/>
  <c r="P64" i="57"/>
  <c r="O101" i="57"/>
  <c r="N9" i="57"/>
  <c r="N16" i="57"/>
  <c r="P51" i="57"/>
  <c r="P43" i="57"/>
  <c r="O66" i="57"/>
  <c r="N59" i="57"/>
  <c r="O91" i="57"/>
  <c r="O113" i="57"/>
  <c r="N164" i="57"/>
  <c r="O137" i="57"/>
  <c r="O107" i="57"/>
  <c r="O117" i="57"/>
  <c r="O93" i="57"/>
  <c r="P125" i="57"/>
  <c r="N184" i="57"/>
  <c r="N213" i="57"/>
  <c r="O213" i="57"/>
  <c r="N203" i="57"/>
  <c r="O190" i="57"/>
  <c r="P199" i="57"/>
  <c r="O144" i="57"/>
  <c r="O160" i="57"/>
  <c r="P180" i="57"/>
  <c r="O177" i="57"/>
  <c r="O244" i="57"/>
  <c r="P186" i="57"/>
  <c r="N207" i="57"/>
  <c r="O256" i="53"/>
  <c r="O47" i="53"/>
  <c r="N178" i="53"/>
  <c r="N139" i="53"/>
  <c r="O96" i="54"/>
  <c r="O67" i="55"/>
  <c r="N211" i="56"/>
  <c r="N224" i="57"/>
  <c r="P79" i="57"/>
  <c r="P42" i="57"/>
  <c r="N74" i="57"/>
  <c r="O7" i="57"/>
  <c r="P60" i="57"/>
  <c r="O58" i="57"/>
  <c r="N4" i="57"/>
  <c r="O23" i="57"/>
  <c r="N40" i="57"/>
  <c r="P32" i="57"/>
  <c r="O89" i="57"/>
  <c r="O54" i="57"/>
  <c r="P3" i="57"/>
  <c r="P8" i="57"/>
  <c r="P13" i="57"/>
  <c r="P19" i="57"/>
  <c r="O55" i="57"/>
  <c r="P70" i="57"/>
  <c r="N135" i="57"/>
  <c r="O105" i="57"/>
  <c r="O87" i="57"/>
  <c r="N133" i="57"/>
  <c r="N142" i="57"/>
  <c r="O129" i="57"/>
  <c r="O141" i="57"/>
  <c r="N117" i="57"/>
  <c r="O161" i="57"/>
  <c r="N170" i="57"/>
  <c r="O179" i="57"/>
  <c r="O166" i="57"/>
  <c r="P204" i="57"/>
  <c r="N209" i="57"/>
  <c r="P209" i="57"/>
  <c r="O180" i="57"/>
  <c r="P193" i="57"/>
  <c r="N178" i="57"/>
  <c r="P191" i="57"/>
  <c r="P194" i="57"/>
  <c r="N221" i="57"/>
  <c r="O192" i="57"/>
  <c r="P165" i="53"/>
  <c r="P131" i="53"/>
  <c r="P118" i="53"/>
  <c r="P97" i="54"/>
  <c r="N48" i="55"/>
  <c r="N153" i="55"/>
  <c r="P96" i="55"/>
  <c r="P211" i="56"/>
  <c r="N4" i="56"/>
  <c r="O35" i="57"/>
  <c r="O149" i="56"/>
  <c r="O22" i="57"/>
  <c r="O253" i="57"/>
  <c r="N228" i="57"/>
  <c r="O59" i="57"/>
  <c r="N31" i="57"/>
  <c r="N52" i="57"/>
  <c r="N63" i="57"/>
  <c r="N64" i="57"/>
  <c r="N17" i="57"/>
  <c r="O36" i="57"/>
  <c r="N51" i="57"/>
  <c r="P62" i="57"/>
  <c r="P56" i="57"/>
  <c r="P38" i="57"/>
  <c r="P115" i="57"/>
  <c r="O78" i="57"/>
  <c r="N137" i="57"/>
  <c r="O131" i="57"/>
  <c r="P167" i="57"/>
  <c r="O125" i="57"/>
  <c r="O154" i="57"/>
  <c r="P176" i="57"/>
  <c r="O175" i="57"/>
  <c r="P198" i="57"/>
  <c r="N171" i="57"/>
  <c r="P196" i="57"/>
  <c r="N191" i="57"/>
  <c r="O220" i="57"/>
  <c r="O148" i="57"/>
  <c r="O171" i="57"/>
  <c r="O240" i="57"/>
  <c r="N240" i="57"/>
  <c r="P212" i="57"/>
  <c r="P208" i="57"/>
  <c r="N202" i="57"/>
  <c r="P211" i="57"/>
  <c r="O217" i="57"/>
  <c r="O272" i="53"/>
  <c r="P135" i="53"/>
  <c r="P18" i="53"/>
  <c r="P26" i="53"/>
  <c r="P27" i="53"/>
  <c r="O211" i="54"/>
  <c r="P200" i="55"/>
  <c r="P190" i="55"/>
  <c r="N5" i="56"/>
  <c r="O76" i="56"/>
  <c r="P109" i="56"/>
  <c r="N38" i="57"/>
  <c r="N130" i="57"/>
  <c r="P238" i="57"/>
  <c r="N79" i="57"/>
  <c r="N3" i="57"/>
  <c r="N75" i="57"/>
  <c r="P123" i="57"/>
  <c r="O15" i="57"/>
  <c r="P50" i="57"/>
  <c r="N60" i="57"/>
  <c r="P81" i="57"/>
  <c r="P97" i="57"/>
  <c r="P46" i="57"/>
  <c r="P68" i="57"/>
  <c r="N5" i="57"/>
  <c r="N12" i="57"/>
  <c r="O30" i="57"/>
  <c r="O47" i="57"/>
  <c r="N32" i="57"/>
  <c r="P34" i="57"/>
  <c r="P44" i="57"/>
  <c r="P55" i="57"/>
  <c r="P4" i="57"/>
  <c r="P9" i="57"/>
  <c r="P15" i="57"/>
  <c r="P20" i="57"/>
  <c r="N66" i="57"/>
  <c r="N91" i="57"/>
  <c r="N121" i="57"/>
  <c r="O95" i="57"/>
  <c r="N129" i="57"/>
  <c r="N141" i="57"/>
  <c r="O140" i="57"/>
  <c r="O162" i="57"/>
  <c r="P179" i="57"/>
  <c r="P183" i="57"/>
  <c r="O145" i="57"/>
  <c r="O204" i="57"/>
  <c r="N199" i="57"/>
  <c r="P174" i="57"/>
  <c r="P182" i="57"/>
  <c r="O221" i="57"/>
  <c r="N238" i="57"/>
  <c r="N187" i="57"/>
  <c r="N192" i="57"/>
  <c r="E211" i="57"/>
  <c r="M211" i="57" s="1"/>
  <c r="O225" i="57"/>
  <c r="O229" i="57"/>
  <c r="N263" i="53"/>
  <c r="O180" i="53"/>
  <c r="P19" i="53"/>
  <c r="P70" i="54"/>
  <c r="P75" i="56"/>
  <c r="N164" i="56"/>
  <c r="N46" i="57"/>
  <c r="N70" i="57"/>
  <c r="P172" i="57"/>
  <c r="P89" i="57"/>
  <c r="O254" i="57"/>
  <c r="P67" i="57"/>
  <c r="P75" i="57"/>
  <c r="N28" i="57"/>
  <c r="O85" i="57"/>
  <c r="P39" i="57"/>
  <c r="P71" i="57"/>
  <c r="P77" i="57"/>
  <c r="P82" i="57"/>
  <c r="P35" i="57"/>
  <c r="P36" i="57"/>
  <c r="P47" i="57"/>
  <c r="N58" i="57"/>
  <c r="N56" i="57"/>
  <c r="P66" i="57"/>
  <c r="N34" i="57"/>
  <c r="P48" i="57"/>
  <c r="N115" i="57"/>
  <c r="P113" i="57"/>
  <c r="P164" i="57"/>
  <c r="P121" i="57"/>
  <c r="P107" i="57"/>
  <c r="O127" i="57"/>
  <c r="P131" i="57"/>
  <c r="O168" i="57"/>
  <c r="O167" i="57"/>
  <c r="N103" i="57"/>
  <c r="P157" i="57"/>
  <c r="O172" i="57"/>
  <c r="O195" i="57"/>
  <c r="O209" i="57"/>
  <c r="O191" i="57"/>
  <c r="O193" i="57"/>
  <c r="N220" i="57"/>
  <c r="O152" i="57"/>
  <c r="N244" i="57"/>
  <c r="P216" i="57"/>
  <c r="P228" i="57"/>
  <c r="P205" i="57"/>
  <c r="N214" i="57"/>
  <c r="P224" i="57"/>
  <c r="P217" i="57"/>
  <c r="P233" i="57"/>
  <c r="O241" i="57"/>
  <c r="N253" i="57"/>
  <c r="N262" i="57"/>
  <c r="O246" i="57"/>
  <c r="P230" i="57"/>
  <c r="O248" i="57"/>
  <c r="O252" i="57"/>
  <c r="O268" i="57"/>
  <c r="P274" i="57"/>
  <c r="P261" i="57"/>
  <c r="N266" i="57"/>
  <c r="N276" i="57"/>
  <c r="O272" i="57"/>
  <c r="N51" i="56"/>
  <c r="P24" i="56"/>
  <c r="N43" i="56"/>
  <c r="O48" i="56"/>
  <c r="P57" i="56"/>
  <c r="P28" i="56"/>
  <c r="P68" i="56"/>
  <c r="P18" i="56"/>
  <c r="O22" i="56"/>
  <c r="P19" i="56"/>
  <c r="O54" i="56"/>
  <c r="O63" i="56"/>
  <c r="N71" i="56"/>
  <c r="P26" i="56"/>
  <c r="O30" i="56"/>
  <c r="O71" i="56"/>
  <c r="P88" i="56"/>
  <c r="P82" i="56"/>
  <c r="N93" i="56"/>
  <c r="O88" i="56"/>
  <c r="N100" i="56"/>
  <c r="N137" i="56"/>
  <c r="P144" i="56"/>
  <c r="O127" i="56"/>
  <c r="P141" i="56"/>
  <c r="P160" i="56"/>
  <c r="P152" i="56"/>
  <c r="O171" i="56"/>
  <c r="O139" i="56"/>
  <c r="O155" i="56"/>
  <c r="P205" i="56"/>
  <c r="P194" i="56"/>
  <c r="P224" i="56"/>
  <c r="N213" i="56"/>
  <c r="P216" i="56"/>
  <c r="O244" i="56"/>
  <c r="N212" i="56"/>
  <c r="P251" i="56"/>
  <c r="N236" i="56"/>
  <c r="P265" i="56"/>
  <c r="P277" i="56"/>
  <c r="O264" i="56"/>
  <c r="P276" i="56"/>
  <c r="N272" i="56"/>
  <c r="P279" i="56"/>
  <c r="N16" i="55"/>
  <c r="N130" i="55"/>
  <c r="O78" i="55"/>
  <c r="O199" i="55"/>
  <c r="O38" i="55"/>
  <c r="O10" i="55"/>
  <c r="O23" i="55"/>
  <c r="N42" i="55"/>
  <c r="N163" i="55"/>
  <c r="P18" i="55"/>
  <c r="P86" i="55"/>
  <c r="P61" i="55"/>
  <c r="P133" i="55"/>
  <c r="P58" i="55"/>
  <c r="P67" i="55"/>
  <c r="O96" i="55"/>
  <c r="P42" i="55"/>
  <c r="O128" i="55"/>
  <c r="P106" i="55"/>
  <c r="O238" i="57"/>
  <c r="P202" i="57"/>
  <c r="O216" i="57"/>
  <c r="O228" i="57"/>
  <c r="N229" i="57"/>
  <c r="N223" i="57"/>
  <c r="O257" i="57"/>
  <c r="N256" i="57"/>
  <c r="P242" i="57"/>
  <c r="O260" i="57"/>
  <c r="N270" i="57"/>
  <c r="O273" i="57"/>
  <c r="P269" i="57"/>
  <c r="N277" i="57"/>
  <c r="O280" i="57"/>
  <c r="N10" i="56"/>
  <c r="P33" i="56"/>
  <c r="O57" i="56"/>
  <c r="O10" i="56"/>
  <c r="N61" i="56"/>
  <c r="N66" i="56"/>
  <c r="O50" i="56"/>
  <c r="P45" i="56"/>
  <c r="N3" i="56"/>
  <c r="P42" i="56"/>
  <c r="P12" i="56"/>
  <c r="P41" i="56"/>
  <c r="N48" i="56"/>
  <c r="N32" i="56"/>
  <c r="O89" i="56"/>
  <c r="O91" i="56"/>
  <c r="O109" i="56"/>
  <c r="N95" i="56"/>
  <c r="O97" i="56"/>
  <c r="O74" i="56"/>
  <c r="O136" i="56"/>
  <c r="N136" i="56"/>
  <c r="N94" i="56"/>
  <c r="O140" i="56"/>
  <c r="O115" i="56"/>
  <c r="N145" i="56"/>
  <c r="N156" i="56"/>
  <c r="P164" i="56"/>
  <c r="O132" i="56"/>
  <c r="N196" i="56"/>
  <c r="P200" i="56"/>
  <c r="N227" i="56"/>
  <c r="O169" i="56"/>
  <c r="N175" i="56"/>
  <c r="O180" i="56"/>
  <c r="O185" i="56"/>
  <c r="O201" i="56"/>
  <c r="P169" i="56"/>
  <c r="P175" i="56"/>
  <c r="P180" i="56"/>
  <c r="P185" i="56"/>
  <c r="O237" i="56"/>
  <c r="O215" i="56"/>
  <c r="N255" i="56"/>
  <c r="N245" i="56"/>
  <c r="O223" i="56"/>
  <c r="P249" i="56"/>
  <c r="P259" i="56"/>
  <c r="P269" i="56"/>
  <c r="O276" i="56"/>
  <c r="O263" i="56"/>
  <c r="N36" i="55"/>
  <c r="P82" i="55"/>
  <c r="O193" i="55"/>
  <c r="P14" i="55"/>
  <c r="P207" i="55"/>
  <c r="P201" i="55"/>
  <c r="P76" i="55"/>
  <c r="N209" i="55"/>
  <c r="P104" i="55"/>
  <c r="N43" i="55"/>
  <c r="P73" i="55"/>
  <c r="P48" i="55"/>
  <c r="P63" i="55"/>
  <c r="N234" i="57"/>
  <c r="N225" i="57"/>
  <c r="P249" i="57"/>
  <c r="P253" i="57"/>
  <c r="P254" i="57"/>
  <c r="O262" i="57"/>
  <c r="N222" i="57"/>
  <c r="P231" i="57"/>
  <c r="N219" i="57"/>
  <c r="O274" i="57"/>
  <c r="N21" i="56"/>
  <c r="O80" i="56"/>
  <c r="N52" i="56"/>
  <c r="N68" i="56"/>
  <c r="N70" i="56"/>
  <c r="N77" i="56"/>
  <c r="P15" i="56"/>
  <c r="O19" i="56"/>
  <c r="N23" i="56"/>
  <c r="N50" i="56"/>
  <c r="O3" i="56"/>
  <c r="O41" i="56"/>
  <c r="P50" i="56"/>
  <c r="N59" i="56"/>
  <c r="P32" i="56"/>
  <c r="O27" i="56"/>
  <c r="N31" i="56"/>
  <c r="O59" i="56"/>
  <c r="N73" i="56"/>
  <c r="P16" i="56"/>
  <c r="O47" i="56"/>
  <c r="O78" i="56"/>
  <c r="P105" i="56"/>
  <c r="O144" i="56"/>
  <c r="O99" i="56"/>
  <c r="N111" i="56"/>
  <c r="N153" i="56"/>
  <c r="O160" i="56"/>
  <c r="N161" i="56"/>
  <c r="O152" i="56"/>
  <c r="N162" i="56"/>
  <c r="O179" i="56"/>
  <c r="P198" i="56"/>
  <c r="N200" i="56"/>
  <c r="O143" i="56"/>
  <c r="O159" i="56"/>
  <c r="O205" i="56"/>
  <c r="P199" i="56"/>
  <c r="N197" i="56"/>
  <c r="P204" i="56"/>
  <c r="N191" i="56"/>
  <c r="N237" i="56"/>
  <c r="O247" i="56"/>
  <c r="O216" i="56"/>
  <c r="N232" i="56"/>
  <c r="P219" i="56"/>
  <c r="O251" i="56"/>
  <c r="O252" i="56"/>
  <c r="P257" i="56"/>
  <c r="O265" i="56"/>
  <c r="P273" i="56"/>
  <c r="O275" i="56"/>
  <c r="N280" i="56"/>
  <c r="O163" i="55"/>
  <c r="N207" i="55"/>
  <c r="O149" i="55"/>
  <c r="P149" i="55"/>
  <c r="O124" i="55"/>
  <c r="O60" i="55"/>
  <c r="O18" i="55"/>
  <c r="O166" i="55"/>
  <c r="N86" i="55"/>
  <c r="O61" i="55"/>
  <c r="O133" i="55"/>
  <c r="P126" i="55"/>
  <c r="P26" i="55"/>
  <c r="N58" i="55"/>
  <c r="P124" i="55"/>
  <c r="N217" i="57"/>
  <c r="N237" i="57"/>
  <c r="P235" i="57"/>
  <c r="P210" i="57"/>
  <c r="P246" i="57"/>
  <c r="N250" i="57"/>
  <c r="N261" i="57"/>
  <c r="N273" i="57"/>
  <c r="O269" i="57"/>
  <c r="O278" i="57"/>
  <c r="P280" i="57"/>
  <c r="P4" i="56"/>
  <c r="P34" i="56"/>
  <c r="N44" i="56"/>
  <c r="P53" i="56"/>
  <c r="P5" i="56"/>
  <c r="N11" i="56"/>
  <c r="N25" i="56"/>
  <c r="N29" i="56"/>
  <c r="N41" i="56"/>
  <c r="P64" i="56"/>
  <c r="P78" i="56"/>
  <c r="O83" i="56"/>
  <c r="O75" i="56"/>
  <c r="O46" i="56"/>
  <c r="N67" i="56"/>
  <c r="P44" i="56"/>
  <c r="N69" i="56"/>
  <c r="P43" i="56"/>
  <c r="O33" i="56"/>
  <c r="N83" i="56"/>
  <c r="P92" i="56"/>
  <c r="N105" i="56"/>
  <c r="N109" i="56"/>
  <c r="O137" i="56"/>
  <c r="N98" i="56"/>
  <c r="O123" i="56"/>
  <c r="P149" i="56"/>
  <c r="P156" i="56"/>
  <c r="O164" i="56"/>
  <c r="N157" i="56"/>
  <c r="O167" i="56"/>
  <c r="P227" i="56"/>
  <c r="O165" i="56"/>
  <c r="N171" i="56"/>
  <c r="O176" i="56"/>
  <c r="O181" i="56"/>
  <c r="N187" i="56"/>
  <c r="P165" i="56"/>
  <c r="P171" i="56"/>
  <c r="P176" i="56"/>
  <c r="P181" i="56"/>
  <c r="P187" i="56"/>
  <c r="O221" i="56"/>
  <c r="P208" i="56"/>
  <c r="O253" i="56"/>
  <c r="P255" i="56"/>
  <c r="N247" i="56"/>
  <c r="N221" i="56"/>
  <c r="N214" i="56"/>
  <c r="O220" i="56"/>
  <c r="N248" i="56"/>
  <c r="P243" i="56"/>
  <c r="O239" i="56"/>
  <c r="O277" i="56"/>
  <c r="O269" i="56"/>
  <c r="O268" i="56"/>
  <c r="P78" i="55"/>
  <c r="P199" i="55"/>
  <c r="P16" i="55"/>
  <c r="P130" i="55"/>
  <c r="N38" i="55"/>
  <c r="O76" i="55"/>
  <c r="O104" i="55"/>
  <c r="O73" i="55"/>
  <c r="N96" i="55"/>
  <c r="N149" i="55"/>
  <c r="P60" i="55"/>
  <c r="O48" i="55"/>
  <c r="N63" i="55"/>
  <c r="P128" i="55"/>
  <c r="O106" i="55"/>
  <c r="O14" i="55"/>
  <c r="N3" i="55"/>
  <c r="O24" i="55"/>
  <c r="N12" i="55"/>
  <c r="O224" i="57"/>
  <c r="P222" i="57"/>
  <c r="O249" i="57"/>
  <c r="P256" i="57"/>
  <c r="P223" i="57"/>
  <c r="O242" i="57"/>
  <c r="O237" i="57"/>
  <c r="N248" i="57"/>
  <c r="P264" i="57"/>
  <c r="P268" i="57"/>
  <c r="N274" i="57"/>
  <c r="N265" i="57"/>
  <c r="P272" i="57"/>
  <c r="P62" i="56"/>
  <c r="N76" i="56"/>
  <c r="N80" i="56"/>
  <c r="P46" i="56"/>
  <c r="P66" i="56"/>
  <c r="O52" i="56"/>
  <c r="O70" i="56"/>
  <c r="P76" i="56"/>
  <c r="O77" i="56"/>
  <c r="N54" i="56"/>
  <c r="O16" i="56"/>
  <c r="N20" i="56"/>
  <c r="P36" i="56"/>
  <c r="P40" i="56"/>
  <c r="P51" i="56"/>
  <c r="P8" i="56"/>
  <c r="N30" i="56"/>
  <c r="N53" i="56"/>
  <c r="N60" i="56"/>
  <c r="N65" i="56"/>
  <c r="P71" i="56"/>
  <c r="N13" i="56"/>
  <c r="O24" i="56"/>
  <c r="N28" i="56"/>
  <c r="O60" i="56"/>
  <c r="N17" i="56"/>
  <c r="P52" i="56"/>
  <c r="P91" i="56"/>
  <c r="P108" i="56"/>
  <c r="P93" i="56"/>
  <c r="N104" i="56"/>
  <c r="N108" i="56"/>
  <c r="O82" i="56"/>
  <c r="O105" i="56"/>
  <c r="P148" i="56"/>
  <c r="P101" i="56"/>
  <c r="P85" i="56"/>
  <c r="N154" i="56"/>
  <c r="O187" i="56"/>
  <c r="O225" i="56"/>
  <c r="O131" i="56"/>
  <c r="O147" i="56"/>
  <c r="O163" i="56"/>
  <c r="P197" i="56"/>
  <c r="N205" i="56"/>
  <c r="N208" i="56"/>
  <c r="N253" i="56"/>
  <c r="O204" i="56"/>
  <c r="P245" i="56"/>
  <c r="O231" i="56"/>
  <c r="O256" i="56"/>
  <c r="P228" i="56"/>
  <c r="P248" i="56"/>
  <c r="O273" i="56"/>
  <c r="N264" i="56"/>
  <c r="P278" i="56"/>
  <c r="O267" i="56"/>
  <c r="O280" i="56"/>
  <c r="P193" i="55"/>
  <c r="P34" i="55"/>
  <c r="O207" i="55"/>
  <c r="O3" i="55"/>
  <c r="O40" i="55"/>
  <c r="N18" i="55"/>
  <c r="N166" i="55"/>
  <c r="O209" i="55"/>
  <c r="O126" i="55"/>
  <c r="O26" i="55"/>
  <c r="O54" i="55"/>
  <c r="N127" i="55"/>
  <c r="P54" i="55"/>
  <c r="P71" i="55"/>
  <c r="O208" i="57"/>
  <c r="P218" i="57"/>
  <c r="N230" i="57"/>
  <c r="N241" i="57"/>
  <c r="O256" i="57"/>
  <c r="P226" i="57"/>
  <c r="O235" i="57"/>
  <c r="P250" i="57"/>
  <c r="N245" i="57"/>
  <c r="P270" i="57"/>
  <c r="N269" i="57"/>
  <c r="P279" i="57"/>
  <c r="O5" i="56"/>
  <c r="P31" i="56"/>
  <c r="O35" i="56"/>
  <c r="P56" i="56"/>
  <c r="N8" i="56"/>
  <c r="O79" i="56"/>
  <c r="O68" i="56"/>
  <c r="N78" i="56"/>
  <c r="N49" i="56"/>
  <c r="N33" i="56"/>
  <c r="O44" i="56"/>
  <c r="N63" i="56"/>
  <c r="P69" i="56"/>
  <c r="P54" i="56"/>
  <c r="O34" i="56"/>
  <c r="P89" i="56"/>
  <c r="P81" i="56"/>
  <c r="N92" i="56"/>
  <c r="P97" i="56"/>
  <c r="O107" i="56"/>
  <c r="P137" i="56"/>
  <c r="O111" i="56"/>
  <c r="N86" i="56"/>
  <c r="N102" i="56"/>
  <c r="O141" i="56"/>
  <c r="P145" i="56"/>
  <c r="O156" i="56"/>
  <c r="P196" i="56"/>
  <c r="O175" i="56"/>
  <c r="O198" i="56"/>
  <c r="N225" i="56"/>
  <c r="N167" i="56"/>
  <c r="O172" i="56"/>
  <c r="O177" i="56"/>
  <c r="N183" i="56"/>
  <c r="O188" i="56"/>
  <c r="P195" i="56"/>
  <c r="P167" i="56"/>
  <c r="P172" i="56"/>
  <c r="P177" i="56"/>
  <c r="P183" i="56"/>
  <c r="P188" i="56"/>
  <c r="P201" i="56"/>
  <c r="P235" i="56"/>
  <c r="N215" i="56"/>
  <c r="N209" i="56"/>
  <c r="O208" i="56"/>
  <c r="P232" i="56"/>
  <c r="N256" i="56"/>
  <c r="N223" i="56"/>
  <c r="N252" i="56"/>
  <c r="O240" i="56"/>
  <c r="O243" i="56"/>
  <c r="O259" i="56"/>
  <c r="P260" i="56"/>
  <c r="N276" i="56"/>
  <c r="O279" i="56"/>
  <c r="O92" i="55"/>
  <c r="P6" i="55"/>
  <c r="N78" i="55"/>
  <c r="N199" i="55"/>
  <c r="O69" i="55"/>
  <c r="P79" i="55"/>
  <c r="O86" i="55"/>
  <c r="O58" i="55"/>
  <c r="N67" i="55"/>
  <c r="P36" i="55"/>
  <c r="N208" i="57"/>
  <c r="O197" i="57"/>
  <c r="N211" i="57"/>
  <c r="P229" i="57"/>
  <c r="O233" i="57"/>
  <c r="N257" i="57"/>
  <c r="P262" i="57"/>
  <c r="N215" i="57"/>
  <c r="N246" i="57"/>
  <c r="O250" i="57"/>
  <c r="P237" i="57"/>
  <c r="N264" i="57"/>
  <c r="N258" i="57"/>
  <c r="N268" i="57"/>
  <c r="O276" i="57"/>
  <c r="P276" i="57"/>
  <c r="N272" i="57"/>
  <c r="P35" i="56"/>
  <c r="N18" i="56"/>
  <c r="N64" i="56"/>
  <c r="P70" i="56"/>
  <c r="O64" i="56"/>
  <c r="P77" i="56"/>
  <c r="P17" i="56"/>
  <c r="O21" i="56"/>
  <c r="N26" i="56"/>
  <c r="P3" i="56"/>
  <c r="P25" i="56"/>
  <c r="O29" i="56"/>
  <c r="N34" i="56"/>
  <c r="O45" i="56"/>
  <c r="N57" i="56"/>
  <c r="O73" i="56"/>
  <c r="N88" i="56"/>
  <c r="N91" i="56"/>
  <c r="O108" i="56"/>
  <c r="O95" i="56"/>
  <c r="N82" i="56"/>
  <c r="P72" i="56"/>
  <c r="O84" i="56"/>
  <c r="O100" i="56"/>
  <c r="O148" i="56"/>
  <c r="O87" i="56"/>
  <c r="O119" i="56"/>
  <c r="P132" i="56"/>
  <c r="P153" i="56"/>
  <c r="N160" i="56"/>
  <c r="N152" i="56"/>
  <c r="N195" i="56"/>
  <c r="O135" i="56"/>
  <c r="O151" i="56"/>
  <c r="O245" i="56"/>
  <c r="P256" i="56"/>
  <c r="O214" i="56"/>
  <c r="P252" i="56"/>
  <c r="N233" i="56"/>
  <c r="O241" i="56"/>
  <c r="P236" i="56"/>
  <c r="N273" i="56"/>
  <c r="O272" i="56"/>
  <c r="N268" i="56"/>
  <c r="N279" i="56"/>
  <c r="P280" i="56"/>
  <c r="N201" i="55"/>
  <c r="O130" i="55"/>
  <c r="N193" i="55"/>
  <c r="O34" i="55"/>
  <c r="N14" i="55"/>
  <c r="O42" i="55"/>
  <c r="N40" i="55"/>
  <c r="P23" i="55"/>
  <c r="O127" i="55"/>
  <c r="P40" i="55"/>
  <c r="N104" i="55"/>
  <c r="N26" i="55"/>
  <c r="N54" i="55"/>
  <c r="O12" i="55"/>
  <c r="O71" i="55"/>
  <c r="O63" i="55"/>
  <c r="O136" i="55"/>
  <c r="N205" i="57"/>
  <c r="P225" i="57"/>
  <c r="N227" i="57"/>
  <c r="N249" i="57"/>
  <c r="N254" i="57"/>
  <c r="N242" i="57"/>
  <c r="P214" i="57"/>
  <c r="P227" i="57"/>
  <c r="O264" i="57"/>
  <c r="O270" i="57"/>
  <c r="P273" i="57"/>
  <c r="N280" i="57"/>
  <c r="P20" i="56"/>
  <c r="O32" i="56"/>
  <c r="P80" i="56"/>
  <c r="O9" i="56"/>
  <c r="P79" i="56"/>
  <c r="N47" i="56"/>
  <c r="P60" i="56"/>
  <c r="P83" i="56"/>
  <c r="N75" i="56"/>
  <c r="N45" i="56"/>
  <c r="P2" i="56"/>
  <c r="N37" i="56"/>
  <c r="O49" i="56"/>
  <c r="O55" i="56"/>
  <c r="O61" i="56"/>
  <c r="N9" i="56"/>
  <c r="O65" i="56"/>
  <c r="P48" i="56"/>
  <c r="N35" i="56"/>
  <c r="O81" i="56"/>
  <c r="P74" i="56"/>
  <c r="O104" i="56"/>
  <c r="P136" i="56"/>
  <c r="O103" i="56"/>
  <c r="N90" i="56"/>
  <c r="N132" i="56"/>
  <c r="N149" i="56"/>
  <c r="P161" i="56"/>
  <c r="O196" i="56"/>
  <c r="P157" i="56"/>
  <c r="N158" i="56"/>
  <c r="O183" i="56"/>
  <c r="O200" i="56"/>
  <c r="P225" i="56"/>
  <c r="N198" i="56"/>
  <c r="O227" i="56"/>
  <c r="O168" i="56"/>
  <c r="O173" i="56"/>
  <c r="N179" i="56"/>
  <c r="O184" i="56"/>
  <c r="O189" i="56"/>
  <c r="N199" i="56"/>
  <c r="P168" i="56"/>
  <c r="P173" i="56"/>
  <c r="P179" i="56"/>
  <c r="P184" i="56"/>
  <c r="P189" i="56"/>
  <c r="P214" i="56"/>
  <c r="O235" i="56"/>
  <c r="P190" i="56"/>
  <c r="N202" i="56"/>
  <c r="N210" i="56"/>
  <c r="N224" i="56"/>
  <c r="P237" i="56"/>
  <c r="O255" i="56"/>
  <c r="P213" i="56"/>
  <c r="O212" i="56"/>
  <c r="N244" i="56"/>
  <c r="N231" i="56"/>
  <c r="P212" i="56"/>
  <c r="O219" i="56"/>
  <c r="O229" i="56"/>
  <c r="P261" i="56"/>
  <c r="O271" i="56"/>
  <c r="O36" i="55"/>
  <c r="O6" i="55"/>
  <c r="O79" i="55"/>
  <c r="N92" i="55"/>
  <c r="P209" i="55"/>
  <c r="O70" i="55"/>
  <c r="N44" i="55"/>
  <c r="P44" i="55"/>
  <c r="N34" i="55"/>
  <c r="P62" i="55"/>
  <c r="P43" i="55"/>
  <c r="N62" i="55"/>
  <c r="P99" i="55"/>
  <c r="P8" i="55"/>
  <c r="O119" i="55"/>
  <c r="O141" i="55"/>
  <c r="P85" i="55"/>
  <c r="O25" i="55"/>
  <c r="O143" i="55"/>
  <c r="O159" i="55"/>
  <c r="O137" i="55"/>
  <c r="O144" i="55"/>
  <c r="O165" i="55"/>
  <c r="O158" i="55"/>
  <c r="P33" i="55"/>
  <c r="O186" i="55"/>
  <c r="P211" i="55"/>
  <c r="N192" i="55"/>
  <c r="N195" i="55"/>
  <c r="N49" i="55"/>
  <c r="P118" i="55"/>
  <c r="O247" i="55"/>
  <c r="N206" i="55"/>
  <c r="N260" i="55"/>
  <c r="P248" i="55"/>
  <c r="P196" i="55"/>
  <c r="O261" i="55"/>
  <c r="N253" i="55"/>
  <c r="O215" i="55"/>
  <c r="P263" i="55"/>
  <c r="P50" i="54"/>
  <c r="N44" i="54"/>
  <c r="O52" i="54"/>
  <c r="N94" i="54"/>
  <c r="O42" i="54"/>
  <c r="O7" i="54"/>
  <c r="O19" i="54"/>
  <c r="O24" i="54"/>
  <c r="N83" i="54"/>
  <c r="O10" i="54"/>
  <c r="N93" i="54"/>
  <c r="N100" i="54"/>
  <c r="N88" i="54"/>
  <c r="N78" i="54"/>
  <c r="O70" i="54"/>
  <c r="N101" i="54"/>
  <c r="N60" i="54"/>
  <c r="N67" i="54"/>
  <c r="N105" i="54"/>
  <c r="O111" i="54"/>
  <c r="P84" i="54"/>
  <c r="O119" i="54"/>
  <c r="O125" i="54"/>
  <c r="O123" i="54"/>
  <c r="N124" i="54"/>
  <c r="O146" i="54"/>
  <c r="N156" i="54"/>
  <c r="O142" i="54"/>
  <c r="O235" i="54"/>
  <c r="O204" i="54"/>
  <c r="N210" i="54"/>
  <c r="P224" i="54"/>
  <c r="P210" i="54"/>
  <c r="P231" i="54"/>
  <c r="O160" i="54"/>
  <c r="O192" i="54"/>
  <c r="N202" i="54"/>
  <c r="P209" i="54"/>
  <c r="P258" i="54"/>
  <c r="O244" i="54"/>
  <c r="P261" i="54"/>
  <c r="P246" i="54"/>
  <c r="P254" i="54"/>
  <c r="N278" i="54"/>
  <c r="O278" i="54"/>
  <c r="O276" i="54"/>
  <c r="N128" i="55"/>
  <c r="N82" i="55"/>
  <c r="O75" i="55"/>
  <c r="N140" i="55"/>
  <c r="P164" i="55"/>
  <c r="P194" i="55"/>
  <c r="N107" i="55"/>
  <c r="P139" i="55"/>
  <c r="O167" i="55"/>
  <c r="O145" i="55"/>
  <c r="O161" i="55"/>
  <c r="P59" i="55"/>
  <c r="P180" i="55"/>
  <c r="P168" i="55"/>
  <c r="O182" i="55"/>
  <c r="N46" i="55"/>
  <c r="P41" i="55"/>
  <c r="N184" i="55"/>
  <c r="O185" i="55"/>
  <c r="N187" i="55"/>
  <c r="N188" i="55"/>
  <c r="P208" i="55"/>
  <c r="N183" i="55"/>
  <c r="P260" i="55"/>
  <c r="O268" i="55"/>
  <c r="P249" i="55"/>
  <c r="O244" i="55"/>
  <c r="O235" i="55"/>
  <c r="O272" i="55"/>
  <c r="O277" i="55"/>
  <c r="O280" i="55"/>
  <c r="N89" i="54"/>
  <c r="P89" i="54"/>
  <c r="N11" i="54"/>
  <c r="O54" i="54"/>
  <c r="N51" i="54"/>
  <c r="O48" i="54"/>
  <c r="N7" i="54"/>
  <c r="N46" i="54"/>
  <c r="N14" i="54"/>
  <c r="O31" i="54"/>
  <c r="O55" i="54"/>
  <c r="P83" i="54"/>
  <c r="N90" i="54"/>
  <c r="O30" i="54"/>
  <c r="N12" i="54"/>
  <c r="P2" i="54"/>
  <c r="P7" i="54"/>
  <c r="P12" i="54"/>
  <c r="P18" i="54"/>
  <c r="P23" i="54"/>
  <c r="P28" i="54"/>
  <c r="P34" i="54"/>
  <c r="O58" i="54"/>
  <c r="O59" i="54"/>
  <c r="O64" i="54"/>
  <c r="N70" i="54"/>
  <c r="N131" i="54"/>
  <c r="P68" i="54"/>
  <c r="N134" i="54"/>
  <c r="P134" i="54"/>
  <c r="N77" i="54"/>
  <c r="N95" i="54"/>
  <c r="P72" i="54"/>
  <c r="O128" i="54"/>
  <c r="N106" i="54"/>
  <c r="O115" i="54"/>
  <c r="O121" i="54"/>
  <c r="N150" i="54"/>
  <c r="P137" i="54"/>
  <c r="N97" i="54"/>
  <c r="N146" i="54"/>
  <c r="P149" i="54"/>
  <c r="O219" i="54"/>
  <c r="N229" i="54"/>
  <c r="P240" i="54"/>
  <c r="N237" i="54"/>
  <c r="O210" i="54"/>
  <c r="P227" i="54"/>
  <c r="P205" i="54"/>
  <c r="O180" i="54"/>
  <c r="N197" i="54"/>
  <c r="P228" i="54"/>
  <c r="O260" i="54"/>
  <c r="P127" i="55"/>
  <c r="O82" i="55"/>
  <c r="N70" i="55"/>
  <c r="P132" i="55"/>
  <c r="N100" i="55"/>
  <c r="O164" i="55"/>
  <c r="N8" i="55"/>
  <c r="N74" i="55"/>
  <c r="O156" i="55"/>
  <c r="O200" i="55"/>
  <c r="O153" i="55"/>
  <c r="N148" i="55"/>
  <c r="N155" i="55"/>
  <c r="P141" i="55"/>
  <c r="N25" i="55"/>
  <c r="O97" i="55"/>
  <c r="P97" i="55"/>
  <c r="N30" i="55"/>
  <c r="N114" i="55"/>
  <c r="N91" i="55"/>
  <c r="O33" i="55"/>
  <c r="N186" i="55"/>
  <c r="P189" i="55"/>
  <c r="O168" i="55"/>
  <c r="P113" i="55"/>
  <c r="P181" i="55"/>
  <c r="O195" i="55"/>
  <c r="N264" i="55"/>
  <c r="O248" i="55"/>
  <c r="O249" i="55"/>
  <c r="O255" i="55"/>
  <c r="N261" i="55"/>
  <c r="N259" i="55"/>
  <c r="N255" i="55"/>
  <c r="N263" i="55"/>
  <c r="O223" i="55"/>
  <c r="O267" i="55"/>
  <c r="O279" i="55"/>
  <c r="N47" i="54"/>
  <c r="O44" i="54"/>
  <c r="P52" i="54"/>
  <c r="O3" i="54"/>
  <c r="O8" i="54"/>
  <c r="O20" i="54"/>
  <c r="N26" i="54"/>
  <c r="O131" i="54"/>
  <c r="P63" i="54"/>
  <c r="O136" i="54"/>
  <c r="N92" i="54"/>
  <c r="N68" i="54"/>
  <c r="P119" i="54"/>
  <c r="N140" i="54"/>
  <c r="P116" i="54"/>
  <c r="O139" i="54"/>
  <c r="P216" i="54"/>
  <c r="P128" i="54"/>
  <c r="P111" i="54"/>
  <c r="O156" i="54"/>
  <c r="O143" i="54"/>
  <c r="N221" i="54"/>
  <c r="O232" i="54"/>
  <c r="P232" i="54"/>
  <c r="N198" i="54"/>
  <c r="O208" i="54"/>
  <c r="O168" i="54"/>
  <c r="P204" i="54"/>
  <c r="N212" i="54"/>
  <c r="N245" i="54"/>
  <c r="O261" i="54"/>
  <c r="O254" i="54"/>
  <c r="O266" i="53"/>
  <c r="O250" i="53"/>
  <c r="P136" i="55"/>
  <c r="O84" i="55"/>
  <c r="O62" i="55"/>
  <c r="O99" i="55"/>
  <c r="N156" i="55"/>
  <c r="O8" i="55"/>
  <c r="O107" i="55"/>
  <c r="N83" i="55"/>
  <c r="O115" i="55"/>
  <c r="N85" i="55"/>
  <c r="N139" i="55"/>
  <c r="P148" i="55"/>
  <c r="N167" i="55"/>
  <c r="N59" i="55"/>
  <c r="P35" i="55"/>
  <c r="O151" i="55"/>
  <c r="N41" i="55"/>
  <c r="O41" i="55"/>
  <c r="N121" i="55"/>
  <c r="E211" i="55"/>
  <c r="M211" i="55" s="1"/>
  <c r="O208" i="55"/>
  <c r="P64" i="55"/>
  <c r="N205" i="55"/>
  <c r="N197" i="55"/>
  <c r="N268" i="55"/>
  <c r="P268" i="55"/>
  <c r="P245" i="55"/>
  <c r="P267" i="55"/>
  <c r="O273" i="55"/>
  <c r="P280" i="55"/>
  <c r="N43" i="54"/>
  <c r="O51" i="54"/>
  <c r="N40" i="54"/>
  <c r="O36" i="54"/>
  <c r="P48" i="54"/>
  <c r="O26" i="54"/>
  <c r="N8" i="54"/>
  <c r="N42" i="54"/>
  <c r="O50" i="54"/>
  <c r="O15" i="54"/>
  <c r="O32" i="54"/>
  <c r="N81" i="54"/>
  <c r="P3" i="54"/>
  <c r="P8" i="54"/>
  <c r="P14" i="54"/>
  <c r="P19" i="54"/>
  <c r="P24" i="54"/>
  <c r="P30" i="54"/>
  <c r="P35" i="54"/>
  <c r="N56" i="54"/>
  <c r="O60" i="54"/>
  <c r="N66" i="54"/>
  <c r="P71" i="54"/>
  <c r="P136" i="54"/>
  <c r="O134" i="54"/>
  <c r="O66" i="54"/>
  <c r="O101" i="54"/>
  <c r="P101" i="54"/>
  <c r="N63" i="54"/>
  <c r="O109" i="54"/>
  <c r="O132" i="54"/>
  <c r="P123" i="54"/>
  <c r="N85" i="54"/>
  <c r="P98" i="54"/>
  <c r="P121" i="54"/>
  <c r="O137" i="54"/>
  <c r="O127" i="54"/>
  <c r="P141" i="54"/>
  <c r="P145" i="54"/>
  <c r="N153" i="54"/>
  <c r="N224" i="54"/>
  <c r="N235" i="54"/>
  <c r="N240" i="54"/>
  <c r="P221" i="54"/>
  <c r="O188" i="54"/>
  <c r="P198" i="54"/>
  <c r="O217" i="54"/>
  <c r="N228" i="54"/>
  <c r="O256" i="54"/>
  <c r="N253" i="54"/>
  <c r="O252" i="54"/>
  <c r="O272" i="54"/>
  <c r="P279" i="54"/>
  <c r="N106" i="55"/>
  <c r="O132" i="55"/>
  <c r="O204" i="55"/>
  <c r="N93" i="55"/>
  <c r="P155" i="55"/>
  <c r="N35" i="55"/>
  <c r="N143" i="55"/>
  <c r="N159" i="55"/>
  <c r="P159" i="55"/>
  <c r="N158" i="55"/>
  <c r="P165" i="55"/>
  <c r="N33" i="55"/>
  <c r="N190" i="55"/>
  <c r="P184" i="55"/>
  <c r="N185" i="55"/>
  <c r="N189" i="55"/>
  <c r="N113" i="55"/>
  <c r="N191" i="55"/>
  <c r="O191" i="55"/>
  <c r="P264" i="55"/>
  <c r="N241" i="55"/>
  <c r="N248" i="55"/>
  <c r="P257" i="55"/>
  <c r="P52" i="55"/>
  <c r="O243" i="55"/>
  <c r="O251" i="55"/>
  <c r="P256" i="55"/>
  <c r="O231" i="55"/>
  <c r="P255" i="55"/>
  <c r="O275" i="55"/>
  <c r="O89" i="54"/>
  <c r="N3" i="54"/>
  <c r="N27" i="54"/>
  <c r="P54" i="54"/>
  <c r="O47" i="54"/>
  <c r="P44" i="54"/>
  <c r="O40" i="54"/>
  <c r="N19" i="54"/>
  <c r="O4" i="54"/>
  <c r="N22" i="54"/>
  <c r="O27" i="54"/>
  <c r="O80" i="54"/>
  <c r="O90" i="54"/>
  <c r="O2" i="54"/>
  <c r="O18" i="54"/>
  <c r="O39" i="54"/>
  <c r="N23" i="54"/>
  <c r="P58" i="54"/>
  <c r="P76" i="54"/>
  <c r="O93" i="54"/>
  <c r="P64" i="54"/>
  <c r="N79" i="54"/>
  <c r="N136" i="54"/>
  <c r="N71" i="54"/>
  <c r="O103" i="54"/>
  <c r="P103" i="54"/>
  <c r="N73" i="54"/>
  <c r="N123" i="54"/>
  <c r="N138" i="54"/>
  <c r="P112" i="54"/>
  <c r="O108" i="54"/>
  <c r="P117" i="54"/>
  <c r="N129" i="54"/>
  <c r="O112" i="54"/>
  <c r="P124" i="54"/>
  <c r="O216" i="54"/>
  <c r="P153" i="54"/>
  <c r="N144" i="54"/>
  <c r="O240" i="54"/>
  <c r="N205" i="54"/>
  <c r="O227" i="54"/>
  <c r="P235" i="54"/>
  <c r="P200" i="54"/>
  <c r="O231" i="54"/>
  <c r="O176" i="54"/>
  <c r="O245" i="54"/>
  <c r="N258" i="54"/>
  <c r="P249" i="54"/>
  <c r="P278" i="54"/>
  <c r="O201" i="55"/>
  <c r="O44" i="55"/>
  <c r="N99" i="55"/>
  <c r="N204" i="55"/>
  <c r="N111" i="55"/>
  <c r="P140" i="55"/>
  <c r="N194" i="55"/>
  <c r="P103" i="55"/>
  <c r="O123" i="55"/>
  <c r="N141" i="55"/>
  <c r="O148" i="55"/>
  <c r="P93" i="55"/>
  <c r="P161" i="55"/>
  <c r="N137" i="55"/>
  <c r="N144" i="55"/>
  <c r="O114" i="55"/>
  <c r="O91" i="55"/>
  <c r="N169" i="55"/>
  <c r="O180" i="55"/>
  <c r="P46" i="55"/>
  <c r="P187" i="55"/>
  <c r="P188" i="55"/>
  <c r="P121" i="55"/>
  <c r="N19" i="55"/>
  <c r="N211" i="55"/>
  <c r="P247" i="55"/>
  <c r="O260" i="55"/>
  <c r="P239" i="55"/>
  <c r="O265" i="55"/>
  <c r="O256" i="55"/>
  <c r="P265" i="55"/>
  <c r="O219" i="55"/>
  <c r="O269" i="55"/>
  <c r="N275" i="55"/>
  <c r="P279" i="55"/>
  <c r="O6" i="54"/>
  <c r="N15" i="54"/>
  <c r="O43" i="54"/>
  <c r="P51" i="54"/>
  <c r="P113" i="54"/>
  <c r="P94" i="54"/>
  <c r="N20" i="54"/>
  <c r="P42" i="54"/>
  <c r="O11" i="54"/>
  <c r="O16" i="54"/>
  <c r="N34" i="54"/>
  <c r="N55" i="54"/>
  <c r="O94" i="54"/>
  <c r="P4" i="54"/>
  <c r="P10" i="54"/>
  <c r="P15" i="54"/>
  <c r="P20" i="54"/>
  <c r="P26" i="54"/>
  <c r="P31" i="54"/>
  <c r="O38" i="54"/>
  <c r="P56" i="54"/>
  <c r="N62" i="54"/>
  <c r="O67" i="54"/>
  <c r="N91" i="54"/>
  <c r="P100" i="54"/>
  <c r="O102" i="54"/>
  <c r="P59" i="54"/>
  <c r="P88" i="54"/>
  <c r="N64" i="54"/>
  <c r="O71" i="54"/>
  <c r="O140" i="54"/>
  <c r="P150" i="54"/>
  <c r="P104" i="54"/>
  <c r="O107" i="54"/>
  <c r="O99" i="54"/>
  <c r="P120" i="54"/>
  <c r="N135" i="54"/>
  <c r="O145" i="54"/>
  <c r="N219" i="54"/>
  <c r="N200" i="54"/>
  <c r="P220" i="54"/>
  <c r="O164" i="54"/>
  <c r="O196" i="54"/>
  <c r="O228" i="54"/>
  <c r="P256" i="54"/>
  <c r="O253" i="54"/>
  <c r="N260" i="54"/>
  <c r="O16" i="55"/>
  <c r="P38" i="55"/>
  <c r="O176" i="55"/>
  <c r="N6" i="55"/>
  <c r="N164" i="55"/>
  <c r="O22" i="55"/>
  <c r="O85" i="55"/>
  <c r="O155" i="55"/>
  <c r="N145" i="55"/>
  <c r="O59" i="55"/>
  <c r="N161" i="55"/>
  <c r="P143" i="55"/>
  <c r="O30" i="55"/>
  <c r="P53" i="55"/>
  <c r="N168" i="55"/>
  <c r="P186" i="55"/>
  <c r="O189" i="55"/>
  <c r="N165" i="55"/>
  <c r="O211" i="55"/>
  <c r="P192" i="55"/>
  <c r="O192" i="55"/>
  <c r="N29" i="55"/>
  <c r="P95" i="55"/>
  <c r="O264" i="55"/>
  <c r="O257" i="55"/>
  <c r="O259" i="55"/>
  <c r="O263" i="55"/>
  <c r="O239" i="55"/>
  <c r="N267" i="55"/>
  <c r="O22" i="54"/>
  <c r="N4" i="54"/>
  <c r="N28" i="54"/>
  <c r="N54" i="54"/>
  <c r="P47" i="54"/>
  <c r="O34" i="54"/>
  <c r="N52" i="54"/>
  <c r="O14" i="54"/>
  <c r="N39" i="54"/>
  <c r="O46" i="54"/>
  <c r="N50" i="54"/>
  <c r="N6" i="54"/>
  <c r="O23" i="54"/>
  <c r="O28" i="54"/>
  <c r="P80" i="54"/>
  <c r="N80" i="54"/>
  <c r="O83" i="54"/>
  <c r="N24" i="54"/>
  <c r="N58" i="54"/>
  <c r="O62" i="54"/>
  <c r="P92" i="54"/>
  <c r="P95" i="54"/>
  <c r="N59" i="54"/>
  <c r="N117" i="54"/>
  <c r="P138" i="54"/>
  <c r="P140" i="54"/>
  <c r="N125" i="54"/>
  <c r="N74" i="54"/>
  <c r="N116" i="54"/>
  <c r="N216" i="54"/>
  <c r="P96" i="54"/>
  <c r="N109" i="54"/>
  <c r="P146" i="54"/>
  <c r="P156" i="54"/>
  <c r="N142" i="54"/>
  <c r="O149" i="54"/>
  <c r="N141" i="54"/>
  <c r="N209" i="54"/>
  <c r="O198" i="54"/>
  <c r="O184" i="54"/>
  <c r="N256" i="54"/>
  <c r="O249" i="54"/>
  <c r="O258" i="54"/>
  <c r="O215" i="54"/>
  <c r="N250" i="54"/>
  <c r="P3" i="55"/>
  <c r="P75" i="55"/>
  <c r="P173" i="55"/>
  <c r="P156" i="55"/>
  <c r="O98" i="55"/>
  <c r="P157" i="55"/>
  <c r="O87" i="55"/>
  <c r="O111" i="55"/>
  <c r="P153" i="55"/>
  <c r="O139" i="55"/>
  <c r="O93" i="55"/>
  <c r="N97" i="55"/>
  <c r="O35" i="55"/>
  <c r="P145" i="55"/>
  <c r="N151" i="55"/>
  <c r="N180" i="55"/>
  <c r="P182" i="55"/>
  <c r="O46" i="55"/>
  <c r="O184" i="55"/>
  <c r="P185" i="55"/>
  <c r="O187" i="55"/>
  <c r="O188" i="55"/>
  <c r="N247" i="55"/>
  <c r="N265" i="55"/>
  <c r="O227" i="55"/>
  <c r="N271" i="55"/>
  <c r="O276" i="55"/>
  <c r="O271" i="55"/>
  <c r="N280" i="55"/>
  <c r="N16" i="54"/>
  <c r="P43" i="54"/>
  <c r="N113" i="54"/>
  <c r="O113" i="54"/>
  <c r="N48" i="54"/>
  <c r="O12" i="54"/>
  <c r="O35" i="54"/>
  <c r="P55" i="54"/>
  <c r="O81" i="54"/>
  <c r="P90" i="54"/>
  <c r="P6" i="54"/>
  <c r="P11" i="54"/>
  <c r="P16" i="54"/>
  <c r="P22" i="54"/>
  <c r="P27" i="54"/>
  <c r="P32" i="54"/>
  <c r="N38" i="54"/>
  <c r="O56" i="54"/>
  <c r="O63" i="54"/>
  <c r="O68" i="54"/>
  <c r="N102" i="54"/>
  <c r="P131" i="54"/>
  <c r="P60" i="54"/>
  <c r="P67" i="54"/>
  <c r="P78" i="54"/>
  <c r="N103" i="54"/>
  <c r="O150" i="54"/>
  <c r="P108" i="54"/>
  <c r="N121" i="54"/>
  <c r="N112" i="54"/>
  <c r="P133" i="54"/>
  <c r="P139" i="54"/>
  <c r="N132" i="54"/>
  <c r="O152" i="54"/>
  <c r="O200" i="54"/>
  <c r="N232" i="54"/>
  <c r="O221" i="54"/>
  <c r="O229" i="54"/>
  <c r="N227" i="54"/>
  <c r="O237" i="54"/>
  <c r="O205" i="54"/>
  <c r="N220" i="54"/>
  <c r="N217" i="54"/>
  <c r="O172" i="54"/>
  <c r="O248" i="54"/>
  <c r="N248" i="54"/>
  <c r="N254" i="54"/>
  <c r="P257" i="54"/>
  <c r="N279" i="54"/>
  <c r="O280" i="54"/>
  <c r="O258" i="53"/>
  <c r="N218" i="53"/>
  <c r="P260" i="53"/>
  <c r="N244" i="53"/>
  <c r="N250" i="53"/>
  <c r="O230" i="53"/>
  <c r="O243" i="53"/>
  <c r="O238" i="53"/>
  <c r="N225" i="53"/>
  <c r="P217" i="53"/>
  <c r="P240" i="53"/>
  <c r="P221" i="53"/>
  <c r="N253" i="53"/>
  <c r="N229" i="53"/>
  <c r="O221" i="53"/>
  <c r="N200" i="53"/>
  <c r="O174" i="53"/>
  <c r="N206" i="53"/>
  <c r="N80" i="53"/>
  <c r="P178" i="53"/>
  <c r="N187" i="53"/>
  <c r="O42" i="53"/>
  <c r="N10" i="53"/>
  <c r="N105" i="53"/>
  <c r="N82" i="53"/>
  <c r="O5" i="53"/>
  <c r="O138" i="53"/>
  <c r="O43" i="53"/>
  <c r="P155" i="53"/>
  <c r="N170" i="53"/>
  <c r="P150" i="53"/>
  <c r="P16" i="53"/>
  <c r="N84" i="53"/>
  <c r="P50" i="53"/>
  <c r="P81" i="53"/>
  <c r="N181" i="53"/>
  <c r="O6" i="53"/>
  <c r="O13" i="53"/>
  <c r="N179" i="52"/>
  <c r="P71" i="52"/>
  <c r="N245" i="52"/>
  <c r="P247" i="52"/>
  <c r="N249" i="52"/>
  <c r="P106" i="52"/>
  <c r="O180" i="52"/>
  <c r="N214" i="52"/>
  <c r="O118" i="52"/>
  <c r="N236" i="52"/>
  <c r="P83" i="52"/>
  <c r="N165" i="52"/>
  <c r="P215" i="52"/>
  <c r="P259" i="52"/>
  <c r="P112" i="52"/>
  <c r="P138" i="52"/>
  <c r="O85" i="52"/>
  <c r="P263" i="52"/>
  <c r="O244" i="52"/>
  <c r="O15" i="52"/>
  <c r="P24" i="52"/>
  <c r="P25" i="52"/>
  <c r="O26" i="52"/>
  <c r="N46" i="52"/>
  <c r="O48" i="52"/>
  <c r="N50" i="52"/>
  <c r="P53" i="52"/>
  <c r="P57" i="52"/>
  <c r="N294" i="24"/>
  <c r="N228" i="24"/>
  <c r="N239" i="24"/>
  <c r="O224" i="24"/>
  <c r="O276" i="24"/>
  <c r="O214" i="24"/>
  <c r="P199" i="24"/>
  <c r="P347" i="24"/>
  <c r="O325" i="24"/>
  <c r="P189" i="24"/>
  <c r="O353" i="24"/>
  <c r="P366" i="24"/>
  <c r="P316" i="24"/>
  <c r="N362" i="24"/>
  <c r="P340" i="24"/>
  <c r="N283" i="24"/>
  <c r="O354" i="24"/>
  <c r="P192" i="24"/>
  <c r="O336" i="24"/>
  <c r="N206" i="24"/>
  <c r="N297" i="24"/>
  <c r="P317" i="24"/>
  <c r="P348" i="24"/>
  <c r="N300" i="24"/>
  <c r="P6" i="24"/>
  <c r="O25" i="24"/>
  <c r="N26" i="24"/>
  <c r="N28" i="24"/>
  <c r="N31" i="24"/>
  <c r="O35" i="24"/>
  <c r="O53" i="24"/>
  <c r="N54" i="24"/>
  <c r="N55" i="24"/>
  <c r="P58" i="24"/>
  <c r="P61" i="24"/>
  <c r="N27" i="51"/>
  <c r="P19" i="51"/>
  <c r="O264" i="54"/>
  <c r="N280" i="54"/>
  <c r="O274" i="53"/>
  <c r="P274" i="53"/>
  <c r="P252" i="53"/>
  <c r="N236" i="53"/>
  <c r="N219" i="53"/>
  <c r="P271" i="53"/>
  <c r="P239" i="53"/>
  <c r="N278" i="53"/>
  <c r="O240" i="53"/>
  <c r="P272" i="53"/>
  <c r="N248" i="53"/>
  <c r="P227" i="53"/>
  <c r="O278" i="53"/>
  <c r="P267" i="53"/>
  <c r="P235" i="53"/>
  <c r="O270" i="53"/>
  <c r="O262" i="53"/>
  <c r="O254" i="53"/>
  <c r="O246" i="53"/>
  <c r="N227" i="53"/>
  <c r="O54" i="53"/>
  <c r="N249" i="53"/>
  <c r="P228" i="53"/>
  <c r="N213" i="53"/>
  <c r="O122" i="53"/>
  <c r="O202" i="53"/>
  <c r="O152" i="53"/>
  <c r="O203" i="53"/>
  <c r="P106" i="53"/>
  <c r="O116" i="53"/>
  <c r="N202" i="53"/>
  <c r="N203" i="53"/>
  <c r="N190" i="53"/>
  <c r="O182" i="53"/>
  <c r="N167" i="53"/>
  <c r="P207" i="53"/>
  <c r="P208" i="53"/>
  <c r="P139" i="53"/>
  <c r="N102" i="53"/>
  <c r="P60" i="53"/>
  <c r="N201" i="53"/>
  <c r="O124" i="53"/>
  <c r="N211" i="53"/>
  <c r="P39" i="53"/>
  <c r="N185" i="53"/>
  <c r="P43" i="53"/>
  <c r="P71" i="53"/>
  <c r="P47" i="53"/>
  <c r="P191" i="53"/>
  <c r="P62" i="53"/>
  <c r="O29" i="53"/>
  <c r="N195" i="53"/>
  <c r="N43" i="53"/>
  <c r="O155" i="53"/>
  <c r="P164" i="53"/>
  <c r="O191" i="53"/>
  <c r="P32" i="53"/>
  <c r="O189" i="53"/>
  <c r="N25" i="53"/>
  <c r="N18" i="53"/>
  <c r="N63" i="53"/>
  <c r="O100" i="53"/>
  <c r="O17" i="53"/>
  <c r="P21" i="53"/>
  <c r="P12" i="53"/>
  <c r="O8" i="53"/>
  <c r="N206" i="52"/>
  <c r="O179" i="52"/>
  <c r="N217" i="52"/>
  <c r="N145" i="52"/>
  <c r="O245" i="52"/>
  <c r="N210" i="52"/>
  <c r="P111" i="52"/>
  <c r="O249" i="52"/>
  <c r="O262" i="52"/>
  <c r="N273" i="52"/>
  <c r="O214" i="52"/>
  <c r="N88" i="52"/>
  <c r="O190" i="52"/>
  <c r="P126" i="52"/>
  <c r="N241" i="52"/>
  <c r="N105" i="52"/>
  <c r="O236" i="52"/>
  <c r="P165" i="52"/>
  <c r="N175" i="52"/>
  <c r="P136" i="52"/>
  <c r="N98" i="52"/>
  <c r="P97" i="52"/>
  <c r="N8" i="52"/>
  <c r="O11" i="52"/>
  <c r="P15" i="52"/>
  <c r="P45" i="52"/>
  <c r="N47" i="52"/>
  <c r="P48" i="52"/>
  <c r="N64" i="52"/>
  <c r="O168" i="24"/>
  <c r="O239" i="24"/>
  <c r="O176" i="24"/>
  <c r="P214" i="24"/>
  <c r="N190" i="24"/>
  <c r="N161" i="24"/>
  <c r="N253" i="24"/>
  <c r="N359" i="24"/>
  <c r="N309" i="24"/>
  <c r="P353" i="24"/>
  <c r="N219" i="24"/>
  <c r="N246" i="24"/>
  <c r="N279" i="24"/>
  <c r="N273" i="24"/>
  <c r="N271" i="24"/>
  <c r="O283" i="24"/>
  <c r="N363" i="24"/>
  <c r="O206" i="24"/>
  <c r="N250" i="24"/>
  <c r="P297" i="24"/>
  <c r="O298" i="24"/>
  <c r="O319" i="24"/>
  <c r="O300" i="24"/>
  <c r="N9" i="24"/>
  <c r="O24" i="24"/>
  <c r="P25" i="24"/>
  <c r="P35" i="24"/>
  <c r="P47" i="24"/>
  <c r="N51" i="24"/>
  <c r="P53" i="24"/>
  <c r="O55" i="24"/>
  <c r="O64" i="24"/>
  <c r="O27" i="51"/>
  <c r="N23" i="51"/>
  <c r="P185" i="51"/>
  <c r="N18" i="51"/>
  <c r="O59" i="51"/>
  <c r="O134" i="51"/>
  <c r="N244" i="54"/>
  <c r="N277" i="54"/>
  <c r="N264" i="53"/>
  <c r="O218" i="53"/>
  <c r="P266" i="53"/>
  <c r="P244" i="53"/>
  <c r="N258" i="53"/>
  <c r="O259" i="53"/>
  <c r="O263" i="53"/>
  <c r="O247" i="53"/>
  <c r="N277" i="53"/>
  <c r="N245" i="53"/>
  <c r="N123" i="53"/>
  <c r="O30" i="53"/>
  <c r="N137" i="53"/>
  <c r="P51" i="53"/>
  <c r="O75" i="53"/>
  <c r="O10" i="53"/>
  <c r="O74" i="53"/>
  <c r="O52" i="53"/>
  <c r="O105" i="53"/>
  <c r="P82" i="53"/>
  <c r="N5" i="53"/>
  <c r="O104" i="53"/>
  <c r="P73" i="53"/>
  <c r="N111" i="53"/>
  <c r="N94" i="53"/>
  <c r="O142" i="53"/>
  <c r="P84" i="53"/>
  <c r="P189" i="53"/>
  <c r="N45" i="53"/>
  <c r="N85" i="53"/>
  <c r="N169" i="53"/>
  <c r="O41" i="53"/>
  <c r="N100" i="53"/>
  <c r="N19" i="53"/>
  <c r="O12" i="53"/>
  <c r="P179" i="52"/>
  <c r="O145" i="52"/>
  <c r="O234" i="52"/>
  <c r="N164" i="52"/>
  <c r="N70" i="52"/>
  <c r="P210" i="52"/>
  <c r="P161" i="52"/>
  <c r="O99" i="52"/>
  <c r="N240" i="52"/>
  <c r="O273" i="52"/>
  <c r="N279" i="52"/>
  <c r="P214" i="52"/>
  <c r="O88" i="52"/>
  <c r="O265" i="52"/>
  <c r="N276" i="52"/>
  <c r="O241" i="52"/>
  <c r="O105" i="52"/>
  <c r="N155" i="52"/>
  <c r="P175" i="52"/>
  <c r="P216" i="52"/>
  <c r="O115" i="52"/>
  <c r="O98" i="52"/>
  <c r="N153" i="52"/>
  <c r="P178" i="52"/>
  <c r="O6" i="52"/>
  <c r="O8" i="52"/>
  <c r="P258" i="53"/>
  <c r="P236" i="53"/>
  <c r="O219" i="53"/>
  <c r="P247" i="53"/>
  <c r="O275" i="53"/>
  <c r="P248" i="53"/>
  <c r="O215" i="53"/>
  <c r="P275" i="53"/>
  <c r="P243" i="53"/>
  <c r="N226" i="53"/>
  <c r="O225" i="53"/>
  <c r="O217" i="53"/>
  <c r="N273" i="53"/>
  <c r="N241" i="53"/>
  <c r="P213" i="53"/>
  <c r="O183" i="53"/>
  <c r="P116" i="53"/>
  <c r="N209" i="53"/>
  <c r="N98" i="53"/>
  <c r="N193" i="53"/>
  <c r="N174" i="53"/>
  <c r="O205" i="53"/>
  <c r="O92" i="53"/>
  <c r="O87" i="53"/>
  <c r="P107" i="53"/>
  <c r="P192" i="53"/>
  <c r="P90" i="53"/>
  <c r="O143" i="53"/>
  <c r="O70" i="53"/>
  <c r="O118" i="53"/>
  <c r="O102" i="53"/>
  <c r="N22" i="53"/>
  <c r="O201" i="53"/>
  <c r="P124" i="53"/>
  <c r="N35" i="53"/>
  <c r="P49" i="53"/>
  <c r="N56" i="53"/>
  <c r="P125" i="53"/>
  <c r="P86" i="53"/>
  <c r="P195" i="53"/>
  <c r="O73" i="53"/>
  <c r="P109" i="53"/>
  <c r="N89" i="53"/>
  <c r="O198" i="53"/>
  <c r="N33" i="53"/>
  <c r="P38" i="53"/>
  <c r="O18" i="53"/>
  <c r="O61" i="53"/>
  <c r="O79" i="53"/>
  <c r="P128" i="53"/>
  <c r="P132" i="52"/>
  <c r="N137" i="52"/>
  <c r="P145" i="52"/>
  <c r="P164" i="52"/>
  <c r="P70" i="52"/>
  <c r="N146" i="52"/>
  <c r="O226" i="52"/>
  <c r="P99" i="52"/>
  <c r="N141" i="52"/>
  <c r="O171" i="52"/>
  <c r="P273" i="52"/>
  <c r="N228" i="52"/>
  <c r="P88" i="52"/>
  <c r="P265" i="52"/>
  <c r="P184" i="52"/>
  <c r="P75" i="52"/>
  <c r="N224" i="52"/>
  <c r="P241" i="52"/>
  <c r="N213" i="52"/>
  <c r="P157" i="52"/>
  <c r="N160" i="52"/>
  <c r="O155" i="52"/>
  <c r="N195" i="52"/>
  <c r="O95" i="52"/>
  <c r="P98" i="52"/>
  <c r="P153" i="52"/>
  <c r="N121" i="52"/>
  <c r="P6" i="52"/>
  <c r="P8" i="52"/>
  <c r="N18" i="52"/>
  <c r="P23" i="52"/>
  <c r="P47" i="52"/>
  <c r="P64" i="52"/>
  <c r="N334" i="24"/>
  <c r="O163" i="24"/>
  <c r="O346" i="24"/>
  <c r="N364" i="24"/>
  <c r="P190" i="24"/>
  <c r="P161" i="24"/>
  <c r="P253" i="24"/>
  <c r="N277" i="24"/>
  <c r="P204" i="24"/>
  <c r="N374" i="24"/>
  <c r="N268" i="24"/>
  <c r="O270" i="24"/>
  <c r="O198" i="24"/>
  <c r="P246" i="24"/>
  <c r="P327" i="24"/>
  <c r="O324" i="24"/>
  <c r="P279" i="24"/>
  <c r="N180" i="24"/>
  <c r="O274" i="24"/>
  <c r="N272" i="24"/>
  <c r="N225" i="24"/>
  <c r="N372" i="24"/>
  <c r="P269" i="24"/>
  <c r="O179" i="24"/>
  <c r="N360" i="24"/>
  <c r="N313" i="24"/>
  <c r="O3" i="24"/>
  <c r="N11" i="24"/>
  <c r="O43" i="24"/>
  <c r="N68" i="24"/>
  <c r="N6" i="51"/>
  <c r="P12" i="51"/>
  <c r="O39" i="51"/>
  <c r="N45" i="51"/>
  <c r="P103" i="51"/>
  <c r="O139" i="51"/>
  <c r="N186" i="51"/>
  <c r="N29" i="51"/>
  <c r="P51" i="51"/>
  <c r="N78" i="51"/>
  <c r="P82" i="51"/>
  <c r="O223" i="54"/>
  <c r="N246" i="54"/>
  <c r="P280" i="54"/>
  <c r="P264" i="53"/>
  <c r="P218" i="53"/>
  <c r="N276" i="53"/>
  <c r="P250" i="53"/>
  <c r="N266" i="53"/>
  <c r="O234" i="53"/>
  <c r="O235" i="53"/>
  <c r="N256" i="53"/>
  <c r="P231" i="53"/>
  <c r="P223" i="53"/>
  <c r="N269" i="53"/>
  <c r="N237" i="53"/>
  <c r="N132" i="53"/>
  <c r="O200" i="53"/>
  <c r="O123" i="53"/>
  <c r="O193" i="53"/>
  <c r="O64" i="53"/>
  <c r="P167" i="53"/>
  <c r="N64" i="53"/>
  <c r="O172" i="53"/>
  <c r="O144" i="53"/>
  <c r="P74" i="53"/>
  <c r="O107" i="53"/>
  <c r="N60" i="53"/>
  <c r="P52" i="53"/>
  <c r="P105" i="53"/>
  <c r="N72" i="53"/>
  <c r="P5" i="53"/>
  <c r="O24" i="53"/>
  <c r="P211" i="53"/>
  <c r="P119" i="53"/>
  <c r="N7" i="53"/>
  <c r="P180" i="53"/>
  <c r="N67" i="53"/>
  <c r="N31" i="53"/>
  <c r="O160" i="53"/>
  <c r="P45" i="53"/>
  <c r="N28" i="53"/>
  <c r="N79" i="53"/>
  <c r="N165" i="53"/>
  <c r="N131" i="53"/>
  <c r="N27" i="53"/>
  <c r="O78" i="53"/>
  <c r="N2" i="53"/>
  <c r="O221" i="52"/>
  <c r="O137" i="52"/>
  <c r="N209" i="52"/>
  <c r="O146" i="52"/>
  <c r="N133" i="52"/>
  <c r="P171" i="52"/>
  <c r="P267" i="52"/>
  <c r="P198" i="52"/>
  <c r="P228" i="52"/>
  <c r="N103" i="52"/>
  <c r="O101" i="52"/>
  <c r="O252" i="52"/>
  <c r="N135" i="52"/>
  <c r="P224" i="52"/>
  <c r="P195" i="52"/>
  <c r="N142" i="52"/>
  <c r="N271" i="52"/>
  <c r="P278" i="52"/>
  <c r="N154" i="52"/>
  <c r="P223" i="52"/>
  <c r="O204" i="52"/>
  <c r="P121" i="52"/>
  <c r="N16" i="52"/>
  <c r="O18" i="52"/>
  <c r="P20" i="52"/>
  <c r="N21" i="52"/>
  <c r="N42" i="52"/>
  <c r="P55" i="52"/>
  <c r="N67" i="52"/>
  <c r="N308" i="24"/>
  <c r="N312" i="24"/>
  <c r="P251" i="24"/>
  <c r="N165" i="24"/>
  <c r="N223" i="24"/>
  <c r="N292" i="24"/>
  <c r="O290" i="24"/>
  <c r="O334" i="24"/>
  <c r="P346" i="24"/>
  <c r="N321" i="24"/>
  <c r="N195" i="24"/>
  <c r="N244" i="24"/>
  <c r="O277" i="24"/>
  <c r="P202" i="24"/>
  <c r="N275" i="24"/>
  <c r="O374" i="24"/>
  <c r="N264" i="24"/>
  <c r="P270" i="24"/>
  <c r="O229" i="24"/>
  <c r="P324" i="24"/>
  <c r="P201" i="24"/>
  <c r="O369" i="24"/>
  <c r="O183" i="24"/>
  <c r="O180" i="24"/>
  <c r="O272" i="24"/>
  <c r="N268" i="53"/>
  <c r="P242" i="53"/>
  <c r="P219" i="53"/>
  <c r="P255" i="53"/>
  <c r="N230" i="53"/>
  <c r="O251" i="53"/>
  <c r="P215" i="53"/>
  <c r="P251" i="53"/>
  <c r="O226" i="53"/>
  <c r="N265" i="53"/>
  <c r="N233" i="53"/>
  <c r="N232" i="53"/>
  <c r="O209" i="53"/>
  <c r="O199" i="53"/>
  <c r="O98" i="53"/>
  <c r="O114" i="53"/>
  <c r="O190" i="53"/>
  <c r="P132" i="53"/>
  <c r="N106" i="53"/>
  <c r="N122" i="53"/>
  <c r="N152" i="53"/>
  <c r="N46" i="53"/>
  <c r="N183" i="53"/>
  <c r="P70" i="53"/>
  <c r="O134" i="53"/>
  <c r="P99" i="53"/>
  <c r="P204" i="53"/>
  <c r="P102" i="53"/>
  <c r="O133" i="53"/>
  <c r="P201" i="53"/>
  <c r="P35" i="53"/>
  <c r="P56" i="53"/>
  <c r="O211" i="53"/>
  <c r="P185" i="53"/>
  <c r="P89" i="53"/>
  <c r="O33" i="53"/>
  <c r="N81" i="53"/>
  <c r="P63" i="53"/>
  <c r="O127" i="53"/>
  <c r="N17" i="53"/>
  <c r="P79" i="53"/>
  <c r="N26" i="53"/>
  <c r="N115" i="53"/>
  <c r="O36" i="53"/>
  <c r="P78" i="53"/>
  <c r="P13" i="53"/>
  <c r="O11" i="53"/>
  <c r="P2" i="53"/>
  <c r="P221" i="52"/>
  <c r="O209" i="52"/>
  <c r="P232" i="52"/>
  <c r="O72" i="52"/>
  <c r="N139" i="52"/>
  <c r="P133" i="52"/>
  <c r="O78" i="52"/>
  <c r="P81" i="52"/>
  <c r="O116" i="52"/>
  <c r="P183" i="52"/>
  <c r="N162" i="52"/>
  <c r="N229" i="52"/>
  <c r="P260" i="52"/>
  <c r="P103" i="52"/>
  <c r="N140" i="52"/>
  <c r="P220" i="52"/>
  <c r="O187" i="52"/>
  <c r="O142" i="52"/>
  <c r="P271" i="52"/>
  <c r="O158" i="52"/>
  <c r="P154" i="52"/>
  <c r="O7" i="52"/>
  <c r="O16" i="52"/>
  <c r="O19" i="52"/>
  <c r="N35" i="52"/>
  <c r="N36" i="52"/>
  <c r="O42" i="52"/>
  <c r="O43" i="52"/>
  <c r="O63" i="52"/>
  <c r="O308" i="24"/>
  <c r="O312" i="24"/>
  <c r="O165" i="24"/>
  <c r="O223" i="24"/>
  <c r="O292" i="24"/>
  <c r="O329" i="24"/>
  <c r="P334" i="24"/>
  <c r="N203" i="24"/>
  <c r="N172" i="24"/>
  <c r="N236" i="24"/>
  <c r="P320" i="24"/>
  <c r="P321" i="24"/>
  <c r="P195" i="24"/>
  <c r="O244" i="24"/>
  <c r="N259" i="24"/>
  <c r="P257" i="24"/>
  <c r="P277" i="24"/>
  <c r="O275" i="24"/>
  <c r="O264" i="24"/>
  <c r="P369" i="24"/>
  <c r="N296" i="24"/>
  <c r="P295" i="24"/>
  <c r="N373" i="24"/>
  <c r="O235" i="24"/>
  <c r="O186" i="24"/>
  <c r="O8" i="24"/>
  <c r="P45" i="51"/>
  <c r="N40" i="51"/>
  <c r="N28" i="51"/>
  <c r="N162" i="51"/>
  <c r="N8" i="51"/>
  <c r="O54" i="51"/>
  <c r="P29" i="51"/>
  <c r="O159" i="51"/>
  <c r="N16" i="51"/>
  <c r="O268" i="54"/>
  <c r="P276" i="53"/>
  <c r="N260" i="53"/>
  <c r="P234" i="53"/>
  <c r="N242" i="53"/>
  <c r="O267" i="53"/>
  <c r="P256" i="53"/>
  <c r="N279" i="53"/>
  <c r="O227" i="53"/>
  <c r="N217" i="53"/>
  <c r="N240" i="53"/>
  <c r="O271" i="53"/>
  <c r="O255" i="53"/>
  <c r="O239" i="53"/>
  <c r="P222" i="53"/>
  <c r="N261" i="53"/>
  <c r="P232" i="53"/>
  <c r="N228" i="53"/>
  <c r="O132" i="53"/>
  <c r="P200" i="53"/>
  <c r="P123" i="53"/>
  <c r="O213" i="53"/>
  <c r="O187" i="53"/>
  <c r="O108" i="53"/>
  <c r="P133" i="53"/>
  <c r="N108" i="53"/>
  <c r="O197" i="53"/>
  <c r="N70" i="53"/>
  <c r="N74" i="53"/>
  <c r="P97" i="53"/>
  <c r="O80" i="53"/>
  <c r="O60" i="53"/>
  <c r="O35" i="53"/>
  <c r="O82" i="53"/>
  <c r="O170" i="53"/>
  <c r="O49" i="53"/>
  <c r="N104" i="53"/>
  <c r="P7" i="53"/>
  <c r="P142" i="53"/>
  <c r="N16" i="53"/>
  <c r="P31" i="53"/>
  <c r="N50" i="53"/>
  <c r="P169" i="53"/>
  <c r="P28" i="53"/>
  <c r="O131" i="53"/>
  <c r="N6" i="53"/>
  <c r="O21" i="53"/>
  <c r="P209" i="52"/>
  <c r="O147" i="52"/>
  <c r="N188" i="52"/>
  <c r="P139" i="52"/>
  <c r="N247" i="52"/>
  <c r="P116" i="52"/>
  <c r="N104" i="52"/>
  <c r="O177" i="52"/>
  <c r="P280" i="52"/>
  <c r="N211" i="52"/>
  <c r="P170" i="52"/>
  <c r="N83" i="52"/>
  <c r="O140" i="52"/>
  <c r="N215" i="52"/>
  <c r="P124" i="52"/>
  <c r="O186" i="52"/>
  <c r="N269" i="52"/>
  <c r="P142" i="52"/>
  <c r="N263" i="52"/>
  <c r="P158" i="52"/>
  <c r="O119" i="52"/>
  <c r="E167" i="52"/>
  <c r="M167" i="52" s="1"/>
  <c r="Q167" i="52" s="1"/>
  <c r="P7" i="52"/>
  <c r="N10" i="52"/>
  <c r="P16" i="52"/>
  <c r="N24" i="52"/>
  <c r="O35" i="52"/>
  <c r="O36" i="52"/>
  <c r="P63" i="52"/>
  <c r="N69" i="52"/>
  <c r="P308" i="24"/>
  <c r="P312" i="24"/>
  <c r="P165" i="24"/>
  <c r="P223" i="24"/>
  <c r="P292" i="24"/>
  <c r="P329" i="24"/>
  <c r="O167" i="24"/>
  <c r="P203" i="24"/>
  <c r="P288" i="24"/>
  <c r="P236" i="24"/>
  <c r="P244" i="24"/>
  <c r="P259" i="24"/>
  <c r="N242" i="24"/>
  <c r="N189" i="24"/>
  <c r="P275" i="24"/>
  <c r="N258" i="24"/>
  <c r="P264" i="24"/>
  <c r="N344" i="24"/>
  <c r="N349" i="24"/>
  <c r="O162" i="24"/>
  <c r="O296" i="24"/>
  <c r="O331" i="24"/>
  <c r="O254" i="24"/>
  <c r="P365" i="24"/>
  <c r="N352" i="24"/>
  <c r="N348" i="24"/>
  <c r="P10" i="24"/>
  <c r="N34" i="24"/>
  <c r="P244" i="54"/>
  <c r="O242" i="53"/>
  <c r="P280" i="53"/>
  <c r="P268" i="53"/>
  <c r="N252" i="53"/>
  <c r="N274" i="53"/>
  <c r="P263" i="53"/>
  <c r="P279" i="53"/>
  <c r="O264" i="53"/>
  <c r="N272" i="53"/>
  <c r="P259" i="53"/>
  <c r="N280" i="53"/>
  <c r="N257" i="53"/>
  <c r="O46" i="53"/>
  <c r="O106" i="53"/>
  <c r="N116" i="53"/>
  <c r="N199" i="53"/>
  <c r="N114" i="53"/>
  <c r="N30" i="53"/>
  <c r="N107" i="53"/>
  <c r="O171" i="53"/>
  <c r="N51" i="53"/>
  <c r="P145" i="53"/>
  <c r="P156" i="53"/>
  <c r="O139" i="53"/>
  <c r="O40" i="53"/>
  <c r="N52" i="53"/>
  <c r="N124" i="53"/>
  <c r="N39" i="53"/>
  <c r="N141" i="53"/>
  <c r="N47" i="53"/>
  <c r="N191" i="53"/>
  <c r="N62" i="53"/>
  <c r="O88" i="53"/>
  <c r="N24" i="53"/>
  <c r="N49" i="53"/>
  <c r="O125" i="53"/>
  <c r="P198" i="53"/>
  <c r="P160" i="53"/>
  <c r="P33" i="53"/>
  <c r="N189" i="53"/>
  <c r="O81" i="53"/>
  <c r="P100" i="53"/>
  <c r="N113" i="53"/>
  <c r="N135" i="53"/>
  <c r="O26" i="53"/>
  <c r="O115" i="53"/>
  <c r="P36" i="53"/>
  <c r="P11" i="53"/>
  <c r="P8" i="53"/>
  <c r="O128" i="53"/>
  <c r="P147" i="52"/>
  <c r="O188" i="52"/>
  <c r="O247" i="52"/>
  <c r="O106" i="52"/>
  <c r="N143" i="52"/>
  <c r="P104" i="52"/>
  <c r="O211" i="52"/>
  <c r="P122" i="52"/>
  <c r="O83" i="52"/>
  <c r="P192" i="52"/>
  <c r="N242" i="52"/>
  <c r="O203" i="52"/>
  <c r="O215" i="52"/>
  <c r="N259" i="52"/>
  <c r="P174" i="52"/>
  <c r="P186" i="52"/>
  <c r="N112" i="52"/>
  <c r="O263" i="52"/>
  <c r="N244" i="52"/>
  <c r="P119" i="52"/>
  <c r="N13" i="52"/>
  <c r="O24" i="52"/>
  <c r="N48" i="52"/>
  <c r="N53" i="52"/>
  <c r="N214" i="24"/>
  <c r="N199" i="24"/>
  <c r="O182" i="24"/>
  <c r="O189" i="24"/>
  <c r="N231" i="24"/>
  <c r="O258" i="24"/>
  <c r="O344" i="24"/>
  <c r="P349" i="24"/>
  <c r="P339" i="24"/>
  <c r="N316" i="24"/>
  <c r="O340" i="24"/>
  <c r="P212" i="24"/>
  <c r="P254" i="24"/>
  <c r="P226" i="24"/>
  <c r="O317" i="24"/>
  <c r="O352" i="24"/>
  <c r="O348" i="24"/>
  <c r="P286" i="24"/>
  <c r="O247" i="24"/>
  <c r="P238" i="24"/>
  <c r="O6" i="24"/>
  <c r="N25" i="24"/>
  <c r="P34" i="24"/>
  <c r="O48" i="24"/>
  <c r="P49" i="24"/>
  <c r="N53" i="24"/>
  <c r="P56" i="24"/>
  <c r="O61" i="24"/>
  <c r="P58" i="51"/>
  <c r="O19" i="51"/>
  <c r="O113" i="51"/>
  <c r="N185" i="51"/>
  <c r="N206" i="51"/>
  <c r="P168" i="24"/>
  <c r="N204" i="24"/>
  <c r="O260" i="24"/>
  <c r="N356" i="24"/>
  <c r="N8" i="24"/>
  <c r="N63" i="24"/>
  <c r="P68" i="24"/>
  <c r="P197" i="51"/>
  <c r="P118" i="51"/>
  <c r="P113" i="51"/>
  <c r="O152" i="51"/>
  <c r="N93" i="51"/>
  <c r="N168" i="51"/>
  <c r="P203" i="51"/>
  <c r="P81" i="51"/>
  <c r="O212" i="51"/>
  <c r="O191" i="51"/>
  <c r="N154" i="51"/>
  <c r="O171" i="51"/>
  <c r="O36" i="51"/>
  <c r="O31" i="51"/>
  <c r="N201" i="51"/>
  <c r="O46" i="51"/>
  <c r="O141" i="51"/>
  <c r="N2" i="51"/>
  <c r="O143" i="51"/>
  <c r="N175" i="51"/>
  <c r="O74" i="51"/>
  <c r="O115" i="51"/>
  <c r="N106" i="51"/>
  <c r="O69" i="51"/>
  <c r="N49" i="51"/>
  <c r="N104" i="51"/>
  <c r="P217" i="51"/>
  <c r="P218" i="51"/>
  <c r="N220" i="51"/>
  <c r="N223" i="51"/>
  <c r="P225" i="51"/>
  <c r="N231" i="51"/>
  <c r="P233" i="51"/>
  <c r="P238" i="51"/>
  <c r="O244" i="51"/>
  <c r="N254" i="51"/>
  <c r="O273" i="51"/>
  <c r="N228" i="51"/>
  <c r="N252" i="51"/>
  <c r="O277" i="51"/>
  <c r="O64" i="52"/>
  <c r="N184" i="24"/>
  <c r="O219" i="24"/>
  <c r="N324" i="24"/>
  <c r="O310" i="24"/>
  <c r="O368" i="24"/>
  <c r="P71" i="24"/>
  <c r="P209" i="51"/>
  <c r="O28" i="51"/>
  <c r="N177" i="51"/>
  <c r="N116" i="51"/>
  <c r="P159" i="51"/>
  <c r="O82" i="51"/>
  <c r="O16" i="51"/>
  <c r="P212" i="51"/>
  <c r="P191" i="51"/>
  <c r="N68" i="51"/>
  <c r="O63" i="51"/>
  <c r="O158" i="51"/>
  <c r="O182" i="51"/>
  <c r="P171" i="51"/>
  <c r="P31" i="51"/>
  <c r="N79" i="51"/>
  <c r="P46" i="51"/>
  <c r="N166" i="51"/>
  <c r="N55" i="51"/>
  <c r="P141" i="51"/>
  <c r="N161" i="51"/>
  <c r="N71" i="51"/>
  <c r="P2" i="51"/>
  <c r="N97" i="51"/>
  <c r="O175" i="51"/>
  <c r="N204" i="51"/>
  <c r="N111" i="51"/>
  <c r="P74" i="51"/>
  <c r="N190" i="51"/>
  <c r="N109" i="51"/>
  <c r="P106" i="51"/>
  <c r="O49" i="51"/>
  <c r="P104" i="51"/>
  <c r="N64" i="51"/>
  <c r="N199" i="51"/>
  <c r="O156" i="51"/>
  <c r="N216" i="51"/>
  <c r="N219" i="51"/>
  <c r="O220" i="51"/>
  <c r="N249" i="51"/>
  <c r="P250" i="51"/>
  <c r="O254" i="51"/>
  <c r="P239" i="24"/>
  <c r="N346" i="24"/>
  <c r="O190" i="24"/>
  <c r="O279" i="24"/>
  <c r="N37" i="24"/>
  <c r="N70" i="24"/>
  <c r="N9" i="51"/>
  <c r="P8" i="51"/>
  <c r="O29" i="51"/>
  <c r="P140" i="51"/>
  <c r="N72" i="51"/>
  <c r="N205" i="51"/>
  <c r="O122" i="51"/>
  <c r="P158" i="51"/>
  <c r="P182" i="51"/>
  <c r="P123" i="51"/>
  <c r="O79" i="51"/>
  <c r="N151" i="51"/>
  <c r="O166" i="51"/>
  <c r="P55" i="51"/>
  <c r="O161" i="51"/>
  <c r="O71" i="51"/>
  <c r="O169" i="51"/>
  <c r="O97" i="51"/>
  <c r="O204" i="51"/>
  <c r="N183" i="51"/>
  <c r="O111" i="51"/>
  <c r="O189" i="51"/>
  <c r="O109" i="51"/>
  <c r="P49" i="51"/>
  <c r="P64" i="51"/>
  <c r="P199" i="51"/>
  <c r="N215" i="51"/>
  <c r="P216" i="51"/>
  <c r="O219" i="51"/>
  <c r="N227" i="51"/>
  <c r="O228" i="51"/>
  <c r="P240" i="51"/>
  <c r="N241" i="51"/>
  <c r="P248" i="51"/>
  <c r="O249" i="51"/>
  <c r="O251" i="51"/>
  <c r="O252" i="51"/>
  <c r="P254" i="51"/>
  <c r="O259" i="51"/>
  <c r="O260" i="51"/>
  <c r="O265" i="51"/>
  <c r="P274" i="51"/>
  <c r="P277" i="51"/>
  <c r="N279" i="51"/>
  <c r="N264" i="51"/>
  <c r="P265" i="51"/>
  <c r="O257" i="51"/>
  <c r="N270" i="51"/>
  <c r="N278" i="51"/>
  <c r="N271" i="51"/>
  <c r="P273" i="51"/>
  <c r="O161" i="24"/>
  <c r="P359" i="24"/>
  <c r="N179" i="24"/>
  <c r="P360" i="24"/>
  <c r="O9" i="24"/>
  <c r="P48" i="51"/>
  <c r="O25" i="51"/>
  <c r="O186" i="51"/>
  <c r="N59" i="51"/>
  <c r="N84" i="51"/>
  <c r="O72" i="51"/>
  <c r="O205" i="51"/>
  <c r="P122" i="51"/>
  <c r="N135" i="51"/>
  <c r="P79" i="51"/>
  <c r="N91" i="51"/>
  <c r="P151" i="51"/>
  <c r="P166" i="51"/>
  <c r="P114" i="51"/>
  <c r="P161" i="51"/>
  <c r="P169" i="51"/>
  <c r="P97" i="51"/>
  <c r="N108" i="51"/>
  <c r="P204" i="51"/>
  <c r="P183" i="51"/>
  <c r="P111" i="51"/>
  <c r="O149" i="51"/>
  <c r="P109" i="51"/>
  <c r="N15" i="51"/>
  <c r="N173" i="51"/>
  <c r="P57" i="51"/>
  <c r="O215" i="51"/>
  <c r="O227" i="51"/>
  <c r="O241" i="51"/>
  <c r="P249" i="51"/>
  <c r="P251" i="51"/>
  <c r="P258" i="51"/>
  <c r="N255" i="51"/>
  <c r="N244" i="51"/>
  <c r="P278" i="51"/>
  <c r="N23" i="52"/>
  <c r="P318" i="24"/>
  <c r="O51" i="24"/>
  <c r="P55" i="24"/>
  <c r="N75" i="51"/>
  <c r="P83" i="51"/>
  <c r="P59" i="51"/>
  <c r="O86" i="51"/>
  <c r="O84" i="51"/>
  <c r="N43" i="51"/>
  <c r="N176" i="51"/>
  <c r="O5" i="51"/>
  <c r="P72" i="51"/>
  <c r="O202" i="51"/>
  <c r="N194" i="51"/>
  <c r="N133" i="51"/>
  <c r="O91" i="51"/>
  <c r="N160" i="51"/>
  <c r="N98" i="51"/>
  <c r="N33" i="51"/>
  <c r="P128" i="51"/>
  <c r="O108" i="51"/>
  <c r="P15" i="51"/>
  <c r="O94" i="51"/>
  <c r="N99" i="51"/>
  <c r="P215" i="51"/>
  <c r="P227" i="51"/>
  <c r="N239" i="51"/>
  <c r="P241" i="51"/>
  <c r="N247" i="51"/>
  <c r="N256" i="51"/>
  <c r="N257" i="51"/>
  <c r="N236" i="51"/>
  <c r="O233" i="51"/>
  <c r="P261" i="51"/>
  <c r="N273" i="51"/>
  <c r="P280" i="51"/>
  <c r="N265" i="51"/>
  <c r="O253" i="24"/>
  <c r="N341" i="24"/>
  <c r="N274" i="24"/>
  <c r="P298" i="24"/>
  <c r="P211" i="24"/>
  <c r="P3" i="24"/>
  <c r="O23" i="51"/>
  <c r="O45" i="51"/>
  <c r="N19" i="51"/>
  <c r="O206" i="51"/>
  <c r="P41" i="51"/>
  <c r="N144" i="51"/>
  <c r="N207" i="51"/>
  <c r="P84" i="51"/>
  <c r="P43" i="51"/>
  <c r="O176" i="51"/>
  <c r="N155" i="51"/>
  <c r="O194" i="51"/>
  <c r="O133" i="51"/>
  <c r="N13" i="51"/>
  <c r="N150" i="51"/>
  <c r="P91" i="51"/>
  <c r="N100" i="51"/>
  <c r="N180" i="51"/>
  <c r="O160" i="51"/>
  <c r="O98" i="51"/>
  <c r="N119" i="51"/>
  <c r="P108" i="51"/>
  <c r="O66" i="51"/>
  <c r="N184" i="51"/>
  <c r="N181" i="51"/>
  <c r="N37" i="51"/>
  <c r="P94" i="51"/>
  <c r="O99" i="51"/>
  <c r="O56" i="51"/>
  <c r="N280" i="51"/>
  <c r="O238" i="51"/>
  <c r="O276" i="51"/>
  <c r="O275" i="51"/>
  <c r="O169" i="24"/>
  <c r="O327" i="24"/>
  <c r="N59" i="24"/>
  <c r="N61" i="24"/>
  <c r="O6" i="51"/>
  <c r="P53" i="51"/>
  <c r="P60" i="51"/>
  <c r="N142" i="51"/>
  <c r="O126" i="51"/>
  <c r="N147" i="51"/>
  <c r="O198" i="51"/>
  <c r="P208" i="51"/>
  <c r="O179" i="51"/>
  <c r="N26" i="51"/>
  <c r="P194" i="51"/>
  <c r="P133" i="51"/>
  <c r="O13" i="51"/>
  <c r="P150" i="51"/>
  <c r="O100" i="51"/>
  <c r="P180" i="51"/>
  <c r="P160" i="51"/>
  <c r="N213" i="51"/>
  <c r="P98" i="51"/>
  <c r="P119" i="51"/>
  <c r="N125" i="51"/>
  <c r="P184" i="51"/>
  <c r="P181" i="51"/>
  <c r="P192" i="51"/>
  <c r="O37" i="51"/>
  <c r="P99" i="51"/>
  <c r="N217" i="51"/>
  <c r="N218" i="51"/>
  <c r="P224" i="51"/>
  <c r="N225" i="51"/>
  <c r="N233" i="51"/>
  <c r="O236" i="51"/>
  <c r="P257" i="51"/>
  <c r="O261" i="51"/>
  <c r="N268" i="51"/>
  <c r="O270" i="51"/>
  <c r="O272" i="51"/>
  <c r="N276" i="51"/>
  <c r="O278" i="51"/>
  <c r="O280" i="51"/>
  <c r="N74" i="51"/>
  <c r="O218" i="51"/>
  <c r="O225" i="51"/>
  <c r="O246" i="51"/>
  <c r="N260" i="51"/>
  <c r="O47" i="52"/>
  <c r="N54" i="52"/>
  <c r="P309" i="24"/>
  <c r="O246" i="24"/>
  <c r="P283" i="24"/>
  <c r="P250" i="24"/>
  <c r="N186" i="24"/>
  <c r="N4" i="51"/>
  <c r="N12" i="51"/>
  <c r="O103" i="51"/>
  <c r="O185" i="51"/>
  <c r="P76" i="51"/>
  <c r="N52" i="51"/>
  <c r="P92" i="51"/>
  <c r="N81" i="51"/>
  <c r="P167" i="51"/>
  <c r="O85" i="51"/>
  <c r="N67" i="51"/>
  <c r="P13" i="51"/>
  <c r="N171" i="51"/>
  <c r="N31" i="51"/>
  <c r="N153" i="51"/>
  <c r="N46" i="51"/>
  <c r="P100" i="51"/>
  <c r="N141" i="51"/>
  <c r="O163" i="51"/>
  <c r="O125" i="51"/>
  <c r="O24" i="51"/>
  <c r="O217" i="51"/>
  <c r="O268" i="51"/>
  <c r="N267" i="51"/>
  <c r="P190" i="51"/>
  <c r="P78" i="51"/>
  <c r="N285" i="24"/>
  <c r="P176" i="24"/>
  <c r="O183" i="52"/>
  <c r="N97" i="52"/>
  <c r="P198" i="24"/>
  <c r="O96" i="51"/>
  <c r="N113" i="51"/>
  <c r="N200" i="51"/>
  <c r="N70" i="51"/>
  <c r="N5" i="51"/>
  <c r="N42" i="51"/>
  <c r="O78" i="51"/>
  <c r="P18" i="51"/>
  <c r="O188" i="51"/>
  <c r="P75" i="51"/>
  <c r="O4" i="51"/>
  <c r="N68" i="52"/>
  <c r="O55" i="52"/>
  <c r="O278" i="52"/>
  <c r="N44" i="52"/>
  <c r="O31" i="52"/>
  <c r="O269" i="52"/>
  <c r="N7" i="52"/>
  <c r="O196" i="52"/>
  <c r="P258" i="52"/>
  <c r="P167" i="52"/>
  <c r="P56" i="52"/>
  <c r="O10" i="52"/>
  <c r="O103" i="52"/>
  <c r="P162" i="52"/>
  <c r="P211" i="52"/>
  <c r="P125" i="52"/>
  <c r="P212" i="52"/>
  <c r="P146" i="52"/>
  <c r="P65" i="52"/>
  <c r="O45" i="52"/>
  <c r="P51" i="52"/>
  <c r="P36" i="52"/>
  <c r="P14" i="52"/>
  <c r="N3" i="52"/>
  <c r="P67" i="52"/>
  <c r="N43" i="52"/>
  <c r="P21" i="52"/>
  <c r="N65" i="52"/>
  <c r="O25" i="52"/>
  <c r="O22" i="52"/>
  <c r="N202" i="52"/>
  <c r="N246" i="52"/>
  <c r="O74" i="52"/>
  <c r="N223" i="52"/>
  <c r="P237" i="52"/>
  <c r="O201" i="52"/>
  <c r="N191" i="52"/>
  <c r="O167" i="52"/>
  <c r="N95" i="52"/>
  <c r="N11" i="52"/>
  <c r="N201" i="52"/>
  <c r="O276" i="52"/>
  <c r="O124" i="52"/>
  <c r="P239" i="52"/>
  <c r="O219" i="52"/>
  <c r="N248" i="52"/>
  <c r="N113" i="52"/>
  <c r="N119" i="52"/>
  <c r="P256" i="52"/>
  <c r="O242" i="52"/>
  <c r="P86" i="52"/>
  <c r="N173" i="52"/>
  <c r="P190" i="52"/>
  <c r="N250" i="52"/>
  <c r="P236" i="52"/>
  <c r="P252" i="52"/>
  <c r="N190" i="52"/>
  <c r="P255" i="52"/>
  <c r="P229" i="52"/>
  <c r="N81" i="52"/>
  <c r="N231" i="52"/>
  <c r="N238" i="52"/>
  <c r="P107" i="52"/>
  <c r="P141" i="52"/>
  <c r="N96" i="52"/>
  <c r="O164" i="52"/>
  <c r="N36" i="24"/>
  <c r="O5" i="24"/>
  <c r="P40" i="24"/>
  <c r="P70" i="24"/>
  <c r="O52" i="24"/>
  <c r="O31" i="24"/>
  <c r="N280" i="24"/>
  <c r="O342" i="24"/>
  <c r="N226" i="24"/>
  <c r="O222" i="24"/>
  <c r="N197" i="24"/>
  <c r="P322" i="24"/>
  <c r="N326" i="24"/>
  <c r="P351" i="24"/>
  <c r="O351" i="24"/>
  <c r="O341" i="24"/>
  <c r="N270" i="24"/>
  <c r="N163" i="24"/>
  <c r="N174" i="24"/>
  <c r="P182" i="24"/>
  <c r="O62" i="24"/>
  <c r="P43" i="24"/>
  <c r="P17" i="24"/>
  <c r="O38" i="24"/>
  <c r="O28" i="24"/>
  <c r="O58" i="24"/>
  <c r="O54" i="24"/>
  <c r="P259" i="51"/>
  <c r="P256" i="51"/>
  <c r="O101" i="51"/>
  <c r="O8" i="51"/>
  <c r="O68" i="52"/>
  <c r="N130" i="52"/>
  <c r="O60" i="51"/>
  <c r="O330" i="24"/>
  <c r="N111" i="52"/>
  <c r="N184" i="52"/>
  <c r="O268" i="24"/>
  <c r="N61" i="51"/>
  <c r="O62" i="51"/>
  <c r="O35" i="51"/>
  <c r="P86" i="51"/>
  <c r="P5" i="51"/>
  <c r="N83" i="51"/>
  <c r="N164" i="51"/>
  <c r="N35" i="51"/>
  <c r="P177" i="51"/>
  <c r="N88" i="51"/>
  <c r="P186" i="51"/>
  <c r="N40" i="52"/>
  <c r="N22" i="52"/>
  <c r="O52" i="52"/>
  <c r="N39" i="52"/>
  <c r="O185" i="52"/>
  <c r="N172" i="52"/>
  <c r="N270" i="52"/>
  <c r="N156" i="52"/>
  <c r="O193" i="52"/>
  <c r="N63" i="52"/>
  <c r="P40" i="52"/>
  <c r="O23" i="52"/>
  <c r="N87" i="52"/>
  <c r="N89" i="52"/>
  <c r="N260" i="52"/>
  <c r="P91" i="52"/>
  <c r="O79" i="52"/>
  <c r="N78" i="52"/>
  <c r="O70" i="52"/>
  <c r="N226" i="52"/>
  <c r="O69" i="52"/>
  <c r="O65" i="52"/>
  <c r="N59" i="52"/>
  <c r="O34" i="52"/>
  <c r="O28" i="52"/>
  <c r="P68" i="52"/>
  <c r="N60" i="52"/>
  <c r="O54" i="52"/>
  <c r="N34" i="52"/>
  <c r="N14" i="52"/>
  <c r="O29" i="52"/>
  <c r="O49" i="52"/>
  <c r="O17" i="52"/>
  <c r="N33" i="52"/>
  <c r="P2" i="52"/>
  <c r="O37" i="52"/>
  <c r="O13" i="52"/>
  <c r="N9" i="52"/>
  <c r="P230" i="52"/>
  <c r="P28" i="52"/>
  <c r="O191" i="52"/>
  <c r="P218" i="52"/>
  <c r="P123" i="52"/>
  <c r="N274" i="52"/>
  <c r="P246" i="52"/>
  <c r="P19" i="52"/>
  <c r="O151" i="52"/>
  <c r="N167" i="52"/>
  <c r="O92" i="52"/>
  <c r="O157" i="52"/>
  <c r="P257" i="52"/>
  <c r="N85" i="52"/>
  <c r="N186" i="52"/>
  <c r="N129" i="52"/>
  <c r="O126" i="52"/>
  <c r="O154" i="52"/>
  <c r="N216" i="52"/>
  <c r="N261" i="52"/>
  <c r="P101" i="52"/>
  <c r="P118" i="52"/>
  <c r="P144" i="52"/>
  <c r="N134" i="52"/>
  <c r="N131" i="52"/>
  <c r="O197" i="52"/>
  <c r="P264" i="52"/>
  <c r="O117" i="52"/>
  <c r="P140" i="52"/>
  <c r="N183" i="52"/>
  <c r="O172" i="52"/>
  <c r="N168" i="52"/>
  <c r="O94" i="52"/>
  <c r="N189" i="52"/>
  <c r="N212" i="52"/>
  <c r="O125" i="52"/>
  <c r="O217" i="52"/>
  <c r="P226" i="52"/>
  <c r="N120" i="52"/>
  <c r="N132" i="52"/>
  <c r="O29" i="24"/>
  <c r="N29" i="24"/>
  <c r="P8" i="24"/>
  <c r="N5" i="24"/>
  <c r="O37" i="24"/>
  <c r="P51" i="24"/>
  <c r="N30" i="24"/>
  <c r="O4" i="24"/>
  <c r="P50" i="24"/>
  <c r="N38" i="24"/>
  <c r="O280" i="24"/>
  <c r="P171" i="24"/>
  <c r="N211" i="24"/>
  <c r="N319" i="24"/>
  <c r="N232" i="24"/>
  <c r="O299" i="24"/>
  <c r="O204" i="24"/>
  <c r="P315" i="24"/>
  <c r="N257" i="24"/>
  <c r="N175" i="24"/>
  <c r="P246" i="51"/>
  <c r="N275" i="51"/>
  <c r="O127" i="51"/>
  <c r="P95" i="52"/>
  <c r="P39" i="51"/>
  <c r="N233" i="52"/>
  <c r="N90" i="52"/>
  <c r="P262" i="24"/>
  <c r="O313" i="24"/>
  <c r="O208" i="51"/>
  <c r="P174" i="51"/>
  <c r="P138" i="51"/>
  <c r="O137" i="51"/>
  <c r="P136" i="51"/>
  <c r="P96" i="51"/>
  <c r="N211" i="51"/>
  <c r="N198" i="51"/>
  <c r="N202" i="51"/>
  <c r="N210" i="51"/>
  <c r="N117" i="51"/>
  <c r="N54" i="51"/>
  <c r="O140" i="51"/>
  <c r="N103" i="51"/>
  <c r="O116" i="51"/>
  <c r="N34" i="51"/>
  <c r="N209" i="51"/>
  <c r="P39" i="52"/>
  <c r="P185" i="52"/>
  <c r="O40" i="52"/>
  <c r="N277" i="52"/>
  <c r="P177" i="52"/>
  <c r="P194" i="52"/>
  <c r="N6" i="52"/>
  <c r="O272" i="52"/>
  <c r="P77" i="52"/>
  <c r="N243" i="52"/>
  <c r="O128" i="52"/>
  <c r="O279" i="52"/>
  <c r="P80" i="52"/>
  <c r="O228" i="52"/>
  <c r="O212" i="52"/>
  <c r="P100" i="52"/>
  <c r="P27" i="52"/>
  <c r="P50" i="52"/>
  <c r="O20" i="52"/>
  <c r="O5" i="52"/>
  <c r="N4" i="52"/>
  <c r="O3" i="52"/>
  <c r="P46" i="52"/>
  <c r="N49" i="52"/>
  <c r="N230" i="52"/>
  <c r="O202" i="52"/>
  <c r="O246" i="52"/>
  <c r="P74" i="52"/>
  <c r="O97" i="52"/>
  <c r="O223" i="52"/>
  <c r="N254" i="52"/>
  <c r="P201" i="52"/>
  <c r="N251" i="52"/>
  <c r="O102" i="52"/>
  <c r="P18" i="52"/>
  <c r="O192" i="52"/>
  <c r="P219" i="52"/>
  <c r="O149" i="52"/>
  <c r="O113" i="52"/>
  <c r="P244" i="52"/>
  <c r="O112" i="52"/>
  <c r="P148" i="52"/>
  <c r="N197" i="52"/>
  <c r="O173" i="52"/>
  <c r="O267" i="52"/>
  <c r="O255" i="52"/>
  <c r="O162" i="52"/>
  <c r="N267" i="52"/>
  <c r="P262" i="52"/>
  <c r="O231" i="52"/>
  <c r="N180" i="52"/>
  <c r="O90" i="52"/>
  <c r="O238" i="52"/>
  <c r="O161" i="52"/>
  <c r="O82" i="52"/>
  <c r="N150" i="52"/>
  <c r="O96" i="52"/>
  <c r="N199" i="52"/>
  <c r="N232" i="52"/>
  <c r="P29" i="24"/>
  <c r="P69" i="24"/>
  <c r="N50" i="24"/>
  <c r="N4" i="24"/>
  <c r="P65" i="24"/>
  <c r="P28" i="24"/>
  <c r="P36" i="24"/>
  <c r="O57" i="24"/>
  <c r="N27" i="24"/>
  <c r="P41" i="24"/>
  <c r="O281" i="24"/>
  <c r="P183" i="24"/>
  <c r="O360" i="24"/>
  <c r="O307" i="24"/>
  <c r="O373" i="24"/>
  <c r="O255" i="24"/>
  <c r="N255" i="24"/>
  <c r="O366" i="24"/>
  <c r="N201" i="24"/>
  <c r="O262" i="24"/>
  <c r="N299" i="24"/>
  <c r="N260" i="24"/>
  <c r="P184" i="24"/>
  <c r="N216" i="24"/>
  <c r="O316" i="24"/>
  <c r="N193" i="24"/>
  <c r="N337" i="24"/>
  <c r="N168" i="24"/>
  <c r="P62" i="24"/>
  <c r="O59" i="24"/>
  <c r="N17" i="24"/>
  <c r="N18" i="24"/>
  <c r="P64" i="24"/>
  <c r="O30" i="24"/>
  <c r="N62" i="24"/>
  <c r="O44" i="24"/>
  <c r="N40" i="24"/>
  <c r="O14" i="24"/>
  <c r="O50" i="24"/>
  <c r="P287" i="24"/>
  <c r="O177" i="24"/>
  <c r="O287" i="24"/>
  <c r="P175" i="24"/>
  <c r="P2" i="24"/>
  <c r="O210" i="24"/>
  <c r="O232" i="24"/>
  <c r="O2" i="24"/>
  <c r="O181" i="24"/>
  <c r="N358" i="24"/>
  <c r="N261" i="24"/>
  <c r="O253" i="51"/>
  <c r="O123" i="51"/>
  <c r="P142" i="51"/>
  <c r="N252" i="52"/>
  <c r="P289" i="24"/>
  <c r="N266" i="24"/>
  <c r="P205" i="52"/>
  <c r="O280" i="52"/>
  <c r="N287" i="24"/>
  <c r="N266" i="52"/>
  <c r="N82" i="51"/>
  <c r="N25" i="51"/>
  <c r="P202" i="51"/>
  <c r="N138" i="51"/>
  <c r="P210" i="51"/>
  <c r="O210" i="51"/>
  <c r="N146" i="51"/>
  <c r="P170" i="51"/>
  <c r="P4" i="51"/>
  <c r="P52" i="52"/>
  <c r="O39" i="52"/>
  <c r="P266" i="52"/>
  <c r="N208" i="52"/>
  <c r="P115" i="52"/>
  <c r="P172" i="52"/>
  <c r="P272" i="52"/>
  <c r="O270" i="52"/>
  <c r="O156" i="52"/>
  <c r="O194" i="52"/>
  <c r="P197" i="52"/>
  <c r="N194" i="52"/>
  <c r="P243" i="52"/>
  <c r="N196" i="52"/>
  <c r="O165" i="52"/>
  <c r="O56" i="52"/>
  <c r="P38" i="52"/>
  <c r="P22" i="52"/>
  <c r="N128" i="52"/>
  <c r="N152" i="52"/>
  <c r="O87" i="52"/>
  <c r="O108" i="52"/>
  <c r="O89" i="52"/>
  <c r="P79" i="52"/>
  <c r="N109" i="52"/>
  <c r="N71" i="52"/>
  <c r="N221" i="52"/>
  <c r="P78" i="52"/>
  <c r="P61" i="52"/>
  <c r="P62" i="52"/>
  <c r="O33" i="52"/>
  <c r="N27" i="52"/>
  <c r="O67" i="52"/>
  <c r="O53" i="52"/>
  <c r="N30" i="52"/>
  <c r="O12" i="52"/>
  <c r="N41" i="52"/>
  <c r="P66" i="52"/>
  <c r="N2" i="52"/>
  <c r="O62" i="52"/>
  <c r="P42" i="52"/>
  <c r="P13" i="52"/>
  <c r="O9" i="52"/>
  <c r="P9" i="52"/>
  <c r="O27" i="52"/>
  <c r="N176" i="52"/>
  <c r="P191" i="52"/>
  <c r="N218" i="52"/>
  <c r="O274" i="52"/>
  <c r="O127" i="52"/>
  <c r="O153" i="52"/>
  <c r="O130" i="52"/>
  <c r="P92" i="52"/>
  <c r="P10" i="52"/>
  <c r="P176" i="52"/>
  <c r="N122" i="52"/>
  <c r="O243" i="52"/>
  <c r="N157" i="52"/>
  <c r="N136" i="52"/>
  <c r="O138" i="52"/>
  <c r="O174" i="52"/>
  <c r="N174" i="52"/>
  <c r="N126" i="52"/>
  <c r="N158" i="52"/>
  <c r="P269" i="52"/>
  <c r="P242" i="52"/>
  <c r="P105" i="52"/>
  <c r="N200" i="52"/>
  <c r="N163" i="52"/>
  <c r="N169" i="52"/>
  <c r="P261" i="52"/>
  <c r="O131" i="52"/>
  <c r="O250" i="52"/>
  <c r="P117" i="52"/>
  <c r="O75" i="52"/>
  <c r="N275" i="52"/>
  <c r="P90" i="52"/>
  <c r="O104" i="52"/>
  <c r="O168" i="52"/>
  <c r="P94" i="52"/>
  <c r="P249" i="52"/>
  <c r="P189" i="52"/>
  <c r="N76" i="52"/>
  <c r="N207" i="52"/>
  <c r="P217" i="52"/>
  <c r="P188" i="52"/>
  <c r="N49" i="24"/>
  <c r="N47" i="24"/>
  <c r="N12" i="24"/>
  <c r="O49" i="24"/>
  <c r="O63" i="24"/>
  <c r="P4" i="24"/>
  <c r="O36" i="24"/>
  <c r="P280" i="24"/>
  <c r="P306" i="24"/>
  <c r="N331" i="24"/>
  <c r="N215" i="24"/>
  <c r="N235" i="24"/>
  <c r="N354" i="24"/>
  <c r="O200" i="24"/>
  <c r="N3" i="24"/>
  <c r="P284" i="24"/>
  <c r="N368" i="24"/>
  <c r="O372" i="24"/>
  <c r="O218" i="24"/>
  <c r="P325" i="24"/>
  <c r="O278" i="24"/>
  <c r="O257" i="24"/>
  <c r="P205" i="24"/>
  <c r="P267" i="24"/>
  <c r="P234" i="24"/>
  <c r="N290" i="24"/>
  <c r="N56" i="24"/>
  <c r="P66" i="24"/>
  <c r="P16" i="24"/>
  <c r="N20" i="24"/>
  <c r="O19" i="24"/>
  <c r="P44" i="24"/>
  <c r="P24" i="24"/>
  <c r="P20" i="24"/>
  <c r="N39" i="24"/>
  <c r="O27" i="24"/>
  <c r="O68" i="24"/>
  <c r="N21" i="24"/>
  <c r="P13" i="24"/>
  <c r="N272" i="51"/>
  <c r="P304" i="24"/>
  <c r="O239" i="52"/>
  <c r="P167" i="24"/>
  <c r="O47" i="24"/>
  <c r="O51" i="52"/>
  <c r="O261" i="52"/>
  <c r="P249" i="24"/>
  <c r="O229" i="52"/>
  <c r="P44" i="52"/>
  <c r="P222" i="52"/>
  <c r="P195" i="51"/>
  <c r="P62" i="51"/>
  <c r="N139" i="51"/>
  <c r="P42" i="51"/>
  <c r="P144" i="51"/>
  <c r="P54" i="51"/>
  <c r="N131" i="51"/>
  <c r="O170" i="51"/>
  <c r="O43" i="51"/>
  <c r="O41" i="52"/>
  <c r="O58" i="52"/>
  <c r="N56" i="52"/>
  <c r="N38" i="52"/>
  <c r="P49" i="52"/>
  <c r="P203" i="52"/>
  <c r="O277" i="52"/>
  <c r="N185" i="52"/>
  <c r="O2" i="52"/>
  <c r="P159" i="52"/>
  <c r="P3" i="52"/>
  <c r="P268" i="52"/>
  <c r="N77" i="52"/>
  <c r="O256" i="52"/>
  <c r="O208" i="52"/>
  <c r="N151" i="52"/>
  <c r="O258" i="52"/>
  <c r="O86" i="52"/>
  <c r="N118" i="52"/>
  <c r="P180" i="52"/>
  <c r="P72" i="52"/>
  <c r="P137" i="52"/>
  <c r="N20" i="52"/>
  <c r="N66" i="52"/>
  <c r="P58" i="52"/>
  <c r="N28" i="52"/>
  <c r="N5" i="52"/>
  <c r="N45" i="52"/>
  <c r="O57" i="52"/>
  <c r="P33" i="52"/>
  <c r="P202" i="52"/>
  <c r="N102" i="52"/>
  <c r="O254" i="52"/>
  <c r="N237" i="52"/>
  <c r="P11" i="52"/>
  <c r="O251" i="52"/>
  <c r="P151" i="52"/>
  <c r="P102" i="52"/>
  <c r="O266" i="52"/>
  <c r="N239" i="52"/>
  <c r="N193" i="52"/>
  <c r="O77" i="52"/>
  <c r="N187" i="52"/>
  <c r="N148" i="52"/>
  <c r="N75" i="52"/>
  <c r="O159" i="52"/>
  <c r="O264" i="52"/>
  <c r="N108" i="52"/>
  <c r="P114" i="52"/>
  <c r="N198" i="52"/>
  <c r="N114" i="52"/>
  <c r="O181" i="52"/>
  <c r="P231" i="52"/>
  <c r="N110" i="52"/>
  <c r="P238" i="52"/>
  <c r="O182" i="52"/>
  <c r="N107" i="52"/>
  <c r="P225" i="52"/>
  <c r="P207" i="52"/>
  <c r="P82" i="52"/>
  <c r="O150" i="52"/>
  <c r="P96" i="52"/>
  <c r="O199" i="52"/>
  <c r="O71" i="52"/>
  <c r="N100" i="52"/>
  <c r="O120" i="52"/>
  <c r="P233" i="52"/>
  <c r="N69" i="24"/>
  <c r="P23" i="24"/>
  <c r="O45" i="24"/>
  <c r="O23" i="24"/>
  <c r="P323" i="24"/>
  <c r="O323" i="24"/>
  <c r="O297" i="24"/>
  <c r="O284" i="24"/>
  <c r="P373" i="24"/>
  <c r="N322" i="24"/>
  <c r="P218" i="24"/>
  <c r="P341" i="24"/>
  <c r="O332" i="24"/>
  <c r="O216" i="24"/>
  <c r="N170" i="24"/>
  <c r="N233" i="24"/>
  <c r="O203" i="24"/>
  <c r="N58" i="24"/>
  <c r="N64" i="24"/>
  <c r="P38" i="24"/>
  <c r="O17" i="24"/>
  <c r="O18" i="24"/>
  <c r="N71" i="24"/>
  <c r="O60" i="24"/>
  <c r="P30" i="24"/>
  <c r="N60" i="24"/>
  <c r="P32" i="24"/>
  <c r="P48" i="24"/>
  <c r="O10" i="24"/>
  <c r="O46" i="24"/>
  <c r="O15" i="24"/>
  <c r="N30" i="51"/>
  <c r="N43" i="24"/>
  <c r="N116" i="52"/>
  <c r="P279" i="52"/>
  <c r="O48" i="51"/>
  <c r="N202" i="24"/>
  <c r="P182" i="52"/>
  <c r="O207" i="52"/>
  <c r="N195" i="51"/>
  <c r="N105" i="51"/>
  <c r="O145" i="51"/>
  <c r="O200" i="51"/>
  <c r="O146" i="51"/>
  <c r="O75" i="51"/>
  <c r="O209" i="51"/>
  <c r="N178" i="52"/>
  <c r="N37" i="52"/>
  <c r="N58" i="52"/>
  <c r="P129" i="52"/>
  <c r="N52" i="52"/>
  <c r="P270" i="52"/>
  <c r="P156" i="52"/>
  <c r="P110" i="52"/>
  <c r="N166" i="52"/>
  <c r="O136" i="52"/>
  <c r="O235" i="52"/>
  <c r="P4" i="52"/>
  <c r="O205" i="52"/>
  <c r="N256" i="52"/>
  <c r="O148" i="52"/>
  <c r="P54" i="52"/>
  <c r="O32" i="52"/>
  <c r="N235" i="52"/>
  <c r="O152" i="52"/>
  <c r="P87" i="52"/>
  <c r="P108" i="52"/>
  <c r="P89" i="52"/>
  <c r="N225" i="52"/>
  <c r="N91" i="52"/>
  <c r="O109" i="52"/>
  <c r="O133" i="52"/>
  <c r="O139" i="52"/>
  <c r="O232" i="52"/>
  <c r="P206" i="52"/>
  <c r="N72" i="52"/>
  <c r="P34" i="52"/>
  <c r="P60" i="52"/>
  <c r="N61" i="52"/>
  <c r="N57" i="52"/>
  <c r="P30" i="52"/>
  <c r="O61" i="52"/>
  <c r="P43" i="52"/>
  <c r="O176" i="52"/>
  <c r="P274" i="52"/>
  <c r="P127" i="52"/>
  <c r="P166" i="52"/>
  <c r="O123" i="52"/>
  <c r="O195" i="52"/>
  <c r="O122" i="52"/>
  <c r="P276" i="52"/>
  <c r="P160" i="52"/>
  <c r="O129" i="52"/>
  <c r="O248" i="52"/>
  <c r="N138" i="52"/>
  <c r="O227" i="52"/>
  <c r="N192" i="52"/>
  <c r="O121" i="52"/>
  <c r="P128" i="52"/>
  <c r="O259" i="52"/>
  <c r="O160" i="52"/>
  <c r="O213" i="52"/>
  <c r="O200" i="52"/>
  <c r="O144" i="52"/>
  <c r="O163" i="52"/>
  <c r="O169" i="52"/>
  <c r="O134" i="52"/>
  <c r="N265" i="52"/>
  <c r="P131" i="52"/>
  <c r="P250" i="52"/>
  <c r="N222" i="52"/>
  <c r="N264" i="52"/>
  <c r="P275" i="52"/>
  <c r="N255" i="52"/>
  <c r="O224" i="52"/>
  <c r="O240" i="52"/>
  <c r="N181" i="52"/>
  <c r="O114" i="52"/>
  <c r="N171" i="52"/>
  <c r="O111" i="52"/>
  <c r="N80" i="52"/>
  <c r="O76" i="52"/>
  <c r="P76" i="52"/>
  <c r="P245" i="52"/>
  <c r="O40" i="24"/>
  <c r="P27" i="24"/>
  <c r="O7" i="24"/>
  <c r="P59" i="24"/>
  <c r="P52" i="24"/>
  <c r="O65" i="24"/>
  <c r="N57" i="24"/>
  <c r="O33" i="24"/>
  <c r="P22" i="24"/>
  <c r="N45" i="24"/>
  <c r="O21" i="24"/>
  <c r="O328" i="24"/>
  <c r="O215" i="24"/>
  <c r="N200" i="24"/>
  <c r="N317" i="24"/>
  <c r="N254" i="24"/>
  <c r="P245" i="24"/>
  <c r="O355" i="24"/>
  <c r="O349" i="24"/>
  <c r="O184" i="24"/>
  <c r="O234" i="24"/>
  <c r="N366" i="24"/>
  <c r="N182" i="24"/>
  <c r="N291" i="24"/>
  <c r="O266" i="24"/>
  <c r="O71" i="24"/>
  <c r="N161" i="52"/>
  <c r="N26" i="52"/>
  <c r="N262" i="52"/>
  <c r="O11" i="24"/>
  <c r="P7" i="51"/>
  <c r="P126" i="51"/>
  <c r="N140" i="51"/>
  <c r="N96" i="51"/>
  <c r="O65" i="51"/>
  <c r="P179" i="51"/>
  <c r="O131" i="51"/>
  <c r="O18" i="51"/>
  <c r="P116" i="51"/>
  <c r="O177" i="51"/>
  <c r="P17" i="52"/>
  <c r="N257" i="52"/>
  <c r="P208" i="52"/>
  <c r="N32" i="52"/>
  <c r="P204" i="52"/>
  <c r="O175" i="52"/>
  <c r="P235" i="52"/>
  <c r="P193" i="52"/>
  <c r="N272" i="52"/>
  <c r="N159" i="52"/>
  <c r="O268" i="52"/>
  <c r="P32" i="52"/>
  <c r="P31" i="52"/>
  <c r="N15" i="52"/>
  <c r="O93" i="52"/>
  <c r="O225" i="52"/>
  <c r="N253" i="52"/>
  <c r="O143" i="52"/>
  <c r="O210" i="52"/>
  <c r="O46" i="52"/>
  <c r="N62" i="52"/>
  <c r="P41" i="52"/>
  <c r="P26" i="52"/>
  <c r="O14" i="52"/>
  <c r="N12" i="52"/>
  <c r="P5" i="52"/>
  <c r="O4" i="52"/>
  <c r="O44" i="52"/>
  <c r="P35" i="52"/>
  <c r="O21" i="52"/>
  <c r="P59" i="52"/>
  <c r="N51" i="52"/>
  <c r="N74" i="52"/>
  <c r="P254" i="52"/>
  <c r="O237" i="52"/>
  <c r="P251" i="52"/>
  <c r="N19" i="52"/>
  <c r="P84" i="52"/>
  <c r="P227" i="52"/>
  <c r="N219" i="52"/>
  <c r="P248" i="52"/>
  <c r="N268" i="52"/>
  <c r="N258" i="52"/>
  <c r="N86" i="52"/>
  <c r="P173" i="52"/>
  <c r="P213" i="52"/>
  <c r="O220" i="52"/>
  <c r="P277" i="52"/>
  <c r="P135" i="52"/>
  <c r="P181" i="52"/>
  <c r="O260" i="52"/>
  <c r="O81" i="52"/>
  <c r="P168" i="52"/>
  <c r="N93" i="52"/>
  <c r="O110" i="52"/>
  <c r="O107" i="52"/>
  <c r="N106" i="52"/>
  <c r="N82" i="52"/>
  <c r="P150" i="52"/>
  <c r="P120" i="52"/>
  <c r="O100" i="52"/>
  <c r="O132" i="52"/>
  <c r="P37" i="24"/>
  <c r="N15" i="24"/>
  <c r="P11" i="24"/>
  <c r="N7" i="24"/>
  <c r="P57" i="24"/>
  <c r="N65" i="24"/>
  <c r="N46" i="24"/>
  <c r="N35" i="24"/>
  <c r="O41" i="24"/>
  <c r="N33" i="24"/>
  <c r="P200" i="24"/>
  <c r="N323" i="24"/>
  <c r="N247" i="24"/>
  <c r="O211" i="24"/>
  <c r="P230" i="24"/>
  <c r="P342" i="24"/>
  <c r="O322" i="24"/>
  <c r="N196" i="24"/>
  <c r="O201" i="24"/>
  <c r="N229" i="24"/>
  <c r="N353" i="24"/>
  <c r="P260" i="24"/>
  <c r="N218" i="24"/>
  <c r="P216" i="24"/>
  <c r="N187" i="24"/>
  <c r="P163" i="24"/>
  <c r="P18" i="24"/>
  <c r="P67" i="24"/>
  <c r="O39" i="24"/>
  <c r="O67" i="24"/>
  <c r="O42" i="24"/>
  <c r="N44" i="24"/>
  <c r="N42" i="24"/>
  <c r="N23" i="24"/>
  <c r="O302" i="24"/>
  <c r="P282" i="24"/>
  <c r="P197" i="24"/>
  <c r="O263" i="24"/>
  <c r="O213" i="24"/>
  <c r="O225" i="24"/>
  <c r="P285" i="24"/>
  <c r="O175" i="24"/>
  <c r="O230" i="24"/>
  <c r="E156" i="51"/>
  <c r="M156" i="51" s="1"/>
  <c r="P164" i="24"/>
  <c r="P336" i="24"/>
  <c r="P224" i="24"/>
  <c r="N147" i="52"/>
  <c r="P361" i="24"/>
  <c r="N127" i="52"/>
  <c r="P12" i="52"/>
  <c r="P143" i="52"/>
  <c r="P278" i="24"/>
  <c r="O195" i="51"/>
  <c r="N62" i="51"/>
  <c r="O105" i="51"/>
  <c r="N65" i="51"/>
  <c r="N86" i="51"/>
  <c r="O83" i="51"/>
  <c r="O138" i="51"/>
  <c r="O164" i="51"/>
  <c r="P146" i="51"/>
  <c r="P131" i="51"/>
  <c r="O193" i="51"/>
  <c r="O12" i="51"/>
  <c r="N31" i="52"/>
  <c r="N123" i="52"/>
  <c r="P187" i="52"/>
  <c r="O257" i="52"/>
  <c r="N55" i="52"/>
  <c r="P85" i="52"/>
  <c r="N227" i="52"/>
  <c r="N177" i="52"/>
  <c r="P196" i="52"/>
  <c r="N115" i="52"/>
  <c r="O135" i="52"/>
  <c r="O216" i="52"/>
  <c r="N220" i="52"/>
  <c r="P113" i="52"/>
  <c r="P152" i="52"/>
  <c r="N280" i="52"/>
  <c r="O91" i="52"/>
  <c r="P253" i="52"/>
  <c r="N79" i="52"/>
  <c r="P109" i="52"/>
  <c r="O233" i="52"/>
  <c r="P240" i="52"/>
  <c r="N234" i="52"/>
  <c r="O141" i="52"/>
  <c r="O206" i="52"/>
  <c r="P234" i="52"/>
  <c r="O59" i="52"/>
  <c r="O66" i="52"/>
  <c r="O60" i="52"/>
  <c r="N29" i="52"/>
  <c r="N25" i="52"/>
  <c r="P69" i="52"/>
  <c r="P37" i="52"/>
  <c r="O30" i="52"/>
  <c r="O50" i="52"/>
  <c r="N17" i="52"/>
  <c r="O38" i="52"/>
  <c r="O230" i="52"/>
  <c r="P29" i="52"/>
  <c r="O218" i="52"/>
  <c r="P130" i="52"/>
  <c r="N205" i="52"/>
  <c r="O166" i="52"/>
  <c r="N204" i="52"/>
  <c r="N92" i="52"/>
  <c r="N124" i="52"/>
  <c r="N149" i="52"/>
  <c r="N203" i="52"/>
  <c r="N278" i="52"/>
  <c r="O84" i="52"/>
  <c r="P149" i="52"/>
  <c r="N84" i="52"/>
  <c r="O178" i="52"/>
  <c r="O271" i="52"/>
  <c r="N101" i="52"/>
  <c r="O170" i="52"/>
  <c r="P200" i="52"/>
  <c r="N144" i="52"/>
  <c r="P163" i="52"/>
  <c r="P169" i="52"/>
  <c r="P134" i="52"/>
  <c r="O275" i="52"/>
  <c r="O222" i="52"/>
  <c r="N117" i="52"/>
  <c r="P155" i="52"/>
  <c r="N170" i="52"/>
  <c r="O198" i="52"/>
  <c r="P93" i="52"/>
  <c r="O184" i="52"/>
  <c r="N182" i="52"/>
  <c r="N94" i="52"/>
  <c r="O253" i="52"/>
  <c r="O189" i="52"/>
  <c r="O80" i="52"/>
  <c r="N125" i="52"/>
  <c r="P199" i="52"/>
  <c r="N99" i="52"/>
  <c r="P7" i="24"/>
  <c r="O69" i="24"/>
  <c r="P45" i="24"/>
  <c r="P33" i="24"/>
  <c r="N32" i="24"/>
  <c r="N52" i="24"/>
  <c r="N41" i="24"/>
  <c r="O250" i="24"/>
  <c r="N298" i="24"/>
  <c r="N307" i="24"/>
  <c r="P255" i="24"/>
  <c r="P313" i="24"/>
  <c r="N284" i="24"/>
  <c r="N336" i="24"/>
  <c r="N325" i="24"/>
  <c r="P170" i="24"/>
  <c r="N347" i="24"/>
  <c r="N329" i="24"/>
  <c r="P290" i="24"/>
  <c r="P42" i="24"/>
  <c r="O70" i="24"/>
  <c r="P63" i="24"/>
  <c r="N19" i="24"/>
  <c r="P39" i="24"/>
  <c r="O66" i="24"/>
  <c r="P54" i="24"/>
  <c r="N10" i="24"/>
  <c r="N48" i="24"/>
  <c r="P31" i="24"/>
  <c r="P14" i="24"/>
  <c r="P12" i="24"/>
  <c r="O12" i="24"/>
  <c r="N350" i="24"/>
  <c r="O286" i="24"/>
  <c r="P210" i="24"/>
  <c r="N192" i="24"/>
  <c r="P196" i="24"/>
  <c r="O32" i="24"/>
  <c r="N66" i="24"/>
  <c r="N213" i="24"/>
  <c r="P225" i="24"/>
  <c r="O192" i="24"/>
  <c r="N2" i="24"/>
  <c r="O238" i="24"/>
  <c r="P222" i="24"/>
  <c r="P179" i="24"/>
  <c r="N212" i="24"/>
  <c r="N217" i="24"/>
  <c r="O363" i="24"/>
  <c r="P370" i="24"/>
  <c r="N342" i="24"/>
  <c r="N340" i="24"/>
  <c r="O293" i="24"/>
  <c r="N267" i="24"/>
  <c r="O356" i="24"/>
  <c r="N240" i="24"/>
  <c r="O320" i="24"/>
  <c r="O345" i="24"/>
  <c r="P299" i="24"/>
  <c r="N208" i="24"/>
  <c r="O227" i="24"/>
  <c r="O199" i="24"/>
  <c r="N289" i="24"/>
  <c r="N315" i="24"/>
  <c r="P193" i="24"/>
  <c r="P228" i="24"/>
  <c r="O193" i="24"/>
  <c r="N277" i="51"/>
  <c r="P266" i="51"/>
  <c r="N266" i="51"/>
  <c r="O256" i="51"/>
  <c r="O271" i="51"/>
  <c r="N240" i="51"/>
  <c r="N259" i="51"/>
  <c r="O148" i="51"/>
  <c r="O214" i="51"/>
  <c r="N128" i="51"/>
  <c r="P89" i="51"/>
  <c r="P223" i="51"/>
  <c r="P276" i="51"/>
  <c r="N242" i="51"/>
  <c r="O223" i="51"/>
  <c r="O90" i="51"/>
  <c r="N69" i="51"/>
  <c r="N14" i="51"/>
  <c r="P124" i="51"/>
  <c r="O104" i="51"/>
  <c r="N66" i="51"/>
  <c r="O110" i="51"/>
  <c r="P149" i="51"/>
  <c r="N143" i="51"/>
  <c r="O181" i="51"/>
  <c r="N163" i="51"/>
  <c r="N167" i="51"/>
  <c r="N114" i="51"/>
  <c r="N85" i="51"/>
  <c r="P205" i="51"/>
  <c r="O147" i="51"/>
  <c r="O68" i="51"/>
  <c r="N38" i="51"/>
  <c r="O150" i="51"/>
  <c r="O81" i="51"/>
  <c r="O50" i="51"/>
  <c r="O178" i="51"/>
  <c r="N7" i="51"/>
  <c r="O51" i="51"/>
  <c r="O168" i="51"/>
  <c r="O117" i="51"/>
  <c r="O52" i="51"/>
  <c r="P129" i="51"/>
  <c r="P77" i="51"/>
  <c r="P206" i="51"/>
  <c r="N17" i="51"/>
  <c r="P23" i="51"/>
  <c r="N10" i="51"/>
  <c r="P6" i="51"/>
  <c r="N193" i="51"/>
  <c r="P40" i="51"/>
  <c r="O16" i="24"/>
  <c r="P60" i="24"/>
  <c r="P21" i="24"/>
  <c r="O26" i="24"/>
  <c r="O22" i="24"/>
  <c r="O350" i="24"/>
  <c r="E2" i="24"/>
  <c r="M2" i="24" s="1"/>
  <c r="N286" i="24"/>
  <c r="O196" i="24"/>
  <c r="O173" i="24"/>
  <c r="P358" i="24"/>
  <c r="N162" i="24"/>
  <c r="O178" i="24"/>
  <c r="P186" i="24"/>
  <c r="N245" i="24"/>
  <c r="N183" i="24"/>
  <c r="P209" i="24"/>
  <c r="P178" i="24"/>
  <c r="O188" i="24"/>
  <c r="N332" i="24"/>
  <c r="O166" i="24"/>
  <c r="O271" i="24"/>
  <c r="P265" i="24"/>
  <c r="O357" i="24"/>
  <c r="N249" i="24"/>
  <c r="N252" i="24"/>
  <c r="O267" i="24"/>
  <c r="P231" i="24"/>
  <c r="P208" i="24"/>
  <c r="N335" i="24"/>
  <c r="N305" i="24"/>
  <c r="P374" i="24"/>
  <c r="O191" i="24"/>
  <c r="N276" i="24"/>
  <c r="O172" i="24"/>
  <c r="N318" i="24"/>
  <c r="O364" i="24"/>
  <c r="N288" i="24"/>
  <c r="N167" i="24"/>
  <c r="O291" i="24"/>
  <c r="P279" i="51"/>
  <c r="P230" i="51"/>
  <c r="O267" i="51"/>
  <c r="O255" i="51"/>
  <c r="N238" i="51"/>
  <c r="O229" i="51"/>
  <c r="P275" i="51"/>
  <c r="O221" i="51"/>
  <c r="N156" i="51"/>
  <c r="O64" i="51"/>
  <c r="O107" i="51"/>
  <c r="P234" i="51"/>
  <c r="P196" i="51"/>
  <c r="O250" i="51"/>
  <c r="O234" i="51"/>
  <c r="P268" i="51"/>
  <c r="O239" i="51"/>
  <c r="P220" i="51"/>
  <c r="O26" i="51"/>
  <c r="N32" i="51"/>
  <c r="P127" i="51"/>
  <c r="N44" i="51"/>
  <c r="N95" i="51"/>
  <c r="N90" i="51"/>
  <c r="O14" i="51"/>
  <c r="O190" i="51"/>
  <c r="N110" i="51"/>
  <c r="P214" i="51"/>
  <c r="N115" i="51"/>
  <c r="N121" i="51"/>
  <c r="O154" i="51"/>
  <c r="P163" i="51"/>
  <c r="O201" i="51"/>
  <c r="P36" i="51"/>
  <c r="N130" i="51"/>
  <c r="O184" i="51"/>
  <c r="N158" i="51"/>
  <c r="O135" i="51"/>
  <c r="P172" i="51"/>
  <c r="N191" i="51"/>
  <c r="N3" i="51"/>
  <c r="O47" i="51"/>
  <c r="O30" i="51"/>
  <c r="N102" i="51"/>
  <c r="P152" i="51"/>
  <c r="N80" i="51"/>
  <c r="N92" i="51"/>
  <c r="P25" i="51"/>
  <c r="O70" i="51"/>
  <c r="P117" i="51"/>
  <c r="O10" i="51"/>
  <c r="P19" i="24"/>
  <c r="N24" i="24"/>
  <c r="O56" i="24"/>
  <c r="O226" i="24"/>
  <c r="N302" i="24"/>
  <c r="O220" i="24"/>
  <c r="N282" i="24"/>
  <c r="O358" i="24"/>
  <c r="P177" i="24"/>
  <c r="O209" i="24"/>
  <c r="O245" i="24"/>
  <c r="N371" i="24"/>
  <c r="P368" i="24"/>
  <c r="P331" i="24"/>
  <c r="N188" i="24"/>
  <c r="O217" i="24"/>
  <c r="P271" i="24"/>
  <c r="N339" i="24"/>
  <c r="O273" i="24"/>
  <c r="O338" i="24"/>
  <c r="P293" i="24"/>
  <c r="P362" i="24"/>
  <c r="O240" i="24"/>
  <c r="P307" i="24"/>
  <c r="O359" i="24"/>
  <c r="O259" i="24"/>
  <c r="O343" i="24"/>
  <c r="P219" i="24"/>
  <c r="N256" i="24"/>
  <c r="P227" i="24"/>
  <c r="O289" i="24"/>
  <c r="N306" i="24"/>
  <c r="N164" i="24"/>
  <c r="P276" i="24"/>
  <c r="P291" i="24"/>
  <c r="O187" i="24"/>
  <c r="E72" i="24"/>
  <c r="M72" i="24" s="1"/>
  <c r="O264" i="51"/>
  <c r="N245" i="51"/>
  <c r="O266" i="51"/>
  <c r="N269" i="51"/>
  <c r="P271" i="51"/>
  <c r="O240" i="51"/>
  <c r="P148" i="51"/>
  <c r="P56" i="51"/>
  <c r="P260" i="51"/>
  <c r="P236" i="51"/>
  <c r="P187" i="51"/>
  <c r="O106" i="51"/>
  <c r="P32" i="51"/>
  <c r="P66" i="51"/>
  <c r="P143" i="51"/>
  <c r="P155" i="51"/>
  <c r="O165" i="51"/>
  <c r="P147" i="51"/>
  <c r="N132" i="51"/>
  <c r="N203" i="51"/>
  <c r="N136" i="51"/>
  <c r="P68" i="51"/>
  <c r="P38" i="51"/>
  <c r="N122" i="51"/>
  <c r="P80" i="51"/>
  <c r="O93" i="51"/>
  <c r="O144" i="51"/>
  <c r="P188" i="51"/>
  <c r="O73" i="51"/>
  <c r="N118" i="51"/>
  <c r="O7" i="51"/>
  <c r="P52" i="51"/>
  <c r="P193" i="51"/>
  <c r="O61" i="51"/>
  <c r="O17" i="51"/>
  <c r="P61" i="51"/>
  <c r="N53" i="51"/>
  <c r="O34" i="51"/>
  <c r="N197" i="51"/>
  <c r="O21" i="51"/>
  <c r="N21" i="51"/>
  <c r="O20" i="24"/>
  <c r="N14" i="24"/>
  <c r="O13" i="24"/>
  <c r="P26" i="24"/>
  <c r="N263" i="24"/>
  <c r="P350" i="24"/>
  <c r="P302" i="24"/>
  <c r="N269" i="24"/>
  <c r="N361" i="24"/>
  <c r="N328" i="24"/>
  <c r="P162" i="24"/>
  <c r="N355" i="24"/>
  <c r="O212" i="24"/>
  <c r="O326" i="24"/>
  <c r="P5" i="24"/>
  <c r="P235" i="24"/>
  <c r="P272" i="24"/>
  <c r="P188" i="24"/>
  <c r="P166" i="24"/>
  <c r="N327" i="24"/>
  <c r="O249" i="24"/>
  <c r="O252" i="24"/>
  <c r="N194" i="24"/>
  <c r="P343" i="24"/>
  <c r="P345" i="24"/>
  <c r="P207" i="24"/>
  <c r="N320" i="24"/>
  <c r="O256" i="24"/>
  <c r="P335" i="24"/>
  <c r="N343" i="24"/>
  <c r="N191" i="24"/>
  <c r="O231" i="24"/>
  <c r="N311" i="24"/>
  <c r="N330" i="24"/>
  <c r="O318" i="24"/>
  <c r="P172" i="24"/>
  <c r="N176" i="24"/>
  <c r="P364" i="24"/>
  <c r="O185" i="24"/>
  <c r="N171" i="24"/>
  <c r="N304" i="24"/>
  <c r="N234" i="24"/>
  <c r="N251" i="24"/>
  <c r="O233" i="24"/>
  <c r="N263" i="51"/>
  <c r="N232" i="51"/>
  <c r="P267" i="51"/>
  <c r="P255" i="51"/>
  <c r="O230" i="51"/>
  <c r="P229" i="51"/>
  <c r="P272" i="51"/>
  <c r="N237" i="51"/>
  <c r="O222" i="51"/>
  <c r="P221" i="51"/>
  <c r="P262" i="51"/>
  <c r="N235" i="51"/>
  <c r="P156" i="51"/>
  <c r="P37" i="51"/>
  <c r="P107" i="51"/>
  <c r="N196" i="51"/>
  <c r="P247" i="51"/>
  <c r="P231" i="51"/>
  <c r="N258" i="51"/>
  <c r="N234" i="51"/>
  <c r="P26" i="51"/>
  <c r="O32" i="51"/>
  <c r="P173" i="51"/>
  <c r="P44" i="51"/>
  <c r="O95" i="51"/>
  <c r="P90" i="51"/>
  <c r="P69" i="51"/>
  <c r="P110" i="51"/>
  <c r="N56" i="51"/>
  <c r="O121" i="51"/>
  <c r="P154" i="51"/>
  <c r="O180" i="51"/>
  <c r="N36" i="51"/>
  <c r="O119" i="51"/>
  <c r="O114" i="51"/>
  <c r="P112" i="51"/>
  <c r="P165" i="51"/>
  <c r="N157" i="51"/>
  <c r="P63" i="51"/>
  <c r="O3" i="51"/>
  <c r="P30" i="51"/>
  <c r="O102" i="51"/>
  <c r="P207" i="51"/>
  <c r="N63" i="51"/>
  <c r="N134" i="51"/>
  <c r="P178" i="51"/>
  <c r="P16" i="51"/>
  <c r="N22" i="51"/>
  <c r="O20" i="51"/>
  <c r="P35" i="51"/>
  <c r="P137" i="51"/>
  <c r="P162" i="51"/>
  <c r="P105" i="51"/>
  <c r="N16" i="24"/>
  <c r="N13" i="24"/>
  <c r="O197" i="24"/>
  <c r="N220" i="24"/>
  <c r="O282" i="24"/>
  <c r="N173" i="24"/>
  <c r="N262" i="24"/>
  <c r="O370" i="24"/>
  <c r="P300" i="24"/>
  <c r="P372" i="24"/>
  <c r="N295" i="24"/>
  <c r="N333" i="24"/>
  <c r="O371" i="24"/>
  <c r="N278" i="24"/>
  <c r="P273" i="24"/>
  <c r="N281" i="24"/>
  <c r="O339" i="24"/>
  <c r="P240" i="24"/>
  <c r="N351" i="24"/>
  <c r="N367" i="24"/>
  <c r="N265" i="24"/>
  <c r="P243" i="24"/>
  <c r="O309" i="24"/>
  <c r="P191" i="24"/>
  <c r="P344" i="24"/>
  <c r="P258" i="24"/>
  <c r="N227" i="24"/>
  <c r="O337" i="24"/>
  <c r="O306" i="24"/>
  <c r="O164" i="24"/>
  <c r="P187" i="24"/>
  <c r="O228" i="24"/>
  <c r="O245" i="51"/>
  <c r="N230" i="51"/>
  <c r="O263" i="51"/>
  <c r="N248" i="51"/>
  <c r="N243" i="51"/>
  <c r="N274" i="51"/>
  <c r="P243" i="51"/>
  <c r="N222" i="51"/>
  <c r="P101" i="51"/>
  <c r="O183" i="51"/>
  <c r="P226" i="51"/>
  <c r="N89" i="51"/>
  <c r="P252" i="51"/>
  <c r="O231" i="51"/>
  <c r="O192" i="51"/>
  <c r="N124" i="51"/>
  <c r="P33" i="51"/>
  <c r="O130" i="51"/>
  <c r="P85" i="51"/>
  <c r="N112" i="51"/>
  <c r="P135" i="51"/>
  <c r="N172" i="51"/>
  <c r="O112" i="51"/>
  <c r="O67" i="51"/>
  <c r="O132" i="51"/>
  <c r="O203" i="51"/>
  <c r="P65" i="51"/>
  <c r="N50" i="51"/>
  <c r="P168" i="51"/>
  <c r="P88" i="51"/>
  <c r="P70" i="51"/>
  <c r="O88" i="51"/>
  <c r="O118" i="51"/>
  <c r="N188" i="51"/>
  <c r="N20" i="51"/>
  <c r="N41" i="51"/>
  <c r="N129" i="51"/>
  <c r="N77" i="51"/>
  <c r="O87" i="51"/>
  <c r="P21" i="51"/>
  <c r="P27" i="51"/>
  <c r="P9" i="51"/>
  <c r="O53" i="51"/>
  <c r="N87" i="51"/>
  <c r="N58" i="51"/>
  <c r="N67" i="24"/>
  <c r="P46" i="24"/>
  <c r="P213" i="24"/>
  <c r="P220" i="24"/>
  <c r="P181" i="24"/>
  <c r="P232" i="24"/>
  <c r="N230" i="24"/>
  <c r="N365" i="24"/>
  <c r="O269" i="24"/>
  <c r="O361" i="24"/>
  <c r="P310" i="24"/>
  <c r="P328" i="24"/>
  <c r="N338" i="24"/>
  <c r="P326" i="24"/>
  <c r="O333" i="24"/>
  <c r="P247" i="24"/>
  <c r="P206" i="24"/>
  <c r="N370" i="24"/>
  <c r="P332" i="24"/>
  <c r="P355" i="24"/>
  <c r="P169" i="24"/>
  <c r="N198" i="24"/>
  <c r="O362" i="24"/>
  <c r="P252" i="24"/>
  <c r="O194" i="24"/>
  <c r="P367" i="24"/>
  <c r="O243" i="24"/>
  <c r="O237" i="24"/>
  <c r="P215" i="24"/>
  <c r="N237" i="24"/>
  <c r="N207" i="24"/>
  <c r="O311" i="24"/>
  <c r="P330" i="24"/>
  <c r="O195" i="24"/>
  <c r="P261" i="24"/>
  <c r="O174" i="24"/>
  <c r="O261" i="24"/>
  <c r="N185" i="24"/>
  <c r="O347" i="24"/>
  <c r="P185" i="24"/>
  <c r="O171" i="24"/>
  <c r="O304" i="24"/>
  <c r="P294" i="24"/>
  <c r="O262" i="51"/>
  <c r="N246" i="51"/>
  <c r="O232" i="51"/>
  <c r="P264" i="51"/>
  <c r="N261" i="51"/>
  <c r="O237" i="51"/>
  <c r="N224" i="51"/>
  <c r="N253" i="51"/>
  <c r="N107" i="51"/>
  <c r="P115" i="51"/>
  <c r="O216" i="51"/>
  <c r="O242" i="51"/>
  <c r="N250" i="51"/>
  <c r="P228" i="51"/>
  <c r="N24" i="51"/>
  <c r="O128" i="51"/>
  <c r="O213" i="51"/>
  <c r="O187" i="51"/>
  <c r="N189" i="51"/>
  <c r="N120" i="51"/>
  <c r="O120" i="51"/>
  <c r="P95" i="51"/>
  <c r="N127" i="51"/>
  <c r="O57" i="51"/>
  <c r="P121" i="51"/>
  <c r="N169" i="51"/>
  <c r="P125" i="51"/>
  <c r="N165" i="51"/>
  <c r="P153" i="51"/>
  <c r="O157" i="51"/>
  <c r="O92" i="51"/>
  <c r="P3" i="51"/>
  <c r="P47" i="51"/>
  <c r="N179" i="51"/>
  <c r="P50" i="51"/>
  <c r="O136" i="51"/>
  <c r="N126" i="51"/>
  <c r="O207" i="51"/>
  <c r="O211" i="51"/>
  <c r="P134" i="51"/>
  <c r="O174" i="51"/>
  <c r="O22" i="51"/>
  <c r="P200" i="51"/>
  <c r="N73" i="51"/>
  <c r="N51" i="51"/>
  <c r="N145" i="51"/>
  <c r="P34" i="51"/>
  <c r="N60" i="51"/>
  <c r="O197" i="51"/>
  <c r="N22" i="24"/>
  <c r="P263" i="24"/>
  <c r="P9" i="24"/>
  <c r="N6" i="24"/>
  <c r="P173" i="24"/>
  <c r="N238" i="24"/>
  <c r="O295" i="24"/>
  <c r="P180" i="24"/>
  <c r="O205" i="24"/>
  <c r="N222" i="24"/>
  <c r="P319" i="24"/>
  <c r="P354" i="24"/>
  <c r="P296" i="24"/>
  <c r="N205" i="24"/>
  <c r="P371" i="24"/>
  <c r="P281" i="24"/>
  <c r="N293" i="24"/>
  <c r="N169" i="24"/>
  <c r="P356" i="24"/>
  <c r="P357" i="24"/>
  <c r="O367" i="24"/>
  <c r="O265" i="24"/>
  <c r="O202" i="24"/>
  <c r="O170" i="24"/>
  <c r="O207" i="24"/>
  <c r="P229" i="24"/>
  <c r="P268" i="24"/>
  <c r="O335" i="24"/>
  <c r="O208" i="24"/>
  <c r="N224" i="24"/>
  <c r="O321" i="24"/>
  <c r="O236" i="24"/>
  <c r="P266" i="24"/>
  <c r="O251" i="24"/>
  <c r="P233" i="24"/>
  <c r="O294" i="24"/>
  <c r="N251" i="51"/>
  <c r="O235" i="51"/>
  <c r="P270" i="51"/>
  <c r="P245" i="51"/>
  <c r="O269" i="51"/>
  <c r="P263" i="51"/>
  <c r="O248" i="51"/>
  <c r="P222" i="51"/>
  <c r="O274" i="51"/>
  <c r="O243" i="51"/>
  <c r="N214" i="51"/>
  <c r="N94" i="51"/>
  <c r="N148" i="51"/>
  <c r="O89" i="51"/>
  <c r="O226" i="51"/>
  <c r="O247" i="51"/>
  <c r="N226" i="51"/>
  <c r="P14" i="51"/>
  <c r="N192" i="51"/>
  <c r="O124" i="51"/>
  <c r="O33" i="51"/>
  <c r="O44" i="51"/>
  <c r="O173" i="51"/>
  <c r="P213" i="51"/>
  <c r="N187" i="51"/>
  <c r="N149" i="51"/>
  <c r="P67" i="51"/>
  <c r="P130" i="51"/>
  <c r="O199" i="51"/>
  <c r="O2" i="51"/>
  <c r="O167" i="51"/>
  <c r="O55" i="51"/>
  <c r="P175" i="51"/>
  <c r="O172" i="51"/>
  <c r="O155" i="51"/>
  <c r="N212" i="51"/>
  <c r="O38" i="51"/>
  <c r="P102" i="51"/>
  <c r="N174" i="51"/>
  <c r="P164" i="51"/>
  <c r="O142" i="51"/>
  <c r="P20" i="51"/>
  <c r="N159" i="51"/>
  <c r="N178" i="51"/>
  <c r="O41" i="51"/>
  <c r="O129" i="51"/>
  <c r="O77" i="51"/>
  <c r="O42" i="51"/>
  <c r="P87" i="51"/>
  <c r="P17" i="51"/>
  <c r="P139" i="51"/>
  <c r="P15" i="24"/>
  <c r="O34" i="24"/>
  <c r="N177" i="24"/>
  <c r="O285" i="24"/>
  <c r="N210" i="24"/>
  <c r="N181" i="24"/>
  <c r="O365" i="24"/>
  <c r="N209" i="24"/>
  <c r="P338" i="24"/>
  <c r="P333" i="24"/>
  <c r="P352" i="24"/>
  <c r="P274" i="24"/>
  <c r="N369" i="24"/>
  <c r="P217" i="24"/>
  <c r="P363" i="24"/>
  <c r="N178" i="24"/>
  <c r="N310" i="24"/>
  <c r="N166" i="24"/>
  <c r="N357" i="24"/>
  <c r="P194" i="24"/>
  <c r="P305" i="24"/>
  <c r="P237" i="24"/>
  <c r="P256" i="24"/>
  <c r="P242" i="24"/>
  <c r="O305" i="24"/>
  <c r="N243" i="24"/>
  <c r="N345" i="24"/>
  <c r="O242" i="24"/>
  <c r="P337" i="24"/>
  <c r="P311" i="24"/>
  <c r="P174" i="24"/>
  <c r="O288" i="24"/>
  <c r="O315" i="24"/>
  <c r="P235" i="51"/>
  <c r="O279" i="51"/>
  <c r="N262" i="51"/>
  <c r="P232" i="51"/>
  <c r="P269" i="51"/>
  <c r="N229" i="51"/>
  <c r="P237" i="51"/>
  <c r="O224" i="51"/>
  <c r="P253" i="51"/>
  <c r="N221" i="51"/>
  <c r="N57" i="51"/>
  <c r="P242" i="51"/>
  <c r="O196" i="51"/>
  <c r="O258" i="51"/>
  <c r="P239" i="51"/>
  <c r="N101" i="51"/>
  <c r="P244" i="51"/>
  <c r="P24" i="51"/>
  <c r="P189" i="51"/>
  <c r="P120" i="51"/>
  <c r="P219" i="51"/>
  <c r="P201" i="51"/>
  <c r="N182" i="51"/>
  <c r="O153" i="51"/>
  <c r="O15" i="51"/>
  <c r="O151" i="51"/>
  <c r="N208" i="51"/>
  <c r="N123" i="51"/>
  <c r="P71" i="51"/>
  <c r="P157" i="51"/>
  <c r="P198" i="51"/>
  <c r="P132" i="51"/>
  <c r="N47" i="51"/>
  <c r="O80" i="51"/>
  <c r="P93" i="51"/>
  <c r="N152" i="51"/>
  <c r="P211" i="51"/>
  <c r="N170" i="51"/>
  <c r="P22" i="51"/>
  <c r="P176" i="51"/>
  <c r="P73" i="51"/>
  <c r="P145" i="51"/>
  <c r="N76" i="51"/>
  <c r="N39" i="51"/>
  <c r="O40" i="51"/>
  <c r="N137" i="51"/>
  <c r="O58" i="51"/>
  <c r="N48" i="51"/>
  <c r="P10" i="51"/>
  <c r="P28" i="51"/>
  <c r="O9" i="51"/>
  <c r="O76" i="51"/>
  <c r="O162" i="51"/>
  <c r="N5" i="29"/>
  <c r="G211" i="56"/>
  <c r="G211" i="54"/>
  <c r="G145" i="53"/>
  <c r="G211" i="57"/>
  <c r="G211" i="55"/>
  <c r="G167" i="52"/>
  <c r="G2" i="24"/>
  <c r="G156" i="51"/>
  <c r="M5" i="29"/>
  <c r="AA5" i="29" s="1"/>
  <c r="F211" i="56"/>
  <c r="F145" i="53"/>
  <c r="F211" i="54"/>
  <c r="F211" i="57"/>
  <c r="F211" i="55"/>
  <c r="F167" i="52"/>
  <c r="F156" i="51"/>
  <c r="F2" i="24"/>
  <c r="AN150" i="50"/>
  <c r="AY150" i="50" s="1" a="1"/>
  <c r="AY150" i="50" s="1"/>
  <c r="AL150" i="50"/>
  <c r="AN67" i="49"/>
  <c r="AN146" i="49"/>
  <c r="AY146" i="49" s="1" a="1"/>
  <c r="AY146" i="49" s="1"/>
  <c r="AO65" i="48"/>
  <c r="AY65" i="48" s="1" a="1"/>
  <c r="AY65" i="48" s="1"/>
  <c r="AL65" i="48"/>
  <c r="AO27" i="49"/>
  <c r="AN175" i="48"/>
  <c r="AL175" i="48"/>
  <c r="AO74" i="48"/>
  <c r="AY74" i="48" s="1" a="1"/>
  <c r="AY74" i="48" s="1"/>
  <c r="AL74" i="48"/>
  <c r="AN149" i="48"/>
  <c r="AL149" i="48"/>
  <c r="AL102" i="48"/>
  <c r="AN102" i="48"/>
  <c r="AY102" i="48" s="1" a="1"/>
  <c r="AY102" i="48" s="1"/>
  <c r="AO95" i="48"/>
  <c r="AO65" i="49"/>
  <c r="AY65" i="49" s="1" a="1"/>
  <c r="AY65" i="49" s="1"/>
  <c r="AL65" i="49"/>
  <c r="AO145" i="49"/>
  <c r="AY145" i="49" s="1" a="1"/>
  <c r="AY145" i="49" s="1"/>
  <c r="AL145" i="49"/>
  <c r="AO32" i="49"/>
  <c r="AY32" i="49" s="1" a="1"/>
  <c r="AY32" i="49" s="1"/>
  <c r="AL32" i="49"/>
  <c r="AO197" i="48"/>
  <c r="AY197" i="48" s="1" a="1"/>
  <c r="AY197" i="48" s="1"/>
  <c r="AL197" i="48"/>
  <c r="AN174" i="48"/>
  <c r="AY174" i="48" s="1" a="1"/>
  <c r="AY174" i="48" s="1"/>
  <c r="AL174" i="48"/>
  <c r="AN30" i="49"/>
  <c r="AY30" i="49" s="1" a="1"/>
  <c r="AY30" i="49" s="1"/>
  <c r="AO126" i="49"/>
  <c r="AY126" i="49" s="1" a="1"/>
  <c r="AY126" i="49" s="1"/>
  <c r="AL126" i="49"/>
  <c r="AN146" i="50"/>
  <c r="AY146" i="50" s="1" a="1"/>
  <c r="AY146" i="50" s="1"/>
  <c r="AL146" i="50"/>
  <c r="AO138" i="50"/>
  <c r="AO66" i="48"/>
  <c r="AL66" i="48"/>
  <c r="AO100" i="48"/>
  <c r="AY100" i="48" s="1" a="1"/>
  <c r="AY100" i="48" s="1"/>
  <c r="AL100" i="48"/>
  <c r="AO205" i="48"/>
  <c r="AL205" i="48"/>
  <c r="AN126" i="50"/>
  <c r="AY126" i="50" s="1" a="1"/>
  <c r="AY126" i="50" s="1"/>
  <c r="AL126" i="50"/>
  <c r="AN151" i="50"/>
  <c r="AY151" i="50" s="1" a="1"/>
  <c r="AY151" i="50" s="1"/>
  <c r="AL151" i="50"/>
  <c r="AO147" i="49"/>
  <c r="AY147" i="49" s="1" a="1"/>
  <c r="AY147" i="49" s="1"/>
  <c r="AL147" i="49"/>
  <c r="AO141" i="50"/>
  <c r="AY141" i="50" s="1" a="1"/>
  <c r="AY141" i="50" s="1"/>
  <c r="AL141" i="50"/>
  <c r="AO163" i="50"/>
  <c r="AO70" i="49"/>
  <c r="AN130" i="49"/>
  <c r="AY130" i="49" s="1" a="1"/>
  <c r="AY130" i="49" s="1"/>
  <c r="AO105" i="48"/>
  <c r="AY105" i="48" s="1" a="1"/>
  <c r="AY105" i="48" s="1"/>
  <c r="AL105" i="48"/>
  <c r="AO149" i="49"/>
  <c r="AL149" i="49"/>
  <c r="AO201" i="48"/>
  <c r="AN112" i="48"/>
  <c r="AY112" i="48" s="1" a="1"/>
  <c r="AY112" i="48" s="1"/>
  <c r="AO148" i="50"/>
  <c r="AY148" i="50" s="1" a="1"/>
  <c r="AY148" i="50" s="1"/>
  <c r="AL148" i="50"/>
  <c r="AO89" i="49"/>
  <c r="AY89" i="49" s="1" a="1"/>
  <c r="AY89" i="49" s="1"/>
  <c r="AL89" i="49"/>
  <c r="AL148" i="48"/>
  <c r="AL206" i="48"/>
  <c r="AN114" i="48"/>
  <c r="AY114" i="48" s="1" a="1"/>
  <c r="AY114" i="48" s="1"/>
  <c r="AL114" i="48"/>
  <c r="AO128" i="50"/>
  <c r="AN159" i="50"/>
  <c r="AY159" i="50" s="1" a="1"/>
  <c r="AY159" i="50" s="1"/>
  <c r="AO61" i="48"/>
  <c r="AO163" i="48"/>
  <c r="AY163" i="48" s="1" a="1"/>
  <c r="AY163" i="48" s="1"/>
  <c r="AL163" i="48"/>
  <c r="AL108" i="48"/>
  <c r="AN108" i="48"/>
  <c r="AY108" i="48" s="1" a="1"/>
  <c r="AY108" i="48" s="1"/>
  <c r="AN144" i="50"/>
  <c r="AY144" i="50" s="1" a="1"/>
  <c r="AY144" i="50" s="1"/>
  <c r="AO164" i="50"/>
  <c r="AY164" i="50" s="1" a="1"/>
  <c r="AY164" i="50" s="1"/>
  <c r="AL164" i="50"/>
  <c r="AL162" i="50"/>
  <c r="AN162" i="50"/>
  <c r="AY162" i="50" s="1" a="1"/>
  <c r="AY162" i="50" s="1"/>
  <c r="AO140" i="49"/>
  <c r="AY140" i="49" s="1" a="1"/>
  <c r="AY140" i="49" s="1"/>
  <c r="O113" i="29"/>
  <c r="N175" i="29"/>
  <c r="M49" i="29"/>
  <c r="O170" i="29"/>
  <c r="N117" i="29"/>
  <c r="M92" i="29"/>
  <c r="O158" i="29"/>
  <c r="N203" i="29"/>
  <c r="M209" i="29"/>
  <c r="O160" i="29"/>
  <c r="N43" i="29"/>
  <c r="O23" i="29"/>
  <c r="M152" i="29"/>
  <c r="N63" i="29"/>
  <c r="O126" i="29"/>
  <c r="O66" i="29"/>
  <c r="O93" i="29"/>
  <c r="N176" i="29"/>
  <c r="N49" i="29"/>
  <c r="O117" i="29"/>
  <c r="M26" i="29"/>
  <c r="N209" i="29"/>
  <c r="O43" i="29"/>
  <c r="N88" i="29"/>
  <c r="M19" i="29"/>
  <c r="O136" i="29"/>
  <c r="N152" i="29"/>
  <c r="M52" i="29"/>
  <c r="O67" i="29"/>
  <c r="M24" i="29"/>
  <c r="N51" i="29"/>
  <c r="O95" i="29"/>
  <c r="M35" i="29"/>
  <c r="U35" i="29" s="1"/>
  <c r="N20" i="29"/>
  <c r="O74" i="29"/>
  <c r="M107" i="29"/>
  <c r="N163" i="29"/>
  <c r="O102" i="29"/>
  <c r="M176" i="29"/>
  <c r="N53" i="29"/>
  <c r="O76" i="29"/>
  <c r="M124" i="29"/>
  <c r="M41" i="29"/>
  <c r="N24" i="29"/>
  <c r="N35" i="29"/>
  <c r="N107" i="29"/>
  <c r="O22" i="29"/>
  <c r="N124" i="29"/>
  <c r="O175" i="29"/>
  <c r="M114" i="29"/>
  <c r="N92" i="29"/>
  <c r="O203" i="29"/>
  <c r="M61" i="29"/>
  <c r="M113" i="29"/>
  <c r="O49" i="29"/>
  <c r="N114" i="29"/>
  <c r="M149" i="29"/>
  <c r="U149" i="29" s="1"/>
  <c r="O92" i="29"/>
  <c r="N26" i="29"/>
  <c r="M18" i="29"/>
  <c r="O209" i="29"/>
  <c r="N61" i="29"/>
  <c r="M6" i="29"/>
  <c r="O88" i="29"/>
  <c r="N19" i="29"/>
  <c r="M111" i="29"/>
  <c r="AA111" i="29" s="1"/>
  <c r="N52" i="29"/>
  <c r="M2" i="29"/>
  <c r="AA2" i="29" s="1"/>
  <c r="N86" i="29"/>
  <c r="O24" i="29"/>
  <c r="M51" i="29"/>
  <c r="N50" i="29"/>
  <c r="O35" i="29"/>
  <c r="M20" i="29"/>
  <c r="N200" i="29"/>
  <c r="O107" i="29"/>
  <c r="M163" i="29"/>
  <c r="N132" i="29"/>
  <c r="O176" i="29"/>
  <c r="M53" i="29"/>
  <c r="AA53" i="29" s="1"/>
  <c r="N207" i="29"/>
  <c r="N41" i="29"/>
  <c r="M8" i="29"/>
  <c r="M88" i="29"/>
  <c r="N136" i="29"/>
  <c r="M67" i="29"/>
  <c r="M95" i="29"/>
  <c r="U95" i="29" s="1"/>
  <c r="M74" i="29"/>
  <c r="M102" i="29"/>
  <c r="M76" i="29"/>
  <c r="N25" i="29"/>
  <c r="N113" i="29"/>
  <c r="M34" i="29"/>
  <c r="U34" i="29" s="1"/>
  <c r="O114" i="29"/>
  <c r="N149" i="29"/>
  <c r="M14" i="29"/>
  <c r="U14" i="29" s="1"/>
  <c r="O26" i="29"/>
  <c r="N18" i="29"/>
  <c r="M85" i="29"/>
  <c r="O61" i="29"/>
  <c r="N6" i="29"/>
  <c r="M177" i="29"/>
  <c r="O19" i="29"/>
  <c r="N111" i="29"/>
  <c r="M174" i="29"/>
  <c r="N2" i="29"/>
  <c r="M86" i="29"/>
  <c r="N59" i="29"/>
  <c r="O51" i="29"/>
  <c r="M50" i="29"/>
  <c r="N157" i="29"/>
  <c r="O20" i="29"/>
  <c r="M200" i="29"/>
  <c r="N153" i="29"/>
  <c r="O163" i="29"/>
  <c r="M132" i="29"/>
  <c r="N110" i="29"/>
  <c r="O53" i="29"/>
  <c r="M207" i="29"/>
  <c r="N112" i="29"/>
  <c r="N8" i="29"/>
  <c r="M69" i="29"/>
  <c r="U69" i="29" s="1"/>
  <c r="N34" i="29"/>
  <c r="M131" i="29"/>
  <c r="U131" i="29" s="1"/>
  <c r="O149" i="29"/>
  <c r="N14" i="29"/>
  <c r="M204" i="29"/>
  <c r="O18" i="29"/>
  <c r="N85" i="29"/>
  <c r="M64" i="29"/>
  <c r="O6" i="29"/>
  <c r="L69" i="29"/>
  <c r="Q69" i="29" s="1"/>
  <c r="N177" i="29"/>
  <c r="M167" i="29"/>
  <c r="AA167" i="29" s="1"/>
  <c r="N174" i="29"/>
  <c r="M32" i="29"/>
  <c r="O86" i="29"/>
  <c r="M59" i="29"/>
  <c r="N166" i="29"/>
  <c r="M157" i="29"/>
  <c r="N28" i="29"/>
  <c r="N210" i="29"/>
  <c r="N194" i="29"/>
  <c r="M183" i="29"/>
  <c r="N69" i="29"/>
  <c r="O34" i="29"/>
  <c r="M46" i="29"/>
  <c r="N204" i="29"/>
  <c r="O85" i="29"/>
  <c r="M118" i="29"/>
  <c r="O177" i="29"/>
  <c r="N167" i="29"/>
  <c r="M47" i="29"/>
  <c r="AA47" i="29" s="1"/>
  <c r="N32" i="29"/>
  <c r="N4" i="29"/>
  <c r="O59" i="29"/>
  <c r="M166" i="29"/>
  <c r="N3" i="29"/>
  <c r="O157" i="29"/>
  <c r="M28" i="29"/>
  <c r="N21" i="29"/>
  <c r="O153" i="29"/>
  <c r="M210" i="29"/>
  <c r="N133" i="29"/>
  <c r="O110" i="29"/>
  <c r="M194" i="29"/>
  <c r="N48" i="29"/>
  <c r="N183" i="29"/>
  <c r="M106" i="29"/>
  <c r="M153" i="29"/>
  <c r="M110" i="29"/>
  <c r="AA110" i="29" s="1"/>
  <c r="M112" i="29"/>
  <c r="AA112" i="29" s="1"/>
  <c r="M72" i="29"/>
  <c r="N131" i="29"/>
  <c r="O14" i="29"/>
  <c r="M83" i="29"/>
  <c r="N64" i="29"/>
  <c r="O69" i="29"/>
  <c r="N72" i="29"/>
  <c r="M170" i="29"/>
  <c r="O131" i="29"/>
  <c r="N46" i="29"/>
  <c r="M158" i="29"/>
  <c r="O204" i="29"/>
  <c r="N83" i="29"/>
  <c r="M160" i="29"/>
  <c r="O64" i="29"/>
  <c r="N118" i="29"/>
  <c r="M23" i="29"/>
  <c r="AA23" i="29" s="1"/>
  <c r="O167" i="29"/>
  <c r="N47" i="29"/>
  <c r="M13" i="29"/>
  <c r="M4" i="29"/>
  <c r="N126" i="29"/>
  <c r="O166" i="29"/>
  <c r="M3" i="29"/>
  <c r="N66" i="29"/>
  <c r="O28" i="29"/>
  <c r="M21" i="29"/>
  <c r="N93" i="29"/>
  <c r="O210" i="29"/>
  <c r="M133" i="29"/>
  <c r="N22" i="29"/>
  <c r="O194" i="29"/>
  <c r="M48" i="29"/>
  <c r="AA48" i="29" s="1"/>
  <c r="M56" i="29"/>
  <c r="N106" i="29"/>
  <c r="O50" i="29"/>
  <c r="O200" i="29"/>
  <c r="O132" i="29"/>
  <c r="O207" i="29"/>
  <c r="M175" i="29"/>
  <c r="O72" i="29"/>
  <c r="N170" i="29"/>
  <c r="M117" i="29"/>
  <c r="O46" i="29"/>
  <c r="N158" i="29"/>
  <c r="M203" i="29"/>
  <c r="O83" i="29"/>
  <c r="N160" i="29"/>
  <c r="M43" i="29"/>
  <c r="O118" i="29"/>
  <c r="N23" i="29"/>
  <c r="M136" i="29"/>
  <c r="N13" i="29"/>
  <c r="M63" i="29"/>
  <c r="AA63" i="29" s="1"/>
  <c r="N67" i="29"/>
  <c r="O4" i="29"/>
  <c r="M126" i="29"/>
  <c r="U126" i="29" s="1"/>
  <c r="N95" i="29"/>
  <c r="O3" i="29"/>
  <c r="M66" i="29"/>
  <c r="U66" i="29" s="1"/>
  <c r="N74" i="29"/>
  <c r="O21" i="29"/>
  <c r="M93" i="29"/>
  <c r="N102" i="29"/>
  <c r="O133" i="29"/>
  <c r="M22" i="29"/>
  <c r="AA22" i="29" s="1"/>
  <c r="N76" i="29"/>
  <c r="N56" i="29"/>
  <c r="M25" i="29"/>
  <c r="AA25" i="29" s="1"/>
  <c r="O161" i="29"/>
  <c r="N161" i="29"/>
  <c r="M161" i="29"/>
  <c r="U161" i="29" s="1"/>
  <c r="E34" i="48"/>
  <c r="L34" i="48" s="1"/>
  <c r="S34" i="48" s="1"/>
  <c r="F34" i="48"/>
  <c r="M34" i="48" s="1"/>
  <c r="W34" i="48" s="1"/>
  <c r="AQ34" i="48" s="1"/>
  <c r="G34" i="48"/>
  <c r="N34" i="48" s="1"/>
  <c r="H34" i="48"/>
  <c r="O34" i="48" s="1"/>
  <c r="E50" i="50"/>
  <c r="L50" i="50" s="1"/>
  <c r="S50" i="50" s="1"/>
  <c r="H50" i="50"/>
  <c r="O50" i="50" s="1"/>
  <c r="F50" i="50"/>
  <c r="M50" i="50" s="1"/>
  <c r="W50" i="50" s="1"/>
  <c r="AQ50" i="50" s="1"/>
  <c r="G50" i="50"/>
  <c r="N50" i="50" s="1"/>
  <c r="E82" i="49"/>
  <c r="L82" i="49" s="1"/>
  <c r="S82" i="49" s="1"/>
  <c r="H82" i="49"/>
  <c r="O82" i="49" s="1"/>
  <c r="G82" i="49"/>
  <c r="N82" i="49" s="1"/>
  <c r="F82" i="49"/>
  <c r="M82" i="49" s="1"/>
  <c r="W82" i="49" s="1"/>
  <c r="AQ82" i="49" s="1"/>
  <c r="H203" i="48"/>
  <c r="O203" i="48" s="1"/>
  <c r="G203" i="48"/>
  <c r="N203" i="48" s="1"/>
  <c r="E203" i="48"/>
  <c r="L203" i="48" s="1"/>
  <c r="F203" i="48"/>
  <c r="M203" i="48" s="1"/>
  <c r="U203" i="48" s="1"/>
  <c r="AP203" i="48" s="1"/>
  <c r="F41" i="48"/>
  <c r="M41" i="48" s="1"/>
  <c r="AA41" i="48" s="1"/>
  <c r="AS41" i="48" s="1"/>
  <c r="H41" i="48"/>
  <c r="O41" i="48" s="1"/>
  <c r="E41" i="48"/>
  <c r="L41" i="48" s="1"/>
  <c r="G41" i="48"/>
  <c r="N41" i="48" s="1"/>
  <c r="H144" i="48"/>
  <c r="O144" i="48" s="1"/>
  <c r="E144" i="48"/>
  <c r="L144" i="48" s="1"/>
  <c r="F144" i="48"/>
  <c r="M144" i="48" s="1"/>
  <c r="AA144" i="48" s="1"/>
  <c r="AS144" i="48" s="1"/>
  <c r="G144" i="48"/>
  <c r="N144" i="48" s="1"/>
  <c r="G88" i="48"/>
  <c r="N88" i="48" s="1"/>
  <c r="E88" i="48"/>
  <c r="L88" i="48" s="1"/>
  <c r="H88" i="48"/>
  <c r="O88" i="48" s="1"/>
  <c r="F88" i="48"/>
  <c r="M88" i="48" s="1"/>
  <c r="F191" i="48"/>
  <c r="M191" i="48" s="1"/>
  <c r="U191" i="48" s="1"/>
  <c r="AP191" i="48" s="1"/>
  <c r="H191" i="48"/>
  <c r="O191" i="48" s="1"/>
  <c r="E191" i="48"/>
  <c r="L191" i="48" s="1"/>
  <c r="G191" i="48"/>
  <c r="N191" i="48" s="1"/>
  <c r="F198" i="48"/>
  <c r="M198" i="48" s="1"/>
  <c r="H198" i="48"/>
  <c r="O198" i="48" s="1"/>
  <c r="E198" i="48"/>
  <c r="L198" i="48" s="1"/>
  <c r="G198" i="48"/>
  <c r="N198" i="48" s="1"/>
  <c r="F170" i="48"/>
  <c r="M170" i="48" s="1"/>
  <c r="E170" i="48"/>
  <c r="L170" i="48" s="1"/>
  <c r="S170" i="48" s="1"/>
  <c r="H170" i="48"/>
  <c r="O170" i="48" s="1"/>
  <c r="G170" i="48"/>
  <c r="N170" i="48" s="1"/>
  <c r="H21" i="48"/>
  <c r="O21" i="48" s="1"/>
  <c r="G21" i="48"/>
  <c r="N21" i="48" s="1"/>
  <c r="F21" i="48"/>
  <c r="M21" i="48" s="1"/>
  <c r="E21" i="48"/>
  <c r="L21" i="48" s="1"/>
  <c r="F142" i="48"/>
  <c r="M142" i="48" s="1"/>
  <c r="H142" i="48"/>
  <c r="O142" i="48" s="1"/>
  <c r="E142" i="48"/>
  <c r="L142" i="48" s="1"/>
  <c r="G142" i="48"/>
  <c r="N142" i="48" s="1"/>
  <c r="F43" i="48"/>
  <c r="M43" i="48" s="1"/>
  <c r="H43" i="48"/>
  <c r="O43" i="48" s="1"/>
  <c r="E43" i="48"/>
  <c r="L43" i="48" s="1"/>
  <c r="G43" i="48"/>
  <c r="N43" i="48" s="1"/>
  <c r="G19" i="48"/>
  <c r="N19" i="48" s="1"/>
  <c r="F19" i="48"/>
  <c r="M19" i="48" s="1"/>
  <c r="H19" i="48"/>
  <c r="O19" i="48" s="1"/>
  <c r="E19" i="48"/>
  <c r="L19" i="48" s="1"/>
  <c r="E216" i="48"/>
  <c r="L216" i="48" s="1"/>
  <c r="S216" i="48" s="1"/>
  <c r="AO216" i="48" s="1"/>
  <c r="H216" i="48"/>
  <c r="O216" i="48" s="1"/>
  <c r="F216" i="48"/>
  <c r="M216" i="48" s="1"/>
  <c r="G216" i="48"/>
  <c r="N216" i="48" s="1"/>
  <c r="AI216" i="48" s="1"/>
  <c r="E155" i="48"/>
  <c r="L155" i="48" s="1"/>
  <c r="S155" i="48" s="1"/>
  <c r="F155" i="48"/>
  <c r="M155" i="48" s="1"/>
  <c r="U155" i="48" s="1"/>
  <c r="AP155" i="48" s="1"/>
  <c r="G155" i="48"/>
  <c r="N155" i="48" s="1"/>
  <c r="H155" i="48"/>
  <c r="O155" i="48" s="1"/>
  <c r="E94" i="48"/>
  <c r="L94" i="48" s="1"/>
  <c r="F94" i="48"/>
  <c r="M94" i="48" s="1"/>
  <c r="U94" i="48" s="1"/>
  <c r="AP94" i="48" s="1"/>
  <c r="H94" i="48"/>
  <c r="O94" i="48" s="1"/>
  <c r="G94" i="48"/>
  <c r="N94" i="48" s="1"/>
  <c r="F166" i="48"/>
  <c r="M166" i="48" s="1"/>
  <c r="H166" i="48"/>
  <c r="O166" i="48" s="1"/>
  <c r="E166" i="48"/>
  <c r="L166" i="48" s="1"/>
  <c r="G166" i="48"/>
  <c r="N166" i="48" s="1"/>
  <c r="F24" i="48"/>
  <c r="M24" i="48" s="1"/>
  <c r="G24" i="48"/>
  <c r="N24" i="48" s="1"/>
  <c r="E24" i="48"/>
  <c r="L24" i="48" s="1"/>
  <c r="H24" i="48"/>
  <c r="O24" i="48" s="1"/>
  <c r="H141" i="48"/>
  <c r="O141" i="48" s="1"/>
  <c r="E141" i="48"/>
  <c r="L141" i="48" s="1"/>
  <c r="S141" i="48" s="1"/>
  <c r="F141" i="48"/>
  <c r="M141" i="48" s="1"/>
  <c r="G141" i="48"/>
  <c r="N141" i="48" s="1"/>
  <c r="E10" i="48"/>
  <c r="L10" i="48" s="1"/>
  <c r="F10" i="48"/>
  <c r="M10" i="48" s="1"/>
  <c r="H10" i="48"/>
  <c r="O10" i="48" s="1"/>
  <c r="G10" i="48"/>
  <c r="N10" i="48" s="1"/>
  <c r="F37" i="48"/>
  <c r="M37" i="48" s="1"/>
  <c r="G37" i="48"/>
  <c r="N37" i="48" s="1"/>
  <c r="H37" i="48"/>
  <c r="O37" i="48" s="1"/>
  <c r="E37" i="48"/>
  <c r="L37" i="48" s="1"/>
  <c r="E182" i="49"/>
  <c r="L182" i="49" s="1"/>
  <c r="F182" i="49"/>
  <c r="M182" i="49" s="1"/>
  <c r="AA182" i="49" s="1"/>
  <c r="AS182" i="49" s="1"/>
  <c r="G182" i="49"/>
  <c r="N182" i="49" s="1"/>
  <c r="H182" i="49"/>
  <c r="O182" i="49" s="1"/>
  <c r="E127" i="49"/>
  <c r="L127" i="49" s="1"/>
  <c r="F127" i="49"/>
  <c r="M127" i="49" s="1"/>
  <c r="U127" i="49" s="1"/>
  <c r="AP127" i="49" s="1"/>
  <c r="H127" i="49"/>
  <c r="O127" i="49" s="1"/>
  <c r="G127" i="49"/>
  <c r="N127" i="49" s="1"/>
  <c r="F3" i="48"/>
  <c r="M3" i="48" s="1"/>
  <c r="E3" i="48"/>
  <c r="L3" i="48" s="1"/>
  <c r="G3" i="48"/>
  <c r="N3" i="48" s="1"/>
  <c r="AI3" i="48" s="1"/>
  <c r="AW3" i="48" s="1"/>
  <c r="H3" i="48"/>
  <c r="O3" i="48" s="1"/>
  <c r="E18" i="48"/>
  <c r="L18" i="48" s="1"/>
  <c r="G18" i="48"/>
  <c r="N18" i="48" s="1"/>
  <c r="F18" i="48"/>
  <c r="M18" i="48" s="1"/>
  <c r="AA18" i="48" s="1"/>
  <c r="AS18" i="48" s="1"/>
  <c r="H18" i="48"/>
  <c r="O18" i="48" s="1"/>
  <c r="F110" i="48"/>
  <c r="M110" i="48" s="1"/>
  <c r="H110" i="48"/>
  <c r="O110" i="48" s="1"/>
  <c r="E110" i="48"/>
  <c r="L110" i="48" s="1"/>
  <c r="G110" i="48"/>
  <c r="N110" i="48" s="1"/>
  <c r="E73" i="48"/>
  <c r="L73" i="48" s="1"/>
  <c r="G73" i="48"/>
  <c r="N73" i="48" s="1"/>
  <c r="F73" i="48"/>
  <c r="M73" i="48" s="1"/>
  <c r="U73" i="48" s="1"/>
  <c r="AP73" i="48" s="1"/>
  <c r="H73" i="48"/>
  <c r="O73" i="48" s="1"/>
  <c r="F164" i="48"/>
  <c r="M164" i="48" s="1"/>
  <c r="AA164" i="48" s="1"/>
  <c r="AS164" i="48" s="1"/>
  <c r="E164" i="48"/>
  <c r="L164" i="48" s="1"/>
  <c r="G164" i="48"/>
  <c r="N164" i="48" s="1"/>
  <c r="H164" i="48"/>
  <c r="O164" i="48" s="1"/>
  <c r="F38" i="48"/>
  <c r="M38" i="48" s="1"/>
  <c r="U38" i="48" s="1"/>
  <c r="AP38" i="48" s="1"/>
  <c r="H38" i="48"/>
  <c r="O38" i="48" s="1"/>
  <c r="E38" i="48"/>
  <c r="L38" i="48" s="1"/>
  <c r="G38" i="48"/>
  <c r="N38" i="48" s="1"/>
  <c r="F213" i="48"/>
  <c r="M213" i="48" s="1"/>
  <c r="G213" i="48"/>
  <c r="N213" i="48" s="1"/>
  <c r="E213" i="48"/>
  <c r="L213" i="48" s="1"/>
  <c r="S213" i="48" s="1"/>
  <c r="H213" i="48"/>
  <c r="O213" i="48" s="1"/>
  <c r="E58" i="48"/>
  <c r="L58" i="48" s="1"/>
  <c r="F58" i="48"/>
  <c r="M58" i="48" s="1"/>
  <c r="U58" i="48" s="1"/>
  <c r="AP58" i="48" s="1"/>
  <c r="G58" i="48"/>
  <c r="N58" i="48" s="1"/>
  <c r="H58" i="48"/>
  <c r="O58" i="48" s="1"/>
  <c r="E144" i="49"/>
  <c r="L144" i="49" s="1"/>
  <c r="F144" i="49"/>
  <c r="M144" i="49" s="1"/>
  <c r="G144" i="49"/>
  <c r="N144" i="49" s="1"/>
  <c r="H144" i="49"/>
  <c r="O144" i="49" s="1"/>
  <c r="H189" i="48"/>
  <c r="O189" i="48" s="1"/>
  <c r="F189" i="48"/>
  <c r="M189" i="48" s="1"/>
  <c r="W189" i="48" s="1"/>
  <c r="AQ189" i="48" s="1"/>
  <c r="G189" i="48"/>
  <c r="N189" i="48" s="1"/>
  <c r="E189" i="48"/>
  <c r="L189" i="48" s="1"/>
  <c r="F193" i="48"/>
  <c r="M193" i="48" s="1"/>
  <c r="G193" i="48"/>
  <c r="N193" i="48" s="1"/>
  <c r="E193" i="48"/>
  <c r="L193" i="48" s="1"/>
  <c r="H193" i="48"/>
  <c r="O193" i="48" s="1"/>
  <c r="E62" i="49"/>
  <c r="L62" i="49" s="1"/>
  <c r="U62" i="49" s="1"/>
  <c r="AP62" i="49" s="1"/>
  <c r="H62" i="49"/>
  <c r="O62" i="49" s="1"/>
  <c r="F62" i="49"/>
  <c r="M62" i="49" s="1"/>
  <c r="W62" i="49" s="1"/>
  <c r="AQ62" i="49" s="1"/>
  <c r="G62" i="49"/>
  <c r="N62" i="49" s="1"/>
  <c r="F71" i="48"/>
  <c r="M71" i="48" s="1"/>
  <c r="H71" i="48"/>
  <c r="O71" i="48" s="1"/>
  <c r="G71" i="48"/>
  <c r="N71" i="48" s="1"/>
  <c r="E71" i="48"/>
  <c r="L71" i="48" s="1"/>
  <c r="S71" i="48" s="1"/>
  <c r="AO71" i="48" s="1"/>
  <c r="E142" i="49"/>
  <c r="L142" i="49" s="1"/>
  <c r="S142" i="49" s="1"/>
  <c r="H142" i="49"/>
  <c r="O142" i="49" s="1"/>
  <c r="F142" i="49"/>
  <c r="M142" i="49" s="1"/>
  <c r="G142" i="49"/>
  <c r="N142" i="49" s="1"/>
  <c r="H90" i="48"/>
  <c r="O90" i="48" s="1"/>
  <c r="F90" i="48"/>
  <c r="M90" i="48" s="1"/>
  <c r="G90" i="48"/>
  <c r="N90" i="48" s="1"/>
  <c r="E90" i="48"/>
  <c r="L90" i="48" s="1"/>
  <c r="U90" i="48" s="1"/>
  <c r="AP90" i="48" s="1"/>
  <c r="F101" i="48"/>
  <c r="M101" i="48" s="1"/>
  <c r="H101" i="48"/>
  <c r="O101" i="48" s="1"/>
  <c r="E101" i="48"/>
  <c r="L101" i="48" s="1"/>
  <c r="G101" i="48"/>
  <c r="N101" i="48" s="1"/>
  <c r="E156" i="50"/>
  <c r="L156" i="50" s="1"/>
  <c r="G156" i="50"/>
  <c r="N156" i="50" s="1"/>
  <c r="F156" i="50"/>
  <c r="M156" i="50" s="1"/>
  <c r="H156" i="50"/>
  <c r="O156" i="50" s="1"/>
  <c r="E75" i="49"/>
  <c r="L75" i="49" s="1"/>
  <c r="F75" i="49"/>
  <c r="M75" i="49" s="1"/>
  <c r="H75" i="49"/>
  <c r="G75" i="49"/>
  <c r="N75" i="49" s="1"/>
  <c r="H183" i="48"/>
  <c r="O183" i="48" s="1"/>
  <c r="E183" i="48"/>
  <c r="L183" i="48" s="1"/>
  <c r="G183" i="48"/>
  <c r="N183" i="48" s="1"/>
  <c r="F183" i="48"/>
  <c r="M183" i="48" s="1"/>
  <c r="E177" i="49"/>
  <c r="L177" i="49" s="1"/>
  <c r="Q177" i="49" s="1"/>
  <c r="AN177" i="49" s="1"/>
  <c r="F177" i="49"/>
  <c r="M177" i="49" s="1"/>
  <c r="AA177" i="49" s="1"/>
  <c r="AS177" i="49" s="1"/>
  <c r="H177" i="49"/>
  <c r="O177" i="49" s="1"/>
  <c r="G177" i="49"/>
  <c r="N177" i="49" s="1"/>
  <c r="H95" i="48"/>
  <c r="O95" i="48" s="1"/>
  <c r="G95" i="48"/>
  <c r="N95" i="48" s="1"/>
  <c r="F95" i="48"/>
  <c r="M95" i="48" s="1"/>
  <c r="W95" i="48" s="1"/>
  <c r="AQ95" i="48" s="1"/>
  <c r="G33" i="49"/>
  <c r="N33" i="49" s="1"/>
  <c r="H33" i="49"/>
  <c r="O33" i="49" s="1"/>
  <c r="F33" i="49"/>
  <c r="M33" i="49" s="1"/>
  <c r="H219" i="49"/>
  <c r="O219" i="49" s="1"/>
  <c r="F219" i="49"/>
  <c r="M219" i="49" s="1"/>
  <c r="G219" i="49"/>
  <c r="N219" i="49" s="1"/>
  <c r="H239" i="50"/>
  <c r="O239" i="50" s="1"/>
  <c r="F239" i="50"/>
  <c r="M239" i="50" s="1"/>
  <c r="G239" i="50"/>
  <c r="N239" i="50" s="1"/>
  <c r="G290" i="48"/>
  <c r="N290" i="48" s="1"/>
  <c r="H290" i="48"/>
  <c r="O290" i="48" s="1"/>
  <c r="F290" i="48"/>
  <c r="M290" i="48" s="1"/>
  <c r="G314" i="48"/>
  <c r="N314" i="48" s="1"/>
  <c r="F314" i="48"/>
  <c r="M314" i="48" s="1"/>
  <c r="H314" i="48"/>
  <c r="O314" i="48" s="1"/>
  <c r="F327" i="50"/>
  <c r="M327" i="50" s="1"/>
  <c r="G327" i="50"/>
  <c r="N327" i="50" s="1"/>
  <c r="H327" i="50"/>
  <c r="O327" i="50" s="1"/>
  <c r="G248" i="49"/>
  <c r="N248" i="49" s="1"/>
  <c r="F248" i="49"/>
  <c r="M248" i="49" s="1"/>
  <c r="H248" i="49"/>
  <c r="O248" i="49" s="1"/>
  <c r="H264" i="50"/>
  <c r="O264" i="50" s="1"/>
  <c r="F264" i="50"/>
  <c r="M264" i="50" s="1"/>
  <c r="G264" i="50"/>
  <c r="N264" i="50" s="1"/>
  <c r="F291" i="48"/>
  <c r="M291" i="48" s="1"/>
  <c r="G291" i="48"/>
  <c r="N291" i="48" s="1"/>
  <c r="H291" i="48"/>
  <c r="O291" i="48" s="1"/>
  <c r="H324" i="49"/>
  <c r="O324" i="49" s="1"/>
  <c r="F324" i="49"/>
  <c r="M324" i="49" s="1"/>
  <c r="E324" i="49"/>
  <c r="L324" i="49" s="1"/>
  <c r="G324" i="49"/>
  <c r="N324" i="49" s="1"/>
  <c r="F351" i="48"/>
  <c r="M351" i="48" s="1"/>
  <c r="H351" i="48"/>
  <c r="O351" i="48" s="1"/>
  <c r="E351" i="48"/>
  <c r="L351" i="48" s="1"/>
  <c r="G351" i="48"/>
  <c r="N351" i="48" s="1"/>
  <c r="E363" i="48"/>
  <c r="L363" i="48" s="1"/>
  <c r="H363" i="48"/>
  <c r="O363" i="48" s="1"/>
  <c r="F363" i="48"/>
  <c r="M363" i="48" s="1"/>
  <c r="G363" i="48"/>
  <c r="N363" i="48" s="1"/>
  <c r="E4" i="49"/>
  <c r="L4" i="49" s="1"/>
  <c r="G4" i="49"/>
  <c r="N4" i="49" s="1"/>
  <c r="F4" i="49"/>
  <c r="M4" i="49" s="1"/>
  <c r="H4" i="49"/>
  <c r="O4" i="49" s="1"/>
  <c r="E171" i="48"/>
  <c r="L171" i="48" s="1"/>
  <c r="F171" i="48"/>
  <c r="M171" i="48" s="1"/>
  <c r="H171" i="48"/>
  <c r="O171" i="48" s="1"/>
  <c r="G171" i="48"/>
  <c r="N171" i="48" s="1"/>
  <c r="F75" i="48"/>
  <c r="M75" i="48" s="1"/>
  <c r="W75" i="48" s="1"/>
  <c r="AQ75" i="48" s="1"/>
  <c r="E75" i="48"/>
  <c r="L75" i="48" s="1"/>
  <c r="H75" i="48"/>
  <c r="O75" i="48" s="1"/>
  <c r="G75" i="48"/>
  <c r="N75" i="48" s="1"/>
  <c r="E153" i="49"/>
  <c r="L153" i="49" s="1"/>
  <c r="S153" i="49" s="1"/>
  <c r="H153" i="49"/>
  <c r="O153" i="49" s="1"/>
  <c r="G153" i="49"/>
  <c r="N153" i="49" s="1"/>
  <c r="F153" i="49"/>
  <c r="M153" i="49" s="1"/>
  <c r="E163" i="49"/>
  <c r="L163" i="49" s="1"/>
  <c r="F163" i="49"/>
  <c r="M163" i="49" s="1"/>
  <c r="AA163" i="49" s="1"/>
  <c r="AS163" i="49" s="1"/>
  <c r="G163" i="49"/>
  <c r="N163" i="49" s="1"/>
  <c r="H163" i="49"/>
  <c r="O163" i="49" s="1"/>
  <c r="G39" i="48"/>
  <c r="N39" i="48" s="1"/>
  <c r="E39" i="48"/>
  <c r="L39" i="48" s="1"/>
  <c r="H39" i="48"/>
  <c r="O39" i="48" s="1"/>
  <c r="F39" i="48"/>
  <c r="M39" i="48" s="1"/>
  <c r="F120" i="48"/>
  <c r="M120" i="48" s="1"/>
  <c r="U120" i="48" s="1"/>
  <c r="AP120" i="48" s="1"/>
  <c r="E120" i="48"/>
  <c r="L120" i="48" s="1"/>
  <c r="S120" i="48" s="1"/>
  <c r="G120" i="48"/>
  <c r="N120" i="48" s="1"/>
  <c r="H120" i="48"/>
  <c r="O120" i="48" s="1"/>
  <c r="F28" i="48"/>
  <c r="M28" i="48" s="1"/>
  <c r="G28" i="48"/>
  <c r="N28" i="48" s="1"/>
  <c r="H28" i="48"/>
  <c r="O28" i="48" s="1"/>
  <c r="E28" i="48"/>
  <c r="L28" i="48" s="1"/>
  <c r="F202" i="48"/>
  <c r="M202" i="48" s="1"/>
  <c r="U202" i="48" s="1"/>
  <c r="AP202" i="48" s="1"/>
  <c r="G202" i="48"/>
  <c r="N202" i="48" s="1"/>
  <c r="E202" i="48"/>
  <c r="L202" i="48" s="1"/>
  <c r="H202" i="48"/>
  <c r="O202" i="48" s="1"/>
  <c r="H196" i="48"/>
  <c r="O196" i="48" s="1"/>
  <c r="G196" i="48"/>
  <c r="N196" i="48" s="1"/>
  <c r="E196" i="48"/>
  <c r="L196" i="48" s="1"/>
  <c r="F196" i="48"/>
  <c r="M196" i="48" s="1"/>
  <c r="W196" i="48" s="1"/>
  <c r="AQ196" i="48" s="1"/>
  <c r="G2" i="48"/>
  <c r="N2" i="48" s="1"/>
  <c r="E2" i="48"/>
  <c r="L2" i="48" s="1"/>
  <c r="F2" i="48"/>
  <c r="M2" i="48" s="1"/>
  <c r="H2" i="48"/>
  <c r="O2" i="48" s="1"/>
  <c r="F41" i="50"/>
  <c r="M41" i="50" s="1"/>
  <c r="G41" i="50"/>
  <c r="N41" i="50" s="1"/>
  <c r="E41" i="50"/>
  <c r="L41" i="50" s="1"/>
  <c r="H41" i="50"/>
  <c r="O41" i="50" s="1"/>
  <c r="H18" i="50"/>
  <c r="O18" i="50" s="1"/>
  <c r="G18" i="50"/>
  <c r="N18" i="50" s="1"/>
  <c r="E18" i="50"/>
  <c r="L18" i="50" s="1"/>
  <c r="F18" i="50"/>
  <c r="M18" i="50" s="1"/>
  <c r="AA18" i="50" s="1"/>
  <c r="AS18" i="50" s="1"/>
  <c r="H9" i="50"/>
  <c r="O9" i="50" s="1"/>
  <c r="E9" i="50"/>
  <c r="L9" i="50" s="1"/>
  <c r="G9" i="50"/>
  <c r="N9" i="50" s="1"/>
  <c r="F9" i="50"/>
  <c r="M9" i="50" s="1"/>
  <c r="AA9" i="50" s="1"/>
  <c r="AS9" i="50" s="1"/>
  <c r="E40" i="50"/>
  <c r="L40" i="50" s="1"/>
  <c r="F40" i="50"/>
  <c r="M40" i="50" s="1"/>
  <c r="H40" i="50"/>
  <c r="O40" i="50" s="1"/>
  <c r="G40" i="50"/>
  <c r="N40" i="50" s="1"/>
  <c r="E130" i="50"/>
  <c r="L130" i="50" s="1"/>
  <c r="H130" i="50"/>
  <c r="O130" i="50" s="1"/>
  <c r="G130" i="50"/>
  <c r="N130" i="50" s="1"/>
  <c r="F130" i="50"/>
  <c r="M130" i="50" s="1"/>
  <c r="H34" i="50"/>
  <c r="O34" i="50" s="1"/>
  <c r="G34" i="50"/>
  <c r="N34" i="50" s="1"/>
  <c r="E34" i="50"/>
  <c r="L34" i="50" s="1"/>
  <c r="F34" i="50"/>
  <c r="M34" i="50" s="1"/>
  <c r="G94" i="50"/>
  <c r="N94" i="50" s="1"/>
  <c r="F94" i="50"/>
  <c r="M94" i="50" s="1"/>
  <c r="E94" i="50"/>
  <c r="L94" i="50" s="1"/>
  <c r="H94" i="50"/>
  <c r="O94" i="50" s="1"/>
  <c r="H202" i="50"/>
  <c r="O202" i="50" s="1"/>
  <c r="E202" i="50"/>
  <c r="L202" i="50" s="1"/>
  <c r="S202" i="50" s="1"/>
  <c r="F202" i="50"/>
  <c r="M202" i="50" s="1"/>
  <c r="G202" i="50"/>
  <c r="N202" i="50" s="1"/>
  <c r="E183" i="50"/>
  <c r="L183" i="50" s="1"/>
  <c r="S183" i="50" s="1"/>
  <c r="H183" i="50"/>
  <c r="O183" i="50" s="1"/>
  <c r="F183" i="50"/>
  <c r="M183" i="50" s="1"/>
  <c r="G183" i="50"/>
  <c r="N183" i="50" s="1"/>
  <c r="E142" i="50"/>
  <c r="L142" i="50" s="1"/>
  <c r="S142" i="50" s="1"/>
  <c r="F142" i="50"/>
  <c r="M142" i="50" s="1"/>
  <c r="U142" i="50" s="1"/>
  <c r="AP142" i="50" s="1"/>
  <c r="G142" i="50"/>
  <c r="N142" i="50" s="1"/>
  <c r="H142" i="50"/>
  <c r="O142" i="50" s="1"/>
  <c r="H133" i="50"/>
  <c r="O133" i="50" s="1"/>
  <c r="F133" i="50"/>
  <c r="M133" i="50" s="1"/>
  <c r="U133" i="50" s="1"/>
  <c r="AP133" i="50" s="1"/>
  <c r="E133" i="50"/>
  <c r="L133" i="50" s="1"/>
  <c r="S133" i="50" s="1"/>
  <c r="G133" i="50"/>
  <c r="N133" i="50" s="1"/>
  <c r="H26" i="50"/>
  <c r="O26" i="50" s="1"/>
  <c r="G26" i="50"/>
  <c r="N26" i="50" s="1"/>
  <c r="E26" i="50"/>
  <c r="L26" i="50" s="1"/>
  <c r="F26" i="50"/>
  <c r="M26" i="50" s="1"/>
  <c r="G44" i="50"/>
  <c r="N44" i="50" s="1"/>
  <c r="E44" i="50"/>
  <c r="L44" i="50" s="1"/>
  <c r="H44" i="50"/>
  <c r="O44" i="50" s="1"/>
  <c r="F44" i="50"/>
  <c r="M44" i="50" s="1"/>
  <c r="F37" i="50"/>
  <c r="M37" i="50" s="1"/>
  <c r="AA37" i="50" s="1"/>
  <c r="AS37" i="50" s="1"/>
  <c r="E37" i="50"/>
  <c r="L37" i="50" s="1"/>
  <c r="G37" i="50"/>
  <c r="N37" i="50" s="1"/>
  <c r="H37" i="50"/>
  <c r="O37" i="50" s="1"/>
  <c r="G118" i="50"/>
  <c r="N118" i="50" s="1"/>
  <c r="E118" i="50"/>
  <c r="L118" i="50" s="1"/>
  <c r="S118" i="50" s="1"/>
  <c r="H118" i="50"/>
  <c r="O118" i="50" s="1"/>
  <c r="F118" i="50"/>
  <c r="M118" i="50" s="1"/>
  <c r="U118" i="50" s="1"/>
  <c r="AP118" i="50" s="1"/>
  <c r="G160" i="50"/>
  <c r="N160" i="50" s="1"/>
  <c r="F160" i="50"/>
  <c r="M160" i="50" s="1"/>
  <c r="U160" i="50" s="1"/>
  <c r="AP160" i="50" s="1"/>
  <c r="E160" i="50"/>
  <c r="L160" i="50" s="1"/>
  <c r="H160" i="50"/>
  <c r="O160" i="50" s="1"/>
  <c r="G6" i="50"/>
  <c r="N6" i="50" s="1"/>
  <c r="E6" i="50"/>
  <c r="L6" i="50" s="1"/>
  <c r="H6" i="50"/>
  <c r="O6" i="50" s="1"/>
  <c r="F6" i="50"/>
  <c r="M6" i="50" s="1"/>
  <c r="AA6" i="50" s="1"/>
  <c r="AS6" i="50" s="1"/>
  <c r="E188" i="50"/>
  <c r="L188" i="50" s="1"/>
  <c r="S188" i="50" s="1"/>
  <c r="F188" i="50"/>
  <c r="M188" i="50" s="1"/>
  <c r="G188" i="50"/>
  <c r="N188" i="50" s="1"/>
  <c r="H188" i="50"/>
  <c r="O188" i="50" s="1"/>
  <c r="E185" i="50"/>
  <c r="L185" i="50" s="1"/>
  <c r="S185" i="50" s="1"/>
  <c r="H185" i="50"/>
  <c r="O185" i="50" s="1"/>
  <c r="G185" i="50"/>
  <c r="N185" i="50" s="1"/>
  <c r="F185" i="50"/>
  <c r="M185" i="50" s="1"/>
  <c r="E59" i="50"/>
  <c r="L59" i="50" s="1"/>
  <c r="F59" i="50"/>
  <c r="M59" i="50" s="1"/>
  <c r="U59" i="50" s="1"/>
  <c r="AP59" i="50" s="1"/>
  <c r="G59" i="50"/>
  <c r="N59" i="50" s="1"/>
  <c r="H59" i="50"/>
  <c r="O59" i="50" s="1"/>
  <c r="H67" i="50"/>
  <c r="O67" i="50" s="1"/>
  <c r="F67" i="50"/>
  <c r="M67" i="50" s="1"/>
  <c r="G67" i="50"/>
  <c r="N67" i="50" s="1"/>
  <c r="E67" i="50"/>
  <c r="L67" i="50" s="1"/>
  <c r="G79" i="50"/>
  <c r="N79" i="50" s="1"/>
  <c r="F79" i="50"/>
  <c r="M79" i="50" s="1"/>
  <c r="U79" i="50" s="1"/>
  <c r="AP79" i="50" s="1"/>
  <c r="H79" i="50"/>
  <c r="O79" i="50" s="1"/>
  <c r="E79" i="50"/>
  <c r="L79" i="50" s="1"/>
  <c r="H88" i="50"/>
  <c r="O88" i="50" s="1"/>
  <c r="E88" i="50"/>
  <c r="L88" i="50" s="1"/>
  <c r="G88" i="50"/>
  <c r="N88" i="50" s="1"/>
  <c r="F88" i="50"/>
  <c r="M88" i="50" s="1"/>
  <c r="F105" i="50"/>
  <c r="M105" i="50" s="1"/>
  <c r="H105" i="50"/>
  <c r="O105" i="50" s="1"/>
  <c r="G105" i="50"/>
  <c r="N105" i="50" s="1"/>
  <c r="E105" i="50"/>
  <c r="L105" i="50" s="1"/>
  <c r="S105" i="50" s="1"/>
  <c r="H122" i="50"/>
  <c r="O122" i="50" s="1"/>
  <c r="G122" i="50"/>
  <c r="N122" i="50" s="1"/>
  <c r="E122" i="50"/>
  <c r="L122" i="50" s="1"/>
  <c r="S122" i="50" s="1"/>
  <c r="F122" i="50"/>
  <c r="M122" i="50" s="1"/>
  <c r="E131" i="50"/>
  <c r="L131" i="50" s="1"/>
  <c r="H131" i="50"/>
  <c r="O131" i="50" s="1"/>
  <c r="G131" i="50"/>
  <c r="N131" i="50" s="1"/>
  <c r="F131" i="50"/>
  <c r="M131" i="50" s="1"/>
  <c r="H152" i="50"/>
  <c r="O152" i="50" s="1"/>
  <c r="F152" i="50"/>
  <c r="M152" i="50" s="1"/>
  <c r="E152" i="50"/>
  <c r="L152" i="50" s="1"/>
  <c r="G152" i="50"/>
  <c r="N152" i="50" s="1"/>
  <c r="F157" i="50"/>
  <c r="M157" i="50" s="1"/>
  <c r="E157" i="50"/>
  <c r="L157" i="50" s="1"/>
  <c r="H157" i="50"/>
  <c r="O157" i="50" s="1"/>
  <c r="G157" i="50"/>
  <c r="N157" i="50" s="1"/>
  <c r="F171" i="50"/>
  <c r="M171" i="50" s="1"/>
  <c r="G171" i="50"/>
  <c r="N171" i="50" s="1"/>
  <c r="H171" i="50"/>
  <c r="O171" i="50" s="1"/>
  <c r="E171" i="50"/>
  <c r="L171" i="50" s="1"/>
  <c r="Q171" i="50" s="1"/>
  <c r="H194" i="50"/>
  <c r="O194" i="50" s="1"/>
  <c r="G194" i="50"/>
  <c r="N194" i="50" s="1"/>
  <c r="E194" i="50"/>
  <c r="L194" i="50" s="1"/>
  <c r="S194" i="50" s="1"/>
  <c r="F194" i="50"/>
  <c r="M194" i="50" s="1"/>
  <c r="H35" i="50"/>
  <c r="O35" i="50" s="1"/>
  <c r="E35" i="50"/>
  <c r="L35" i="50" s="1"/>
  <c r="G35" i="50"/>
  <c r="N35" i="50" s="1"/>
  <c r="F35" i="50"/>
  <c r="M35" i="50" s="1"/>
  <c r="G147" i="50"/>
  <c r="N147" i="50" s="1"/>
  <c r="H147" i="50"/>
  <c r="O147" i="50" s="1"/>
  <c r="F147" i="50"/>
  <c r="M147" i="50" s="1"/>
  <c r="E147" i="50"/>
  <c r="L147" i="50" s="1"/>
  <c r="F89" i="50"/>
  <c r="M89" i="50" s="1"/>
  <c r="G89" i="50"/>
  <c r="N89" i="50" s="1"/>
  <c r="H89" i="50"/>
  <c r="O89" i="50" s="1"/>
  <c r="E89" i="50"/>
  <c r="L89" i="50" s="1"/>
  <c r="H98" i="50"/>
  <c r="O98" i="50" s="1"/>
  <c r="F98" i="50"/>
  <c r="M98" i="50" s="1"/>
  <c r="U98" i="50" s="1"/>
  <c r="AP98" i="50" s="1"/>
  <c r="G98" i="50"/>
  <c r="N98" i="50" s="1"/>
  <c r="E98" i="50"/>
  <c r="L98" i="50" s="1"/>
  <c r="S98" i="50" s="1"/>
  <c r="F121" i="50"/>
  <c r="M121" i="50" s="1"/>
  <c r="E121" i="50"/>
  <c r="L121" i="50" s="1"/>
  <c r="S121" i="50" s="1"/>
  <c r="G121" i="50"/>
  <c r="N121" i="50" s="1"/>
  <c r="H121" i="50"/>
  <c r="O121" i="50" s="1"/>
  <c r="G141" i="50"/>
  <c r="N141" i="50" s="1"/>
  <c r="H141" i="50"/>
  <c r="O141" i="50" s="1"/>
  <c r="F141" i="50"/>
  <c r="M141" i="50" s="1"/>
  <c r="G150" i="50"/>
  <c r="N150" i="50" s="1"/>
  <c r="F150" i="50"/>
  <c r="M150" i="50" s="1"/>
  <c r="H150" i="50"/>
  <c r="O150" i="50" s="1"/>
  <c r="G163" i="50"/>
  <c r="N163" i="50" s="1"/>
  <c r="F163" i="50"/>
  <c r="M163" i="50" s="1"/>
  <c r="H163" i="50"/>
  <c r="O163" i="50" s="1"/>
  <c r="F170" i="50"/>
  <c r="M170" i="50" s="1"/>
  <c r="U170" i="50" s="1"/>
  <c r="AP170" i="50" s="1"/>
  <c r="G170" i="50"/>
  <c r="N170" i="50" s="1"/>
  <c r="H170" i="50"/>
  <c r="O170" i="50" s="1"/>
  <c r="F86" i="50"/>
  <c r="M86" i="50" s="1"/>
  <c r="U86" i="50" s="1"/>
  <c r="AP86" i="50" s="1"/>
  <c r="H86" i="50"/>
  <c r="O86" i="50" s="1"/>
  <c r="G86" i="50"/>
  <c r="N86" i="50" s="1"/>
  <c r="G187" i="50"/>
  <c r="N187" i="50" s="1"/>
  <c r="F187" i="50"/>
  <c r="M187" i="50" s="1"/>
  <c r="H187" i="50"/>
  <c r="O187" i="50" s="1"/>
  <c r="G197" i="50"/>
  <c r="N197" i="50" s="1"/>
  <c r="H197" i="50"/>
  <c r="O197" i="50" s="1"/>
  <c r="F197" i="50"/>
  <c r="M197" i="50" s="1"/>
  <c r="F216" i="50"/>
  <c r="M216" i="50" s="1"/>
  <c r="H216" i="50"/>
  <c r="O216" i="50" s="1"/>
  <c r="G216" i="50"/>
  <c r="N216" i="50" s="1"/>
  <c r="F220" i="50"/>
  <c r="M220" i="50" s="1"/>
  <c r="H220" i="50"/>
  <c r="O220" i="50" s="1"/>
  <c r="G220" i="50"/>
  <c r="N220" i="50" s="1"/>
  <c r="H228" i="49"/>
  <c r="O228" i="49" s="1"/>
  <c r="G228" i="49"/>
  <c r="N228" i="49" s="1"/>
  <c r="F228" i="49"/>
  <c r="M228" i="49" s="1"/>
  <c r="G232" i="50"/>
  <c r="N232" i="50" s="1"/>
  <c r="H232" i="50"/>
  <c r="O232" i="50" s="1"/>
  <c r="F232" i="50"/>
  <c r="M232" i="50" s="1"/>
  <c r="G236" i="50"/>
  <c r="N236" i="50" s="1"/>
  <c r="F236" i="50"/>
  <c r="M236" i="50" s="1"/>
  <c r="H236" i="50"/>
  <c r="O236" i="50" s="1"/>
  <c r="F268" i="49"/>
  <c r="M268" i="49" s="1"/>
  <c r="H268" i="49"/>
  <c r="O268" i="49" s="1"/>
  <c r="G268" i="49"/>
  <c r="N268" i="49" s="1"/>
  <c r="G295" i="48"/>
  <c r="N295" i="48" s="1"/>
  <c r="F295" i="48"/>
  <c r="M295" i="48" s="1"/>
  <c r="H295" i="48"/>
  <c r="O295" i="48" s="1"/>
  <c r="H308" i="50"/>
  <c r="O308" i="50" s="1"/>
  <c r="G308" i="50"/>
  <c r="N308" i="50" s="1"/>
  <c r="F308" i="50"/>
  <c r="M308" i="50" s="1"/>
  <c r="G344" i="49"/>
  <c r="N344" i="49" s="1"/>
  <c r="E344" i="49"/>
  <c r="L344" i="49" s="1"/>
  <c r="H344" i="49"/>
  <c r="O344" i="49" s="1"/>
  <c r="F344" i="49"/>
  <c r="M344" i="49" s="1"/>
  <c r="H364" i="50"/>
  <c r="O364" i="50" s="1"/>
  <c r="E364" i="50"/>
  <c r="L364" i="50" s="1"/>
  <c r="G364" i="50"/>
  <c r="N364" i="50" s="1"/>
  <c r="F364" i="50"/>
  <c r="M364" i="50" s="1"/>
  <c r="H225" i="49"/>
  <c r="O225" i="49" s="1"/>
  <c r="G225" i="49"/>
  <c r="N225" i="49" s="1"/>
  <c r="F225" i="49"/>
  <c r="M225" i="49" s="1"/>
  <c r="F229" i="49"/>
  <c r="M229" i="49" s="1"/>
  <c r="H229" i="49"/>
  <c r="O229" i="49" s="1"/>
  <c r="G229" i="49"/>
  <c r="N229" i="49" s="1"/>
  <c r="H233" i="50"/>
  <c r="O233" i="50" s="1"/>
  <c r="F233" i="50"/>
  <c r="M233" i="50" s="1"/>
  <c r="G233" i="50"/>
  <c r="N233" i="50" s="1"/>
  <c r="F241" i="49"/>
  <c r="M241" i="49" s="1"/>
  <c r="G241" i="49"/>
  <c r="N241" i="49" s="1"/>
  <c r="H241" i="49"/>
  <c r="O241" i="49" s="1"/>
  <c r="G245" i="49"/>
  <c r="N245" i="49" s="1"/>
  <c r="F245" i="49"/>
  <c r="M245" i="49" s="1"/>
  <c r="H245" i="49"/>
  <c r="O245" i="49" s="1"/>
  <c r="H249" i="50"/>
  <c r="O249" i="50" s="1"/>
  <c r="G249" i="50"/>
  <c r="N249" i="50" s="1"/>
  <c r="F249" i="50"/>
  <c r="M249" i="50" s="1"/>
  <c r="G257" i="49"/>
  <c r="N257" i="49" s="1"/>
  <c r="F257" i="49"/>
  <c r="M257" i="49" s="1"/>
  <c r="H257" i="49"/>
  <c r="O257" i="49" s="1"/>
  <c r="H264" i="48"/>
  <c r="O264" i="48" s="1"/>
  <c r="G264" i="48"/>
  <c r="N264" i="48" s="1"/>
  <c r="F264" i="48"/>
  <c r="M264" i="48" s="1"/>
  <c r="F265" i="50"/>
  <c r="M265" i="50" s="1"/>
  <c r="G265" i="50"/>
  <c r="N265" i="50" s="1"/>
  <c r="H265" i="50"/>
  <c r="O265" i="50" s="1"/>
  <c r="G276" i="48"/>
  <c r="N276" i="48" s="1"/>
  <c r="H276" i="48"/>
  <c r="O276" i="48" s="1"/>
  <c r="F276" i="48"/>
  <c r="M276" i="48" s="1"/>
  <c r="H280" i="48"/>
  <c r="O280" i="48" s="1"/>
  <c r="G280" i="48"/>
  <c r="N280" i="48" s="1"/>
  <c r="F280" i="48"/>
  <c r="M280" i="48" s="1"/>
  <c r="H281" i="50"/>
  <c r="O281" i="50" s="1"/>
  <c r="F281" i="50"/>
  <c r="M281" i="50" s="1"/>
  <c r="G281" i="50"/>
  <c r="N281" i="50" s="1"/>
  <c r="G289" i="49"/>
  <c r="N289" i="49" s="1"/>
  <c r="F289" i="49"/>
  <c r="M289" i="49" s="1"/>
  <c r="H289" i="49"/>
  <c r="O289" i="49" s="1"/>
  <c r="F296" i="48"/>
  <c r="M296" i="48" s="1"/>
  <c r="H296" i="48"/>
  <c r="O296" i="48" s="1"/>
  <c r="G296" i="48"/>
  <c r="N296" i="48" s="1"/>
  <c r="H297" i="50"/>
  <c r="O297" i="50" s="1"/>
  <c r="F297" i="50"/>
  <c r="M297" i="50" s="1"/>
  <c r="G297" i="50"/>
  <c r="N297" i="50" s="1"/>
  <c r="F305" i="49"/>
  <c r="M305" i="49" s="1"/>
  <c r="G305" i="49"/>
  <c r="N305" i="49" s="1"/>
  <c r="H305" i="49"/>
  <c r="O305" i="49" s="1"/>
  <c r="H312" i="48"/>
  <c r="O312" i="48" s="1"/>
  <c r="G312" i="48"/>
  <c r="N312" i="48" s="1"/>
  <c r="F312" i="48"/>
  <c r="M312" i="48" s="1"/>
  <c r="H313" i="50"/>
  <c r="O313" i="50" s="1"/>
  <c r="G313" i="50"/>
  <c r="N313" i="50" s="1"/>
  <c r="F313" i="50"/>
  <c r="M313" i="50" s="1"/>
  <c r="E324" i="48"/>
  <c r="L324" i="48" s="1"/>
  <c r="H324" i="48"/>
  <c r="O324" i="48" s="1"/>
  <c r="F324" i="48"/>
  <c r="M324" i="48" s="1"/>
  <c r="G324" i="48"/>
  <c r="N324" i="48" s="1"/>
  <c r="E325" i="49"/>
  <c r="L325" i="49" s="1"/>
  <c r="H325" i="49"/>
  <c r="O325" i="49" s="1"/>
  <c r="G325" i="49"/>
  <c r="N325" i="49" s="1"/>
  <c r="F325" i="49"/>
  <c r="M325" i="49" s="1"/>
  <c r="F329" i="50"/>
  <c r="M329" i="50" s="1"/>
  <c r="H329" i="50"/>
  <c r="O329" i="50" s="1"/>
  <c r="G329" i="50"/>
  <c r="N329" i="50" s="1"/>
  <c r="E337" i="49"/>
  <c r="L337" i="49" s="1"/>
  <c r="H337" i="49"/>
  <c r="O337" i="49" s="1"/>
  <c r="F337" i="49"/>
  <c r="M337" i="49" s="1"/>
  <c r="G337" i="49"/>
  <c r="N337" i="49" s="1"/>
  <c r="H344" i="48"/>
  <c r="O344" i="48" s="1"/>
  <c r="G344" i="48"/>
  <c r="N344" i="48" s="1"/>
  <c r="F344" i="48"/>
  <c r="M344" i="48" s="1"/>
  <c r="E344" i="48"/>
  <c r="L344" i="48" s="1"/>
  <c r="E345" i="50"/>
  <c r="L345" i="50" s="1"/>
  <c r="F345" i="50"/>
  <c r="M345" i="50" s="1"/>
  <c r="G345" i="50"/>
  <c r="N345" i="50" s="1"/>
  <c r="H345" i="50"/>
  <c r="O345" i="50" s="1"/>
  <c r="F353" i="49"/>
  <c r="M353" i="49" s="1"/>
  <c r="H353" i="49"/>
  <c r="O353" i="49" s="1"/>
  <c r="G353" i="49"/>
  <c r="N353" i="49" s="1"/>
  <c r="E353" i="49"/>
  <c r="L353" i="49" s="1"/>
  <c r="G360" i="48"/>
  <c r="N360" i="48" s="1"/>
  <c r="H360" i="48"/>
  <c r="O360" i="48" s="1"/>
  <c r="E360" i="48"/>
  <c r="L360" i="48" s="1"/>
  <c r="F360" i="48"/>
  <c r="M360" i="48" s="1"/>
  <c r="F361" i="50"/>
  <c r="M361" i="50" s="1"/>
  <c r="E361" i="50"/>
  <c r="L361" i="50" s="1"/>
  <c r="G361" i="50"/>
  <c r="N361" i="50" s="1"/>
  <c r="H361" i="50"/>
  <c r="O361" i="50" s="1"/>
  <c r="H235" i="49"/>
  <c r="O235" i="49" s="1"/>
  <c r="F235" i="49"/>
  <c r="M235" i="49" s="1"/>
  <c r="G235" i="49"/>
  <c r="N235" i="49" s="1"/>
  <c r="H250" i="48"/>
  <c r="O250" i="48" s="1"/>
  <c r="G250" i="48"/>
  <c r="N250" i="48" s="1"/>
  <c r="F250" i="48"/>
  <c r="M250" i="48" s="1"/>
  <c r="G255" i="50"/>
  <c r="N255" i="50" s="1"/>
  <c r="F255" i="50"/>
  <c r="M255" i="50" s="1"/>
  <c r="H255" i="50"/>
  <c r="O255" i="50" s="1"/>
  <c r="F274" i="48"/>
  <c r="M274" i="48" s="1"/>
  <c r="H274" i="48"/>
  <c r="O274" i="48" s="1"/>
  <c r="G274" i="48"/>
  <c r="N274" i="48" s="1"/>
  <c r="H282" i="48"/>
  <c r="O282" i="48" s="1"/>
  <c r="G282" i="48"/>
  <c r="N282" i="48" s="1"/>
  <c r="F282" i="48"/>
  <c r="M282" i="48" s="1"/>
  <c r="F291" i="50"/>
  <c r="M291" i="50" s="1"/>
  <c r="H291" i="50"/>
  <c r="O291" i="50" s="1"/>
  <c r="G291" i="50"/>
  <c r="N291" i="50" s="1"/>
  <c r="F307" i="49"/>
  <c r="M307" i="49" s="1"/>
  <c r="H307" i="49"/>
  <c r="O307" i="49" s="1"/>
  <c r="G307" i="49"/>
  <c r="N307" i="49" s="1"/>
  <c r="F322" i="48"/>
  <c r="M322" i="48" s="1"/>
  <c r="G322" i="48"/>
  <c r="N322" i="48" s="1"/>
  <c r="H322" i="48"/>
  <c r="O322" i="48" s="1"/>
  <c r="G331" i="50"/>
  <c r="N331" i="50" s="1"/>
  <c r="F331" i="50"/>
  <c r="M331" i="50" s="1"/>
  <c r="W331" i="50" s="1"/>
  <c r="H331" i="50"/>
  <c r="O331" i="50" s="1"/>
  <c r="E331" i="50"/>
  <c r="L331" i="50" s="1"/>
  <c r="E355" i="49"/>
  <c r="L355" i="49" s="1"/>
  <c r="H355" i="49"/>
  <c r="O355" i="49" s="1"/>
  <c r="G355" i="49"/>
  <c r="N355" i="49" s="1"/>
  <c r="F355" i="49"/>
  <c r="M355" i="49" s="1"/>
  <c r="G363" i="50"/>
  <c r="N363" i="50" s="1"/>
  <c r="H363" i="50"/>
  <c r="O363" i="50" s="1"/>
  <c r="E363" i="50"/>
  <c r="L363" i="50" s="1"/>
  <c r="F363" i="50"/>
  <c r="M363" i="50" s="1"/>
  <c r="F260" i="49"/>
  <c r="M260" i="49" s="1"/>
  <c r="G260" i="49"/>
  <c r="N260" i="49" s="1"/>
  <c r="H260" i="49"/>
  <c r="O260" i="49" s="1"/>
  <c r="G279" i="48"/>
  <c r="N279" i="48" s="1"/>
  <c r="F279" i="48"/>
  <c r="M279" i="48" s="1"/>
  <c r="H279" i="48"/>
  <c r="O279" i="48" s="1"/>
  <c r="H284" i="50"/>
  <c r="O284" i="50" s="1"/>
  <c r="F284" i="50"/>
  <c r="M284" i="50" s="1"/>
  <c r="G284" i="50"/>
  <c r="N284" i="50" s="1"/>
  <c r="G316" i="49"/>
  <c r="N316" i="49" s="1"/>
  <c r="F316" i="49"/>
  <c r="M316" i="49" s="1"/>
  <c r="H316" i="49"/>
  <c r="O316" i="49" s="1"/>
  <c r="E335" i="48"/>
  <c r="L335" i="48" s="1"/>
  <c r="F335" i="48"/>
  <c r="M335" i="48" s="1"/>
  <c r="G335" i="48"/>
  <c r="N335" i="48" s="1"/>
  <c r="H335" i="48"/>
  <c r="O335" i="48" s="1"/>
  <c r="H340" i="50"/>
  <c r="O340" i="50" s="1"/>
  <c r="E340" i="50"/>
  <c r="L340" i="50" s="1"/>
  <c r="G340" i="50"/>
  <c r="N340" i="50" s="1"/>
  <c r="F340" i="50"/>
  <c r="M340" i="50" s="1"/>
  <c r="F226" i="49"/>
  <c r="M226" i="49" s="1"/>
  <c r="H226" i="49"/>
  <c r="O226" i="49" s="1"/>
  <c r="G226" i="49"/>
  <c r="N226" i="49" s="1"/>
  <c r="F233" i="48"/>
  <c r="M233" i="48" s="1"/>
  <c r="G233" i="48"/>
  <c r="N233" i="48" s="1"/>
  <c r="H233" i="48"/>
  <c r="O233" i="48" s="1"/>
  <c r="F234" i="50"/>
  <c r="M234" i="50" s="1"/>
  <c r="G234" i="50"/>
  <c r="N234" i="50" s="1"/>
  <c r="H234" i="50"/>
  <c r="O234" i="50" s="1"/>
  <c r="F242" i="49"/>
  <c r="M242" i="49" s="1"/>
  <c r="H242" i="49"/>
  <c r="O242" i="49" s="1"/>
  <c r="G242" i="49"/>
  <c r="N242" i="49" s="1"/>
  <c r="G246" i="49"/>
  <c r="N246" i="49" s="1"/>
  <c r="H246" i="49"/>
  <c r="O246" i="49" s="1"/>
  <c r="F246" i="49"/>
  <c r="M246" i="49" s="1"/>
  <c r="G250" i="50"/>
  <c r="N250" i="50" s="1"/>
  <c r="H250" i="50"/>
  <c r="O250" i="50" s="1"/>
  <c r="F250" i="50"/>
  <c r="M250" i="50" s="1"/>
  <c r="H258" i="49"/>
  <c r="O258" i="49" s="1"/>
  <c r="F258" i="49"/>
  <c r="M258" i="49" s="1"/>
  <c r="G258" i="49"/>
  <c r="N258" i="49" s="1"/>
  <c r="F262" i="50"/>
  <c r="M262" i="50" s="1"/>
  <c r="G262" i="50"/>
  <c r="N262" i="50" s="1"/>
  <c r="H262" i="50"/>
  <c r="O262" i="50" s="1"/>
  <c r="F266" i="50"/>
  <c r="M266" i="50" s="1"/>
  <c r="G266" i="50"/>
  <c r="N266" i="50" s="1"/>
  <c r="H266" i="50"/>
  <c r="O266" i="50" s="1"/>
  <c r="G274" i="49"/>
  <c r="N274" i="49" s="1"/>
  <c r="F274" i="49"/>
  <c r="M274" i="49" s="1"/>
  <c r="H274" i="49"/>
  <c r="O274" i="49" s="1"/>
  <c r="G278" i="49"/>
  <c r="N278" i="49" s="1"/>
  <c r="H278" i="49"/>
  <c r="O278" i="49" s="1"/>
  <c r="F278" i="49"/>
  <c r="M278" i="49" s="1"/>
  <c r="H282" i="50"/>
  <c r="O282" i="50" s="1"/>
  <c r="G282" i="50"/>
  <c r="N282" i="50" s="1"/>
  <c r="F282" i="50"/>
  <c r="M282" i="50" s="1"/>
  <c r="G290" i="49"/>
  <c r="N290" i="49" s="1"/>
  <c r="H290" i="49"/>
  <c r="O290" i="49" s="1"/>
  <c r="F290" i="49"/>
  <c r="M290" i="49" s="1"/>
  <c r="G297" i="48"/>
  <c r="N297" i="48" s="1"/>
  <c r="F297" i="48"/>
  <c r="M297" i="48" s="1"/>
  <c r="H297" i="48"/>
  <c r="O297" i="48" s="1"/>
  <c r="F298" i="50"/>
  <c r="M298" i="50" s="1"/>
  <c r="G298" i="50"/>
  <c r="N298" i="50" s="1"/>
  <c r="H298" i="50"/>
  <c r="O298" i="50" s="1"/>
  <c r="H306" i="49"/>
  <c r="O306" i="49" s="1"/>
  <c r="G306" i="49"/>
  <c r="N306" i="49" s="1"/>
  <c r="F306" i="49"/>
  <c r="M306" i="49" s="1"/>
  <c r="G310" i="49"/>
  <c r="N310" i="49" s="1"/>
  <c r="F310" i="49"/>
  <c r="M310" i="49" s="1"/>
  <c r="H310" i="49"/>
  <c r="O310" i="49" s="1"/>
  <c r="G314" i="50"/>
  <c r="N314" i="50" s="1"/>
  <c r="H314" i="50"/>
  <c r="O314" i="50" s="1"/>
  <c r="F314" i="50"/>
  <c r="M314" i="50" s="1"/>
  <c r="H322" i="49"/>
  <c r="O322" i="49" s="1"/>
  <c r="F322" i="49"/>
  <c r="M322" i="49" s="1"/>
  <c r="G322" i="49"/>
  <c r="N322" i="49" s="1"/>
  <c r="H329" i="48"/>
  <c r="O329" i="48" s="1"/>
  <c r="F329" i="48"/>
  <c r="M329" i="48" s="1"/>
  <c r="E329" i="48"/>
  <c r="L329" i="48" s="1"/>
  <c r="G329" i="48"/>
  <c r="N329" i="48" s="1"/>
  <c r="G330" i="50"/>
  <c r="N330" i="50" s="1"/>
  <c r="H330" i="50"/>
  <c r="O330" i="50" s="1"/>
  <c r="F330" i="50"/>
  <c r="M330" i="50" s="1"/>
  <c r="E338" i="49"/>
  <c r="L338" i="49" s="1"/>
  <c r="G338" i="49"/>
  <c r="N338" i="49" s="1"/>
  <c r="H338" i="49"/>
  <c r="O338" i="49" s="1"/>
  <c r="F338" i="49"/>
  <c r="M338" i="49" s="1"/>
  <c r="F342" i="49"/>
  <c r="M342" i="49" s="1"/>
  <c r="H342" i="49"/>
  <c r="O342" i="49" s="1"/>
  <c r="E342" i="49"/>
  <c r="L342" i="49" s="1"/>
  <c r="G342" i="49"/>
  <c r="N342" i="49" s="1"/>
  <c r="G346" i="50"/>
  <c r="N346" i="50" s="1"/>
  <c r="H346" i="50"/>
  <c r="O346" i="50" s="1"/>
  <c r="E346" i="50"/>
  <c r="L346" i="50" s="1"/>
  <c r="S346" i="50" s="1"/>
  <c r="F346" i="50"/>
  <c r="M346" i="50" s="1"/>
  <c r="G354" i="49"/>
  <c r="N354" i="49" s="1"/>
  <c r="F354" i="49"/>
  <c r="M354" i="49" s="1"/>
  <c r="E354" i="49"/>
  <c r="L354" i="49" s="1"/>
  <c r="H354" i="49"/>
  <c r="O354" i="49" s="1"/>
  <c r="H361" i="48"/>
  <c r="O361" i="48" s="1"/>
  <c r="E361" i="48"/>
  <c r="L361" i="48" s="1"/>
  <c r="G361" i="48"/>
  <c r="N361" i="48" s="1"/>
  <c r="F361" i="48"/>
  <c r="M361" i="48" s="1"/>
  <c r="E210" i="49"/>
  <c r="L210" i="49" s="1"/>
  <c r="H210" i="49"/>
  <c r="O210" i="49" s="1"/>
  <c r="G210" i="49"/>
  <c r="N210" i="49" s="1"/>
  <c r="F210" i="49"/>
  <c r="M210" i="49" s="1"/>
  <c r="G140" i="49"/>
  <c r="N140" i="49" s="1"/>
  <c r="F140" i="49"/>
  <c r="M140" i="49" s="1"/>
  <c r="H140" i="49"/>
  <c r="O140" i="49" s="1"/>
  <c r="F147" i="49"/>
  <c r="M147" i="49" s="1"/>
  <c r="G147" i="49"/>
  <c r="N147" i="49" s="1"/>
  <c r="H147" i="49"/>
  <c r="O147" i="49" s="1"/>
  <c r="H204" i="49"/>
  <c r="O204" i="49" s="1"/>
  <c r="F204" i="49"/>
  <c r="M204" i="49" s="1"/>
  <c r="G204" i="49"/>
  <c r="N204" i="49" s="1"/>
  <c r="F102" i="49"/>
  <c r="M102" i="49" s="1"/>
  <c r="G102" i="49"/>
  <c r="N102" i="49" s="1"/>
  <c r="H102" i="49"/>
  <c r="O102" i="49" s="1"/>
  <c r="H226" i="48"/>
  <c r="O226" i="48" s="1"/>
  <c r="F226" i="48"/>
  <c r="M226" i="48" s="1"/>
  <c r="G226" i="48"/>
  <c r="N226" i="48" s="1"/>
  <c r="H234" i="48"/>
  <c r="O234" i="48" s="1"/>
  <c r="G234" i="48"/>
  <c r="N234" i="48" s="1"/>
  <c r="F234" i="48"/>
  <c r="M234" i="48" s="1"/>
  <c r="G243" i="50"/>
  <c r="N243" i="50" s="1"/>
  <c r="H243" i="50"/>
  <c r="O243" i="50" s="1"/>
  <c r="F243" i="50"/>
  <c r="M243" i="50" s="1"/>
  <c r="G267" i="49"/>
  <c r="N267" i="49" s="1"/>
  <c r="F267" i="49"/>
  <c r="M267" i="49" s="1"/>
  <c r="H267" i="49"/>
  <c r="O267" i="49" s="1"/>
  <c r="H278" i="48"/>
  <c r="O278" i="48" s="1"/>
  <c r="G278" i="48"/>
  <c r="N278" i="48" s="1"/>
  <c r="F278" i="48"/>
  <c r="M278" i="48" s="1"/>
  <c r="H283" i="50"/>
  <c r="O283" i="50" s="1"/>
  <c r="F283" i="50"/>
  <c r="M283" i="50" s="1"/>
  <c r="G283" i="50"/>
  <c r="N283" i="50" s="1"/>
  <c r="F303" i="49"/>
  <c r="M303" i="49" s="1"/>
  <c r="G303" i="49"/>
  <c r="N303" i="49" s="1"/>
  <c r="H303" i="49"/>
  <c r="O303" i="49" s="1"/>
  <c r="H318" i="48"/>
  <c r="O318" i="48" s="1"/>
  <c r="F318" i="48"/>
  <c r="M318" i="48" s="1"/>
  <c r="G318" i="48"/>
  <c r="N318" i="48" s="1"/>
  <c r="H323" i="50"/>
  <c r="O323" i="50" s="1"/>
  <c r="G323" i="50"/>
  <c r="N323" i="50" s="1"/>
  <c r="F323" i="50"/>
  <c r="M323" i="50" s="1"/>
  <c r="F339" i="49"/>
  <c r="M339" i="49" s="1"/>
  <c r="G339" i="49"/>
  <c r="N339" i="49" s="1"/>
  <c r="E339" i="49"/>
  <c r="L339" i="49" s="1"/>
  <c r="H339" i="49"/>
  <c r="O339" i="49" s="1"/>
  <c r="G354" i="48"/>
  <c r="N354" i="48" s="1"/>
  <c r="E354" i="48"/>
  <c r="L354" i="48" s="1"/>
  <c r="F354" i="48"/>
  <c r="M354" i="48" s="1"/>
  <c r="H354" i="48"/>
  <c r="O354" i="48" s="1"/>
  <c r="H359" i="50"/>
  <c r="O359" i="50" s="1"/>
  <c r="G359" i="50"/>
  <c r="N359" i="50" s="1"/>
  <c r="E359" i="50"/>
  <c r="L359" i="50" s="1"/>
  <c r="S359" i="50" s="1"/>
  <c r="F359" i="50"/>
  <c r="M359" i="50" s="1"/>
  <c r="G256" i="49"/>
  <c r="N256" i="49" s="1"/>
  <c r="H256" i="49"/>
  <c r="O256" i="49" s="1"/>
  <c r="F256" i="49"/>
  <c r="M256" i="49" s="1"/>
  <c r="F272" i="50"/>
  <c r="M272" i="50" s="1"/>
  <c r="G272" i="50"/>
  <c r="N272" i="50" s="1"/>
  <c r="H272" i="50"/>
  <c r="O272" i="50" s="1"/>
  <c r="G283" i="48"/>
  <c r="N283" i="48" s="1"/>
  <c r="F283" i="48"/>
  <c r="M283" i="48" s="1"/>
  <c r="H283" i="48"/>
  <c r="O283" i="48" s="1"/>
  <c r="H312" i="49"/>
  <c r="O312" i="49" s="1"/>
  <c r="F312" i="49"/>
  <c r="M312" i="49" s="1"/>
  <c r="G312" i="49"/>
  <c r="N312" i="49" s="1"/>
  <c r="F323" i="48"/>
  <c r="M323" i="48" s="1"/>
  <c r="G323" i="48"/>
  <c r="N323" i="48" s="1"/>
  <c r="H323" i="48"/>
  <c r="O323" i="48" s="1"/>
  <c r="F336" i="50"/>
  <c r="M336" i="50" s="1"/>
  <c r="E336" i="50"/>
  <c r="L336" i="50" s="1"/>
  <c r="S336" i="50" s="1"/>
  <c r="H336" i="50"/>
  <c r="O336" i="50" s="1"/>
  <c r="G336" i="50"/>
  <c r="N336" i="50" s="1"/>
  <c r="H143" i="50"/>
  <c r="O143" i="50" s="1"/>
  <c r="G143" i="50"/>
  <c r="N143" i="50" s="1"/>
  <c r="E143" i="50"/>
  <c r="L143" i="50" s="1"/>
  <c r="F143" i="50"/>
  <c r="M143" i="50" s="1"/>
  <c r="U143" i="50" s="1"/>
  <c r="G58" i="50"/>
  <c r="N58" i="50" s="1"/>
  <c r="F58" i="50"/>
  <c r="M58" i="50" s="1"/>
  <c r="AA58" i="50" s="1"/>
  <c r="AS58" i="50" s="1"/>
  <c r="E58" i="50"/>
  <c r="L58" i="50" s="1"/>
  <c r="H58" i="50"/>
  <c r="O58" i="50" s="1"/>
  <c r="E23" i="50"/>
  <c r="L23" i="50" s="1"/>
  <c r="H23" i="50"/>
  <c r="O23" i="50" s="1"/>
  <c r="G23" i="50"/>
  <c r="N23" i="50" s="1"/>
  <c r="F23" i="50"/>
  <c r="M23" i="50" s="1"/>
  <c r="AA23" i="50" s="1"/>
  <c r="AS23" i="50" s="1"/>
  <c r="G123" i="50"/>
  <c r="N123" i="50" s="1"/>
  <c r="F123" i="50"/>
  <c r="M123" i="50" s="1"/>
  <c r="H123" i="50"/>
  <c r="O123" i="50" s="1"/>
  <c r="E123" i="50"/>
  <c r="L123" i="50" s="1"/>
  <c r="E73" i="50"/>
  <c r="L73" i="50" s="1"/>
  <c r="F73" i="50"/>
  <c r="M73" i="50" s="1"/>
  <c r="U73" i="50" s="1"/>
  <c r="AP73" i="50" s="1"/>
  <c r="H73" i="50"/>
  <c r="O73" i="50" s="1"/>
  <c r="G73" i="50"/>
  <c r="N73" i="50" s="1"/>
  <c r="G96" i="50"/>
  <c r="N96" i="50" s="1"/>
  <c r="F96" i="50"/>
  <c r="M96" i="50" s="1"/>
  <c r="E96" i="50"/>
  <c r="L96" i="50" s="1"/>
  <c r="H96" i="50"/>
  <c r="O96" i="50" s="1"/>
  <c r="G199" i="50"/>
  <c r="N199" i="50" s="1"/>
  <c r="E199" i="50"/>
  <c r="L199" i="50" s="1"/>
  <c r="S199" i="50" s="1"/>
  <c r="H199" i="50"/>
  <c r="O199" i="50" s="1"/>
  <c r="F199" i="50"/>
  <c r="M199" i="50" s="1"/>
  <c r="H32" i="50"/>
  <c r="O32" i="50" s="1"/>
  <c r="F32" i="50"/>
  <c r="M32" i="50" s="1"/>
  <c r="G32" i="50"/>
  <c r="N32" i="50" s="1"/>
  <c r="E32" i="50"/>
  <c r="L32" i="50" s="1"/>
  <c r="H212" i="50"/>
  <c r="O212" i="50" s="1"/>
  <c r="E212" i="50"/>
  <c r="L212" i="50" s="1"/>
  <c r="S212" i="50" s="1"/>
  <c r="G212" i="50"/>
  <c r="N212" i="50" s="1"/>
  <c r="F212" i="50"/>
  <c r="M212" i="50" s="1"/>
  <c r="H60" i="50"/>
  <c r="O60" i="50" s="1"/>
  <c r="E60" i="50"/>
  <c r="L60" i="50" s="1"/>
  <c r="F60" i="50"/>
  <c r="M60" i="50" s="1"/>
  <c r="G60" i="50"/>
  <c r="N60" i="50" s="1"/>
  <c r="E29" i="50"/>
  <c r="L29" i="50" s="1"/>
  <c r="H29" i="50"/>
  <c r="O29" i="50" s="1"/>
  <c r="F29" i="50"/>
  <c r="M29" i="50" s="1"/>
  <c r="G29" i="50"/>
  <c r="N29" i="50" s="1"/>
  <c r="E213" i="50"/>
  <c r="L213" i="50" s="1"/>
  <c r="S213" i="50" s="1"/>
  <c r="H213" i="50"/>
  <c r="O213" i="50" s="1"/>
  <c r="G213" i="50"/>
  <c r="N213" i="50" s="1"/>
  <c r="F213" i="50"/>
  <c r="M213" i="50" s="1"/>
  <c r="E165" i="50"/>
  <c r="L165" i="50" s="1"/>
  <c r="S165" i="50" s="1"/>
  <c r="G165" i="50"/>
  <c r="N165" i="50" s="1"/>
  <c r="H165" i="50"/>
  <c r="O165" i="50" s="1"/>
  <c r="F165" i="50"/>
  <c r="M165" i="50" s="1"/>
  <c r="U165" i="50" s="1"/>
  <c r="AP165" i="50" s="1"/>
  <c r="G136" i="50"/>
  <c r="N136" i="50" s="1"/>
  <c r="F136" i="50"/>
  <c r="M136" i="50" s="1"/>
  <c r="U136" i="50" s="1"/>
  <c r="AP136" i="50" s="1"/>
  <c r="H136" i="50"/>
  <c r="O136" i="50" s="1"/>
  <c r="E136" i="50"/>
  <c r="L136" i="50" s="1"/>
  <c r="H137" i="50"/>
  <c r="O137" i="50" s="1"/>
  <c r="E137" i="50"/>
  <c r="L137" i="50" s="1"/>
  <c r="G137" i="50"/>
  <c r="N137" i="50" s="1"/>
  <c r="F137" i="50"/>
  <c r="M137" i="50" s="1"/>
  <c r="H36" i="50"/>
  <c r="O36" i="50" s="1"/>
  <c r="G36" i="50"/>
  <c r="N36" i="50" s="1"/>
  <c r="E36" i="50"/>
  <c r="L36" i="50" s="1"/>
  <c r="F36" i="50"/>
  <c r="M36" i="50" s="1"/>
  <c r="H211" i="50"/>
  <c r="O211" i="50" s="1"/>
  <c r="E211" i="50"/>
  <c r="L211" i="50" s="1"/>
  <c r="S211" i="50" s="1"/>
  <c r="F211" i="50"/>
  <c r="M211" i="50" s="1"/>
  <c r="G211" i="50"/>
  <c r="N211" i="50" s="1"/>
  <c r="G12" i="50"/>
  <c r="N12" i="50" s="1"/>
  <c r="H12" i="50"/>
  <c r="O12" i="50" s="1"/>
  <c r="F12" i="50"/>
  <c r="M12" i="50" s="1"/>
  <c r="E12" i="50"/>
  <c r="L12" i="50" s="1"/>
  <c r="G51" i="50"/>
  <c r="N51" i="50" s="1"/>
  <c r="E51" i="50"/>
  <c r="L51" i="50" s="1"/>
  <c r="H51" i="50"/>
  <c r="O51" i="50" s="1"/>
  <c r="F51" i="50"/>
  <c r="M51" i="50" s="1"/>
  <c r="G24" i="50"/>
  <c r="N24" i="50" s="1"/>
  <c r="E24" i="50"/>
  <c r="L24" i="50" s="1"/>
  <c r="F24" i="50"/>
  <c r="M24" i="50" s="1"/>
  <c r="AA24" i="50" s="1"/>
  <c r="AS24" i="50" s="1"/>
  <c r="H24" i="50"/>
  <c r="O24" i="50" s="1"/>
  <c r="H120" i="50"/>
  <c r="O120" i="50" s="1"/>
  <c r="G120" i="50"/>
  <c r="N120" i="50" s="1"/>
  <c r="F120" i="50"/>
  <c r="M120" i="50" s="1"/>
  <c r="U120" i="50" s="1"/>
  <c r="AP120" i="50" s="1"/>
  <c r="E120" i="50"/>
  <c r="L120" i="50" s="1"/>
  <c r="H4" i="50"/>
  <c r="O4" i="50" s="1"/>
  <c r="G4" i="50"/>
  <c r="N4" i="50" s="1"/>
  <c r="F4" i="50"/>
  <c r="M4" i="50" s="1"/>
  <c r="E4" i="50"/>
  <c r="L4" i="50" s="1"/>
  <c r="G28" i="50"/>
  <c r="N28" i="50" s="1"/>
  <c r="F28" i="50"/>
  <c r="M28" i="50" s="1"/>
  <c r="AA28" i="50" s="1"/>
  <c r="AS28" i="50" s="1"/>
  <c r="H28" i="50"/>
  <c r="O28" i="50" s="1"/>
  <c r="E28" i="50"/>
  <c r="L28" i="50" s="1"/>
  <c r="H158" i="50"/>
  <c r="O158" i="50" s="1"/>
  <c r="G158" i="50"/>
  <c r="N158" i="50" s="1"/>
  <c r="E158" i="50"/>
  <c r="L158" i="50" s="1"/>
  <c r="F158" i="50"/>
  <c r="M158" i="50" s="1"/>
  <c r="F106" i="50"/>
  <c r="M106" i="50" s="1"/>
  <c r="U106" i="50" s="1"/>
  <c r="AP106" i="50" s="1"/>
  <c r="E106" i="50"/>
  <c r="L106" i="50" s="1"/>
  <c r="G106" i="50"/>
  <c r="N106" i="50" s="1"/>
  <c r="H106" i="50"/>
  <c r="O106" i="50" s="1"/>
  <c r="G10" i="50"/>
  <c r="N10" i="50" s="1"/>
  <c r="H10" i="50"/>
  <c r="O10" i="50" s="1"/>
  <c r="F10" i="50"/>
  <c r="M10" i="50" s="1"/>
  <c r="AA10" i="50" s="1"/>
  <c r="AS10" i="50" s="1"/>
  <c r="E10" i="50"/>
  <c r="L10" i="50" s="1"/>
  <c r="H57" i="50"/>
  <c r="O57" i="50" s="1"/>
  <c r="E57" i="50"/>
  <c r="L57" i="50" s="1"/>
  <c r="F57" i="50"/>
  <c r="M57" i="50" s="1"/>
  <c r="U57" i="50" s="1"/>
  <c r="AP57" i="50" s="1"/>
  <c r="G57" i="50"/>
  <c r="N57" i="50" s="1"/>
  <c r="H192" i="50"/>
  <c r="O192" i="50" s="1"/>
  <c r="F192" i="50"/>
  <c r="M192" i="50" s="1"/>
  <c r="E192" i="50"/>
  <c r="L192" i="50" s="1"/>
  <c r="S192" i="50" s="1"/>
  <c r="G192" i="50"/>
  <c r="N192" i="50" s="1"/>
  <c r="H84" i="50"/>
  <c r="O84" i="50" s="1"/>
  <c r="G84" i="50"/>
  <c r="N84" i="50" s="1"/>
  <c r="E84" i="50"/>
  <c r="L84" i="50" s="1"/>
  <c r="F84" i="50"/>
  <c r="M84" i="50" s="1"/>
  <c r="U84" i="50" s="1"/>
  <c r="AP84" i="50" s="1"/>
  <c r="E140" i="50"/>
  <c r="L140" i="50" s="1"/>
  <c r="F140" i="50"/>
  <c r="M140" i="50" s="1"/>
  <c r="G140" i="50"/>
  <c r="N140" i="50" s="1"/>
  <c r="H140" i="50"/>
  <c r="O140" i="50" s="1"/>
  <c r="E66" i="50"/>
  <c r="L66" i="50" s="1"/>
  <c r="G66" i="50"/>
  <c r="N66" i="50" s="1"/>
  <c r="H66" i="50"/>
  <c r="O66" i="50" s="1"/>
  <c r="F66" i="50"/>
  <c r="M66" i="50" s="1"/>
  <c r="G77" i="50"/>
  <c r="N77" i="50" s="1"/>
  <c r="F77" i="50"/>
  <c r="M77" i="50" s="1"/>
  <c r="U77" i="50" s="1"/>
  <c r="AP77" i="50" s="1"/>
  <c r="H77" i="50"/>
  <c r="O77" i="50" s="1"/>
  <c r="E77" i="50"/>
  <c r="L77" i="50" s="1"/>
  <c r="E87" i="50"/>
  <c r="L87" i="50" s="1"/>
  <c r="H87" i="50"/>
  <c r="O87" i="50" s="1"/>
  <c r="F87" i="50"/>
  <c r="M87" i="50" s="1"/>
  <c r="G87" i="50"/>
  <c r="N87" i="50" s="1"/>
  <c r="E104" i="50"/>
  <c r="L104" i="50" s="1"/>
  <c r="G104" i="50"/>
  <c r="N104" i="50" s="1"/>
  <c r="F104" i="50"/>
  <c r="M104" i="50" s="1"/>
  <c r="U104" i="50" s="1"/>
  <c r="AP104" i="50" s="1"/>
  <c r="H104" i="50"/>
  <c r="O104" i="50" s="1"/>
  <c r="H117" i="50"/>
  <c r="O117" i="50" s="1"/>
  <c r="F117" i="50"/>
  <c r="M117" i="50" s="1"/>
  <c r="E117" i="50"/>
  <c r="L117" i="50" s="1"/>
  <c r="S117" i="50" s="1"/>
  <c r="G117" i="50"/>
  <c r="N117" i="50" s="1"/>
  <c r="H129" i="50"/>
  <c r="O129" i="50" s="1"/>
  <c r="E129" i="50"/>
  <c r="L129" i="50" s="1"/>
  <c r="F129" i="50"/>
  <c r="M129" i="50" s="1"/>
  <c r="U129" i="50" s="1"/>
  <c r="AP129" i="50" s="1"/>
  <c r="G129" i="50"/>
  <c r="N129" i="50" s="1"/>
  <c r="H145" i="50"/>
  <c r="O145" i="50" s="1"/>
  <c r="G145" i="50"/>
  <c r="N145" i="50" s="1"/>
  <c r="E145" i="50"/>
  <c r="L145" i="50" s="1"/>
  <c r="F145" i="50"/>
  <c r="M145" i="50" s="1"/>
  <c r="E109" i="48"/>
  <c r="L109" i="48" s="1"/>
  <c r="H109" i="48"/>
  <c r="O109" i="48" s="1"/>
  <c r="G109" i="48"/>
  <c r="N109" i="48" s="1"/>
  <c r="F109" i="48"/>
  <c r="M109" i="48" s="1"/>
  <c r="H168" i="50"/>
  <c r="O168" i="50" s="1"/>
  <c r="E168" i="50"/>
  <c r="L168" i="50" s="1"/>
  <c r="S168" i="50" s="1"/>
  <c r="AO168" i="50" s="1"/>
  <c r="G168" i="50"/>
  <c r="N168" i="50" s="1"/>
  <c r="F168" i="50"/>
  <c r="M168" i="50" s="1"/>
  <c r="U168" i="50" s="1"/>
  <c r="G22" i="50"/>
  <c r="N22" i="50" s="1"/>
  <c r="F22" i="50"/>
  <c r="M22" i="50" s="1"/>
  <c r="AA22" i="50" s="1"/>
  <c r="AS22" i="50" s="1"/>
  <c r="E22" i="50"/>
  <c r="L22" i="50" s="1"/>
  <c r="H22" i="50"/>
  <c r="O22" i="50" s="1"/>
  <c r="F81" i="50"/>
  <c r="M81" i="50" s="1"/>
  <c r="H81" i="50"/>
  <c r="O81" i="50" s="1"/>
  <c r="E81" i="50"/>
  <c r="L81" i="50" s="1"/>
  <c r="G81" i="50"/>
  <c r="N81" i="50" s="1"/>
  <c r="G138" i="50"/>
  <c r="N138" i="50" s="1"/>
  <c r="H138" i="50"/>
  <c r="O138" i="50" s="1"/>
  <c r="F138" i="50"/>
  <c r="M138" i="50" s="1"/>
  <c r="W138" i="50" s="1"/>
  <c r="AQ138" i="50" s="1"/>
  <c r="H167" i="50"/>
  <c r="O167" i="50" s="1"/>
  <c r="G167" i="50"/>
  <c r="N167" i="50" s="1"/>
  <c r="F167" i="50"/>
  <c r="M167" i="50" s="1"/>
  <c r="U167" i="50" s="1"/>
  <c r="AP167" i="50" s="1"/>
  <c r="G222" i="48"/>
  <c r="N222" i="48" s="1"/>
  <c r="F222" i="48"/>
  <c r="M222" i="48" s="1"/>
  <c r="H222" i="48"/>
  <c r="O222" i="48" s="1"/>
  <c r="H266" i="48"/>
  <c r="O266" i="48" s="1"/>
  <c r="G266" i="48"/>
  <c r="N266" i="48" s="1"/>
  <c r="F266" i="48"/>
  <c r="M266" i="48" s="1"/>
  <c r="H287" i="49"/>
  <c r="O287" i="49" s="1"/>
  <c r="G287" i="49"/>
  <c r="N287" i="49" s="1"/>
  <c r="F287" i="49"/>
  <c r="M287" i="49" s="1"/>
  <c r="H311" i="50"/>
  <c r="O311" i="50" s="1"/>
  <c r="G311" i="50"/>
  <c r="N311" i="50" s="1"/>
  <c r="F311" i="50"/>
  <c r="M311" i="50" s="1"/>
  <c r="G347" i="49"/>
  <c r="N347" i="49" s="1"/>
  <c r="F347" i="49"/>
  <c r="M347" i="49" s="1"/>
  <c r="H347" i="49"/>
  <c r="O347" i="49" s="1"/>
  <c r="E347" i="49"/>
  <c r="L347" i="49" s="1"/>
  <c r="H248" i="50"/>
  <c r="O248" i="50" s="1"/>
  <c r="G248" i="50"/>
  <c r="N248" i="50" s="1"/>
  <c r="F248" i="50"/>
  <c r="M248" i="50" s="1"/>
  <c r="F267" i="48"/>
  <c r="M267" i="48" s="1"/>
  <c r="G267" i="48"/>
  <c r="N267" i="48" s="1"/>
  <c r="H267" i="48"/>
  <c r="O267" i="48" s="1"/>
  <c r="G304" i="49"/>
  <c r="N304" i="49" s="1"/>
  <c r="F304" i="49"/>
  <c r="M304" i="49" s="1"/>
  <c r="H304" i="49"/>
  <c r="O304" i="49" s="1"/>
  <c r="E327" i="48"/>
  <c r="L327" i="48" s="1"/>
  <c r="H327" i="48"/>
  <c r="O327" i="48" s="1"/>
  <c r="F327" i="48"/>
  <c r="M327" i="48" s="1"/>
  <c r="G327" i="48"/>
  <c r="N327" i="48" s="1"/>
  <c r="F348" i="50"/>
  <c r="M348" i="50" s="1"/>
  <c r="H348" i="50"/>
  <c r="O348" i="50" s="1"/>
  <c r="G348" i="50"/>
  <c r="N348" i="50" s="1"/>
  <c r="E348" i="50"/>
  <c r="L348" i="50" s="1"/>
  <c r="S348" i="50" s="1"/>
  <c r="F33" i="50"/>
  <c r="M33" i="50" s="1"/>
  <c r="E33" i="50"/>
  <c r="L33" i="50" s="1"/>
  <c r="H33" i="50"/>
  <c r="O33" i="50" s="1"/>
  <c r="G33" i="50"/>
  <c r="N33" i="50" s="1"/>
  <c r="F25" i="50"/>
  <c r="M25" i="50" s="1"/>
  <c r="H25" i="50"/>
  <c r="O25" i="50" s="1"/>
  <c r="G25" i="50"/>
  <c r="N25" i="50" s="1"/>
  <c r="E25" i="50"/>
  <c r="L25" i="50" s="1"/>
  <c r="H109" i="50"/>
  <c r="O109" i="50" s="1"/>
  <c r="E109" i="50"/>
  <c r="L109" i="50" s="1"/>
  <c r="G109" i="50"/>
  <c r="N109" i="50" s="1"/>
  <c r="F109" i="50"/>
  <c r="M109" i="50" s="1"/>
  <c r="W109" i="50" s="1"/>
  <c r="AQ109" i="50" s="1"/>
  <c r="G193" i="50"/>
  <c r="N193" i="50" s="1"/>
  <c r="E193" i="50"/>
  <c r="L193" i="50" s="1"/>
  <c r="S193" i="50" s="1"/>
  <c r="H193" i="50"/>
  <c r="O193" i="50" s="1"/>
  <c r="F193" i="50"/>
  <c r="M193" i="50" s="1"/>
  <c r="H15" i="50"/>
  <c r="O15" i="50" s="1"/>
  <c r="E15" i="50"/>
  <c r="L15" i="50" s="1"/>
  <c r="G15" i="50"/>
  <c r="N15" i="50" s="1"/>
  <c r="F15" i="50"/>
  <c r="M15" i="50" s="1"/>
  <c r="AA15" i="50" s="1"/>
  <c r="AS15" i="50" s="1"/>
  <c r="G52" i="50"/>
  <c r="N52" i="50" s="1"/>
  <c r="H52" i="50"/>
  <c r="O52" i="50" s="1"/>
  <c r="E52" i="50"/>
  <c r="L52" i="50" s="1"/>
  <c r="F52" i="50"/>
  <c r="M52" i="50" s="1"/>
  <c r="G176" i="50"/>
  <c r="N176" i="50" s="1"/>
  <c r="E176" i="50"/>
  <c r="L176" i="50" s="1"/>
  <c r="S176" i="50" s="1"/>
  <c r="F176" i="50"/>
  <c r="M176" i="50" s="1"/>
  <c r="U176" i="50" s="1"/>
  <c r="AP176" i="50" s="1"/>
  <c r="H176" i="50"/>
  <c r="O176" i="50" s="1"/>
  <c r="H43" i="50"/>
  <c r="O43" i="50" s="1"/>
  <c r="G43" i="50"/>
  <c r="N43" i="50" s="1"/>
  <c r="E43" i="50"/>
  <c r="L43" i="50" s="1"/>
  <c r="F43" i="50"/>
  <c r="M43" i="50" s="1"/>
  <c r="H132" i="50"/>
  <c r="O132" i="50" s="1"/>
  <c r="F132" i="50"/>
  <c r="M132" i="50" s="1"/>
  <c r="U132" i="50" s="1"/>
  <c r="AP132" i="50" s="1"/>
  <c r="G132" i="50"/>
  <c r="N132" i="50" s="1"/>
  <c r="E132" i="50"/>
  <c r="L132" i="50" s="1"/>
  <c r="G85" i="50"/>
  <c r="N85" i="50" s="1"/>
  <c r="F85" i="50"/>
  <c r="M85" i="50" s="1"/>
  <c r="W85" i="50" s="1"/>
  <c r="AQ85" i="50" s="1"/>
  <c r="E85" i="50"/>
  <c r="L85" i="50" s="1"/>
  <c r="H85" i="50"/>
  <c r="O85" i="50" s="1"/>
  <c r="F3" i="50"/>
  <c r="M3" i="50" s="1"/>
  <c r="G3" i="50"/>
  <c r="N3" i="50" s="1"/>
  <c r="H3" i="50"/>
  <c r="O3" i="50" s="1"/>
  <c r="E3" i="50"/>
  <c r="L3" i="50" s="1"/>
  <c r="G224" i="49"/>
  <c r="N224" i="49" s="1"/>
  <c r="H224" i="49"/>
  <c r="O224" i="49" s="1"/>
  <c r="F224" i="49"/>
  <c r="M224" i="49" s="1"/>
  <c r="F231" i="48"/>
  <c r="M231" i="48" s="1"/>
  <c r="G231" i="48"/>
  <c r="N231" i="48" s="1"/>
  <c r="H231" i="48"/>
  <c r="O231" i="48" s="1"/>
  <c r="G235" i="48"/>
  <c r="N235" i="48" s="1"/>
  <c r="F235" i="48"/>
  <c r="M235" i="48" s="1"/>
  <c r="H235" i="48"/>
  <c r="O235" i="48" s="1"/>
  <c r="F252" i="49"/>
  <c r="M252" i="49" s="1"/>
  <c r="G252" i="49"/>
  <c r="N252" i="49" s="1"/>
  <c r="H252" i="49"/>
  <c r="O252" i="49" s="1"/>
  <c r="G271" i="48"/>
  <c r="N271" i="48" s="1"/>
  <c r="F271" i="48"/>
  <c r="M271" i="48" s="1"/>
  <c r="H271" i="48"/>
  <c r="O271" i="48" s="1"/>
  <c r="G292" i="50"/>
  <c r="N292" i="50" s="1"/>
  <c r="H292" i="50"/>
  <c r="O292" i="50" s="1"/>
  <c r="F292" i="50"/>
  <c r="M292" i="50" s="1"/>
  <c r="G328" i="49"/>
  <c r="N328" i="49" s="1"/>
  <c r="H328" i="49"/>
  <c r="O328" i="49" s="1"/>
  <c r="E328" i="49"/>
  <c r="L328" i="49" s="1"/>
  <c r="F328" i="49"/>
  <c r="M328" i="49" s="1"/>
  <c r="G347" i="48"/>
  <c r="N347" i="48" s="1"/>
  <c r="F347" i="48"/>
  <c r="M347" i="48" s="1"/>
  <c r="H347" i="48"/>
  <c r="O347" i="48" s="1"/>
  <c r="E347" i="48"/>
  <c r="L347" i="48" s="1"/>
  <c r="E79" i="49"/>
  <c r="L79" i="49" s="1"/>
  <c r="S79" i="49" s="1"/>
  <c r="G79" i="49"/>
  <c r="N79" i="49" s="1"/>
  <c r="F79" i="49"/>
  <c r="M79" i="49" s="1"/>
  <c r="H79" i="49"/>
  <c r="O79" i="49" s="1"/>
  <c r="E109" i="49"/>
  <c r="L109" i="49" s="1"/>
  <c r="G109" i="49"/>
  <c r="N109" i="49" s="1"/>
  <c r="F109" i="49"/>
  <c r="M109" i="49" s="1"/>
  <c r="H109" i="49"/>
  <c r="O109" i="49" s="1"/>
  <c r="E187" i="49"/>
  <c r="L187" i="49" s="1"/>
  <c r="H187" i="49"/>
  <c r="O187" i="49" s="1"/>
  <c r="F187" i="49"/>
  <c r="M187" i="49" s="1"/>
  <c r="U187" i="49" s="1"/>
  <c r="AP187" i="49" s="1"/>
  <c r="G187" i="49"/>
  <c r="N187" i="49" s="1"/>
  <c r="E14" i="49"/>
  <c r="L14" i="49" s="1"/>
  <c r="U14" i="49" s="1"/>
  <c r="AP14" i="49" s="1"/>
  <c r="F14" i="49"/>
  <c r="M14" i="49" s="1"/>
  <c r="G14" i="49"/>
  <c r="N14" i="49" s="1"/>
  <c r="H14" i="49"/>
  <c r="O14" i="49" s="1"/>
  <c r="E96" i="49"/>
  <c r="L96" i="49" s="1"/>
  <c r="S96" i="49" s="1"/>
  <c r="F96" i="49"/>
  <c r="M96" i="49" s="1"/>
  <c r="U96" i="49" s="1"/>
  <c r="AP96" i="49" s="1"/>
  <c r="H96" i="49"/>
  <c r="O96" i="49" s="1"/>
  <c r="G96" i="49"/>
  <c r="N96" i="49" s="1"/>
  <c r="H44" i="48"/>
  <c r="O44" i="48" s="1"/>
  <c r="F44" i="48"/>
  <c r="M44" i="48" s="1"/>
  <c r="E44" i="48"/>
  <c r="L44" i="48" s="1"/>
  <c r="G44" i="48"/>
  <c r="N44" i="48" s="1"/>
  <c r="H51" i="48"/>
  <c r="O51" i="48" s="1"/>
  <c r="E51" i="48"/>
  <c r="L51" i="48" s="1"/>
  <c r="G51" i="48"/>
  <c r="N51" i="48" s="1"/>
  <c r="F51" i="48"/>
  <c r="M51" i="48" s="1"/>
  <c r="E134" i="49"/>
  <c r="L134" i="49" s="1"/>
  <c r="S134" i="49" s="1"/>
  <c r="G134" i="49"/>
  <c r="N134" i="49" s="1"/>
  <c r="F134" i="49"/>
  <c r="M134" i="49" s="1"/>
  <c r="H134" i="49"/>
  <c r="O134" i="49" s="1"/>
  <c r="E193" i="49"/>
  <c r="L193" i="49" s="1"/>
  <c r="G193" i="49"/>
  <c r="N193" i="49" s="1"/>
  <c r="H193" i="49"/>
  <c r="O193" i="49" s="1"/>
  <c r="F193" i="49"/>
  <c r="M193" i="49" s="1"/>
  <c r="U193" i="49" s="1"/>
  <c r="AP193" i="49" s="1"/>
  <c r="E208" i="49"/>
  <c r="L208" i="49" s="1"/>
  <c r="S208" i="49" s="1"/>
  <c r="H208" i="49"/>
  <c r="O208" i="49" s="1"/>
  <c r="G208" i="49"/>
  <c r="N208" i="49" s="1"/>
  <c r="AI208" i="49" s="1"/>
  <c r="AW208" i="49" s="1"/>
  <c r="F208" i="49"/>
  <c r="M208" i="49" s="1"/>
  <c r="E164" i="49"/>
  <c r="L164" i="49" s="1"/>
  <c r="H164" i="49"/>
  <c r="O164" i="49" s="1"/>
  <c r="F164" i="49"/>
  <c r="M164" i="49" s="1"/>
  <c r="AA164" i="49" s="1"/>
  <c r="AS164" i="49" s="1"/>
  <c r="G164" i="49"/>
  <c r="N164" i="49" s="1"/>
  <c r="E119" i="49"/>
  <c r="L119" i="49" s="1"/>
  <c r="H119" i="49"/>
  <c r="O119" i="49" s="1"/>
  <c r="F119" i="49"/>
  <c r="M119" i="49" s="1"/>
  <c r="U119" i="49" s="1"/>
  <c r="AP119" i="49" s="1"/>
  <c r="G119" i="49"/>
  <c r="N119" i="49" s="1"/>
  <c r="E103" i="49"/>
  <c r="L103" i="49" s="1"/>
  <c r="H103" i="49"/>
  <c r="O103" i="49" s="1"/>
  <c r="G103" i="49"/>
  <c r="N103" i="49" s="1"/>
  <c r="F103" i="49"/>
  <c r="M103" i="49" s="1"/>
  <c r="U103" i="49" s="1"/>
  <c r="AP103" i="49" s="1"/>
  <c r="E196" i="49"/>
  <c r="L196" i="49" s="1"/>
  <c r="S196" i="49" s="1"/>
  <c r="G196" i="49"/>
  <c r="N196" i="49" s="1"/>
  <c r="H196" i="49"/>
  <c r="O196" i="49" s="1"/>
  <c r="F196" i="49"/>
  <c r="M196" i="49" s="1"/>
  <c r="U196" i="49" s="1"/>
  <c r="AP196" i="49" s="1"/>
  <c r="E160" i="49"/>
  <c r="L160" i="49" s="1"/>
  <c r="H160" i="49"/>
  <c r="O160" i="49" s="1"/>
  <c r="G160" i="49"/>
  <c r="N160" i="49" s="1"/>
  <c r="F160" i="49"/>
  <c r="M160" i="49" s="1"/>
  <c r="E132" i="49"/>
  <c r="L132" i="49" s="1"/>
  <c r="G132" i="49"/>
  <c r="N132" i="49" s="1"/>
  <c r="F132" i="49"/>
  <c r="M132" i="49" s="1"/>
  <c r="AA132" i="49" s="1"/>
  <c r="AS132" i="49" s="1"/>
  <c r="H132" i="49"/>
  <c r="O132" i="49" s="1"/>
  <c r="F143" i="48"/>
  <c r="M143" i="48" s="1"/>
  <c r="E143" i="48"/>
  <c r="L143" i="48" s="1"/>
  <c r="S143" i="48" s="1"/>
  <c r="H143" i="48"/>
  <c r="O143" i="48" s="1"/>
  <c r="G143" i="48"/>
  <c r="N143" i="48" s="1"/>
  <c r="E171" i="49"/>
  <c r="L171" i="49" s="1"/>
  <c r="G171" i="49"/>
  <c r="N171" i="49" s="1"/>
  <c r="F171" i="49"/>
  <c r="M171" i="49" s="1"/>
  <c r="U171" i="49" s="1"/>
  <c r="AP171" i="49" s="1"/>
  <c r="H171" i="49"/>
  <c r="O171" i="49" s="1"/>
  <c r="E36" i="49"/>
  <c r="L36" i="49" s="1"/>
  <c r="H36" i="49"/>
  <c r="O36" i="49" s="1"/>
  <c r="F36" i="49"/>
  <c r="M36" i="49" s="1"/>
  <c r="G36" i="49"/>
  <c r="N36" i="49" s="1"/>
  <c r="E38" i="49"/>
  <c r="L38" i="49" s="1"/>
  <c r="S38" i="49" s="1"/>
  <c r="F38" i="49"/>
  <c r="M38" i="49" s="1"/>
  <c r="G38" i="49"/>
  <c r="N38" i="49" s="1"/>
  <c r="H38" i="49"/>
  <c r="O38" i="49" s="1"/>
  <c r="E86" i="49"/>
  <c r="L86" i="49" s="1"/>
  <c r="G86" i="49"/>
  <c r="N86" i="49" s="1"/>
  <c r="H86" i="49"/>
  <c r="O86" i="49" s="1"/>
  <c r="F86" i="49"/>
  <c r="M86" i="49" s="1"/>
  <c r="W86" i="49" s="1"/>
  <c r="AQ86" i="49" s="1"/>
  <c r="E118" i="49"/>
  <c r="L118" i="49" s="1"/>
  <c r="G118" i="49"/>
  <c r="N118" i="49" s="1"/>
  <c r="F118" i="49"/>
  <c r="M118" i="49" s="1"/>
  <c r="U118" i="49" s="1"/>
  <c r="AP118" i="49" s="1"/>
  <c r="H118" i="49"/>
  <c r="O118" i="49" s="1"/>
  <c r="F63" i="48"/>
  <c r="M63" i="48" s="1"/>
  <c r="W63" i="48" s="1"/>
  <c r="AQ63" i="48" s="1"/>
  <c r="E63" i="48"/>
  <c r="L63" i="48" s="1"/>
  <c r="G63" i="48"/>
  <c r="N63" i="48" s="1"/>
  <c r="H63" i="48"/>
  <c r="O63" i="48" s="1"/>
  <c r="E181" i="49"/>
  <c r="L181" i="49" s="1"/>
  <c r="H181" i="49"/>
  <c r="O181" i="49" s="1"/>
  <c r="G181" i="49"/>
  <c r="N181" i="49" s="1"/>
  <c r="F181" i="49"/>
  <c r="M181" i="49" s="1"/>
  <c r="E161" i="49"/>
  <c r="L161" i="49" s="1"/>
  <c r="H161" i="49"/>
  <c r="O161" i="49" s="1"/>
  <c r="F161" i="49"/>
  <c r="M161" i="49" s="1"/>
  <c r="AA161" i="49" s="1"/>
  <c r="AS161" i="49" s="1"/>
  <c r="G161" i="49"/>
  <c r="N161" i="49" s="1"/>
  <c r="E169" i="49"/>
  <c r="L169" i="49" s="1"/>
  <c r="G169" i="49"/>
  <c r="N169" i="49" s="1"/>
  <c r="H169" i="49"/>
  <c r="O169" i="49" s="1"/>
  <c r="F169" i="49"/>
  <c r="M169" i="49" s="1"/>
  <c r="AA169" i="49" s="1"/>
  <c r="AS169" i="49" s="1"/>
  <c r="E42" i="49"/>
  <c r="L42" i="49" s="1"/>
  <c r="S42" i="49" s="1"/>
  <c r="G42" i="49"/>
  <c r="N42" i="49" s="1"/>
  <c r="F42" i="49"/>
  <c r="M42" i="49" s="1"/>
  <c r="H42" i="49"/>
  <c r="O42" i="49" s="1"/>
  <c r="E40" i="49"/>
  <c r="L40" i="49" s="1"/>
  <c r="S40" i="49" s="1"/>
  <c r="H40" i="49"/>
  <c r="O40" i="49" s="1"/>
  <c r="G40" i="49"/>
  <c r="N40" i="49" s="1"/>
  <c r="F40" i="49"/>
  <c r="M40" i="49" s="1"/>
  <c r="E178" i="49"/>
  <c r="L178" i="49" s="1"/>
  <c r="H178" i="49"/>
  <c r="O178" i="49" s="1"/>
  <c r="F178" i="49"/>
  <c r="M178" i="49" s="1"/>
  <c r="U178" i="49" s="1"/>
  <c r="AP178" i="49" s="1"/>
  <c r="G178" i="49"/>
  <c r="N178" i="49" s="1"/>
  <c r="E85" i="49"/>
  <c r="L85" i="49" s="1"/>
  <c r="F85" i="49"/>
  <c r="M85" i="49" s="1"/>
  <c r="G85" i="49"/>
  <c r="N85" i="49" s="1"/>
  <c r="H85" i="49"/>
  <c r="O85" i="49" s="1"/>
  <c r="F146" i="48"/>
  <c r="M146" i="48" s="1"/>
  <c r="W146" i="48" s="1"/>
  <c r="AQ146" i="48" s="1"/>
  <c r="H146" i="48"/>
  <c r="O146" i="48" s="1"/>
  <c r="E146" i="48"/>
  <c r="L146" i="48" s="1"/>
  <c r="S146" i="48" s="1"/>
  <c r="G146" i="48"/>
  <c r="N146" i="48" s="1"/>
  <c r="F190" i="48"/>
  <c r="M190" i="48" s="1"/>
  <c r="W190" i="48" s="1"/>
  <c r="AQ190" i="48" s="1"/>
  <c r="H190" i="48"/>
  <c r="O190" i="48" s="1"/>
  <c r="E190" i="48"/>
  <c r="L190" i="48" s="1"/>
  <c r="G190" i="48"/>
  <c r="N190" i="48" s="1"/>
  <c r="E190" i="49"/>
  <c r="L190" i="49" s="1"/>
  <c r="F190" i="49"/>
  <c r="M190" i="49" s="1"/>
  <c r="W190" i="49" s="1"/>
  <c r="AQ190" i="49" s="1"/>
  <c r="H190" i="49"/>
  <c r="O190" i="49" s="1"/>
  <c r="G190" i="49"/>
  <c r="N190" i="49" s="1"/>
  <c r="E13" i="49"/>
  <c r="L13" i="49" s="1"/>
  <c r="S13" i="49" s="1"/>
  <c r="H13" i="49"/>
  <c r="O13" i="49" s="1"/>
  <c r="F13" i="49"/>
  <c r="M13" i="49" s="1"/>
  <c r="W13" i="49" s="1"/>
  <c r="AQ13" i="49" s="1"/>
  <c r="G13" i="49"/>
  <c r="N13" i="49" s="1"/>
  <c r="F77" i="48"/>
  <c r="M77" i="48" s="1"/>
  <c r="W77" i="48" s="1"/>
  <c r="AQ77" i="48" s="1"/>
  <c r="E77" i="48"/>
  <c r="L77" i="48" s="1"/>
  <c r="H77" i="48"/>
  <c r="O77" i="48" s="1"/>
  <c r="G77" i="48"/>
  <c r="N77" i="48" s="1"/>
  <c r="E91" i="49"/>
  <c r="L91" i="49" s="1"/>
  <c r="H91" i="49"/>
  <c r="O91" i="49" s="1"/>
  <c r="G91" i="49"/>
  <c r="N91" i="49" s="1"/>
  <c r="F91" i="49"/>
  <c r="M91" i="49" s="1"/>
  <c r="E179" i="49"/>
  <c r="L179" i="49" s="1"/>
  <c r="U179" i="49" s="1"/>
  <c r="AP179" i="49" s="1"/>
  <c r="F179" i="49"/>
  <c r="M179" i="49" s="1"/>
  <c r="G179" i="49"/>
  <c r="N179" i="49" s="1"/>
  <c r="H179" i="49"/>
  <c r="O179" i="49" s="1"/>
  <c r="H107" i="48"/>
  <c r="O107" i="48" s="1"/>
  <c r="E107" i="48"/>
  <c r="L107" i="48" s="1"/>
  <c r="F107" i="48"/>
  <c r="M107" i="48" s="1"/>
  <c r="G107" i="48"/>
  <c r="N107" i="48" s="1"/>
  <c r="E113" i="48"/>
  <c r="L113" i="48" s="1"/>
  <c r="F113" i="48"/>
  <c r="M113" i="48" s="1"/>
  <c r="H113" i="48"/>
  <c r="O113" i="48" s="1"/>
  <c r="G113" i="48"/>
  <c r="N113" i="48" s="1"/>
  <c r="E151" i="49"/>
  <c r="L151" i="49" s="1"/>
  <c r="S151" i="49" s="1"/>
  <c r="H151" i="49"/>
  <c r="O151" i="49" s="1"/>
  <c r="G151" i="49"/>
  <c r="N151" i="49" s="1"/>
  <c r="F151" i="49"/>
  <c r="M151" i="49" s="1"/>
  <c r="H169" i="48"/>
  <c r="O169" i="48" s="1"/>
  <c r="E169" i="48"/>
  <c r="L169" i="48" s="1"/>
  <c r="Q169" i="48" s="1"/>
  <c r="AN169" i="48" s="1"/>
  <c r="G169" i="48"/>
  <c r="N169" i="48" s="1"/>
  <c r="F169" i="48"/>
  <c r="M169" i="48" s="1"/>
  <c r="H31" i="48"/>
  <c r="O31" i="48" s="1"/>
  <c r="E31" i="48"/>
  <c r="L31" i="48" s="1"/>
  <c r="G31" i="48"/>
  <c r="N31" i="48" s="1"/>
  <c r="F31" i="48"/>
  <c r="M31" i="48" s="1"/>
  <c r="W31" i="48" s="1"/>
  <c r="AQ31" i="48" s="1"/>
  <c r="E59" i="49"/>
  <c r="L59" i="49" s="1"/>
  <c r="G59" i="49"/>
  <c r="N59" i="49" s="1"/>
  <c r="F59" i="49"/>
  <c r="M59" i="49" s="1"/>
  <c r="W59" i="49" s="1"/>
  <c r="AQ59" i="49" s="1"/>
  <c r="H59" i="49"/>
  <c r="O59" i="49" s="1"/>
  <c r="E125" i="49"/>
  <c r="L125" i="49" s="1"/>
  <c r="Q125" i="49" s="1"/>
  <c r="AN125" i="49" s="1"/>
  <c r="F125" i="49"/>
  <c r="M125" i="49" s="1"/>
  <c r="H125" i="49"/>
  <c r="O125" i="49" s="1"/>
  <c r="G125" i="49"/>
  <c r="N125" i="49" s="1"/>
  <c r="F141" i="49"/>
  <c r="M141" i="49" s="1"/>
  <c r="H141" i="49"/>
  <c r="O141" i="49" s="1"/>
  <c r="G141" i="49"/>
  <c r="N141" i="49" s="1"/>
  <c r="F25" i="49"/>
  <c r="M25" i="49" s="1"/>
  <c r="G25" i="49"/>
  <c r="N25" i="49" s="1"/>
  <c r="H25" i="49"/>
  <c r="O25" i="49" s="1"/>
  <c r="G95" i="49"/>
  <c r="N95" i="49" s="1"/>
  <c r="H95" i="49"/>
  <c r="O95" i="49" s="1"/>
  <c r="F95" i="49"/>
  <c r="M95" i="49" s="1"/>
  <c r="G175" i="48"/>
  <c r="N175" i="48" s="1"/>
  <c r="H175" i="48"/>
  <c r="O175" i="48" s="1"/>
  <c r="F175" i="48"/>
  <c r="M175" i="48" s="1"/>
  <c r="G149" i="49"/>
  <c r="N149" i="49" s="1"/>
  <c r="F149" i="49"/>
  <c r="M149" i="49" s="1"/>
  <c r="H149" i="49"/>
  <c r="O149" i="49" s="1"/>
  <c r="G150" i="49"/>
  <c r="N150" i="49" s="1"/>
  <c r="F150" i="49"/>
  <c r="M150" i="49" s="1"/>
  <c r="H150" i="49"/>
  <c r="O150" i="49" s="1"/>
  <c r="H34" i="49"/>
  <c r="O34" i="49" s="1"/>
  <c r="G34" i="49"/>
  <c r="N34" i="49" s="1"/>
  <c r="F34" i="49"/>
  <c r="M34" i="49" s="1"/>
  <c r="G132" i="48"/>
  <c r="N132" i="48" s="1"/>
  <c r="H132" i="48"/>
  <c r="O132" i="48" s="1"/>
  <c r="F132" i="48"/>
  <c r="M132" i="48" s="1"/>
  <c r="H140" i="48"/>
  <c r="O140" i="48" s="1"/>
  <c r="G140" i="48"/>
  <c r="N140" i="48" s="1"/>
  <c r="F140" i="48"/>
  <c r="M140" i="48" s="1"/>
  <c r="F217" i="49"/>
  <c r="M217" i="49" s="1"/>
  <c r="G217" i="49"/>
  <c r="N217" i="49" s="1"/>
  <c r="H217" i="49"/>
  <c r="O217" i="49" s="1"/>
  <c r="H221" i="49"/>
  <c r="O221" i="49" s="1"/>
  <c r="F221" i="49"/>
  <c r="M221" i="49" s="1"/>
  <c r="G221" i="49"/>
  <c r="N221" i="49" s="1"/>
  <c r="H228" i="48"/>
  <c r="O228" i="48" s="1"/>
  <c r="F228" i="48"/>
  <c r="M228" i="48" s="1"/>
  <c r="G228" i="48"/>
  <c r="N228" i="48" s="1"/>
  <c r="F229" i="50"/>
  <c r="M229" i="50" s="1"/>
  <c r="G229" i="50"/>
  <c r="N229" i="50" s="1"/>
  <c r="H229" i="50"/>
  <c r="O229" i="50" s="1"/>
  <c r="G237" i="49"/>
  <c r="N237" i="49" s="1"/>
  <c r="F237" i="49"/>
  <c r="M237" i="49" s="1"/>
  <c r="H237" i="49"/>
  <c r="O237" i="49" s="1"/>
  <c r="F244" i="48"/>
  <c r="M244" i="48" s="1"/>
  <c r="H244" i="48"/>
  <c r="O244" i="48" s="1"/>
  <c r="G244" i="48"/>
  <c r="N244" i="48" s="1"/>
  <c r="F245" i="50"/>
  <c r="M245" i="50" s="1"/>
  <c r="G245" i="50"/>
  <c r="N245" i="50" s="1"/>
  <c r="H245" i="50"/>
  <c r="O245" i="50" s="1"/>
  <c r="G253" i="49"/>
  <c r="N253" i="49" s="1"/>
  <c r="H253" i="49"/>
  <c r="O253" i="49" s="1"/>
  <c r="F253" i="49"/>
  <c r="M253" i="49" s="1"/>
  <c r="G260" i="48"/>
  <c r="N260" i="48" s="1"/>
  <c r="F260" i="48"/>
  <c r="M260" i="48" s="1"/>
  <c r="H260" i="48"/>
  <c r="O260" i="48" s="1"/>
  <c r="G261" i="50"/>
  <c r="N261" i="50" s="1"/>
  <c r="H261" i="50"/>
  <c r="O261" i="50" s="1"/>
  <c r="F261" i="50"/>
  <c r="M261" i="50" s="1"/>
  <c r="G269" i="49"/>
  <c r="N269" i="49" s="1"/>
  <c r="F269" i="49"/>
  <c r="M269" i="49" s="1"/>
  <c r="H269" i="49"/>
  <c r="O269" i="49" s="1"/>
  <c r="H273" i="49"/>
  <c r="O273" i="49" s="1"/>
  <c r="F273" i="49"/>
  <c r="M273" i="49" s="1"/>
  <c r="G273" i="49"/>
  <c r="N273" i="49" s="1"/>
  <c r="H277" i="50"/>
  <c r="O277" i="50" s="1"/>
  <c r="F277" i="50"/>
  <c r="M277" i="50" s="1"/>
  <c r="G277" i="50"/>
  <c r="N277" i="50" s="1"/>
  <c r="G285" i="49"/>
  <c r="N285" i="49" s="1"/>
  <c r="F285" i="49"/>
  <c r="M285" i="49" s="1"/>
  <c r="H285" i="49"/>
  <c r="O285" i="49" s="1"/>
  <c r="H292" i="48"/>
  <c r="O292" i="48" s="1"/>
  <c r="G292" i="48"/>
  <c r="N292" i="48" s="1"/>
  <c r="F292" i="48"/>
  <c r="M292" i="48" s="1"/>
  <c r="H293" i="50"/>
  <c r="O293" i="50" s="1"/>
  <c r="F293" i="50"/>
  <c r="M293" i="50" s="1"/>
  <c r="G293" i="50"/>
  <c r="N293" i="50" s="1"/>
  <c r="G304" i="48"/>
  <c r="N304" i="48" s="1"/>
  <c r="H304" i="48"/>
  <c r="O304" i="48" s="1"/>
  <c r="F304" i="48"/>
  <c r="M304" i="48" s="1"/>
  <c r="F308" i="48"/>
  <c r="M308" i="48" s="1"/>
  <c r="H308" i="48"/>
  <c r="O308" i="48" s="1"/>
  <c r="G308" i="48"/>
  <c r="N308" i="48" s="1"/>
  <c r="H309" i="50"/>
  <c r="O309" i="50" s="1"/>
  <c r="F309" i="50"/>
  <c r="M309" i="50" s="1"/>
  <c r="G309" i="50"/>
  <c r="N309" i="50" s="1"/>
  <c r="G320" i="48"/>
  <c r="N320" i="48" s="1"/>
  <c r="H320" i="48"/>
  <c r="O320" i="48" s="1"/>
  <c r="F320" i="48"/>
  <c r="M320" i="48" s="1"/>
  <c r="F321" i="49"/>
  <c r="M321" i="49" s="1"/>
  <c r="G321" i="49"/>
  <c r="N321" i="49" s="1"/>
  <c r="H321" i="49"/>
  <c r="O321" i="49" s="1"/>
  <c r="H325" i="50"/>
  <c r="O325" i="50" s="1"/>
  <c r="F325" i="50"/>
  <c r="M325" i="50" s="1"/>
  <c r="G325" i="50"/>
  <c r="N325" i="50" s="1"/>
  <c r="F333" i="49"/>
  <c r="M333" i="49" s="1"/>
  <c r="H333" i="49"/>
  <c r="O333" i="49" s="1"/>
  <c r="E333" i="49"/>
  <c r="L333" i="49" s="1"/>
  <c r="G333" i="49"/>
  <c r="N333" i="49" s="1"/>
  <c r="G340" i="48"/>
  <c r="N340" i="48" s="1"/>
  <c r="E340" i="48"/>
  <c r="L340" i="48" s="1"/>
  <c r="H340" i="48"/>
  <c r="O340" i="48" s="1"/>
  <c r="F340" i="48"/>
  <c r="M340" i="48" s="1"/>
  <c r="H341" i="50"/>
  <c r="O341" i="50" s="1"/>
  <c r="E341" i="50"/>
  <c r="L341" i="50" s="1"/>
  <c r="S341" i="50" s="1"/>
  <c r="G341" i="50"/>
  <c r="N341" i="50" s="1"/>
  <c r="F341" i="50"/>
  <c r="M341" i="50" s="1"/>
  <c r="E352" i="48"/>
  <c r="L352" i="48" s="1"/>
  <c r="G352" i="48"/>
  <c r="N352" i="48" s="1"/>
  <c r="H352" i="48"/>
  <c r="O352" i="48" s="1"/>
  <c r="F352" i="48"/>
  <c r="M352" i="48" s="1"/>
  <c r="H356" i="48"/>
  <c r="O356" i="48" s="1"/>
  <c r="G356" i="48"/>
  <c r="N356" i="48" s="1"/>
  <c r="E356" i="48"/>
  <c r="L356" i="48" s="1"/>
  <c r="F356" i="48"/>
  <c r="M356" i="48" s="1"/>
  <c r="H357" i="50"/>
  <c r="O357" i="50" s="1"/>
  <c r="E357" i="50"/>
  <c r="L357" i="50" s="1"/>
  <c r="S357" i="50" s="1"/>
  <c r="G357" i="50"/>
  <c r="N357" i="50" s="1"/>
  <c r="F357" i="50"/>
  <c r="M357" i="50" s="1"/>
  <c r="E54" i="48"/>
  <c r="L54" i="48" s="1"/>
  <c r="H54" i="48"/>
  <c r="O54" i="48" s="1"/>
  <c r="G54" i="48"/>
  <c r="N54" i="48" s="1"/>
  <c r="F54" i="48"/>
  <c r="M54" i="48" s="1"/>
  <c r="E8" i="49"/>
  <c r="L8" i="49" s="1"/>
  <c r="F8" i="49"/>
  <c r="M8" i="49" s="1"/>
  <c r="W8" i="49" s="1"/>
  <c r="AQ8" i="49" s="1"/>
  <c r="G8" i="49"/>
  <c r="N8" i="49" s="1"/>
  <c r="H8" i="49"/>
  <c r="O8" i="49" s="1"/>
  <c r="H74" i="48"/>
  <c r="O74" i="48" s="1"/>
  <c r="G74" i="48"/>
  <c r="N74" i="48" s="1"/>
  <c r="F74" i="48"/>
  <c r="M74" i="48" s="1"/>
  <c r="G99" i="49"/>
  <c r="N99" i="49" s="1"/>
  <c r="F99" i="49"/>
  <c r="M99" i="49" s="1"/>
  <c r="H99" i="49"/>
  <c r="O99" i="49" s="1"/>
  <c r="H131" i="49"/>
  <c r="O131" i="49" s="1"/>
  <c r="F131" i="49"/>
  <c r="M131" i="49" s="1"/>
  <c r="G131" i="49"/>
  <c r="N131" i="49" s="1"/>
  <c r="G218" i="48"/>
  <c r="N218" i="48" s="1"/>
  <c r="F218" i="48"/>
  <c r="M218" i="48" s="1"/>
  <c r="H218" i="48"/>
  <c r="O218" i="48" s="1"/>
  <c r="F227" i="49"/>
  <c r="M227" i="49" s="1"/>
  <c r="H227" i="49"/>
  <c r="O227" i="49" s="1"/>
  <c r="G227" i="49"/>
  <c r="N227" i="49" s="1"/>
  <c r="G238" i="48"/>
  <c r="N238" i="48" s="1"/>
  <c r="H238" i="48"/>
  <c r="O238" i="48" s="1"/>
  <c r="F238" i="48"/>
  <c r="M238" i="48" s="1"/>
  <c r="H247" i="50"/>
  <c r="O247" i="50" s="1"/>
  <c r="F247" i="50"/>
  <c r="M247" i="50" s="1"/>
  <c r="G247" i="50"/>
  <c r="N247" i="50" s="1"/>
  <c r="G259" i="49"/>
  <c r="N259" i="49" s="1"/>
  <c r="F259" i="49"/>
  <c r="M259" i="49" s="1"/>
  <c r="H259" i="49"/>
  <c r="O259" i="49" s="1"/>
  <c r="G271" i="49"/>
  <c r="N271" i="49" s="1"/>
  <c r="F271" i="49"/>
  <c r="M271" i="49" s="1"/>
  <c r="H271" i="49"/>
  <c r="O271" i="49" s="1"/>
  <c r="H279" i="50"/>
  <c r="O279" i="50" s="1"/>
  <c r="F279" i="50"/>
  <c r="M279" i="50" s="1"/>
  <c r="G279" i="50"/>
  <c r="N279" i="50" s="1"/>
  <c r="F299" i="49"/>
  <c r="M299" i="49" s="1"/>
  <c r="G299" i="49"/>
  <c r="N299" i="49" s="1"/>
  <c r="H299" i="49"/>
  <c r="O299" i="49" s="1"/>
  <c r="H310" i="48"/>
  <c r="O310" i="48" s="1"/>
  <c r="F310" i="48"/>
  <c r="M310" i="48" s="1"/>
  <c r="G310" i="48"/>
  <c r="N310" i="48" s="1"/>
  <c r="H319" i="50"/>
  <c r="O319" i="50" s="1"/>
  <c r="F319" i="50"/>
  <c r="M319" i="50" s="1"/>
  <c r="G319" i="50"/>
  <c r="N319" i="50" s="1"/>
  <c r="H343" i="49"/>
  <c r="O343" i="49" s="1"/>
  <c r="G343" i="49"/>
  <c r="N343" i="49" s="1"/>
  <c r="E343" i="49"/>
  <c r="L343" i="49" s="1"/>
  <c r="F343" i="49"/>
  <c r="M343" i="49" s="1"/>
  <c r="F358" i="48"/>
  <c r="M358" i="48" s="1"/>
  <c r="G358" i="48"/>
  <c r="N358" i="48" s="1"/>
  <c r="E358" i="48"/>
  <c r="L358" i="48" s="1"/>
  <c r="H358" i="48"/>
  <c r="O358" i="48" s="1"/>
  <c r="H244" i="49"/>
  <c r="O244" i="49" s="1"/>
  <c r="F244" i="49"/>
  <c r="M244" i="49" s="1"/>
  <c r="G244" i="49"/>
  <c r="N244" i="49" s="1"/>
  <c r="F263" i="48"/>
  <c r="M263" i="48" s="1"/>
  <c r="G263" i="48"/>
  <c r="N263" i="48" s="1"/>
  <c r="H263" i="48"/>
  <c r="O263" i="48" s="1"/>
  <c r="G276" i="50"/>
  <c r="N276" i="50" s="1"/>
  <c r="H276" i="50"/>
  <c r="O276" i="50" s="1"/>
  <c r="F276" i="50"/>
  <c r="M276" i="50" s="1"/>
  <c r="G300" i="49"/>
  <c r="N300" i="49" s="1"/>
  <c r="F300" i="49"/>
  <c r="M300" i="49" s="1"/>
  <c r="H300" i="49"/>
  <c r="O300" i="49" s="1"/>
  <c r="F319" i="48"/>
  <c r="M319" i="48" s="1"/>
  <c r="G319" i="48"/>
  <c r="N319" i="48" s="1"/>
  <c r="H319" i="48"/>
  <c r="O319" i="48" s="1"/>
  <c r="G332" i="50"/>
  <c r="N332" i="50" s="1"/>
  <c r="F332" i="50"/>
  <c r="M332" i="50" s="1"/>
  <c r="E332" i="50"/>
  <c r="L332" i="50" s="1"/>
  <c r="S332" i="50" s="1"/>
  <c r="H332" i="50"/>
  <c r="O332" i="50" s="1"/>
  <c r="E356" i="49"/>
  <c r="L356" i="49" s="1"/>
  <c r="F356" i="49"/>
  <c r="M356" i="49" s="1"/>
  <c r="G356" i="49"/>
  <c r="N356" i="49" s="1"/>
  <c r="H356" i="49"/>
  <c r="O356" i="49" s="1"/>
  <c r="E136" i="49"/>
  <c r="L136" i="49" s="1"/>
  <c r="G136" i="49"/>
  <c r="N136" i="49" s="1"/>
  <c r="F136" i="49"/>
  <c r="M136" i="49" s="1"/>
  <c r="H136" i="49"/>
  <c r="O136" i="49" s="1"/>
  <c r="E45" i="49"/>
  <c r="L45" i="49" s="1"/>
  <c r="H45" i="49"/>
  <c r="O45" i="49" s="1"/>
  <c r="G45" i="49"/>
  <c r="N45" i="49" s="1"/>
  <c r="F45" i="49"/>
  <c r="M45" i="49" s="1"/>
  <c r="H4" i="48"/>
  <c r="O4" i="48" s="1"/>
  <c r="E4" i="48"/>
  <c r="L4" i="48" s="1"/>
  <c r="G4" i="48"/>
  <c r="N4" i="48" s="1"/>
  <c r="F4" i="48"/>
  <c r="M4" i="48" s="1"/>
  <c r="AA4" i="48" s="1"/>
  <c r="AS4" i="48" s="1"/>
  <c r="E43" i="49"/>
  <c r="L43" i="49" s="1"/>
  <c r="S43" i="49" s="1"/>
  <c r="H43" i="49"/>
  <c r="O43" i="49" s="1"/>
  <c r="G43" i="49"/>
  <c r="N43" i="49" s="1"/>
  <c r="F43" i="49"/>
  <c r="M43" i="49" s="1"/>
  <c r="E117" i="49"/>
  <c r="L117" i="49" s="1"/>
  <c r="G117" i="49"/>
  <c r="N117" i="49" s="1"/>
  <c r="H117" i="49"/>
  <c r="O117" i="49" s="1"/>
  <c r="F117" i="49"/>
  <c r="M117" i="49" s="1"/>
  <c r="E60" i="49"/>
  <c r="L60" i="49" s="1"/>
  <c r="H60" i="49"/>
  <c r="O60" i="49" s="1"/>
  <c r="F60" i="49"/>
  <c r="M60" i="49" s="1"/>
  <c r="G60" i="49"/>
  <c r="N60" i="49" s="1"/>
  <c r="E57" i="49"/>
  <c r="L57" i="49" s="1"/>
  <c r="G57" i="49"/>
  <c r="N57" i="49" s="1"/>
  <c r="H57" i="49"/>
  <c r="O57" i="49" s="1"/>
  <c r="F57" i="49"/>
  <c r="M57" i="49" s="1"/>
  <c r="E19" i="49"/>
  <c r="L19" i="49" s="1"/>
  <c r="S19" i="49" s="1"/>
  <c r="G19" i="49"/>
  <c r="N19" i="49" s="1"/>
  <c r="H19" i="49"/>
  <c r="O19" i="49" s="1"/>
  <c r="F19" i="49"/>
  <c r="M19" i="49" s="1"/>
  <c r="E133" i="49"/>
  <c r="L133" i="49" s="1"/>
  <c r="G133" i="49"/>
  <c r="N133" i="49" s="1"/>
  <c r="H133" i="49"/>
  <c r="O133" i="49" s="1"/>
  <c r="F133" i="49"/>
  <c r="M133" i="49" s="1"/>
  <c r="E68" i="49"/>
  <c r="L68" i="49" s="1"/>
  <c r="S68" i="49" s="1"/>
  <c r="F68" i="49"/>
  <c r="M68" i="49" s="1"/>
  <c r="G68" i="49"/>
  <c r="N68" i="49" s="1"/>
  <c r="H68" i="49"/>
  <c r="O68" i="49" s="1"/>
  <c r="E24" i="49"/>
  <c r="L24" i="49" s="1"/>
  <c r="F24" i="49"/>
  <c r="M24" i="49" s="1"/>
  <c r="U24" i="49" s="1"/>
  <c r="AP24" i="49" s="1"/>
  <c r="H24" i="49"/>
  <c r="O24" i="49" s="1"/>
  <c r="G24" i="49"/>
  <c r="N24" i="49" s="1"/>
  <c r="E21" i="49"/>
  <c r="L21" i="49" s="1"/>
  <c r="S21" i="49" s="1"/>
  <c r="H21" i="49"/>
  <c r="O21" i="49" s="1"/>
  <c r="G21" i="49"/>
  <c r="N21" i="49" s="1"/>
  <c r="F21" i="49"/>
  <c r="M21" i="49" s="1"/>
  <c r="E176" i="49"/>
  <c r="L176" i="49" s="1"/>
  <c r="H176" i="49"/>
  <c r="O176" i="49" s="1"/>
  <c r="G176" i="49"/>
  <c r="N176" i="49" s="1"/>
  <c r="F176" i="49"/>
  <c r="M176" i="49" s="1"/>
  <c r="H67" i="48"/>
  <c r="O67" i="48" s="1"/>
  <c r="G67" i="48"/>
  <c r="N67" i="48" s="1"/>
  <c r="F67" i="48"/>
  <c r="M67" i="48" s="1"/>
  <c r="W67" i="48" s="1"/>
  <c r="AQ67" i="48" s="1"/>
  <c r="E67" i="48"/>
  <c r="L67" i="48" s="1"/>
  <c r="E76" i="49"/>
  <c r="L76" i="49" s="1"/>
  <c r="S76" i="49" s="1"/>
  <c r="F76" i="49"/>
  <c r="M76" i="49" s="1"/>
  <c r="U76" i="49" s="1"/>
  <c r="AP76" i="49" s="1"/>
  <c r="G76" i="49"/>
  <c r="N76" i="49" s="1"/>
  <c r="H76" i="49"/>
  <c r="O76" i="49" s="1"/>
  <c r="E112" i="49"/>
  <c r="L112" i="49" s="1"/>
  <c r="G112" i="49"/>
  <c r="N112" i="49" s="1"/>
  <c r="F112" i="49"/>
  <c r="M112" i="49" s="1"/>
  <c r="H112" i="49"/>
  <c r="O112" i="49" s="1"/>
  <c r="E3" i="49"/>
  <c r="L3" i="49" s="1"/>
  <c r="G3" i="49"/>
  <c r="N3" i="49" s="1"/>
  <c r="F3" i="49"/>
  <c r="M3" i="49" s="1"/>
  <c r="H3" i="49"/>
  <c r="O3" i="49" s="1"/>
  <c r="E114" i="49"/>
  <c r="L114" i="49" s="1"/>
  <c r="H114" i="49"/>
  <c r="O114" i="49" s="1"/>
  <c r="F114" i="49"/>
  <c r="M114" i="49" s="1"/>
  <c r="AA114" i="49" s="1"/>
  <c r="AS114" i="49" s="1"/>
  <c r="G114" i="49"/>
  <c r="N114" i="49" s="1"/>
  <c r="E167" i="49"/>
  <c r="L167" i="49" s="1"/>
  <c r="F167" i="49"/>
  <c r="M167" i="49" s="1"/>
  <c r="AA167" i="49" s="1"/>
  <c r="AS167" i="49" s="1"/>
  <c r="H167" i="49"/>
  <c r="O167" i="49" s="1"/>
  <c r="G167" i="49"/>
  <c r="N167" i="49" s="1"/>
  <c r="E184" i="49"/>
  <c r="L184" i="49" s="1"/>
  <c r="F184" i="49"/>
  <c r="M184" i="49" s="1"/>
  <c r="U184" i="49" s="1"/>
  <c r="AP184" i="49" s="1"/>
  <c r="H184" i="49"/>
  <c r="O184" i="49" s="1"/>
  <c r="G184" i="49"/>
  <c r="N184" i="49" s="1"/>
  <c r="E172" i="49"/>
  <c r="L172" i="49" s="1"/>
  <c r="H172" i="49"/>
  <c r="O172" i="49" s="1"/>
  <c r="G172" i="49"/>
  <c r="N172" i="49" s="1"/>
  <c r="F172" i="49"/>
  <c r="M172" i="49" s="1"/>
  <c r="E106" i="49"/>
  <c r="L106" i="49" s="1"/>
  <c r="H106" i="49"/>
  <c r="O106" i="49" s="1"/>
  <c r="G106" i="49"/>
  <c r="N106" i="49" s="1"/>
  <c r="F106" i="49"/>
  <c r="M106" i="49" s="1"/>
  <c r="AA106" i="49" s="1"/>
  <c r="AS106" i="49" s="1"/>
  <c r="E124" i="49"/>
  <c r="L124" i="49" s="1"/>
  <c r="H124" i="49"/>
  <c r="O124" i="49" s="1"/>
  <c r="G124" i="49"/>
  <c r="N124" i="49" s="1"/>
  <c r="F124" i="49"/>
  <c r="M124" i="49" s="1"/>
  <c r="E22" i="49"/>
  <c r="L22" i="49" s="1"/>
  <c r="F22" i="49"/>
  <c r="M22" i="49" s="1"/>
  <c r="H22" i="49"/>
  <c r="O22" i="49" s="1"/>
  <c r="G22" i="49"/>
  <c r="N22" i="49" s="1"/>
  <c r="H122" i="48"/>
  <c r="O122" i="48" s="1"/>
  <c r="G122" i="48"/>
  <c r="N122" i="48" s="1"/>
  <c r="E122" i="48"/>
  <c r="L122" i="48" s="1"/>
  <c r="S122" i="48" s="1"/>
  <c r="F122" i="48"/>
  <c r="M122" i="48" s="1"/>
  <c r="G210" i="48"/>
  <c r="N210" i="48" s="1"/>
  <c r="F210" i="48"/>
  <c r="M210" i="48" s="1"/>
  <c r="U210" i="48" s="1"/>
  <c r="AP210" i="48" s="1"/>
  <c r="H210" i="48"/>
  <c r="O210" i="48" s="1"/>
  <c r="E210" i="48"/>
  <c r="L210" i="48" s="1"/>
  <c r="S210" i="48" s="1"/>
  <c r="E20" i="49"/>
  <c r="L20" i="49" s="1"/>
  <c r="F20" i="49"/>
  <c r="M20" i="49" s="1"/>
  <c r="G20" i="49"/>
  <c r="N20" i="49" s="1"/>
  <c r="H20" i="49"/>
  <c r="O20" i="49" s="1"/>
  <c r="E166" i="49"/>
  <c r="L166" i="49" s="1"/>
  <c r="H166" i="49"/>
  <c r="O166" i="49" s="1"/>
  <c r="F166" i="49"/>
  <c r="M166" i="49" s="1"/>
  <c r="AA166" i="49" s="1"/>
  <c r="AS166" i="49" s="1"/>
  <c r="G166" i="49"/>
  <c r="N166" i="49" s="1"/>
  <c r="E53" i="49"/>
  <c r="L53" i="49" s="1"/>
  <c r="H53" i="49"/>
  <c r="O53" i="49" s="1"/>
  <c r="F53" i="49"/>
  <c r="M53" i="49" s="1"/>
  <c r="G53" i="49"/>
  <c r="N53" i="49" s="1"/>
  <c r="E54" i="49"/>
  <c r="L54" i="49" s="1"/>
  <c r="H54" i="49"/>
  <c r="O54" i="49" s="1"/>
  <c r="G54" i="49"/>
  <c r="N54" i="49" s="1"/>
  <c r="F54" i="49"/>
  <c r="M54" i="49" s="1"/>
  <c r="E173" i="49"/>
  <c r="L173" i="49" s="1"/>
  <c r="H173" i="49"/>
  <c r="O173" i="49" s="1"/>
  <c r="F173" i="49"/>
  <c r="M173" i="49" s="1"/>
  <c r="W173" i="49" s="1"/>
  <c r="AQ173" i="49" s="1"/>
  <c r="G173" i="49"/>
  <c r="N173" i="49" s="1"/>
  <c r="E10" i="49"/>
  <c r="L10" i="49" s="1"/>
  <c r="U10" i="49" s="1"/>
  <c r="AP10" i="49" s="1"/>
  <c r="H10" i="49"/>
  <c r="O10" i="49" s="1"/>
  <c r="G10" i="49"/>
  <c r="N10" i="49" s="1"/>
  <c r="F10" i="49"/>
  <c r="M10" i="49" s="1"/>
  <c r="W10" i="49" s="1"/>
  <c r="AQ10" i="49" s="1"/>
  <c r="E137" i="49"/>
  <c r="L137" i="49" s="1"/>
  <c r="H137" i="49"/>
  <c r="O137" i="49" s="1"/>
  <c r="G137" i="49"/>
  <c r="N137" i="49" s="1"/>
  <c r="F137" i="49"/>
  <c r="M137" i="49" s="1"/>
  <c r="W137" i="49" s="1"/>
  <c r="AQ137" i="49" s="1"/>
  <c r="E15" i="49"/>
  <c r="L15" i="49" s="1"/>
  <c r="H15" i="49"/>
  <c r="O15" i="49" s="1"/>
  <c r="G15" i="49"/>
  <c r="N15" i="49" s="1"/>
  <c r="F15" i="49"/>
  <c r="M15" i="49" s="1"/>
  <c r="E88" i="49"/>
  <c r="L88" i="49" s="1"/>
  <c r="S88" i="49" s="1"/>
  <c r="H88" i="49"/>
  <c r="O88" i="49" s="1"/>
  <c r="G88" i="49"/>
  <c r="N88" i="49" s="1"/>
  <c r="F88" i="49"/>
  <c r="M88" i="49" s="1"/>
  <c r="W88" i="49" s="1"/>
  <c r="AQ88" i="49" s="1"/>
  <c r="E92" i="49"/>
  <c r="L92" i="49" s="1"/>
  <c r="H92" i="49"/>
  <c r="O92" i="49" s="1"/>
  <c r="G92" i="49"/>
  <c r="N92" i="49" s="1"/>
  <c r="F92" i="49"/>
  <c r="M92" i="49" s="1"/>
  <c r="E94" i="49"/>
  <c r="L94" i="49" s="1"/>
  <c r="S94" i="49" s="1"/>
  <c r="H94" i="49"/>
  <c r="O94" i="49" s="1"/>
  <c r="F94" i="49"/>
  <c r="M94" i="49" s="1"/>
  <c r="G94" i="49"/>
  <c r="N94" i="49" s="1"/>
  <c r="E31" i="49"/>
  <c r="L31" i="49" s="1"/>
  <c r="G31" i="49"/>
  <c r="N31" i="49" s="1"/>
  <c r="F31" i="49"/>
  <c r="M31" i="49" s="1"/>
  <c r="H31" i="49"/>
  <c r="O31" i="49" s="1"/>
  <c r="E201" i="49"/>
  <c r="L201" i="49" s="1"/>
  <c r="Q201" i="49" s="1"/>
  <c r="F201" i="49"/>
  <c r="M201" i="49" s="1"/>
  <c r="H201" i="49"/>
  <c r="O201" i="49" s="1"/>
  <c r="G201" i="49"/>
  <c r="N201" i="49" s="1"/>
  <c r="E209" i="49"/>
  <c r="L209" i="49" s="1"/>
  <c r="F209" i="49"/>
  <c r="M209" i="49" s="1"/>
  <c r="H209" i="49"/>
  <c r="O209" i="49" s="1"/>
  <c r="G209" i="49"/>
  <c r="N209" i="49" s="1"/>
  <c r="E162" i="49"/>
  <c r="L162" i="49" s="1"/>
  <c r="H162" i="49"/>
  <c r="O162" i="49" s="1"/>
  <c r="F162" i="49"/>
  <c r="M162" i="49" s="1"/>
  <c r="G162" i="49"/>
  <c r="N162" i="49" s="1"/>
  <c r="E170" i="49"/>
  <c r="L170" i="49" s="1"/>
  <c r="G170" i="49"/>
  <c r="N170" i="49" s="1"/>
  <c r="F170" i="49"/>
  <c r="M170" i="49" s="1"/>
  <c r="H170" i="49"/>
  <c r="O170" i="49" s="1"/>
  <c r="E122" i="49"/>
  <c r="L122" i="49" s="1"/>
  <c r="G122" i="49"/>
  <c r="N122" i="49" s="1"/>
  <c r="F122" i="49"/>
  <c r="M122" i="49" s="1"/>
  <c r="H122" i="49"/>
  <c r="O122" i="49" s="1"/>
  <c r="E138" i="49"/>
  <c r="L138" i="49" s="1"/>
  <c r="F138" i="49"/>
  <c r="M138" i="49" s="1"/>
  <c r="W138" i="49" s="1"/>
  <c r="AQ138" i="49" s="1"/>
  <c r="G138" i="49"/>
  <c r="N138" i="49" s="1"/>
  <c r="H138" i="49"/>
  <c r="O138" i="49" s="1"/>
  <c r="F67" i="49"/>
  <c r="M67" i="49" s="1"/>
  <c r="H67" i="49"/>
  <c r="O67" i="49" s="1"/>
  <c r="G67" i="49"/>
  <c r="N67" i="49" s="1"/>
  <c r="G70" i="49"/>
  <c r="N70" i="49" s="1"/>
  <c r="F70" i="49"/>
  <c r="M70" i="49" s="1"/>
  <c r="W70" i="49" s="1"/>
  <c r="AQ70" i="49" s="1"/>
  <c r="H70" i="49"/>
  <c r="O70" i="49" s="1"/>
  <c r="H146" i="49"/>
  <c r="O146" i="49" s="1"/>
  <c r="G146" i="49"/>
  <c r="N146" i="49" s="1"/>
  <c r="F146" i="49"/>
  <c r="M146" i="49" s="1"/>
  <c r="G130" i="49"/>
  <c r="N130" i="49" s="1"/>
  <c r="F130" i="49"/>
  <c r="M130" i="49" s="1"/>
  <c r="H130" i="49"/>
  <c r="O130" i="49" s="1"/>
  <c r="G74" i="49"/>
  <c r="N74" i="49" s="1"/>
  <c r="H74" i="49"/>
  <c r="O74" i="49" s="1"/>
  <c r="F74" i="49"/>
  <c r="M74" i="49" s="1"/>
  <c r="H100" i="49"/>
  <c r="O100" i="49" s="1"/>
  <c r="F100" i="49"/>
  <c r="M100" i="49" s="1"/>
  <c r="W100" i="49" s="1"/>
  <c r="AQ100" i="49" s="1"/>
  <c r="G100" i="49"/>
  <c r="N100" i="49" s="1"/>
  <c r="H78" i="49"/>
  <c r="O78" i="49" s="1"/>
  <c r="G78" i="49"/>
  <c r="N78" i="49" s="1"/>
  <c r="F78" i="49"/>
  <c r="M78" i="49" s="1"/>
  <c r="F207" i="49"/>
  <c r="M207" i="49" s="1"/>
  <c r="G207" i="49"/>
  <c r="N207" i="49" s="1"/>
  <c r="H207" i="49"/>
  <c r="O207" i="49" s="1"/>
  <c r="H214" i="49"/>
  <c r="O214" i="49" s="1"/>
  <c r="G214" i="49"/>
  <c r="N214" i="49" s="1"/>
  <c r="F214" i="49"/>
  <c r="M214" i="49" s="1"/>
  <c r="H218" i="49"/>
  <c r="O218" i="49" s="1"/>
  <c r="F218" i="49"/>
  <c r="M218" i="49" s="1"/>
  <c r="G218" i="49"/>
  <c r="N218" i="49" s="1"/>
  <c r="H222" i="49"/>
  <c r="O222" i="49" s="1"/>
  <c r="F222" i="49"/>
  <c r="M222" i="49" s="1"/>
  <c r="G222" i="49"/>
  <c r="N222" i="49" s="1"/>
  <c r="F229" i="48"/>
  <c r="M229" i="48" s="1"/>
  <c r="G229" i="48"/>
  <c r="N229" i="48" s="1"/>
  <c r="H229" i="48"/>
  <c r="O229" i="48" s="1"/>
  <c r="F230" i="50"/>
  <c r="M230" i="50" s="1"/>
  <c r="G230" i="50"/>
  <c r="N230" i="50" s="1"/>
  <c r="H230" i="50"/>
  <c r="O230" i="50" s="1"/>
  <c r="G238" i="49"/>
  <c r="N238" i="49" s="1"/>
  <c r="H238" i="49"/>
  <c r="O238" i="49" s="1"/>
  <c r="F238" i="49"/>
  <c r="M238" i="49" s="1"/>
  <c r="F245" i="48"/>
  <c r="M245" i="48" s="1"/>
  <c r="G245" i="48"/>
  <c r="N245" i="48" s="1"/>
  <c r="H245" i="48"/>
  <c r="O245" i="48" s="1"/>
  <c r="G249" i="48"/>
  <c r="N249" i="48" s="1"/>
  <c r="F249" i="48"/>
  <c r="M249" i="48" s="1"/>
  <c r="H249" i="48"/>
  <c r="O249" i="48" s="1"/>
  <c r="G254" i="49"/>
  <c r="N254" i="49" s="1"/>
  <c r="F254" i="49"/>
  <c r="M254" i="49" s="1"/>
  <c r="H254" i="49"/>
  <c r="O254" i="49" s="1"/>
  <c r="F261" i="48"/>
  <c r="M261" i="48" s="1"/>
  <c r="G261" i="48"/>
  <c r="N261" i="48" s="1"/>
  <c r="H261" i="48"/>
  <c r="O261" i="48" s="1"/>
  <c r="F265" i="48"/>
  <c r="M265" i="48" s="1"/>
  <c r="G265" i="48"/>
  <c r="N265" i="48" s="1"/>
  <c r="H265" i="48"/>
  <c r="O265" i="48" s="1"/>
  <c r="G270" i="49"/>
  <c r="N270" i="49" s="1"/>
  <c r="F270" i="49"/>
  <c r="M270" i="49" s="1"/>
  <c r="H270" i="49"/>
  <c r="O270" i="49" s="1"/>
  <c r="G277" i="48"/>
  <c r="N277" i="48" s="1"/>
  <c r="F277" i="48"/>
  <c r="M277" i="48" s="1"/>
  <c r="H277" i="48"/>
  <c r="O277" i="48" s="1"/>
  <c r="G281" i="48"/>
  <c r="N281" i="48" s="1"/>
  <c r="H281" i="48"/>
  <c r="O281" i="48" s="1"/>
  <c r="F281" i="48"/>
  <c r="M281" i="48" s="1"/>
  <c r="H286" i="50"/>
  <c r="O286" i="50" s="1"/>
  <c r="F286" i="50"/>
  <c r="M286" i="50" s="1"/>
  <c r="G286" i="50"/>
  <c r="N286" i="50" s="1"/>
  <c r="G293" i="48"/>
  <c r="N293" i="48" s="1"/>
  <c r="F293" i="48"/>
  <c r="M293" i="48" s="1"/>
  <c r="H293" i="48"/>
  <c r="O293" i="48" s="1"/>
  <c r="H294" i="50"/>
  <c r="O294" i="50" s="1"/>
  <c r="G294" i="50"/>
  <c r="N294" i="50" s="1"/>
  <c r="F294" i="50"/>
  <c r="M294" i="50" s="1"/>
  <c r="H302" i="49"/>
  <c r="O302" i="49" s="1"/>
  <c r="G302" i="49"/>
  <c r="N302" i="49" s="1"/>
  <c r="F302" i="49"/>
  <c r="M302" i="49" s="1"/>
  <c r="F309" i="48"/>
  <c r="M309" i="48" s="1"/>
  <c r="G309" i="48"/>
  <c r="N309" i="48" s="1"/>
  <c r="H309" i="48"/>
  <c r="O309" i="48" s="1"/>
  <c r="F313" i="48"/>
  <c r="M313" i="48" s="1"/>
  <c r="H313" i="48"/>
  <c r="O313" i="48" s="1"/>
  <c r="G313" i="48"/>
  <c r="N313" i="48" s="1"/>
  <c r="G318" i="50"/>
  <c r="N318" i="50" s="1"/>
  <c r="H318" i="50"/>
  <c r="O318" i="50" s="1"/>
  <c r="F318" i="50"/>
  <c r="M318" i="50" s="1"/>
  <c r="E325" i="48"/>
  <c r="L325" i="48" s="1"/>
  <c r="H325" i="48"/>
  <c r="O325" i="48" s="1"/>
  <c r="G325" i="48"/>
  <c r="N325" i="48" s="1"/>
  <c r="F325" i="48"/>
  <c r="M325" i="48" s="1"/>
  <c r="G326" i="50"/>
  <c r="N326" i="50" s="1"/>
  <c r="H326" i="50"/>
  <c r="O326" i="50" s="1"/>
  <c r="F326" i="50"/>
  <c r="M326" i="50" s="1"/>
  <c r="H334" i="49"/>
  <c r="O334" i="49" s="1"/>
  <c r="E334" i="49"/>
  <c r="L334" i="49" s="1"/>
  <c r="G334" i="49"/>
  <c r="N334" i="49" s="1"/>
  <c r="F334" i="49"/>
  <c r="M334" i="49" s="1"/>
  <c r="G341" i="48"/>
  <c r="N341" i="48" s="1"/>
  <c r="H341" i="48"/>
  <c r="O341" i="48" s="1"/>
  <c r="E341" i="48"/>
  <c r="L341" i="48" s="1"/>
  <c r="F341" i="48"/>
  <c r="M341" i="48" s="1"/>
  <c r="E345" i="48"/>
  <c r="L345" i="48" s="1"/>
  <c r="H345" i="48"/>
  <c r="O345" i="48" s="1"/>
  <c r="G345" i="48"/>
  <c r="N345" i="48" s="1"/>
  <c r="F345" i="48"/>
  <c r="M345" i="48" s="1"/>
  <c r="H350" i="49"/>
  <c r="O350" i="49" s="1"/>
  <c r="F350" i="49"/>
  <c r="M350" i="49" s="1"/>
  <c r="G350" i="49"/>
  <c r="N350" i="49" s="1"/>
  <c r="E350" i="49"/>
  <c r="L350" i="49" s="1"/>
  <c r="F357" i="48"/>
  <c r="M357" i="48" s="1"/>
  <c r="H357" i="48"/>
  <c r="O357" i="48" s="1"/>
  <c r="E357" i="48"/>
  <c r="L357" i="48" s="1"/>
  <c r="G357" i="48"/>
  <c r="N357" i="48" s="1"/>
  <c r="F358" i="50"/>
  <c r="M358" i="50" s="1"/>
  <c r="H358" i="50"/>
  <c r="O358" i="50" s="1"/>
  <c r="E358" i="50"/>
  <c r="L358" i="50" s="1"/>
  <c r="G358" i="50"/>
  <c r="N358" i="50" s="1"/>
  <c r="F214" i="48"/>
  <c r="M214" i="48" s="1"/>
  <c r="E214" i="48"/>
  <c r="L214" i="48" s="1"/>
  <c r="G214" i="48"/>
  <c r="N214" i="48" s="1"/>
  <c r="H214" i="48"/>
  <c r="O214" i="48" s="1"/>
  <c r="F65" i="48"/>
  <c r="M65" i="48" s="1"/>
  <c r="G65" i="48"/>
  <c r="N65" i="48" s="1"/>
  <c r="H65" i="48"/>
  <c r="O65" i="48" s="1"/>
  <c r="F105" i="48"/>
  <c r="M105" i="48" s="1"/>
  <c r="G105" i="48"/>
  <c r="N105" i="48" s="1"/>
  <c r="H105" i="48"/>
  <c r="O105" i="48" s="1"/>
  <c r="G121" i="48"/>
  <c r="N121" i="48" s="1"/>
  <c r="F121" i="48"/>
  <c r="M121" i="48" s="1"/>
  <c r="H121" i="48"/>
  <c r="O121" i="48" s="1"/>
  <c r="G138" i="48"/>
  <c r="N138" i="48" s="1"/>
  <c r="H138" i="48"/>
  <c r="O138" i="48" s="1"/>
  <c r="F138" i="48"/>
  <c r="M138" i="48" s="1"/>
  <c r="G223" i="49"/>
  <c r="N223" i="49" s="1"/>
  <c r="F223" i="49"/>
  <c r="M223" i="49" s="1"/>
  <c r="H223" i="49"/>
  <c r="O223" i="49" s="1"/>
  <c r="H231" i="50"/>
  <c r="O231" i="50" s="1"/>
  <c r="G231" i="50"/>
  <c r="N231" i="50" s="1"/>
  <c r="F231" i="50"/>
  <c r="M231" i="50" s="1"/>
  <c r="G251" i="49"/>
  <c r="N251" i="49" s="1"/>
  <c r="F251" i="49"/>
  <c r="M251" i="49" s="1"/>
  <c r="H251" i="49"/>
  <c r="O251" i="49" s="1"/>
  <c r="H270" i="48"/>
  <c r="O270" i="48" s="1"/>
  <c r="G270" i="48"/>
  <c r="N270" i="48" s="1"/>
  <c r="F270" i="48"/>
  <c r="M270" i="48" s="1"/>
  <c r="H275" i="50"/>
  <c r="O275" i="50" s="1"/>
  <c r="G275" i="50"/>
  <c r="N275" i="50" s="1"/>
  <c r="F275" i="50"/>
  <c r="M275" i="50" s="1"/>
  <c r="G295" i="49"/>
  <c r="N295" i="49" s="1"/>
  <c r="F295" i="49"/>
  <c r="M295" i="49" s="1"/>
  <c r="H295" i="49"/>
  <c r="O295" i="49" s="1"/>
  <c r="G306" i="48"/>
  <c r="N306" i="48" s="1"/>
  <c r="H306" i="48"/>
  <c r="O306" i="48" s="1"/>
  <c r="F306" i="48"/>
  <c r="M306" i="48" s="1"/>
  <c r="G315" i="50"/>
  <c r="N315" i="50" s="1"/>
  <c r="H315" i="50"/>
  <c r="O315" i="50" s="1"/>
  <c r="F315" i="50"/>
  <c r="M315" i="50" s="1"/>
  <c r="E335" i="49"/>
  <c r="L335" i="49" s="1"/>
  <c r="G335" i="49"/>
  <c r="N335" i="49" s="1"/>
  <c r="H335" i="49"/>
  <c r="O335" i="49" s="1"/>
  <c r="F335" i="49"/>
  <c r="M335" i="49" s="1"/>
  <c r="F342" i="48"/>
  <c r="M342" i="48" s="1"/>
  <c r="E342" i="48"/>
  <c r="L342" i="48" s="1"/>
  <c r="G342" i="48"/>
  <c r="N342" i="48" s="1"/>
  <c r="H342" i="48"/>
  <c r="O342" i="48" s="1"/>
  <c r="E351" i="50"/>
  <c r="L351" i="50" s="1"/>
  <c r="H351" i="50"/>
  <c r="O351" i="50" s="1"/>
  <c r="G351" i="50"/>
  <c r="N351" i="50" s="1"/>
  <c r="F351" i="50"/>
  <c r="M351" i="50" s="1"/>
  <c r="G240" i="49"/>
  <c r="N240" i="49" s="1"/>
  <c r="H240" i="49"/>
  <c r="O240" i="49" s="1"/>
  <c r="F240" i="49"/>
  <c r="M240" i="49" s="1"/>
  <c r="F256" i="50"/>
  <c r="M256" i="50" s="1"/>
  <c r="H256" i="50"/>
  <c r="O256" i="50" s="1"/>
  <c r="G256" i="50"/>
  <c r="N256" i="50" s="1"/>
  <c r="G275" i="48"/>
  <c r="N275" i="48" s="1"/>
  <c r="H275" i="48"/>
  <c r="O275" i="48" s="1"/>
  <c r="F275" i="48"/>
  <c r="M275" i="48" s="1"/>
  <c r="F296" i="49"/>
  <c r="M296" i="49" s="1"/>
  <c r="G296" i="49"/>
  <c r="N296" i="49" s="1"/>
  <c r="H296" i="49"/>
  <c r="O296" i="49" s="1"/>
  <c r="F315" i="48"/>
  <c r="M315" i="48" s="1"/>
  <c r="G315" i="48"/>
  <c r="N315" i="48" s="1"/>
  <c r="H315" i="48"/>
  <c r="O315" i="48" s="1"/>
  <c r="H320" i="50"/>
  <c r="O320" i="50" s="1"/>
  <c r="G320" i="50"/>
  <c r="N320" i="50" s="1"/>
  <c r="F320" i="50"/>
  <c r="M320" i="50" s="1"/>
  <c r="E352" i="49"/>
  <c r="L352" i="49" s="1"/>
  <c r="G352" i="49"/>
  <c r="N352" i="49" s="1"/>
  <c r="H352" i="49"/>
  <c r="O352" i="49" s="1"/>
  <c r="F352" i="49"/>
  <c r="M352" i="49" s="1"/>
  <c r="G242" i="48"/>
  <c r="N242" i="48" s="1"/>
  <c r="H242" i="48"/>
  <c r="O242" i="48" s="1"/>
  <c r="F242" i="48"/>
  <c r="M242" i="48" s="1"/>
  <c r="H263" i="49"/>
  <c r="O263" i="49" s="1"/>
  <c r="F263" i="49"/>
  <c r="M263" i="49" s="1"/>
  <c r="G263" i="49"/>
  <c r="N263" i="49" s="1"/>
  <c r="H287" i="50"/>
  <c r="O287" i="50" s="1"/>
  <c r="G287" i="50"/>
  <c r="N287" i="50" s="1"/>
  <c r="F287" i="50"/>
  <c r="M287" i="50" s="1"/>
  <c r="G327" i="49"/>
  <c r="N327" i="49" s="1"/>
  <c r="E327" i="49"/>
  <c r="L327" i="49" s="1"/>
  <c r="H327" i="49"/>
  <c r="O327" i="49" s="1"/>
  <c r="F327" i="49"/>
  <c r="M327" i="49" s="1"/>
  <c r="H350" i="48"/>
  <c r="O350" i="48" s="1"/>
  <c r="E350" i="48"/>
  <c r="L350" i="48" s="1"/>
  <c r="F350" i="48"/>
  <c r="M350" i="48" s="1"/>
  <c r="G350" i="48"/>
  <c r="N350" i="48" s="1"/>
  <c r="G251" i="48"/>
  <c r="N251" i="48" s="1"/>
  <c r="H251" i="48"/>
  <c r="O251" i="48" s="1"/>
  <c r="F251" i="48"/>
  <c r="M251" i="48" s="1"/>
  <c r="G288" i="49"/>
  <c r="N288" i="49" s="1"/>
  <c r="H288" i="49"/>
  <c r="O288" i="49" s="1"/>
  <c r="F288" i="49"/>
  <c r="M288" i="49" s="1"/>
  <c r="F307" i="48"/>
  <c r="M307" i="48" s="1"/>
  <c r="G307" i="48"/>
  <c r="N307" i="48" s="1"/>
  <c r="H307" i="48"/>
  <c r="O307" i="48" s="1"/>
  <c r="G324" i="50"/>
  <c r="N324" i="50" s="1"/>
  <c r="H324" i="50"/>
  <c r="O324" i="50" s="1"/>
  <c r="F324" i="50"/>
  <c r="M324" i="50" s="1"/>
  <c r="H360" i="50"/>
  <c r="O360" i="50" s="1"/>
  <c r="E360" i="50"/>
  <c r="L360" i="50" s="1"/>
  <c r="F360" i="50"/>
  <c r="M360" i="50" s="1"/>
  <c r="G360" i="50"/>
  <c r="N360" i="50" s="1"/>
  <c r="F187" i="48"/>
  <c r="M187" i="48" s="1"/>
  <c r="H187" i="48"/>
  <c r="O187" i="48" s="1"/>
  <c r="E187" i="48"/>
  <c r="L187" i="48" s="1"/>
  <c r="G187" i="48"/>
  <c r="N187" i="48" s="1"/>
  <c r="E165" i="49"/>
  <c r="L165" i="49" s="1"/>
  <c r="G165" i="49"/>
  <c r="N165" i="49" s="1"/>
  <c r="F165" i="49"/>
  <c r="M165" i="49" s="1"/>
  <c r="AA165" i="49" s="1"/>
  <c r="AS165" i="49" s="1"/>
  <c r="H165" i="49"/>
  <c r="O165" i="49" s="1"/>
  <c r="E110" i="49"/>
  <c r="L110" i="49" s="1"/>
  <c r="F110" i="49"/>
  <c r="M110" i="49" s="1"/>
  <c r="AA110" i="49" s="1"/>
  <c r="AS110" i="49" s="1"/>
  <c r="H110" i="49"/>
  <c r="O110" i="49" s="1"/>
  <c r="G110" i="49"/>
  <c r="N110" i="49" s="1"/>
  <c r="E49" i="49"/>
  <c r="L49" i="49" s="1"/>
  <c r="G49" i="49"/>
  <c r="N49" i="49" s="1"/>
  <c r="H49" i="49"/>
  <c r="O49" i="49" s="1"/>
  <c r="F49" i="49"/>
  <c r="M49" i="49" s="1"/>
  <c r="E194" i="49"/>
  <c r="L194" i="49" s="1"/>
  <c r="G194" i="49"/>
  <c r="N194" i="49" s="1"/>
  <c r="H194" i="49"/>
  <c r="O194" i="49" s="1"/>
  <c r="F194" i="49"/>
  <c r="M194" i="49" s="1"/>
  <c r="F165" i="48"/>
  <c r="M165" i="48" s="1"/>
  <c r="E165" i="48"/>
  <c r="L165" i="48" s="1"/>
  <c r="G165" i="48"/>
  <c r="N165" i="48" s="1"/>
  <c r="H165" i="48"/>
  <c r="O165" i="48" s="1"/>
  <c r="E139" i="49"/>
  <c r="L139" i="49" s="1"/>
  <c r="H139" i="49"/>
  <c r="O139" i="49" s="1"/>
  <c r="F139" i="49"/>
  <c r="M139" i="49" s="1"/>
  <c r="G139" i="49"/>
  <c r="N139" i="49" s="1"/>
  <c r="E205" i="49"/>
  <c r="L205" i="49" s="1"/>
  <c r="S205" i="49" s="1"/>
  <c r="G205" i="49"/>
  <c r="N205" i="49" s="1"/>
  <c r="H205" i="49"/>
  <c r="O205" i="49" s="1"/>
  <c r="F205" i="49"/>
  <c r="M205" i="49" s="1"/>
  <c r="E37" i="49"/>
  <c r="L37" i="49" s="1"/>
  <c r="S37" i="49" s="1"/>
  <c r="G37" i="49"/>
  <c r="N37" i="49" s="1"/>
  <c r="F37" i="49"/>
  <c r="M37" i="49" s="1"/>
  <c r="H37" i="49"/>
  <c r="O37" i="49" s="1"/>
  <c r="E128" i="49"/>
  <c r="L128" i="49" s="1"/>
  <c r="S128" i="49" s="1"/>
  <c r="F128" i="49"/>
  <c r="M128" i="49" s="1"/>
  <c r="U128" i="49" s="1"/>
  <c r="AP128" i="49" s="1"/>
  <c r="G128" i="49"/>
  <c r="N128" i="49" s="1"/>
  <c r="H128" i="49"/>
  <c r="O128" i="49" s="1"/>
  <c r="E26" i="49"/>
  <c r="L26" i="49" s="1"/>
  <c r="S26" i="49" s="1"/>
  <c r="F26" i="49"/>
  <c r="M26" i="49" s="1"/>
  <c r="U26" i="49" s="1"/>
  <c r="AP26" i="49" s="1"/>
  <c r="H26" i="49"/>
  <c r="O26" i="49" s="1"/>
  <c r="G26" i="49"/>
  <c r="N26" i="49" s="1"/>
  <c r="E135" i="49"/>
  <c r="L135" i="49" s="1"/>
  <c r="G135" i="49"/>
  <c r="N135" i="49" s="1"/>
  <c r="F135" i="49"/>
  <c r="M135" i="49" s="1"/>
  <c r="H135" i="49"/>
  <c r="O135" i="49" s="1"/>
  <c r="E6" i="49"/>
  <c r="L6" i="49" s="1"/>
  <c r="H6" i="49"/>
  <c r="O6" i="49" s="1"/>
  <c r="G6" i="49"/>
  <c r="N6" i="49" s="1"/>
  <c r="F6" i="49"/>
  <c r="M6" i="49" s="1"/>
  <c r="E168" i="49"/>
  <c r="L168" i="49" s="1"/>
  <c r="F168" i="49"/>
  <c r="M168" i="49" s="1"/>
  <c r="AA168" i="49" s="1"/>
  <c r="AS168" i="49" s="1"/>
  <c r="G168" i="49"/>
  <c r="N168" i="49" s="1"/>
  <c r="H168" i="49"/>
  <c r="O168" i="49" s="1"/>
  <c r="E23" i="49"/>
  <c r="L23" i="49" s="1"/>
  <c r="S23" i="49" s="1"/>
  <c r="H23" i="49"/>
  <c r="O23" i="49" s="1"/>
  <c r="G23" i="49"/>
  <c r="N23" i="49" s="1"/>
  <c r="F23" i="49"/>
  <c r="M23" i="49" s="1"/>
  <c r="U23" i="49" s="1"/>
  <c r="AP23" i="49" s="1"/>
  <c r="E199" i="49"/>
  <c r="L199" i="49" s="1"/>
  <c r="F199" i="49"/>
  <c r="M199" i="49" s="1"/>
  <c r="U199" i="49" s="1"/>
  <c r="AP199" i="49" s="1"/>
  <c r="H199" i="49"/>
  <c r="O199" i="49" s="1"/>
  <c r="G199" i="49"/>
  <c r="N199" i="49" s="1"/>
  <c r="E159" i="49"/>
  <c r="L159" i="49" s="1"/>
  <c r="G159" i="49"/>
  <c r="N159" i="49" s="1"/>
  <c r="H159" i="49"/>
  <c r="O159" i="49" s="1"/>
  <c r="F159" i="49"/>
  <c r="M159" i="49" s="1"/>
  <c r="AA159" i="49" s="1"/>
  <c r="AS159" i="49" s="1"/>
  <c r="E101" i="49"/>
  <c r="L101" i="49" s="1"/>
  <c r="S101" i="49" s="1"/>
  <c r="H101" i="49"/>
  <c r="O101" i="49" s="1"/>
  <c r="F101" i="49"/>
  <c r="M101" i="49" s="1"/>
  <c r="G101" i="49"/>
  <c r="N101" i="49" s="1"/>
  <c r="E39" i="49"/>
  <c r="L39" i="49" s="1"/>
  <c r="S39" i="49" s="1"/>
  <c r="F39" i="49"/>
  <c r="M39" i="49" s="1"/>
  <c r="G39" i="49"/>
  <c r="N39" i="49" s="1"/>
  <c r="H39" i="49"/>
  <c r="O39" i="49" s="1"/>
  <c r="E121" i="49"/>
  <c r="L121" i="49" s="1"/>
  <c r="U121" i="49" s="1"/>
  <c r="AP121" i="49" s="1"/>
  <c r="F121" i="49"/>
  <c r="M121" i="49" s="1"/>
  <c r="G121" i="49"/>
  <c r="N121" i="49" s="1"/>
  <c r="H121" i="49"/>
  <c r="O121" i="49" s="1"/>
  <c r="E58" i="49"/>
  <c r="L58" i="49" s="1"/>
  <c r="F58" i="49"/>
  <c r="M58" i="49" s="1"/>
  <c r="W58" i="49" s="1"/>
  <c r="AQ58" i="49" s="1"/>
  <c r="G58" i="49"/>
  <c r="N58" i="49" s="1"/>
  <c r="H58" i="49"/>
  <c r="O58" i="49" s="1"/>
  <c r="E189" i="49"/>
  <c r="L189" i="49" s="1"/>
  <c r="G189" i="49"/>
  <c r="N189" i="49" s="1"/>
  <c r="H189" i="49"/>
  <c r="O189" i="49" s="1"/>
  <c r="F189" i="49"/>
  <c r="M189" i="49" s="1"/>
  <c r="E123" i="49"/>
  <c r="L123" i="49" s="1"/>
  <c r="U123" i="49" s="1"/>
  <c r="AP123" i="49" s="1"/>
  <c r="G123" i="49"/>
  <c r="N123" i="49" s="1"/>
  <c r="F123" i="49"/>
  <c r="M123" i="49" s="1"/>
  <c r="W123" i="49" s="1"/>
  <c r="AQ123" i="49" s="1"/>
  <c r="H123" i="49"/>
  <c r="O123" i="49" s="1"/>
  <c r="E16" i="49"/>
  <c r="L16" i="49" s="1"/>
  <c r="S16" i="49" s="1"/>
  <c r="F16" i="49"/>
  <c r="M16" i="49" s="1"/>
  <c r="H16" i="49"/>
  <c r="O16" i="49" s="1"/>
  <c r="G16" i="49"/>
  <c r="N16" i="49" s="1"/>
  <c r="E90" i="49"/>
  <c r="L90" i="49" s="1"/>
  <c r="S90" i="49" s="1"/>
  <c r="H90" i="49"/>
  <c r="O90" i="49" s="1"/>
  <c r="G90" i="49"/>
  <c r="N90" i="49" s="1"/>
  <c r="F90" i="49"/>
  <c r="M90" i="49" s="1"/>
  <c r="E71" i="49"/>
  <c r="L71" i="49" s="1"/>
  <c r="G71" i="49"/>
  <c r="N71" i="49" s="1"/>
  <c r="H71" i="49"/>
  <c r="O71" i="49" s="1"/>
  <c r="F71" i="49"/>
  <c r="M71" i="49" s="1"/>
  <c r="E129" i="49"/>
  <c r="L129" i="49" s="1"/>
  <c r="G129" i="49"/>
  <c r="N129" i="49" s="1"/>
  <c r="H129" i="49"/>
  <c r="O129" i="49" s="1"/>
  <c r="F129" i="49"/>
  <c r="M129" i="49" s="1"/>
  <c r="E148" i="49"/>
  <c r="L148" i="49" s="1"/>
  <c r="G148" i="49"/>
  <c r="N148" i="49" s="1"/>
  <c r="F148" i="49"/>
  <c r="M148" i="49" s="1"/>
  <c r="H148" i="49"/>
  <c r="O148" i="49" s="1"/>
  <c r="E203" i="49"/>
  <c r="L203" i="49" s="1"/>
  <c r="Q203" i="49" s="1"/>
  <c r="F203" i="49"/>
  <c r="M203" i="49" s="1"/>
  <c r="H203" i="49"/>
  <c r="O203" i="49" s="1"/>
  <c r="G203" i="49"/>
  <c r="N203" i="49" s="1"/>
  <c r="E154" i="49"/>
  <c r="L154" i="49" s="1"/>
  <c r="S154" i="49" s="1"/>
  <c r="H154" i="49"/>
  <c r="O154" i="49" s="1"/>
  <c r="G154" i="49"/>
  <c r="N154" i="49" s="1"/>
  <c r="F154" i="49"/>
  <c r="M154" i="49" s="1"/>
  <c r="E5" i="49"/>
  <c r="L5" i="49" s="1"/>
  <c r="Q5" i="49" s="1"/>
  <c r="AN5" i="49" s="1"/>
  <c r="G5" i="49"/>
  <c r="N5" i="49" s="1"/>
  <c r="F5" i="49"/>
  <c r="M5" i="49" s="1"/>
  <c r="W5" i="49" s="1"/>
  <c r="AQ5" i="49" s="1"/>
  <c r="H5" i="49"/>
  <c r="O5" i="49" s="1"/>
  <c r="E72" i="49"/>
  <c r="L72" i="49" s="1"/>
  <c r="H72" i="49"/>
  <c r="O72" i="49" s="1"/>
  <c r="F72" i="49"/>
  <c r="M72" i="49" s="1"/>
  <c r="W72" i="49" s="1"/>
  <c r="AQ72" i="49" s="1"/>
  <c r="G72" i="49"/>
  <c r="N72" i="49" s="1"/>
  <c r="E104" i="49"/>
  <c r="L104" i="49" s="1"/>
  <c r="Q104" i="49" s="1"/>
  <c r="AN104" i="49" s="1"/>
  <c r="H104" i="49"/>
  <c r="O104" i="49" s="1"/>
  <c r="F104" i="49"/>
  <c r="M104" i="49" s="1"/>
  <c r="W104" i="49" s="1"/>
  <c r="AQ104" i="49" s="1"/>
  <c r="G104" i="49"/>
  <c r="N104" i="49" s="1"/>
  <c r="F65" i="49"/>
  <c r="M65" i="49" s="1"/>
  <c r="H65" i="49"/>
  <c r="O65" i="49" s="1"/>
  <c r="G65" i="49"/>
  <c r="N65" i="49" s="1"/>
  <c r="F89" i="49"/>
  <c r="M89" i="49" s="1"/>
  <c r="G89" i="49"/>
  <c r="N89" i="49" s="1"/>
  <c r="H89" i="49"/>
  <c r="O89" i="49" s="1"/>
  <c r="G145" i="49"/>
  <c r="N145" i="49" s="1"/>
  <c r="H145" i="49"/>
  <c r="O145" i="49" s="1"/>
  <c r="F145" i="49"/>
  <c r="M145" i="49" s="1"/>
  <c r="G97" i="49"/>
  <c r="N97" i="49" s="1"/>
  <c r="H97" i="49"/>
  <c r="O97" i="49" s="1"/>
  <c r="F97" i="49"/>
  <c r="M97" i="49" s="1"/>
  <c r="H32" i="49"/>
  <c r="O32" i="49" s="1"/>
  <c r="G32" i="49"/>
  <c r="N32" i="49" s="1"/>
  <c r="F32" i="49"/>
  <c r="M32" i="49" s="1"/>
  <c r="G202" i="49"/>
  <c r="N202" i="49" s="1"/>
  <c r="F202" i="49"/>
  <c r="M202" i="49" s="1"/>
  <c r="H202" i="49"/>
  <c r="O202" i="49" s="1"/>
  <c r="H192" i="49"/>
  <c r="O192" i="49" s="1"/>
  <c r="G192" i="49"/>
  <c r="N192" i="49" s="1"/>
  <c r="F192" i="49"/>
  <c r="M192" i="49" s="1"/>
  <c r="G41" i="49"/>
  <c r="N41" i="49" s="1"/>
  <c r="F41" i="49"/>
  <c r="M41" i="49" s="1"/>
  <c r="H41" i="49"/>
  <c r="O41" i="49" s="1"/>
  <c r="G80" i="49"/>
  <c r="N80" i="49" s="1"/>
  <c r="H80" i="49"/>
  <c r="O80" i="49" s="1"/>
  <c r="F80" i="49"/>
  <c r="M80" i="49" s="1"/>
  <c r="H216" i="49"/>
  <c r="O216" i="49" s="1"/>
  <c r="F216" i="49"/>
  <c r="M216" i="49" s="1"/>
  <c r="G216" i="49"/>
  <c r="N216" i="49" s="1"/>
  <c r="H220" i="49"/>
  <c r="O220" i="49" s="1"/>
  <c r="G220" i="49"/>
  <c r="N220" i="49" s="1"/>
  <c r="F220" i="49"/>
  <c r="M220" i="49" s="1"/>
  <c r="F227" i="48"/>
  <c r="M227" i="48" s="1"/>
  <c r="H227" i="48"/>
  <c r="O227" i="48" s="1"/>
  <c r="G227" i="48"/>
  <c r="N227" i="48" s="1"/>
  <c r="G228" i="50"/>
  <c r="N228" i="50" s="1"/>
  <c r="F228" i="50"/>
  <c r="M228" i="50" s="1"/>
  <c r="H228" i="50"/>
  <c r="O228" i="50" s="1"/>
  <c r="F236" i="49"/>
  <c r="M236" i="49" s="1"/>
  <c r="H236" i="49"/>
  <c r="O236" i="49" s="1"/>
  <c r="G236" i="49"/>
  <c r="N236" i="49" s="1"/>
  <c r="G255" i="48"/>
  <c r="N255" i="48" s="1"/>
  <c r="F255" i="48"/>
  <c r="M255" i="48" s="1"/>
  <c r="H255" i="48"/>
  <c r="O255" i="48" s="1"/>
  <c r="F268" i="50"/>
  <c r="M268" i="50" s="1"/>
  <c r="G268" i="50"/>
  <c r="N268" i="50" s="1"/>
  <c r="H268" i="50"/>
  <c r="O268" i="50" s="1"/>
  <c r="H308" i="49"/>
  <c r="O308" i="49" s="1"/>
  <c r="G308" i="49"/>
  <c r="N308" i="49" s="1"/>
  <c r="F308" i="49"/>
  <c r="M308" i="49" s="1"/>
  <c r="E331" i="48"/>
  <c r="L331" i="48" s="1"/>
  <c r="F331" i="48"/>
  <c r="M331" i="48" s="1"/>
  <c r="H331" i="48"/>
  <c r="O331" i="48" s="1"/>
  <c r="G331" i="48"/>
  <c r="N331" i="48" s="1"/>
  <c r="H344" i="50"/>
  <c r="O344" i="50" s="1"/>
  <c r="E344" i="50"/>
  <c r="L344" i="50" s="1"/>
  <c r="S344" i="50" s="1"/>
  <c r="G344" i="50"/>
  <c r="N344" i="50" s="1"/>
  <c r="F344" i="50"/>
  <c r="M344" i="50" s="1"/>
  <c r="H131" i="48"/>
  <c r="O131" i="48" s="1"/>
  <c r="F131" i="48"/>
  <c r="M131" i="48" s="1"/>
  <c r="G131" i="48"/>
  <c r="N131" i="48" s="1"/>
  <c r="E131" i="48"/>
  <c r="L131" i="48" s="1"/>
  <c r="S131" i="48" s="1"/>
  <c r="F6" i="48"/>
  <c r="M6" i="48" s="1"/>
  <c r="AA6" i="48" s="1"/>
  <c r="AS6" i="48" s="1"/>
  <c r="E6" i="48"/>
  <c r="L6" i="48" s="1"/>
  <c r="G6" i="48"/>
  <c r="N6" i="48" s="1"/>
  <c r="H6" i="48"/>
  <c r="O6" i="48" s="1"/>
  <c r="H46" i="48"/>
  <c r="O46" i="48" s="1"/>
  <c r="G46" i="48"/>
  <c r="N46" i="48" s="1"/>
  <c r="E46" i="48"/>
  <c r="L46" i="48" s="1"/>
  <c r="F46" i="48"/>
  <c r="M46" i="48" s="1"/>
  <c r="U46" i="48" s="1"/>
  <c r="AP46" i="48" s="1"/>
  <c r="F69" i="48"/>
  <c r="M69" i="48" s="1"/>
  <c r="U69" i="48" s="1"/>
  <c r="AP69" i="48" s="1"/>
  <c r="H69" i="48"/>
  <c r="O69" i="48" s="1"/>
  <c r="E69" i="48"/>
  <c r="L69" i="48" s="1"/>
  <c r="G69" i="48"/>
  <c r="N69" i="48" s="1"/>
  <c r="F149" i="50"/>
  <c r="M149" i="50" s="1"/>
  <c r="U149" i="50" s="1"/>
  <c r="AP149" i="50" s="1"/>
  <c r="E149" i="50"/>
  <c r="L149" i="50" s="1"/>
  <c r="S149" i="50" s="1"/>
  <c r="G149" i="50"/>
  <c r="N149" i="50" s="1"/>
  <c r="H149" i="50"/>
  <c r="O149" i="50" s="1"/>
  <c r="E56" i="49"/>
  <c r="L56" i="49" s="1"/>
  <c r="H56" i="49"/>
  <c r="O56" i="49" s="1"/>
  <c r="G56" i="49"/>
  <c r="N56" i="49" s="1"/>
  <c r="F56" i="49"/>
  <c r="M56" i="49" s="1"/>
  <c r="E174" i="49"/>
  <c r="L174" i="49" s="1"/>
  <c r="G174" i="49"/>
  <c r="N174" i="49" s="1"/>
  <c r="H174" i="49"/>
  <c r="O174" i="49" s="1"/>
  <c r="F174" i="49"/>
  <c r="M174" i="49" s="1"/>
  <c r="G215" i="48"/>
  <c r="N215" i="48" s="1"/>
  <c r="H215" i="48"/>
  <c r="O215" i="48" s="1"/>
  <c r="E215" i="48"/>
  <c r="L215" i="48" s="1"/>
  <c r="S215" i="48" s="1"/>
  <c r="F215" i="48"/>
  <c r="M215" i="48" s="1"/>
  <c r="H86" i="48"/>
  <c r="O86" i="48" s="1"/>
  <c r="G86" i="48"/>
  <c r="N86" i="48" s="1"/>
  <c r="F86" i="48"/>
  <c r="M86" i="48" s="1"/>
  <c r="U86" i="48" s="1"/>
  <c r="AP86" i="48" s="1"/>
  <c r="E86" i="48"/>
  <c r="L86" i="48" s="1"/>
  <c r="E134" i="48"/>
  <c r="L134" i="48" s="1"/>
  <c r="S134" i="48" s="1"/>
  <c r="H134" i="48"/>
  <c r="O134" i="48" s="1"/>
  <c r="G134" i="48"/>
  <c r="N134" i="48" s="1"/>
  <c r="F134" i="48"/>
  <c r="M134" i="48" s="1"/>
  <c r="E180" i="48"/>
  <c r="L180" i="48" s="1"/>
  <c r="F180" i="48"/>
  <c r="M180" i="48" s="1"/>
  <c r="AA180" i="48" s="1"/>
  <c r="AS180" i="48" s="1"/>
  <c r="H180" i="48"/>
  <c r="O180" i="48" s="1"/>
  <c r="G180" i="48"/>
  <c r="N180" i="48" s="1"/>
  <c r="F188" i="48"/>
  <c r="M188" i="48" s="1"/>
  <c r="U188" i="48" s="1"/>
  <c r="AP188" i="48" s="1"/>
  <c r="G188" i="48"/>
  <c r="N188" i="48" s="1"/>
  <c r="H188" i="48"/>
  <c r="O188" i="48" s="1"/>
  <c r="E188" i="48"/>
  <c r="L188" i="48" s="1"/>
  <c r="E25" i="48"/>
  <c r="L25" i="48" s="1"/>
  <c r="F25" i="48"/>
  <c r="M25" i="48" s="1"/>
  <c r="U25" i="48" s="1"/>
  <c r="AP25" i="48" s="1"/>
  <c r="H25" i="48"/>
  <c r="O25" i="48" s="1"/>
  <c r="G25" i="48"/>
  <c r="N25" i="48" s="1"/>
  <c r="F104" i="48"/>
  <c r="M104" i="48" s="1"/>
  <c r="U104" i="48" s="1"/>
  <c r="AP104" i="48" s="1"/>
  <c r="H104" i="48"/>
  <c r="O104" i="48" s="1"/>
  <c r="G104" i="48"/>
  <c r="N104" i="48" s="1"/>
  <c r="E104" i="48"/>
  <c r="L104" i="48" s="1"/>
  <c r="S104" i="48" s="1"/>
  <c r="F7" i="48"/>
  <c r="M7" i="48" s="1"/>
  <c r="H7" i="48"/>
  <c r="O7" i="48" s="1"/>
  <c r="E7" i="48"/>
  <c r="L7" i="48" s="1"/>
  <c r="G7" i="48"/>
  <c r="N7" i="48" s="1"/>
  <c r="F128" i="48"/>
  <c r="M128" i="48" s="1"/>
  <c r="AA128" i="48" s="1"/>
  <c r="AS128" i="48" s="1"/>
  <c r="G128" i="48"/>
  <c r="N128" i="48" s="1"/>
  <c r="H128" i="48"/>
  <c r="O128" i="48" s="1"/>
  <c r="E128" i="48"/>
  <c r="L128" i="48" s="1"/>
  <c r="E157" i="49"/>
  <c r="L157" i="49" s="1"/>
  <c r="S157" i="49" s="1"/>
  <c r="H157" i="49"/>
  <c r="O157" i="49" s="1"/>
  <c r="G157" i="49"/>
  <c r="N157" i="49" s="1"/>
  <c r="F157" i="49"/>
  <c r="M157" i="49" s="1"/>
  <c r="F36" i="48"/>
  <c r="M36" i="48" s="1"/>
  <c r="U36" i="48" s="1"/>
  <c r="AP36" i="48" s="1"/>
  <c r="E36" i="48"/>
  <c r="L36" i="48" s="1"/>
  <c r="G36" i="48"/>
  <c r="N36" i="48" s="1"/>
  <c r="H36" i="48"/>
  <c r="O36" i="48" s="1"/>
  <c r="G167" i="48"/>
  <c r="N167" i="48" s="1"/>
  <c r="H167" i="48"/>
  <c r="O167" i="48" s="1"/>
  <c r="E167" i="48"/>
  <c r="L167" i="48" s="1"/>
  <c r="S167" i="48" s="1"/>
  <c r="F167" i="48"/>
  <c r="M167" i="48" s="1"/>
  <c r="E168" i="48"/>
  <c r="L168" i="48" s="1"/>
  <c r="S168" i="48" s="1"/>
  <c r="F168" i="48"/>
  <c r="M168" i="48" s="1"/>
  <c r="H168" i="48"/>
  <c r="O168" i="48" s="1"/>
  <c r="G168" i="48"/>
  <c r="N168" i="48" s="1"/>
  <c r="F64" i="48"/>
  <c r="M64" i="48" s="1"/>
  <c r="W64" i="48" s="1"/>
  <c r="AQ64" i="48" s="1"/>
  <c r="H64" i="48"/>
  <c r="O64" i="48" s="1"/>
  <c r="E64" i="48"/>
  <c r="L64" i="48" s="1"/>
  <c r="G64" i="48"/>
  <c r="N64" i="48" s="1"/>
  <c r="E26" i="48"/>
  <c r="L26" i="48" s="1"/>
  <c r="G26" i="48"/>
  <c r="N26" i="48" s="1"/>
  <c r="F26" i="48"/>
  <c r="M26" i="48" s="1"/>
  <c r="U26" i="48" s="1"/>
  <c r="AP26" i="48" s="1"/>
  <c r="H26" i="48"/>
  <c r="O26" i="48" s="1"/>
  <c r="E63" i="49"/>
  <c r="L63" i="49" s="1"/>
  <c r="H63" i="49"/>
  <c r="O63" i="49" s="1"/>
  <c r="F63" i="49"/>
  <c r="M63" i="49" s="1"/>
  <c r="W63" i="49" s="1"/>
  <c r="AQ63" i="49" s="1"/>
  <c r="G63" i="49"/>
  <c r="N63" i="49" s="1"/>
  <c r="F14" i="48"/>
  <c r="M14" i="48" s="1"/>
  <c r="G14" i="48"/>
  <c r="N14" i="48" s="1"/>
  <c r="E14" i="48"/>
  <c r="L14" i="48" s="1"/>
  <c r="H14" i="48"/>
  <c r="O14" i="48" s="1"/>
  <c r="H11" i="48"/>
  <c r="O11" i="48" s="1"/>
  <c r="G11" i="48"/>
  <c r="N11" i="48" s="1"/>
  <c r="E11" i="48"/>
  <c r="L11" i="48" s="1"/>
  <c r="F11" i="48"/>
  <c r="M11" i="48" s="1"/>
  <c r="AA11" i="48" s="1"/>
  <c r="AS11" i="48" s="1"/>
  <c r="F30" i="48"/>
  <c r="M30" i="48" s="1"/>
  <c r="AA30" i="48" s="1"/>
  <c r="AS30" i="48" s="1"/>
  <c r="H30" i="48"/>
  <c r="O30" i="48" s="1"/>
  <c r="G30" i="48"/>
  <c r="N30" i="48" s="1"/>
  <c r="E30" i="48"/>
  <c r="L30" i="48" s="1"/>
  <c r="F158" i="48"/>
  <c r="M158" i="48" s="1"/>
  <c r="G158" i="48"/>
  <c r="N158" i="48" s="1"/>
  <c r="H158" i="48"/>
  <c r="O158" i="48" s="1"/>
  <c r="E158" i="48"/>
  <c r="L158" i="48" s="1"/>
  <c r="S158" i="48" s="1"/>
  <c r="E129" i="48"/>
  <c r="L129" i="48" s="1"/>
  <c r="S129" i="48" s="1"/>
  <c r="G129" i="48"/>
  <c r="N129" i="48" s="1"/>
  <c r="H129" i="48"/>
  <c r="O129" i="48" s="1"/>
  <c r="F129" i="48"/>
  <c r="M129" i="48" s="1"/>
  <c r="E91" i="48"/>
  <c r="L91" i="48" s="1"/>
  <c r="F91" i="48"/>
  <c r="M91" i="48" s="1"/>
  <c r="U91" i="48" s="1"/>
  <c r="AP91" i="48" s="1"/>
  <c r="H91" i="48"/>
  <c r="O91" i="48" s="1"/>
  <c r="G91" i="48"/>
  <c r="N91" i="48" s="1"/>
  <c r="F194" i="48"/>
  <c r="M194" i="48" s="1"/>
  <c r="G194" i="48"/>
  <c r="N194" i="48" s="1"/>
  <c r="E194" i="48"/>
  <c r="L194" i="48" s="1"/>
  <c r="H194" i="48"/>
  <c r="O194" i="48" s="1"/>
  <c r="E83" i="49"/>
  <c r="L83" i="49" s="1"/>
  <c r="S83" i="49" s="1"/>
  <c r="F83" i="49"/>
  <c r="M83" i="49" s="1"/>
  <c r="W83" i="49" s="1"/>
  <c r="AQ83" i="49" s="1"/>
  <c r="H83" i="49"/>
  <c r="O83" i="49" s="1"/>
  <c r="G83" i="49"/>
  <c r="N83" i="49" s="1"/>
  <c r="E9" i="49"/>
  <c r="L9" i="49" s="1"/>
  <c r="H9" i="49"/>
  <c r="O9" i="49" s="1"/>
  <c r="F9" i="49"/>
  <c r="M9" i="49" s="1"/>
  <c r="W9" i="49" s="1"/>
  <c r="AQ9" i="49" s="1"/>
  <c r="G9" i="49"/>
  <c r="N9" i="49" s="1"/>
  <c r="F57" i="48"/>
  <c r="M57" i="48" s="1"/>
  <c r="W57" i="48" s="1"/>
  <c r="AQ57" i="48" s="1"/>
  <c r="H57" i="48"/>
  <c r="O57" i="48" s="1"/>
  <c r="E57" i="48"/>
  <c r="L57" i="48" s="1"/>
  <c r="G57" i="48"/>
  <c r="N57" i="48" s="1"/>
  <c r="H68" i="48"/>
  <c r="O68" i="48" s="1"/>
  <c r="F68" i="48"/>
  <c r="M68" i="48" s="1"/>
  <c r="W68" i="48" s="1"/>
  <c r="AQ68" i="48" s="1"/>
  <c r="E68" i="48"/>
  <c r="L68" i="48" s="1"/>
  <c r="S68" i="48" s="1"/>
  <c r="G68" i="48"/>
  <c r="N68" i="48" s="1"/>
  <c r="E87" i="49"/>
  <c r="L87" i="49" s="1"/>
  <c r="H87" i="49"/>
  <c r="O87" i="49" s="1"/>
  <c r="G87" i="49"/>
  <c r="N87" i="49" s="1"/>
  <c r="F87" i="49"/>
  <c r="M87" i="49" s="1"/>
  <c r="W87" i="49" s="1"/>
  <c r="AQ87" i="49" s="1"/>
  <c r="F89" i="48"/>
  <c r="M89" i="48" s="1"/>
  <c r="H89" i="48"/>
  <c r="O89" i="48" s="1"/>
  <c r="E89" i="48"/>
  <c r="L89" i="48" s="1"/>
  <c r="G89" i="48"/>
  <c r="N89" i="48" s="1"/>
  <c r="F92" i="48"/>
  <c r="M92" i="48" s="1"/>
  <c r="H92" i="48"/>
  <c r="O92" i="48" s="1"/>
  <c r="E92" i="48"/>
  <c r="L92" i="48" s="1"/>
  <c r="U92" i="48" s="1"/>
  <c r="AP92" i="48" s="1"/>
  <c r="G92" i="48"/>
  <c r="N92" i="48" s="1"/>
  <c r="E197" i="49"/>
  <c r="L197" i="49" s="1"/>
  <c r="G197" i="49"/>
  <c r="N197" i="49" s="1"/>
  <c r="F197" i="49"/>
  <c r="M197" i="49" s="1"/>
  <c r="H197" i="49"/>
  <c r="O197" i="49" s="1"/>
  <c r="E200" i="49"/>
  <c r="L200" i="49" s="1"/>
  <c r="F200" i="49"/>
  <c r="M200" i="49" s="1"/>
  <c r="G200" i="49"/>
  <c r="N200" i="49" s="1"/>
  <c r="H200" i="49"/>
  <c r="O200" i="49" s="1"/>
  <c r="F211" i="48"/>
  <c r="M211" i="48" s="1"/>
  <c r="E211" i="48"/>
  <c r="L211" i="48" s="1"/>
  <c r="S211" i="48" s="1"/>
  <c r="H211" i="48"/>
  <c r="O211" i="48" s="1"/>
  <c r="G211" i="48"/>
  <c r="N211" i="48" s="1"/>
  <c r="E155" i="49"/>
  <c r="L155" i="49" s="1"/>
  <c r="Q155" i="49" s="1"/>
  <c r="AN155" i="49" s="1"/>
  <c r="H155" i="49"/>
  <c r="O155" i="49" s="1"/>
  <c r="F155" i="49"/>
  <c r="M155" i="49" s="1"/>
  <c r="G155" i="49"/>
  <c r="N155" i="49" s="1"/>
  <c r="E52" i="49"/>
  <c r="L52" i="49" s="1"/>
  <c r="H52" i="49"/>
  <c r="O52" i="49" s="1"/>
  <c r="G52" i="49"/>
  <c r="N52" i="49" s="1"/>
  <c r="F52" i="49"/>
  <c r="M52" i="49" s="1"/>
  <c r="W52" i="49" s="1"/>
  <c r="AQ52" i="49" s="1"/>
  <c r="H50" i="48"/>
  <c r="O50" i="48" s="1"/>
  <c r="F50" i="48"/>
  <c r="M50" i="48" s="1"/>
  <c r="W50" i="48" s="1"/>
  <c r="AQ50" i="48" s="1"/>
  <c r="E50" i="48"/>
  <c r="L50" i="48" s="1"/>
  <c r="G50" i="48"/>
  <c r="N50" i="48" s="1"/>
  <c r="H197" i="48"/>
  <c r="O197" i="48" s="1"/>
  <c r="G197" i="48"/>
  <c r="N197" i="48" s="1"/>
  <c r="F197" i="48"/>
  <c r="M197" i="48" s="1"/>
  <c r="H148" i="48"/>
  <c r="O148" i="48" s="1"/>
  <c r="F148" i="48"/>
  <c r="M148" i="48" s="1"/>
  <c r="G148" i="48"/>
  <c r="N148" i="48" s="1"/>
  <c r="F174" i="48"/>
  <c r="M174" i="48" s="1"/>
  <c r="H174" i="48"/>
  <c r="O174" i="48" s="1"/>
  <c r="G174" i="48"/>
  <c r="N174" i="48" s="1"/>
  <c r="G152" i="48"/>
  <c r="N152" i="48" s="1"/>
  <c r="F152" i="48"/>
  <c r="M152" i="48" s="1"/>
  <c r="H152" i="48"/>
  <c r="O152" i="48" s="1"/>
  <c r="H30" i="49"/>
  <c r="O30" i="49" s="1"/>
  <c r="F30" i="49"/>
  <c r="M30" i="49" s="1"/>
  <c r="G30" i="49"/>
  <c r="N30" i="49" s="1"/>
  <c r="G206" i="48"/>
  <c r="N206" i="48" s="1"/>
  <c r="F206" i="48"/>
  <c r="M206" i="48" s="1"/>
  <c r="H206" i="48"/>
  <c r="O206" i="48" s="1"/>
  <c r="G118" i="48"/>
  <c r="N118" i="48" s="1"/>
  <c r="F118" i="48"/>
  <c r="M118" i="48" s="1"/>
  <c r="H118" i="48"/>
  <c r="O118" i="48" s="1"/>
  <c r="F156" i="48"/>
  <c r="M156" i="48" s="1"/>
  <c r="G156" i="48"/>
  <c r="N156" i="48" s="1"/>
  <c r="H156" i="48"/>
  <c r="O156" i="48" s="1"/>
  <c r="G206" i="49"/>
  <c r="N206" i="49" s="1"/>
  <c r="H206" i="49"/>
  <c r="O206" i="49" s="1"/>
  <c r="F206" i="49"/>
  <c r="M206" i="49" s="1"/>
  <c r="H81" i="49"/>
  <c r="O81" i="49" s="1"/>
  <c r="F81" i="49"/>
  <c r="M81" i="49" s="1"/>
  <c r="G81" i="49"/>
  <c r="N81" i="49" s="1"/>
  <c r="H220" i="48"/>
  <c r="O220" i="48" s="1"/>
  <c r="G220" i="48"/>
  <c r="N220" i="48" s="1"/>
  <c r="F220" i="48"/>
  <c r="M220" i="48" s="1"/>
  <c r="H224" i="48"/>
  <c r="O224" i="48" s="1"/>
  <c r="F224" i="48"/>
  <c r="M224" i="48" s="1"/>
  <c r="G224" i="48"/>
  <c r="N224" i="48" s="1"/>
  <c r="H225" i="50"/>
  <c r="O225" i="50" s="1"/>
  <c r="F225" i="50"/>
  <c r="M225" i="50" s="1"/>
  <c r="G225" i="50"/>
  <c r="N225" i="50" s="1"/>
  <c r="H233" i="49"/>
  <c r="O233" i="49" s="1"/>
  <c r="F233" i="49"/>
  <c r="M233" i="49" s="1"/>
  <c r="G233" i="49"/>
  <c r="N233" i="49" s="1"/>
  <c r="H240" i="48"/>
  <c r="O240" i="48" s="1"/>
  <c r="G240" i="48"/>
  <c r="N240" i="48" s="1"/>
  <c r="F240" i="48"/>
  <c r="M240" i="48" s="1"/>
  <c r="F241" i="50"/>
  <c r="M241" i="50" s="1"/>
  <c r="G241" i="50"/>
  <c r="N241" i="50" s="1"/>
  <c r="H241" i="50"/>
  <c r="O241" i="50" s="1"/>
  <c r="F252" i="48"/>
  <c r="M252" i="48" s="1"/>
  <c r="G252" i="48"/>
  <c r="N252" i="48" s="1"/>
  <c r="H252" i="48"/>
  <c r="O252" i="48" s="1"/>
  <c r="F256" i="48"/>
  <c r="M256" i="48" s="1"/>
  <c r="G256" i="48"/>
  <c r="N256" i="48" s="1"/>
  <c r="H256" i="48"/>
  <c r="O256" i="48" s="1"/>
  <c r="G257" i="50"/>
  <c r="N257" i="50" s="1"/>
  <c r="F257" i="50"/>
  <c r="M257" i="50" s="1"/>
  <c r="H257" i="50"/>
  <c r="O257" i="50" s="1"/>
  <c r="F268" i="48"/>
  <c r="M268" i="48" s="1"/>
  <c r="H268" i="48"/>
  <c r="O268" i="48" s="1"/>
  <c r="G268" i="48"/>
  <c r="N268" i="48" s="1"/>
  <c r="H272" i="48"/>
  <c r="O272" i="48" s="1"/>
  <c r="G272" i="48"/>
  <c r="N272" i="48" s="1"/>
  <c r="F272" i="48"/>
  <c r="M272" i="48" s="1"/>
  <c r="F273" i="50"/>
  <c r="M273" i="50" s="1"/>
  <c r="H273" i="50"/>
  <c r="O273" i="50" s="1"/>
  <c r="G273" i="50"/>
  <c r="N273" i="50" s="1"/>
  <c r="F281" i="49"/>
  <c r="M281" i="49" s="1"/>
  <c r="H281" i="49"/>
  <c r="O281" i="49" s="1"/>
  <c r="G281" i="49"/>
  <c r="N281" i="49" s="1"/>
  <c r="H288" i="48"/>
  <c r="O288" i="48" s="1"/>
  <c r="G288" i="48"/>
  <c r="N288" i="48" s="1"/>
  <c r="F288" i="48"/>
  <c r="M288" i="48" s="1"/>
  <c r="F289" i="50"/>
  <c r="M289" i="50" s="1"/>
  <c r="G289" i="50"/>
  <c r="N289" i="50" s="1"/>
  <c r="H289" i="50"/>
  <c r="O289" i="50" s="1"/>
  <c r="H300" i="48"/>
  <c r="O300" i="48" s="1"/>
  <c r="G300" i="48"/>
  <c r="N300" i="48" s="1"/>
  <c r="F300" i="48"/>
  <c r="M300" i="48" s="1"/>
  <c r="F301" i="49"/>
  <c r="M301" i="49" s="1"/>
  <c r="H301" i="49"/>
  <c r="O301" i="49" s="1"/>
  <c r="G301" i="49"/>
  <c r="N301" i="49" s="1"/>
  <c r="H305" i="50"/>
  <c r="O305" i="50" s="1"/>
  <c r="F305" i="50"/>
  <c r="M305" i="50" s="1"/>
  <c r="G305" i="50"/>
  <c r="N305" i="50" s="1"/>
  <c r="F316" i="48"/>
  <c r="M316" i="48" s="1"/>
  <c r="H316" i="48"/>
  <c r="O316" i="48" s="1"/>
  <c r="G316" i="48"/>
  <c r="N316" i="48" s="1"/>
  <c r="F317" i="49"/>
  <c r="M317" i="49" s="1"/>
  <c r="H317" i="49"/>
  <c r="O317" i="49" s="1"/>
  <c r="G317" i="49"/>
  <c r="N317" i="49" s="1"/>
  <c r="H321" i="50"/>
  <c r="O321" i="50" s="1"/>
  <c r="F321" i="50"/>
  <c r="M321" i="50" s="1"/>
  <c r="G321" i="50"/>
  <c r="N321" i="50" s="1"/>
  <c r="E329" i="49"/>
  <c r="L329" i="49" s="1"/>
  <c r="F329" i="49"/>
  <c r="M329" i="49" s="1"/>
  <c r="G329" i="49"/>
  <c r="N329" i="49" s="1"/>
  <c r="H329" i="49"/>
  <c r="O329" i="49" s="1"/>
  <c r="G336" i="48"/>
  <c r="N336" i="48" s="1"/>
  <c r="H336" i="48"/>
  <c r="O336" i="48" s="1"/>
  <c r="F336" i="48"/>
  <c r="M336" i="48" s="1"/>
  <c r="E336" i="48"/>
  <c r="L336" i="48" s="1"/>
  <c r="H337" i="50"/>
  <c r="O337" i="50" s="1"/>
  <c r="G337" i="50"/>
  <c r="N337" i="50" s="1"/>
  <c r="E337" i="50"/>
  <c r="L337" i="50" s="1"/>
  <c r="F337" i="50"/>
  <c r="M337" i="50" s="1"/>
  <c r="W337" i="50" s="1"/>
  <c r="E345" i="49"/>
  <c r="L345" i="49" s="1"/>
  <c r="G345" i="49"/>
  <c r="N345" i="49" s="1"/>
  <c r="F345" i="49"/>
  <c r="M345" i="49" s="1"/>
  <c r="H345" i="49"/>
  <c r="O345" i="49" s="1"/>
  <c r="G349" i="49"/>
  <c r="N349" i="49" s="1"/>
  <c r="E349" i="49"/>
  <c r="L349" i="49" s="1"/>
  <c r="F349" i="49"/>
  <c r="M349" i="49" s="1"/>
  <c r="H349" i="49"/>
  <c r="O349" i="49" s="1"/>
  <c r="E353" i="50"/>
  <c r="L353" i="50" s="1"/>
  <c r="H353" i="50"/>
  <c r="O353" i="50" s="1"/>
  <c r="G353" i="50"/>
  <c r="N353" i="50" s="1"/>
  <c r="F353" i="50"/>
  <c r="M353" i="50" s="1"/>
  <c r="G361" i="49"/>
  <c r="N361" i="49" s="1"/>
  <c r="F361" i="49"/>
  <c r="M361" i="49" s="1"/>
  <c r="H361" i="49"/>
  <c r="O361" i="49" s="1"/>
  <c r="E361" i="49"/>
  <c r="L361" i="49" s="1"/>
  <c r="E11" i="49"/>
  <c r="L11" i="49" s="1"/>
  <c r="F11" i="49"/>
  <c r="M11" i="49" s="1"/>
  <c r="H11" i="49"/>
  <c r="O11" i="49" s="1"/>
  <c r="G11" i="49"/>
  <c r="N11" i="49" s="1"/>
  <c r="H40" i="48"/>
  <c r="O40" i="48" s="1"/>
  <c r="E40" i="48"/>
  <c r="L40" i="48" s="1"/>
  <c r="F40" i="48"/>
  <c r="M40" i="48" s="1"/>
  <c r="W40" i="48" s="1"/>
  <c r="AQ40" i="48" s="1"/>
  <c r="G40" i="48"/>
  <c r="N40" i="48" s="1"/>
  <c r="H126" i="49"/>
  <c r="O126" i="49" s="1"/>
  <c r="G126" i="49"/>
  <c r="N126" i="49" s="1"/>
  <c r="F126" i="49"/>
  <c r="M126" i="49" s="1"/>
  <c r="G114" i="48"/>
  <c r="N114" i="48" s="1"/>
  <c r="F114" i="48"/>
  <c r="M114" i="48" s="1"/>
  <c r="H114" i="48"/>
  <c r="O114" i="48" s="1"/>
  <c r="H124" i="48"/>
  <c r="O124" i="48" s="1"/>
  <c r="G124" i="48"/>
  <c r="N124" i="48" s="1"/>
  <c r="F124" i="48"/>
  <c r="M124" i="48" s="1"/>
  <c r="F215" i="49"/>
  <c r="M215" i="49" s="1"/>
  <c r="H215" i="49"/>
  <c r="O215" i="49" s="1"/>
  <c r="G215" i="49"/>
  <c r="N215" i="49" s="1"/>
  <c r="H230" i="48"/>
  <c r="O230" i="48" s="1"/>
  <c r="F230" i="48"/>
  <c r="M230" i="48" s="1"/>
  <c r="G230" i="48"/>
  <c r="N230" i="48" s="1"/>
  <c r="H235" i="50"/>
  <c r="O235" i="50" s="1"/>
  <c r="F235" i="50"/>
  <c r="M235" i="50" s="1"/>
  <c r="G235" i="50"/>
  <c r="N235" i="50" s="1"/>
  <c r="F258" i="48"/>
  <c r="M258" i="48" s="1"/>
  <c r="G258" i="48"/>
  <c r="N258" i="48" s="1"/>
  <c r="H258" i="48"/>
  <c r="O258" i="48" s="1"/>
  <c r="F262" i="48"/>
  <c r="M262" i="48" s="1"/>
  <c r="H262" i="48"/>
  <c r="O262" i="48" s="1"/>
  <c r="G262" i="48"/>
  <c r="N262" i="48" s="1"/>
  <c r="F271" i="50"/>
  <c r="M271" i="50" s="1"/>
  <c r="G271" i="50"/>
  <c r="N271" i="50" s="1"/>
  <c r="H271" i="50"/>
  <c r="O271" i="50" s="1"/>
  <c r="G291" i="49"/>
  <c r="N291" i="49" s="1"/>
  <c r="F291" i="49"/>
  <c r="M291" i="49" s="1"/>
  <c r="H291" i="49"/>
  <c r="O291" i="49" s="1"/>
  <c r="H302" i="48"/>
  <c r="O302" i="48" s="1"/>
  <c r="G302" i="48"/>
  <c r="N302" i="48" s="1"/>
  <c r="F302" i="48"/>
  <c r="M302" i="48" s="1"/>
  <c r="F307" i="50"/>
  <c r="M307" i="50" s="1"/>
  <c r="H307" i="50"/>
  <c r="O307" i="50" s="1"/>
  <c r="G307" i="50"/>
  <c r="N307" i="50" s="1"/>
  <c r="H331" i="49"/>
  <c r="O331" i="49" s="1"/>
  <c r="F331" i="49"/>
  <c r="M331" i="49" s="1"/>
  <c r="G331" i="49"/>
  <c r="N331" i="49" s="1"/>
  <c r="E331" i="49"/>
  <c r="L331" i="49" s="1"/>
  <c r="G346" i="48"/>
  <c r="N346" i="48" s="1"/>
  <c r="H346" i="48"/>
  <c r="O346" i="48" s="1"/>
  <c r="F346" i="48"/>
  <c r="M346" i="48" s="1"/>
  <c r="E346" i="48"/>
  <c r="L346" i="48" s="1"/>
  <c r="E355" i="50"/>
  <c r="L355" i="50" s="1"/>
  <c r="H355" i="50"/>
  <c r="O355" i="50" s="1"/>
  <c r="F355" i="50"/>
  <c r="M355" i="50" s="1"/>
  <c r="G355" i="50"/>
  <c r="N355" i="50" s="1"/>
  <c r="F247" i="48"/>
  <c r="M247" i="48" s="1"/>
  <c r="G247" i="48"/>
  <c r="N247" i="48" s="1"/>
  <c r="H247" i="48"/>
  <c r="O247" i="48" s="1"/>
  <c r="G260" i="50"/>
  <c r="N260" i="50" s="1"/>
  <c r="H260" i="50"/>
  <c r="O260" i="50" s="1"/>
  <c r="F260" i="50"/>
  <c r="M260" i="50" s="1"/>
  <c r="G284" i="49"/>
  <c r="N284" i="49" s="1"/>
  <c r="F284" i="49"/>
  <c r="M284" i="49" s="1"/>
  <c r="H284" i="49"/>
  <c r="O284" i="49" s="1"/>
  <c r="G303" i="48"/>
  <c r="N303" i="48" s="1"/>
  <c r="H303" i="48"/>
  <c r="O303" i="48" s="1"/>
  <c r="F303" i="48"/>
  <c r="M303" i="48" s="1"/>
  <c r="H316" i="50"/>
  <c r="O316" i="50" s="1"/>
  <c r="G316" i="50"/>
  <c r="N316" i="50" s="1"/>
  <c r="F316" i="50"/>
  <c r="M316" i="50" s="1"/>
  <c r="G340" i="49"/>
  <c r="N340" i="49" s="1"/>
  <c r="H340" i="49"/>
  <c r="O340" i="49" s="1"/>
  <c r="F340" i="49"/>
  <c r="M340" i="49" s="1"/>
  <c r="E340" i="49"/>
  <c r="L340" i="49" s="1"/>
  <c r="F359" i="48"/>
  <c r="M359" i="48" s="1"/>
  <c r="E359" i="48"/>
  <c r="L359" i="48" s="1"/>
  <c r="H359" i="48"/>
  <c r="O359" i="48" s="1"/>
  <c r="G359" i="48"/>
  <c r="N359" i="48" s="1"/>
  <c r="G145" i="48"/>
  <c r="N145" i="48" s="1"/>
  <c r="H145" i="48"/>
  <c r="O145" i="48" s="1"/>
  <c r="E145" i="48"/>
  <c r="L145" i="48" s="1"/>
  <c r="F145" i="48"/>
  <c r="M145" i="48" s="1"/>
  <c r="E17" i="48"/>
  <c r="L17" i="48" s="1"/>
  <c r="F17" i="48"/>
  <c r="M17" i="48" s="1"/>
  <c r="H17" i="48"/>
  <c r="O17" i="48" s="1"/>
  <c r="G17" i="48"/>
  <c r="N17" i="48" s="1"/>
  <c r="E108" i="49"/>
  <c r="L108" i="49" s="1"/>
  <c r="G108" i="49"/>
  <c r="N108" i="49" s="1"/>
  <c r="H108" i="49"/>
  <c r="O108" i="49" s="1"/>
  <c r="F108" i="49"/>
  <c r="M108" i="49" s="1"/>
  <c r="AA108" i="49" s="1"/>
  <c r="AS108" i="49" s="1"/>
  <c r="E159" i="48"/>
  <c r="L159" i="48" s="1"/>
  <c r="S159" i="48" s="1"/>
  <c r="H159" i="48"/>
  <c r="O159" i="48" s="1"/>
  <c r="F159" i="48"/>
  <c r="M159" i="48" s="1"/>
  <c r="G159" i="48"/>
  <c r="N159" i="48" s="1"/>
  <c r="F186" i="48"/>
  <c r="M186" i="48" s="1"/>
  <c r="E186" i="48"/>
  <c r="L186" i="48" s="1"/>
  <c r="H186" i="48"/>
  <c r="O186" i="48" s="1"/>
  <c r="G186" i="48"/>
  <c r="N186" i="48" s="1"/>
  <c r="F192" i="48"/>
  <c r="M192" i="48" s="1"/>
  <c r="E192" i="48"/>
  <c r="L192" i="48" s="1"/>
  <c r="H192" i="48"/>
  <c r="O192" i="48" s="1"/>
  <c r="G192" i="48"/>
  <c r="N192" i="48" s="1"/>
  <c r="G48" i="48"/>
  <c r="N48" i="48" s="1"/>
  <c r="F48" i="48"/>
  <c r="M48" i="48" s="1"/>
  <c r="E48" i="48"/>
  <c r="L48" i="48" s="1"/>
  <c r="H48" i="48"/>
  <c r="O48" i="48" s="1"/>
  <c r="F78" i="48"/>
  <c r="M78" i="48" s="1"/>
  <c r="G78" i="48"/>
  <c r="N78" i="48" s="1"/>
  <c r="E78" i="48"/>
  <c r="L78" i="48" s="1"/>
  <c r="S78" i="48" s="1"/>
  <c r="H78" i="48"/>
  <c r="O78" i="48" s="1"/>
  <c r="F130" i="48"/>
  <c r="M130" i="48" s="1"/>
  <c r="E130" i="48"/>
  <c r="L130" i="48" s="1"/>
  <c r="S130" i="48" s="1"/>
  <c r="G130" i="48"/>
  <c r="N130" i="48" s="1"/>
  <c r="H130" i="48"/>
  <c r="O130" i="48" s="1"/>
  <c r="E76" i="48"/>
  <c r="L76" i="48" s="1"/>
  <c r="S76" i="48" s="1"/>
  <c r="G76" i="48"/>
  <c r="N76" i="48" s="1"/>
  <c r="H76" i="48"/>
  <c r="O76" i="48" s="1"/>
  <c r="F76" i="48"/>
  <c r="M76" i="48" s="1"/>
  <c r="F85" i="48"/>
  <c r="M85" i="48" s="1"/>
  <c r="H85" i="48"/>
  <c r="O85" i="48" s="1"/>
  <c r="G85" i="48"/>
  <c r="N85" i="48" s="1"/>
  <c r="E85" i="48"/>
  <c r="L85" i="48" s="1"/>
  <c r="U85" i="48" s="1"/>
  <c r="AP85" i="48" s="1"/>
  <c r="F81" i="48"/>
  <c r="M81" i="48" s="1"/>
  <c r="E81" i="48"/>
  <c r="L81" i="48" s="1"/>
  <c r="S81" i="48" s="1"/>
  <c r="G81" i="48"/>
  <c r="N81" i="48" s="1"/>
  <c r="H81" i="48"/>
  <c r="O81" i="48" s="1"/>
  <c r="F55" i="48"/>
  <c r="M55" i="48" s="1"/>
  <c r="E55" i="48"/>
  <c r="L55" i="48" s="1"/>
  <c r="H55" i="48"/>
  <c r="O55" i="48" s="1"/>
  <c r="G55" i="48"/>
  <c r="N55" i="48" s="1"/>
  <c r="E12" i="49"/>
  <c r="L12" i="49" s="1"/>
  <c r="H12" i="49"/>
  <c r="O12" i="49" s="1"/>
  <c r="F12" i="49"/>
  <c r="M12" i="49" s="1"/>
  <c r="W12" i="49" s="1"/>
  <c r="AQ12" i="49" s="1"/>
  <c r="G12" i="49"/>
  <c r="N12" i="49" s="1"/>
  <c r="G119" i="48"/>
  <c r="N119" i="48" s="1"/>
  <c r="H119" i="48"/>
  <c r="O119" i="48" s="1"/>
  <c r="F119" i="48"/>
  <c r="M119" i="48" s="1"/>
  <c r="U119" i="48" s="1"/>
  <c r="AP119" i="48" s="1"/>
  <c r="E119" i="48"/>
  <c r="L119" i="48" s="1"/>
  <c r="S119" i="48" s="1"/>
  <c r="G9" i="48"/>
  <c r="N9" i="48" s="1"/>
  <c r="F9" i="48"/>
  <c r="M9" i="48" s="1"/>
  <c r="E9" i="48"/>
  <c r="L9" i="48" s="1"/>
  <c r="H9" i="48"/>
  <c r="O9" i="48" s="1"/>
  <c r="H20" i="48"/>
  <c r="O20" i="48" s="1"/>
  <c r="F20" i="48"/>
  <c r="M20" i="48" s="1"/>
  <c r="E20" i="48"/>
  <c r="L20" i="48" s="1"/>
  <c r="G20" i="48"/>
  <c r="N20" i="48" s="1"/>
  <c r="H12" i="48"/>
  <c r="O12" i="48" s="1"/>
  <c r="F12" i="48"/>
  <c r="M12" i="48" s="1"/>
  <c r="AA12" i="48" s="1"/>
  <c r="AS12" i="48" s="1"/>
  <c r="E12" i="48"/>
  <c r="L12" i="48" s="1"/>
  <c r="G12" i="48"/>
  <c r="N12" i="48" s="1"/>
  <c r="F182" i="48"/>
  <c r="M182" i="48" s="1"/>
  <c r="AA182" i="48" s="1"/>
  <c r="AS182" i="48" s="1"/>
  <c r="H182" i="48"/>
  <c r="O182" i="48" s="1"/>
  <c r="G182" i="48"/>
  <c r="N182" i="48" s="1"/>
  <c r="E182" i="48"/>
  <c r="L182" i="48" s="1"/>
  <c r="F184" i="48"/>
  <c r="M184" i="48" s="1"/>
  <c r="U184" i="48" s="1"/>
  <c r="AP184" i="48" s="1"/>
  <c r="H184" i="48"/>
  <c r="O184" i="48" s="1"/>
  <c r="G184" i="48"/>
  <c r="N184" i="48" s="1"/>
  <c r="E184" i="48"/>
  <c r="L184" i="48" s="1"/>
  <c r="E47" i="48"/>
  <c r="L47" i="48" s="1"/>
  <c r="F47" i="48"/>
  <c r="M47" i="48" s="1"/>
  <c r="G47" i="48"/>
  <c r="N47" i="48" s="1"/>
  <c r="H47" i="48"/>
  <c r="O47" i="48" s="1"/>
  <c r="H177" i="48"/>
  <c r="O177" i="48" s="1"/>
  <c r="G177" i="48"/>
  <c r="N177" i="48" s="1"/>
  <c r="E177" i="48"/>
  <c r="L177" i="48" s="1"/>
  <c r="F177" i="48"/>
  <c r="M177" i="48" s="1"/>
  <c r="AA177" i="48" s="1"/>
  <c r="AS177" i="48" s="1"/>
  <c r="F172" i="48"/>
  <c r="M172" i="48" s="1"/>
  <c r="H172" i="48"/>
  <c r="O172" i="48" s="1"/>
  <c r="E172" i="48"/>
  <c r="L172" i="48" s="1"/>
  <c r="G172" i="48"/>
  <c r="N172" i="48" s="1"/>
  <c r="E82" i="48"/>
  <c r="L82" i="48" s="1"/>
  <c r="G82" i="48"/>
  <c r="N82" i="48" s="1"/>
  <c r="H82" i="48"/>
  <c r="O82" i="48" s="1"/>
  <c r="F82" i="48"/>
  <c r="M82" i="48" s="1"/>
  <c r="E35" i="49"/>
  <c r="L35" i="49" s="1"/>
  <c r="S35" i="49" s="1"/>
  <c r="F35" i="49"/>
  <c r="M35" i="49" s="1"/>
  <c r="G35" i="49"/>
  <c r="N35" i="49" s="1"/>
  <c r="H35" i="49"/>
  <c r="O35" i="49" s="1"/>
  <c r="E180" i="49"/>
  <c r="L180" i="49" s="1"/>
  <c r="F180" i="49"/>
  <c r="M180" i="49" s="1"/>
  <c r="G180" i="49"/>
  <c r="N180" i="49" s="1"/>
  <c r="H180" i="49"/>
  <c r="O180" i="49" s="1"/>
  <c r="F80" i="48"/>
  <c r="M80" i="48" s="1"/>
  <c r="H80" i="48"/>
  <c r="O80" i="48" s="1"/>
  <c r="E80" i="48"/>
  <c r="L80" i="48" s="1"/>
  <c r="G80" i="48"/>
  <c r="N80" i="48" s="1"/>
  <c r="H181" i="48"/>
  <c r="O181" i="48" s="1"/>
  <c r="G181" i="48"/>
  <c r="N181" i="48" s="1"/>
  <c r="F181" i="48"/>
  <c r="M181" i="48" s="1"/>
  <c r="E181" i="48"/>
  <c r="L181" i="48" s="1"/>
  <c r="S181" i="48" s="1"/>
  <c r="AO181" i="48" s="1"/>
  <c r="H32" i="48"/>
  <c r="O32" i="48" s="1"/>
  <c r="E32" i="48"/>
  <c r="L32" i="48" s="1"/>
  <c r="F32" i="48"/>
  <c r="M32" i="48" s="1"/>
  <c r="W32" i="48" s="1"/>
  <c r="AQ32" i="48" s="1"/>
  <c r="G32" i="48"/>
  <c r="N32" i="48" s="1"/>
  <c r="F33" i="48"/>
  <c r="M33" i="48" s="1"/>
  <c r="W33" i="48" s="1"/>
  <c r="AQ33" i="48" s="1"/>
  <c r="E33" i="48"/>
  <c r="L33" i="48" s="1"/>
  <c r="G33" i="48"/>
  <c r="N33" i="48" s="1"/>
  <c r="H33" i="48"/>
  <c r="O33" i="48" s="1"/>
  <c r="F160" i="48"/>
  <c r="M160" i="48" s="1"/>
  <c r="W160" i="48" s="1"/>
  <c r="AQ160" i="48" s="1"/>
  <c r="H160" i="48"/>
  <c r="O160" i="48" s="1"/>
  <c r="E160" i="48"/>
  <c r="L160" i="48" s="1"/>
  <c r="G160" i="48"/>
  <c r="N160" i="48" s="1"/>
  <c r="H52" i="48"/>
  <c r="O52" i="48" s="1"/>
  <c r="E52" i="48"/>
  <c r="L52" i="48" s="1"/>
  <c r="U52" i="48" s="1"/>
  <c r="AP52" i="48" s="1"/>
  <c r="G52" i="48"/>
  <c r="N52" i="48" s="1"/>
  <c r="F52" i="48"/>
  <c r="M52" i="48" s="1"/>
  <c r="W52" i="48" s="1"/>
  <c r="AQ52" i="48" s="1"/>
  <c r="F195" i="48"/>
  <c r="M195" i="48" s="1"/>
  <c r="W195" i="48" s="1"/>
  <c r="AQ195" i="48" s="1"/>
  <c r="H195" i="48"/>
  <c r="O195" i="48" s="1"/>
  <c r="E195" i="48"/>
  <c r="L195" i="48" s="1"/>
  <c r="G195" i="48"/>
  <c r="N195" i="48" s="1"/>
  <c r="H70" i="48"/>
  <c r="O70" i="48" s="1"/>
  <c r="F70" i="48"/>
  <c r="M70" i="48" s="1"/>
  <c r="E70" i="48"/>
  <c r="L70" i="48" s="1"/>
  <c r="G70" i="48"/>
  <c r="N70" i="48" s="1"/>
  <c r="F79" i="48"/>
  <c r="M79" i="48" s="1"/>
  <c r="W79" i="48" s="1"/>
  <c r="AQ79" i="48" s="1"/>
  <c r="E79" i="48"/>
  <c r="L79" i="48" s="1"/>
  <c r="S79" i="48" s="1"/>
  <c r="G79" i="48"/>
  <c r="N79" i="48" s="1"/>
  <c r="H79" i="48"/>
  <c r="O79" i="48" s="1"/>
  <c r="H199" i="48"/>
  <c r="O199" i="48" s="1"/>
  <c r="F199" i="48"/>
  <c r="M199" i="48" s="1"/>
  <c r="E199" i="48"/>
  <c r="L199" i="48" s="1"/>
  <c r="G199" i="48"/>
  <c r="N199" i="48" s="1"/>
  <c r="H98" i="48"/>
  <c r="O98" i="48" s="1"/>
  <c r="F98" i="48"/>
  <c r="M98" i="48" s="1"/>
  <c r="E98" i="48"/>
  <c r="L98" i="48" s="1"/>
  <c r="S98" i="48" s="1"/>
  <c r="G98" i="48"/>
  <c r="N98" i="48" s="1"/>
  <c r="H154" i="48"/>
  <c r="O154" i="48" s="1"/>
  <c r="G154" i="48"/>
  <c r="N154" i="48" s="1"/>
  <c r="E154" i="48"/>
  <c r="L154" i="48" s="1"/>
  <c r="F154" i="48"/>
  <c r="M154" i="48" s="1"/>
  <c r="E115" i="48"/>
  <c r="L115" i="48" s="1"/>
  <c r="Q115" i="48" s="1"/>
  <c r="G115" i="48"/>
  <c r="N115" i="48" s="1"/>
  <c r="F115" i="48"/>
  <c r="M115" i="48" s="1"/>
  <c r="H115" i="48"/>
  <c r="O115" i="48" s="1"/>
  <c r="H136" i="48"/>
  <c r="O136" i="48" s="1"/>
  <c r="E136" i="48"/>
  <c r="L136" i="48" s="1"/>
  <c r="G136" i="48"/>
  <c r="N136" i="48" s="1"/>
  <c r="F136" i="48"/>
  <c r="M136" i="48" s="1"/>
  <c r="F178" i="48"/>
  <c r="M178" i="48" s="1"/>
  <c r="G178" i="48"/>
  <c r="N178" i="48" s="1"/>
  <c r="H178" i="48"/>
  <c r="O178" i="48" s="1"/>
  <c r="E178" i="48"/>
  <c r="L178" i="48" s="1"/>
  <c r="F35" i="48"/>
  <c r="M35" i="48" s="1"/>
  <c r="G35" i="48"/>
  <c r="N35" i="48" s="1"/>
  <c r="H35" i="48"/>
  <c r="O35" i="48" s="1"/>
  <c r="E35" i="48"/>
  <c r="L35" i="48" s="1"/>
  <c r="F53" i="48"/>
  <c r="M53" i="48" s="1"/>
  <c r="H53" i="48"/>
  <c r="O53" i="48" s="1"/>
  <c r="G53" i="48"/>
  <c r="N53" i="48" s="1"/>
  <c r="E53" i="48"/>
  <c r="L53" i="48" s="1"/>
  <c r="G62" i="48"/>
  <c r="N62" i="48" s="1"/>
  <c r="F62" i="48"/>
  <c r="M62" i="48" s="1"/>
  <c r="W62" i="48" s="1"/>
  <c r="AQ62" i="48" s="1"/>
  <c r="H62" i="48"/>
  <c r="O62" i="48" s="1"/>
  <c r="G149" i="48"/>
  <c r="N149" i="48" s="1"/>
  <c r="F149" i="48"/>
  <c r="M149" i="48" s="1"/>
  <c r="H149" i="48"/>
  <c r="O149" i="48" s="1"/>
  <c r="G201" i="48"/>
  <c r="N201" i="48" s="1"/>
  <c r="F201" i="48"/>
  <c r="M201" i="48" s="1"/>
  <c r="W201" i="48" s="1"/>
  <c r="AQ201" i="48" s="1"/>
  <c r="H201" i="48"/>
  <c r="O201" i="48" s="1"/>
  <c r="G102" i="48"/>
  <c r="N102" i="48" s="1"/>
  <c r="F102" i="48"/>
  <c r="M102" i="48" s="1"/>
  <c r="H102" i="48"/>
  <c r="O102" i="48" s="1"/>
  <c r="G112" i="48"/>
  <c r="N112" i="48" s="1"/>
  <c r="F112" i="48"/>
  <c r="M112" i="48" s="1"/>
  <c r="H112" i="48"/>
  <c r="O112" i="48" s="1"/>
  <c r="H207" i="48"/>
  <c r="O207" i="48" s="1"/>
  <c r="G207" i="48"/>
  <c r="N207" i="48" s="1"/>
  <c r="F207" i="48"/>
  <c r="M207" i="48" s="1"/>
  <c r="F176" i="48"/>
  <c r="M176" i="48" s="1"/>
  <c r="W176" i="48" s="1"/>
  <c r="AQ176" i="48" s="1"/>
  <c r="G176" i="48"/>
  <c r="N176" i="48" s="1"/>
  <c r="H176" i="48"/>
  <c r="O176" i="48" s="1"/>
  <c r="F157" i="48"/>
  <c r="M157" i="48" s="1"/>
  <c r="G157" i="48"/>
  <c r="N157" i="48" s="1"/>
  <c r="H157" i="48"/>
  <c r="O157" i="48" s="1"/>
  <c r="F133" i="48"/>
  <c r="M133" i="48" s="1"/>
  <c r="G133" i="48"/>
  <c r="N133" i="48" s="1"/>
  <c r="H133" i="48"/>
  <c r="O133" i="48" s="1"/>
  <c r="F217" i="48"/>
  <c r="M217" i="48" s="1"/>
  <c r="G217" i="48"/>
  <c r="N217" i="48" s="1"/>
  <c r="H217" i="48"/>
  <c r="O217" i="48" s="1"/>
  <c r="F221" i="48"/>
  <c r="M221" i="48" s="1"/>
  <c r="G221" i="48"/>
  <c r="N221" i="48" s="1"/>
  <c r="H221" i="48"/>
  <c r="O221" i="48" s="1"/>
  <c r="G225" i="48"/>
  <c r="N225" i="48" s="1"/>
  <c r="F225" i="48"/>
  <c r="M225" i="48" s="1"/>
  <c r="H225" i="48"/>
  <c r="O225" i="48" s="1"/>
  <c r="G226" i="50"/>
  <c r="N226" i="50" s="1"/>
  <c r="F226" i="50"/>
  <c r="M226" i="50" s="1"/>
  <c r="H226" i="50"/>
  <c r="O226" i="50" s="1"/>
  <c r="G234" i="49"/>
  <c r="N234" i="49" s="1"/>
  <c r="F234" i="49"/>
  <c r="M234" i="49" s="1"/>
  <c r="H234" i="49"/>
  <c r="O234" i="49" s="1"/>
  <c r="G238" i="50"/>
  <c r="N238" i="50" s="1"/>
  <c r="H238" i="50"/>
  <c r="O238" i="50" s="1"/>
  <c r="F238" i="50"/>
  <c r="M238" i="50" s="1"/>
  <c r="G242" i="50"/>
  <c r="N242" i="50" s="1"/>
  <c r="F242" i="50"/>
  <c r="M242" i="50" s="1"/>
  <c r="H242" i="50"/>
  <c r="O242" i="50" s="1"/>
  <c r="H250" i="49"/>
  <c r="O250" i="49" s="1"/>
  <c r="G250" i="49"/>
  <c r="N250" i="49" s="1"/>
  <c r="F250" i="49"/>
  <c r="M250" i="49" s="1"/>
  <c r="F254" i="50"/>
  <c r="M254" i="50" s="1"/>
  <c r="G254" i="50"/>
  <c r="N254" i="50" s="1"/>
  <c r="H254" i="50"/>
  <c r="O254" i="50" s="1"/>
  <c r="G258" i="50"/>
  <c r="N258" i="50" s="1"/>
  <c r="F258" i="50"/>
  <c r="M258" i="50" s="1"/>
  <c r="H258" i="50"/>
  <c r="O258" i="50" s="1"/>
  <c r="G266" i="49"/>
  <c r="N266" i="49" s="1"/>
  <c r="F266" i="49"/>
  <c r="M266" i="49" s="1"/>
  <c r="H266" i="49"/>
  <c r="O266" i="49" s="1"/>
  <c r="F270" i="50"/>
  <c r="M270" i="50" s="1"/>
  <c r="G270" i="50"/>
  <c r="N270" i="50" s="1"/>
  <c r="H270" i="50"/>
  <c r="O270" i="50" s="1"/>
  <c r="G274" i="50"/>
  <c r="N274" i="50" s="1"/>
  <c r="H274" i="50"/>
  <c r="O274" i="50" s="1"/>
  <c r="F274" i="50"/>
  <c r="M274" i="50" s="1"/>
  <c r="G282" i="49"/>
  <c r="N282" i="49" s="1"/>
  <c r="F282" i="49"/>
  <c r="M282" i="49" s="1"/>
  <c r="H282" i="49"/>
  <c r="O282" i="49" s="1"/>
  <c r="G286" i="49"/>
  <c r="N286" i="49" s="1"/>
  <c r="F286" i="49"/>
  <c r="M286" i="49" s="1"/>
  <c r="H286" i="49"/>
  <c r="O286" i="49" s="1"/>
  <c r="H290" i="50"/>
  <c r="O290" i="50" s="1"/>
  <c r="G290" i="50"/>
  <c r="N290" i="50" s="1"/>
  <c r="F290" i="50"/>
  <c r="M290" i="50" s="1"/>
  <c r="F298" i="49"/>
  <c r="M298" i="49" s="1"/>
  <c r="G298" i="49"/>
  <c r="N298" i="49" s="1"/>
  <c r="H298" i="49"/>
  <c r="O298" i="49" s="1"/>
  <c r="F305" i="48"/>
  <c r="M305" i="48" s="1"/>
  <c r="G305" i="48"/>
  <c r="N305" i="48" s="1"/>
  <c r="H305" i="48"/>
  <c r="O305" i="48" s="1"/>
  <c r="H306" i="50"/>
  <c r="O306" i="50" s="1"/>
  <c r="F306" i="50"/>
  <c r="M306" i="50" s="1"/>
  <c r="G306" i="50"/>
  <c r="N306" i="50" s="1"/>
  <c r="G314" i="49"/>
  <c r="N314" i="49" s="1"/>
  <c r="F314" i="49"/>
  <c r="M314" i="49" s="1"/>
  <c r="H314" i="49"/>
  <c r="O314" i="49" s="1"/>
  <c r="H318" i="49"/>
  <c r="O318" i="49" s="1"/>
  <c r="F318" i="49"/>
  <c r="M318" i="49" s="1"/>
  <c r="G318" i="49"/>
  <c r="N318" i="49" s="1"/>
  <c r="G322" i="50"/>
  <c r="N322" i="50" s="1"/>
  <c r="H322" i="50"/>
  <c r="O322" i="50" s="1"/>
  <c r="F322" i="50"/>
  <c r="M322" i="50" s="1"/>
  <c r="H330" i="49"/>
  <c r="O330" i="49" s="1"/>
  <c r="G330" i="49"/>
  <c r="N330" i="49" s="1"/>
  <c r="E330" i="49"/>
  <c r="L330" i="49" s="1"/>
  <c r="F330" i="49"/>
  <c r="M330" i="49" s="1"/>
  <c r="E337" i="48"/>
  <c r="L337" i="48" s="1"/>
  <c r="F337" i="48"/>
  <c r="M337" i="48" s="1"/>
  <c r="G337" i="48"/>
  <c r="N337" i="48" s="1"/>
  <c r="H337" i="48"/>
  <c r="O337" i="48" s="1"/>
  <c r="H338" i="50"/>
  <c r="O338" i="50" s="1"/>
  <c r="E338" i="50"/>
  <c r="L338" i="50" s="1"/>
  <c r="S338" i="50" s="1"/>
  <c r="G338" i="50"/>
  <c r="N338" i="50" s="1"/>
  <c r="F338" i="50"/>
  <c r="M338" i="50" s="1"/>
  <c r="E346" i="49"/>
  <c r="L346" i="49" s="1"/>
  <c r="F346" i="49"/>
  <c r="M346" i="49" s="1"/>
  <c r="H346" i="49"/>
  <c r="O346" i="49" s="1"/>
  <c r="G346" i="49"/>
  <c r="N346" i="49" s="1"/>
  <c r="F353" i="48"/>
  <c r="M353" i="48" s="1"/>
  <c r="E353" i="48"/>
  <c r="L353" i="48" s="1"/>
  <c r="G353" i="48"/>
  <c r="N353" i="48" s="1"/>
  <c r="H353" i="48"/>
  <c r="O353" i="48" s="1"/>
  <c r="G354" i="50"/>
  <c r="N354" i="50" s="1"/>
  <c r="H354" i="50"/>
  <c r="O354" i="50" s="1"/>
  <c r="F354" i="50"/>
  <c r="M354" i="50" s="1"/>
  <c r="E354" i="50"/>
  <c r="L354" i="50" s="1"/>
  <c r="S354" i="50" s="1"/>
  <c r="F362" i="50"/>
  <c r="M362" i="50" s="1"/>
  <c r="E362" i="50"/>
  <c r="L362" i="50" s="1"/>
  <c r="H362" i="50"/>
  <c r="O362" i="50" s="1"/>
  <c r="G362" i="50"/>
  <c r="N362" i="50" s="1"/>
  <c r="G209" i="50"/>
  <c r="N209" i="50" s="1"/>
  <c r="H209" i="50"/>
  <c r="O209" i="50" s="1"/>
  <c r="F209" i="50"/>
  <c r="M209" i="50" s="1"/>
  <c r="E209" i="50"/>
  <c r="L209" i="50" s="1"/>
  <c r="E97" i="50"/>
  <c r="L97" i="50" s="1"/>
  <c r="S97" i="50" s="1"/>
  <c r="H97" i="50"/>
  <c r="O97" i="50" s="1"/>
  <c r="F97" i="50"/>
  <c r="M97" i="50" s="1"/>
  <c r="U97" i="50" s="1"/>
  <c r="AP97" i="50" s="1"/>
  <c r="G97" i="50"/>
  <c r="N97" i="50" s="1"/>
  <c r="H148" i="50"/>
  <c r="O148" i="50" s="1"/>
  <c r="G148" i="50"/>
  <c r="N148" i="50" s="1"/>
  <c r="F148" i="50"/>
  <c r="M148" i="50" s="1"/>
  <c r="H179" i="50"/>
  <c r="O179" i="50" s="1"/>
  <c r="F179" i="50"/>
  <c r="M179" i="50" s="1"/>
  <c r="G179" i="50"/>
  <c r="N179" i="50" s="1"/>
  <c r="G195" i="50"/>
  <c r="N195" i="50" s="1"/>
  <c r="H195" i="50"/>
  <c r="O195" i="50" s="1"/>
  <c r="F195" i="50"/>
  <c r="M195" i="50" s="1"/>
  <c r="H223" i="50"/>
  <c r="O223" i="50" s="1"/>
  <c r="F223" i="50"/>
  <c r="M223" i="50" s="1"/>
  <c r="G223" i="50"/>
  <c r="N223" i="50" s="1"/>
  <c r="H243" i="49"/>
  <c r="O243" i="49" s="1"/>
  <c r="G243" i="49"/>
  <c r="N243" i="49" s="1"/>
  <c r="F243" i="49"/>
  <c r="M243" i="49" s="1"/>
  <c r="H254" i="48"/>
  <c r="O254" i="48" s="1"/>
  <c r="G254" i="48"/>
  <c r="N254" i="48" s="1"/>
  <c r="F254" i="48"/>
  <c r="M254" i="48" s="1"/>
  <c r="G267" i="50"/>
  <c r="N267" i="50" s="1"/>
  <c r="F267" i="50"/>
  <c r="M267" i="50" s="1"/>
  <c r="H267" i="50"/>
  <c r="O267" i="50" s="1"/>
  <c r="G283" i="49"/>
  <c r="N283" i="49" s="1"/>
  <c r="F283" i="49"/>
  <c r="M283" i="49" s="1"/>
  <c r="H283" i="49"/>
  <c r="O283" i="49" s="1"/>
  <c r="G298" i="48"/>
  <c r="N298" i="48" s="1"/>
  <c r="H298" i="48"/>
  <c r="O298" i="48" s="1"/>
  <c r="F298" i="48"/>
  <c r="M298" i="48" s="1"/>
  <c r="H303" i="50"/>
  <c r="O303" i="50" s="1"/>
  <c r="G303" i="50"/>
  <c r="N303" i="50" s="1"/>
  <c r="F303" i="50"/>
  <c r="M303" i="50" s="1"/>
  <c r="F323" i="49"/>
  <c r="M323" i="49" s="1"/>
  <c r="H323" i="49"/>
  <c r="O323" i="49" s="1"/>
  <c r="G323" i="49"/>
  <c r="N323" i="49" s="1"/>
  <c r="F338" i="48"/>
  <c r="M338" i="48" s="1"/>
  <c r="G338" i="48"/>
  <c r="N338" i="48" s="1"/>
  <c r="H338" i="48"/>
  <c r="O338" i="48" s="1"/>
  <c r="E338" i="48"/>
  <c r="L338" i="48" s="1"/>
  <c r="G339" i="50"/>
  <c r="N339" i="50" s="1"/>
  <c r="H339" i="50"/>
  <c r="O339" i="50" s="1"/>
  <c r="F339" i="50"/>
  <c r="M339" i="50" s="1"/>
  <c r="E339" i="50"/>
  <c r="L339" i="50" s="1"/>
  <c r="S339" i="50" s="1"/>
  <c r="E362" i="48"/>
  <c r="L362" i="48" s="1"/>
  <c r="F362" i="48"/>
  <c r="M362" i="48" s="1"/>
  <c r="H362" i="48"/>
  <c r="O362" i="48" s="1"/>
  <c r="G362" i="48"/>
  <c r="N362" i="48" s="1"/>
  <c r="F240" i="50"/>
  <c r="M240" i="50" s="1"/>
  <c r="H240" i="50"/>
  <c r="O240" i="50" s="1"/>
  <c r="G240" i="50"/>
  <c r="N240" i="50" s="1"/>
  <c r="F259" i="48"/>
  <c r="M259" i="48" s="1"/>
  <c r="H259" i="48"/>
  <c r="O259" i="48" s="1"/>
  <c r="G259" i="48"/>
  <c r="N259" i="48" s="1"/>
  <c r="G280" i="49"/>
  <c r="N280" i="49" s="1"/>
  <c r="H280" i="49"/>
  <c r="O280" i="49" s="1"/>
  <c r="F280" i="49"/>
  <c r="M280" i="49" s="1"/>
  <c r="F299" i="48"/>
  <c r="M299" i="48" s="1"/>
  <c r="G299" i="48"/>
  <c r="N299" i="48" s="1"/>
  <c r="H299" i="48"/>
  <c r="O299" i="48" s="1"/>
  <c r="G312" i="50"/>
  <c r="N312" i="50" s="1"/>
  <c r="H312" i="50"/>
  <c r="O312" i="50" s="1"/>
  <c r="F312" i="50"/>
  <c r="M312" i="50" s="1"/>
  <c r="G336" i="49"/>
  <c r="N336" i="49" s="1"/>
  <c r="H336" i="49"/>
  <c r="O336" i="49" s="1"/>
  <c r="F336" i="49"/>
  <c r="M336" i="49" s="1"/>
  <c r="E336" i="49"/>
  <c r="L336" i="49" s="1"/>
  <c r="F355" i="48"/>
  <c r="M355" i="48" s="1"/>
  <c r="G355" i="48"/>
  <c r="N355" i="48" s="1"/>
  <c r="E355" i="48"/>
  <c r="L355" i="48" s="1"/>
  <c r="H355" i="48"/>
  <c r="O355" i="48" s="1"/>
  <c r="E28" i="49"/>
  <c r="L28" i="49" s="1"/>
  <c r="F28" i="49"/>
  <c r="M28" i="49" s="1"/>
  <c r="U28" i="49" s="1"/>
  <c r="AP28" i="49" s="1"/>
  <c r="H28" i="49"/>
  <c r="O28" i="49" s="1"/>
  <c r="G28" i="49"/>
  <c r="N28" i="49" s="1"/>
  <c r="E120" i="49"/>
  <c r="L120" i="49" s="1"/>
  <c r="H120" i="49"/>
  <c r="O120" i="49" s="1"/>
  <c r="G120" i="49"/>
  <c r="N120" i="49" s="1"/>
  <c r="F120" i="49"/>
  <c r="M120" i="49" s="1"/>
  <c r="AA120" i="49" s="1"/>
  <c r="AS120" i="49" s="1"/>
  <c r="E116" i="49"/>
  <c r="L116" i="49" s="1"/>
  <c r="G116" i="49"/>
  <c r="N116" i="49" s="1"/>
  <c r="H116" i="49"/>
  <c r="O116" i="49" s="1"/>
  <c r="F116" i="49"/>
  <c r="M116" i="49" s="1"/>
  <c r="AA116" i="49" s="1"/>
  <c r="AS116" i="49" s="1"/>
  <c r="E69" i="49"/>
  <c r="L69" i="49" s="1"/>
  <c r="F69" i="49"/>
  <c r="M69" i="49" s="1"/>
  <c r="G69" i="49"/>
  <c r="N69" i="49" s="1"/>
  <c r="H69" i="49"/>
  <c r="O69" i="49" s="1"/>
  <c r="E188" i="49"/>
  <c r="L188" i="49" s="1"/>
  <c r="G188" i="49"/>
  <c r="N188" i="49" s="1"/>
  <c r="H188" i="49"/>
  <c r="O188" i="49" s="1"/>
  <c r="F188" i="49"/>
  <c r="M188" i="49" s="1"/>
  <c r="U188" i="49" s="1"/>
  <c r="AP188" i="49" s="1"/>
  <c r="E64" i="49"/>
  <c r="L64" i="49" s="1"/>
  <c r="G64" i="49"/>
  <c r="N64" i="49" s="1"/>
  <c r="H64" i="49"/>
  <c r="O64" i="49" s="1"/>
  <c r="F64" i="49"/>
  <c r="M64" i="49" s="1"/>
  <c r="E156" i="49"/>
  <c r="L156" i="49" s="1"/>
  <c r="S156" i="49" s="1"/>
  <c r="H156" i="49"/>
  <c r="O156" i="49" s="1"/>
  <c r="G156" i="49"/>
  <c r="N156" i="49" s="1"/>
  <c r="F156" i="49"/>
  <c r="M156" i="49" s="1"/>
  <c r="E46" i="49"/>
  <c r="L46" i="49" s="1"/>
  <c r="H46" i="49"/>
  <c r="O46" i="49" s="1"/>
  <c r="F46" i="49"/>
  <c r="M46" i="49" s="1"/>
  <c r="G46" i="49"/>
  <c r="N46" i="49" s="1"/>
  <c r="E212" i="49"/>
  <c r="L212" i="49" s="1"/>
  <c r="S212" i="49" s="1"/>
  <c r="F212" i="49"/>
  <c r="M212" i="49" s="1"/>
  <c r="G212" i="49"/>
  <c r="N212" i="49" s="1"/>
  <c r="H212" i="49"/>
  <c r="O212" i="49" s="1"/>
  <c r="E186" i="49"/>
  <c r="L186" i="49" s="1"/>
  <c r="H186" i="49"/>
  <c r="O186" i="49" s="1"/>
  <c r="G186" i="49"/>
  <c r="N186" i="49" s="1"/>
  <c r="F186" i="49"/>
  <c r="M186" i="49" s="1"/>
  <c r="W186" i="49" s="1"/>
  <c r="AQ186" i="49" s="1"/>
  <c r="E2" i="49"/>
  <c r="L2" i="49" s="1"/>
  <c r="F2" i="49"/>
  <c r="M2" i="49" s="1"/>
  <c r="H2" i="49"/>
  <c r="O2" i="49" s="1"/>
  <c r="G2" i="49"/>
  <c r="N2" i="49" s="1"/>
  <c r="E213" i="49"/>
  <c r="L213" i="49" s="1"/>
  <c r="S213" i="49" s="1"/>
  <c r="G213" i="49"/>
  <c r="N213" i="49" s="1"/>
  <c r="H213" i="49"/>
  <c r="O213" i="49" s="1"/>
  <c r="F213" i="49"/>
  <c r="M213" i="49" s="1"/>
  <c r="E73" i="49"/>
  <c r="L73" i="49" s="1"/>
  <c r="S73" i="49" s="1"/>
  <c r="H73" i="49"/>
  <c r="O73" i="49" s="1"/>
  <c r="F73" i="49"/>
  <c r="M73" i="49" s="1"/>
  <c r="U73" i="49" s="1"/>
  <c r="AP73" i="49" s="1"/>
  <c r="G73" i="49"/>
  <c r="N73" i="49" s="1"/>
  <c r="E105" i="49"/>
  <c r="L105" i="49" s="1"/>
  <c r="U105" i="49" s="1"/>
  <c r="AP105" i="49" s="1"/>
  <c r="H105" i="49"/>
  <c r="O105" i="49" s="1"/>
  <c r="G105" i="49"/>
  <c r="N105" i="49" s="1"/>
  <c r="F105" i="49"/>
  <c r="M105" i="49" s="1"/>
  <c r="E195" i="49"/>
  <c r="L195" i="49" s="1"/>
  <c r="H195" i="49"/>
  <c r="O195" i="49" s="1"/>
  <c r="F195" i="49"/>
  <c r="M195" i="49" s="1"/>
  <c r="G195" i="49"/>
  <c r="N195" i="49" s="1"/>
  <c r="E48" i="49"/>
  <c r="L48" i="49" s="1"/>
  <c r="H48" i="49"/>
  <c r="O48" i="49" s="1"/>
  <c r="F48" i="49"/>
  <c r="M48" i="49" s="1"/>
  <c r="G48" i="49"/>
  <c r="N48" i="49" s="1"/>
  <c r="E211" i="49"/>
  <c r="L211" i="49" s="1"/>
  <c r="S211" i="49" s="1"/>
  <c r="H211" i="49"/>
  <c r="O211" i="49" s="1"/>
  <c r="G211" i="49"/>
  <c r="N211" i="49" s="1"/>
  <c r="F211" i="49"/>
  <c r="M211" i="49" s="1"/>
  <c r="E113" i="49"/>
  <c r="L113" i="49" s="1"/>
  <c r="F113" i="49"/>
  <c r="M113" i="49" s="1"/>
  <c r="H113" i="49"/>
  <c r="O113" i="49" s="1"/>
  <c r="G113" i="49"/>
  <c r="N113" i="49" s="1"/>
  <c r="E7" i="49"/>
  <c r="L7" i="49" s="1"/>
  <c r="F7" i="49"/>
  <c r="M7" i="49" s="1"/>
  <c r="H7" i="49"/>
  <c r="O7" i="49" s="1"/>
  <c r="G7" i="49"/>
  <c r="N7" i="49" s="1"/>
  <c r="F15" i="48"/>
  <c r="M15" i="48" s="1"/>
  <c r="AA15" i="48" s="1"/>
  <c r="AS15" i="48" s="1"/>
  <c r="E15" i="48"/>
  <c r="L15" i="48" s="1"/>
  <c r="G15" i="48"/>
  <c r="N15" i="48" s="1"/>
  <c r="H15" i="48"/>
  <c r="O15" i="48" s="1"/>
  <c r="G84" i="48"/>
  <c r="N84" i="48" s="1"/>
  <c r="E84" i="48"/>
  <c r="L84" i="48" s="1"/>
  <c r="F84" i="48"/>
  <c r="M84" i="48" s="1"/>
  <c r="U84" i="48" s="1"/>
  <c r="AP84" i="48" s="1"/>
  <c r="H84" i="48"/>
  <c r="O84" i="48" s="1"/>
  <c r="E158" i="49"/>
  <c r="L158" i="49" s="1"/>
  <c r="H158" i="49"/>
  <c r="O158" i="49" s="1"/>
  <c r="F158" i="49"/>
  <c r="M158" i="49" s="1"/>
  <c r="G158" i="49"/>
  <c r="N158" i="49" s="1"/>
  <c r="E183" i="49"/>
  <c r="L183" i="49" s="1"/>
  <c r="H183" i="49"/>
  <c r="O183" i="49" s="1"/>
  <c r="F183" i="49"/>
  <c r="M183" i="49" s="1"/>
  <c r="AA183" i="49" s="1"/>
  <c r="AS183" i="49" s="1"/>
  <c r="G183" i="49"/>
  <c r="N183" i="49" s="1"/>
  <c r="E198" i="49"/>
  <c r="L198" i="49" s="1"/>
  <c r="H198" i="49"/>
  <c r="O198" i="49" s="1"/>
  <c r="G198" i="49"/>
  <c r="N198" i="49" s="1"/>
  <c r="F198" i="49"/>
  <c r="M198" i="49" s="1"/>
  <c r="E17" i="49"/>
  <c r="L17" i="49" s="1"/>
  <c r="G17" i="49"/>
  <c r="N17" i="49" s="1"/>
  <c r="F17" i="49"/>
  <c r="M17" i="49" s="1"/>
  <c r="U17" i="49" s="1"/>
  <c r="AP17" i="49" s="1"/>
  <c r="H17" i="49"/>
  <c r="O17" i="49" s="1"/>
  <c r="E111" i="49"/>
  <c r="L111" i="49" s="1"/>
  <c r="F111" i="49"/>
  <c r="M111" i="49" s="1"/>
  <c r="AA111" i="49" s="1"/>
  <c r="AS111" i="49" s="1"/>
  <c r="H111" i="49"/>
  <c r="O111" i="49" s="1"/>
  <c r="G111" i="49"/>
  <c r="N111" i="49" s="1"/>
  <c r="E185" i="49"/>
  <c r="L185" i="49" s="1"/>
  <c r="H185" i="49"/>
  <c r="O185" i="49" s="1"/>
  <c r="F185" i="49"/>
  <c r="M185" i="49" s="1"/>
  <c r="U185" i="49" s="1"/>
  <c r="AP185" i="49" s="1"/>
  <c r="G185" i="49"/>
  <c r="N185" i="49" s="1"/>
  <c r="E152" i="49"/>
  <c r="L152" i="49" s="1"/>
  <c r="S152" i="49" s="1"/>
  <c r="F152" i="49"/>
  <c r="M152" i="49" s="1"/>
  <c r="H152" i="49"/>
  <c r="O152" i="49" s="1"/>
  <c r="G152" i="49"/>
  <c r="N152" i="49" s="1"/>
  <c r="E191" i="49"/>
  <c r="L191" i="49" s="1"/>
  <c r="F191" i="49"/>
  <c r="M191" i="49" s="1"/>
  <c r="U191" i="49" s="1"/>
  <c r="AP191" i="49" s="1"/>
  <c r="G191" i="49"/>
  <c r="N191" i="49" s="1"/>
  <c r="H191" i="49"/>
  <c r="O191" i="49" s="1"/>
  <c r="H99" i="48"/>
  <c r="O99" i="48" s="1"/>
  <c r="F99" i="48"/>
  <c r="M99" i="48" s="1"/>
  <c r="E99" i="48"/>
  <c r="L99" i="48" s="1"/>
  <c r="G99" i="48"/>
  <c r="N99" i="48" s="1"/>
  <c r="E84" i="49"/>
  <c r="L84" i="49" s="1"/>
  <c r="G84" i="49"/>
  <c r="N84" i="49" s="1"/>
  <c r="H84" i="49"/>
  <c r="O84" i="49" s="1"/>
  <c r="F84" i="49"/>
  <c r="M84" i="49" s="1"/>
  <c r="W84" i="49" s="1"/>
  <c r="AQ84" i="49" s="1"/>
  <c r="E175" i="49"/>
  <c r="L175" i="49" s="1"/>
  <c r="F175" i="49"/>
  <c r="M175" i="49" s="1"/>
  <c r="G175" i="49"/>
  <c r="N175" i="49" s="1"/>
  <c r="H175" i="49"/>
  <c r="O175" i="49" s="1"/>
  <c r="F162" i="48"/>
  <c r="M162" i="48" s="1"/>
  <c r="W162" i="48" s="1"/>
  <c r="AQ162" i="48" s="1"/>
  <c r="G162" i="48"/>
  <c r="N162" i="48" s="1"/>
  <c r="H162" i="48"/>
  <c r="O162" i="48" s="1"/>
  <c r="E162" i="48"/>
  <c r="L162" i="48" s="1"/>
  <c r="U162" i="48" s="1"/>
  <c r="AP162" i="48" s="1"/>
  <c r="E66" i="49"/>
  <c r="L66" i="49" s="1"/>
  <c r="S66" i="49" s="1"/>
  <c r="AO66" i="49" s="1"/>
  <c r="F66" i="49"/>
  <c r="M66" i="49" s="1"/>
  <c r="H66" i="49"/>
  <c r="O66" i="49" s="1"/>
  <c r="G66" i="49"/>
  <c r="N66" i="49" s="1"/>
  <c r="F150" i="48"/>
  <c r="M150" i="48" s="1"/>
  <c r="G150" i="48"/>
  <c r="N150" i="48" s="1"/>
  <c r="E150" i="48"/>
  <c r="L150" i="48" s="1"/>
  <c r="S150" i="48" s="1"/>
  <c r="H150" i="48"/>
  <c r="O150" i="48" s="1"/>
  <c r="E143" i="49"/>
  <c r="L143" i="49" s="1"/>
  <c r="U143" i="49" s="1"/>
  <c r="AP143" i="49" s="1"/>
  <c r="F143" i="49"/>
  <c r="M143" i="49" s="1"/>
  <c r="G143" i="49"/>
  <c r="N143" i="49" s="1"/>
  <c r="H143" i="49"/>
  <c r="O143" i="49" s="1"/>
  <c r="E29" i="49"/>
  <c r="L29" i="49" s="1"/>
  <c r="H29" i="49"/>
  <c r="O29" i="49" s="1"/>
  <c r="G29" i="49"/>
  <c r="N29" i="49" s="1"/>
  <c r="F29" i="49"/>
  <c r="M29" i="49" s="1"/>
  <c r="E98" i="49"/>
  <c r="L98" i="49" s="1"/>
  <c r="G98" i="49"/>
  <c r="N98" i="49" s="1"/>
  <c r="F98" i="49"/>
  <c r="M98" i="49" s="1"/>
  <c r="H98" i="49"/>
  <c r="O98" i="49" s="1"/>
  <c r="F116" i="48"/>
  <c r="M116" i="48" s="1"/>
  <c r="H116" i="48"/>
  <c r="O116" i="48" s="1"/>
  <c r="E116" i="48"/>
  <c r="L116" i="48" s="1"/>
  <c r="G116" i="48"/>
  <c r="N116" i="48" s="1"/>
  <c r="E115" i="49"/>
  <c r="L115" i="49" s="1"/>
  <c r="G115" i="49"/>
  <c r="N115" i="49" s="1"/>
  <c r="H115" i="49"/>
  <c r="O115" i="49" s="1"/>
  <c r="F115" i="49"/>
  <c r="M115" i="49" s="1"/>
  <c r="F147" i="48"/>
  <c r="M147" i="48" s="1"/>
  <c r="AA147" i="48" s="1"/>
  <c r="AS147" i="48" s="1"/>
  <c r="H147" i="48"/>
  <c r="O147" i="48" s="1"/>
  <c r="E147" i="48"/>
  <c r="L147" i="48" s="1"/>
  <c r="Q147" i="48" s="1"/>
  <c r="AN147" i="48" s="1"/>
  <c r="G147" i="48"/>
  <c r="N147" i="48" s="1"/>
  <c r="G27" i="49"/>
  <c r="N27" i="49" s="1"/>
  <c r="F27" i="49"/>
  <c r="M27" i="49" s="1"/>
  <c r="W27" i="49" s="1"/>
  <c r="AQ27" i="49" s="1"/>
  <c r="H27" i="49"/>
  <c r="O27" i="49" s="1"/>
  <c r="G208" i="48"/>
  <c r="N208" i="48" s="1"/>
  <c r="F208" i="48"/>
  <c r="M208" i="48" s="1"/>
  <c r="H208" i="48"/>
  <c r="O208" i="48" s="1"/>
  <c r="H219" i="50"/>
  <c r="O219" i="50" s="1"/>
  <c r="G219" i="50"/>
  <c r="N219" i="50" s="1"/>
  <c r="F219" i="50"/>
  <c r="M219" i="50" s="1"/>
  <c r="G239" i="49"/>
  <c r="N239" i="49" s="1"/>
  <c r="F239" i="49"/>
  <c r="M239" i="49" s="1"/>
  <c r="H239" i="49"/>
  <c r="O239" i="49" s="1"/>
  <c r="G263" i="50"/>
  <c r="N263" i="50" s="1"/>
  <c r="F263" i="50"/>
  <c r="M263" i="50" s="1"/>
  <c r="H263" i="50"/>
  <c r="O263" i="50" s="1"/>
  <c r="F311" i="49"/>
  <c r="M311" i="49" s="1"/>
  <c r="G311" i="49"/>
  <c r="N311" i="49" s="1"/>
  <c r="H311" i="49"/>
  <c r="O311" i="49" s="1"/>
  <c r="F330" i="48"/>
  <c r="M330" i="48" s="1"/>
  <c r="G330" i="48"/>
  <c r="N330" i="48" s="1"/>
  <c r="E330" i="48"/>
  <c r="L330" i="48" s="1"/>
  <c r="H330" i="48"/>
  <c r="O330" i="48" s="1"/>
  <c r="E347" i="50"/>
  <c r="L347" i="50" s="1"/>
  <c r="F347" i="50"/>
  <c r="M347" i="50" s="1"/>
  <c r="G347" i="50"/>
  <c r="N347" i="50" s="1"/>
  <c r="H347" i="50"/>
  <c r="O347" i="50" s="1"/>
  <c r="H264" i="49"/>
  <c r="O264" i="49" s="1"/>
  <c r="G264" i="49"/>
  <c r="N264" i="49" s="1"/>
  <c r="F264" i="49"/>
  <c r="M264" i="49" s="1"/>
  <c r="F288" i="50"/>
  <c r="M288" i="50" s="1"/>
  <c r="G288" i="50"/>
  <c r="N288" i="50" s="1"/>
  <c r="H288" i="50"/>
  <c r="O288" i="50" s="1"/>
  <c r="H304" i="50"/>
  <c r="O304" i="50" s="1"/>
  <c r="F304" i="50"/>
  <c r="M304" i="50" s="1"/>
  <c r="G304" i="50"/>
  <c r="N304" i="50" s="1"/>
  <c r="H348" i="49"/>
  <c r="O348" i="49" s="1"/>
  <c r="E348" i="49"/>
  <c r="L348" i="49" s="1"/>
  <c r="F348" i="49"/>
  <c r="M348" i="49" s="1"/>
  <c r="G348" i="49"/>
  <c r="N348" i="49" s="1"/>
  <c r="F360" i="49"/>
  <c r="M360" i="49" s="1"/>
  <c r="H360" i="49"/>
  <c r="O360" i="49" s="1"/>
  <c r="G360" i="49"/>
  <c r="N360" i="49" s="1"/>
  <c r="E360" i="49"/>
  <c r="L360" i="49" s="1"/>
  <c r="G22" i="48"/>
  <c r="N22" i="48" s="1"/>
  <c r="F22" i="48"/>
  <c r="M22" i="48" s="1"/>
  <c r="E22" i="48"/>
  <c r="L22" i="48" s="1"/>
  <c r="H22" i="48"/>
  <c r="O22" i="48" s="1"/>
  <c r="E44" i="49"/>
  <c r="L44" i="49" s="1"/>
  <c r="F44" i="49"/>
  <c r="M44" i="49" s="1"/>
  <c r="H44" i="49"/>
  <c r="O44" i="49" s="1"/>
  <c r="G44" i="49"/>
  <c r="N44" i="49" s="1"/>
  <c r="E18" i="49"/>
  <c r="L18" i="49" s="1"/>
  <c r="F18" i="49"/>
  <c r="M18" i="49" s="1"/>
  <c r="W18" i="49" s="1"/>
  <c r="AQ18" i="49" s="1"/>
  <c r="G18" i="49"/>
  <c r="N18" i="49" s="1"/>
  <c r="H18" i="49"/>
  <c r="O18" i="49" s="1"/>
  <c r="F135" i="48"/>
  <c r="M135" i="48" s="1"/>
  <c r="E135" i="48"/>
  <c r="L135" i="48" s="1"/>
  <c r="S135" i="48" s="1"/>
  <c r="H135" i="48"/>
  <c r="O135" i="48" s="1"/>
  <c r="G135" i="48"/>
  <c r="N135" i="48" s="1"/>
  <c r="H179" i="48"/>
  <c r="O179" i="48" s="1"/>
  <c r="G179" i="48"/>
  <c r="N179" i="48" s="1"/>
  <c r="F179" i="48"/>
  <c r="M179" i="48" s="1"/>
  <c r="E179" i="48"/>
  <c r="L179" i="48" s="1"/>
  <c r="E55" i="49"/>
  <c r="L55" i="49" s="1"/>
  <c r="G55" i="49"/>
  <c r="N55" i="49" s="1"/>
  <c r="H55" i="49"/>
  <c r="O55" i="49" s="1"/>
  <c r="F55" i="49"/>
  <c r="M55" i="49" s="1"/>
  <c r="E77" i="49"/>
  <c r="L77" i="49" s="1"/>
  <c r="S77" i="49" s="1"/>
  <c r="G77" i="49"/>
  <c r="N77" i="49" s="1"/>
  <c r="H77" i="49"/>
  <c r="O77" i="49" s="1"/>
  <c r="F77" i="49"/>
  <c r="M77" i="49" s="1"/>
  <c r="U77" i="49" s="1"/>
  <c r="AP77" i="49" s="1"/>
  <c r="E51" i="49"/>
  <c r="L51" i="49" s="1"/>
  <c r="G51" i="49"/>
  <c r="N51" i="49" s="1"/>
  <c r="H51" i="49"/>
  <c r="O51" i="49" s="1"/>
  <c r="F51" i="49"/>
  <c r="M51" i="49" s="1"/>
  <c r="E93" i="49"/>
  <c r="L93" i="49" s="1"/>
  <c r="H93" i="49"/>
  <c r="O93" i="49" s="1"/>
  <c r="G93" i="49"/>
  <c r="N93" i="49" s="1"/>
  <c r="F93" i="49"/>
  <c r="M93" i="49" s="1"/>
  <c r="U93" i="49" s="1"/>
  <c r="AP93" i="49" s="1"/>
  <c r="E61" i="49"/>
  <c r="L61" i="49" s="1"/>
  <c r="F61" i="49"/>
  <c r="M61" i="49" s="1"/>
  <c r="W61" i="49" s="1"/>
  <c r="AQ61" i="49" s="1"/>
  <c r="H61" i="49"/>
  <c r="O61" i="49" s="1"/>
  <c r="G61" i="49"/>
  <c r="N61" i="49" s="1"/>
  <c r="E107" i="49"/>
  <c r="L107" i="49" s="1"/>
  <c r="H107" i="49"/>
  <c r="O107" i="49" s="1"/>
  <c r="F107" i="49"/>
  <c r="M107" i="49" s="1"/>
  <c r="G107" i="49"/>
  <c r="N107" i="49" s="1"/>
  <c r="E50" i="49"/>
  <c r="L50" i="49" s="1"/>
  <c r="H50" i="49"/>
  <c r="O50" i="49" s="1"/>
  <c r="F50" i="49"/>
  <c r="M50" i="49" s="1"/>
  <c r="G50" i="49"/>
  <c r="N50" i="49" s="1"/>
  <c r="F13" i="48"/>
  <c r="M13" i="48" s="1"/>
  <c r="AA13" i="48" s="1"/>
  <c r="AS13" i="48" s="1"/>
  <c r="E13" i="48"/>
  <c r="L13" i="48" s="1"/>
  <c r="G13" i="48"/>
  <c r="N13" i="48" s="1"/>
  <c r="AI13" i="48" s="1"/>
  <c r="AW13" i="48" s="1"/>
  <c r="H13" i="48"/>
  <c r="O13" i="48" s="1"/>
  <c r="F8" i="48"/>
  <c r="M8" i="48" s="1"/>
  <c r="AA8" i="48" s="1"/>
  <c r="AS8" i="48" s="1"/>
  <c r="E8" i="48"/>
  <c r="L8" i="48" s="1"/>
  <c r="H8" i="48"/>
  <c r="O8" i="48" s="1"/>
  <c r="G8" i="48"/>
  <c r="N8" i="48" s="1"/>
  <c r="G27" i="48"/>
  <c r="N27" i="48" s="1"/>
  <c r="H27" i="48"/>
  <c r="O27" i="48" s="1"/>
  <c r="E27" i="48"/>
  <c r="L27" i="48" s="1"/>
  <c r="F27" i="48"/>
  <c r="M27" i="48" s="1"/>
  <c r="E200" i="48"/>
  <c r="L200" i="48" s="1"/>
  <c r="F200" i="48"/>
  <c r="M200" i="48" s="1"/>
  <c r="H200" i="48"/>
  <c r="O200" i="48" s="1"/>
  <c r="G200" i="48"/>
  <c r="N200" i="48" s="1"/>
  <c r="E47" i="49"/>
  <c r="L47" i="49" s="1"/>
  <c r="H47" i="49"/>
  <c r="O47" i="49" s="1"/>
  <c r="G47" i="49"/>
  <c r="N47" i="49" s="1"/>
  <c r="F47" i="49"/>
  <c r="M47" i="49" s="1"/>
  <c r="F173" i="48"/>
  <c r="M173" i="48" s="1"/>
  <c r="H173" i="48"/>
  <c r="O173" i="48" s="1"/>
  <c r="E173" i="48"/>
  <c r="L173" i="48" s="1"/>
  <c r="G173" i="48"/>
  <c r="N173" i="48" s="1"/>
  <c r="H125" i="48"/>
  <c r="O125" i="48" s="1"/>
  <c r="E125" i="48"/>
  <c r="L125" i="48" s="1"/>
  <c r="S125" i="48" s="1"/>
  <c r="G125" i="48"/>
  <c r="N125" i="48" s="1"/>
  <c r="F125" i="48"/>
  <c r="M125" i="48" s="1"/>
  <c r="G123" i="48"/>
  <c r="N123" i="48" s="1"/>
  <c r="H123" i="48"/>
  <c r="O123" i="48" s="1"/>
  <c r="E123" i="48"/>
  <c r="L123" i="48" s="1"/>
  <c r="S123" i="48" s="1"/>
  <c r="F123" i="48"/>
  <c r="M123" i="48" s="1"/>
  <c r="G96" i="48"/>
  <c r="N96" i="48" s="1"/>
  <c r="E96" i="48"/>
  <c r="L96" i="48" s="1"/>
  <c r="S96" i="48" s="1"/>
  <c r="H96" i="48"/>
  <c r="O96" i="48" s="1"/>
  <c r="F96" i="48"/>
  <c r="M96" i="48" s="1"/>
  <c r="U96" i="48" s="1"/>
  <c r="AP96" i="48" s="1"/>
  <c r="F93" i="48"/>
  <c r="M93" i="48" s="1"/>
  <c r="U93" i="48" s="1"/>
  <c r="AP93" i="48" s="1"/>
  <c r="G93" i="48"/>
  <c r="N93" i="48" s="1"/>
  <c r="H93" i="48"/>
  <c r="O93" i="48" s="1"/>
  <c r="E93" i="48"/>
  <c r="L93" i="48" s="1"/>
  <c r="S93" i="48" s="1"/>
  <c r="G16" i="48"/>
  <c r="N16" i="48" s="1"/>
  <c r="F16" i="48"/>
  <c r="M16" i="48" s="1"/>
  <c r="E16" i="48"/>
  <c r="L16" i="48" s="1"/>
  <c r="H16" i="48"/>
  <c r="O16" i="48" s="1"/>
  <c r="G29" i="48"/>
  <c r="N29" i="48" s="1"/>
  <c r="F29" i="48"/>
  <c r="M29" i="48" s="1"/>
  <c r="H29" i="48"/>
  <c r="O29" i="48" s="1"/>
  <c r="E29" i="48"/>
  <c r="L29" i="48" s="1"/>
  <c r="H185" i="48"/>
  <c r="O185" i="48" s="1"/>
  <c r="F185" i="48"/>
  <c r="M185" i="48" s="1"/>
  <c r="AA185" i="48" s="1"/>
  <c r="AS185" i="48" s="1"/>
  <c r="E185" i="48"/>
  <c r="L185" i="48" s="1"/>
  <c r="G185" i="48"/>
  <c r="N185" i="48" s="1"/>
  <c r="G83" i="48"/>
  <c r="N83" i="48" s="1"/>
  <c r="F83" i="48"/>
  <c r="M83" i="48" s="1"/>
  <c r="U83" i="48" s="1"/>
  <c r="AP83" i="48" s="1"/>
  <c r="E83" i="48"/>
  <c r="L83" i="48" s="1"/>
  <c r="S83" i="48" s="1"/>
  <c r="H83" i="48"/>
  <c r="O83" i="48" s="1"/>
  <c r="F204" i="48"/>
  <c r="M204" i="48" s="1"/>
  <c r="U204" i="48" s="1"/>
  <c r="AP204" i="48" s="1"/>
  <c r="H204" i="48"/>
  <c r="O204" i="48" s="1"/>
  <c r="G204" i="48"/>
  <c r="N204" i="48" s="1"/>
  <c r="E204" i="48"/>
  <c r="L204" i="48" s="1"/>
  <c r="E5" i="48"/>
  <c r="L5" i="48" s="1"/>
  <c r="F5" i="48"/>
  <c r="M5" i="48" s="1"/>
  <c r="AA5" i="48" s="1"/>
  <c r="AS5" i="48" s="1"/>
  <c r="G5" i="48"/>
  <c r="N5" i="48" s="1"/>
  <c r="H5" i="48"/>
  <c r="O5" i="48" s="1"/>
  <c r="H161" i="48"/>
  <c r="O161" i="48" s="1"/>
  <c r="E161" i="48"/>
  <c r="L161" i="48" s="1"/>
  <c r="S161" i="48" s="1"/>
  <c r="F161" i="48"/>
  <c r="M161" i="48" s="1"/>
  <c r="G161" i="48"/>
  <c r="N161" i="48" s="1"/>
  <c r="G126" i="48"/>
  <c r="N126" i="48" s="1"/>
  <c r="F126" i="48"/>
  <c r="M126" i="48" s="1"/>
  <c r="E126" i="48"/>
  <c r="L126" i="48" s="1"/>
  <c r="S126" i="48" s="1"/>
  <c r="H126" i="48"/>
  <c r="O126" i="48" s="1"/>
  <c r="F42" i="48"/>
  <c r="M42" i="48" s="1"/>
  <c r="H42" i="48"/>
  <c r="O42" i="48" s="1"/>
  <c r="E42" i="48"/>
  <c r="L42" i="48" s="1"/>
  <c r="U42" i="48" s="1"/>
  <c r="AP42" i="48" s="1"/>
  <c r="G42" i="48"/>
  <c r="N42" i="48" s="1"/>
  <c r="F49" i="48"/>
  <c r="M49" i="48" s="1"/>
  <c r="W49" i="48" s="1"/>
  <c r="AQ49" i="48" s="1"/>
  <c r="H49" i="48"/>
  <c r="O49" i="48" s="1"/>
  <c r="E49" i="48"/>
  <c r="L49" i="48" s="1"/>
  <c r="G49" i="48"/>
  <c r="N49" i="48" s="1"/>
  <c r="F56" i="48"/>
  <c r="M56" i="48" s="1"/>
  <c r="E56" i="48"/>
  <c r="L56" i="48" s="1"/>
  <c r="G56" i="48"/>
  <c r="N56" i="48" s="1"/>
  <c r="H56" i="48"/>
  <c r="O56" i="48" s="1"/>
  <c r="F60" i="48"/>
  <c r="M60" i="48" s="1"/>
  <c r="W60" i="48" s="1"/>
  <c r="AQ60" i="48" s="1"/>
  <c r="E60" i="48"/>
  <c r="L60" i="48" s="1"/>
  <c r="U60" i="48" s="1"/>
  <c r="AP60" i="48" s="1"/>
  <c r="H60" i="48"/>
  <c r="O60" i="48" s="1"/>
  <c r="G60" i="48"/>
  <c r="N60" i="48" s="1"/>
  <c r="H72" i="48"/>
  <c r="O72" i="48" s="1"/>
  <c r="E72" i="48"/>
  <c r="L72" i="48" s="1"/>
  <c r="S72" i="48" s="1"/>
  <c r="G72" i="48"/>
  <c r="N72" i="48" s="1"/>
  <c r="F72" i="48"/>
  <c r="M72" i="48" s="1"/>
  <c r="F87" i="48"/>
  <c r="M87" i="48" s="1"/>
  <c r="H87" i="48"/>
  <c r="O87" i="48" s="1"/>
  <c r="E87" i="48"/>
  <c r="L87" i="48" s="1"/>
  <c r="S87" i="48" s="1"/>
  <c r="G87" i="48"/>
  <c r="N87" i="48" s="1"/>
  <c r="H151" i="48"/>
  <c r="O151" i="48" s="1"/>
  <c r="F151" i="48"/>
  <c r="M151" i="48" s="1"/>
  <c r="E151" i="48"/>
  <c r="L151" i="48" s="1"/>
  <c r="G151" i="48"/>
  <c r="N151" i="48" s="1"/>
  <c r="F103" i="48"/>
  <c r="M103" i="48" s="1"/>
  <c r="E103" i="48"/>
  <c r="L103" i="48" s="1"/>
  <c r="H103" i="48"/>
  <c r="O103" i="48" s="1"/>
  <c r="G103" i="48"/>
  <c r="N103" i="48" s="1"/>
  <c r="F111" i="48"/>
  <c r="M111" i="48" s="1"/>
  <c r="E111" i="48"/>
  <c r="L111" i="48" s="1"/>
  <c r="H111" i="48"/>
  <c r="G111" i="48"/>
  <c r="N111" i="48" s="1"/>
  <c r="H117" i="48"/>
  <c r="O117" i="48" s="1"/>
  <c r="E117" i="48"/>
  <c r="L117" i="48" s="1"/>
  <c r="Q117" i="48" s="1"/>
  <c r="F117" i="48"/>
  <c r="M117" i="48" s="1"/>
  <c r="G117" i="48"/>
  <c r="N117" i="48" s="1"/>
  <c r="H137" i="48"/>
  <c r="O137" i="48" s="1"/>
  <c r="E137" i="48"/>
  <c r="L137" i="48" s="1"/>
  <c r="S137" i="48" s="1"/>
  <c r="F137" i="48"/>
  <c r="M137" i="48" s="1"/>
  <c r="G137" i="48"/>
  <c r="N137" i="48" s="1"/>
  <c r="H23" i="48"/>
  <c r="O23" i="48" s="1"/>
  <c r="G23" i="48"/>
  <c r="N23" i="48" s="1"/>
  <c r="F23" i="48"/>
  <c r="M23" i="48" s="1"/>
  <c r="W23" i="48" s="1"/>
  <c r="AQ23" i="48" s="1"/>
  <c r="E23" i="48"/>
  <c r="L23" i="48" s="1"/>
  <c r="Q23" i="48" s="1"/>
  <c r="AN23" i="48" s="1"/>
  <c r="F153" i="48"/>
  <c r="M153" i="48" s="1"/>
  <c r="W153" i="48" s="1"/>
  <c r="AQ153" i="48" s="1"/>
  <c r="H153" i="48"/>
  <c r="O153" i="48" s="1"/>
  <c r="G153" i="48"/>
  <c r="N153" i="48" s="1"/>
  <c r="E153" i="48"/>
  <c r="L153" i="48" s="1"/>
  <c r="G61" i="48"/>
  <c r="N61" i="48" s="1"/>
  <c r="H61" i="48"/>
  <c r="O61" i="48" s="1"/>
  <c r="F61" i="48"/>
  <c r="M61" i="48" s="1"/>
  <c r="W61" i="48" s="1"/>
  <c r="AQ61" i="48" s="1"/>
  <c r="G66" i="48"/>
  <c r="N66" i="48" s="1"/>
  <c r="F66" i="48"/>
  <c r="M66" i="48" s="1"/>
  <c r="H66" i="48"/>
  <c r="O66" i="48" s="1"/>
  <c r="G163" i="48"/>
  <c r="N163" i="48" s="1"/>
  <c r="F163" i="48"/>
  <c r="M163" i="48" s="1"/>
  <c r="H163" i="48"/>
  <c r="O163" i="48" s="1"/>
  <c r="G100" i="48"/>
  <c r="N100" i="48" s="1"/>
  <c r="F100" i="48"/>
  <c r="M100" i="48" s="1"/>
  <c r="H100" i="48"/>
  <c r="O100" i="48" s="1"/>
  <c r="G108" i="48"/>
  <c r="N108" i="48" s="1"/>
  <c r="F108" i="48"/>
  <c r="M108" i="48" s="1"/>
  <c r="H108" i="48"/>
  <c r="O108" i="48" s="1"/>
  <c r="H205" i="48"/>
  <c r="O205" i="48" s="1"/>
  <c r="F205" i="48"/>
  <c r="M205" i="48" s="1"/>
  <c r="G205" i="48"/>
  <c r="N205" i="48" s="1"/>
  <c r="G209" i="48"/>
  <c r="N209" i="48" s="1"/>
  <c r="F209" i="48"/>
  <c r="M209" i="48" s="1"/>
  <c r="H209" i="48"/>
  <c r="O209" i="48" s="1"/>
  <c r="G59" i="48"/>
  <c r="N59" i="48" s="1"/>
  <c r="F59" i="48"/>
  <c r="M59" i="48" s="1"/>
  <c r="H59" i="48"/>
  <c r="O59" i="48" s="1"/>
  <c r="F212" i="48"/>
  <c r="M212" i="48" s="1"/>
  <c r="G212" i="48"/>
  <c r="N212" i="48" s="1"/>
  <c r="H212" i="48"/>
  <c r="O212" i="48" s="1"/>
  <c r="F139" i="48"/>
  <c r="M139" i="48" s="1"/>
  <c r="G139" i="48"/>
  <c r="N139" i="48" s="1"/>
  <c r="H139" i="48"/>
  <c r="O139" i="48" s="1"/>
  <c r="F219" i="48"/>
  <c r="M219" i="48" s="1"/>
  <c r="G219" i="48"/>
  <c r="N219" i="48" s="1"/>
  <c r="H219" i="48"/>
  <c r="O219" i="48" s="1"/>
  <c r="F223" i="48"/>
  <c r="M223" i="48" s="1"/>
  <c r="H223" i="48"/>
  <c r="O223" i="48" s="1"/>
  <c r="G223" i="48"/>
  <c r="N223" i="48" s="1"/>
  <c r="H224" i="50"/>
  <c r="O224" i="50" s="1"/>
  <c r="F224" i="50"/>
  <c r="M224" i="50" s="1"/>
  <c r="G224" i="50"/>
  <c r="N224" i="50" s="1"/>
  <c r="H232" i="49"/>
  <c r="O232" i="49" s="1"/>
  <c r="F232" i="49"/>
  <c r="M232" i="49" s="1"/>
  <c r="G232" i="49"/>
  <c r="N232" i="49" s="1"/>
  <c r="F239" i="48"/>
  <c r="M239" i="48" s="1"/>
  <c r="G239" i="48"/>
  <c r="N239" i="48" s="1"/>
  <c r="H239" i="48"/>
  <c r="O239" i="48" s="1"/>
  <c r="G252" i="50"/>
  <c r="N252" i="50" s="1"/>
  <c r="F252" i="50"/>
  <c r="M252" i="50" s="1"/>
  <c r="H252" i="50"/>
  <c r="O252" i="50" s="1"/>
  <c r="F292" i="49"/>
  <c r="M292" i="49" s="1"/>
  <c r="H292" i="49"/>
  <c r="O292" i="49" s="1"/>
  <c r="G292" i="49"/>
  <c r="N292" i="49" s="1"/>
  <c r="F311" i="48"/>
  <c r="M311" i="48" s="1"/>
  <c r="G311" i="48"/>
  <c r="N311" i="48" s="1"/>
  <c r="H311" i="48"/>
  <c r="O311" i="48" s="1"/>
  <c r="G328" i="50"/>
  <c r="N328" i="50" s="1"/>
  <c r="H328" i="50"/>
  <c r="O328" i="50" s="1"/>
  <c r="F328" i="50"/>
  <c r="M328" i="50" s="1"/>
  <c r="H364" i="49"/>
  <c r="O364" i="49" s="1"/>
  <c r="G364" i="49"/>
  <c r="N364" i="49" s="1"/>
  <c r="F364" i="49"/>
  <c r="M364" i="49" s="1"/>
  <c r="G190" i="50"/>
  <c r="N190" i="50" s="1"/>
  <c r="H190" i="50"/>
  <c r="O190" i="50" s="1"/>
  <c r="F190" i="50"/>
  <c r="M190" i="50" s="1"/>
  <c r="E190" i="50"/>
  <c r="L190" i="50" s="1"/>
  <c r="S190" i="50" s="1"/>
  <c r="G7" i="50"/>
  <c r="N7" i="50" s="1"/>
  <c r="H7" i="50"/>
  <c r="O7" i="50" s="1"/>
  <c r="F7" i="50"/>
  <c r="M7" i="50" s="1"/>
  <c r="AA7" i="50" s="1"/>
  <c r="AS7" i="50" s="1"/>
  <c r="E7" i="50"/>
  <c r="L7" i="50" s="1"/>
  <c r="G62" i="50"/>
  <c r="N62" i="50" s="1"/>
  <c r="H62" i="50"/>
  <c r="O62" i="50" s="1"/>
  <c r="F62" i="50"/>
  <c r="M62" i="50" s="1"/>
  <c r="U62" i="50" s="1"/>
  <c r="AP62" i="50" s="1"/>
  <c r="E62" i="50"/>
  <c r="L62" i="50" s="1"/>
  <c r="F101" i="50"/>
  <c r="M101" i="50" s="1"/>
  <c r="U101" i="50" s="1"/>
  <c r="AP101" i="50" s="1"/>
  <c r="H101" i="50"/>
  <c r="O101" i="50" s="1"/>
  <c r="G101" i="50"/>
  <c r="N101" i="50" s="1"/>
  <c r="E101" i="50"/>
  <c r="L101" i="50" s="1"/>
  <c r="G106" i="48"/>
  <c r="N106" i="48" s="1"/>
  <c r="E106" i="48"/>
  <c r="L106" i="48" s="1"/>
  <c r="S106" i="48" s="1"/>
  <c r="F106" i="48"/>
  <c r="M106" i="48" s="1"/>
  <c r="U106" i="48" s="1"/>
  <c r="AP106" i="48" s="1"/>
  <c r="H106" i="48"/>
  <c r="O106" i="48" s="1"/>
  <c r="F61" i="50"/>
  <c r="M61" i="50" s="1"/>
  <c r="H61" i="50"/>
  <c r="O61" i="50" s="1"/>
  <c r="E61" i="50"/>
  <c r="L61" i="50" s="1"/>
  <c r="G61" i="50"/>
  <c r="N61" i="50" s="1"/>
  <c r="G71" i="50"/>
  <c r="N71" i="50" s="1"/>
  <c r="F71" i="50"/>
  <c r="M71" i="50" s="1"/>
  <c r="E71" i="50"/>
  <c r="L71" i="50" s="1"/>
  <c r="H71" i="50"/>
  <c r="O71" i="50" s="1"/>
  <c r="F210" i="50"/>
  <c r="M210" i="50" s="1"/>
  <c r="H210" i="50"/>
  <c r="O210" i="50" s="1"/>
  <c r="G210" i="50"/>
  <c r="N210" i="50" s="1"/>
  <c r="E210" i="50"/>
  <c r="L210" i="50" s="1"/>
  <c r="S210" i="50" s="1"/>
  <c r="F125" i="50"/>
  <c r="M125" i="50" s="1"/>
  <c r="U125" i="50" s="1"/>
  <c r="AP125" i="50" s="1"/>
  <c r="E125" i="50"/>
  <c r="L125" i="50" s="1"/>
  <c r="H125" i="50"/>
  <c r="O125" i="50" s="1"/>
  <c r="G125" i="50"/>
  <c r="N125" i="50" s="1"/>
  <c r="E207" i="50"/>
  <c r="L207" i="50" s="1"/>
  <c r="S207" i="50" s="1"/>
  <c r="G207" i="50"/>
  <c r="N207" i="50" s="1"/>
  <c r="H207" i="50"/>
  <c r="O207" i="50" s="1"/>
  <c r="F207" i="50"/>
  <c r="M207" i="50" s="1"/>
  <c r="F16" i="50"/>
  <c r="M16" i="50" s="1"/>
  <c r="AA16" i="50" s="1"/>
  <c r="AS16" i="50" s="1"/>
  <c r="E16" i="50"/>
  <c r="L16" i="50" s="1"/>
  <c r="H16" i="50"/>
  <c r="O16" i="50" s="1"/>
  <c r="G16" i="50"/>
  <c r="N16" i="50" s="1"/>
  <c r="H56" i="50"/>
  <c r="O56" i="50" s="1"/>
  <c r="G56" i="50"/>
  <c r="N56" i="50" s="1"/>
  <c r="F56" i="50"/>
  <c r="M56" i="50" s="1"/>
  <c r="U56" i="50" s="1"/>
  <c r="AP56" i="50" s="1"/>
  <c r="E56" i="50"/>
  <c r="L56" i="50" s="1"/>
  <c r="E39" i="50"/>
  <c r="L39" i="50" s="1"/>
  <c r="F39" i="50"/>
  <c r="M39" i="50" s="1"/>
  <c r="U39" i="50" s="1"/>
  <c r="AP39" i="50" s="1"/>
  <c r="H39" i="50"/>
  <c r="O39" i="50" s="1"/>
  <c r="G39" i="50"/>
  <c r="N39" i="50" s="1"/>
  <c r="H153" i="50"/>
  <c r="O153" i="50" s="1"/>
  <c r="E153" i="50"/>
  <c r="L153" i="50" s="1"/>
  <c r="S153" i="50" s="1"/>
  <c r="G153" i="50"/>
  <c r="N153" i="50" s="1"/>
  <c r="F153" i="50"/>
  <c r="M153" i="50" s="1"/>
  <c r="U153" i="50" s="1"/>
  <c r="AP153" i="50" s="1"/>
  <c r="G8" i="50"/>
  <c r="N8" i="50" s="1"/>
  <c r="H8" i="50"/>
  <c r="O8" i="50" s="1"/>
  <c r="F8" i="50"/>
  <c r="M8" i="50" s="1"/>
  <c r="E8" i="50"/>
  <c r="L8" i="50" s="1"/>
  <c r="F203" i="50"/>
  <c r="M203" i="50" s="1"/>
  <c r="AA203" i="50" s="1"/>
  <c r="AS203" i="50" s="1"/>
  <c r="E203" i="50"/>
  <c r="L203" i="50" s="1"/>
  <c r="H203" i="50"/>
  <c r="O203" i="50" s="1"/>
  <c r="G203" i="50"/>
  <c r="N203" i="50" s="1"/>
  <c r="H200" i="50"/>
  <c r="O200" i="50" s="1"/>
  <c r="F200" i="50"/>
  <c r="M200" i="50" s="1"/>
  <c r="G200" i="50"/>
  <c r="N200" i="50" s="1"/>
  <c r="E200" i="50"/>
  <c r="L200" i="50" s="1"/>
  <c r="S200" i="50" s="1"/>
  <c r="E55" i="50"/>
  <c r="L55" i="50" s="1"/>
  <c r="F55" i="50"/>
  <c r="M55" i="50" s="1"/>
  <c r="U55" i="50" s="1"/>
  <c r="AP55" i="50" s="1"/>
  <c r="G55" i="50"/>
  <c r="N55" i="50" s="1"/>
  <c r="H55" i="50"/>
  <c r="O55" i="50" s="1"/>
  <c r="H181" i="50"/>
  <c r="O181" i="50" s="1"/>
  <c r="E181" i="50"/>
  <c r="L181" i="50" s="1"/>
  <c r="S181" i="50" s="1"/>
  <c r="G181" i="50"/>
  <c r="N181" i="50" s="1"/>
  <c r="F181" i="50"/>
  <c r="M181" i="50" s="1"/>
  <c r="H184" i="50"/>
  <c r="O184" i="50" s="1"/>
  <c r="F184" i="50"/>
  <c r="M184" i="50" s="1"/>
  <c r="G184" i="50"/>
  <c r="N184" i="50" s="1"/>
  <c r="E184" i="50"/>
  <c r="L184" i="50" s="1"/>
  <c r="S184" i="50" s="1"/>
  <c r="E95" i="50"/>
  <c r="L95" i="50" s="1"/>
  <c r="H95" i="50"/>
  <c r="O95" i="50" s="1"/>
  <c r="G95" i="50"/>
  <c r="N95" i="50" s="1"/>
  <c r="F95" i="50"/>
  <c r="M95" i="50" s="1"/>
  <c r="W95" i="50" s="1"/>
  <c r="AQ95" i="50" s="1"/>
  <c r="E42" i="50"/>
  <c r="L42" i="50" s="1"/>
  <c r="H42" i="50"/>
  <c r="O42" i="50" s="1"/>
  <c r="G42" i="50"/>
  <c r="N42" i="50" s="1"/>
  <c r="F42" i="50"/>
  <c r="M42" i="50" s="1"/>
  <c r="U42" i="50" s="1"/>
  <c r="AP42" i="50" s="1"/>
  <c r="E93" i="50"/>
  <c r="L93" i="50" s="1"/>
  <c r="G93" i="50"/>
  <c r="N93" i="50" s="1"/>
  <c r="F93" i="50"/>
  <c r="M93" i="50" s="1"/>
  <c r="W93" i="50" s="1"/>
  <c r="AQ93" i="50" s="1"/>
  <c r="H93" i="50"/>
  <c r="O93" i="50" s="1"/>
  <c r="F21" i="50"/>
  <c r="M21" i="50" s="1"/>
  <c r="G21" i="50"/>
  <c r="N21" i="50" s="1"/>
  <c r="E21" i="50"/>
  <c r="L21" i="50" s="1"/>
  <c r="H21" i="50"/>
  <c r="O21" i="50" s="1"/>
  <c r="E13" i="50"/>
  <c r="L13" i="50" s="1"/>
  <c r="H13" i="50"/>
  <c r="O13" i="50" s="1"/>
  <c r="F13" i="50"/>
  <c r="M13" i="50" s="1"/>
  <c r="AA13" i="50" s="1"/>
  <c r="AS13" i="50" s="1"/>
  <c r="G13" i="50"/>
  <c r="N13" i="50" s="1"/>
  <c r="G45" i="50"/>
  <c r="N45" i="50" s="1"/>
  <c r="H45" i="50"/>
  <c r="O45" i="50" s="1"/>
  <c r="E45" i="50"/>
  <c r="L45" i="50" s="1"/>
  <c r="F45" i="50"/>
  <c r="M45" i="50" s="1"/>
  <c r="AA45" i="50" s="1"/>
  <c r="AS45" i="50" s="1"/>
  <c r="H189" i="50"/>
  <c r="O189" i="50" s="1"/>
  <c r="G189" i="50"/>
  <c r="N189" i="50" s="1"/>
  <c r="F189" i="50"/>
  <c r="M189" i="50" s="1"/>
  <c r="E189" i="50"/>
  <c r="L189" i="50" s="1"/>
  <c r="S189" i="50" s="1"/>
  <c r="F186" i="50"/>
  <c r="M186" i="50" s="1"/>
  <c r="H186" i="50"/>
  <c r="O186" i="50" s="1"/>
  <c r="G186" i="50"/>
  <c r="N186" i="50" s="1"/>
  <c r="E186" i="50"/>
  <c r="L186" i="50" s="1"/>
  <c r="S186" i="50" s="1"/>
  <c r="E134" i="50"/>
  <c r="L134" i="50" s="1"/>
  <c r="H134" i="50"/>
  <c r="O134" i="50" s="1"/>
  <c r="F134" i="50"/>
  <c r="M134" i="50" s="1"/>
  <c r="U134" i="50" s="1"/>
  <c r="AP134" i="50" s="1"/>
  <c r="G134" i="50"/>
  <c r="N134" i="50" s="1"/>
  <c r="E82" i="50"/>
  <c r="L82" i="50" s="1"/>
  <c r="G82" i="50"/>
  <c r="N82" i="50" s="1"/>
  <c r="F82" i="50"/>
  <c r="M82" i="50" s="1"/>
  <c r="H82" i="50"/>
  <c r="O82" i="50" s="1"/>
  <c r="G65" i="50"/>
  <c r="N65" i="50" s="1"/>
  <c r="F65" i="50"/>
  <c r="M65" i="50" s="1"/>
  <c r="W65" i="50" s="1"/>
  <c r="AQ65" i="50" s="1"/>
  <c r="E65" i="50"/>
  <c r="L65" i="50" s="1"/>
  <c r="S65" i="50" s="1"/>
  <c r="H65" i="50"/>
  <c r="O65" i="50" s="1"/>
  <c r="H70" i="50"/>
  <c r="O70" i="50" s="1"/>
  <c r="E70" i="50"/>
  <c r="L70" i="50" s="1"/>
  <c r="F70" i="50"/>
  <c r="M70" i="50" s="1"/>
  <c r="G70" i="50"/>
  <c r="N70" i="50" s="1"/>
  <c r="F80" i="50"/>
  <c r="M80" i="50" s="1"/>
  <c r="E80" i="50"/>
  <c r="L80" i="50" s="1"/>
  <c r="G80" i="50"/>
  <c r="N80" i="50" s="1"/>
  <c r="H80" i="50"/>
  <c r="O80" i="50" s="1"/>
  <c r="H100" i="50"/>
  <c r="O100" i="50" s="1"/>
  <c r="E100" i="50"/>
  <c r="L100" i="50" s="1"/>
  <c r="S100" i="50" s="1"/>
  <c r="G100" i="50"/>
  <c r="N100" i="50" s="1"/>
  <c r="F100" i="50"/>
  <c r="M100" i="50" s="1"/>
  <c r="W100" i="50" s="1"/>
  <c r="AQ100" i="50" s="1"/>
  <c r="F111" i="50"/>
  <c r="M111" i="50" s="1"/>
  <c r="H111" i="50"/>
  <c r="O111" i="50" s="1"/>
  <c r="E111" i="50"/>
  <c r="L111" i="50" s="1"/>
  <c r="S111" i="50" s="1"/>
  <c r="G111" i="50"/>
  <c r="N111" i="50" s="1"/>
  <c r="F124" i="50"/>
  <c r="M124" i="50" s="1"/>
  <c r="G124" i="50"/>
  <c r="N124" i="50" s="1"/>
  <c r="E124" i="50"/>
  <c r="L124" i="50" s="1"/>
  <c r="H124" i="50"/>
  <c r="O124" i="50" s="1"/>
  <c r="F135" i="50"/>
  <c r="M135" i="50" s="1"/>
  <c r="U135" i="50" s="1"/>
  <c r="AP135" i="50" s="1"/>
  <c r="H135" i="50"/>
  <c r="O135" i="50" s="1"/>
  <c r="E135" i="50"/>
  <c r="L135" i="50" s="1"/>
  <c r="G135" i="50"/>
  <c r="N135" i="50" s="1"/>
  <c r="E154" i="50"/>
  <c r="L154" i="50" s="1"/>
  <c r="F154" i="50"/>
  <c r="M154" i="50" s="1"/>
  <c r="G154" i="50"/>
  <c r="N154" i="50" s="1"/>
  <c r="H154" i="50"/>
  <c r="O154" i="50" s="1"/>
  <c r="G161" i="50"/>
  <c r="N161" i="50" s="1"/>
  <c r="F161" i="50"/>
  <c r="M161" i="50" s="1"/>
  <c r="H161" i="50"/>
  <c r="O161" i="50" s="1"/>
  <c r="E161" i="50"/>
  <c r="L161" i="50" s="1"/>
  <c r="E177" i="50"/>
  <c r="L177" i="50" s="1"/>
  <c r="S177" i="50" s="1"/>
  <c r="H177" i="50"/>
  <c r="O177" i="50" s="1"/>
  <c r="F177" i="50"/>
  <c r="M177" i="50" s="1"/>
  <c r="G177" i="50"/>
  <c r="N177" i="50" s="1"/>
  <c r="E196" i="50"/>
  <c r="L196" i="50" s="1"/>
  <c r="G196" i="50"/>
  <c r="N196" i="50" s="1"/>
  <c r="H196" i="50"/>
  <c r="F196" i="50"/>
  <c r="M196" i="50" s="1"/>
  <c r="U196" i="50" s="1"/>
  <c r="AP196" i="50" s="1"/>
  <c r="H47" i="50"/>
  <c r="O47" i="50" s="1"/>
  <c r="E47" i="50"/>
  <c r="L47" i="50" s="1"/>
  <c r="G47" i="50"/>
  <c r="N47" i="50" s="1"/>
  <c r="F47" i="50"/>
  <c r="M47" i="50" s="1"/>
  <c r="G69" i="50"/>
  <c r="N69" i="50" s="1"/>
  <c r="F69" i="50"/>
  <c r="M69" i="50" s="1"/>
  <c r="H69" i="50"/>
  <c r="O69" i="50" s="1"/>
  <c r="E69" i="50"/>
  <c r="L69" i="50" s="1"/>
  <c r="H91" i="50"/>
  <c r="O91" i="50" s="1"/>
  <c r="G91" i="50"/>
  <c r="N91" i="50" s="1"/>
  <c r="E91" i="50"/>
  <c r="L91" i="50" s="1"/>
  <c r="F91" i="50"/>
  <c r="M91" i="50" s="1"/>
  <c r="U91" i="50" s="1"/>
  <c r="AP91" i="50" s="1"/>
  <c r="G103" i="50"/>
  <c r="N103" i="50" s="1"/>
  <c r="F103" i="50"/>
  <c r="M103" i="50" s="1"/>
  <c r="U103" i="50" s="1"/>
  <c r="AP103" i="50" s="1"/>
  <c r="H103" i="50"/>
  <c r="O103" i="50" s="1"/>
  <c r="E103" i="50"/>
  <c r="L103" i="50" s="1"/>
  <c r="H126" i="50"/>
  <c r="O126" i="50" s="1"/>
  <c r="G126" i="50"/>
  <c r="N126" i="50" s="1"/>
  <c r="F126" i="50"/>
  <c r="M126" i="50" s="1"/>
  <c r="F144" i="50"/>
  <c r="M144" i="50" s="1"/>
  <c r="H144" i="50"/>
  <c r="O144" i="50" s="1"/>
  <c r="G144" i="50"/>
  <c r="N144" i="50" s="1"/>
  <c r="H151" i="50"/>
  <c r="O151" i="50" s="1"/>
  <c r="G151" i="50"/>
  <c r="N151" i="50" s="1"/>
  <c r="F151" i="50"/>
  <c r="M151" i="50" s="1"/>
  <c r="F164" i="50"/>
  <c r="M164" i="50" s="1"/>
  <c r="G164" i="50"/>
  <c r="N164" i="50" s="1"/>
  <c r="H164" i="50"/>
  <c r="O164" i="50" s="1"/>
  <c r="G172" i="50"/>
  <c r="N172" i="50" s="1"/>
  <c r="F172" i="50"/>
  <c r="M172" i="50" s="1"/>
  <c r="U172" i="50" s="1"/>
  <c r="AP172" i="50" s="1"/>
  <c r="H172" i="50"/>
  <c r="O172" i="50" s="1"/>
  <c r="H178" i="50"/>
  <c r="O178" i="50" s="1"/>
  <c r="G178" i="50"/>
  <c r="N178" i="50" s="1"/>
  <c r="F178" i="50"/>
  <c r="M178" i="50" s="1"/>
  <c r="F205" i="50"/>
  <c r="M205" i="50" s="1"/>
  <c r="H205" i="50"/>
  <c r="O205" i="50" s="1"/>
  <c r="G205" i="50"/>
  <c r="N205" i="50" s="1"/>
  <c r="F198" i="50"/>
  <c r="M198" i="50" s="1"/>
  <c r="H198" i="50"/>
  <c r="O198" i="50" s="1"/>
  <c r="G198" i="50"/>
  <c r="N198" i="50" s="1"/>
  <c r="F217" i="50"/>
  <c r="M217" i="50" s="1"/>
  <c r="G217" i="50"/>
  <c r="N217" i="50" s="1"/>
  <c r="H217" i="50"/>
  <c r="O217" i="50" s="1"/>
  <c r="H221" i="50"/>
  <c r="O221" i="50" s="1"/>
  <c r="F221" i="50"/>
  <c r="M221" i="50" s="1"/>
  <c r="G221" i="50"/>
  <c r="N221" i="50" s="1"/>
  <c r="F232" i="48"/>
  <c r="M232" i="48" s="1"/>
  <c r="H232" i="48"/>
  <c r="O232" i="48" s="1"/>
  <c r="G232" i="48"/>
  <c r="N232" i="48" s="1"/>
  <c r="H236" i="48"/>
  <c r="O236" i="48" s="1"/>
  <c r="F236" i="48"/>
  <c r="M236" i="48" s="1"/>
  <c r="G236" i="48"/>
  <c r="N236" i="48" s="1"/>
  <c r="F237" i="50"/>
  <c r="M237" i="50" s="1"/>
  <c r="G237" i="50"/>
  <c r="N237" i="50" s="1"/>
  <c r="H237" i="50"/>
  <c r="O237" i="50" s="1"/>
  <c r="G248" i="48"/>
  <c r="N248" i="48" s="1"/>
  <c r="F248" i="48"/>
  <c r="M248" i="48" s="1"/>
  <c r="H248" i="48"/>
  <c r="O248" i="48" s="1"/>
  <c r="H249" i="49"/>
  <c r="O249" i="49" s="1"/>
  <c r="G249" i="49"/>
  <c r="N249" i="49" s="1"/>
  <c r="F249" i="49"/>
  <c r="M249" i="49" s="1"/>
  <c r="F253" i="50"/>
  <c r="M253" i="50" s="1"/>
  <c r="H253" i="50"/>
  <c r="O253" i="50" s="1"/>
  <c r="G253" i="50"/>
  <c r="N253" i="50" s="1"/>
  <c r="H261" i="49"/>
  <c r="O261" i="49" s="1"/>
  <c r="G261" i="49"/>
  <c r="N261" i="49" s="1"/>
  <c r="F261" i="49"/>
  <c r="M261" i="49" s="1"/>
  <c r="G265" i="49"/>
  <c r="N265" i="49" s="1"/>
  <c r="F265" i="49"/>
  <c r="M265" i="49" s="1"/>
  <c r="H265" i="49"/>
  <c r="O265" i="49" s="1"/>
  <c r="F269" i="50"/>
  <c r="M269" i="50" s="1"/>
  <c r="G269" i="50"/>
  <c r="N269" i="50" s="1"/>
  <c r="H269" i="50"/>
  <c r="O269" i="50" s="1"/>
  <c r="F277" i="49"/>
  <c r="M277" i="49" s="1"/>
  <c r="G277" i="49"/>
  <c r="N277" i="49" s="1"/>
  <c r="H277" i="49"/>
  <c r="O277" i="49" s="1"/>
  <c r="G284" i="48"/>
  <c r="N284" i="48" s="1"/>
  <c r="F284" i="48"/>
  <c r="M284" i="48" s="1"/>
  <c r="H284" i="48"/>
  <c r="O284" i="48" s="1"/>
  <c r="G285" i="50"/>
  <c r="N285" i="50" s="1"/>
  <c r="F285" i="50"/>
  <c r="M285" i="50" s="1"/>
  <c r="H285" i="50"/>
  <c r="O285" i="50" s="1"/>
  <c r="H293" i="49"/>
  <c r="O293" i="49" s="1"/>
  <c r="G293" i="49"/>
  <c r="N293" i="49" s="1"/>
  <c r="F293" i="49"/>
  <c r="M293" i="49" s="1"/>
  <c r="H297" i="49"/>
  <c r="O297" i="49" s="1"/>
  <c r="F297" i="49"/>
  <c r="M297" i="49" s="1"/>
  <c r="G297" i="49"/>
  <c r="N297" i="49" s="1"/>
  <c r="H301" i="50"/>
  <c r="O301" i="50" s="1"/>
  <c r="G301" i="50"/>
  <c r="N301" i="50" s="1"/>
  <c r="F301" i="50"/>
  <c r="M301" i="50" s="1"/>
  <c r="F309" i="49"/>
  <c r="M309" i="49" s="1"/>
  <c r="G309" i="49"/>
  <c r="N309" i="49" s="1"/>
  <c r="H309" i="49"/>
  <c r="O309" i="49" s="1"/>
  <c r="H313" i="49"/>
  <c r="O313" i="49" s="1"/>
  <c r="F313" i="49"/>
  <c r="M313" i="49" s="1"/>
  <c r="G313" i="49"/>
  <c r="N313" i="49" s="1"/>
  <c r="F317" i="50"/>
  <c r="M317" i="50" s="1"/>
  <c r="G317" i="50"/>
  <c r="N317" i="50" s="1"/>
  <c r="H317" i="50"/>
  <c r="O317" i="50" s="1"/>
  <c r="E328" i="48"/>
  <c r="L328" i="48" s="1"/>
  <c r="H328" i="48"/>
  <c r="O328" i="48" s="1"/>
  <c r="G328" i="48"/>
  <c r="N328" i="48" s="1"/>
  <c r="F328" i="48"/>
  <c r="M328" i="48" s="1"/>
  <c r="F332" i="48"/>
  <c r="M332" i="48" s="1"/>
  <c r="E332" i="48"/>
  <c r="L332" i="48" s="1"/>
  <c r="G332" i="48"/>
  <c r="N332" i="48" s="1"/>
  <c r="H332" i="48"/>
  <c r="O332" i="48" s="1"/>
  <c r="G333" i="50"/>
  <c r="N333" i="50" s="1"/>
  <c r="H333" i="50"/>
  <c r="O333" i="50" s="1"/>
  <c r="F333" i="50"/>
  <c r="M333" i="50" s="1"/>
  <c r="E333" i="50"/>
  <c r="L333" i="50" s="1"/>
  <c r="F341" i="49"/>
  <c r="M341" i="49" s="1"/>
  <c r="E341" i="49"/>
  <c r="L341" i="49" s="1"/>
  <c r="H341" i="49"/>
  <c r="O341" i="49" s="1"/>
  <c r="G341" i="49"/>
  <c r="N341" i="49" s="1"/>
  <c r="H348" i="48"/>
  <c r="O348" i="48" s="1"/>
  <c r="G348" i="48"/>
  <c r="N348" i="48" s="1"/>
  <c r="F348" i="48"/>
  <c r="M348" i="48" s="1"/>
  <c r="E348" i="48"/>
  <c r="L348" i="48" s="1"/>
  <c r="H349" i="50"/>
  <c r="O349" i="50" s="1"/>
  <c r="E349" i="50"/>
  <c r="L349" i="50" s="1"/>
  <c r="G349" i="50"/>
  <c r="N349" i="50" s="1"/>
  <c r="F349" i="50"/>
  <c r="M349" i="50" s="1"/>
  <c r="G357" i="49"/>
  <c r="N357" i="49" s="1"/>
  <c r="H357" i="49"/>
  <c r="O357" i="49" s="1"/>
  <c r="F357" i="49"/>
  <c r="M357" i="49" s="1"/>
  <c r="E357" i="49"/>
  <c r="L357" i="49" s="1"/>
  <c r="G364" i="48"/>
  <c r="N364" i="48" s="1"/>
  <c r="F364" i="48"/>
  <c r="M364" i="48" s="1"/>
  <c r="H364" i="48"/>
  <c r="O364" i="48" s="1"/>
  <c r="H76" i="50"/>
  <c r="O76" i="50" s="1"/>
  <c r="E76" i="50"/>
  <c r="L76" i="50" s="1"/>
  <c r="F76" i="50"/>
  <c r="M76" i="50" s="1"/>
  <c r="G76" i="50"/>
  <c r="N76" i="50" s="1"/>
  <c r="H53" i="50"/>
  <c r="O53" i="50" s="1"/>
  <c r="F53" i="50"/>
  <c r="M53" i="50" s="1"/>
  <c r="G53" i="50"/>
  <c r="N53" i="50" s="1"/>
  <c r="E53" i="50"/>
  <c r="L53" i="50" s="1"/>
  <c r="H108" i="50"/>
  <c r="O108" i="50" s="1"/>
  <c r="E108" i="50"/>
  <c r="L108" i="50" s="1"/>
  <c r="S108" i="50" s="1"/>
  <c r="G108" i="50"/>
  <c r="N108" i="50" s="1"/>
  <c r="F108" i="50"/>
  <c r="M108" i="50" s="1"/>
  <c r="U108" i="50" s="1"/>
  <c r="AP108" i="50" s="1"/>
  <c r="G162" i="50"/>
  <c r="N162" i="50" s="1"/>
  <c r="H162" i="50"/>
  <c r="O162" i="50" s="1"/>
  <c r="F162" i="50"/>
  <c r="M162" i="50" s="1"/>
  <c r="H201" i="50"/>
  <c r="O201" i="50" s="1"/>
  <c r="G201" i="50"/>
  <c r="N201" i="50" s="1"/>
  <c r="F201" i="50"/>
  <c r="M201" i="50" s="1"/>
  <c r="G215" i="50"/>
  <c r="N215" i="50" s="1"/>
  <c r="H215" i="50"/>
  <c r="O215" i="50" s="1"/>
  <c r="F215" i="50"/>
  <c r="M215" i="50" s="1"/>
  <c r="G227" i="50"/>
  <c r="N227" i="50" s="1"/>
  <c r="H227" i="50"/>
  <c r="O227" i="50" s="1"/>
  <c r="F227" i="50"/>
  <c r="M227" i="50" s="1"/>
  <c r="H247" i="49"/>
  <c r="O247" i="49" s="1"/>
  <c r="G247" i="49"/>
  <c r="N247" i="49" s="1"/>
  <c r="F247" i="49"/>
  <c r="M247" i="49" s="1"/>
  <c r="G255" i="49"/>
  <c r="N255" i="49" s="1"/>
  <c r="F255" i="49"/>
  <c r="M255" i="49" s="1"/>
  <c r="H255" i="49"/>
  <c r="O255" i="49" s="1"/>
  <c r="G259" i="50"/>
  <c r="N259" i="50" s="1"/>
  <c r="H259" i="50"/>
  <c r="O259" i="50" s="1"/>
  <c r="F259" i="50"/>
  <c r="M259" i="50" s="1"/>
  <c r="H279" i="49"/>
  <c r="O279" i="49" s="1"/>
  <c r="G279" i="49"/>
  <c r="N279" i="49" s="1"/>
  <c r="F279" i="49"/>
  <c r="M279" i="49" s="1"/>
  <c r="F294" i="48"/>
  <c r="M294" i="48" s="1"/>
  <c r="H294" i="48"/>
  <c r="O294" i="48" s="1"/>
  <c r="G294" i="48"/>
  <c r="N294" i="48" s="1"/>
  <c r="H299" i="50"/>
  <c r="O299" i="50" s="1"/>
  <c r="F299" i="50"/>
  <c r="M299" i="50" s="1"/>
  <c r="G299" i="50"/>
  <c r="N299" i="50" s="1"/>
  <c r="F319" i="49"/>
  <c r="M319" i="49" s="1"/>
  <c r="G319" i="49"/>
  <c r="N319" i="49" s="1"/>
  <c r="H319" i="49"/>
  <c r="O319" i="49" s="1"/>
  <c r="H334" i="48"/>
  <c r="O334" i="48" s="1"/>
  <c r="E334" i="48"/>
  <c r="L334" i="48" s="1"/>
  <c r="G334" i="48"/>
  <c r="N334" i="48" s="1"/>
  <c r="F334" i="48"/>
  <c r="M334" i="48" s="1"/>
  <c r="G343" i="50"/>
  <c r="N343" i="50" s="1"/>
  <c r="E343" i="50"/>
  <c r="L343" i="50" s="1"/>
  <c r="S343" i="50" s="1"/>
  <c r="H343" i="50"/>
  <c r="O343" i="50" s="1"/>
  <c r="F343" i="50"/>
  <c r="M343" i="50" s="1"/>
  <c r="E363" i="49"/>
  <c r="L363" i="49" s="1"/>
  <c r="F363" i="49"/>
  <c r="M363" i="49" s="1"/>
  <c r="H363" i="49"/>
  <c r="O363" i="49" s="1"/>
  <c r="G363" i="49"/>
  <c r="N363" i="49" s="1"/>
  <c r="G244" i="50"/>
  <c r="N244" i="50" s="1"/>
  <c r="F244" i="50"/>
  <c r="M244" i="50" s="1"/>
  <c r="H244" i="50"/>
  <c r="O244" i="50" s="1"/>
  <c r="G276" i="49"/>
  <c r="N276" i="49" s="1"/>
  <c r="H276" i="49"/>
  <c r="O276" i="49" s="1"/>
  <c r="F276" i="49"/>
  <c r="M276" i="49" s="1"/>
  <c r="G287" i="48"/>
  <c r="N287" i="48" s="1"/>
  <c r="F287" i="48"/>
  <c r="M287" i="48" s="1"/>
  <c r="H287" i="48"/>
  <c r="O287" i="48" s="1"/>
  <c r="H300" i="50"/>
  <c r="O300" i="50" s="1"/>
  <c r="F300" i="50"/>
  <c r="M300" i="50" s="1"/>
  <c r="G300" i="50"/>
  <c r="N300" i="50" s="1"/>
  <c r="F332" i="49"/>
  <c r="M332" i="49" s="1"/>
  <c r="H332" i="49"/>
  <c r="O332" i="49" s="1"/>
  <c r="G332" i="49"/>
  <c r="N332" i="49" s="1"/>
  <c r="E332" i="49"/>
  <c r="L332" i="49" s="1"/>
  <c r="G343" i="48"/>
  <c r="N343" i="48" s="1"/>
  <c r="F343" i="48"/>
  <c r="M343" i="48" s="1"/>
  <c r="H343" i="48"/>
  <c r="O343" i="48" s="1"/>
  <c r="E343" i="48"/>
  <c r="L343" i="48" s="1"/>
  <c r="E356" i="50"/>
  <c r="L356" i="50" s="1"/>
  <c r="F356" i="50"/>
  <c r="M356" i="50" s="1"/>
  <c r="G356" i="50"/>
  <c r="N356" i="50" s="1"/>
  <c r="H356" i="50"/>
  <c r="O356" i="50" s="1"/>
  <c r="E46" i="50"/>
  <c r="L46" i="50" s="1"/>
  <c r="F46" i="50"/>
  <c r="M46" i="50" s="1"/>
  <c r="H46" i="50"/>
  <c r="O46" i="50" s="1"/>
  <c r="G46" i="50"/>
  <c r="N46" i="50" s="1"/>
  <c r="E27" i="50"/>
  <c r="L27" i="50" s="1"/>
  <c r="H27" i="50"/>
  <c r="O27" i="50" s="1"/>
  <c r="G27" i="50"/>
  <c r="N27" i="50" s="1"/>
  <c r="F27" i="50"/>
  <c r="M27" i="50" s="1"/>
  <c r="F5" i="50"/>
  <c r="M5" i="50" s="1"/>
  <c r="AA5" i="50" s="1"/>
  <c r="AS5" i="50" s="1"/>
  <c r="E5" i="50"/>
  <c r="L5" i="50" s="1"/>
  <c r="G5" i="50"/>
  <c r="N5" i="50" s="1"/>
  <c r="AI5" i="50" s="1"/>
  <c r="AW5" i="50" s="1"/>
  <c r="H5" i="50"/>
  <c r="O5" i="50" s="1"/>
  <c r="H191" i="50"/>
  <c r="O191" i="50" s="1"/>
  <c r="F191" i="50"/>
  <c r="M191" i="50" s="1"/>
  <c r="E191" i="50"/>
  <c r="L191" i="50" s="1"/>
  <c r="S191" i="50" s="1"/>
  <c r="G191" i="50"/>
  <c r="N191" i="50" s="1"/>
  <c r="H38" i="50"/>
  <c r="O38" i="50" s="1"/>
  <c r="E38" i="50"/>
  <c r="L38" i="50" s="1"/>
  <c r="F38" i="50"/>
  <c r="M38" i="50" s="1"/>
  <c r="G38" i="50"/>
  <c r="N38" i="50" s="1"/>
  <c r="H75" i="50"/>
  <c r="O75" i="50" s="1"/>
  <c r="E75" i="50"/>
  <c r="L75" i="50" s="1"/>
  <c r="G75" i="50"/>
  <c r="N75" i="50" s="1"/>
  <c r="F75" i="50"/>
  <c r="M75" i="50" s="1"/>
  <c r="H64" i="50"/>
  <c r="O64" i="50" s="1"/>
  <c r="F64" i="50"/>
  <c r="M64" i="50" s="1"/>
  <c r="G64" i="50"/>
  <c r="N64" i="50" s="1"/>
  <c r="E64" i="50"/>
  <c r="L64" i="50" s="1"/>
  <c r="E112" i="50"/>
  <c r="L112" i="50" s="1"/>
  <c r="S112" i="50" s="1"/>
  <c r="F112" i="50"/>
  <c r="M112" i="50" s="1"/>
  <c r="H112" i="50"/>
  <c r="O112" i="50" s="1"/>
  <c r="G112" i="50"/>
  <c r="N112" i="50" s="1"/>
  <c r="G204" i="50"/>
  <c r="N204" i="50" s="1"/>
  <c r="H204" i="50"/>
  <c r="O204" i="50" s="1"/>
  <c r="F204" i="50"/>
  <c r="M204" i="50" s="1"/>
  <c r="E204" i="50"/>
  <c r="L204" i="50" s="1"/>
  <c r="S204" i="50" s="1"/>
  <c r="F110" i="50"/>
  <c r="M110" i="50" s="1"/>
  <c r="G110" i="50"/>
  <c r="N110" i="50" s="1"/>
  <c r="E110" i="50"/>
  <c r="L110" i="50" s="1"/>
  <c r="S110" i="50" s="1"/>
  <c r="H110" i="50"/>
  <c r="O110" i="50" s="1"/>
  <c r="G119" i="50"/>
  <c r="N119" i="50" s="1"/>
  <c r="H119" i="50"/>
  <c r="O119" i="50" s="1"/>
  <c r="E119" i="50"/>
  <c r="L119" i="50" s="1"/>
  <c r="F119" i="50"/>
  <c r="M119" i="50" s="1"/>
  <c r="U119" i="50" s="1"/>
  <c r="AP119" i="50" s="1"/>
  <c r="G115" i="50"/>
  <c r="N115" i="50" s="1"/>
  <c r="E115" i="50"/>
  <c r="L115" i="50" s="1"/>
  <c r="S115" i="50" s="1"/>
  <c r="H115" i="50"/>
  <c r="O115" i="50" s="1"/>
  <c r="F115" i="50"/>
  <c r="M115" i="50" s="1"/>
  <c r="E78" i="50"/>
  <c r="L78" i="50" s="1"/>
  <c r="G78" i="50"/>
  <c r="N78" i="50" s="1"/>
  <c r="H78" i="50"/>
  <c r="O78" i="50" s="1"/>
  <c r="F78" i="50"/>
  <c r="M78" i="50" s="1"/>
  <c r="H99" i="50"/>
  <c r="O99" i="50" s="1"/>
  <c r="F99" i="50"/>
  <c r="M99" i="50" s="1"/>
  <c r="W99" i="50" s="1"/>
  <c r="AQ99" i="50" s="1"/>
  <c r="G99" i="50"/>
  <c r="N99" i="50" s="1"/>
  <c r="E99" i="50"/>
  <c r="L99" i="50" s="1"/>
  <c r="F174" i="50"/>
  <c r="M174" i="50" s="1"/>
  <c r="U174" i="50" s="1"/>
  <c r="AP174" i="50" s="1"/>
  <c r="E174" i="50"/>
  <c r="L174" i="50" s="1"/>
  <c r="S174" i="50" s="1"/>
  <c r="H174" i="50"/>
  <c r="O174" i="50" s="1"/>
  <c r="G174" i="50"/>
  <c r="N174" i="50" s="1"/>
  <c r="H11" i="50"/>
  <c r="O11" i="50" s="1"/>
  <c r="G11" i="50"/>
  <c r="N11" i="50" s="1"/>
  <c r="E11" i="50"/>
  <c r="L11" i="50" s="1"/>
  <c r="F11" i="50"/>
  <c r="M11" i="50" s="1"/>
  <c r="H31" i="50"/>
  <c r="O31" i="50" s="1"/>
  <c r="F31" i="50"/>
  <c r="M31" i="50" s="1"/>
  <c r="E31" i="50"/>
  <c r="L31" i="50" s="1"/>
  <c r="G31" i="50"/>
  <c r="N31" i="50" s="1"/>
  <c r="G17" i="50"/>
  <c r="N17" i="50" s="1"/>
  <c r="E17" i="50"/>
  <c r="L17" i="50" s="1"/>
  <c r="H17" i="50"/>
  <c r="O17" i="50" s="1"/>
  <c r="F17" i="50"/>
  <c r="M17" i="50" s="1"/>
  <c r="AA17" i="50" s="1"/>
  <c r="AS17" i="50" s="1"/>
  <c r="F20" i="50"/>
  <c r="M20" i="50" s="1"/>
  <c r="AA20" i="50" s="1"/>
  <c r="AS20" i="50" s="1"/>
  <c r="G20" i="50"/>
  <c r="N20" i="50" s="1"/>
  <c r="E20" i="50"/>
  <c r="L20" i="50" s="1"/>
  <c r="H20" i="50"/>
  <c r="O20" i="50" s="1"/>
  <c r="H30" i="50"/>
  <c r="O30" i="50" s="1"/>
  <c r="E30" i="50"/>
  <c r="L30" i="50" s="1"/>
  <c r="G30" i="50"/>
  <c r="N30" i="50" s="1"/>
  <c r="F30" i="50"/>
  <c r="M30" i="50" s="1"/>
  <c r="U30" i="50" s="1"/>
  <c r="AP30" i="50" s="1"/>
  <c r="H63" i="50"/>
  <c r="O63" i="50" s="1"/>
  <c r="E63" i="50"/>
  <c r="L63" i="50" s="1"/>
  <c r="F63" i="50"/>
  <c r="M63" i="50" s="1"/>
  <c r="G63" i="50"/>
  <c r="N63" i="50" s="1"/>
  <c r="F2" i="50"/>
  <c r="M2" i="50" s="1"/>
  <c r="AA2" i="50" s="1"/>
  <c r="AS2" i="50" s="1"/>
  <c r="H2" i="50"/>
  <c r="O2" i="50" s="1"/>
  <c r="E2" i="50"/>
  <c r="L2" i="50" s="1"/>
  <c r="G2" i="50"/>
  <c r="N2" i="50" s="1"/>
  <c r="F90" i="50"/>
  <c r="M90" i="50" s="1"/>
  <c r="G90" i="50"/>
  <c r="N90" i="50" s="1"/>
  <c r="H90" i="50"/>
  <c r="O90" i="50" s="1"/>
  <c r="E90" i="50"/>
  <c r="L90" i="50" s="1"/>
  <c r="E116" i="50"/>
  <c r="L116" i="50" s="1"/>
  <c r="H116" i="50"/>
  <c r="O116" i="50" s="1"/>
  <c r="G116" i="50"/>
  <c r="N116" i="50" s="1"/>
  <c r="F116" i="50"/>
  <c r="M116" i="50" s="1"/>
  <c r="H180" i="50"/>
  <c r="O180" i="50" s="1"/>
  <c r="F180" i="50"/>
  <c r="M180" i="50" s="1"/>
  <c r="G180" i="50"/>
  <c r="N180" i="50" s="1"/>
  <c r="E180" i="50"/>
  <c r="L180" i="50" s="1"/>
  <c r="S180" i="50" s="1"/>
  <c r="G173" i="50"/>
  <c r="N173" i="50" s="1"/>
  <c r="F173" i="50"/>
  <c r="M173" i="50" s="1"/>
  <c r="U173" i="50" s="1"/>
  <c r="AP173" i="50" s="1"/>
  <c r="E173" i="50"/>
  <c r="L173" i="50" s="1"/>
  <c r="S173" i="50" s="1"/>
  <c r="H173" i="50"/>
  <c r="O173" i="50" s="1"/>
  <c r="H114" i="50"/>
  <c r="O114" i="50" s="1"/>
  <c r="G114" i="50"/>
  <c r="N114" i="50" s="1"/>
  <c r="E114" i="50"/>
  <c r="L114" i="50" s="1"/>
  <c r="F114" i="50"/>
  <c r="M114" i="50" s="1"/>
  <c r="F19" i="50"/>
  <c r="M19" i="50" s="1"/>
  <c r="AA19" i="50" s="1"/>
  <c r="AS19" i="50" s="1"/>
  <c r="H19" i="50"/>
  <c r="O19" i="50" s="1"/>
  <c r="E19" i="50"/>
  <c r="L19" i="50" s="1"/>
  <c r="G19" i="50"/>
  <c r="N19" i="50" s="1"/>
  <c r="F48" i="50"/>
  <c r="M48" i="50" s="1"/>
  <c r="H48" i="50"/>
  <c r="O48" i="50" s="1"/>
  <c r="E48" i="50"/>
  <c r="L48" i="50" s="1"/>
  <c r="G48" i="50"/>
  <c r="N48" i="50" s="1"/>
  <c r="F49" i="50"/>
  <c r="M49" i="50" s="1"/>
  <c r="H49" i="50"/>
  <c r="O49" i="50" s="1"/>
  <c r="G49" i="50"/>
  <c r="N49" i="50" s="1"/>
  <c r="E49" i="50"/>
  <c r="L49" i="50" s="1"/>
  <c r="E68" i="50"/>
  <c r="L68" i="50" s="1"/>
  <c r="F68" i="50"/>
  <c r="M68" i="50" s="1"/>
  <c r="H68" i="50"/>
  <c r="O68" i="50" s="1"/>
  <c r="G68" i="50"/>
  <c r="N68" i="50" s="1"/>
  <c r="F72" i="50"/>
  <c r="M72" i="50" s="1"/>
  <c r="H72" i="50"/>
  <c r="O72" i="50" s="1"/>
  <c r="G72" i="50"/>
  <c r="N72" i="50" s="1"/>
  <c r="E72" i="50"/>
  <c r="L72" i="50" s="1"/>
  <c r="F83" i="50"/>
  <c r="M83" i="50" s="1"/>
  <c r="W83" i="50" s="1"/>
  <c r="AQ83" i="50" s="1"/>
  <c r="E83" i="50"/>
  <c r="L83" i="50" s="1"/>
  <c r="H83" i="50"/>
  <c r="O83" i="50" s="1"/>
  <c r="G83" i="50"/>
  <c r="N83" i="50" s="1"/>
  <c r="H102" i="50"/>
  <c r="O102" i="50" s="1"/>
  <c r="G102" i="50"/>
  <c r="N102" i="50" s="1"/>
  <c r="F102" i="50"/>
  <c r="M102" i="50" s="1"/>
  <c r="E102" i="50"/>
  <c r="L102" i="50" s="1"/>
  <c r="F113" i="50"/>
  <c r="M113" i="50" s="1"/>
  <c r="W113" i="50" s="1"/>
  <c r="AQ113" i="50" s="1"/>
  <c r="G113" i="50"/>
  <c r="N113" i="50" s="1"/>
  <c r="H113" i="50"/>
  <c r="O113" i="50" s="1"/>
  <c r="E113" i="50"/>
  <c r="L113" i="50" s="1"/>
  <c r="S113" i="50" s="1"/>
  <c r="E127" i="50"/>
  <c r="L127" i="50" s="1"/>
  <c r="G127" i="50"/>
  <c r="N127" i="50" s="1"/>
  <c r="F127" i="50"/>
  <c r="M127" i="50" s="1"/>
  <c r="H127" i="50"/>
  <c r="O127" i="50" s="1"/>
  <c r="H139" i="50"/>
  <c r="O139" i="50" s="1"/>
  <c r="G139" i="50"/>
  <c r="N139" i="50" s="1"/>
  <c r="E139" i="50"/>
  <c r="L139" i="50" s="1"/>
  <c r="S139" i="50" s="1"/>
  <c r="F139" i="50"/>
  <c r="M139" i="50" s="1"/>
  <c r="E155" i="50"/>
  <c r="L155" i="50" s="1"/>
  <c r="F155" i="50"/>
  <c r="M155" i="50" s="1"/>
  <c r="H155" i="50"/>
  <c r="O155" i="50" s="1"/>
  <c r="G155" i="50"/>
  <c r="N155" i="50" s="1"/>
  <c r="H169" i="50"/>
  <c r="O169" i="50" s="1"/>
  <c r="E169" i="50"/>
  <c r="L169" i="50" s="1"/>
  <c r="Q169" i="50" s="1"/>
  <c r="G169" i="50"/>
  <c r="N169" i="50" s="1"/>
  <c r="F169" i="50"/>
  <c r="M169" i="50" s="1"/>
  <c r="H208" i="50"/>
  <c r="O208" i="50" s="1"/>
  <c r="G208" i="50"/>
  <c r="N208" i="50" s="1"/>
  <c r="F208" i="50"/>
  <c r="M208" i="50" s="1"/>
  <c r="E208" i="50"/>
  <c r="L208" i="50" s="1"/>
  <c r="G14" i="50"/>
  <c r="N14" i="50" s="1"/>
  <c r="E14" i="50"/>
  <c r="L14" i="50" s="1"/>
  <c r="H14" i="50"/>
  <c r="O14" i="50" s="1"/>
  <c r="F14" i="50"/>
  <c r="M14" i="50" s="1"/>
  <c r="AA14" i="50" s="1"/>
  <c r="AS14" i="50" s="1"/>
  <c r="G54" i="50"/>
  <c r="N54" i="50" s="1"/>
  <c r="H54" i="50"/>
  <c r="O54" i="50" s="1"/>
  <c r="E54" i="50"/>
  <c r="L54" i="50" s="1"/>
  <c r="F54" i="50"/>
  <c r="M54" i="50" s="1"/>
  <c r="AA54" i="50" s="1"/>
  <c r="AS54" i="50" s="1"/>
  <c r="E74" i="50"/>
  <c r="L74" i="50" s="1"/>
  <c r="H74" i="50"/>
  <c r="O74" i="50" s="1"/>
  <c r="G74" i="50"/>
  <c r="N74" i="50" s="1"/>
  <c r="F74" i="50"/>
  <c r="M74" i="50" s="1"/>
  <c r="U74" i="50" s="1"/>
  <c r="AP74" i="50" s="1"/>
  <c r="G92" i="50"/>
  <c r="N92" i="50" s="1"/>
  <c r="E92" i="50"/>
  <c r="L92" i="50" s="1"/>
  <c r="S92" i="50" s="1"/>
  <c r="F92" i="50"/>
  <c r="M92" i="50" s="1"/>
  <c r="H92" i="50"/>
  <c r="O92" i="50" s="1"/>
  <c r="E107" i="50"/>
  <c r="L107" i="50" s="1"/>
  <c r="H107" i="50"/>
  <c r="O107" i="50" s="1"/>
  <c r="G107" i="50"/>
  <c r="N107" i="50" s="1"/>
  <c r="F107" i="50"/>
  <c r="M107" i="50" s="1"/>
  <c r="H128" i="50"/>
  <c r="O128" i="50" s="1"/>
  <c r="F128" i="50"/>
  <c r="M128" i="50" s="1"/>
  <c r="W128" i="50" s="1"/>
  <c r="AQ128" i="50" s="1"/>
  <c r="G128" i="50"/>
  <c r="N128" i="50" s="1"/>
  <c r="H146" i="50"/>
  <c r="O146" i="50" s="1"/>
  <c r="G146" i="50"/>
  <c r="N146" i="50" s="1"/>
  <c r="F146" i="50"/>
  <c r="M146" i="50" s="1"/>
  <c r="G159" i="50"/>
  <c r="N159" i="50" s="1"/>
  <c r="H159" i="50"/>
  <c r="O159" i="50" s="1"/>
  <c r="F159" i="50"/>
  <c r="M159" i="50" s="1"/>
  <c r="G166" i="50"/>
  <c r="N166" i="50" s="1"/>
  <c r="F166" i="50"/>
  <c r="M166" i="50" s="1"/>
  <c r="U166" i="50" s="1"/>
  <c r="H166" i="50"/>
  <c r="O166" i="50" s="1"/>
  <c r="G175" i="50"/>
  <c r="N175" i="50" s="1"/>
  <c r="F175" i="50"/>
  <c r="M175" i="50" s="1"/>
  <c r="W175" i="50" s="1"/>
  <c r="AQ175" i="50" s="1"/>
  <c r="H175" i="50"/>
  <c r="O175" i="50" s="1"/>
  <c r="F182" i="50"/>
  <c r="M182" i="50" s="1"/>
  <c r="H182" i="50"/>
  <c r="O182" i="50" s="1"/>
  <c r="G182" i="50"/>
  <c r="N182" i="50" s="1"/>
  <c r="H206" i="50"/>
  <c r="O206" i="50" s="1"/>
  <c r="G206" i="50"/>
  <c r="N206" i="50" s="1"/>
  <c r="F206" i="50"/>
  <c r="M206" i="50" s="1"/>
  <c r="F214" i="50"/>
  <c r="M214" i="50" s="1"/>
  <c r="H214" i="50"/>
  <c r="O214" i="50" s="1"/>
  <c r="G214" i="50"/>
  <c r="N214" i="50" s="1"/>
  <c r="H218" i="50"/>
  <c r="O218" i="50" s="1"/>
  <c r="G218" i="50"/>
  <c r="N218" i="50" s="1"/>
  <c r="F218" i="50"/>
  <c r="M218" i="50" s="1"/>
  <c r="G222" i="50"/>
  <c r="N222" i="50" s="1"/>
  <c r="H222" i="50"/>
  <c r="O222" i="50" s="1"/>
  <c r="F222" i="50"/>
  <c r="M222" i="50" s="1"/>
  <c r="F230" i="49"/>
  <c r="M230" i="49" s="1"/>
  <c r="H230" i="49"/>
  <c r="O230" i="49" s="1"/>
  <c r="G230" i="49"/>
  <c r="N230" i="49" s="1"/>
  <c r="F237" i="48"/>
  <c r="M237" i="48" s="1"/>
  <c r="G237" i="48"/>
  <c r="N237" i="48" s="1"/>
  <c r="H237" i="48"/>
  <c r="O237" i="48" s="1"/>
  <c r="F241" i="48"/>
  <c r="M241" i="48" s="1"/>
  <c r="G241" i="48"/>
  <c r="N241" i="48" s="1"/>
  <c r="H241" i="48"/>
  <c r="O241" i="48" s="1"/>
  <c r="H246" i="50"/>
  <c r="O246" i="50" s="1"/>
  <c r="F246" i="50"/>
  <c r="M246" i="50" s="1"/>
  <c r="G246" i="50"/>
  <c r="N246" i="50" s="1"/>
  <c r="F253" i="48"/>
  <c r="M253" i="48" s="1"/>
  <c r="G253" i="48"/>
  <c r="N253" i="48" s="1"/>
  <c r="H253" i="48"/>
  <c r="O253" i="48" s="1"/>
  <c r="G257" i="48"/>
  <c r="N257" i="48" s="1"/>
  <c r="H257" i="48"/>
  <c r="O257" i="48" s="1"/>
  <c r="F257" i="48"/>
  <c r="M257" i="48" s="1"/>
  <c r="G262" i="49"/>
  <c r="N262" i="49" s="1"/>
  <c r="F262" i="49"/>
  <c r="M262" i="49" s="1"/>
  <c r="H262" i="49"/>
  <c r="O262" i="49" s="1"/>
  <c r="F269" i="48"/>
  <c r="M269" i="48" s="1"/>
  <c r="G269" i="48"/>
  <c r="N269" i="48" s="1"/>
  <c r="H269" i="48"/>
  <c r="O269" i="48" s="1"/>
  <c r="F273" i="48"/>
  <c r="M273" i="48" s="1"/>
  <c r="G273" i="48"/>
  <c r="N273" i="48" s="1"/>
  <c r="H273" i="48"/>
  <c r="O273" i="48" s="1"/>
  <c r="G278" i="50"/>
  <c r="N278" i="50" s="1"/>
  <c r="F278" i="50"/>
  <c r="M278" i="50" s="1"/>
  <c r="H278" i="50"/>
  <c r="O278" i="50" s="1"/>
  <c r="G285" i="48"/>
  <c r="N285" i="48" s="1"/>
  <c r="F285" i="48"/>
  <c r="M285" i="48" s="1"/>
  <c r="H285" i="48"/>
  <c r="O285" i="48" s="1"/>
  <c r="F289" i="48"/>
  <c r="M289" i="48" s="1"/>
  <c r="H289" i="48"/>
  <c r="O289" i="48" s="1"/>
  <c r="G289" i="48"/>
  <c r="N289" i="48" s="1"/>
  <c r="G294" i="49"/>
  <c r="N294" i="49" s="1"/>
  <c r="F294" i="49"/>
  <c r="M294" i="49" s="1"/>
  <c r="H294" i="49"/>
  <c r="O294" i="49" s="1"/>
  <c r="F301" i="48"/>
  <c r="M301" i="48" s="1"/>
  <c r="G301" i="48"/>
  <c r="N301" i="48" s="1"/>
  <c r="H301" i="48"/>
  <c r="O301" i="48" s="1"/>
  <c r="G302" i="50"/>
  <c r="N302" i="50" s="1"/>
  <c r="H302" i="50"/>
  <c r="O302" i="50" s="1"/>
  <c r="F302" i="50"/>
  <c r="M302" i="50" s="1"/>
  <c r="G310" i="50"/>
  <c r="N310" i="50" s="1"/>
  <c r="H310" i="50"/>
  <c r="O310" i="50" s="1"/>
  <c r="F310" i="50"/>
  <c r="M310" i="50" s="1"/>
  <c r="F317" i="48"/>
  <c r="M317" i="48" s="1"/>
  <c r="G317" i="48"/>
  <c r="N317" i="48" s="1"/>
  <c r="H317" i="48"/>
  <c r="O317" i="48" s="1"/>
  <c r="F321" i="48"/>
  <c r="M321" i="48" s="1"/>
  <c r="H321" i="48"/>
  <c r="O321" i="48" s="1"/>
  <c r="G321" i="48"/>
  <c r="N321" i="48" s="1"/>
  <c r="G326" i="49"/>
  <c r="N326" i="49" s="1"/>
  <c r="E326" i="49"/>
  <c r="L326" i="49" s="1"/>
  <c r="H326" i="49"/>
  <c r="O326" i="49" s="1"/>
  <c r="F326" i="49"/>
  <c r="M326" i="49" s="1"/>
  <c r="G333" i="48"/>
  <c r="N333" i="48" s="1"/>
  <c r="F333" i="48"/>
  <c r="M333" i="48" s="1"/>
  <c r="H333" i="48"/>
  <c r="O333" i="48" s="1"/>
  <c r="E333" i="48"/>
  <c r="L333" i="48" s="1"/>
  <c r="G334" i="50"/>
  <c r="N334" i="50" s="1"/>
  <c r="E334" i="50"/>
  <c r="L334" i="50" s="1"/>
  <c r="S334" i="50" s="1"/>
  <c r="F334" i="50"/>
  <c r="M334" i="50" s="1"/>
  <c r="H334" i="50"/>
  <c r="O334" i="50" s="1"/>
  <c r="H342" i="50"/>
  <c r="O342" i="50" s="1"/>
  <c r="F342" i="50"/>
  <c r="M342" i="50" s="1"/>
  <c r="E342" i="50"/>
  <c r="L342" i="50" s="1"/>
  <c r="S342" i="50" s="1"/>
  <c r="G342" i="50"/>
  <c r="N342" i="50" s="1"/>
  <c r="F349" i="48"/>
  <c r="M349" i="48" s="1"/>
  <c r="H349" i="48"/>
  <c r="O349" i="48" s="1"/>
  <c r="E349" i="48"/>
  <c r="L349" i="48" s="1"/>
  <c r="G349" i="48"/>
  <c r="N349" i="48" s="1"/>
  <c r="F350" i="50"/>
  <c r="M350" i="50" s="1"/>
  <c r="E350" i="50"/>
  <c r="L350" i="50" s="1"/>
  <c r="S350" i="50" s="1"/>
  <c r="H350" i="50"/>
  <c r="O350" i="50" s="1"/>
  <c r="G350" i="50"/>
  <c r="N350" i="50" s="1"/>
  <c r="H358" i="49"/>
  <c r="O358" i="49" s="1"/>
  <c r="G358" i="49"/>
  <c r="N358" i="49" s="1"/>
  <c r="E358" i="49"/>
  <c r="L358" i="49" s="1"/>
  <c r="F358" i="49"/>
  <c r="M358" i="49" s="1"/>
  <c r="H362" i="49"/>
  <c r="O362" i="49" s="1"/>
  <c r="G362" i="49"/>
  <c r="N362" i="49" s="1"/>
  <c r="F362" i="49"/>
  <c r="M362" i="49" s="1"/>
  <c r="E362" i="49"/>
  <c r="L362" i="49" s="1"/>
  <c r="G231" i="49"/>
  <c r="N231" i="49" s="1"/>
  <c r="H231" i="49"/>
  <c r="O231" i="49" s="1"/>
  <c r="F231" i="49"/>
  <c r="M231" i="49" s="1"/>
  <c r="H246" i="48"/>
  <c r="O246" i="48" s="1"/>
  <c r="G246" i="48"/>
  <c r="N246" i="48" s="1"/>
  <c r="F246" i="48"/>
  <c r="M246" i="48" s="1"/>
  <c r="G251" i="50"/>
  <c r="N251" i="50" s="1"/>
  <c r="H251" i="50"/>
  <c r="O251" i="50" s="1"/>
  <c r="F251" i="50"/>
  <c r="M251" i="50" s="1"/>
  <c r="F275" i="49"/>
  <c r="M275" i="49" s="1"/>
  <c r="H275" i="49"/>
  <c r="O275" i="49" s="1"/>
  <c r="G275" i="49"/>
  <c r="N275" i="49" s="1"/>
  <c r="F286" i="48"/>
  <c r="M286" i="48" s="1"/>
  <c r="G286" i="48"/>
  <c r="N286" i="48" s="1"/>
  <c r="H286" i="48"/>
  <c r="O286" i="48" s="1"/>
  <c r="F295" i="50"/>
  <c r="M295" i="50" s="1"/>
  <c r="H295" i="50"/>
  <c r="O295" i="50" s="1"/>
  <c r="G295" i="50"/>
  <c r="N295" i="50" s="1"/>
  <c r="F315" i="49"/>
  <c r="M315" i="49" s="1"/>
  <c r="G315" i="49"/>
  <c r="N315" i="49" s="1"/>
  <c r="H315" i="49"/>
  <c r="O315" i="49" s="1"/>
  <c r="E326" i="48"/>
  <c r="L326" i="48" s="1"/>
  <c r="G326" i="48"/>
  <c r="N326" i="48" s="1"/>
  <c r="F326" i="48"/>
  <c r="M326" i="48" s="1"/>
  <c r="H326" i="48"/>
  <c r="O326" i="48" s="1"/>
  <c r="H335" i="50"/>
  <c r="O335" i="50" s="1"/>
  <c r="F335" i="50"/>
  <c r="M335" i="50" s="1"/>
  <c r="U335" i="50" s="1"/>
  <c r="E335" i="50"/>
  <c r="L335" i="50" s="1"/>
  <c r="G335" i="50"/>
  <c r="N335" i="50" s="1"/>
  <c r="G351" i="49"/>
  <c r="N351" i="49" s="1"/>
  <c r="E351" i="49"/>
  <c r="L351" i="49" s="1"/>
  <c r="H351" i="49"/>
  <c r="O351" i="49" s="1"/>
  <c r="F351" i="49"/>
  <c r="M351" i="49" s="1"/>
  <c r="G359" i="49"/>
  <c r="N359" i="49" s="1"/>
  <c r="E359" i="49"/>
  <c r="L359" i="49" s="1"/>
  <c r="H359" i="49"/>
  <c r="O359" i="49" s="1"/>
  <c r="F359" i="49"/>
  <c r="M359" i="49" s="1"/>
  <c r="F243" i="48"/>
  <c r="M243" i="48" s="1"/>
  <c r="H243" i="48"/>
  <c r="O243" i="48" s="1"/>
  <c r="G243" i="48"/>
  <c r="N243" i="48" s="1"/>
  <c r="G272" i="49"/>
  <c r="N272" i="49" s="1"/>
  <c r="H272" i="49"/>
  <c r="O272" i="49" s="1"/>
  <c r="F272" i="49"/>
  <c r="M272" i="49" s="1"/>
  <c r="G280" i="50"/>
  <c r="N280" i="50" s="1"/>
  <c r="H280" i="50"/>
  <c r="O280" i="50" s="1"/>
  <c r="F280" i="50"/>
  <c r="M280" i="50" s="1"/>
  <c r="G296" i="50"/>
  <c r="N296" i="50" s="1"/>
  <c r="F296" i="50"/>
  <c r="M296" i="50" s="1"/>
  <c r="H296" i="50"/>
  <c r="O296" i="50" s="1"/>
  <c r="G320" i="49"/>
  <c r="N320" i="49" s="1"/>
  <c r="F320" i="49"/>
  <c r="M320" i="49" s="1"/>
  <c r="H320" i="49"/>
  <c r="O320" i="49" s="1"/>
  <c r="H339" i="48"/>
  <c r="O339" i="48" s="1"/>
  <c r="E339" i="48"/>
  <c r="L339" i="48" s="1"/>
  <c r="F339" i="48"/>
  <c r="M339" i="48" s="1"/>
  <c r="G339" i="48"/>
  <c r="N339" i="48" s="1"/>
  <c r="H352" i="50"/>
  <c r="O352" i="50" s="1"/>
  <c r="E352" i="50"/>
  <c r="L352" i="50" s="1"/>
  <c r="S352" i="50" s="1"/>
  <c r="G352" i="50"/>
  <c r="N352" i="50" s="1"/>
  <c r="F352" i="50"/>
  <c r="M352" i="50" s="1"/>
  <c r="E11" i="51"/>
  <c r="M11" i="51" s="1"/>
  <c r="Q11" i="51" s="1"/>
  <c r="M144" i="29"/>
  <c r="M171" i="29"/>
  <c r="W171" i="29" s="1"/>
  <c r="M78" i="29"/>
  <c r="O192" i="29"/>
  <c r="O29" i="29"/>
  <c r="M121" i="29"/>
  <c r="W121" i="29" s="1"/>
  <c r="N213" i="29"/>
  <c r="N181" i="29"/>
  <c r="O109" i="29"/>
  <c r="O91" i="29"/>
  <c r="O36" i="29"/>
  <c r="O73" i="29"/>
  <c r="O154" i="29"/>
  <c r="O38" i="29"/>
  <c r="O130" i="29"/>
  <c r="O60" i="29"/>
  <c r="O171" i="29"/>
  <c r="O99" i="29"/>
  <c r="O196" i="29"/>
  <c r="O58" i="29"/>
  <c r="O40" i="29"/>
  <c r="O185" i="29"/>
  <c r="O65" i="29"/>
  <c r="O84" i="29"/>
  <c r="O9" i="29"/>
  <c r="O54" i="29"/>
  <c r="O78" i="29"/>
  <c r="N139" i="29"/>
  <c r="M172" i="29"/>
  <c r="M148" i="29"/>
  <c r="M164" i="29"/>
  <c r="O197" i="29"/>
  <c r="O143" i="29"/>
  <c r="O27" i="29"/>
  <c r="O179" i="29"/>
  <c r="O141" i="29"/>
  <c r="O145" i="29"/>
  <c r="M202" i="29"/>
  <c r="W202" i="29" s="1"/>
  <c r="M45" i="29"/>
  <c r="U45" i="29" s="1"/>
  <c r="M125" i="29"/>
  <c r="W125" i="29" s="1"/>
  <c r="M80" i="29"/>
  <c r="M37" i="29"/>
  <c r="W37" i="29" s="1"/>
  <c r="M168" i="29"/>
  <c r="M137" i="29"/>
  <c r="W137" i="29" s="1"/>
  <c r="M71" i="29"/>
  <c r="W71" i="29" s="1"/>
  <c r="N90" i="29"/>
  <c r="N81" i="29"/>
  <c r="N55" i="29"/>
  <c r="O205" i="29"/>
  <c r="O122" i="29"/>
  <c r="O39" i="29"/>
  <c r="O121" i="29"/>
  <c r="O135" i="29"/>
  <c r="O33" i="29"/>
  <c r="O182" i="29"/>
  <c r="O128" i="29"/>
  <c r="O101" i="29"/>
  <c r="O212" i="29"/>
  <c r="O213" i="29"/>
  <c r="M147" i="29"/>
  <c r="M36" i="29"/>
  <c r="U36" i="29" s="1"/>
  <c r="M196" i="29"/>
  <c r="M54" i="29"/>
  <c r="W54" i="29" s="1"/>
  <c r="M188" i="29"/>
  <c r="O155" i="29"/>
  <c r="O187" i="29"/>
  <c r="M122" i="29"/>
  <c r="W122" i="29" s="1"/>
  <c r="N101" i="29"/>
  <c r="N77" i="29"/>
  <c r="O144" i="29"/>
  <c r="O178" i="29"/>
  <c r="M198" i="29"/>
  <c r="M119" i="29"/>
  <c r="W119" i="29" s="1"/>
  <c r="N172" i="29"/>
  <c r="N148" i="29"/>
  <c r="N164" i="29"/>
  <c r="M195" i="29"/>
  <c r="N202" i="29"/>
  <c r="N45" i="29"/>
  <c r="N125" i="29"/>
  <c r="N80" i="29"/>
  <c r="N37" i="29"/>
  <c r="N168" i="29"/>
  <c r="N137" i="29"/>
  <c r="N71" i="29"/>
  <c r="O90" i="29"/>
  <c r="O81" i="29"/>
  <c r="O55" i="29"/>
  <c r="N147" i="29"/>
  <c r="AI147" i="29" s="1"/>
  <c r="M91" i="29"/>
  <c r="M99" i="29"/>
  <c r="M84" i="29"/>
  <c r="N96" i="29"/>
  <c r="M179" i="29"/>
  <c r="O100" i="29"/>
  <c r="N212" i="29"/>
  <c r="N190" i="29"/>
  <c r="O146" i="29"/>
  <c r="O77" i="29"/>
  <c r="M201" i="29"/>
  <c r="M127" i="29"/>
  <c r="M184" i="29"/>
  <c r="M87" i="29"/>
  <c r="M142" i="29"/>
  <c r="W142" i="29" s="1"/>
  <c r="M150" i="29"/>
  <c r="M208" i="29"/>
  <c r="M79" i="29"/>
  <c r="W79" i="29" s="1"/>
  <c r="M98" i="29"/>
  <c r="M138" i="29"/>
  <c r="M129" i="29"/>
  <c r="W129" i="29" s="1"/>
  <c r="M193" i="29"/>
  <c r="M199" i="29"/>
  <c r="M140" i="29"/>
  <c r="M68" i="29"/>
  <c r="W68" i="29" s="1"/>
  <c r="M70" i="29"/>
  <c r="W70" i="29" s="1"/>
  <c r="M180" i="29"/>
  <c r="M62" i="29"/>
  <c r="W62" i="29" s="1"/>
  <c r="N198" i="29"/>
  <c r="N119" i="29"/>
  <c r="O172" i="29"/>
  <c r="O148" i="29"/>
  <c r="O164" i="29"/>
  <c r="M165" i="29"/>
  <c r="M120" i="29"/>
  <c r="W120" i="29" s="1"/>
  <c r="M104" i="29"/>
  <c r="M156" i="29"/>
  <c r="M89" i="29"/>
  <c r="M123" i="29"/>
  <c r="W123" i="29" s="1"/>
  <c r="N195" i="29"/>
  <c r="O202" i="29"/>
  <c r="O45" i="29"/>
  <c r="O125" i="29"/>
  <c r="O80" i="29"/>
  <c r="O37" i="29"/>
  <c r="O168" i="29"/>
  <c r="O137" i="29"/>
  <c r="O71" i="29"/>
  <c r="N42" i="29"/>
  <c r="N30" i="29"/>
  <c r="N94" i="29"/>
  <c r="N57" i="29"/>
  <c r="N115" i="29"/>
  <c r="N206" i="29"/>
  <c r="N31" i="29"/>
  <c r="N173" i="29"/>
  <c r="N75" i="29"/>
  <c r="G11" i="51"/>
  <c r="N97" i="29"/>
  <c r="N186" i="29"/>
  <c r="M146" i="29"/>
  <c r="M60" i="29"/>
  <c r="W60" i="29" s="1"/>
  <c r="M9" i="29"/>
  <c r="W9" i="29" s="1"/>
  <c r="O116" i="29"/>
  <c r="M197" i="29"/>
  <c r="O189" i="29"/>
  <c r="O103" i="29"/>
  <c r="M33" i="29"/>
  <c r="W33" i="29" s="1"/>
  <c r="N178" i="29"/>
  <c r="O190" i="29"/>
  <c r="M108" i="29"/>
  <c r="M105" i="29"/>
  <c r="M134" i="29"/>
  <c r="W134" i="29" s="1"/>
  <c r="M191" i="29"/>
  <c r="N201" i="29"/>
  <c r="N127" i="29"/>
  <c r="N184" i="29"/>
  <c r="N87" i="29"/>
  <c r="N142" i="29"/>
  <c r="N150" i="29"/>
  <c r="N208" i="29"/>
  <c r="N79" i="29"/>
  <c r="N98" i="29"/>
  <c r="N138" i="29"/>
  <c r="N129" i="29"/>
  <c r="N193" i="29"/>
  <c r="N199" i="29"/>
  <c r="N140" i="29"/>
  <c r="N68" i="29"/>
  <c r="N70" i="29"/>
  <c r="N180" i="29"/>
  <c r="N62" i="29"/>
  <c r="O198" i="29"/>
  <c r="O119" i="29"/>
  <c r="N165" i="29"/>
  <c r="N120" i="29"/>
  <c r="N104" i="29"/>
  <c r="N156" i="29"/>
  <c r="N89" i="29"/>
  <c r="N123" i="29"/>
  <c r="O195" i="29"/>
  <c r="M82" i="29"/>
  <c r="U82" i="29" s="1"/>
  <c r="M151" i="29"/>
  <c r="M44" i="29"/>
  <c r="M42" i="29"/>
  <c r="M30" i="29"/>
  <c r="W30" i="29" s="1"/>
  <c r="M94" i="29"/>
  <c r="M57" i="29"/>
  <c r="W57" i="29" s="1"/>
  <c r="M115" i="29"/>
  <c r="W115" i="29" s="1"/>
  <c r="M206" i="29"/>
  <c r="M31" i="29"/>
  <c r="W31" i="29" s="1"/>
  <c r="M173" i="29"/>
  <c r="W173" i="29" s="1"/>
  <c r="M75" i="29"/>
  <c r="W75" i="29" s="1"/>
  <c r="F11" i="51"/>
  <c r="M97" i="29"/>
  <c r="M186" i="29"/>
  <c r="M154" i="29"/>
  <c r="M40" i="29"/>
  <c r="O169" i="29"/>
  <c r="M145" i="29"/>
  <c r="O17" i="29"/>
  <c r="M205" i="29"/>
  <c r="M182" i="29"/>
  <c r="N105" i="29"/>
  <c r="N191" i="29"/>
  <c r="O127" i="29"/>
  <c r="O87" i="29"/>
  <c r="O208" i="29"/>
  <c r="O79" i="29"/>
  <c r="O98" i="29"/>
  <c r="O138" i="29"/>
  <c r="O129" i="29"/>
  <c r="O193" i="29"/>
  <c r="O199" i="29"/>
  <c r="O140" i="29"/>
  <c r="O68" i="29"/>
  <c r="O70" i="29"/>
  <c r="O180" i="29"/>
  <c r="O62" i="29"/>
  <c r="M159" i="29"/>
  <c r="M116" i="29"/>
  <c r="W116" i="29" s="1"/>
  <c r="O120" i="29"/>
  <c r="O104" i="29"/>
  <c r="O156" i="29"/>
  <c r="O89" i="29"/>
  <c r="O123" i="29"/>
  <c r="M192" i="29"/>
  <c r="M155" i="29"/>
  <c r="M189" i="29"/>
  <c r="M100" i="29"/>
  <c r="M17" i="29"/>
  <c r="M187" i="29"/>
  <c r="W187" i="29" s="1"/>
  <c r="M29" i="29"/>
  <c r="W29" i="29" s="1"/>
  <c r="M103" i="29"/>
  <c r="N82" i="29"/>
  <c r="N151" i="29"/>
  <c r="N44" i="29"/>
  <c r="O42" i="29"/>
  <c r="O30" i="29"/>
  <c r="O94" i="29"/>
  <c r="O57" i="29"/>
  <c r="O115" i="29"/>
  <c r="O206" i="29"/>
  <c r="O31" i="29"/>
  <c r="O173" i="29"/>
  <c r="O75" i="29"/>
  <c r="H11" i="51"/>
  <c r="O97" i="29"/>
  <c r="O186" i="29"/>
  <c r="M73" i="29"/>
  <c r="W73" i="29" s="1"/>
  <c r="M58" i="29"/>
  <c r="W58" i="29" s="1"/>
  <c r="M139" i="29"/>
  <c r="M141" i="29"/>
  <c r="M135" i="29"/>
  <c r="W135" i="29" s="1"/>
  <c r="N108" i="29"/>
  <c r="N134" i="29"/>
  <c r="O201" i="29"/>
  <c r="O184" i="29"/>
  <c r="O142" i="29"/>
  <c r="O150" i="29"/>
  <c r="O105" i="29"/>
  <c r="O134" i="29"/>
  <c r="O191" i="29"/>
  <c r="M169" i="29"/>
  <c r="W169" i="29" s="1"/>
  <c r="M96" i="29"/>
  <c r="N159" i="29"/>
  <c r="N116" i="29"/>
  <c r="N192" i="29"/>
  <c r="N155" i="29"/>
  <c r="N189" i="29"/>
  <c r="N100" i="29"/>
  <c r="N17" i="29"/>
  <c r="N187" i="29"/>
  <c r="N29" i="29"/>
  <c r="N103" i="29"/>
  <c r="O82" i="29"/>
  <c r="O151" i="29"/>
  <c r="O44" i="29"/>
  <c r="M38" i="29"/>
  <c r="M65" i="29"/>
  <c r="W65" i="29" s="1"/>
  <c r="O159" i="29"/>
  <c r="M27" i="29"/>
  <c r="W27" i="29" s="1"/>
  <c r="M128" i="29"/>
  <c r="W128" i="29" s="1"/>
  <c r="M109" i="29"/>
  <c r="M130" i="29"/>
  <c r="W130" i="29" s="1"/>
  <c r="M185" i="29"/>
  <c r="M143" i="29"/>
  <c r="M39" i="29"/>
  <c r="W39" i="29" s="1"/>
  <c r="M181" i="29"/>
  <c r="M178" i="29"/>
  <c r="W178" i="29" s="1"/>
  <c r="M77" i="29"/>
  <c r="M190" i="29"/>
  <c r="N109" i="29"/>
  <c r="N146" i="29"/>
  <c r="N144" i="29"/>
  <c r="N91" i="29"/>
  <c r="N36" i="29"/>
  <c r="N73" i="29"/>
  <c r="N154" i="29"/>
  <c r="N38" i="29"/>
  <c r="N130" i="29"/>
  <c r="N60" i="29"/>
  <c r="N171" i="29"/>
  <c r="N99" i="29"/>
  <c r="N196" i="29"/>
  <c r="N58" i="29"/>
  <c r="N40" i="29"/>
  <c r="N185" i="29"/>
  <c r="N65" i="29"/>
  <c r="N84" i="29"/>
  <c r="N9" i="29"/>
  <c r="N54" i="29"/>
  <c r="N78" i="29"/>
  <c r="O139" i="29"/>
  <c r="N169" i="29"/>
  <c r="O96" i="29"/>
  <c r="N188" i="29"/>
  <c r="N197" i="29"/>
  <c r="N143" i="29"/>
  <c r="N27" i="29"/>
  <c r="N179" i="29"/>
  <c r="N141" i="29"/>
  <c r="N145" i="29"/>
  <c r="M90" i="29"/>
  <c r="M81" i="29"/>
  <c r="M55" i="29"/>
  <c r="W55" i="29" s="1"/>
  <c r="N205" i="29"/>
  <c r="N122" i="29"/>
  <c r="N39" i="29"/>
  <c r="N121" i="29"/>
  <c r="N135" i="29"/>
  <c r="N33" i="29"/>
  <c r="N182" i="29"/>
  <c r="N128" i="29"/>
  <c r="M101" i="29"/>
  <c r="M212" i="29"/>
  <c r="M213" i="29"/>
  <c r="E5" i="58"/>
  <c r="M5" i="58" s="1"/>
  <c r="O279" i="58"/>
  <c r="N276" i="58"/>
  <c r="Q273" i="58"/>
  <c r="O271" i="58"/>
  <c r="N268" i="58"/>
  <c r="Q265" i="58"/>
  <c r="N279" i="58"/>
  <c r="Q276" i="58"/>
  <c r="O274" i="58"/>
  <c r="N271" i="58"/>
  <c r="Q268" i="58"/>
  <c r="O266" i="58"/>
  <c r="Q279" i="58"/>
  <c r="O277" i="58"/>
  <c r="N274" i="58"/>
  <c r="Q271" i="58"/>
  <c r="O269" i="58"/>
  <c r="N266" i="58"/>
  <c r="O280" i="58"/>
  <c r="N277" i="58"/>
  <c r="Q274" i="58"/>
  <c r="O272" i="58"/>
  <c r="N269" i="58"/>
  <c r="Q266" i="58"/>
  <c r="N280" i="58"/>
  <c r="Q277" i="58"/>
  <c r="O275" i="58"/>
  <c r="N272" i="58"/>
  <c r="Q269" i="58"/>
  <c r="O267" i="58"/>
  <c r="Q280" i="58"/>
  <c r="O278" i="58"/>
  <c r="N275" i="58"/>
  <c r="Q272" i="58"/>
  <c r="O270" i="58"/>
  <c r="N267" i="58"/>
  <c r="Q264" i="58"/>
  <c r="O262" i="58"/>
  <c r="N261" i="58"/>
  <c r="Q258" i="58"/>
  <c r="O256" i="58"/>
  <c r="Q252" i="58"/>
  <c r="Q249" i="58"/>
  <c r="Q246" i="58"/>
  <c r="N243" i="58"/>
  <c r="N240" i="58"/>
  <c r="Q239" i="58"/>
  <c r="N236" i="58"/>
  <c r="Q233" i="58"/>
  <c r="N230" i="58"/>
  <c r="Q229" i="58"/>
  <c r="Q226" i="58"/>
  <c r="O224" i="58"/>
  <c r="Q220" i="58"/>
  <c r="Q217" i="58"/>
  <c r="N214" i="58"/>
  <c r="Q213" i="58"/>
  <c r="Q210" i="58"/>
  <c r="O208" i="58"/>
  <c r="Q207" i="58"/>
  <c r="N204" i="58"/>
  <c r="N278" i="58"/>
  <c r="Q275" i="58"/>
  <c r="O273" i="58"/>
  <c r="N270" i="58"/>
  <c r="Q267" i="58"/>
  <c r="O265" i="58"/>
  <c r="N262" i="58"/>
  <c r="Q261" i="58"/>
  <c r="O259" i="58"/>
  <c r="N256" i="58"/>
  <c r="O253" i="58"/>
  <c r="O250" i="58"/>
  <c r="O247" i="58"/>
  <c r="Q243" i="58"/>
  <c r="Q257" i="58"/>
  <c r="Q255" i="58"/>
  <c r="N253" i="58"/>
  <c r="O251" i="58"/>
  <c r="O249" i="58"/>
  <c r="Q244" i="58"/>
  <c r="Q242" i="58"/>
  <c r="N239" i="58"/>
  <c r="Q234" i="58"/>
  <c r="N232" i="58"/>
  <c r="O229" i="58"/>
  <c r="Q224" i="58"/>
  <c r="O222" i="58"/>
  <c r="Q221" i="58"/>
  <c r="O219" i="58"/>
  <c r="O214" i="58"/>
  <c r="N211" i="58"/>
  <c r="O209" i="58"/>
  <c r="Q206" i="58"/>
  <c r="Q203" i="58"/>
  <c r="O201" i="58"/>
  <c r="O198" i="58"/>
  <c r="N197" i="58"/>
  <c r="N194" i="58"/>
  <c r="Q191" i="58"/>
  <c r="O189" i="58"/>
  <c r="N186" i="58"/>
  <c r="Q183" i="58"/>
  <c r="O181" i="58"/>
  <c r="O264" i="58"/>
  <c r="Q253" i="58"/>
  <c r="N251" i="58"/>
  <c r="N249" i="58"/>
  <c r="N247" i="58"/>
  <c r="O240" i="58"/>
  <c r="O237" i="58"/>
  <c r="Q232" i="58"/>
  <c r="N229" i="58"/>
  <c r="O227" i="58"/>
  <c r="N222" i="58"/>
  <c r="N219" i="58"/>
  <c r="O217" i="58"/>
  <c r="Q214" i="58"/>
  <c r="Q211" i="58"/>
  <c r="N209" i="58"/>
  <c r="O204" i="58"/>
  <c r="N201" i="58"/>
  <c r="N198" i="58"/>
  <c r="Q197" i="58"/>
  <c r="Q194" i="58"/>
  <c r="O192" i="58"/>
  <c r="N189" i="58"/>
  <c r="Q186" i="58"/>
  <c r="O184" i="58"/>
  <c r="N181" i="58"/>
  <c r="Q178" i="58"/>
  <c r="O176" i="58"/>
  <c r="N173" i="58"/>
  <c r="Q170" i="58"/>
  <c r="O168" i="58"/>
  <c r="N165" i="58"/>
  <c r="Q162" i="58"/>
  <c r="O160" i="58"/>
  <c r="N157" i="58"/>
  <c r="Q154" i="58"/>
  <c r="O152" i="58"/>
  <c r="N149" i="58"/>
  <c r="Q146" i="58"/>
  <c r="O144" i="58"/>
  <c r="N273" i="58"/>
  <c r="O268" i="58"/>
  <c r="N264" i="58"/>
  <c r="Q262" i="58"/>
  <c r="O260" i="58"/>
  <c r="O258" i="58"/>
  <c r="O254" i="58"/>
  <c r="Q251" i="58"/>
  <c r="Q247" i="58"/>
  <c r="O245" i="58"/>
  <c r="Q240" i="58"/>
  <c r="N237" i="58"/>
  <c r="O235" i="58"/>
  <c r="O230" i="58"/>
  <c r="N227" i="58"/>
  <c r="O225" i="58"/>
  <c r="Q222" i="58"/>
  <c r="Q219" i="58"/>
  <c r="N217" i="58"/>
  <c r="O212" i="58"/>
  <c r="Q209" i="58"/>
  <c r="O207" i="58"/>
  <c r="Q204" i="58"/>
  <c r="Q201" i="58"/>
  <c r="Q198" i="58"/>
  <c r="O195" i="58"/>
  <c r="N192" i="58"/>
  <c r="Q189" i="58"/>
  <c r="O187" i="58"/>
  <c r="N184" i="58"/>
  <c r="Q181" i="58"/>
  <c r="O179" i="58"/>
  <c r="N176" i="58"/>
  <c r="Q173" i="58"/>
  <c r="O171" i="58"/>
  <c r="N168" i="58"/>
  <c r="Q165" i="58"/>
  <c r="O163" i="58"/>
  <c r="N160" i="58"/>
  <c r="Q157" i="58"/>
  <c r="O155" i="58"/>
  <c r="N152" i="58"/>
  <c r="Q149" i="58"/>
  <c r="O147" i="58"/>
  <c r="N144" i="58"/>
  <c r="Q141" i="58"/>
  <c r="O139" i="58"/>
  <c r="N136" i="58"/>
  <c r="O132" i="58"/>
  <c r="N129" i="58"/>
  <c r="Q126" i="58"/>
  <c r="O123" i="58"/>
  <c r="N120" i="58"/>
  <c r="O117" i="58"/>
  <c r="Q116" i="58"/>
  <c r="Q113" i="58"/>
  <c r="Q110" i="58"/>
  <c r="O107" i="58"/>
  <c r="Q278" i="58"/>
  <c r="N260" i="58"/>
  <c r="N258" i="58"/>
  <c r="Q256" i="58"/>
  <c r="N254" i="58"/>
  <c r="N245" i="58"/>
  <c r="O243" i="58"/>
  <c r="O238" i="58"/>
  <c r="Q237" i="58"/>
  <c r="N235" i="58"/>
  <c r="O233" i="58"/>
  <c r="Q230" i="58"/>
  <c r="Q227" i="58"/>
  <c r="N225" i="58"/>
  <c r="O223" i="58"/>
  <c r="O220" i="58"/>
  <c r="O215" i="58"/>
  <c r="N212" i="58"/>
  <c r="N207" i="58"/>
  <c r="O202" i="58"/>
  <c r="O199" i="58"/>
  <c r="N195" i="58"/>
  <c r="Q192" i="58"/>
  <c r="O190" i="58"/>
  <c r="N187" i="58"/>
  <c r="Q184" i="58"/>
  <c r="O182" i="58"/>
  <c r="N179" i="58"/>
  <c r="Q176" i="58"/>
  <c r="O174" i="58"/>
  <c r="N171" i="58"/>
  <c r="Q168" i="58"/>
  <c r="O166" i="58"/>
  <c r="N163" i="58"/>
  <c r="Q160" i="58"/>
  <c r="O158" i="58"/>
  <c r="N155" i="58"/>
  <c r="Q152" i="58"/>
  <c r="O150" i="58"/>
  <c r="N147" i="58"/>
  <c r="Q144" i="58"/>
  <c r="O142" i="58"/>
  <c r="N139" i="58"/>
  <c r="Q136" i="58"/>
  <c r="N132" i="58"/>
  <c r="Q129" i="58"/>
  <c r="Q260" i="58"/>
  <c r="Q254" i="58"/>
  <c r="O252" i="58"/>
  <c r="N250" i="58"/>
  <c r="O248" i="58"/>
  <c r="Q245" i="58"/>
  <c r="O241" i="58"/>
  <c r="N238" i="58"/>
  <c r="Q235" i="58"/>
  <c r="N233" i="58"/>
  <c r="O228" i="58"/>
  <c r="Q225" i="58"/>
  <c r="N223" i="58"/>
  <c r="N220" i="58"/>
  <c r="O218" i="58"/>
  <c r="N215" i="58"/>
  <c r="Q212" i="58"/>
  <c r="O210" i="58"/>
  <c r="O205" i="58"/>
  <c r="N202" i="58"/>
  <c r="N199" i="58"/>
  <c r="O196" i="58"/>
  <c r="Q195" i="58"/>
  <c r="O193" i="58"/>
  <c r="N190" i="58"/>
  <c r="Q187" i="58"/>
  <c r="O185" i="58"/>
  <c r="N182" i="58"/>
  <c r="Q179" i="58"/>
  <c r="O177" i="58"/>
  <c r="O263" i="58"/>
  <c r="N252" i="58"/>
  <c r="Q250" i="58"/>
  <c r="N248" i="58"/>
  <c r="O246" i="58"/>
  <c r="N241" i="58"/>
  <c r="Q238" i="58"/>
  <c r="O231" i="58"/>
  <c r="N228" i="58"/>
  <c r="Q223" i="58"/>
  <c r="N218" i="58"/>
  <c r="O216" i="58"/>
  <c r="Q215" i="58"/>
  <c r="N210" i="58"/>
  <c r="N208" i="58"/>
  <c r="N205" i="58"/>
  <c r="Q202" i="58"/>
  <c r="O200" i="58"/>
  <c r="Q199" i="58"/>
  <c r="N196" i="58"/>
  <c r="N193" i="58"/>
  <c r="Q190" i="58"/>
  <c r="O188" i="58"/>
  <c r="N185" i="58"/>
  <c r="Q182" i="58"/>
  <c r="O180" i="58"/>
  <c r="N177" i="58"/>
  <c r="Q174" i="58"/>
  <c r="O172" i="58"/>
  <c r="O276" i="58"/>
  <c r="N265" i="58"/>
  <c r="N263" i="58"/>
  <c r="N259" i="58"/>
  <c r="O257" i="58"/>
  <c r="O255" i="58"/>
  <c r="Q248" i="58"/>
  <c r="N246" i="58"/>
  <c r="O244" i="58"/>
  <c r="O242" i="58"/>
  <c r="Q241" i="58"/>
  <c r="O236" i="58"/>
  <c r="O234" i="58"/>
  <c r="N231" i="58"/>
  <c r="Q228" i="58"/>
  <c r="O226" i="58"/>
  <c r="O221" i="58"/>
  <c r="Q218" i="58"/>
  <c r="N216" i="58"/>
  <c r="O213" i="58"/>
  <c r="Q208" i="58"/>
  <c r="O206" i="58"/>
  <c r="Q205" i="58"/>
  <c r="O203" i="58"/>
  <c r="N200" i="58"/>
  <c r="Q196" i="58"/>
  <c r="Q193" i="58"/>
  <c r="O191" i="58"/>
  <c r="N188" i="58"/>
  <c r="Q185" i="58"/>
  <c r="O183" i="58"/>
  <c r="N180" i="58"/>
  <c r="Q177" i="58"/>
  <c r="O175" i="58"/>
  <c r="N172" i="58"/>
  <c r="Q169" i="58"/>
  <c r="O167" i="58"/>
  <c r="N164" i="58"/>
  <c r="Q161" i="58"/>
  <c r="O159" i="58"/>
  <c r="N156" i="58"/>
  <c r="Q153" i="58"/>
  <c r="O151" i="58"/>
  <c r="N148" i="58"/>
  <c r="Q145" i="58"/>
  <c r="O143" i="58"/>
  <c r="N140" i="58"/>
  <c r="Q137" i="58"/>
  <c r="O134" i="58"/>
  <c r="Q133" i="58"/>
  <c r="Q259" i="58"/>
  <c r="Q216" i="58"/>
  <c r="O211" i="58"/>
  <c r="N206" i="58"/>
  <c r="Q180" i="58"/>
  <c r="Q167" i="58"/>
  <c r="Q159" i="58"/>
  <c r="Q151" i="58"/>
  <c r="Q143" i="58"/>
  <c r="O138" i="58"/>
  <c r="O136" i="58"/>
  <c r="N130" i="58"/>
  <c r="N128" i="58"/>
  <c r="O126" i="58"/>
  <c r="Q125" i="58"/>
  <c r="Q120" i="58"/>
  <c r="N118" i="58"/>
  <c r="O115" i="58"/>
  <c r="N110" i="58"/>
  <c r="Q107" i="58"/>
  <c r="O105" i="58"/>
  <c r="N102" i="58"/>
  <c r="Q101" i="58"/>
  <c r="N98" i="58"/>
  <c r="N95" i="58"/>
  <c r="O92" i="58"/>
  <c r="Q91" i="58"/>
  <c r="O89" i="58"/>
  <c r="N86" i="58"/>
  <c r="Q85" i="58"/>
  <c r="Q82" i="58"/>
  <c r="O80" i="58"/>
  <c r="N76" i="58"/>
  <c r="Q73" i="58"/>
  <c r="O71" i="58"/>
  <c r="N67" i="58"/>
  <c r="Q64" i="58"/>
  <c r="O62" i="58"/>
  <c r="N61" i="58"/>
  <c r="N58" i="58"/>
  <c r="Q55" i="58"/>
  <c r="O52" i="58"/>
  <c r="N49" i="58"/>
  <c r="Q46" i="58"/>
  <c r="O43" i="58"/>
  <c r="O40" i="58"/>
  <c r="Q39" i="58"/>
  <c r="O36" i="58"/>
  <c r="Q35" i="58"/>
  <c r="N32" i="58"/>
  <c r="N242" i="58"/>
  <c r="Q236" i="58"/>
  <c r="Q231" i="58"/>
  <c r="N226" i="58"/>
  <c r="N221" i="58"/>
  <c r="Q200" i="58"/>
  <c r="N175" i="58"/>
  <c r="O169" i="58"/>
  <c r="O164" i="58"/>
  <c r="O161" i="58"/>
  <c r="O156" i="58"/>
  <c r="O153" i="58"/>
  <c r="O148" i="58"/>
  <c r="O145" i="58"/>
  <c r="N138" i="58"/>
  <c r="N134" i="58"/>
  <c r="Q132" i="58"/>
  <c r="Q130" i="58"/>
  <c r="Q128" i="58"/>
  <c r="N126" i="58"/>
  <c r="N123" i="58"/>
  <c r="Q118" i="58"/>
  <c r="N115" i="58"/>
  <c r="O113" i="58"/>
  <c r="O108" i="58"/>
  <c r="N105" i="58"/>
  <c r="Q102" i="58"/>
  <c r="Q98" i="58"/>
  <c r="O96" i="58"/>
  <c r="Q95" i="58"/>
  <c r="N92" i="58"/>
  <c r="N89" i="58"/>
  <c r="Q86" i="58"/>
  <c r="O83" i="58"/>
  <c r="N80" i="58"/>
  <c r="O77" i="58"/>
  <c r="Q76" i="58"/>
  <c r="O74" i="58"/>
  <c r="N71" i="58"/>
  <c r="Q67" i="58"/>
  <c r="O65" i="58"/>
  <c r="N62" i="58"/>
  <c r="Q61" i="58"/>
  <c r="Q58" i="58"/>
  <c r="O56" i="58"/>
  <c r="N52" i="58"/>
  <c r="Q49" i="58"/>
  <c r="O47" i="58"/>
  <c r="N43" i="58"/>
  <c r="N40" i="58"/>
  <c r="N36" i="58"/>
  <c r="O33" i="58"/>
  <c r="Q32" i="58"/>
  <c r="Q270" i="58"/>
  <c r="Q263" i="58"/>
  <c r="Q175" i="58"/>
  <c r="Q172" i="58"/>
  <c r="N169" i="58"/>
  <c r="N166" i="58"/>
  <c r="Q164" i="58"/>
  <c r="N161" i="58"/>
  <c r="N158" i="58"/>
  <c r="Q156" i="58"/>
  <c r="N153" i="58"/>
  <c r="N150" i="58"/>
  <c r="Q148" i="58"/>
  <c r="N145" i="58"/>
  <c r="N142" i="58"/>
  <c r="O140" i="58"/>
  <c r="Q138" i="58"/>
  <c r="Q134" i="58"/>
  <c r="Q123" i="58"/>
  <c r="O121" i="58"/>
  <c r="Q115" i="58"/>
  <c r="N113" i="58"/>
  <c r="O111" i="58"/>
  <c r="N108" i="58"/>
  <c r="Q105" i="58"/>
  <c r="O103" i="58"/>
  <c r="O99" i="58"/>
  <c r="N96" i="58"/>
  <c r="O93" i="58"/>
  <c r="Q92" i="58"/>
  <c r="Q89" i="58"/>
  <c r="O87" i="58"/>
  <c r="N83" i="58"/>
  <c r="Q80" i="58"/>
  <c r="O78" i="58"/>
  <c r="N77" i="58"/>
  <c r="N74" i="58"/>
  <c r="Q71" i="58"/>
  <c r="O68" i="58"/>
  <c r="N65" i="58"/>
  <c r="Q62" i="58"/>
  <c r="O59" i="58"/>
  <c r="N56" i="58"/>
  <c r="O53" i="58"/>
  <c r="Q52" i="58"/>
  <c r="O50" i="58"/>
  <c r="N47" i="58"/>
  <c r="Q43" i="58"/>
  <c r="O41" i="58"/>
  <c r="Q40" i="58"/>
  <c r="O37" i="58"/>
  <c r="Q36" i="58"/>
  <c r="N33" i="58"/>
  <c r="N29" i="58"/>
  <c r="N257" i="58"/>
  <c r="O194" i="58"/>
  <c r="N183" i="58"/>
  <c r="O178" i="58"/>
  <c r="Q166" i="58"/>
  <c r="Q158" i="58"/>
  <c r="Q150" i="58"/>
  <c r="Q142" i="58"/>
  <c r="Q140" i="58"/>
  <c r="O135" i="58"/>
  <c r="O131" i="58"/>
  <c r="O127" i="58"/>
  <c r="N121" i="58"/>
  <c r="O119" i="58"/>
  <c r="O116" i="58"/>
  <c r="N111" i="58"/>
  <c r="Q108" i="58"/>
  <c r="O106" i="58"/>
  <c r="N103" i="58"/>
  <c r="N99" i="58"/>
  <c r="Q96" i="58"/>
  <c r="N93" i="58"/>
  <c r="O90" i="58"/>
  <c r="N87" i="58"/>
  <c r="Q83" i="58"/>
  <c r="O81" i="58"/>
  <c r="N78" i="58"/>
  <c r="Q77" i="58"/>
  <c r="Q74" i="58"/>
  <c r="O72" i="58"/>
  <c r="N68" i="58"/>
  <c r="Q65" i="58"/>
  <c r="O63" i="58"/>
  <c r="N59" i="58"/>
  <c r="Q56" i="58"/>
  <c r="O54" i="58"/>
  <c r="N53" i="58"/>
  <c r="N50" i="58"/>
  <c r="Q47" i="58"/>
  <c r="O44" i="58"/>
  <c r="N41" i="58"/>
  <c r="N37" i="58"/>
  <c r="Q33" i="58"/>
  <c r="N234" i="58"/>
  <c r="N224" i="58"/>
  <c r="N203" i="58"/>
  <c r="Q188" i="58"/>
  <c r="N178" i="58"/>
  <c r="N174" i="58"/>
  <c r="Q171" i="58"/>
  <c r="Q163" i="58"/>
  <c r="Q155" i="58"/>
  <c r="Q147" i="58"/>
  <c r="O137" i="58"/>
  <c r="N135" i="58"/>
  <c r="O133" i="58"/>
  <c r="N131" i="58"/>
  <c r="O129" i="58"/>
  <c r="N127" i="58"/>
  <c r="O124" i="58"/>
  <c r="Q121" i="58"/>
  <c r="N119" i="58"/>
  <c r="N116" i="58"/>
  <c r="O114" i="58"/>
  <c r="Q111" i="58"/>
  <c r="O109" i="58"/>
  <c r="N106" i="58"/>
  <c r="Q103" i="58"/>
  <c r="O100" i="58"/>
  <c r="Q99" i="58"/>
  <c r="O97" i="58"/>
  <c r="O94" i="58"/>
  <c r="Q93" i="58"/>
  <c r="N90" i="58"/>
  <c r="Q87" i="58"/>
  <c r="O84" i="58"/>
  <c r="N81" i="58"/>
  <c r="Q78" i="58"/>
  <c r="O75" i="58"/>
  <c r="N72" i="58"/>
  <c r="O69" i="58"/>
  <c r="Q68" i="58"/>
  <c r="O66" i="58"/>
  <c r="N63" i="58"/>
  <c r="Q59" i="58"/>
  <c r="O57" i="58"/>
  <c r="N54" i="58"/>
  <c r="Q53" i="58"/>
  <c r="Q50" i="58"/>
  <c r="O48" i="58"/>
  <c r="O261" i="58"/>
  <c r="O239" i="58"/>
  <c r="N213" i="58"/>
  <c r="N137" i="58"/>
  <c r="Q135" i="58"/>
  <c r="N133" i="58"/>
  <c r="Q131" i="58"/>
  <c r="Q127" i="58"/>
  <c r="N124" i="58"/>
  <c r="O122" i="58"/>
  <c r="Q119" i="58"/>
  <c r="N114" i="58"/>
  <c r="O112" i="58"/>
  <c r="N109" i="58"/>
  <c r="Q106" i="58"/>
  <c r="O104" i="58"/>
  <c r="N100" i="58"/>
  <c r="N97" i="58"/>
  <c r="N94" i="58"/>
  <c r="Q90" i="58"/>
  <c r="O88" i="58"/>
  <c r="N84" i="58"/>
  <c r="Q81" i="58"/>
  <c r="O79" i="58"/>
  <c r="N75" i="58"/>
  <c r="Q72" i="58"/>
  <c r="O70" i="58"/>
  <c r="N69" i="58"/>
  <c r="N66" i="58"/>
  <c r="Q63" i="58"/>
  <c r="O60" i="58"/>
  <c r="N57" i="58"/>
  <c r="Q54" i="58"/>
  <c r="O51" i="58"/>
  <c r="N48" i="58"/>
  <c r="O45" i="58"/>
  <c r="Q44" i="58"/>
  <c r="O42" i="58"/>
  <c r="N38" i="58"/>
  <c r="N34" i="58"/>
  <c r="O31" i="58"/>
  <c r="N255" i="58"/>
  <c r="N244" i="58"/>
  <c r="O197" i="58"/>
  <c r="O170" i="58"/>
  <c r="O165" i="58"/>
  <c r="O162" i="58"/>
  <c r="O157" i="58"/>
  <c r="O154" i="58"/>
  <c r="O149" i="58"/>
  <c r="O146" i="58"/>
  <c r="O141" i="58"/>
  <c r="Q139" i="58"/>
  <c r="O125" i="58"/>
  <c r="Q124" i="58"/>
  <c r="N122" i="58"/>
  <c r="N117" i="58"/>
  <c r="Q114" i="58"/>
  <c r="N112" i="58"/>
  <c r="Q109" i="58"/>
  <c r="N104" i="58"/>
  <c r="O101" i="58"/>
  <c r="Q100" i="58"/>
  <c r="Q97" i="58"/>
  <c r="Q94" i="58"/>
  <c r="O91" i="58"/>
  <c r="N88" i="58"/>
  <c r="O85" i="58"/>
  <c r="Q84" i="58"/>
  <c r="O82" i="58"/>
  <c r="N79" i="58"/>
  <c r="Q75" i="58"/>
  <c r="O73" i="58"/>
  <c r="N70" i="58"/>
  <c r="Q69" i="58"/>
  <c r="Q66" i="58"/>
  <c r="O64" i="58"/>
  <c r="N60" i="58"/>
  <c r="Q57" i="58"/>
  <c r="O55" i="58"/>
  <c r="N51" i="58"/>
  <c r="Q48" i="58"/>
  <c r="O46" i="58"/>
  <c r="N45" i="58"/>
  <c r="N42" i="58"/>
  <c r="O39" i="58"/>
  <c r="Q38" i="58"/>
  <c r="O35" i="58"/>
  <c r="Q34" i="58"/>
  <c r="N31" i="58"/>
  <c r="N162" i="58"/>
  <c r="N143" i="58"/>
  <c r="O110" i="58"/>
  <c r="Q79" i="58"/>
  <c r="N44" i="58"/>
  <c r="Q37" i="58"/>
  <c r="N30" i="58"/>
  <c r="N28" i="58"/>
  <c r="N25" i="58"/>
  <c r="N21" i="58"/>
  <c r="Q17" i="58"/>
  <c r="O14" i="58"/>
  <c r="Q13" i="58"/>
  <c r="O10" i="58"/>
  <c r="N6" i="58"/>
  <c r="N3" i="58"/>
  <c r="O232" i="58"/>
  <c r="O120" i="58"/>
  <c r="Q104" i="58"/>
  <c r="O58" i="58"/>
  <c r="Q30" i="58"/>
  <c r="Q28" i="58"/>
  <c r="Q25" i="58"/>
  <c r="O22" i="58"/>
  <c r="Q21" i="58"/>
  <c r="O18" i="58"/>
  <c r="N14" i="58"/>
  <c r="N10" i="58"/>
  <c r="O7" i="58"/>
  <c r="P5" i="58"/>
  <c r="P2" i="58"/>
  <c r="O173" i="58"/>
  <c r="N167" i="58"/>
  <c r="N154" i="58"/>
  <c r="O130" i="58"/>
  <c r="N125" i="58"/>
  <c r="O98" i="58"/>
  <c r="Q88" i="58"/>
  <c r="N73" i="58"/>
  <c r="N46" i="58"/>
  <c r="O32" i="58"/>
  <c r="O26" i="58"/>
  <c r="N22" i="58"/>
  <c r="N18" i="58"/>
  <c r="O15" i="58"/>
  <c r="Q14" i="58"/>
  <c r="O11" i="58"/>
  <c r="Q10" i="58"/>
  <c r="N7" i="58"/>
  <c r="O5" i="58"/>
  <c r="O2" i="58"/>
  <c r="O186" i="58"/>
  <c r="N141" i="58"/>
  <c r="N82" i="58"/>
  <c r="O67" i="58"/>
  <c r="Q51" i="58"/>
  <c r="N39" i="58"/>
  <c r="O29" i="58"/>
  <c r="N26" i="58"/>
  <c r="O23" i="58"/>
  <c r="Q22" i="58"/>
  <c r="O19" i="58"/>
  <c r="Q18" i="58"/>
  <c r="N15" i="58"/>
  <c r="N11" i="58"/>
  <c r="O8" i="58"/>
  <c r="Q7" i="58"/>
  <c r="N5" i="58"/>
  <c r="P4" i="58"/>
  <c r="N2" i="58"/>
  <c r="N159" i="58"/>
  <c r="N146" i="58"/>
  <c r="O118" i="58"/>
  <c r="N107" i="58"/>
  <c r="O102" i="58"/>
  <c r="O61" i="58"/>
  <c r="N35" i="58"/>
  <c r="Q29" i="58"/>
  <c r="O27" i="58"/>
  <c r="Q26" i="58"/>
  <c r="N23" i="58"/>
  <c r="N19" i="58"/>
  <c r="O16" i="58"/>
  <c r="Q15" i="58"/>
  <c r="O12" i="58"/>
  <c r="Q11" i="58"/>
  <c r="N8" i="58"/>
  <c r="Q5" i="58"/>
  <c r="O4" i="58"/>
  <c r="N191" i="58"/>
  <c r="O128" i="58"/>
  <c r="Q112" i="58"/>
  <c r="N91" i="58"/>
  <c r="O86" i="58"/>
  <c r="N55" i="58"/>
  <c r="Q42" i="58"/>
  <c r="O38" i="58"/>
  <c r="Q31" i="58"/>
  <c r="N27" i="58"/>
  <c r="O24" i="58"/>
  <c r="Q23" i="58"/>
  <c r="O20" i="58"/>
  <c r="Q19" i="58"/>
  <c r="N16" i="58"/>
  <c r="N12" i="58"/>
  <c r="O9" i="58"/>
  <c r="Q8" i="58"/>
  <c r="N4" i="58"/>
  <c r="N170" i="58"/>
  <c r="N151" i="58"/>
  <c r="Q122" i="58"/>
  <c r="Q117" i="58"/>
  <c r="N101" i="58"/>
  <c r="O76" i="58"/>
  <c r="Q60" i="58"/>
  <c r="O49" i="58"/>
  <c r="Q45" i="58"/>
  <c r="O34" i="58"/>
  <c r="Q27" i="58"/>
  <c r="N24" i="58"/>
  <c r="N20" i="58"/>
  <c r="O17" i="58"/>
  <c r="Q16" i="58"/>
  <c r="O13" i="58"/>
  <c r="Q12" i="58"/>
  <c r="N9" i="58"/>
  <c r="P6" i="58"/>
  <c r="P3" i="58"/>
  <c r="N85" i="58"/>
  <c r="N64" i="58"/>
  <c r="O28" i="58"/>
  <c r="N13" i="58"/>
  <c r="O3" i="58"/>
  <c r="Q70" i="58"/>
  <c r="Q41" i="58"/>
  <c r="N17" i="58"/>
  <c r="O21" i="58"/>
  <c r="O6" i="58"/>
  <c r="O95" i="58"/>
  <c r="O30" i="58"/>
  <c r="O25" i="58"/>
  <c r="Q20" i="58"/>
  <c r="Q24" i="58"/>
  <c r="Q9" i="58"/>
  <c r="P73" i="52"/>
  <c r="O73" i="52"/>
  <c r="N73" i="52"/>
  <c r="N11" i="51"/>
  <c r="O11" i="51"/>
  <c r="P11" i="51"/>
  <c r="N160" i="24"/>
  <c r="O160" i="24"/>
  <c r="Q160" i="24"/>
  <c r="H3" i="58"/>
  <c r="O108" i="29"/>
  <c r="H6" i="58"/>
  <c r="O181" i="29"/>
  <c r="AA108" i="29"/>
  <c r="W108" i="29"/>
  <c r="U108" i="29"/>
  <c r="AC108" i="29"/>
  <c r="Y108" i="29"/>
  <c r="AA181" i="29"/>
  <c r="W181" i="29"/>
  <c r="U181" i="29"/>
  <c r="Y181" i="29"/>
  <c r="AC181" i="29"/>
  <c r="AC188" i="29"/>
  <c r="Y188" i="29"/>
  <c r="W188" i="29"/>
  <c r="U188" i="29"/>
  <c r="AA188" i="29"/>
  <c r="H4" i="58"/>
  <c r="O188" i="29"/>
  <c r="AC165" i="29"/>
  <c r="Y165" i="29"/>
  <c r="AA165" i="29"/>
  <c r="W165" i="29"/>
  <c r="U165" i="29"/>
  <c r="H2" i="58"/>
  <c r="H73" i="52"/>
  <c r="O165" i="29"/>
  <c r="AA147" i="29"/>
  <c r="W147" i="29"/>
  <c r="AC147" i="29"/>
  <c r="Y147" i="29"/>
  <c r="U147" i="29"/>
  <c r="H5" i="58"/>
  <c r="O147" i="29"/>
  <c r="F3" i="58"/>
  <c r="G3" i="58"/>
  <c r="F6" i="58"/>
  <c r="G6" i="58"/>
  <c r="F4" i="58"/>
  <c r="G4" i="58"/>
  <c r="F2" i="58"/>
  <c r="F73" i="52"/>
  <c r="G73" i="52"/>
  <c r="G2" i="58"/>
  <c r="F5" i="58"/>
  <c r="G5" i="58"/>
  <c r="L147" i="29"/>
  <c r="Q147" i="29" s="1"/>
  <c r="U92" i="50" l="1"/>
  <c r="AP92" i="50" s="1"/>
  <c r="W92" i="50"/>
  <c r="AQ92" i="50" s="1"/>
  <c r="U63" i="50"/>
  <c r="AP63" i="50" s="1"/>
  <c r="AA63" i="50"/>
  <c r="AS63" i="50" s="1"/>
  <c r="S91" i="50"/>
  <c r="Q91" i="50"/>
  <c r="AN91" i="50" s="1"/>
  <c r="U70" i="50"/>
  <c r="AP70" i="50" s="1"/>
  <c r="W70" i="50"/>
  <c r="AQ70" i="50" s="1"/>
  <c r="U8" i="50"/>
  <c r="AP8" i="50" s="1"/>
  <c r="AA8" i="50"/>
  <c r="AS8" i="50" s="1"/>
  <c r="U2" i="49"/>
  <c r="AP2" i="49" s="1"/>
  <c r="W2" i="49"/>
  <c r="AQ2" i="49" s="1"/>
  <c r="S160" i="48"/>
  <c r="AL160" i="48" s="1"/>
  <c r="U160" i="48"/>
  <c r="AP160" i="48" s="1"/>
  <c r="Q160" i="48"/>
  <c r="AN160" i="48" s="1"/>
  <c r="W181" i="48"/>
  <c r="AQ181" i="48" s="1"/>
  <c r="AA181" i="48"/>
  <c r="AS181" i="48" s="1"/>
  <c r="S57" i="48"/>
  <c r="U57" i="48"/>
  <c r="AP57" i="48" s="1"/>
  <c r="Q57" i="48"/>
  <c r="AN57" i="48" s="1"/>
  <c r="W170" i="49"/>
  <c r="AQ170" i="49" s="1"/>
  <c r="AA170" i="49"/>
  <c r="AS170" i="49" s="1"/>
  <c r="AQ162" i="49"/>
  <c r="AA162" i="49"/>
  <c r="AS162" i="49" s="1"/>
  <c r="U53" i="49"/>
  <c r="AP53" i="49" s="1"/>
  <c r="W53" i="49"/>
  <c r="AQ53" i="49" s="1"/>
  <c r="U3" i="49"/>
  <c r="AP3" i="49" s="1"/>
  <c r="W3" i="49"/>
  <c r="AQ3" i="49" s="1"/>
  <c r="U112" i="49"/>
  <c r="AP112" i="49" s="1"/>
  <c r="AA112" i="49"/>
  <c r="AS112" i="49" s="1"/>
  <c r="U136" i="49"/>
  <c r="AP136" i="49" s="1"/>
  <c r="W136" i="49"/>
  <c r="AQ136" i="49" s="1"/>
  <c r="U85" i="49"/>
  <c r="AP85" i="49" s="1"/>
  <c r="W85" i="49"/>
  <c r="AQ85" i="49" s="1"/>
  <c r="U43" i="50"/>
  <c r="AP43" i="50" s="1"/>
  <c r="W43" i="50"/>
  <c r="AQ43" i="50" s="1"/>
  <c r="U52" i="50"/>
  <c r="AP52" i="50" s="1"/>
  <c r="W52" i="50"/>
  <c r="AQ52" i="50" s="1"/>
  <c r="U87" i="50"/>
  <c r="AP87" i="50" s="1"/>
  <c r="W87" i="50"/>
  <c r="AQ87" i="50" s="1"/>
  <c r="S84" i="50"/>
  <c r="Q84" i="50"/>
  <c r="AN84" i="50" s="1"/>
  <c r="S158" i="50"/>
  <c r="Q158" i="50"/>
  <c r="AN158" i="50" s="1"/>
  <c r="U4" i="50"/>
  <c r="AP4" i="50" s="1"/>
  <c r="AA4" i="50"/>
  <c r="AS4" i="50" s="1"/>
  <c r="U12" i="50"/>
  <c r="AP12" i="50" s="1"/>
  <c r="AA12" i="50"/>
  <c r="AS12" i="50" s="1"/>
  <c r="U29" i="50"/>
  <c r="AP29" i="50" s="1"/>
  <c r="W29" i="50"/>
  <c r="AQ29" i="50" s="1"/>
  <c r="W60" i="50"/>
  <c r="AQ60" i="50" s="1"/>
  <c r="U60" i="50"/>
  <c r="AP60" i="50" s="1"/>
  <c r="Q143" i="50"/>
  <c r="AN143" i="50" s="1"/>
  <c r="S143" i="50"/>
  <c r="AO143" i="50" s="1"/>
  <c r="U147" i="50"/>
  <c r="AP147" i="50" s="1"/>
  <c r="W147" i="50"/>
  <c r="AQ147" i="50" s="1"/>
  <c r="S160" i="50"/>
  <c r="Q160" i="50"/>
  <c r="AN160" i="50" s="1"/>
  <c r="U2" i="48"/>
  <c r="AP2" i="48" s="1"/>
  <c r="AA2" i="48"/>
  <c r="AS2" i="48" s="1"/>
  <c r="U4" i="49"/>
  <c r="AP4" i="49" s="1"/>
  <c r="W4" i="49"/>
  <c r="AQ4" i="49" s="1"/>
  <c r="W68" i="50"/>
  <c r="AQ68" i="50" s="1"/>
  <c r="U68" i="50"/>
  <c r="AP68" i="50" s="1"/>
  <c r="U31" i="50"/>
  <c r="AP31" i="50" s="1"/>
  <c r="W31" i="50"/>
  <c r="AQ31" i="50" s="1"/>
  <c r="U46" i="50"/>
  <c r="AP46" i="50" s="1"/>
  <c r="W46" i="50"/>
  <c r="AQ46" i="50" s="1"/>
  <c r="U69" i="50"/>
  <c r="AP69" i="50" s="1"/>
  <c r="W69" i="50"/>
  <c r="AQ69" i="50" s="1"/>
  <c r="S80" i="50"/>
  <c r="Q80" i="50"/>
  <c r="AN80" i="50" s="1"/>
  <c r="U16" i="48"/>
  <c r="AP16" i="48" s="1"/>
  <c r="W16" i="48"/>
  <c r="AQ16" i="48" s="1"/>
  <c r="U22" i="48"/>
  <c r="AP22" i="48" s="1"/>
  <c r="W22" i="48"/>
  <c r="AQ22" i="48" s="1"/>
  <c r="S191" i="49"/>
  <c r="Q191" i="49"/>
  <c r="AN191" i="49" s="1"/>
  <c r="S198" i="49"/>
  <c r="Q198" i="49"/>
  <c r="AN198" i="49" s="1"/>
  <c r="S186" i="49"/>
  <c r="Q186" i="49"/>
  <c r="AN186" i="49" s="1"/>
  <c r="U186" i="49"/>
  <c r="AP186" i="49" s="1"/>
  <c r="U47" i="48"/>
  <c r="AP47" i="48" s="1"/>
  <c r="AA47" i="48"/>
  <c r="AS47" i="48" s="1"/>
  <c r="U20" i="48"/>
  <c r="AP20" i="48" s="1"/>
  <c r="W20" i="48"/>
  <c r="AQ20" i="48" s="1"/>
  <c r="U9" i="48"/>
  <c r="AP9" i="48" s="1"/>
  <c r="AA9" i="48"/>
  <c r="AS9" i="48" s="1"/>
  <c r="S199" i="49"/>
  <c r="Q199" i="49"/>
  <c r="AN199" i="49" s="1"/>
  <c r="U165" i="48"/>
  <c r="AP165" i="48" s="1"/>
  <c r="W165" i="48"/>
  <c r="AQ165" i="48" s="1"/>
  <c r="S194" i="49"/>
  <c r="Q194" i="49"/>
  <c r="AN194" i="49" s="1"/>
  <c r="S190" i="49"/>
  <c r="U190" i="49"/>
  <c r="AP190" i="49" s="1"/>
  <c r="Q190" i="49"/>
  <c r="AN190" i="49" s="1"/>
  <c r="S119" i="49"/>
  <c r="Q119" i="49"/>
  <c r="AN119" i="49" s="1"/>
  <c r="S60" i="50"/>
  <c r="Q60" i="50"/>
  <c r="AN60" i="50" s="1"/>
  <c r="U67" i="50"/>
  <c r="AP67" i="50" s="1"/>
  <c r="W67" i="50"/>
  <c r="AQ67" i="50" s="1"/>
  <c r="W183" i="48"/>
  <c r="AQ183" i="48" s="1"/>
  <c r="AA183" i="48"/>
  <c r="AS183" i="48" s="1"/>
  <c r="U175" i="29"/>
  <c r="AA175" i="29"/>
  <c r="U3" i="29"/>
  <c r="AA3" i="29"/>
  <c r="U170" i="29"/>
  <c r="AA170" i="29"/>
  <c r="U28" i="29"/>
  <c r="AA28" i="29"/>
  <c r="AL27" i="49"/>
  <c r="Q149" i="55"/>
  <c r="Q170" i="55"/>
  <c r="Q70" i="55"/>
  <c r="Q62" i="54"/>
  <c r="Q73" i="54"/>
  <c r="Q33" i="54"/>
  <c r="Q173" i="57"/>
  <c r="Q73" i="57"/>
  <c r="Q130" i="57"/>
  <c r="U82" i="50"/>
  <c r="AP82" i="50" s="1"/>
  <c r="W82" i="50"/>
  <c r="AQ82" i="50" s="1"/>
  <c r="U113" i="49"/>
  <c r="AP113" i="49" s="1"/>
  <c r="AA113" i="49"/>
  <c r="AS113" i="49" s="1"/>
  <c r="U72" i="50"/>
  <c r="AP72" i="50" s="1"/>
  <c r="W72" i="50"/>
  <c r="AQ72" i="50" s="1"/>
  <c r="U48" i="50"/>
  <c r="AP48" i="50" s="1"/>
  <c r="W48" i="50"/>
  <c r="AQ48" i="50" s="1"/>
  <c r="U53" i="50"/>
  <c r="AP53" i="50" s="1"/>
  <c r="W53" i="50"/>
  <c r="AQ53" i="50" s="1"/>
  <c r="S200" i="48"/>
  <c r="Q200" i="48"/>
  <c r="AN200" i="48" s="1"/>
  <c r="W35" i="48"/>
  <c r="AQ35" i="48" s="1"/>
  <c r="AA35" i="48"/>
  <c r="AS35" i="48" s="1"/>
  <c r="S180" i="49"/>
  <c r="U180" i="49"/>
  <c r="AP180" i="49" s="1"/>
  <c r="U194" i="48"/>
  <c r="AP194" i="48" s="1"/>
  <c r="W194" i="48"/>
  <c r="AQ194" i="48" s="1"/>
  <c r="U181" i="49"/>
  <c r="AP181" i="49" s="1"/>
  <c r="AA181" i="49"/>
  <c r="AS181" i="49" s="1"/>
  <c r="S130" i="50"/>
  <c r="Q130" i="50"/>
  <c r="AN130" i="50" s="1"/>
  <c r="U28" i="48"/>
  <c r="AP28" i="48" s="1"/>
  <c r="W28" i="48"/>
  <c r="AQ28" i="48" s="1"/>
  <c r="S110" i="48"/>
  <c r="AL110" i="48" s="1"/>
  <c r="Q110" i="48"/>
  <c r="AN110" i="48" s="1"/>
  <c r="S43" i="48"/>
  <c r="Q43" i="48"/>
  <c r="AN43" i="48" s="1"/>
  <c r="U117" i="29"/>
  <c r="AA117" i="29"/>
  <c r="U46" i="29"/>
  <c r="AA46" i="29"/>
  <c r="U51" i="29"/>
  <c r="AA51" i="29"/>
  <c r="U49" i="29"/>
  <c r="AA49" i="29"/>
  <c r="AL138" i="50"/>
  <c r="AY27" i="49" a="1"/>
  <c r="AY27" i="49" s="1"/>
  <c r="Q21" i="55"/>
  <c r="Q24" i="55"/>
  <c r="Q7" i="57"/>
  <c r="Q120" i="57"/>
  <c r="Q62" i="57"/>
  <c r="Q130" i="54"/>
  <c r="U107" i="49"/>
  <c r="AP107" i="49" s="1"/>
  <c r="AA107" i="49"/>
  <c r="AS107" i="49" s="1"/>
  <c r="W179" i="48"/>
  <c r="AQ179" i="48" s="1"/>
  <c r="AA179" i="48"/>
  <c r="AS179" i="48" s="1"/>
  <c r="U7" i="49"/>
  <c r="AP7" i="49" s="1"/>
  <c r="W7" i="49"/>
  <c r="AQ7" i="49" s="1"/>
  <c r="S68" i="50"/>
  <c r="Q68" i="50"/>
  <c r="AN68" i="50" s="1"/>
  <c r="W90" i="50"/>
  <c r="AQ90" i="50" s="1"/>
  <c r="U90" i="50"/>
  <c r="AP90" i="50" s="1"/>
  <c r="W80" i="50"/>
  <c r="AQ80" i="50" s="1"/>
  <c r="U80" i="50"/>
  <c r="AP80" i="50" s="1"/>
  <c r="U21" i="50"/>
  <c r="AP21" i="50" s="1"/>
  <c r="AA21" i="50"/>
  <c r="AS21" i="50" s="1"/>
  <c r="W115" i="49"/>
  <c r="AQ115" i="49" s="1"/>
  <c r="AA115" i="49"/>
  <c r="AS115" i="49" s="1"/>
  <c r="AQ178" i="48"/>
  <c r="AA178" i="48"/>
  <c r="AS178" i="48" s="1"/>
  <c r="W172" i="48"/>
  <c r="AQ172" i="48" s="1"/>
  <c r="U172" i="48"/>
  <c r="AP172" i="48" s="1"/>
  <c r="U55" i="48"/>
  <c r="AP55" i="48" s="1"/>
  <c r="AA55" i="48"/>
  <c r="AS55" i="48" s="1"/>
  <c r="U14" i="48"/>
  <c r="AP14" i="48" s="1"/>
  <c r="AA14" i="48"/>
  <c r="AS14" i="48" s="1"/>
  <c r="U7" i="48"/>
  <c r="AP7" i="48" s="1"/>
  <c r="AA7" i="48"/>
  <c r="AS7" i="48" s="1"/>
  <c r="S173" i="49"/>
  <c r="U173" i="49"/>
  <c r="AP173" i="49" s="1"/>
  <c r="Q173" i="49"/>
  <c r="AN173" i="49" s="1"/>
  <c r="U160" i="49"/>
  <c r="AP160" i="49" s="1"/>
  <c r="AA160" i="49"/>
  <c r="AS160" i="49" s="1"/>
  <c r="U81" i="50"/>
  <c r="AP81" i="50" s="1"/>
  <c r="AA81" i="50"/>
  <c r="AS81" i="50" s="1"/>
  <c r="U11" i="50"/>
  <c r="AP11" i="50" s="1"/>
  <c r="AA11" i="50"/>
  <c r="AS11" i="50" s="1"/>
  <c r="U78" i="50"/>
  <c r="AP78" i="50" s="1"/>
  <c r="AA78" i="50"/>
  <c r="AS78" i="50" s="1"/>
  <c r="S56" i="50"/>
  <c r="Q56" i="50"/>
  <c r="AN56" i="50" s="1"/>
  <c r="S204" i="48"/>
  <c r="Q204" i="48"/>
  <c r="AN204" i="48" s="1"/>
  <c r="U47" i="49"/>
  <c r="AP47" i="49" s="1"/>
  <c r="W47" i="49"/>
  <c r="AQ47" i="49" s="1"/>
  <c r="U51" i="49"/>
  <c r="AP51" i="49" s="1"/>
  <c r="W51" i="49"/>
  <c r="AQ51" i="49" s="1"/>
  <c r="U55" i="49"/>
  <c r="AP55" i="49" s="1"/>
  <c r="W55" i="49"/>
  <c r="AQ55" i="49" s="1"/>
  <c r="U158" i="49"/>
  <c r="AP158" i="49" s="1"/>
  <c r="AA158" i="49"/>
  <c r="AS158" i="49" s="1"/>
  <c r="U48" i="49"/>
  <c r="AP48" i="49" s="1"/>
  <c r="W48" i="49"/>
  <c r="AQ48" i="49" s="1"/>
  <c r="U145" i="48"/>
  <c r="AP145" i="48" s="1"/>
  <c r="W145" i="48"/>
  <c r="AQ145" i="48" s="1"/>
  <c r="S188" i="48"/>
  <c r="Q188" i="48"/>
  <c r="AN188" i="48" s="1"/>
  <c r="U135" i="49"/>
  <c r="AP135" i="49" s="1"/>
  <c r="W135" i="49"/>
  <c r="AQ135" i="49" s="1"/>
  <c r="W124" i="49"/>
  <c r="AQ124" i="49" s="1"/>
  <c r="U124" i="49"/>
  <c r="AP124" i="49" s="1"/>
  <c r="U172" i="49"/>
  <c r="AP172" i="49" s="1"/>
  <c r="AA172" i="49"/>
  <c r="AS172" i="49" s="1"/>
  <c r="U176" i="49"/>
  <c r="AP176" i="49" s="1"/>
  <c r="AA176" i="49"/>
  <c r="AS176" i="49" s="1"/>
  <c r="W109" i="49"/>
  <c r="AQ109" i="49" s="1"/>
  <c r="AA109" i="49"/>
  <c r="AS109" i="49" s="1"/>
  <c r="U3" i="50"/>
  <c r="AP3" i="50" s="1"/>
  <c r="AA3" i="50"/>
  <c r="AS3" i="50" s="1"/>
  <c r="U33" i="50"/>
  <c r="AP33" i="50" s="1"/>
  <c r="W33" i="50"/>
  <c r="AQ33" i="50" s="1"/>
  <c r="U66" i="50"/>
  <c r="AP66" i="50" s="1"/>
  <c r="W66" i="50"/>
  <c r="AQ66" i="50" s="1"/>
  <c r="U51" i="50"/>
  <c r="AP51" i="50" s="1"/>
  <c r="W51" i="50"/>
  <c r="AQ51" i="50" s="1"/>
  <c r="U36" i="50"/>
  <c r="AP36" i="50" s="1"/>
  <c r="W36" i="50"/>
  <c r="AQ36" i="50" s="1"/>
  <c r="S89" i="50"/>
  <c r="Q89" i="50"/>
  <c r="AN89" i="50" s="1"/>
  <c r="W88" i="50"/>
  <c r="AQ88" i="50" s="1"/>
  <c r="U88" i="50"/>
  <c r="AP88" i="50" s="1"/>
  <c r="U26" i="50"/>
  <c r="AP26" i="50" s="1"/>
  <c r="W26" i="50"/>
  <c r="AQ26" i="50" s="1"/>
  <c r="U34" i="50"/>
  <c r="AP34" i="50" s="1"/>
  <c r="W34" i="50"/>
  <c r="AQ34" i="50" s="1"/>
  <c r="U39" i="48"/>
  <c r="AP39" i="48" s="1"/>
  <c r="W39" i="48"/>
  <c r="AQ39" i="48" s="1"/>
  <c r="U10" i="48"/>
  <c r="AP10" i="48" s="1"/>
  <c r="AA10" i="48"/>
  <c r="AS10" i="48" s="1"/>
  <c r="U19" i="48"/>
  <c r="AP19" i="48" s="1"/>
  <c r="W19" i="48"/>
  <c r="AQ19" i="48" s="1"/>
  <c r="U59" i="29"/>
  <c r="AA59" i="29"/>
  <c r="U50" i="29"/>
  <c r="AA50" i="29"/>
  <c r="U67" i="29"/>
  <c r="AA67" i="29"/>
  <c r="U113" i="29"/>
  <c r="AA113" i="29"/>
  <c r="U114" i="29"/>
  <c r="AA114" i="29"/>
  <c r="U24" i="29"/>
  <c r="AA24" i="29"/>
  <c r="AY138" i="50" a="1"/>
  <c r="AY138" i="50" s="1"/>
  <c r="AL95" i="48"/>
  <c r="AY95" i="49" a="1"/>
  <c r="AY95" i="49" s="1"/>
  <c r="AY141" i="49" a="1"/>
  <c r="AY141" i="49" s="1"/>
  <c r="Q133" i="55"/>
  <c r="Q136" i="55"/>
  <c r="Q173" i="54"/>
  <c r="Q33" i="57"/>
  <c r="S58" i="48"/>
  <c r="Q58" i="48"/>
  <c r="AN58" i="48" s="1"/>
  <c r="U3" i="48"/>
  <c r="AP3" i="48" s="1"/>
  <c r="AA3" i="48"/>
  <c r="AS3" i="48" s="1"/>
  <c r="U37" i="48"/>
  <c r="AP37" i="48" s="1"/>
  <c r="W37" i="48"/>
  <c r="AQ37" i="48" s="1"/>
  <c r="U24" i="48"/>
  <c r="AP24" i="48" s="1"/>
  <c r="W24" i="48"/>
  <c r="AQ24" i="48" s="1"/>
  <c r="W43" i="48"/>
  <c r="AQ43" i="48" s="1"/>
  <c r="U43" i="48"/>
  <c r="AP43" i="48" s="1"/>
  <c r="U4" i="29"/>
  <c r="AA4" i="29"/>
  <c r="U72" i="29"/>
  <c r="AA72" i="29"/>
  <c r="U166" i="29"/>
  <c r="AA166" i="29"/>
  <c r="U26" i="29"/>
  <c r="AA26" i="29"/>
  <c r="AL62" i="48"/>
  <c r="AY95" i="48" a="1"/>
  <c r="AY95" i="48" s="1"/>
  <c r="Q18" i="55"/>
  <c r="Q152" i="55"/>
  <c r="Q7" i="54"/>
  <c r="Q120" i="54"/>
  <c r="Q135" i="54"/>
  <c r="Q135" i="57"/>
  <c r="AY74" i="49" a="1"/>
  <c r="AY74" i="49" s="1"/>
  <c r="AL95" i="49"/>
  <c r="AL112" i="48"/>
  <c r="AL141" i="49"/>
  <c r="AL130" i="49"/>
  <c r="AY175" i="48" a="1"/>
  <c r="AY175" i="48" s="1"/>
  <c r="AY150" i="49" a="1"/>
  <c r="AY150" i="49" s="1"/>
  <c r="AL74" i="49"/>
  <c r="AL30" i="49"/>
  <c r="AY97" i="49" a="1"/>
  <c r="AY97" i="49" s="1"/>
  <c r="AL150" i="49"/>
  <c r="AY118" i="48" a="1"/>
  <c r="AY118" i="48" s="1"/>
  <c r="U41" i="48"/>
  <c r="AP41" i="48" s="1"/>
  <c r="W41" i="48"/>
  <c r="AQ41" i="48" s="1"/>
  <c r="AY62" i="48" a="1"/>
  <c r="AY62" i="48" s="1"/>
  <c r="AY206" i="48" a="1"/>
  <c r="AY206" i="48" s="1"/>
  <c r="U38" i="50"/>
  <c r="AP38" i="50" s="1"/>
  <c r="W38" i="50"/>
  <c r="AQ38" i="50" s="1"/>
  <c r="W11" i="49"/>
  <c r="AQ11" i="49" s="1"/>
  <c r="U11" i="49"/>
  <c r="AP11" i="49" s="1"/>
  <c r="U60" i="49"/>
  <c r="AP60" i="49" s="1"/>
  <c r="W60" i="49"/>
  <c r="AQ60" i="49" s="1"/>
  <c r="S51" i="48"/>
  <c r="Q51" i="48"/>
  <c r="AN51" i="48" s="1"/>
  <c r="W44" i="48"/>
  <c r="AQ44" i="48" s="1"/>
  <c r="U44" i="48"/>
  <c r="AP44" i="48" s="1"/>
  <c r="U64" i="50"/>
  <c r="AP64" i="50" s="1"/>
  <c r="W64" i="50"/>
  <c r="AQ64" i="50" s="1"/>
  <c r="W76" i="50"/>
  <c r="AQ76" i="50" s="1"/>
  <c r="U76" i="50"/>
  <c r="AP76" i="50" s="1"/>
  <c r="W71" i="50"/>
  <c r="AQ71" i="50" s="1"/>
  <c r="U71" i="50"/>
  <c r="AP71" i="50" s="1"/>
  <c r="U29" i="48"/>
  <c r="AP29" i="48" s="1"/>
  <c r="W29" i="48"/>
  <c r="AQ29" i="48" s="1"/>
  <c r="U48" i="48"/>
  <c r="AP48" i="48" s="1"/>
  <c r="W48" i="48"/>
  <c r="AQ48" i="48" s="1"/>
  <c r="W54" i="48"/>
  <c r="AQ54" i="48" s="1"/>
  <c r="U54" i="48"/>
  <c r="AP54" i="48" s="1"/>
  <c r="U58" i="50"/>
  <c r="AP58" i="50" s="1"/>
  <c r="W58" i="50"/>
  <c r="AQ58" i="50" s="1"/>
  <c r="S116" i="50"/>
  <c r="Q116" i="50"/>
  <c r="AN116" i="50" s="1"/>
  <c r="W61" i="50"/>
  <c r="AQ61" i="50" s="1"/>
  <c r="U61" i="50"/>
  <c r="AP61" i="50" s="1"/>
  <c r="U116" i="49"/>
  <c r="AP116" i="49" s="1"/>
  <c r="W116" i="49"/>
  <c r="AQ116" i="49" s="1"/>
  <c r="U120" i="49"/>
  <c r="AP120" i="49" s="1"/>
  <c r="W120" i="49"/>
  <c r="AQ120" i="49" s="1"/>
  <c r="S82" i="48"/>
  <c r="Q82" i="48"/>
  <c r="AN82" i="48" s="1"/>
  <c r="U192" i="48"/>
  <c r="AP192" i="48" s="1"/>
  <c r="W192" i="48"/>
  <c r="AQ192" i="48" s="1"/>
  <c r="U186" i="48"/>
  <c r="AP186" i="48" s="1"/>
  <c r="W186" i="48"/>
  <c r="AQ186" i="48" s="1"/>
  <c r="S174" i="49"/>
  <c r="Q174" i="49"/>
  <c r="AN174" i="49" s="1"/>
  <c r="U6" i="49"/>
  <c r="AP6" i="49" s="1"/>
  <c r="W6" i="49"/>
  <c r="AQ6" i="49" s="1"/>
  <c r="S22" i="49"/>
  <c r="Q22" i="49"/>
  <c r="AN22" i="49" s="1"/>
  <c r="W51" i="48"/>
  <c r="AQ51" i="48" s="1"/>
  <c r="U51" i="48"/>
  <c r="AP51" i="48" s="1"/>
  <c r="U144" i="48"/>
  <c r="AP144" i="48" s="1"/>
  <c r="W144" i="48"/>
  <c r="AQ144" i="48" s="1"/>
  <c r="S71" i="50"/>
  <c r="Q71" i="50"/>
  <c r="AN71" i="50" s="1"/>
  <c r="U75" i="50"/>
  <c r="AP75" i="50" s="1"/>
  <c r="W75" i="50"/>
  <c r="AQ75" i="50" s="1"/>
  <c r="W174" i="49"/>
  <c r="AQ174" i="49" s="1"/>
  <c r="U174" i="49"/>
  <c r="AP174" i="49" s="1"/>
  <c r="W56" i="49"/>
  <c r="AQ56" i="49" s="1"/>
  <c r="U56" i="49"/>
  <c r="AP56" i="49" s="1"/>
  <c r="U57" i="49"/>
  <c r="AP57" i="49" s="1"/>
  <c r="W57" i="49"/>
  <c r="AQ57" i="49" s="1"/>
  <c r="U117" i="49"/>
  <c r="AP117" i="49" s="1"/>
  <c r="W117" i="49"/>
  <c r="AQ117" i="49" s="1"/>
  <c r="U23" i="50"/>
  <c r="AP23" i="50" s="1"/>
  <c r="W23" i="50"/>
  <c r="AQ23" i="50" s="1"/>
  <c r="U44" i="50"/>
  <c r="AP44" i="50" s="1"/>
  <c r="W44" i="50"/>
  <c r="AQ44" i="50" s="1"/>
  <c r="AY207" i="48" a="1"/>
  <c r="AY207" i="48" s="1"/>
  <c r="AY25" i="49" a="1"/>
  <c r="AY25" i="49" s="1"/>
  <c r="AL140" i="49"/>
  <c r="AL97" i="49"/>
  <c r="AY149" i="49" a="1"/>
  <c r="AY149" i="49" s="1"/>
  <c r="AL67" i="49"/>
  <c r="AL146" i="49"/>
  <c r="Q157" i="50"/>
  <c r="AN157" i="50" s="1"/>
  <c r="S157" i="50"/>
  <c r="AO157" i="50" s="1"/>
  <c r="U40" i="50"/>
  <c r="AP40" i="50" s="1"/>
  <c r="W40" i="50"/>
  <c r="AQ40" i="50" s="1"/>
  <c r="S39" i="48"/>
  <c r="Q39" i="48"/>
  <c r="AN39" i="48" s="1"/>
  <c r="U163" i="49"/>
  <c r="AP163" i="49" s="1"/>
  <c r="W163" i="49"/>
  <c r="AQ163" i="49" s="1"/>
  <c r="U171" i="48"/>
  <c r="AP171" i="48" s="1"/>
  <c r="W171" i="48"/>
  <c r="AQ171" i="48" s="1"/>
  <c r="S189" i="48"/>
  <c r="AO189" i="48" s="1"/>
  <c r="Q189" i="48"/>
  <c r="AN189" i="48" s="1"/>
  <c r="U189" i="48"/>
  <c r="AP189" i="48" s="1"/>
  <c r="AY61" i="48" a="1"/>
  <c r="AY61" i="48" s="1"/>
  <c r="AL201" i="48"/>
  <c r="AL86" i="50"/>
  <c r="AN59" i="48"/>
  <c r="AY59" i="48" s="1" a="1"/>
  <c r="AY59" i="48" s="1"/>
  <c r="AL59" i="48"/>
  <c r="S70" i="50"/>
  <c r="Q70" i="50"/>
  <c r="AN70" i="50" s="1"/>
  <c r="AN117" i="48"/>
  <c r="AY117" i="48" s="1" a="1"/>
  <c r="AY117" i="48" s="1"/>
  <c r="AL117" i="48"/>
  <c r="S56" i="48"/>
  <c r="AO56" i="48" s="1"/>
  <c r="Q56" i="48"/>
  <c r="AN56" i="48" s="1"/>
  <c r="U56" i="48"/>
  <c r="AP56" i="48" s="1"/>
  <c r="U5" i="48"/>
  <c r="AP5" i="48" s="1"/>
  <c r="W5" i="48"/>
  <c r="AQ5" i="48" s="1"/>
  <c r="U185" i="48"/>
  <c r="AP185" i="48" s="1"/>
  <c r="W185" i="48"/>
  <c r="AQ185" i="48" s="1"/>
  <c r="S175" i="49"/>
  <c r="U175" i="49"/>
  <c r="AP175" i="49" s="1"/>
  <c r="Q175" i="49"/>
  <c r="AN175" i="49" s="1"/>
  <c r="S48" i="49"/>
  <c r="Q48" i="49"/>
  <c r="AN48" i="49" s="1"/>
  <c r="S28" i="49"/>
  <c r="Q28" i="49"/>
  <c r="AN28" i="49" s="1"/>
  <c r="Q148" i="49"/>
  <c r="AN148" i="49" s="1"/>
  <c r="S148" i="49"/>
  <c r="AO148" i="49" s="1"/>
  <c r="S189" i="49"/>
  <c r="U189" i="49"/>
  <c r="AP189" i="49" s="1"/>
  <c r="Q189" i="49"/>
  <c r="AN189" i="49" s="1"/>
  <c r="U187" i="48"/>
  <c r="AP187" i="48" s="1"/>
  <c r="W187" i="48"/>
  <c r="AQ187" i="48" s="1"/>
  <c r="U167" i="49"/>
  <c r="AP167" i="49" s="1"/>
  <c r="W167" i="49"/>
  <c r="AQ167" i="49" s="1"/>
  <c r="U68" i="49"/>
  <c r="AP68" i="49" s="1"/>
  <c r="W68" i="49"/>
  <c r="AQ68" i="49" s="1"/>
  <c r="S113" i="48"/>
  <c r="Q113" i="48"/>
  <c r="AN113" i="48" s="1"/>
  <c r="S85" i="49"/>
  <c r="Q85" i="49"/>
  <c r="AN85" i="49" s="1"/>
  <c r="U22" i="50"/>
  <c r="AP22" i="50" s="1"/>
  <c r="W22" i="50"/>
  <c r="AQ22" i="50" s="1"/>
  <c r="S137" i="50"/>
  <c r="Q137" i="50"/>
  <c r="AN137" i="50" s="1"/>
  <c r="U32" i="50"/>
  <c r="AP32" i="50" s="1"/>
  <c r="W32" i="50"/>
  <c r="AQ32" i="50" s="1"/>
  <c r="S74" i="50"/>
  <c r="Q74" i="50"/>
  <c r="AN74" i="50" s="1"/>
  <c r="Q155" i="50"/>
  <c r="S155" i="50"/>
  <c r="AO155" i="50" s="1"/>
  <c r="U49" i="50"/>
  <c r="AP49" i="50" s="1"/>
  <c r="W49" i="50"/>
  <c r="AQ49" i="50" s="1"/>
  <c r="U19" i="50"/>
  <c r="AP19" i="50" s="1"/>
  <c r="W19" i="50"/>
  <c r="AQ19" i="50" s="1"/>
  <c r="U2" i="50"/>
  <c r="AP2" i="50" s="1"/>
  <c r="W2" i="50"/>
  <c r="AQ2" i="50" s="1"/>
  <c r="U20" i="50"/>
  <c r="AP20" i="50" s="1"/>
  <c r="W20" i="50"/>
  <c r="AQ20" i="50" s="1"/>
  <c r="U110" i="50"/>
  <c r="AP110" i="50" s="1"/>
  <c r="W110" i="50"/>
  <c r="AQ110" i="50" s="1"/>
  <c r="U5" i="50"/>
  <c r="AP5" i="50" s="1"/>
  <c r="W5" i="50"/>
  <c r="AQ5" i="50" s="1"/>
  <c r="AO177" i="50"/>
  <c r="AY177" i="50" s="1" a="1"/>
  <c r="AY177" i="50" s="1"/>
  <c r="AL177" i="50"/>
  <c r="U111" i="50"/>
  <c r="AP111" i="50" s="1"/>
  <c r="W111" i="50"/>
  <c r="AQ111" i="50" s="1"/>
  <c r="S82" i="50"/>
  <c r="Q82" i="50"/>
  <c r="AN82" i="50" s="1"/>
  <c r="U203" i="50"/>
  <c r="AP203" i="50" s="1"/>
  <c r="W203" i="50"/>
  <c r="AQ203" i="50" s="1"/>
  <c r="U16" i="50"/>
  <c r="AP16" i="50" s="1"/>
  <c r="W16" i="50"/>
  <c r="AQ16" i="50" s="1"/>
  <c r="S47" i="49"/>
  <c r="Q47" i="49"/>
  <c r="AN47" i="49" s="1"/>
  <c r="U8" i="48"/>
  <c r="AP8" i="48" s="1"/>
  <c r="W8" i="48"/>
  <c r="AQ8" i="48" s="1"/>
  <c r="U13" i="48"/>
  <c r="AP13" i="48" s="1"/>
  <c r="W13" i="48"/>
  <c r="AQ13" i="48" s="1"/>
  <c r="S55" i="49"/>
  <c r="Q55" i="49"/>
  <c r="AN55" i="49" s="1"/>
  <c r="S47" i="48"/>
  <c r="Q47" i="48"/>
  <c r="AN47" i="48" s="1"/>
  <c r="U182" i="48"/>
  <c r="AP182" i="48" s="1"/>
  <c r="W182" i="48"/>
  <c r="AQ182" i="48" s="1"/>
  <c r="S200" i="49"/>
  <c r="Q200" i="49"/>
  <c r="AN200" i="49" s="1"/>
  <c r="S9" i="49"/>
  <c r="U9" i="49"/>
  <c r="AP9" i="49" s="1"/>
  <c r="Q9" i="49"/>
  <c r="AN9" i="49" s="1"/>
  <c r="U30" i="48"/>
  <c r="AP30" i="48" s="1"/>
  <c r="W30" i="48"/>
  <c r="AQ30" i="48" s="1"/>
  <c r="U128" i="48"/>
  <c r="AP128" i="48" s="1"/>
  <c r="W128" i="48"/>
  <c r="AQ128" i="48" s="1"/>
  <c r="Q180" i="48"/>
  <c r="AN180" i="48" s="1"/>
  <c r="S180" i="48"/>
  <c r="AO180" i="48" s="1"/>
  <c r="U6" i="48"/>
  <c r="AP6" i="48" s="1"/>
  <c r="W6" i="48"/>
  <c r="AQ6" i="48" s="1"/>
  <c r="U159" i="49"/>
  <c r="AP159" i="49" s="1"/>
  <c r="W159" i="49"/>
  <c r="AQ159" i="49" s="1"/>
  <c r="U49" i="49"/>
  <c r="AP49" i="49" s="1"/>
  <c r="W49" i="49"/>
  <c r="AQ49" i="49" s="1"/>
  <c r="S122" i="49"/>
  <c r="AO122" i="49" s="1"/>
  <c r="U122" i="49"/>
  <c r="AP122" i="49" s="1"/>
  <c r="Q122" i="49"/>
  <c r="AN122" i="49" s="1"/>
  <c r="Q31" i="49"/>
  <c r="S31" i="49"/>
  <c r="AO31" i="49" s="1"/>
  <c r="S172" i="49"/>
  <c r="Q172" i="49"/>
  <c r="AN172" i="49" s="1"/>
  <c r="S57" i="49"/>
  <c r="Q57" i="49"/>
  <c r="AN57" i="49" s="1"/>
  <c r="U169" i="49"/>
  <c r="AP169" i="49" s="1"/>
  <c r="W169" i="49"/>
  <c r="AQ169" i="49" s="1"/>
  <c r="Q104" i="50"/>
  <c r="S104" i="50"/>
  <c r="AO104" i="50" s="1"/>
  <c r="S66" i="50"/>
  <c r="Q66" i="50"/>
  <c r="AN66" i="50" s="1"/>
  <c r="S140" i="50"/>
  <c r="Q140" i="50"/>
  <c r="AN140" i="50" s="1"/>
  <c r="U89" i="50"/>
  <c r="AP89" i="50" s="1"/>
  <c r="W89" i="50"/>
  <c r="AQ89" i="50" s="1"/>
  <c r="U37" i="50"/>
  <c r="AP37" i="50" s="1"/>
  <c r="W37" i="50"/>
  <c r="AQ37" i="50" s="1"/>
  <c r="U41" i="50"/>
  <c r="AP41" i="50" s="1"/>
  <c r="W41" i="50"/>
  <c r="AQ41" i="50" s="1"/>
  <c r="S193" i="48"/>
  <c r="U193" i="48"/>
  <c r="AP193" i="48" s="1"/>
  <c r="Q193" i="48"/>
  <c r="AN193" i="48" s="1"/>
  <c r="U18" i="48"/>
  <c r="AP18" i="48" s="1"/>
  <c r="W18" i="48"/>
  <c r="AQ18" i="48" s="1"/>
  <c r="S24" i="48"/>
  <c r="AO24" i="48" s="1"/>
  <c r="Q24" i="48"/>
  <c r="AN24" i="48" s="1"/>
  <c r="S166" i="48"/>
  <c r="AO166" i="48" s="1"/>
  <c r="AY166" i="48" s="1" a="1"/>
  <c r="AY166" i="48" s="1"/>
  <c r="Q166" i="48"/>
  <c r="AN166" i="48" s="1"/>
  <c r="U21" i="48"/>
  <c r="AP21" i="48" s="1"/>
  <c r="W21" i="48"/>
  <c r="AQ21" i="48" s="1"/>
  <c r="S203" i="48"/>
  <c r="AO203" i="48" s="1"/>
  <c r="Q203" i="48"/>
  <c r="AN203" i="48" s="1"/>
  <c r="U86" i="29"/>
  <c r="W86" i="29"/>
  <c r="AY201" i="48" a="1"/>
  <c r="AY201" i="48" s="1"/>
  <c r="AL100" i="49"/>
  <c r="AL175" i="50"/>
  <c r="AY86" i="50" a="1"/>
  <c r="AY86" i="50" s="1"/>
  <c r="U12" i="48"/>
  <c r="AP12" i="48" s="1"/>
  <c r="W12" i="48"/>
  <c r="AQ12" i="48" s="1"/>
  <c r="S58" i="49"/>
  <c r="U58" i="49"/>
  <c r="AP58" i="49" s="1"/>
  <c r="Q58" i="49"/>
  <c r="AN58" i="49" s="1"/>
  <c r="AO151" i="49"/>
  <c r="AY151" i="49" s="1" a="1"/>
  <c r="AY151" i="49" s="1"/>
  <c r="AL151" i="49"/>
  <c r="S187" i="49"/>
  <c r="Q187" i="49"/>
  <c r="AN187" i="49" s="1"/>
  <c r="U168" i="29"/>
  <c r="W168" i="29"/>
  <c r="U54" i="50"/>
  <c r="AP54" i="50" s="1"/>
  <c r="W54" i="50"/>
  <c r="AQ54" i="50" s="1"/>
  <c r="U14" i="50"/>
  <c r="AP14" i="50" s="1"/>
  <c r="AQ14" i="50"/>
  <c r="U17" i="50"/>
  <c r="AP17" i="50" s="1"/>
  <c r="W17" i="50"/>
  <c r="AQ17" i="50" s="1"/>
  <c r="S64" i="50"/>
  <c r="Q64" i="50"/>
  <c r="AN64" i="50" s="1"/>
  <c r="U27" i="50"/>
  <c r="AP27" i="50" s="1"/>
  <c r="W27" i="50"/>
  <c r="AQ27" i="50" s="1"/>
  <c r="S69" i="50"/>
  <c r="Q69" i="50"/>
  <c r="AN69" i="50" s="1"/>
  <c r="U47" i="50"/>
  <c r="AP47" i="50" s="1"/>
  <c r="W47" i="50"/>
  <c r="AQ47" i="50" s="1"/>
  <c r="S161" i="50"/>
  <c r="Q161" i="50"/>
  <c r="AN161" i="50" s="1"/>
  <c r="U45" i="50"/>
  <c r="AP45" i="50" s="1"/>
  <c r="W45" i="50"/>
  <c r="AQ45" i="50" s="1"/>
  <c r="S62" i="50"/>
  <c r="Q62" i="50"/>
  <c r="AN62" i="50" s="1"/>
  <c r="S153" i="48"/>
  <c r="U153" i="48"/>
  <c r="AP153" i="48" s="1"/>
  <c r="Q153" i="48"/>
  <c r="AN153" i="48" s="1"/>
  <c r="U27" i="48"/>
  <c r="AP27" i="48" s="1"/>
  <c r="W27" i="48"/>
  <c r="AQ27" i="48" s="1"/>
  <c r="S99" i="48"/>
  <c r="AO99" i="48" s="1"/>
  <c r="Q99" i="48"/>
  <c r="AN99" i="48" s="1"/>
  <c r="U183" i="49"/>
  <c r="AP183" i="49" s="1"/>
  <c r="W183" i="49"/>
  <c r="AQ183" i="49" s="1"/>
  <c r="U46" i="49"/>
  <c r="AP46" i="49" s="1"/>
  <c r="W46" i="49"/>
  <c r="AQ46" i="49" s="1"/>
  <c r="S53" i="48"/>
  <c r="U53" i="48"/>
  <c r="AP53" i="48" s="1"/>
  <c r="Q53" i="48"/>
  <c r="AN53" i="48" s="1"/>
  <c r="U177" i="48"/>
  <c r="AP177" i="48" s="1"/>
  <c r="W177" i="48"/>
  <c r="AQ177" i="48" s="1"/>
  <c r="U76" i="48"/>
  <c r="AP76" i="48" s="1"/>
  <c r="W76" i="48"/>
  <c r="AQ76" i="48" s="1"/>
  <c r="U108" i="49"/>
  <c r="AP108" i="49" s="1"/>
  <c r="W108" i="49"/>
  <c r="AQ108" i="49" s="1"/>
  <c r="U11" i="48"/>
  <c r="AP11" i="48" s="1"/>
  <c r="W11" i="48"/>
  <c r="AQ11" i="48" s="1"/>
  <c r="U165" i="49"/>
  <c r="AP165" i="49" s="1"/>
  <c r="W165" i="49"/>
  <c r="AQ165" i="49" s="1"/>
  <c r="U54" i="49"/>
  <c r="AP54" i="49" s="1"/>
  <c r="W54" i="49"/>
  <c r="AQ54" i="49" s="1"/>
  <c r="U106" i="49"/>
  <c r="AP106" i="49" s="1"/>
  <c r="W106" i="49"/>
  <c r="AQ106" i="49" s="1"/>
  <c r="U4" i="48"/>
  <c r="AP4" i="48" s="1"/>
  <c r="W4" i="48"/>
  <c r="AQ4" i="48" s="1"/>
  <c r="U45" i="49"/>
  <c r="AP45" i="49" s="1"/>
  <c r="W45" i="49"/>
  <c r="AQ45" i="49" s="1"/>
  <c r="S190" i="48"/>
  <c r="U190" i="48"/>
  <c r="AP190" i="48" s="1"/>
  <c r="Q190" i="48"/>
  <c r="AN190" i="48" s="1"/>
  <c r="U161" i="49"/>
  <c r="AP161" i="49" s="1"/>
  <c r="W161" i="49"/>
  <c r="AQ161" i="49" s="1"/>
  <c r="U132" i="49"/>
  <c r="AP132" i="49" s="1"/>
  <c r="W132" i="49"/>
  <c r="AQ132" i="49" s="1"/>
  <c r="U164" i="49"/>
  <c r="AP164" i="49" s="1"/>
  <c r="W164" i="49"/>
  <c r="AQ164" i="49" s="1"/>
  <c r="U25" i="50"/>
  <c r="AP25" i="50" s="1"/>
  <c r="W25" i="50"/>
  <c r="AQ25" i="50" s="1"/>
  <c r="S77" i="50"/>
  <c r="AO77" i="50" s="1"/>
  <c r="Q77" i="50"/>
  <c r="AN77" i="50" s="1"/>
  <c r="S123" i="50"/>
  <c r="Q123" i="50"/>
  <c r="AN123" i="50" s="1"/>
  <c r="S147" i="50"/>
  <c r="AO147" i="50" s="1"/>
  <c r="Q147" i="50"/>
  <c r="AN147" i="50" s="1"/>
  <c r="U35" i="50"/>
  <c r="AP35" i="50" s="1"/>
  <c r="W35" i="50"/>
  <c r="AQ35" i="50" s="1"/>
  <c r="AN171" i="50"/>
  <c r="AY171" i="50" s="1" a="1"/>
  <c r="AY171" i="50" s="1"/>
  <c r="AL171" i="50"/>
  <c r="S79" i="50"/>
  <c r="Q79" i="50"/>
  <c r="AN79" i="50" s="1"/>
  <c r="S67" i="50"/>
  <c r="AO67" i="50" s="1"/>
  <c r="AY67" i="50" s="1" a="1"/>
  <c r="AY67" i="50" s="1"/>
  <c r="Q67" i="50"/>
  <c r="AN67" i="50" s="1"/>
  <c r="U6" i="50"/>
  <c r="AP6" i="50" s="1"/>
  <c r="W6" i="50"/>
  <c r="AQ6" i="50" s="1"/>
  <c r="U9" i="50"/>
  <c r="AP9" i="50" s="1"/>
  <c r="W9" i="50"/>
  <c r="AQ9" i="50" s="1"/>
  <c r="U18" i="50"/>
  <c r="AP18" i="50" s="1"/>
  <c r="W18" i="50"/>
  <c r="AQ18" i="50" s="1"/>
  <c r="U182" i="49"/>
  <c r="AP182" i="49" s="1"/>
  <c r="W182" i="49"/>
  <c r="AQ182" i="49" s="1"/>
  <c r="S88" i="48"/>
  <c r="Q88" i="48"/>
  <c r="AN88" i="48" s="1"/>
  <c r="AL128" i="50"/>
  <c r="AL70" i="49"/>
  <c r="AL176" i="48"/>
  <c r="AY100" i="49" a="1"/>
  <c r="AY100" i="49" s="1"/>
  <c r="AY175" i="50" a="1"/>
  <c r="AY175" i="50" s="1"/>
  <c r="AL192" i="49"/>
  <c r="AN192" i="49"/>
  <c r="AY192" i="49" s="1" a="1"/>
  <c r="AY192" i="49" s="1"/>
  <c r="U127" i="29"/>
  <c r="W127" i="29"/>
  <c r="S63" i="50"/>
  <c r="Q63" i="50"/>
  <c r="AN63" i="50" s="1"/>
  <c r="Q111" i="48"/>
  <c r="S111" i="48"/>
  <c r="AO111" i="48" s="1"/>
  <c r="U44" i="49"/>
  <c r="AP44" i="49" s="1"/>
  <c r="W44" i="49"/>
  <c r="AQ44" i="49" s="1"/>
  <c r="S84" i="49"/>
  <c r="Q84" i="49"/>
  <c r="AN84" i="49" s="1"/>
  <c r="U84" i="49"/>
  <c r="AP84" i="49" s="1"/>
  <c r="U15" i="48"/>
  <c r="AP15" i="48" s="1"/>
  <c r="W15" i="48"/>
  <c r="AQ15" i="48" s="1"/>
  <c r="S195" i="49"/>
  <c r="Q195" i="49"/>
  <c r="AN195" i="49" s="1"/>
  <c r="S69" i="49"/>
  <c r="Q69" i="49"/>
  <c r="AN69" i="49" s="1"/>
  <c r="U17" i="48"/>
  <c r="AP17" i="48" s="1"/>
  <c r="W17" i="48"/>
  <c r="AQ17" i="48" s="1"/>
  <c r="AO211" i="48"/>
  <c r="AY211" i="48" s="1" a="1"/>
  <c r="AY211" i="48" s="1"/>
  <c r="AL211" i="48"/>
  <c r="U180" i="48"/>
  <c r="AP180" i="48" s="1"/>
  <c r="W180" i="48"/>
  <c r="AQ180" i="48" s="1"/>
  <c r="S72" i="49"/>
  <c r="U72" i="49"/>
  <c r="AP72" i="49" s="1"/>
  <c r="Q72" i="49"/>
  <c r="AN72" i="49" s="1"/>
  <c r="AL203" i="49"/>
  <c r="AN203" i="49"/>
  <c r="AY203" i="49" s="1" a="1"/>
  <c r="AY203" i="49" s="1"/>
  <c r="S59" i="49"/>
  <c r="U59" i="49"/>
  <c r="AP59" i="49" s="1"/>
  <c r="Q59" i="49"/>
  <c r="AN59" i="49" s="1"/>
  <c r="S52" i="50"/>
  <c r="Q52" i="50"/>
  <c r="AN52" i="50" s="1"/>
  <c r="U28" i="50"/>
  <c r="AP28" i="50" s="1"/>
  <c r="W28" i="50"/>
  <c r="AQ28" i="50" s="1"/>
  <c r="U13" i="50"/>
  <c r="AP13" i="50" s="1"/>
  <c r="W13" i="50"/>
  <c r="AQ13" i="50" s="1"/>
  <c r="U7" i="50"/>
  <c r="AP7" i="50" s="1"/>
  <c r="W7" i="50"/>
  <c r="AQ7" i="50" s="1"/>
  <c r="S49" i="48"/>
  <c r="AO49" i="48" s="1"/>
  <c r="Q49" i="48"/>
  <c r="AN49" i="48" s="1"/>
  <c r="U49" i="48"/>
  <c r="AP49" i="48" s="1"/>
  <c r="U50" i="49"/>
  <c r="AP50" i="49" s="1"/>
  <c r="W50" i="49"/>
  <c r="AQ50" i="49" s="1"/>
  <c r="U111" i="49"/>
  <c r="AP111" i="49" s="1"/>
  <c r="W111" i="49"/>
  <c r="AQ111" i="49" s="1"/>
  <c r="Q154" i="48"/>
  <c r="S154" i="48"/>
  <c r="AO154" i="48" s="1"/>
  <c r="S48" i="48"/>
  <c r="Q48" i="48"/>
  <c r="AN48" i="48" s="1"/>
  <c r="S50" i="48"/>
  <c r="U50" i="48"/>
  <c r="AP50" i="48" s="1"/>
  <c r="Q50" i="48"/>
  <c r="AN50" i="48" s="1"/>
  <c r="S194" i="48"/>
  <c r="Q194" i="48"/>
  <c r="AN194" i="48" s="1"/>
  <c r="S46" i="48"/>
  <c r="AO46" i="48" s="1"/>
  <c r="AY46" i="48" s="1" a="1"/>
  <c r="AY46" i="48" s="1"/>
  <c r="Q46" i="48"/>
  <c r="AN46" i="48" s="1"/>
  <c r="U168" i="49"/>
  <c r="AP168" i="49" s="1"/>
  <c r="W168" i="49"/>
  <c r="AQ168" i="49" s="1"/>
  <c r="S165" i="48"/>
  <c r="AO165" i="48" s="1"/>
  <c r="AY165" i="48" s="1" a="1"/>
  <c r="AY165" i="48" s="1"/>
  <c r="Q165" i="48"/>
  <c r="AN165" i="48" s="1"/>
  <c r="U110" i="49"/>
  <c r="AP110" i="49" s="1"/>
  <c r="W110" i="49"/>
  <c r="AQ110" i="49" s="1"/>
  <c r="U166" i="49"/>
  <c r="AP166" i="49" s="1"/>
  <c r="W166" i="49"/>
  <c r="AQ166" i="49" s="1"/>
  <c r="U114" i="49"/>
  <c r="AP114" i="49" s="1"/>
  <c r="W114" i="49"/>
  <c r="AQ114" i="49" s="1"/>
  <c r="U15" i="50"/>
  <c r="AP15" i="50" s="1"/>
  <c r="W15" i="50"/>
  <c r="AQ15" i="50" s="1"/>
  <c r="S81" i="50"/>
  <c r="Q81" i="50"/>
  <c r="AN81" i="50" s="1"/>
  <c r="U10" i="50"/>
  <c r="AP10" i="50" s="1"/>
  <c r="W10" i="50"/>
  <c r="AQ10" i="50" s="1"/>
  <c r="U24" i="50"/>
  <c r="AP24" i="50" s="1"/>
  <c r="W24" i="50"/>
  <c r="AQ24" i="50" s="1"/>
  <c r="S34" i="50"/>
  <c r="Q34" i="50"/>
  <c r="AN34" i="50" s="1"/>
  <c r="S144" i="49"/>
  <c r="AO144" i="49" s="1"/>
  <c r="Q144" i="49"/>
  <c r="AN144" i="49" s="1"/>
  <c r="U164" i="48"/>
  <c r="AP164" i="48" s="1"/>
  <c r="W164" i="48"/>
  <c r="AQ164" i="48" s="1"/>
  <c r="Q94" i="48"/>
  <c r="AN94" i="48" s="1"/>
  <c r="S94" i="48"/>
  <c r="AO94" i="48" s="1"/>
  <c r="AL61" i="48"/>
  <c r="AY128" i="50" a="1"/>
  <c r="AY128" i="50" s="1"/>
  <c r="AY70" i="49" a="1"/>
  <c r="AY70" i="49" s="1"/>
  <c r="AY176" i="48" a="1"/>
  <c r="AY176" i="48" s="1"/>
  <c r="AY205" i="48" a="1"/>
  <c r="AY205" i="48" s="1"/>
  <c r="AY66" i="48" a="1"/>
  <c r="AY66" i="48" s="1"/>
  <c r="AY149" i="48" a="1"/>
  <c r="AY149" i="48" s="1"/>
  <c r="AL208" i="48"/>
  <c r="AL152" i="48"/>
  <c r="AY208" i="48" a="1"/>
  <c r="AY208" i="48" s="1"/>
  <c r="AL118" i="48"/>
  <c r="AY99" i="49" a="1"/>
  <c r="AY99" i="49" s="1"/>
  <c r="AL99" i="49"/>
  <c r="AL25" i="49"/>
  <c r="AY67" i="49" a="1"/>
  <c r="AY67" i="49" s="1"/>
  <c r="S125" i="49"/>
  <c r="U125" i="49"/>
  <c r="AP125" i="49" s="1"/>
  <c r="U116" i="48"/>
  <c r="S116" i="48"/>
  <c r="AO116" i="48" s="1"/>
  <c r="AL167" i="50"/>
  <c r="U75" i="49"/>
  <c r="AP75" i="49" s="1"/>
  <c r="S75" i="49"/>
  <c r="AO75" i="49" s="1"/>
  <c r="AY167" i="50" a="1"/>
  <c r="AY167" i="50" s="1"/>
  <c r="AL172" i="50"/>
  <c r="AY172" i="50" a="1"/>
  <c r="AY172" i="50" s="1"/>
  <c r="S196" i="50"/>
  <c r="Q196" i="50"/>
  <c r="AN196" i="50" s="1"/>
  <c r="S5" i="48"/>
  <c r="AO5" i="48" s="1"/>
  <c r="Q5" i="48"/>
  <c r="AN5" i="48" s="1"/>
  <c r="S138" i="49"/>
  <c r="U138" i="49"/>
  <c r="AP138" i="49" s="1"/>
  <c r="S106" i="49"/>
  <c r="Q106" i="49"/>
  <c r="AN106" i="49" s="1"/>
  <c r="S12" i="50"/>
  <c r="Q12" i="50"/>
  <c r="AN12" i="50" s="1"/>
  <c r="S2" i="50"/>
  <c r="Q2" i="50"/>
  <c r="AN2" i="50" s="1"/>
  <c r="S177" i="48"/>
  <c r="Q177" i="48"/>
  <c r="AN177" i="48" s="1"/>
  <c r="S177" i="49"/>
  <c r="U177" i="49"/>
  <c r="AP177" i="49" s="1"/>
  <c r="S10" i="48"/>
  <c r="Q10" i="48"/>
  <c r="AN10" i="48" s="1"/>
  <c r="S147" i="48"/>
  <c r="U147" i="48"/>
  <c r="AP147" i="48" s="1"/>
  <c r="S113" i="49"/>
  <c r="Q113" i="49"/>
  <c r="AN113" i="49" s="1"/>
  <c r="S159" i="49"/>
  <c r="Q159" i="49"/>
  <c r="AN159" i="49" s="1"/>
  <c r="S35" i="50"/>
  <c r="Q35" i="50"/>
  <c r="AN35" i="50" s="1"/>
  <c r="S6" i="50"/>
  <c r="Q6" i="50"/>
  <c r="AN6" i="50" s="1"/>
  <c r="AL163" i="50"/>
  <c r="AY163" i="50" a="1"/>
  <c r="AY163" i="50" s="1"/>
  <c r="AL144" i="50"/>
  <c r="AL159" i="50"/>
  <c r="S183" i="48"/>
  <c r="AO183" i="48" s="1"/>
  <c r="Q183" i="48"/>
  <c r="AN183" i="48" s="1"/>
  <c r="U183" i="48"/>
  <c r="AP183" i="48" s="1"/>
  <c r="S164" i="48"/>
  <c r="AO164" i="48" s="1"/>
  <c r="Q164" i="48"/>
  <c r="S3" i="48"/>
  <c r="AO3" i="48" s="1"/>
  <c r="Q3" i="48"/>
  <c r="AN3" i="48" s="1"/>
  <c r="S144" i="48"/>
  <c r="Q144" i="48"/>
  <c r="AN144" i="48" s="1"/>
  <c r="Q102" i="50"/>
  <c r="AL102" i="50" s="1"/>
  <c r="S102" i="50"/>
  <c r="AO102" i="50" s="1"/>
  <c r="Q103" i="50"/>
  <c r="S103" i="50"/>
  <c r="S7" i="50"/>
  <c r="AL7" i="50" s="1"/>
  <c r="Q7" i="50"/>
  <c r="AN7" i="50" s="1"/>
  <c r="S23" i="48"/>
  <c r="AO23" i="48" s="1"/>
  <c r="U23" i="48"/>
  <c r="Q181" i="48"/>
  <c r="AN181" i="48" s="1"/>
  <c r="U181" i="48"/>
  <c r="AP181" i="48" s="1"/>
  <c r="S182" i="48"/>
  <c r="AO182" i="48" s="1"/>
  <c r="Q182" i="48"/>
  <c r="S128" i="48"/>
  <c r="AO128" i="48" s="1"/>
  <c r="Q128" i="48"/>
  <c r="AN128" i="48" s="1"/>
  <c r="S28" i="50"/>
  <c r="AO28" i="50" s="1"/>
  <c r="Q28" i="50"/>
  <c r="AN28" i="50" s="1"/>
  <c r="S120" i="50"/>
  <c r="AO120" i="50" s="1"/>
  <c r="AY120" i="50" s="1" a="1"/>
  <c r="AY120" i="50" s="1"/>
  <c r="Q120" i="50"/>
  <c r="AN120" i="50" s="1"/>
  <c r="AP166" i="50"/>
  <c r="AY166" i="50" s="1" a="1"/>
  <c r="AY166" i="50" s="1"/>
  <c r="AL166" i="50"/>
  <c r="S54" i="50"/>
  <c r="AO54" i="50" s="1"/>
  <c r="Q54" i="50"/>
  <c r="AN54" i="50" s="1"/>
  <c r="S48" i="50"/>
  <c r="AO48" i="50" s="1"/>
  <c r="Q48" i="50"/>
  <c r="AN48" i="50" s="1"/>
  <c r="S20" i="50"/>
  <c r="AO20" i="50" s="1"/>
  <c r="AY20" i="50" s="1" a="1"/>
  <c r="AY20" i="50" s="1"/>
  <c r="Q20" i="50"/>
  <c r="AN20" i="50" s="1"/>
  <c r="S11" i="50"/>
  <c r="AO11" i="50" s="1"/>
  <c r="Q11" i="50"/>
  <c r="AN11" i="50" s="1"/>
  <c r="S53" i="50"/>
  <c r="AO53" i="50" s="1"/>
  <c r="AY53" i="50" s="1" a="1"/>
  <c r="AY53" i="50" s="1"/>
  <c r="Q53" i="50"/>
  <c r="AN53" i="50" s="1"/>
  <c r="Q135" i="50"/>
  <c r="AN135" i="50" s="1"/>
  <c r="S135" i="50"/>
  <c r="AO135" i="50" s="1"/>
  <c r="S124" i="50"/>
  <c r="AO124" i="50" s="1"/>
  <c r="AY124" i="50" s="1" a="1"/>
  <c r="AY124" i="50" s="1"/>
  <c r="Q124" i="50"/>
  <c r="AN124" i="50" s="1"/>
  <c r="S21" i="50"/>
  <c r="AO21" i="50" s="1"/>
  <c r="Q21" i="50"/>
  <c r="Q151" i="48"/>
  <c r="AN151" i="48" s="1"/>
  <c r="S151" i="48"/>
  <c r="AO151" i="48" s="1"/>
  <c r="Q42" i="48"/>
  <c r="AN42" i="48" s="1"/>
  <c r="S42" i="48"/>
  <c r="AO42" i="48" s="1"/>
  <c r="S27" i="48"/>
  <c r="AO27" i="48" s="1"/>
  <c r="Q27" i="48"/>
  <c r="AN27" i="48" s="1"/>
  <c r="S22" i="48"/>
  <c r="AO22" i="48" s="1"/>
  <c r="Q22" i="48"/>
  <c r="S84" i="48"/>
  <c r="AO84" i="48" s="1"/>
  <c r="Q84" i="48"/>
  <c r="AN84" i="48" s="1"/>
  <c r="Q199" i="48"/>
  <c r="AN199" i="48" s="1"/>
  <c r="S199" i="48"/>
  <c r="AO199" i="48" s="1"/>
  <c r="Q70" i="48"/>
  <c r="AN70" i="48" s="1"/>
  <c r="S70" i="48"/>
  <c r="AO70" i="48" s="1"/>
  <c r="Q195" i="48"/>
  <c r="AN195" i="48" s="1"/>
  <c r="S195" i="48"/>
  <c r="AO195" i="48" s="1"/>
  <c r="S12" i="48"/>
  <c r="AO12" i="48" s="1"/>
  <c r="Q12" i="48"/>
  <c r="AN12" i="48" s="1"/>
  <c r="S9" i="48"/>
  <c r="AO9" i="48" s="1"/>
  <c r="Q9" i="48"/>
  <c r="AN9" i="48" s="1"/>
  <c r="S145" i="48"/>
  <c r="AO145" i="48" s="1"/>
  <c r="Q145" i="48"/>
  <c r="AN145" i="48" s="1"/>
  <c r="S40" i="48"/>
  <c r="AO40" i="48" s="1"/>
  <c r="U40" i="48"/>
  <c r="Q40" i="48"/>
  <c r="AN40" i="48" s="1"/>
  <c r="Q92" i="48"/>
  <c r="AN92" i="48" s="1"/>
  <c r="S92" i="48"/>
  <c r="AO92" i="48" s="1"/>
  <c r="S89" i="48"/>
  <c r="Q89" i="48"/>
  <c r="AN89" i="48" s="1"/>
  <c r="S11" i="48"/>
  <c r="AO11" i="48" s="1"/>
  <c r="Q11" i="48"/>
  <c r="AN11" i="48" s="1"/>
  <c r="S14" i="48"/>
  <c r="Q14" i="48"/>
  <c r="AN14" i="48" s="1"/>
  <c r="S8" i="49"/>
  <c r="U8" i="49"/>
  <c r="AP8" i="49" s="1"/>
  <c r="Q8" i="49"/>
  <c r="AN8" i="49" s="1"/>
  <c r="S31" i="48"/>
  <c r="Q31" i="48"/>
  <c r="AN31" i="48" s="1"/>
  <c r="U31" i="48"/>
  <c r="AP31" i="48" s="1"/>
  <c r="S169" i="48"/>
  <c r="U169" i="48"/>
  <c r="AP169" i="48" s="1"/>
  <c r="Q107" i="48"/>
  <c r="AN107" i="48" s="1"/>
  <c r="S107" i="48"/>
  <c r="AO107" i="48" s="1"/>
  <c r="S77" i="48"/>
  <c r="AO77" i="48" s="1"/>
  <c r="U77" i="48"/>
  <c r="AP77" i="48" s="1"/>
  <c r="S132" i="50"/>
  <c r="Q132" i="50"/>
  <c r="AN132" i="50" s="1"/>
  <c r="S25" i="50"/>
  <c r="Q25" i="50"/>
  <c r="AN25" i="50" s="1"/>
  <c r="S22" i="50"/>
  <c r="Q22" i="50"/>
  <c r="AN22" i="50" s="1"/>
  <c r="Q145" i="50"/>
  <c r="S145" i="50"/>
  <c r="AO145" i="50" s="1"/>
  <c r="Q152" i="50"/>
  <c r="S152" i="50"/>
  <c r="AO152" i="50" s="1"/>
  <c r="S18" i="50"/>
  <c r="Q18" i="50"/>
  <c r="AN18" i="50" s="1"/>
  <c r="S41" i="50"/>
  <c r="Q41" i="50"/>
  <c r="AN41" i="50" s="1"/>
  <c r="S202" i="48"/>
  <c r="Q202" i="48"/>
  <c r="AN202" i="48" s="1"/>
  <c r="Q156" i="50"/>
  <c r="S156" i="50"/>
  <c r="AO156" i="50" s="1"/>
  <c r="Q62" i="49"/>
  <c r="AN62" i="49" s="1"/>
  <c r="S62" i="49"/>
  <c r="AO62" i="49" s="1"/>
  <c r="S18" i="48"/>
  <c r="Q18" i="48"/>
  <c r="AN18" i="48" s="1"/>
  <c r="S127" i="49"/>
  <c r="AO127" i="49" s="1"/>
  <c r="Q127" i="49"/>
  <c r="AN127" i="49" s="1"/>
  <c r="S49" i="50"/>
  <c r="AO49" i="50" s="1"/>
  <c r="Q49" i="50"/>
  <c r="AN49" i="50" s="1"/>
  <c r="AO161" i="50"/>
  <c r="AY161" i="50" s="1" a="1"/>
  <c r="AY161" i="50" s="1"/>
  <c r="AP116" i="48"/>
  <c r="S178" i="48"/>
  <c r="AO178" i="48" s="1"/>
  <c r="Q178" i="48"/>
  <c r="AN178" i="48" s="1"/>
  <c r="U178" i="48"/>
  <c r="AP178" i="48" s="1"/>
  <c r="S184" i="48"/>
  <c r="Q184" i="48"/>
  <c r="AN184" i="48" s="1"/>
  <c r="S187" i="48"/>
  <c r="AO187" i="48" s="1"/>
  <c r="Q187" i="48"/>
  <c r="AP168" i="50"/>
  <c r="AY168" i="50" s="1" a="1"/>
  <c r="AY168" i="50" s="1"/>
  <c r="AL168" i="50"/>
  <c r="S10" i="50"/>
  <c r="AO10" i="50" s="1"/>
  <c r="Q10" i="50"/>
  <c r="S4" i="50"/>
  <c r="Q4" i="50"/>
  <c r="AN4" i="50" s="1"/>
  <c r="AP143" i="50"/>
  <c r="AY143" i="50" s="1" a="1"/>
  <c r="AY143" i="50" s="1"/>
  <c r="AL143" i="50"/>
  <c r="S14" i="50"/>
  <c r="AO14" i="50" s="1"/>
  <c r="Q14" i="50"/>
  <c r="AN14" i="50" s="1"/>
  <c r="AL169" i="50"/>
  <c r="AN169" i="50"/>
  <c r="AY169" i="50" s="1" a="1"/>
  <c r="AY169" i="50" s="1"/>
  <c r="Q83" i="50"/>
  <c r="AN83" i="50" s="1"/>
  <c r="S83" i="50"/>
  <c r="AO83" i="50" s="1"/>
  <c r="S30" i="50"/>
  <c r="AO30" i="50" s="1"/>
  <c r="Q30" i="50"/>
  <c r="S17" i="50"/>
  <c r="Q17" i="50"/>
  <c r="AN17" i="50" s="1"/>
  <c r="S75" i="50"/>
  <c r="AO75" i="50" s="1"/>
  <c r="Q75" i="50"/>
  <c r="AN75" i="50" s="1"/>
  <c r="S5" i="50"/>
  <c r="Q5" i="50"/>
  <c r="AN5" i="50" s="1"/>
  <c r="S47" i="50"/>
  <c r="AO47" i="50" s="1"/>
  <c r="Q47" i="50"/>
  <c r="S203" i="50"/>
  <c r="Q203" i="50"/>
  <c r="AN203" i="50" s="1"/>
  <c r="AN111" i="48"/>
  <c r="AL111" i="48"/>
  <c r="Q103" i="48"/>
  <c r="S103" i="48"/>
  <c r="AO103" i="48" s="1"/>
  <c r="Q60" i="48"/>
  <c r="AN60" i="48" s="1"/>
  <c r="S60" i="48"/>
  <c r="S8" i="48"/>
  <c r="Q8" i="48"/>
  <c r="AN8" i="48" s="1"/>
  <c r="S13" i="48"/>
  <c r="AO13" i="48" s="1"/>
  <c r="Q13" i="48"/>
  <c r="S115" i="49"/>
  <c r="Q115" i="49"/>
  <c r="AN115" i="49" s="1"/>
  <c r="U115" i="49"/>
  <c r="AP115" i="49" s="1"/>
  <c r="Q98" i="49"/>
  <c r="S98" i="49"/>
  <c r="AO98" i="49" s="1"/>
  <c r="Q29" i="49"/>
  <c r="AN29" i="49" s="1"/>
  <c r="S29" i="49"/>
  <c r="AO29" i="49" s="1"/>
  <c r="S143" i="49"/>
  <c r="AO143" i="49" s="1"/>
  <c r="Q143" i="49"/>
  <c r="AN143" i="49" s="1"/>
  <c r="Q66" i="49"/>
  <c r="U66" i="49"/>
  <c r="AP66" i="49" s="1"/>
  <c r="S111" i="49"/>
  <c r="Q111" i="49"/>
  <c r="AN111" i="49" s="1"/>
  <c r="S183" i="49"/>
  <c r="Q183" i="49"/>
  <c r="AN183" i="49" s="1"/>
  <c r="S158" i="49"/>
  <c r="AO158" i="49" s="1"/>
  <c r="Q158" i="49"/>
  <c r="AN158" i="49" s="1"/>
  <c r="S2" i="49"/>
  <c r="Q2" i="49"/>
  <c r="AN2" i="49" s="1"/>
  <c r="S116" i="49"/>
  <c r="AO116" i="49" s="1"/>
  <c r="Q116" i="49"/>
  <c r="AN116" i="49" s="1"/>
  <c r="Q52" i="48"/>
  <c r="S52" i="48"/>
  <c r="AO52" i="48" s="1"/>
  <c r="S33" i="48"/>
  <c r="AO33" i="48" s="1"/>
  <c r="U33" i="48"/>
  <c r="AP33" i="48" s="1"/>
  <c r="Q33" i="48"/>
  <c r="AN33" i="48" s="1"/>
  <c r="S32" i="48"/>
  <c r="AO32" i="48" s="1"/>
  <c r="U32" i="48"/>
  <c r="AP32" i="48" s="1"/>
  <c r="Q32" i="48"/>
  <c r="AN32" i="48" s="1"/>
  <c r="S55" i="48"/>
  <c r="AO55" i="48" s="1"/>
  <c r="Q55" i="48"/>
  <c r="AN55" i="48" s="1"/>
  <c r="S192" i="48"/>
  <c r="Q192" i="48"/>
  <c r="AN192" i="48" s="1"/>
  <c r="S6" i="48"/>
  <c r="Q6" i="48"/>
  <c r="AN6" i="48" s="1"/>
  <c r="S104" i="49"/>
  <c r="U104" i="49"/>
  <c r="AP104" i="49" s="1"/>
  <c r="S5" i="49"/>
  <c r="U5" i="49"/>
  <c r="AP5" i="49" s="1"/>
  <c r="AL148" i="49"/>
  <c r="Q129" i="49"/>
  <c r="S129" i="49"/>
  <c r="AO129" i="49" s="1"/>
  <c r="Q71" i="49"/>
  <c r="AN71" i="49" s="1"/>
  <c r="S71" i="49"/>
  <c r="AO71" i="49" s="1"/>
  <c r="Q123" i="49"/>
  <c r="S123" i="49"/>
  <c r="AO123" i="49" s="1"/>
  <c r="Q121" i="49"/>
  <c r="S121" i="49"/>
  <c r="AO121" i="49" s="1"/>
  <c r="S49" i="49"/>
  <c r="Q49" i="49"/>
  <c r="AN49" i="49" s="1"/>
  <c r="S110" i="49"/>
  <c r="Q110" i="49"/>
  <c r="AN110" i="49" s="1"/>
  <c r="S165" i="49"/>
  <c r="Q165" i="49"/>
  <c r="AN165" i="49" s="1"/>
  <c r="S4" i="48"/>
  <c r="Q4" i="48"/>
  <c r="AN4" i="48" s="1"/>
  <c r="AO113" i="48"/>
  <c r="Q179" i="49"/>
  <c r="S179" i="49"/>
  <c r="AO179" i="49" s="1"/>
  <c r="S91" i="49"/>
  <c r="AO91" i="49" s="1"/>
  <c r="Q91" i="49"/>
  <c r="AN91" i="49" s="1"/>
  <c r="S161" i="49"/>
  <c r="Q161" i="49"/>
  <c r="AN161" i="49" s="1"/>
  <c r="S181" i="49"/>
  <c r="Q181" i="49"/>
  <c r="AN181" i="49" s="1"/>
  <c r="S132" i="49"/>
  <c r="AO132" i="49" s="1"/>
  <c r="Q132" i="49"/>
  <c r="AN132" i="49" s="1"/>
  <c r="S103" i="49"/>
  <c r="Q103" i="49"/>
  <c r="AN103" i="49" s="1"/>
  <c r="S109" i="49"/>
  <c r="Q109" i="49"/>
  <c r="AN109" i="49" s="1"/>
  <c r="U109" i="49"/>
  <c r="AP109" i="49" s="1"/>
  <c r="S129" i="50"/>
  <c r="AO129" i="50" s="1"/>
  <c r="Q129" i="50"/>
  <c r="Q88" i="50"/>
  <c r="AN88" i="50" s="1"/>
  <c r="S88" i="50"/>
  <c r="AO88" i="50" s="1"/>
  <c r="S9" i="50"/>
  <c r="Q9" i="50"/>
  <c r="AN9" i="50" s="1"/>
  <c r="S90" i="48"/>
  <c r="AO90" i="48" s="1"/>
  <c r="Q90" i="48"/>
  <c r="AN90" i="48" s="1"/>
  <c r="Q71" i="48"/>
  <c r="U71" i="48"/>
  <c r="AP71" i="48" s="1"/>
  <c r="S19" i="48"/>
  <c r="AO19" i="48" s="1"/>
  <c r="Q19" i="48"/>
  <c r="AL170" i="50"/>
  <c r="AL202" i="49"/>
  <c r="AN202" i="49"/>
  <c r="AY202" i="49" s="1" a="1"/>
  <c r="AY202" i="49" s="1"/>
  <c r="Q72" i="50"/>
  <c r="S72" i="50"/>
  <c r="AO72" i="50" s="1"/>
  <c r="S179" i="48"/>
  <c r="AO179" i="48" s="1"/>
  <c r="U179" i="48"/>
  <c r="AP179" i="48" s="1"/>
  <c r="Q179" i="48"/>
  <c r="S35" i="48"/>
  <c r="U35" i="48"/>
  <c r="AP35" i="48" s="1"/>
  <c r="Q35" i="48"/>
  <c r="AN35" i="48" s="1"/>
  <c r="Q107" i="50"/>
  <c r="AN107" i="50" s="1"/>
  <c r="S107" i="50"/>
  <c r="AO107" i="50" s="1"/>
  <c r="Q127" i="50"/>
  <c r="AN127" i="50" s="1"/>
  <c r="S127" i="50"/>
  <c r="AO127" i="50" s="1"/>
  <c r="S78" i="50"/>
  <c r="Q78" i="50"/>
  <c r="AN78" i="50" s="1"/>
  <c r="S27" i="50"/>
  <c r="Q27" i="50"/>
  <c r="AN27" i="50" s="1"/>
  <c r="S46" i="50"/>
  <c r="AO46" i="50" s="1"/>
  <c r="Q46" i="50"/>
  <c r="AN46" i="50" s="1"/>
  <c r="Q154" i="50"/>
  <c r="S154" i="50"/>
  <c r="AO154" i="50" s="1"/>
  <c r="S13" i="50"/>
  <c r="Q13" i="50"/>
  <c r="AN13" i="50" s="1"/>
  <c r="S39" i="50"/>
  <c r="Q39" i="50"/>
  <c r="AN39" i="50" s="1"/>
  <c r="S50" i="49"/>
  <c r="Q50" i="49"/>
  <c r="AN50" i="49" s="1"/>
  <c r="S93" i="49"/>
  <c r="Q93" i="49"/>
  <c r="AN93" i="49" s="1"/>
  <c r="S44" i="49"/>
  <c r="Q44" i="49"/>
  <c r="AN44" i="49" s="1"/>
  <c r="Q162" i="48"/>
  <c r="S162" i="48"/>
  <c r="AO162" i="48" s="1"/>
  <c r="AN115" i="48"/>
  <c r="AY115" i="48" s="1" a="1"/>
  <c r="AY115" i="48" s="1"/>
  <c r="AL115" i="48"/>
  <c r="S108" i="49"/>
  <c r="Q108" i="49"/>
  <c r="AN108" i="49" s="1"/>
  <c r="S17" i="48"/>
  <c r="AO17" i="48" s="1"/>
  <c r="Q17" i="48"/>
  <c r="AN17" i="48" s="1"/>
  <c r="S52" i="49"/>
  <c r="AO52" i="49" s="1"/>
  <c r="U52" i="49"/>
  <c r="AP52" i="49" s="1"/>
  <c r="Q52" i="49"/>
  <c r="S155" i="49"/>
  <c r="U155" i="49"/>
  <c r="AP155" i="49" s="1"/>
  <c r="AO200" i="49"/>
  <c r="AL200" i="49"/>
  <c r="Q197" i="49"/>
  <c r="S197" i="49"/>
  <c r="AO197" i="49" s="1"/>
  <c r="S87" i="49"/>
  <c r="AO87" i="49" s="1"/>
  <c r="U87" i="49"/>
  <c r="AP87" i="49" s="1"/>
  <c r="S25" i="48"/>
  <c r="Q25" i="48"/>
  <c r="AN25" i="48" s="1"/>
  <c r="S170" i="49"/>
  <c r="AO170" i="49" s="1"/>
  <c r="U170" i="49"/>
  <c r="Q170" i="49"/>
  <c r="AN170" i="49" s="1"/>
  <c r="S162" i="49"/>
  <c r="AO162" i="49" s="1"/>
  <c r="Q162" i="49"/>
  <c r="AN162" i="49" s="1"/>
  <c r="U162" i="49"/>
  <c r="AN201" i="49"/>
  <c r="AY201" i="49" s="1" a="1"/>
  <c r="AY201" i="49" s="1"/>
  <c r="AL201" i="49"/>
  <c r="Q92" i="49"/>
  <c r="AN92" i="49" s="1"/>
  <c r="S92" i="49"/>
  <c r="Q15" i="49"/>
  <c r="S15" i="49"/>
  <c r="AO15" i="49" s="1"/>
  <c r="Q137" i="49"/>
  <c r="S137" i="49"/>
  <c r="AO137" i="49" s="1"/>
  <c r="Q10" i="49"/>
  <c r="S10" i="49"/>
  <c r="AO10" i="49" s="1"/>
  <c r="S54" i="49"/>
  <c r="AO54" i="49" s="1"/>
  <c r="Q54" i="49"/>
  <c r="S53" i="49"/>
  <c r="Q53" i="49"/>
  <c r="AN53" i="49" s="1"/>
  <c r="S184" i="49"/>
  <c r="Q184" i="49"/>
  <c r="S167" i="49"/>
  <c r="Q167" i="49"/>
  <c r="AN167" i="49" s="1"/>
  <c r="S114" i="49"/>
  <c r="AO114" i="49" s="1"/>
  <c r="Q114" i="49"/>
  <c r="S112" i="49"/>
  <c r="Q112" i="49"/>
  <c r="AN112" i="49" s="1"/>
  <c r="S176" i="49"/>
  <c r="AO176" i="49" s="1"/>
  <c r="Q176" i="49"/>
  <c r="S60" i="49"/>
  <c r="Q60" i="49"/>
  <c r="AN60" i="49" s="1"/>
  <c r="S45" i="49"/>
  <c r="AO45" i="49" s="1"/>
  <c r="Q45" i="49"/>
  <c r="S136" i="49"/>
  <c r="Q136" i="49"/>
  <c r="AN136" i="49" s="1"/>
  <c r="S15" i="50"/>
  <c r="AO15" i="50" s="1"/>
  <c r="Q15" i="50"/>
  <c r="S33" i="50"/>
  <c r="Q33" i="50"/>
  <c r="AN33" i="50" s="1"/>
  <c r="Q109" i="48"/>
  <c r="AN109" i="48" s="1"/>
  <c r="S109" i="48"/>
  <c r="AO109" i="48" s="1"/>
  <c r="Q87" i="50"/>
  <c r="S87" i="50"/>
  <c r="AO87" i="50" s="1"/>
  <c r="S29" i="50"/>
  <c r="Q29" i="50"/>
  <c r="S23" i="50"/>
  <c r="AO23" i="50" s="1"/>
  <c r="Q23" i="50"/>
  <c r="AN23" i="50" s="1"/>
  <c r="Q131" i="50"/>
  <c r="AN131" i="50" s="1"/>
  <c r="S131" i="50"/>
  <c r="Q59" i="50"/>
  <c r="S59" i="50"/>
  <c r="AO59" i="50" s="1"/>
  <c r="S40" i="50"/>
  <c r="AO40" i="50" s="1"/>
  <c r="Q40" i="50"/>
  <c r="S163" i="49"/>
  <c r="Q163" i="49"/>
  <c r="AN163" i="49" s="1"/>
  <c r="S171" i="48"/>
  <c r="AO171" i="48" s="1"/>
  <c r="Q171" i="48"/>
  <c r="S4" i="49"/>
  <c r="Q4" i="49"/>
  <c r="AN4" i="49" s="1"/>
  <c r="Q101" i="48"/>
  <c r="AN101" i="48" s="1"/>
  <c r="S101" i="48"/>
  <c r="AO101" i="48" s="1"/>
  <c r="AY170" i="50" a="1"/>
  <c r="AY170" i="50" s="1"/>
  <c r="AL209" i="48"/>
  <c r="AN209" i="48"/>
  <c r="AY209" i="48" s="1" a="1"/>
  <c r="AY209" i="48" s="1"/>
  <c r="AN155" i="50"/>
  <c r="AY155" i="50" s="1" a="1"/>
  <c r="AY155" i="50" s="1"/>
  <c r="AO88" i="49"/>
  <c r="AY88" i="49" s="1" a="1"/>
  <c r="AY88" i="49" s="1"/>
  <c r="AL88" i="49"/>
  <c r="S3" i="49"/>
  <c r="Q3" i="49"/>
  <c r="AN3" i="49" s="1"/>
  <c r="S24" i="49"/>
  <c r="Q24" i="49"/>
  <c r="AN24" i="49" s="1"/>
  <c r="AO213" i="50"/>
  <c r="AY213" i="50" s="1" a="1"/>
  <c r="AY213" i="50" s="1"/>
  <c r="AL213" i="50"/>
  <c r="S38" i="50"/>
  <c r="AO38" i="50" s="1"/>
  <c r="Q38" i="50"/>
  <c r="AN38" i="50" s="1"/>
  <c r="AO80" i="50"/>
  <c r="AY80" i="50" s="1" a="1"/>
  <c r="AY80" i="50" s="1"/>
  <c r="AL80" i="50"/>
  <c r="S16" i="50"/>
  <c r="Q16" i="50"/>
  <c r="AN16" i="50" s="1"/>
  <c r="S125" i="50"/>
  <c r="Q125" i="50"/>
  <c r="AL137" i="48"/>
  <c r="AO137" i="48"/>
  <c r="AY137" i="48" s="1" a="1"/>
  <c r="AY137" i="48" s="1"/>
  <c r="AO72" i="48"/>
  <c r="AY72" i="48" s="1" a="1"/>
  <c r="AY72" i="48" s="1"/>
  <c r="AL72" i="48"/>
  <c r="AO84" i="49"/>
  <c r="S185" i="49"/>
  <c r="Q185" i="49"/>
  <c r="AN185" i="49" s="1"/>
  <c r="S17" i="49"/>
  <c r="Q17" i="49"/>
  <c r="AN17" i="49" s="1"/>
  <c r="S7" i="49"/>
  <c r="Q7" i="49"/>
  <c r="AN7" i="49" s="1"/>
  <c r="S188" i="49"/>
  <c r="AO188" i="49" s="1"/>
  <c r="Q188" i="49"/>
  <c r="AN188" i="49" s="1"/>
  <c r="AL97" i="50"/>
  <c r="AO97" i="50"/>
  <c r="AY97" i="50" s="1" a="1"/>
  <c r="AY97" i="50" s="1"/>
  <c r="AO79" i="48"/>
  <c r="AY79" i="48" s="1" a="1"/>
  <c r="AY79" i="48" s="1"/>
  <c r="AL79" i="48"/>
  <c r="S186" i="48"/>
  <c r="Q186" i="48"/>
  <c r="AN186" i="48" s="1"/>
  <c r="S11" i="49"/>
  <c r="Q11" i="49"/>
  <c r="S36" i="48"/>
  <c r="AO36" i="48" s="1"/>
  <c r="Q36" i="48"/>
  <c r="AN36" i="48" s="1"/>
  <c r="AO72" i="49"/>
  <c r="AO154" i="49"/>
  <c r="AY154" i="49" s="1" a="1"/>
  <c r="AY154" i="49" s="1"/>
  <c r="AL154" i="49"/>
  <c r="AO16" i="49"/>
  <c r="AY16" i="49" s="1" a="1"/>
  <c r="AY16" i="49" s="1"/>
  <c r="AL16" i="49"/>
  <c r="AO189" i="49"/>
  <c r="AL189" i="49"/>
  <c r="S168" i="49"/>
  <c r="Q168" i="49"/>
  <c r="S135" i="49"/>
  <c r="Q135" i="49"/>
  <c r="AN135" i="49" s="1"/>
  <c r="AO59" i="49"/>
  <c r="AL190" i="49"/>
  <c r="AO190" i="49"/>
  <c r="AY190" i="49" s="1" a="1"/>
  <c r="AY190" i="49" s="1"/>
  <c r="S178" i="49"/>
  <c r="Q178" i="49"/>
  <c r="AN178" i="49" s="1"/>
  <c r="S86" i="49"/>
  <c r="Q86" i="49"/>
  <c r="S164" i="49"/>
  <c r="Q164" i="49"/>
  <c r="AN164" i="49" s="1"/>
  <c r="S193" i="49"/>
  <c r="Q193" i="49"/>
  <c r="AN193" i="49" s="1"/>
  <c r="S85" i="50"/>
  <c r="Q85" i="50"/>
  <c r="AN85" i="50" s="1"/>
  <c r="S43" i="50"/>
  <c r="Q43" i="50"/>
  <c r="AN43" i="50" s="1"/>
  <c r="S57" i="50"/>
  <c r="Q57" i="50"/>
  <c r="AN57" i="50" s="1"/>
  <c r="S106" i="50"/>
  <c r="Q106" i="50"/>
  <c r="S51" i="50"/>
  <c r="Q51" i="50"/>
  <c r="AN51" i="50" s="1"/>
  <c r="AO121" i="50"/>
  <c r="AY121" i="50" s="1" a="1"/>
  <c r="AY121" i="50" s="1"/>
  <c r="AL121" i="50"/>
  <c r="AO35" i="50"/>
  <c r="S44" i="50"/>
  <c r="AO44" i="50" s="1"/>
  <c r="Q44" i="50"/>
  <c r="AN44" i="50" s="1"/>
  <c r="S37" i="48"/>
  <c r="AO37" i="48" s="1"/>
  <c r="Q37" i="48"/>
  <c r="AN37" i="48" s="1"/>
  <c r="AL82" i="49"/>
  <c r="AO82" i="49"/>
  <c r="AY82" i="49" s="1" a="1"/>
  <c r="AY82" i="49" s="1"/>
  <c r="S55" i="50"/>
  <c r="Q55" i="50"/>
  <c r="S61" i="49"/>
  <c r="AO61" i="49" s="1"/>
  <c r="Q61" i="49"/>
  <c r="AN61" i="49" s="1"/>
  <c r="AO74" i="50"/>
  <c r="AY74" i="50" s="1" a="1"/>
  <c r="AY74" i="50" s="1"/>
  <c r="AL74" i="50"/>
  <c r="AO68" i="50"/>
  <c r="AY68" i="50" s="1" a="1"/>
  <c r="AY68" i="50" s="1"/>
  <c r="AL68" i="50"/>
  <c r="AO108" i="50"/>
  <c r="AY108" i="50" s="1" a="1"/>
  <c r="AY108" i="50" s="1"/>
  <c r="AL108" i="50"/>
  <c r="S76" i="50"/>
  <c r="AO76" i="50" s="1"/>
  <c r="Q76" i="50"/>
  <c r="AO196" i="50"/>
  <c r="S134" i="50"/>
  <c r="AO134" i="50" s="1"/>
  <c r="Q134" i="50"/>
  <c r="S93" i="50"/>
  <c r="Q93" i="50"/>
  <c r="AN93" i="50" s="1"/>
  <c r="S95" i="50"/>
  <c r="AO95" i="50" s="1"/>
  <c r="Q95" i="50"/>
  <c r="S107" i="49"/>
  <c r="Q107" i="49"/>
  <c r="AN107" i="49" s="1"/>
  <c r="S18" i="49"/>
  <c r="AO18" i="49" s="1"/>
  <c r="Q18" i="49"/>
  <c r="AN197" i="49"/>
  <c r="AL197" i="49"/>
  <c r="AL9" i="49"/>
  <c r="AO9" i="49"/>
  <c r="AY9" i="49" s="1" a="1"/>
  <c r="AY9" i="49" s="1"/>
  <c r="S26" i="48"/>
  <c r="Q26" i="48"/>
  <c r="S56" i="49"/>
  <c r="Q56" i="49"/>
  <c r="AN56" i="49" s="1"/>
  <c r="AO138" i="49"/>
  <c r="AN31" i="49"/>
  <c r="AL31" i="49"/>
  <c r="AN15" i="49"/>
  <c r="AL15" i="49"/>
  <c r="AN10" i="49"/>
  <c r="S166" i="49"/>
  <c r="AO166" i="49" s="1"/>
  <c r="Q166" i="49"/>
  <c r="AN87" i="50"/>
  <c r="AO66" i="50"/>
  <c r="AY66" i="50" s="1" a="1"/>
  <c r="AY66" i="50" s="1"/>
  <c r="AL66" i="50"/>
  <c r="S73" i="50"/>
  <c r="Q73" i="50"/>
  <c r="AN73" i="50" s="1"/>
  <c r="S38" i="48"/>
  <c r="AO38" i="48" s="1"/>
  <c r="Q38" i="48"/>
  <c r="AN38" i="48" s="1"/>
  <c r="S191" i="48"/>
  <c r="AO191" i="48" s="1"/>
  <c r="Q191" i="48"/>
  <c r="AN191" i="48" s="1"/>
  <c r="AL98" i="50"/>
  <c r="AO98" i="50"/>
  <c r="AY98" i="50" s="1" a="1"/>
  <c r="AY98" i="50" s="1"/>
  <c r="AO105" i="50"/>
  <c r="AY105" i="50" s="1" a="1"/>
  <c r="AY105" i="50" s="1"/>
  <c r="AL105" i="50"/>
  <c r="AO79" i="50"/>
  <c r="AY79" i="50" s="1" a="1"/>
  <c r="AY79" i="50" s="1"/>
  <c r="AL79" i="50"/>
  <c r="S101" i="50"/>
  <c r="AO101" i="50" s="1"/>
  <c r="Q101" i="50"/>
  <c r="AN101" i="50" s="1"/>
  <c r="S29" i="48"/>
  <c r="AO29" i="48" s="1"/>
  <c r="Q29" i="48"/>
  <c r="AO35" i="48"/>
  <c r="AO190" i="48"/>
  <c r="S44" i="48"/>
  <c r="Q44" i="48"/>
  <c r="AN44" i="48" s="1"/>
  <c r="S136" i="50"/>
  <c r="AO136" i="50" s="1"/>
  <c r="Q136" i="50"/>
  <c r="AN136" i="50" s="1"/>
  <c r="S19" i="50"/>
  <c r="AO19" i="50" s="1"/>
  <c r="Q19" i="50"/>
  <c r="AN19" i="50" s="1"/>
  <c r="AO91" i="50"/>
  <c r="AY91" i="50" s="1" a="1"/>
  <c r="AY91" i="50" s="1"/>
  <c r="AL91" i="50"/>
  <c r="S45" i="50"/>
  <c r="AO45" i="50" s="1"/>
  <c r="Q45" i="50"/>
  <c r="AN45" i="50" s="1"/>
  <c r="S61" i="50"/>
  <c r="Q61" i="50"/>
  <c r="AO87" i="48"/>
  <c r="AY87" i="48" s="1" a="1"/>
  <c r="AY87" i="48" s="1"/>
  <c r="AL87" i="48"/>
  <c r="S173" i="48"/>
  <c r="Q173" i="48"/>
  <c r="AN173" i="48" s="1"/>
  <c r="S15" i="48"/>
  <c r="Q15" i="48"/>
  <c r="AO177" i="48"/>
  <c r="AY177" i="48" s="1" a="1"/>
  <c r="AY177" i="48" s="1"/>
  <c r="AO50" i="48"/>
  <c r="AO57" i="48"/>
  <c r="AY57" i="48" s="1" a="1"/>
  <c r="AY57" i="48" s="1"/>
  <c r="AL57" i="48"/>
  <c r="S64" i="48"/>
  <c r="AO64" i="48" s="1"/>
  <c r="Q64" i="48"/>
  <c r="AN64" i="48" s="1"/>
  <c r="S7" i="48"/>
  <c r="AO7" i="48" s="1"/>
  <c r="Q7" i="48"/>
  <c r="AN7" i="48" s="1"/>
  <c r="S54" i="48"/>
  <c r="Q54" i="48"/>
  <c r="AN54" i="48" s="1"/>
  <c r="AO31" i="48"/>
  <c r="S3" i="50"/>
  <c r="AO3" i="50" s="1"/>
  <c r="Q3" i="50"/>
  <c r="AO22" i="50"/>
  <c r="Q36" i="50"/>
  <c r="AN36" i="50" s="1"/>
  <c r="S36" i="50"/>
  <c r="S96" i="50"/>
  <c r="AO96" i="50" s="1"/>
  <c r="Q96" i="50"/>
  <c r="AN96" i="50" s="1"/>
  <c r="S58" i="50"/>
  <c r="Q58" i="50"/>
  <c r="AN58" i="50" s="1"/>
  <c r="AO194" i="50"/>
  <c r="AY194" i="50" s="1" a="1"/>
  <c r="AY194" i="50" s="1"/>
  <c r="AL194" i="50"/>
  <c r="S26" i="50"/>
  <c r="Q26" i="50"/>
  <c r="AO177" i="49"/>
  <c r="AY177" i="49" s="1" a="1"/>
  <c r="AY177" i="49" s="1"/>
  <c r="AO142" i="49"/>
  <c r="AY142" i="49" s="1" a="1"/>
  <c r="AY142" i="49" s="1"/>
  <c r="AL142" i="49"/>
  <c r="S73" i="48"/>
  <c r="Q73" i="48"/>
  <c r="AN73" i="48" s="1"/>
  <c r="S99" i="50"/>
  <c r="Q99" i="50"/>
  <c r="AN99" i="50" s="1"/>
  <c r="S86" i="48"/>
  <c r="Q86" i="48"/>
  <c r="S32" i="50"/>
  <c r="AO32" i="50" s="1"/>
  <c r="Q32" i="50"/>
  <c r="AN32" i="50" s="1"/>
  <c r="AO92" i="50"/>
  <c r="AY92" i="50" s="1" a="1"/>
  <c r="AY92" i="50" s="1"/>
  <c r="AL92" i="50"/>
  <c r="AO100" i="50"/>
  <c r="AY100" i="50" s="1" a="1"/>
  <c r="AY100" i="50" s="1"/>
  <c r="AL100" i="50"/>
  <c r="AO70" i="50"/>
  <c r="AY70" i="50" s="1" a="1"/>
  <c r="AY70" i="50" s="1"/>
  <c r="AL70" i="50"/>
  <c r="AN103" i="48"/>
  <c r="AO115" i="49"/>
  <c r="AN66" i="49"/>
  <c r="AO175" i="49"/>
  <c r="AY175" i="49" s="1" a="1"/>
  <c r="AY175" i="49" s="1"/>
  <c r="AL175" i="49"/>
  <c r="S105" i="49"/>
  <c r="AO105" i="49" s="1"/>
  <c r="Q105" i="49"/>
  <c r="AN105" i="49" s="1"/>
  <c r="S46" i="49"/>
  <c r="AO46" i="49" s="1"/>
  <c r="Q46" i="49"/>
  <c r="S64" i="49"/>
  <c r="Q64" i="49"/>
  <c r="AN64" i="49" s="1"/>
  <c r="S120" i="49"/>
  <c r="AO120" i="49" s="1"/>
  <c r="Q120" i="49"/>
  <c r="AN52" i="48"/>
  <c r="AO5" i="49"/>
  <c r="AN129" i="49"/>
  <c r="AY129" i="49" s="1" a="1"/>
  <c r="AY129" i="49" s="1"/>
  <c r="AO90" i="49"/>
  <c r="AY90" i="49" s="1" a="1"/>
  <c r="AY90" i="49" s="1"/>
  <c r="AL90" i="49"/>
  <c r="AN123" i="49"/>
  <c r="AL123" i="49"/>
  <c r="AO58" i="49"/>
  <c r="AY58" i="49" s="1" a="1"/>
  <c r="AY58" i="49" s="1"/>
  <c r="S6" i="49"/>
  <c r="AO6" i="49" s="1"/>
  <c r="Q6" i="49"/>
  <c r="AN6" i="49" s="1"/>
  <c r="S139" i="49"/>
  <c r="AO139" i="49" s="1"/>
  <c r="Q139" i="49"/>
  <c r="AO125" i="49"/>
  <c r="AY125" i="49" s="1" a="1"/>
  <c r="AY125" i="49" s="1"/>
  <c r="AL125" i="49"/>
  <c r="AO13" i="49"/>
  <c r="AY13" i="49" s="1" a="1"/>
  <c r="AY13" i="49" s="1"/>
  <c r="AL13" i="49"/>
  <c r="S169" i="49"/>
  <c r="AO169" i="49" s="1"/>
  <c r="Q169" i="49"/>
  <c r="AN169" i="49" s="1"/>
  <c r="S118" i="49"/>
  <c r="AO118" i="49" s="1"/>
  <c r="Q118" i="49"/>
  <c r="AN118" i="49" s="1"/>
  <c r="S171" i="49"/>
  <c r="AO171" i="49" s="1"/>
  <c r="Q171" i="49"/>
  <c r="AL119" i="49"/>
  <c r="AO119" i="49"/>
  <c r="AY119" i="49" s="1" a="1"/>
  <c r="AY119" i="49" s="1"/>
  <c r="S14" i="49"/>
  <c r="AO14" i="49" s="1"/>
  <c r="Q14" i="49"/>
  <c r="S24" i="50"/>
  <c r="AO24" i="50" s="1"/>
  <c r="Q24" i="50"/>
  <c r="AN24" i="50" s="1"/>
  <c r="S37" i="50"/>
  <c r="AO37" i="50" s="1"/>
  <c r="Q37" i="50"/>
  <c r="AN37" i="50" s="1"/>
  <c r="S2" i="48"/>
  <c r="AO2" i="48" s="1"/>
  <c r="Q2" i="48"/>
  <c r="S75" i="48"/>
  <c r="AO75" i="48" s="1"/>
  <c r="Q75" i="48"/>
  <c r="AN75" i="48" s="1"/>
  <c r="AN71" i="48"/>
  <c r="S21" i="48"/>
  <c r="AO21" i="48" s="1"/>
  <c r="Q21" i="48"/>
  <c r="AO193" i="48"/>
  <c r="AL193" i="48"/>
  <c r="S198" i="48"/>
  <c r="AO198" i="48" s="1"/>
  <c r="Q198" i="48"/>
  <c r="S41" i="48"/>
  <c r="Q41" i="48"/>
  <c r="AN41" i="48" s="1"/>
  <c r="AN154" i="50"/>
  <c r="S51" i="49"/>
  <c r="AO51" i="49" s="1"/>
  <c r="Q51" i="49"/>
  <c r="AN51" i="49" s="1"/>
  <c r="AN162" i="48"/>
  <c r="S12" i="49"/>
  <c r="Q12" i="49"/>
  <c r="AN12" i="49" s="1"/>
  <c r="S91" i="48"/>
  <c r="AO91" i="48" s="1"/>
  <c r="Q91" i="48"/>
  <c r="AN91" i="48" s="1"/>
  <c r="AO94" i="49"/>
  <c r="AY94" i="49" s="1" a="1"/>
  <c r="AY94" i="49" s="1"/>
  <c r="AL94" i="49"/>
  <c r="AL173" i="49"/>
  <c r="AO173" i="49"/>
  <c r="AY173" i="49" s="1" a="1"/>
  <c r="AY173" i="49" s="1"/>
  <c r="AN104" i="50"/>
  <c r="AN59" i="50"/>
  <c r="AL59" i="50"/>
  <c r="AO113" i="50"/>
  <c r="AY113" i="50" s="1" a="1"/>
  <c r="AY113" i="50" s="1"/>
  <c r="AL113" i="50"/>
  <c r="S90" i="50"/>
  <c r="AO90" i="50" s="1"/>
  <c r="Q90" i="50"/>
  <c r="AN103" i="50"/>
  <c r="AO69" i="50"/>
  <c r="S8" i="50"/>
  <c r="Q8" i="50"/>
  <c r="AN8" i="50" s="1"/>
  <c r="AO153" i="48"/>
  <c r="AO150" i="48"/>
  <c r="AY150" i="48" s="1" a="1"/>
  <c r="AY150" i="48" s="1"/>
  <c r="AL150" i="48"/>
  <c r="AO53" i="48"/>
  <c r="S85" i="48"/>
  <c r="AO85" i="48" s="1"/>
  <c r="Q85" i="48"/>
  <c r="AN85" i="48" s="1"/>
  <c r="S30" i="48"/>
  <c r="Q30" i="48"/>
  <c r="S67" i="48"/>
  <c r="AO67" i="48" s="1"/>
  <c r="Q67" i="48"/>
  <c r="AN67" i="48" s="1"/>
  <c r="AO146" i="48"/>
  <c r="AY146" i="48" s="1" a="1"/>
  <c r="AY146" i="48" s="1"/>
  <c r="AL146" i="48"/>
  <c r="AO89" i="50"/>
  <c r="AY89" i="50" s="1" a="1"/>
  <c r="AY89" i="50" s="1"/>
  <c r="AL89" i="50"/>
  <c r="AL67" i="50"/>
  <c r="S28" i="48"/>
  <c r="AO28" i="48" s="1"/>
  <c r="Q28" i="48"/>
  <c r="AN28" i="48" s="1"/>
  <c r="S42" i="50"/>
  <c r="AO42" i="50" s="1"/>
  <c r="Q42" i="50"/>
  <c r="AN42" i="50" s="1"/>
  <c r="AO155" i="49"/>
  <c r="AL155" i="49"/>
  <c r="AO83" i="49"/>
  <c r="AY83" i="49" s="1" a="1"/>
  <c r="AY83" i="49" s="1"/>
  <c r="AL83" i="49"/>
  <c r="S63" i="49"/>
  <c r="AO63" i="49" s="1"/>
  <c r="Q63" i="49"/>
  <c r="AN63" i="49" s="1"/>
  <c r="AO25" i="48"/>
  <c r="AN137" i="49"/>
  <c r="S20" i="49"/>
  <c r="Q20" i="49"/>
  <c r="AN20" i="49" s="1"/>
  <c r="S124" i="49"/>
  <c r="Q124" i="49"/>
  <c r="S117" i="49"/>
  <c r="Q117" i="49"/>
  <c r="AN117" i="49" s="1"/>
  <c r="S109" i="50"/>
  <c r="Q109" i="50"/>
  <c r="AO139" i="50"/>
  <c r="AY139" i="50" s="1" a="1"/>
  <c r="AY139" i="50" s="1"/>
  <c r="AL139" i="50"/>
  <c r="AL48" i="50"/>
  <c r="S114" i="50"/>
  <c r="AO114" i="50" s="1"/>
  <c r="Q114" i="50"/>
  <c r="AN114" i="50" s="1"/>
  <c r="S31" i="50"/>
  <c r="Q31" i="50"/>
  <c r="S119" i="50"/>
  <c r="AO119" i="50" s="1"/>
  <c r="Q119" i="50"/>
  <c r="AN119" i="50" s="1"/>
  <c r="AL135" i="50"/>
  <c r="AO111" i="50"/>
  <c r="AL111" i="50"/>
  <c r="AO65" i="50"/>
  <c r="AY65" i="50" s="1" a="1"/>
  <c r="AY65" i="50" s="1"/>
  <c r="AL65" i="50"/>
  <c r="AL151" i="48"/>
  <c r="S185" i="48"/>
  <c r="Q185" i="48"/>
  <c r="AN185" i="48" s="1"/>
  <c r="S16" i="48"/>
  <c r="AO16" i="48" s="1"/>
  <c r="Q16" i="48"/>
  <c r="AO98" i="48"/>
  <c r="AY98" i="48" s="1" a="1"/>
  <c r="AY98" i="48" s="1"/>
  <c r="AL98" i="48"/>
  <c r="AO160" i="48"/>
  <c r="AY160" i="48" s="1" a="1"/>
  <c r="AY160" i="48" s="1"/>
  <c r="S80" i="48"/>
  <c r="Q80" i="48"/>
  <c r="AN80" i="48" s="1"/>
  <c r="S172" i="48"/>
  <c r="Q172" i="48"/>
  <c r="AN172" i="48" s="1"/>
  <c r="S20" i="48"/>
  <c r="Q20" i="48"/>
  <c r="AN20" i="48" s="1"/>
  <c r="AO68" i="48"/>
  <c r="AY68" i="48" s="1" a="1"/>
  <c r="AY68" i="48" s="1"/>
  <c r="AL68" i="48"/>
  <c r="S69" i="48"/>
  <c r="Q69" i="48"/>
  <c r="AN69" i="48" s="1"/>
  <c r="AO8" i="49"/>
  <c r="S63" i="48"/>
  <c r="Q63" i="48"/>
  <c r="AN63" i="48" s="1"/>
  <c r="AO117" i="50"/>
  <c r="AY117" i="50" s="1" a="1"/>
  <c r="AY117" i="50" s="1"/>
  <c r="AL117" i="50"/>
  <c r="AN152" i="50"/>
  <c r="AO122" i="50"/>
  <c r="AY122" i="50" s="1" a="1"/>
  <c r="AY122" i="50" s="1"/>
  <c r="AL122" i="50"/>
  <c r="S94" i="50"/>
  <c r="Q94" i="50"/>
  <c r="AN94" i="50" s="1"/>
  <c r="S196" i="48"/>
  <c r="Q196" i="48"/>
  <c r="AN196" i="48" s="1"/>
  <c r="S182" i="49"/>
  <c r="AO182" i="49" s="1"/>
  <c r="Q182" i="49"/>
  <c r="AO34" i="48"/>
  <c r="AY34" i="48" s="1" a="1"/>
  <c r="AY34" i="48" s="1"/>
  <c r="AL34" i="48"/>
  <c r="AO50" i="50"/>
  <c r="AY50" i="50" s="1" a="1"/>
  <c r="AY50" i="50" s="1"/>
  <c r="AL50" i="50"/>
  <c r="AO350" i="50"/>
  <c r="AY350" i="50" s="1" a="1"/>
  <c r="AY350" i="50" s="1"/>
  <c r="AL350" i="50"/>
  <c r="AO174" i="50"/>
  <c r="AY174" i="50" s="1" a="1"/>
  <c r="AY174" i="50" s="1"/>
  <c r="AL174" i="50"/>
  <c r="AO5" i="50"/>
  <c r="AO203" i="50"/>
  <c r="AY203" i="50" s="1" a="1"/>
  <c r="AY203" i="50" s="1"/>
  <c r="AO125" i="50"/>
  <c r="AO8" i="48"/>
  <c r="AO191" i="49"/>
  <c r="AY191" i="49" s="1" a="1"/>
  <c r="AY191" i="49" s="1"/>
  <c r="AL191" i="49"/>
  <c r="AO17" i="49"/>
  <c r="AO113" i="49"/>
  <c r="AY113" i="49" s="1" a="1"/>
  <c r="AY113" i="49" s="1"/>
  <c r="AL105" i="49"/>
  <c r="AO156" i="49"/>
  <c r="AY156" i="49" s="1" a="1"/>
  <c r="AY156" i="49" s="1"/>
  <c r="AL156" i="49"/>
  <c r="AL116" i="49"/>
  <c r="AO14" i="48"/>
  <c r="AO215" i="48"/>
  <c r="AY215" i="48" s="1" a="1"/>
  <c r="AY215" i="48" s="1"/>
  <c r="AL215" i="48"/>
  <c r="AO143" i="48"/>
  <c r="AY143" i="48" s="1" a="1"/>
  <c r="AY143" i="48" s="1"/>
  <c r="AL143" i="48"/>
  <c r="AO51" i="48"/>
  <c r="AL51" i="48"/>
  <c r="AO160" i="50"/>
  <c r="AY160" i="50" s="1" a="1"/>
  <c r="AY160" i="50" s="1"/>
  <c r="AL160" i="50"/>
  <c r="AO26" i="50"/>
  <c r="AO34" i="50"/>
  <c r="AY34" i="50" s="1" a="1"/>
  <c r="AY34" i="50" s="1"/>
  <c r="AL34" i="50"/>
  <c r="AO116" i="50"/>
  <c r="AY116" i="50" s="1" a="1"/>
  <c r="AY116" i="50" s="1"/>
  <c r="AL116" i="50"/>
  <c r="AO112" i="50"/>
  <c r="AY112" i="50" s="1" a="1"/>
  <c r="AY112" i="50" s="1"/>
  <c r="AL112" i="50"/>
  <c r="AO27" i="50"/>
  <c r="AY27" i="50" s="1" a="1"/>
  <c r="AY27" i="50" s="1"/>
  <c r="AO82" i="50"/>
  <c r="AY82" i="50" s="1" a="1"/>
  <c r="AY82" i="50" s="1"/>
  <c r="AL82" i="50"/>
  <c r="AL93" i="50"/>
  <c r="AO93" i="50"/>
  <c r="AY93" i="50" s="1" a="1"/>
  <c r="AY93" i="50" s="1"/>
  <c r="AO55" i="50"/>
  <c r="AO39" i="50"/>
  <c r="AL39" i="50"/>
  <c r="AO207" i="50"/>
  <c r="AY207" i="50" s="1" a="1"/>
  <c r="AY207" i="50" s="1"/>
  <c r="AL207" i="50"/>
  <c r="AO47" i="49"/>
  <c r="AL47" i="49"/>
  <c r="AO200" i="48"/>
  <c r="AY200" i="48" s="1" a="1"/>
  <c r="AY200" i="48" s="1"/>
  <c r="AL200" i="48"/>
  <c r="AO107" i="49"/>
  <c r="AY107" i="49" s="1" a="1"/>
  <c r="AY107" i="49" s="1"/>
  <c r="AL107" i="49"/>
  <c r="AO93" i="49"/>
  <c r="AL77" i="49"/>
  <c r="AO77" i="49"/>
  <c r="AY77" i="49" s="1" a="1"/>
  <c r="AY77" i="49" s="1"/>
  <c r="AO55" i="49"/>
  <c r="AY55" i="49" s="1" a="1"/>
  <c r="AY55" i="49" s="1"/>
  <c r="AL55" i="49"/>
  <c r="AO339" i="50"/>
  <c r="AY339" i="50" s="1" a="1"/>
  <c r="AY339" i="50" s="1"/>
  <c r="AL339" i="50"/>
  <c r="AO81" i="48"/>
  <c r="AY81" i="48" s="1" a="1"/>
  <c r="AY81" i="48" s="1"/>
  <c r="AL81" i="48"/>
  <c r="AO130" i="48"/>
  <c r="AY130" i="48" s="1" a="1"/>
  <c r="AY130" i="48" s="1"/>
  <c r="AL130" i="48"/>
  <c r="AO186" i="48"/>
  <c r="AO11" i="49"/>
  <c r="AO149" i="50"/>
  <c r="AY149" i="50" s="1" a="1"/>
  <c r="AY149" i="50" s="1"/>
  <c r="AL149" i="50"/>
  <c r="AO6" i="48"/>
  <c r="AO344" i="50"/>
  <c r="AY344" i="50" s="1" a="1"/>
  <c r="AY344" i="50" s="1"/>
  <c r="AL344" i="50"/>
  <c r="AO39" i="49"/>
  <c r="AY39" i="49" s="1" a="1"/>
  <c r="AY39" i="49" s="1"/>
  <c r="AL39" i="49"/>
  <c r="AO101" i="49"/>
  <c r="AY101" i="49" s="1" a="1"/>
  <c r="AY101" i="49" s="1"/>
  <c r="AL101" i="49"/>
  <c r="AO159" i="49"/>
  <c r="AO199" i="49"/>
  <c r="AY199" i="49" s="1" a="1"/>
  <c r="AY199" i="49" s="1"/>
  <c r="AL199" i="49"/>
  <c r="AO23" i="49"/>
  <c r="AY23" i="49" s="1" a="1"/>
  <c r="AY23" i="49" s="1"/>
  <c r="AL23" i="49"/>
  <c r="AO168" i="49"/>
  <c r="AO135" i="49"/>
  <c r="AO26" i="49"/>
  <c r="AY26" i="49" s="1" a="1"/>
  <c r="AY26" i="49" s="1"/>
  <c r="AL26" i="49"/>
  <c r="AO128" i="49"/>
  <c r="AY128" i="49" s="1" a="1"/>
  <c r="AY128" i="49" s="1"/>
  <c r="AL128" i="49"/>
  <c r="AO37" i="49"/>
  <c r="AY37" i="49" s="1" a="1"/>
  <c r="AY37" i="49" s="1"/>
  <c r="AL37" i="49"/>
  <c r="AL205" i="49"/>
  <c r="AO205" i="49"/>
  <c r="AY205" i="49" s="1" a="1"/>
  <c r="AY205" i="49" s="1"/>
  <c r="AL194" i="49"/>
  <c r="AO194" i="49"/>
  <c r="AY194" i="49" s="1" a="1"/>
  <c r="AY194" i="49" s="1"/>
  <c r="AO49" i="49"/>
  <c r="AO165" i="49"/>
  <c r="AO85" i="49"/>
  <c r="AY85" i="49" s="1" a="1"/>
  <c r="AY85" i="49" s="1"/>
  <c r="AL85" i="49"/>
  <c r="AO178" i="49"/>
  <c r="AY178" i="49" s="1" a="1"/>
  <c r="AY178" i="49" s="1"/>
  <c r="AL178" i="49"/>
  <c r="AO40" i="49"/>
  <c r="AY40" i="49" s="1" a="1"/>
  <c r="AY40" i="49" s="1"/>
  <c r="AL40" i="49"/>
  <c r="AO42" i="49"/>
  <c r="AY42" i="49" s="1" a="1"/>
  <c r="AY42" i="49" s="1"/>
  <c r="AL42" i="49"/>
  <c r="AO181" i="49"/>
  <c r="AO86" i="49"/>
  <c r="AL38" i="49"/>
  <c r="AO38" i="49"/>
  <c r="AY38" i="49" s="1" a="1"/>
  <c r="AY38" i="49" s="1"/>
  <c r="Q36" i="49"/>
  <c r="S36" i="49"/>
  <c r="AO36" i="49" s="1"/>
  <c r="Q160" i="49"/>
  <c r="S160" i="49"/>
  <c r="AO160" i="49" s="1"/>
  <c r="AO196" i="49"/>
  <c r="AY196" i="49" s="1" a="1"/>
  <c r="AY196" i="49" s="1"/>
  <c r="AL196" i="49"/>
  <c r="AL103" i="49"/>
  <c r="AO103" i="49"/>
  <c r="AO164" i="49"/>
  <c r="AL208" i="49"/>
  <c r="AO208" i="49"/>
  <c r="AY208" i="49" s="1" a="1"/>
  <c r="AY208" i="49" s="1"/>
  <c r="AO193" i="49"/>
  <c r="AO134" i="49"/>
  <c r="AY134" i="49" s="1" a="1"/>
  <c r="AY134" i="49" s="1"/>
  <c r="AL134" i="49"/>
  <c r="AL96" i="49"/>
  <c r="AO96" i="49"/>
  <c r="AY96" i="49" s="1" a="1"/>
  <c r="AY96" i="49" s="1"/>
  <c r="AL187" i="49"/>
  <c r="AO187" i="49"/>
  <c r="AY187" i="49" s="1" a="1"/>
  <c r="AY187" i="49" s="1"/>
  <c r="AO79" i="49"/>
  <c r="AY79" i="49" s="1" a="1"/>
  <c r="AY79" i="49" s="1"/>
  <c r="AL79" i="49"/>
  <c r="AO85" i="50"/>
  <c r="AY85" i="50" s="1" a="1"/>
  <c r="AY85" i="50" s="1"/>
  <c r="AL85" i="50"/>
  <c r="AO43" i="50"/>
  <c r="AO52" i="50"/>
  <c r="AY52" i="50" s="1" a="1"/>
  <c r="AY52" i="50" s="1"/>
  <c r="AL52" i="50"/>
  <c r="AO57" i="50"/>
  <c r="AY57" i="50" s="1" a="1"/>
  <c r="AY57" i="50" s="1"/>
  <c r="AL57" i="50"/>
  <c r="AO106" i="50"/>
  <c r="AO51" i="50"/>
  <c r="AY51" i="50" s="1" a="1"/>
  <c r="AY51" i="50" s="1"/>
  <c r="AL51" i="50"/>
  <c r="AO211" i="50"/>
  <c r="AY211" i="50" s="1" a="1"/>
  <c r="AY211" i="50" s="1"/>
  <c r="AL211" i="50"/>
  <c r="AO137" i="50"/>
  <c r="AY137" i="50" s="1" a="1"/>
  <c r="AY137" i="50" s="1"/>
  <c r="AL137" i="50"/>
  <c r="AO60" i="50"/>
  <c r="AY60" i="50" s="1" a="1"/>
  <c r="AY60" i="50" s="1"/>
  <c r="AL60" i="50"/>
  <c r="AO212" i="50"/>
  <c r="AY212" i="50" s="1" a="1"/>
  <c r="AY212" i="50" s="1"/>
  <c r="AL212" i="50"/>
  <c r="AO199" i="50"/>
  <c r="AY199" i="50" s="1" a="1"/>
  <c r="AY199" i="50" s="1"/>
  <c r="AL199" i="50"/>
  <c r="AO336" i="50"/>
  <c r="AY336" i="50" s="1" a="1"/>
  <c r="AY336" i="50" s="1"/>
  <c r="AL336" i="50"/>
  <c r="AO6" i="50"/>
  <c r="AO118" i="50"/>
  <c r="AY118" i="50" s="1" a="1"/>
  <c r="AY118" i="50" s="1"/>
  <c r="AL118" i="50"/>
  <c r="AL202" i="50"/>
  <c r="AO202" i="50"/>
  <c r="AY202" i="50" s="1" a="1"/>
  <c r="AY202" i="50" s="1"/>
  <c r="AO9" i="50"/>
  <c r="AY9" i="50" s="1" a="1"/>
  <c r="AY9" i="50" s="1"/>
  <c r="AO120" i="48"/>
  <c r="AY120" i="48" s="1" a="1"/>
  <c r="AY120" i="48" s="1"/>
  <c r="AL120" i="48"/>
  <c r="AO39" i="48"/>
  <c r="AW216" i="48"/>
  <c r="AY216" i="48" s="1" a="1"/>
  <c r="AY216" i="48" s="1"/>
  <c r="AL216" i="48"/>
  <c r="AO352" i="50"/>
  <c r="AY352" i="50" s="1" a="1"/>
  <c r="AY352" i="50" s="1"/>
  <c r="AL352" i="50"/>
  <c r="AO63" i="50"/>
  <c r="AY63" i="50" s="1" a="1"/>
  <c r="AY63" i="50" s="1"/>
  <c r="AL63" i="50"/>
  <c r="AO115" i="50"/>
  <c r="AY115" i="50" s="1" a="1"/>
  <c r="AY115" i="50" s="1"/>
  <c r="AL115" i="50"/>
  <c r="AO343" i="50"/>
  <c r="AY343" i="50" s="1" a="1"/>
  <c r="AY343" i="50" s="1"/>
  <c r="AL343" i="50"/>
  <c r="AO181" i="50"/>
  <c r="AY181" i="50" s="1" a="1"/>
  <c r="AY181" i="50" s="1"/>
  <c r="AL181" i="50"/>
  <c r="AO106" i="48"/>
  <c r="AY106" i="48" s="1" a="1"/>
  <c r="AY106" i="48" s="1"/>
  <c r="AL106" i="48"/>
  <c r="AL211" i="49"/>
  <c r="AO211" i="49"/>
  <c r="AY211" i="49" s="1" a="1"/>
  <c r="AY211" i="49" s="1"/>
  <c r="AO2" i="49"/>
  <c r="AY2" i="49" s="1" a="1"/>
  <c r="AY2" i="49" s="1"/>
  <c r="AO69" i="49"/>
  <c r="AY69" i="49" s="1" a="1"/>
  <c r="AY69" i="49" s="1"/>
  <c r="AL69" i="49"/>
  <c r="AO80" i="48"/>
  <c r="AO20" i="48"/>
  <c r="AO69" i="48"/>
  <c r="AL122" i="48"/>
  <c r="AO122" i="48"/>
  <c r="AY122" i="48" s="1" a="1"/>
  <c r="AY122" i="48" s="1"/>
  <c r="AO54" i="48"/>
  <c r="AO348" i="50"/>
  <c r="AY348" i="50" s="1" a="1"/>
  <c r="AY348" i="50" s="1"/>
  <c r="AL348" i="50"/>
  <c r="AO192" i="50"/>
  <c r="AY192" i="50" s="1" a="1"/>
  <c r="AY192" i="50" s="1"/>
  <c r="AL192" i="50"/>
  <c r="AO158" i="50"/>
  <c r="AY158" i="50" s="1" a="1"/>
  <c r="AY158" i="50" s="1"/>
  <c r="AL158" i="50"/>
  <c r="AL133" i="50"/>
  <c r="AO133" i="50"/>
  <c r="AY133" i="50" s="1" a="1"/>
  <c r="AY133" i="50" s="1"/>
  <c r="AO41" i="50"/>
  <c r="AO180" i="50"/>
  <c r="AY180" i="50" s="1" a="1"/>
  <c r="AY180" i="50" s="1"/>
  <c r="AL180" i="50"/>
  <c r="AO99" i="50"/>
  <c r="AO204" i="50"/>
  <c r="AY204" i="50" s="1" a="1"/>
  <c r="AY204" i="50" s="1"/>
  <c r="AL204" i="50"/>
  <c r="AO64" i="50"/>
  <c r="AO186" i="50"/>
  <c r="AY186" i="50" s="1" a="1"/>
  <c r="AY186" i="50" s="1"/>
  <c r="AL186" i="50"/>
  <c r="AO189" i="50"/>
  <c r="AY189" i="50" s="1" a="1"/>
  <c r="AY189" i="50" s="1"/>
  <c r="AL189" i="50"/>
  <c r="AO184" i="50"/>
  <c r="AY184" i="50" s="1" a="1"/>
  <c r="AY184" i="50" s="1"/>
  <c r="AL184" i="50"/>
  <c r="AO200" i="50"/>
  <c r="AY200" i="50" s="1" a="1"/>
  <c r="AY200" i="50" s="1"/>
  <c r="AL200" i="50"/>
  <c r="AO8" i="50"/>
  <c r="AL56" i="50"/>
  <c r="AO56" i="50"/>
  <c r="AY56" i="50" s="1" a="1"/>
  <c r="AY56" i="50" s="1"/>
  <c r="AO210" i="50"/>
  <c r="AY210" i="50" s="1" a="1"/>
  <c r="AY210" i="50" s="1"/>
  <c r="AL210" i="50"/>
  <c r="AO62" i="50"/>
  <c r="AO7" i="50"/>
  <c r="AY7" i="50" s="1" a="1"/>
  <c r="AY7" i="50" s="1"/>
  <c r="AO190" i="50"/>
  <c r="AY190" i="50" s="1" a="1"/>
  <c r="AY190" i="50" s="1"/>
  <c r="AL190" i="50"/>
  <c r="AO204" i="48"/>
  <c r="AO93" i="48"/>
  <c r="AY93" i="48" s="1" a="1"/>
  <c r="AY93" i="48" s="1"/>
  <c r="AL93" i="48"/>
  <c r="AO354" i="50"/>
  <c r="AY354" i="50" s="1" a="1"/>
  <c r="AY354" i="50" s="1"/>
  <c r="AL354" i="50"/>
  <c r="AO180" i="49"/>
  <c r="AY180" i="49" s="1" a="1"/>
  <c r="AY180" i="49" s="1"/>
  <c r="AL180" i="49"/>
  <c r="AL35" i="49"/>
  <c r="AO35" i="49"/>
  <c r="AY35" i="49" s="1" a="1"/>
  <c r="AY35" i="49" s="1"/>
  <c r="AO82" i="48"/>
  <c r="AL82" i="48"/>
  <c r="AO47" i="48"/>
  <c r="AL12" i="49"/>
  <c r="AO12" i="49"/>
  <c r="AY12" i="49" s="1" a="1"/>
  <c r="AY12" i="49" s="1"/>
  <c r="AO76" i="48"/>
  <c r="AY76" i="48" s="1" a="1"/>
  <c r="AY76" i="48" s="1"/>
  <c r="AO159" i="48"/>
  <c r="AY159" i="48" s="1" a="1"/>
  <c r="AY159" i="48" s="1"/>
  <c r="AL159" i="48"/>
  <c r="AO108" i="49"/>
  <c r="AQ337" i="50"/>
  <c r="AY337" i="50" s="1" a="1"/>
  <c r="AY337" i="50" s="1"/>
  <c r="AL337" i="50"/>
  <c r="AL129" i="48"/>
  <c r="AO129" i="48"/>
  <c r="AY129" i="48" s="1" a="1"/>
  <c r="AY129" i="48" s="1"/>
  <c r="AO26" i="48"/>
  <c r="AO168" i="48"/>
  <c r="AY168" i="48" s="1" a="1"/>
  <c r="AY168" i="48" s="1"/>
  <c r="AL168" i="48"/>
  <c r="AO157" i="49"/>
  <c r="AY157" i="49" s="1" a="1"/>
  <c r="AY157" i="49" s="1"/>
  <c r="AL157" i="49"/>
  <c r="AO134" i="48"/>
  <c r="AY134" i="48" s="1" a="1"/>
  <c r="AY134" i="48" s="1"/>
  <c r="AL134" i="48"/>
  <c r="AO174" i="49"/>
  <c r="AY174" i="49" s="1" a="1"/>
  <c r="AY174" i="49" s="1"/>
  <c r="AL174" i="49"/>
  <c r="AO56" i="49"/>
  <c r="AL53" i="49"/>
  <c r="AO53" i="49"/>
  <c r="AY53" i="49" s="1" a="1"/>
  <c r="AY53" i="49" s="1"/>
  <c r="AO20" i="49"/>
  <c r="AY20" i="49" s="1" a="1"/>
  <c r="AY20" i="49" s="1"/>
  <c r="AL20" i="49"/>
  <c r="AL22" i="49"/>
  <c r="AO22" i="49"/>
  <c r="AY22" i="49" s="1" a="1"/>
  <c r="AY22" i="49" s="1"/>
  <c r="AO124" i="49"/>
  <c r="AO106" i="49"/>
  <c r="AO172" i="49"/>
  <c r="AY172" i="49" s="1" a="1"/>
  <c r="AY172" i="49" s="1"/>
  <c r="AL172" i="49"/>
  <c r="AO184" i="49"/>
  <c r="AO167" i="49"/>
  <c r="AL167" i="49"/>
  <c r="AO3" i="49"/>
  <c r="AY3" i="49" s="1" a="1"/>
  <c r="AY3" i="49" s="1"/>
  <c r="AL3" i="49"/>
  <c r="AL112" i="49"/>
  <c r="AO112" i="49"/>
  <c r="AY112" i="49" s="1" a="1"/>
  <c r="AY112" i="49" s="1"/>
  <c r="AO76" i="49"/>
  <c r="AY76" i="49" s="1" a="1"/>
  <c r="AY76" i="49" s="1"/>
  <c r="AL76" i="49"/>
  <c r="AL21" i="49"/>
  <c r="AO21" i="49"/>
  <c r="AY21" i="49" s="1" a="1"/>
  <c r="AY21" i="49" s="1"/>
  <c r="AO68" i="49"/>
  <c r="AY68" i="49" s="1" a="1"/>
  <c r="AY68" i="49" s="1"/>
  <c r="AL68" i="49"/>
  <c r="AO19" i="49"/>
  <c r="AY19" i="49" s="1" a="1"/>
  <c r="AY19" i="49" s="1"/>
  <c r="AL19" i="49"/>
  <c r="AO57" i="49"/>
  <c r="AO60" i="49"/>
  <c r="AY60" i="49" s="1" a="1"/>
  <c r="AY60" i="49" s="1"/>
  <c r="AL60" i="49"/>
  <c r="AO117" i="49"/>
  <c r="AY117" i="49" s="1" a="1"/>
  <c r="AY117" i="49" s="1"/>
  <c r="AL117" i="49"/>
  <c r="AL43" i="49"/>
  <c r="AO43" i="49"/>
  <c r="AY43" i="49" s="1" a="1"/>
  <c r="AY43" i="49" s="1"/>
  <c r="AO136" i="49"/>
  <c r="AY136" i="49" s="1" a="1"/>
  <c r="AY136" i="49" s="1"/>
  <c r="AL136" i="49"/>
  <c r="AO176" i="50"/>
  <c r="AY176" i="50" s="1" a="1"/>
  <c r="AY176" i="50" s="1"/>
  <c r="AL176" i="50"/>
  <c r="AO193" i="50"/>
  <c r="AY193" i="50" s="1" a="1"/>
  <c r="AY193" i="50" s="1"/>
  <c r="AL193" i="50"/>
  <c r="AO109" i="50"/>
  <c r="AO33" i="50"/>
  <c r="AY33" i="50" s="1" a="1"/>
  <c r="AY33" i="50" s="1"/>
  <c r="AL33" i="50"/>
  <c r="AO140" i="50"/>
  <c r="AO165" i="50"/>
  <c r="AY165" i="50" s="1" a="1"/>
  <c r="AY165" i="50" s="1"/>
  <c r="AL165" i="50"/>
  <c r="AO29" i="50"/>
  <c r="AO73" i="50"/>
  <c r="AO346" i="50"/>
  <c r="AY346" i="50" s="1" a="1"/>
  <c r="AY346" i="50" s="1"/>
  <c r="AL346" i="50"/>
  <c r="AO185" i="50"/>
  <c r="AY185" i="50" s="1" a="1"/>
  <c r="AY185" i="50" s="1"/>
  <c r="AL185" i="50"/>
  <c r="AL188" i="50"/>
  <c r="AO188" i="50"/>
  <c r="AY188" i="50" s="1" a="1"/>
  <c r="AY188" i="50" s="1"/>
  <c r="AO142" i="50"/>
  <c r="AY142" i="50" s="1" a="1"/>
  <c r="AY142" i="50" s="1"/>
  <c r="AL142" i="50"/>
  <c r="AO183" i="50"/>
  <c r="AY183" i="50" s="1" a="1"/>
  <c r="AY183" i="50" s="1"/>
  <c r="AL183" i="50"/>
  <c r="AO130" i="50"/>
  <c r="AY130" i="50" s="1" a="1"/>
  <c r="AY130" i="50" s="1"/>
  <c r="AL130" i="50"/>
  <c r="AO163" i="49"/>
  <c r="AY163" i="49" s="1" a="1"/>
  <c r="AY163" i="49" s="1"/>
  <c r="AL163" i="49"/>
  <c r="AO153" i="49"/>
  <c r="AY153" i="49" s="1" a="1"/>
  <c r="AY153" i="49" s="1"/>
  <c r="AL153" i="49"/>
  <c r="AO4" i="49"/>
  <c r="AY4" i="49" s="1" a="1"/>
  <c r="AY4" i="49" s="1"/>
  <c r="AL4" i="49"/>
  <c r="AO213" i="48"/>
  <c r="AY213" i="48" s="1" a="1"/>
  <c r="AY213" i="48" s="1"/>
  <c r="AL213" i="48"/>
  <c r="AO110" i="48"/>
  <c r="AY110" i="48" s="1" a="1"/>
  <c r="AY110" i="48" s="1"/>
  <c r="AO43" i="48"/>
  <c r="AY43" i="48" s="1" a="1"/>
  <c r="AY43" i="48" s="1"/>
  <c r="AL43" i="48"/>
  <c r="AL191" i="48"/>
  <c r="AO41" i="48"/>
  <c r="AO334" i="50"/>
  <c r="AY334" i="50" s="1" a="1"/>
  <c r="AY334" i="50" s="1"/>
  <c r="AL334" i="50"/>
  <c r="AL38" i="50"/>
  <c r="AO153" i="50"/>
  <c r="AY153" i="50" s="1" a="1"/>
  <c r="AY153" i="50" s="1"/>
  <c r="AL153" i="50"/>
  <c r="AO161" i="48"/>
  <c r="AY161" i="48" s="1" a="1"/>
  <c r="AY161" i="48" s="1"/>
  <c r="AL161" i="48"/>
  <c r="AO125" i="48"/>
  <c r="AY125" i="48" s="1" a="1"/>
  <c r="AY125" i="48" s="1"/>
  <c r="AL125" i="48"/>
  <c r="AO135" i="48"/>
  <c r="AY135" i="48" s="1" a="1"/>
  <c r="AY135" i="48" s="1"/>
  <c r="AL135" i="48"/>
  <c r="AL152" i="49"/>
  <c r="AO152" i="49"/>
  <c r="AY152" i="49" s="1" a="1"/>
  <c r="AY152" i="49" s="1"/>
  <c r="AL198" i="49"/>
  <c r="AO198" i="49"/>
  <c r="AY198" i="49" s="1" a="1"/>
  <c r="AY198" i="49" s="1"/>
  <c r="AL73" i="49"/>
  <c r="AO73" i="49"/>
  <c r="AY73" i="49" s="1" a="1"/>
  <c r="AY73" i="49" s="1"/>
  <c r="AO186" i="49"/>
  <c r="AY186" i="49" s="1" a="1"/>
  <c r="AY186" i="49" s="1"/>
  <c r="AL186" i="49"/>
  <c r="AL188" i="49"/>
  <c r="AL28" i="49"/>
  <c r="AO28" i="49"/>
  <c r="AY28" i="49" s="1" a="1"/>
  <c r="AY28" i="49" s="1"/>
  <c r="AO48" i="48"/>
  <c r="AO194" i="48"/>
  <c r="AO167" i="48"/>
  <c r="AY167" i="48" s="1" a="1"/>
  <c r="AY167" i="48" s="1"/>
  <c r="AL167" i="48"/>
  <c r="AO332" i="50"/>
  <c r="AY332" i="50" s="1" a="1"/>
  <c r="AY332" i="50" s="1"/>
  <c r="AL332" i="50"/>
  <c r="AO132" i="50"/>
  <c r="AO84" i="50"/>
  <c r="AY84" i="50" s="1" a="1"/>
  <c r="AY84" i="50" s="1"/>
  <c r="AL84" i="50"/>
  <c r="AO58" i="50"/>
  <c r="AO18" i="50"/>
  <c r="AL18" i="50"/>
  <c r="AO58" i="48"/>
  <c r="AY58" i="48" s="1" a="1"/>
  <c r="AY58" i="48" s="1"/>
  <c r="AL58" i="48"/>
  <c r="AP335" i="50"/>
  <c r="AY335" i="50" s="1" a="1"/>
  <c r="AY335" i="50" s="1"/>
  <c r="AL335" i="50"/>
  <c r="AO342" i="50"/>
  <c r="AY342" i="50" s="1" a="1"/>
  <c r="AY342" i="50" s="1"/>
  <c r="AL342" i="50"/>
  <c r="AO173" i="50"/>
  <c r="AY173" i="50" s="1" a="1"/>
  <c r="AY173" i="50" s="1"/>
  <c r="AL173" i="50"/>
  <c r="AO2" i="50"/>
  <c r="AY2" i="50" s="1" a="1"/>
  <c r="AY2" i="50" s="1"/>
  <c r="AL20" i="50"/>
  <c r="AO31" i="50"/>
  <c r="AO110" i="50"/>
  <c r="AY110" i="50" s="1" a="1"/>
  <c r="AY110" i="50" s="1"/>
  <c r="AL110" i="50"/>
  <c r="AO191" i="50"/>
  <c r="AY191" i="50" s="1" a="1"/>
  <c r="AY191" i="50" s="1"/>
  <c r="AL191" i="50"/>
  <c r="AO71" i="50"/>
  <c r="AY71" i="50" s="1" a="1"/>
  <c r="AY71" i="50" s="1"/>
  <c r="AL71" i="50"/>
  <c r="AO61" i="50"/>
  <c r="AO126" i="48"/>
  <c r="AY126" i="48" s="1" a="1"/>
  <c r="AY126" i="48" s="1"/>
  <c r="AL126" i="48"/>
  <c r="AO83" i="48"/>
  <c r="AY83" i="48" s="1" a="1"/>
  <c r="AY83" i="48" s="1"/>
  <c r="AL83" i="48"/>
  <c r="AO185" i="48"/>
  <c r="AO123" i="48"/>
  <c r="AY123" i="48" s="1" a="1"/>
  <c r="AY123" i="48" s="1"/>
  <c r="AL123" i="48"/>
  <c r="AO173" i="48"/>
  <c r="AL27" i="48"/>
  <c r="AO15" i="48"/>
  <c r="AO184" i="48"/>
  <c r="AY184" i="48" s="1" a="1"/>
  <c r="AY184" i="48" s="1"/>
  <c r="AO119" i="48"/>
  <c r="AY119" i="48" s="1" a="1"/>
  <c r="AY119" i="48" s="1"/>
  <c r="AL119" i="48"/>
  <c r="AL158" i="48"/>
  <c r="AO158" i="48"/>
  <c r="AY158" i="48" s="1" a="1"/>
  <c r="AY158" i="48" s="1"/>
  <c r="AO30" i="48"/>
  <c r="AL104" i="48"/>
  <c r="AO104" i="48"/>
  <c r="AY104" i="48" s="1" a="1"/>
  <c r="AY104" i="48" s="1"/>
  <c r="AO188" i="48"/>
  <c r="AY188" i="48" s="1" a="1"/>
  <c r="AY188" i="48" s="1"/>
  <c r="AL188" i="48"/>
  <c r="AO86" i="48"/>
  <c r="AO131" i="48"/>
  <c r="AY131" i="48" s="1" a="1"/>
  <c r="AY131" i="48" s="1"/>
  <c r="AL131" i="48"/>
  <c r="AO210" i="48"/>
  <c r="AY210" i="48" s="1" a="1"/>
  <c r="AY210" i="48" s="1"/>
  <c r="AL210" i="48"/>
  <c r="AO357" i="50"/>
  <c r="AY357" i="50" s="1" a="1"/>
  <c r="AY357" i="50" s="1"/>
  <c r="AL357" i="50"/>
  <c r="AO341" i="50"/>
  <c r="AY341" i="50" s="1" a="1"/>
  <c r="AY341" i="50" s="1"/>
  <c r="AL341" i="50"/>
  <c r="AO44" i="48"/>
  <c r="AL44" i="48"/>
  <c r="AO4" i="50"/>
  <c r="AY4" i="50" s="1" a="1"/>
  <c r="AY4" i="50" s="1"/>
  <c r="AL4" i="50"/>
  <c r="AO12" i="50"/>
  <c r="AY12" i="50" s="1" a="1"/>
  <c r="AY12" i="50" s="1"/>
  <c r="AO123" i="50"/>
  <c r="AY123" i="50" s="1" a="1"/>
  <c r="AY123" i="50" s="1"/>
  <c r="AL123" i="50"/>
  <c r="AO359" i="50"/>
  <c r="AY359" i="50" s="1" a="1"/>
  <c r="AY359" i="50" s="1"/>
  <c r="AL359" i="50"/>
  <c r="AQ331" i="50"/>
  <c r="AY331" i="50" s="1" a="1"/>
  <c r="AY331" i="50" s="1"/>
  <c r="AL331" i="50"/>
  <c r="AO141" i="48"/>
  <c r="AY141" i="48" s="1" a="1"/>
  <c r="AY141" i="48" s="1"/>
  <c r="AL141" i="48"/>
  <c r="AO170" i="48"/>
  <c r="AY170" i="48" s="1" a="1"/>
  <c r="AY170" i="48" s="1"/>
  <c r="AL170" i="48"/>
  <c r="AL17" i="50"/>
  <c r="AO17" i="50"/>
  <c r="AY17" i="50" s="1" a="1"/>
  <c r="AY17" i="50" s="1"/>
  <c r="AO16" i="50"/>
  <c r="AY16" i="50" s="1" a="1"/>
  <c r="AY16" i="50" s="1"/>
  <c r="AO96" i="48"/>
  <c r="AY96" i="48" s="1" a="1"/>
  <c r="AY96" i="48" s="1"/>
  <c r="AL96" i="48"/>
  <c r="AO185" i="49"/>
  <c r="AO183" i="49"/>
  <c r="AL183" i="49"/>
  <c r="AO7" i="49"/>
  <c r="AO195" i="49"/>
  <c r="AY195" i="49" s="1" a="1"/>
  <c r="AY195" i="49" s="1"/>
  <c r="AO213" i="49"/>
  <c r="AY213" i="49" s="1" a="1"/>
  <c r="AY213" i="49" s="1"/>
  <c r="AL213" i="49"/>
  <c r="AL212" i="49"/>
  <c r="AO212" i="49"/>
  <c r="AY212" i="49" s="1" a="1"/>
  <c r="AY212" i="49" s="1"/>
  <c r="AO64" i="49"/>
  <c r="AY64" i="49" s="1" a="1"/>
  <c r="AY64" i="49" s="1"/>
  <c r="AL64" i="49"/>
  <c r="AO338" i="50"/>
  <c r="AY338" i="50" s="1" a="1"/>
  <c r="AY338" i="50" s="1"/>
  <c r="AL338" i="50"/>
  <c r="AO78" i="48"/>
  <c r="AY78" i="48" s="1" a="1"/>
  <c r="AY78" i="48" s="1"/>
  <c r="AL78" i="48"/>
  <c r="AO73" i="48"/>
  <c r="AO10" i="48"/>
  <c r="AL10" i="48"/>
  <c r="AL155" i="48"/>
  <c r="AO155" i="48"/>
  <c r="AY155" i="48" s="1" a="1"/>
  <c r="AY155" i="48" s="1"/>
  <c r="L181" i="29"/>
  <c r="Q181" i="29" s="1"/>
  <c r="AL203" i="48" l="1"/>
  <c r="AY51" i="48" a="1"/>
  <c r="AY51" i="48" s="1"/>
  <c r="AL153" i="48"/>
  <c r="AL50" i="48"/>
  <c r="AL145" i="48"/>
  <c r="AY44" i="48" a="1"/>
  <c r="AY44" i="48" s="1"/>
  <c r="AY194" i="48" a="1"/>
  <c r="AY194" i="48" s="1"/>
  <c r="AY82" i="48" a="1"/>
  <c r="AY82" i="48" s="1"/>
  <c r="AL7" i="48"/>
  <c r="AL204" i="48"/>
  <c r="AL6" i="48"/>
  <c r="AY190" i="48" a="1"/>
  <c r="AY190" i="48" s="1"/>
  <c r="AY3" i="48" a="1"/>
  <c r="AY3" i="48" s="1"/>
  <c r="AY47" i="48" a="1"/>
  <c r="AY47" i="48" s="1"/>
  <c r="AY204" i="48" a="1"/>
  <c r="AY204" i="48" s="1"/>
  <c r="AL165" i="48"/>
  <c r="AY8" i="48" a="1"/>
  <c r="AY8" i="48" s="1"/>
  <c r="AL42" i="48"/>
  <c r="AY122" i="49" a="1"/>
  <c r="AY122" i="49" s="1"/>
  <c r="AY148" i="49" a="1"/>
  <c r="AY148" i="49" s="1"/>
  <c r="AY75" i="49" a="1"/>
  <c r="AY75" i="49" s="1"/>
  <c r="AY157" i="50" a="1"/>
  <c r="AY157" i="50" s="1"/>
  <c r="AY46" i="50" a="1"/>
  <c r="AY46" i="50" s="1"/>
  <c r="AL88" i="48"/>
  <c r="AL75" i="49"/>
  <c r="AY144" i="49" a="1"/>
  <c r="AY144" i="49" s="1"/>
  <c r="AL81" i="50"/>
  <c r="AY147" i="50" a="1"/>
  <c r="AY147" i="50" s="1"/>
  <c r="AY77" i="50" a="1"/>
  <c r="AY77" i="50" s="1"/>
  <c r="AY7" i="48" a="1"/>
  <c r="AY7" i="48" s="1"/>
  <c r="AY119" i="50" a="1"/>
  <c r="AY119" i="50" s="1"/>
  <c r="AO81" i="50"/>
  <c r="AY81" i="50" s="1" a="1"/>
  <c r="AY81" i="50" s="1"/>
  <c r="AY69" i="50" a="1"/>
  <c r="AY69" i="50" s="1"/>
  <c r="AY104" i="50" a="1"/>
  <c r="AY104" i="50" s="1"/>
  <c r="AL22" i="50"/>
  <c r="AY58" i="50" a="1"/>
  <c r="AY58" i="50" s="1"/>
  <c r="AL8" i="50"/>
  <c r="AN102" i="50"/>
  <c r="AL107" i="50"/>
  <c r="AY145" i="48" a="1"/>
  <c r="AY145" i="48" s="1"/>
  <c r="AY158" i="49" a="1"/>
  <c r="AY158" i="49" s="1"/>
  <c r="AL195" i="49"/>
  <c r="AL58" i="49"/>
  <c r="AL48" i="49"/>
  <c r="AY114" i="50" a="1"/>
  <c r="AY114" i="50" s="1"/>
  <c r="AY118" i="49" a="1"/>
  <c r="AY118" i="49" s="1"/>
  <c r="AY10" i="48" a="1"/>
  <c r="AY10" i="48" s="1"/>
  <c r="AL120" i="50"/>
  <c r="AL28" i="50"/>
  <c r="AL128" i="48"/>
  <c r="AL185" i="48"/>
  <c r="AY18" i="50" a="1"/>
  <c r="AY18" i="50" s="1"/>
  <c r="AL48" i="48"/>
  <c r="AL24" i="48"/>
  <c r="AL140" i="50"/>
  <c r="AY167" i="49" a="1"/>
  <c r="AY167" i="49" s="1"/>
  <c r="AY106" i="49" a="1"/>
  <c r="AY106" i="49" s="1"/>
  <c r="AL62" i="50"/>
  <c r="AL64" i="50"/>
  <c r="AL164" i="49"/>
  <c r="AL132" i="49"/>
  <c r="AL165" i="49"/>
  <c r="AL159" i="49"/>
  <c r="AL36" i="48"/>
  <c r="AY47" i="49" a="1"/>
  <c r="AY47" i="49" s="1"/>
  <c r="AL144" i="49"/>
  <c r="AL113" i="49"/>
  <c r="AL5" i="50"/>
  <c r="AY111" i="50" a="1"/>
  <c r="AY111" i="50" s="1"/>
  <c r="AL104" i="50"/>
  <c r="AL147" i="50"/>
  <c r="AY31" i="49" a="1"/>
  <c r="AY31" i="49" s="1"/>
  <c r="AL180" i="48"/>
  <c r="AY189" i="49" a="1"/>
  <c r="AY189" i="49" s="1"/>
  <c r="AY200" i="49" a="1"/>
  <c r="AY200" i="49" s="1"/>
  <c r="AL113" i="48"/>
  <c r="AY7" i="49" a="1"/>
  <c r="AY7" i="49" s="1"/>
  <c r="AL185" i="49"/>
  <c r="AL3" i="48"/>
  <c r="AL136" i="50"/>
  <c r="AY173" i="48" a="1"/>
  <c r="AY173" i="48" s="1"/>
  <c r="AY185" i="48" a="1"/>
  <c r="AY185" i="48" s="1"/>
  <c r="AY48" i="48" a="1"/>
  <c r="AY48" i="48" s="1"/>
  <c r="AO48" i="49"/>
  <c r="AY48" i="49" s="1" a="1"/>
  <c r="AY48" i="49" s="1"/>
  <c r="AY140" i="50" a="1"/>
  <c r="AY140" i="50" s="1"/>
  <c r="AL57" i="49"/>
  <c r="AY56" i="49" a="1"/>
  <c r="AY56" i="49" s="1"/>
  <c r="AY62" i="50" a="1"/>
  <c r="AY62" i="50" s="1"/>
  <c r="AY64" i="50" a="1"/>
  <c r="AY64" i="50" s="1"/>
  <c r="AL43" i="50"/>
  <c r="AY164" i="49" a="1"/>
  <c r="AY164" i="49" s="1"/>
  <c r="AY14" i="48" a="1"/>
  <c r="AY14" i="48" s="1"/>
  <c r="AY5" i="50" a="1"/>
  <c r="AY5" i="50" s="1"/>
  <c r="AL122" i="49"/>
  <c r="AL77" i="50"/>
  <c r="AL62" i="49"/>
  <c r="AL49" i="48"/>
  <c r="AL138" i="49"/>
  <c r="AL196" i="50"/>
  <c r="AL35" i="50"/>
  <c r="AL59" i="49"/>
  <c r="AL72" i="49"/>
  <c r="AY84" i="49" a="1"/>
  <c r="AY84" i="49" s="1"/>
  <c r="AL157" i="50"/>
  <c r="AY113" i="48" a="1"/>
  <c r="AY113" i="48" s="1"/>
  <c r="AL7" i="49"/>
  <c r="AY185" i="49" a="1"/>
  <c r="AY185" i="49" s="1"/>
  <c r="AL12" i="50"/>
  <c r="AY57" i="49" a="1"/>
  <c r="AY57" i="49" s="1"/>
  <c r="AL56" i="49"/>
  <c r="AL47" i="48"/>
  <c r="AL9" i="50"/>
  <c r="AL44" i="50"/>
  <c r="AY135" i="49" a="1"/>
  <c r="AY135" i="49" s="1"/>
  <c r="AL61" i="49"/>
  <c r="AL203" i="50"/>
  <c r="AL77" i="48"/>
  <c r="AL69" i="50"/>
  <c r="AL143" i="49"/>
  <c r="AL177" i="48"/>
  <c r="AY138" i="49" a="1"/>
  <c r="AY138" i="49" s="1"/>
  <c r="AY196" i="50" a="1"/>
  <c r="AY196" i="50" s="1"/>
  <c r="AY189" i="48" a="1"/>
  <c r="AY189" i="48" s="1"/>
  <c r="AY35" i="50" a="1"/>
  <c r="AY35" i="50" s="1"/>
  <c r="AY59" i="49" a="1"/>
  <c r="AY59" i="49" s="1"/>
  <c r="AY72" i="49" a="1"/>
  <c r="AY72" i="49" s="1"/>
  <c r="AL84" i="49"/>
  <c r="AL155" i="50"/>
  <c r="AL116" i="48"/>
  <c r="AY116" i="48" a="1"/>
  <c r="AY116" i="48" s="1"/>
  <c r="AY49" i="48" a="1"/>
  <c r="AY49" i="48" s="1"/>
  <c r="AY99" i="48" a="1"/>
  <c r="AY99" i="48" s="1"/>
  <c r="AY111" i="48" a="1"/>
  <c r="AY111" i="48" s="1"/>
  <c r="AL161" i="50"/>
  <c r="AY203" i="48" a="1"/>
  <c r="AY203" i="48" s="1"/>
  <c r="AL166" i="48"/>
  <c r="AL147" i="48"/>
  <c r="AL154" i="48"/>
  <c r="AL190" i="48"/>
  <c r="AY38" i="48" a="1"/>
  <c r="AY38" i="48" s="1"/>
  <c r="AY56" i="48" a="1"/>
  <c r="AY56" i="48" s="1"/>
  <c r="AL189" i="48"/>
  <c r="AL46" i="48"/>
  <c r="AL99" i="48"/>
  <c r="AY54" i="48" a="1"/>
  <c r="AY54" i="48" s="1"/>
  <c r="AY153" i="48" a="1"/>
  <c r="AY153" i="48" s="1"/>
  <c r="AO88" i="48"/>
  <c r="AY88" i="48" s="1" a="1"/>
  <c r="AY88" i="48" s="1"/>
  <c r="AL184" i="48"/>
  <c r="AY84" i="48" a="1"/>
  <c r="AY84" i="48" s="1"/>
  <c r="AL194" i="48"/>
  <c r="AL9" i="48"/>
  <c r="AY41" i="48" a="1"/>
  <c r="AY41" i="48" s="1"/>
  <c r="AL17" i="48"/>
  <c r="AL76" i="48"/>
  <c r="AY39" i="48" a="1"/>
  <c r="AY39" i="48" s="1"/>
  <c r="AY94" i="48" a="1"/>
  <c r="AY94" i="48" s="1"/>
  <c r="AL183" i="48"/>
  <c r="AY53" i="48" a="1"/>
  <c r="AY53" i="48" s="1"/>
  <c r="AO147" i="48"/>
  <c r="AY103" i="48" a="1"/>
  <c r="AY103" i="48" s="1"/>
  <c r="AN154" i="48"/>
  <c r="AY154" i="48" s="1" a="1"/>
  <c r="AY154" i="48" s="1"/>
  <c r="AY128" i="48" a="1"/>
  <c r="AY128" i="48" s="1"/>
  <c r="AL38" i="48"/>
  <c r="AL12" i="48"/>
  <c r="AL195" i="48"/>
  <c r="AY50" i="48" a="1"/>
  <c r="AY50" i="48" s="1"/>
  <c r="AL56" i="48"/>
  <c r="AL84" i="48"/>
  <c r="AY27" i="48" a="1"/>
  <c r="AY27" i="48" s="1"/>
  <c r="AL41" i="48"/>
  <c r="AY24" i="48" a="1"/>
  <c r="AY24" i="48" s="1"/>
  <c r="AL39" i="48"/>
  <c r="AY186" i="48" a="1"/>
  <c r="AY186" i="48" s="1"/>
  <c r="AL5" i="48"/>
  <c r="AY12" i="48" a="1"/>
  <c r="AY12" i="48" s="1"/>
  <c r="AL94" i="48"/>
  <c r="AL53" i="48"/>
  <c r="AY193" i="48" a="1"/>
  <c r="AY193" i="48" s="1"/>
  <c r="AL107" i="48"/>
  <c r="AY180" i="48" a="1"/>
  <c r="AY180" i="48" s="1"/>
  <c r="AY37" i="50" a="1"/>
  <c r="AY37" i="50" s="1"/>
  <c r="AL94" i="50"/>
  <c r="AL119" i="50"/>
  <c r="AL114" i="50"/>
  <c r="AL58" i="50"/>
  <c r="AY64" i="48" a="1"/>
  <c r="AY64" i="48" s="1"/>
  <c r="AL162" i="48"/>
  <c r="AL154" i="50"/>
  <c r="AY92" i="48" a="1"/>
  <c r="AY92" i="48" s="1"/>
  <c r="AL73" i="48"/>
  <c r="AY73" i="48" a="1"/>
  <c r="AY73" i="48" s="1"/>
  <c r="AL28" i="48"/>
  <c r="AO94" i="50"/>
  <c r="AY94" i="50" s="1" a="1"/>
  <c r="AY94" i="50" s="1"/>
  <c r="AL37" i="50"/>
  <c r="AY102" i="50" a="1"/>
  <c r="AY102" i="50" s="1"/>
  <c r="AL83" i="50"/>
  <c r="AY155" i="49" a="1"/>
  <c r="AY155" i="49" s="1"/>
  <c r="AY59" i="50" a="1"/>
  <c r="AY59" i="50" s="1"/>
  <c r="AL115" i="49"/>
  <c r="AL124" i="50"/>
  <c r="AL53" i="50"/>
  <c r="AL54" i="50"/>
  <c r="AL23" i="50"/>
  <c r="AY54" i="50" a="1"/>
  <c r="AY54" i="50" s="1"/>
  <c r="AL71" i="48"/>
  <c r="AL70" i="48"/>
  <c r="AL181" i="48"/>
  <c r="AL37" i="48"/>
  <c r="AL8" i="48"/>
  <c r="AY151" i="48" a="1"/>
  <c r="AY151" i="48" s="1"/>
  <c r="AL25" i="48"/>
  <c r="AY71" i="48" a="1"/>
  <c r="AY71" i="48" s="1"/>
  <c r="AY70" i="48" a="1"/>
  <c r="AY70" i="48" s="1"/>
  <c r="AY181" i="48" a="1"/>
  <c r="AY181" i="48" s="1"/>
  <c r="AY75" i="48" a="1"/>
  <c r="AY75" i="48" s="1"/>
  <c r="AY25" i="48" a="1"/>
  <c r="AY25" i="48" s="1"/>
  <c r="AL33" i="48"/>
  <c r="AL103" i="48"/>
  <c r="AY35" i="48" a="1"/>
  <c r="AY35" i="48" s="1"/>
  <c r="AL87" i="50"/>
  <c r="AL10" i="49"/>
  <c r="AY14" i="50" a="1"/>
  <c r="AY14" i="50" s="1"/>
  <c r="AY23" i="50" a="1"/>
  <c r="AY23" i="50" s="1"/>
  <c r="AY15" i="49" a="1"/>
  <c r="AY15" i="49" s="1"/>
  <c r="AY197" i="49" a="1"/>
  <c r="AY197" i="49" s="1"/>
  <c r="AY83" i="50" a="1"/>
  <c r="AY83" i="50" s="1"/>
  <c r="AY87" i="50" a="1"/>
  <c r="AY87" i="50" s="1"/>
  <c r="AY10" i="49" a="1"/>
  <c r="AY10" i="49" s="1"/>
  <c r="AL14" i="50"/>
  <c r="AY127" i="50" a="1"/>
  <c r="AY127" i="50" s="1"/>
  <c r="AL16" i="50"/>
  <c r="AY11" i="50" a="1"/>
  <c r="AY11" i="50" s="1"/>
  <c r="AY28" i="50" a="1"/>
  <c r="AY28" i="50" s="1"/>
  <c r="AL144" i="48"/>
  <c r="AY101" i="50" a="1"/>
  <c r="AY101" i="50" s="1"/>
  <c r="AY61" i="49" a="1"/>
  <c r="AY61" i="49" s="1"/>
  <c r="AY38" i="50" a="1"/>
  <c r="AY38" i="50" s="1"/>
  <c r="AL101" i="48"/>
  <c r="AY75" i="50" a="1"/>
  <c r="AY75" i="50" s="1"/>
  <c r="AL173" i="48"/>
  <c r="AY45" i="50" a="1"/>
  <c r="AY45" i="50" s="1"/>
  <c r="AY19" i="50" a="1"/>
  <c r="AY19" i="50" s="1"/>
  <c r="AY136" i="50" a="1"/>
  <c r="AY136" i="50" s="1"/>
  <c r="AY188" i="49" a="1"/>
  <c r="AY188" i="49" s="1"/>
  <c r="AY37" i="48" a="1"/>
  <c r="AY37" i="48" s="1"/>
  <c r="AY44" i="50" a="1"/>
  <c r="AY44" i="50" s="1"/>
  <c r="AL11" i="48"/>
  <c r="AY28" i="48" a="1"/>
  <c r="AY28" i="48" s="1"/>
  <c r="AL19" i="50"/>
  <c r="AL91" i="48"/>
  <c r="AY8" i="50" a="1"/>
  <c r="AY8" i="50" s="1"/>
  <c r="AL41" i="50"/>
  <c r="AL69" i="48"/>
  <c r="AL20" i="48"/>
  <c r="AL193" i="49"/>
  <c r="AL181" i="49"/>
  <c r="AY165" i="49" a="1"/>
  <c r="AY165" i="49" s="1"/>
  <c r="AL6" i="49"/>
  <c r="AY159" i="49" a="1"/>
  <c r="AY159" i="49" s="1"/>
  <c r="AY6" i="48" a="1"/>
  <c r="AY6" i="48" s="1"/>
  <c r="AY36" i="48" a="1"/>
  <c r="AY36" i="48" s="1"/>
  <c r="AL55" i="48"/>
  <c r="AY5" i="48" a="1"/>
  <c r="AY5" i="48" s="1"/>
  <c r="AY39" i="50" a="1"/>
  <c r="AY39" i="50" s="1"/>
  <c r="AL152" i="50"/>
  <c r="AY147" i="48" a="1"/>
  <c r="AY147" i="48" s="1"/>
  <c r="AY162" i="48" a="1"/>
  <c r="AY162" i="48" s="1"/>
  <c r="AY154" i="50" a="1"/>
  <c r="AY154" i="50" s="1"/>
  <c r="AY123" i="49" a="1"/>
  <c r="AY123" i="49" s="1"/>
  <c r="AL129" i="49"/>
  <c r="AL52" i="48"/>
  <c r="AL66" i="49"/>
  <c r="AY115" i="49" a="1"/>
  <c r="AY115" i="49" s="1"/>
  <c r="AY62" i="49" a="1"/>
  <c r="AY62" i="49" s="1"/>
  <c r="AL177" i="49"/>
  <c r="AY22" i="50" a="1"/>
  <c r="AY22" i="50" s="1"/>
  <c r="AY107" i="48" a="1"/>
  <c r="AY107" i="48" s="1"/>
  <c r="AL92" i="48"/>
  <c r="AL199" i="48"/>
  <c r="AL29" i="49"/>
  <c r="AY183" i="49" a="1"/>
  <c r="AY183" i="49" s="1"/>
  <c r="AL75" i="50"/>
  <c r="AO144" i="48"/>
  <c r="AY144" i="48" s="1" a="1"/>
  <c r="AY144" i="48" s="1"/>
  <c r="AL67" i="48"/>
  <c r="AL63" i="49"/>
  <c r="AY127" i="49" a="1"/>
  <c r="AY127" i="49" s="1"/>
  <c r="AY11" i="48" a="1"/>
  <c r="AY11" i="48" s="1"/>
  <c r="AY67" i="48" a="1"/>
  <c r="AY67" i="48" s="1"/>
  <c r="AL85" i="48"/>
  <c r="AL45" i="50"/>
  <c r="AL11" i="50"/>
  <c r="AL132" i="50"/>
  <c r="AL73" i="50"/>
  <c r="AY108" i="49" a="1"/>
  <c r="AY108" i="49" s="1"/>
  <c r="AL101" i="50"/>
  <c r="AY41" i="50" a="1"/>
  <c r="AY41" i="50" s="1"/>
  <c r="AY69" i="48" a="1"/>
  <c r="AY69" i="48" s="1"/>
  <c r="AL6" i="50"/>
  <c r="AY181" i="49" a="1"/>
  <c r="AY181" i="49" s="1"/>
  <c r="AL49" i="49"/>
  <c r="AY6" i="49" a="1"/>
  <c r="AY6" i="49" s="1"/>
  <c r="AY55" i="48" a="1"/>
  <c r="AY55" i="48" s="1"/>
  <c r="AL93" i="49"/>
  <c r="AY152" i="50" a="1"/>
  <c r="AY152" i="50" s="1"/>
  <c r="AL8" i="49"/>
  <c r="AL178" i="48"/>
  <c r="AL91" i="49"/>
  <c r="AL5" i="49"/>
  <c r="AY52" i="48" a="1"/>
  <c r="AY52" i="48" s="1"/>
  <c r="AY66" i="49" a="1"/>
  <c r="AY66" i="49" s="1"/>
  <c r="AL31" i="48"/>
  <c r="AY29" i="49" a="1"/>
  <c r="AY29" i="49" s="1"/>
  <c r="AL127" i="49"/>
  <c r="AY85" i="48" a="1"/>
  <c r="AY85" i="48" s="1"/>
  <c r="AL2" i="50"/>
  <c r="AY132" i="50" a="1"/>
  <c r="AY132" i="50" s="1"/>
  <c r="AY73" i="50" a="1"/>
  <c r="AY73" i="50" s="1"/>
  <c r="AL106" i="49"/>
  <c r="AL108" i="49"/>
  <c r="AL54" i="48"/>
  <c r="AL64" i="48"/>
  <c r="AL2" i="49"/>
  <c r="AY6" i="50" a="1"/>
  <c r="AY6" i="50" s="1"/>
  <c r="AY103" i="49" a="1"/>
  <c r="AY103" i="49" s="1"/>
  <c r="AY49" i="49" a="1"/>
  <c r="AY49" i="49" s="1"/>
  <c r="AL135" i="49"/>
  <c r="AL186" i="48"/>
  <c r="AY93" i="49" a="1"/>
  <c r="AY93" i="49" s="1"/>
  <c r="AL27" i="50"/>
  <c r="AY91" i="49" a="1"/>
  <c r="AY91" i="49" s="1"/>
  <c r="AY5" i="49" a="1"/>
  <c r="AY5" i="49" s="1"/>
  <c r="AY31" i="48" a="1"/>
  <c r="AY31" i="48" s="1"/>
  <c r="AL35" i="48"/>
  <c r="AL127" i="50"/>
  <c r="AY17" i="48" a="1"/>
  <c r="AY17" i="48" s="1"/>
  <c r="AL44" i="49"/>
  <c r="AL13" i="50"/>
  <c r="AL46" i="50"/>
  <c r="AY107" i="50" a="1"/>
  <c r="AY107" i="50" s="1"/>
  <c r="AY132" i="49" a="1"/>
  <c r="AY132" i="49" s="1"/>
  <c r="AY71" i="49" a="1"/>
  <c r="AY71" i="49" s="1"/>
  <c r="AY33" i="48" a="1"/>
  <c r="AY33" i="48" s="1"/>
  <c r="AY116" i="49" a="1"/>
  <c r="AY116" i="49" s="1"/>
  <c r="AL158" i="49"/>
  <c r="AY143" i="49" a="1"/>
  <c r="AY143" i="49" s="1"/>
  <c r="AY77" i="48" a="1"/>
  <c r="AY77" i="48" s="1"/>
  <c r="AL14" i="48"/>
  <c r="AL75" i="48"/>
  <c r="AY105" i="49" a="1"/>
  <c r="AY105" i="49" s="1"/>
  <c r="AL63" i="48"/>
  <c r="AL169" i="49"/>
  <c r="AL172" i="48"/>
  <c r="AY49" i="50" a="1"/>
  <c r="AY49" i="50" s="1"/>
  <c r="AY183" i="48" a="1"/>
  <c r="AY183" i="48" s="1"/>
  <c r="AO44" i="49"/>
  <c r="AY44" i="49" s="1" a="1"/>
  <c r="AY44" i="49" s="1"/>
  <c r="AN30" i="48"/>
  <c r="AL30" i="48"/>
  <c r="AN86" i="48"/>
  <c r="AY86" i="48" s="1" a="1"/>
  <c r="AY86" i="48" s="1"/>
  <c r="AL86" i="48"/>
  <c r="AN15" i="48"/>
  <c r="AY15" i="48" s="1" a="1"/>
  <c r="AY15" i="48" s="1"/>
  <c r="AL15" i="48"/>
  <c r="AN61" i="50"/>
  <c r="AY61" i="50" s="1" a="1"/>
  <c r="AY61" i="50" s="1"/>
  <c r="AL61" i="50"/>
  <c r="AN29" i="48"/>
  <c r="AL29" i="48"/>
  <c r="AL49" i="50"/>
  <c r="AN26" i="48"/>
  <c r="AL26" i="48"/>
  <c r="AN168" i="49"/>
  <c r="AY168" i="49" s="1" a="1"/>
  <c r="AY168" i="49" s="1"/>
  <c r="AL168" i="49"/>
  <c r="AO24" i="49"/>
  <c r="AY24" i="49" s="1" a="1"/>
  <c r="AY24" i="49" s="1"/>
  <c r="AL24" i="49"/>
  <c r="AL99" i="50"/>
  <c r="AN16" i="48"/>
  <c r="AY16" i="48" s="1" a="1"/>
  <c r="AY16" i="48" s="1"/>
  <c r="AL16" i="48"/>
  <c r="AN31" i="50"/>
  <c r="AL31" i="50"/>
  <c r="AN109" i="50"/>
  <c r="AY109" i="50" s="1" a="1"/>
  <c r="AY109" i="50" s="1"/>
  <c r="AL109" i="50"/>
  <c r="AN124" i="49"/>
  <c r="AY124" i="49" s="1" a="1"/>
  <c r="AY124" i="49" s="1"/>
  <c r="AL124" i="49"/>
  <c r="AL137" i="49"/>
  <c r="AN14" i="49"/>
  <c r="AL14" i="49"/>
  <c r="AN171" i="49"/>
  <c r="AY171" i="49" s="1" a="1"/>
  <c r="AY171" i="49" s="1"/>
  <c r="AL171" i="49"/>
  <c r="AN139" i="49"/>
  <c r="AY139" i="49" s="1" a="1"/>
  <c r="AY139" i="49" s="1"/>
  <c r="AL139" i="49"/>
  <c r="AN26" i="50"/>
  <c r="AY26" i="50" s="1" a="1"/>
  <c r="AY26" i="50" s="1"/>
  <c r="AL26" i="50"/>
  <c r="AO36" i="50"/>
  <c r="AL36" i="50"/>
  <c r="AN3" i="50"/>
  <c r="AY3" i="50" s="1" a="1"/>
  <c r="AY3" i="50" s="1"/>
  <c r="AL3" i="50"/>
  <c r="AN11" i="49"/>
  <c r="AY11" i="49" s="1" a="1"/>
  <c r="AY11" i="49" s="1"/>
  <c r="AL11" i="49"/>
  <c r="AL32" i="48"/>
  <c r="AN125" i="50"/>
  <c r="AY125" i="50" s="1" a="1"/>
  <c r="AY125" i="50" s="1"/>
  <c r="AL125" i="50"/>
  <c r="AO13" i="50"/>
  <c r="AY13" i="50" s="1" a="1"/>
  <c r="AY13" i="50" s="1"/>
  <c r="AN182" i="49"/>
  <c r="AY182" i="49" s="1" a="1"/>
  <c r="AY182" i="49" s="1"/>
  <c r="AL182" i="49"/>
  <c r="AN198" i="48"/>
  <c r="AL198" i="48"/>
  <c r="AN21" i="48"/>
  <c r="AY21" i="48" s="1" a="1"/>
  <c r="AY21" i="48" s="1"/>
  <c r="AL21" i="48"/>
  <c r="AL90" i="48"/>
  <c r="AN2" i="48"/>
  <c r="AY2" i="48" s="1" a="1"/>
  <c r="AY2" i="48" s="1"/>
  <c r="AL2" i="48"/>
  <c r="AN120" i="49"/>
  <c r="AY120" i="49" s="1" a="1"/>
  <c r="AY120" i="49" s="1"/>
  <c r="AL120" i="49"/>
  <c r="AN46" i="49"/>
  <c r="AL46" i="49"/>
  <c r="AN166" i="49"/>
  <c r="AY166" i="49" s="1" a="1"/>
  <c r="AY166" i="49" s="1"/>
  <c r="AL166" i="49"/>
  <c r="AL87" i="49"/>
  <c r="AN55" i="50"/>
  <c r="AY55" i="50" s="1" a="1"/>
  <c r="AY55" i="50" s="1"/>
  <c r="AL55" i="50"/>
  <c r="AL88" i="50"/>
  <c r="AN106" i="50"/>
  <c r="AL106" i="50"/>
  <c r="AN86" i="49"/>
  <c r="AY86" i="49" s="1" a="1"/>
  <c r="AY86" i="49" s="1"/>
  <c r="AL86" i="49"/>
  <c r="AL71" i="49"/>
  <c r="AN90" i="50"/>
  <c r="AY90" i="50" s="1" a="1"/>
  <c r="AY90" i="50" s="1"/>
  <c r="AL90" i="50"/>
  <c r="AN18" i="49"/>
  <c r="AY18" i="49" s="1" a="1"/>
  <c r="AY18" i="49" s="1"/>
  <c r="AL18" i="49"/>
  <c r="AN95" i="50"/>
  <c r="AY95" i="50" s="1" a="1"/>
  <c r="AY95" i="50" s="1"/>
  <c r="AL95" i="50"/>
  <c r="AN134" i="50"/>
  <c r="AL134" i="50"/>
  <c r="AN76" i="50"/>
  <c r="AY76" i="50" s="1" a="1"/>
  <c r="AY76" i="50" s="1"/>
  <c r="AL76" i="50"/>
  <c r="AN171" i="48"/>
  <c r="AL171" i="48"/>
  <c r="AN40" i="50"/>
  <c r="AY40" i="50" s="1" a="1"/>
  <c r="AY40" i="50" s="1"/>
  <c r="AL40" i="50"/>
  <c r="AO131" i="50"/>
  <c r="AL131" i="50"/>
  <c r="AN29" i="50"/>
  <c r="AY29" i="50" s="1" a="1"/>
  <c r="AY29" i="50" s="1"/>
  <c r="AL29" i="50"/>
  <c r="AN15" i="50"/>
  <c r="AL15" i="50"/>
  <c r="AN45" i="49"/>
  <c r="AY45" i="49" s="1" a="1"/>
  <c r="AY45" i="49" s="1"/>
  <c r="AL45" i="49"/>
  <c r="AN176" i="49"/>
  <c r="AL176" i="49"/>
  <c r="AN114" i="49"/>
  <c r="AY114" i="49" s="1" a="1"/>
  <c r="AY114" i="49" s="1"/>
  <c r="AL114" i="49"/>
  <c r="AN184" i="49"/>
  <c r="AL184" i="49"/>
  <c r="AN54" i="49"/>
  <c r="AY54" i="49" s="1" a="1"/>
  <c r="AY54" i="49" s="1"/>
  <c r="AL54" i="49"/>
  <c r="AO92" i="49"/>
  <c r="AL92" i="49"/>
  <c r="AP162" i="49"/>
  <c r="AY162" i="49" s="1" a="1"/>
  <c r="AY162" i="49" s="1"/>
  <c r="AL162" i="49"/>
  <c r="AP170" i="49"/>
  <c r="AL170" i="49"/>
  <c r="AN52" i="49"/>
  <c r="AY52" i="49" s="1" a="1"/>
  <c r="AY52" i="49" s="1"/>
  <c r="AL52" i="49"/>
  <c r="AL50" i="49"/>
  <c r="AO50" i="49"/>
  <c r="AY50" i="49" s="1" a="1"/>
  <c r="AY50" i="49" s="1"/>
  <c r="AO78" i="50"/>
  <c r="AY78" i="50" s="1" a="1"/>
  <c r="AY78" i="50" s="1"/>
  <c r="AL78" i="50"/>
  <c r="AN179" i="48"/>
  <c r="AL179" i="48"/>
  <c r="AN72" i="50"/>
  <c r="AY72" i="50" s="1" a="1"/>
  <c r="AY72" i="50" s="1"/>
  <c r="AL72" i="50"/>
  <c r="AN19" i="48"/>
  <c r="AL19" i="48"/>
  <c r="AN129" i="50"/>
  <c r="AY129" i="50" s="1" a="1"/>
  <c r="AY129" i="50" s="1"/>
  <c r="AL129" i="50"/>
  <c r="AO109" i="49"/>
  <c r="AY109" i="49" s="1" a="1"/>
  <c r="AY109" i="49" s="1"/>
  <c r="AL109" i="49"/>
  <c r="AO161" i="49"/>
  <c r="AY161" i="49" s="1" a="1"/>
  <c r="AY161" i="49" s="1"/>
  <c r="AL161" i="49"/>
  <c r="AN179" i="49"/>
  <c r="AY179" i="49" s="1" a="1"/>
  <c r="AY179" i="49" s="1"/>
  <c r="AL179" i="49"/>
  <c r="AO4" i="48"/>
  <c r="AY4" i="48" s="1" a="1"/>
  <c r="AY4" i="48" s="1"/>
  <c r="AL4" i="48"/>
  <c r="AO110" i="49"/>
  <c r="AY110" i="49" s="1" a="1"/>
  <c r="AY110" i="49" s="1"/>
  <c r="AL110" i="49"/>
  <c r="AL121" i="49"/>
  <c r="AN121" i="49"/>
  <c r="AY121" i="49" s="1" a="1"/>
  <c r="AY121" i="49" s="1"/>
  <c r="AO104" i="49"/>
  <c r="AY104" i="49" s="1" a="1"/>
  <c r="AY104" i="49" s="1"/>
  <c r="AL104" i="49"/>
  <c r="AO192" i="48"/>
  <c r="AY192" i="48" s="1" a="1"/>
  <c r="AY192" i="48" s="1"/>
  <c r="AL192" i="48"/>
  <c r="AO111" i="49"/>
  <c r="AY111" i="49" s="1" a="1"/>
  <c r="AY111" i="49" s="1"/>
  <c r="AL111" i="49"/>
  <c r="AN98" i="49"/>
  <c r="AY98" i="49" s="1" a="1"/>
  <c r="AY98" i="49" s="1"/>
  <c r="AL98" i="49"/>
  <c r="AN13" i="48"/>
  <c r="AL13" i="48"/>
  <c r="AO60" i="48"/>
  <c r="AY60" i="48" s="1" a="1"/>
  <c r="AY60" i="48" s="1"/>
  <c r="AL60" i="48"/>
  <c r="AN47" i="50"/>
  <c r="AL47" i="50"/>
  <c r="AN30" i="50"/>
  <c r="AY30" i="50" s="1" a="1"/>
  <c r="AY30" i="50" s="1"/>
  <c r="AL30" i="50"/>
  <c r="AN10" i="50"/>
  <c r="AL10" i="50"/>
  <c r="AN187" i="48"/>
  <c r="AY187" i="48" s="1" a="1"/>
  <c r="AY187" i="48" s="1"/>
  <c r="AL187" i="48"/>
  <c r="AO18" i="48"/>
  <c r="AY18" i="48" s="1" a="1"/>
  <c r="AY18" i="48" s="1"/>
  <c r="AL18" i="48"/>
  <c r="AN156" i="50"/>
  <c r="AY156" i="50" s="1" a="1"/>
  <c r="AY156" i="50" s="1"/>
  <c r="AL156" i="50"/>
  <c r="AL202" i="48"/>
  <c r="AO202" i="48"/>
  <c r="AY202" i="48" s="1" a="1"/>
  <c r="AY202" i="48" s="1"/>
  <c r="AL145" i="50"/>
  <c r="AN145" i="50"/>
  <c r="AY145" i="50" s="1" a="1"/>
  <c r="AY145" i="50" s="1"/>
  <c r="AL25" i="50"/>
  <c r="AO25" i="50"/>
  <c r="AY25" i="50" s="1" a="1"/>
  <c r="AY25" i="50" s="1"/>
  <c r="AO169" i="48"/>
  <c r="AY169" i="48" s="1" a="1"/>
  <c r="AY169" i="48" s="1"/>
  <c r="AL169" i="48"/>
  <c r="AO89" i="48"/>
  <c r="AY89" i="48" s="1" a="1"/>
  <c r="AY89" i="48" s="1"/>
  <c r="AL89" i="48"/>
  <c r="AP40" i="48"/>
  <c r="AY40" i="48" s="1" a="1"/>
  <c r="AY40" i="48" s="1"/>
  <c r="AL40" i="48"/>
  <c r="AN22" i="48"/>
  <c r="AL22" i="48"/>
  <c r="AN21" i="50"/>
  <c r="AY21" i="50" s="1" a="1"/>
  <c r="AY21" i="50" s="1"/>
  <c r="AL21" i="50"/>
  <c r="AN182" i="48"/>
  <c r="AL182" i="48"/>
  <c r="AP23" i="48"/>
  <c r="AY23" i="48" s="1" a="1"/>
  <c r="AY23" i="48" s="1"/>
  <c r="AL23" i="48"/>
  <c r="AO103" i="50"/>
  <c r="AL103" i="50"/>
  <c r="AN164" i="48"/>
  <c r="AY164" i="48" s="1" a="1"/>
  <c r="AY164" i="48" s="1"/>
  <c r="AL164" i="48"/>
  <c r="AY99" i="50" a="1"/>
  <c r="AY99" i="50" s="1"/>
  <c r="AY46" i="49" a="1"/>
  <c r="AY46" i="49" s="1"/>
  <c r="AY24" i="50" a="1"/>
  <c r="AY24" i="50" s="1"/>
  <c r="AY43" i="50" a="1"/>
  <c r="AY43" i="50" s="1"/>
  <c r="AY193" i="49" a="1"/>
  <c r="AY193" i="49" s="1"/>
  <c r="AL196" i="48"/>
  <c r="AY8" i="49" a="1"/>
  <c r="AY8" i="49" s="1"/>
  <c r="AL80" i="48"/>
  <c r="AY195" i="48" a="1"/>
  <c r="AY195" i="48" s="1"/>
  <c r="AY42" i="48" a="1"/>
  <c r="AY42" i="48" s="1"/>
  <c r="AY135" i="50" a="1"/>
  <c r="AY135" i="50" s="1"/>
  <c r="AY48" i="50" a="1"/>
  <c r="AY48" i="50" s="1"/>
  <c r="AY137" i="49" a="1"/>
  <c r="AY137" i="49" s="1"/>
  <c r="AY178" i="48" a="1"/>
  <c r="AY178" i="48" s="1"/>
  <c r="AY90" i="48" a="1"/>
  <c r="AY90" i="48" s="1"/>
  <c r="AL24" i="50"/>
  <c r="AL32" i="50"/>
  <c r="AY199" i="48" a="1"/>
  <c r="AY199" i="48" s="1"/>
  <c r="AY101" i="48" a="1"/>
  <c r="AY101" i="48" s="1"/>
  <c r="AY87" i="49" a="1"/>
  <c r="AY87" i="49" s="1"/>
  <c r="AY88" i="50" a="1"/>
  <c r="AY88" i="50" s="1"/>
  <c r="AY32" i="48" a="1"/>
  <c r="AY32" i="48" s="1"/>
  <c r="AY9" i="48" a="1"/>
  <c r="AY9" i="48" s="1"/>
  <c r="AY191" i="48" a="1"/>
  <c r="AY191" i="48" s="1"/>
  <c r="AY63" i="49" a="1"/>
  <c r="AY63" i="49" s="1"/>
  <c r="AY91" i="48" a="1"/>
  <c r="AY91" i="48" s="1"/>
  <c r="AY20" i="48" a="1"/>
  <c r="AY20" i="48" s="1"/>
  <c r="AY13" i="48" a="1"/>
  <c r="AY13" i="48" s="1"/>
  <c r="AY198" i="48" a="1"/>
  <c r="AY198" i="48" s="1"/>
  <c r="AY80" i="48" a="1"/>
  <c r="AY80" i="48" s="1"/>
  <c r="AY19" i="48" a="1"/>
  <c r="AY19" i="48" s="1"/>
  <c r="AY134" i="50" a="1"/>
  <c r="AY134" i="50" s="1"/>
  <c r="AY10" i="50" a="1"/>
  <c r="AY10" i="50" s="1"/>
  <c r="AY30" i="48" a="1"/>
  <c r="AY30" i="48" s="1"/>
  <c r="AY182" i="48" a="1"/>
  <c r="AY182" i="48" s="1"/>
  <c r="AY22" i="48" a="1"/>
  <c r="AY22" i="48" s="1"/>
  <c r="AY31" i="50" a="1"/>
  <c r="AY31" i="50" s="1"/>
  <c r="AY36" i="50" a="1"/>
  <c r="AY36" i="50" s="1"/>
  <c r="AY15" i="50" a="1"/>
  <c r="AY15" i="50" s="1"/>
  <c r="AY176" i="49" a="1"/>
  <c r="AY176" i="49" s="1"/>
  <c r="AY184" i="49" a="1"/>
  <c r="AY184" i="49" s="1"/>
  <c r="AY26" i="48" a="1"/>
  <c r="AY26" i="48" s="1"/>
  <c r="AY179" i="48" a="1"/>
  <c r="AY179" i="48" s="1"/>
  <c r="AY29" i="48" a="1"/>
  <c r="AY29" i="48" s="1"/>
  <c r="AY106" i="50" a="1"/>
  <c r="AY106" i="50" s="1"/>
  <c r="AY14" i="49" a="1"/>
  <c r="AY14" i="49" s="1"/>
  <c r="AY169" i="49" a="1"/>
  <c r="AY169" i="49" s="1"/>
  <c r="AY32" i="50" a="1"/>
  <c r="AY32" i="50" s="1"/>
  <c r="AY103" i="50" a="1"/>
  <c r="AY103" i="50" s="1"/>
  <c r="AY131" i="50" a="1"/>
  <c r="AY131" i="50" s="1"/>
  <c r="AY47" i="50" a="1"/>
  <c r="AY47" i="50" s="1"/>
  <c r="AY171" i="48" a="1"/>
  <c r="AY171" i="48" s="1"/>
  <c r="AY92" i="49" a="1"/>
  <c r="AY92" i="49" s="1"/>
  <c r="AY170" i="49" a="1"/>
  <c r="AY170" i="49" s="1"/>
  <c r="AL109" i="48"/>
  <c r="AY109" i="48" a="1"/>
  <c r="AY109" i="48" s="1"/>
  <c r="AL42" i="50"/>
  <c r="AL51" i="49"/>
  <c r="AL17" i="49"/>
  <c r="AL96" i="50"/>
  <c r="AY17" i="49" a="1"/>
  <c r="AY17" i="49" s="1"/>
  <c r="AL118" i="49"/>
  <c r="AO196" i="48"/>
  <c r="AY196" i="48" s="1" a="1"/>
  <c r="AY196" i="48" s="1"/>
  <c r="AY96" i="50" a="1"/>
  <c r="AY96" i="50" s="1"/>
  <c r="AY42" i="50" a="1"/>
  <c r="AY42" i="50" s="1"/>
  <c r="AY51" i="49" a="1"/>
  <c r="AY51" i="49" s="1"/>
  <c r="AO172" i="48"/>
  <c r="AY172" i="48" s="1" a="1"/>
  <c r="AY172" i="48" s="1"/>
  <c r="AO63" i="48"/>
  <c r="AY63" i="48" s="1" a="1"/>
  <c r="AY63" i="48" s="1"/>
  <c r="AN36" i="49"/>
  <c r="AY36" i="49" s="1" a="1"/>
  <c r="AY36" i="49" s="1"/>
  <c r="AL36" i="49"/>
  <c r="AN160" i="49"/>
  <c r="AY160" i="49" s="1" a="1"/>
  <c r="AY160" i="49" s="1"/>
  <c r="AL160" i="49"/>
  <c r="L46" i="29"/>
  <c r="Q46" i="29" s="1"/>
  <c r="AN46" i="29" s="1"/>
  <c r="S46" i="29"/>
  <c r="AE46" i="29"/>
  <c r="AG46" i="29"/>
  <c r="AW46" i="29"/>
  <c r="AK46" i="29"/>
  <c r="AX46" i="29" s="1"/>
  <c r="L136" i="29"/>
  <c r="Q136" i="29" s="1"/>
  <c r="AN136" i="29" s="1"/>
  <c r="S136" i="29"/>
  <c r="AE136" i="29"/>
  <c r="AG136" i="29"/>
  <c r="AW136" i="29"/>
  <c r="AK136" i="29"/>
  <c r="AX136" i="29" s="1"/>
  <c r="U136" i="29" l="1"/>
  <c r="AP136" i="29" s="1"/>
  <c r="AU136" i="29"/>
  <c r="AR136" i="29"/>
  <c r="AU46" i="29"/>
  <c r="AP46" i="29"/>
  <c r="AR46" i="29"/>
  <c r="AV136" i="29"/>
  <c r="AQ136" i="29"/>
  <c r="AO136" i="29"/>
  <c r="AS136" i="29"/>
  <c r="AV46" i="29"/>
  <c r="AQ46" i="29"/>
  <c r="AO46" i="29"/>
  <c r="AT46" i="29"/>
  <c r="K216" i="31"/>
  <c r="K215" i="31"/>
  <c r="K214" i="31"/>
  <c r="K213" i="31"/>
  <c r="J216" i="31"/>
  <c r="J215" i="31"/>
  <c r="J214" i="31"/>
  <c r="J213" i="31"/>
  <c r="I216" i="31"/>
  <c r="I215" i="31"/>
  <c r="I214" i="31"/>
  <c r="I213" i="31"/>
  <c r="I212" i="31"/>
  <c r="K212" i="31"/>
  <c r="J212" i="31"/>
  <c r="J211" i="31"/>
  <c r="AS46" i="29" l="1"/>
  <c r="AY46" i="29" s="1" a="1"/>
  <c r="AY46" i="29" s="1"/>
  <c r="AT136" i="29"/>
  <c r="AY136" i="29" s="1" a="1"/>
  <c r="AY136" i="29" s="1"/>
  <c r="AL136" i="29"/>
  <c r="AL46" i="29"/>
  <c r="AG216" i="29"/>
  <c r="AG91" i="29"/>
  <c r="AE216" i="29"/>
  <c r="AE91" i="29"/>
  <c r="U216" i="29"/>
  <c r="S216" i="29"/>
  <c r="I2" i="31" l="1"/>
  <c r="J2" i="31"/>
  <c r="K2" i="31"/>
  <c r="I3" i="31"/>
  <c r="J3" i="31"/>
  <c r="K3" i="31"/>
  <c r="I4" i="31"/>
  <c r="J4" i="31"/>
  <c r="K4" i="31"/>
  <c r="I5" i="31"/>
  <c r="J5" i="31"/>
  <c r="K5" i="31"/>
  <c r="I6" i="31"/>
  <c r="J6" i="31"/>
  <c r="K6" i="31"/>
  <c r="I7" i="31"/>
  <c r="J7" i="31"/>
  <c r="K7" i="31"/>
  <c r="I8" i="31"/>
  <c r="J8" i="31"/>
  <c r="K8" i="31"/>
  <c r="I9" i="31"/>
  <c r="J9" i="31"/>
  <c r="K9" i="31"/>
  <c r="I10" i="31"/>
  <c r="J10" i="31"/>
  <c r="K10" i="31"/>
  <c r="I11" i="31"/>
  <c r="J11" i="31"/>
  <c r="K11" i="31"/>
  <c r="I12" i="31"/>
  <c r="J12" i="31"/>
  <c r="K12" i="31"/>
  <c r="I13" i="31"/>
  <c r="J13" i="31"/>
  <c r="K13" i="31"/>
  <c r="I14" i="31"/>
  <c r="J14" i="31"/>
  <c r="K14" i="31"/>
  <c r="I15" i="31"/>
  <c r="J15" i="31"/>
  <c r="K15" i="31"/>
  <c r="I16" i="31"/>
  <c r="J16" i="31"/>
  <c r="K16" i="31"/>
  <c r="I17" i="31"/>
  <c r="J17" i="31"/>
  <c r="K17" i="31"/>
  <c r="I18" i="31"/>
  <c r="J18" i="31"/>
  <c r="K18" i="31"/>
  <c r="I19" i="31"/>
  <c r="J19" i="31"/>
  <c r="K19" i="31"/>
  <c r="I20" i="31"/>
  <c r="J20" i="31"/>
  <c r="K20" i="31"/>
  <c r="I21" i="31"/>
  <c r="J21" i="31"/>
  <c r="K21" i="31"/>
  <c r="I22" i="31"/>
  <c r="J22" i="31"/>
  <c r="K22" i="31"/>
  <c r="I23" i="31"/>
  <c r="J23" i="31"/>
  <c r="K23" i="31"/>
  <c r="I24" i="31"/>
  <c r="J24" i="31"/>
  <c r="K24" i="31"/>
  <c r="I25" i="31"/>
  <c r="J25" i="31"/>
  <c r="K25" i="31"/>
  <c r="I26" i="31"/>
  <c r="J26" i="31"/>
  <c r="K26" i="31"/>
  <c r="I27" i="31"/>
  <c r="J27" i="31"/>
  <c r="K27" i="31"/>
  <c r="I28" i="31"/>
  <c r="J28" i="31"/>
  <c r="K28" i="31"/>
  <c r="I29" i="31"/>
  <c r="J29" i="31"/>
  <c r="K29" i="31"/>
  <c r="I30" i="31"/>
  <c r="J30" i="31"/>
  <c r="K30" i="31"/>
  <c r="I31" i="31"/>
  <c r="J31" i="31"/>
  <c r="K31" i="31"/>
  <c r="I32" i="31"/>
  <c r="J32" i="31"/>
  <c r="K32" i="31"/>
  <c r="I33" i="31"/>
  <c r="J33" i="31"/>
  <c r="K33" i="31"/>
  <c r="I34" i="31"/>
  <c r="J34" i="31"/>
  <c r="K34" i="31"/>
  <c r="I35" i="31"/>
  <c r="J35" i="31"/>
  <c r="K35" i="31"/>
  <c r="I36" i="31"/>
  <c r="J36" i="31"/>
  <c r="K36" i="31"/>
  <c r="I37" i="31"/>
  <c r="J37" i="31"/>
  <c r="K37" i="31"/>
  <c r="I38" i="31"/>
  <c r="J38" i="31"/>
  <c r="K38" i="31"/>
  <c r="I39" i="31"/>
  <c r="J39" i="31"/>
  <c r="K39" i="31"/>
  <c r="I40" i="31"/>
  <c r="J40" i="31"/>
  <c r="K40" i="31"/>
  <c r="I41" i="31"/>
  <c r="J41" i="31"/>
  <c r="K41" i="31"/>
  <c r="I42" i="31"/>
  <c r="J42" i="31"/>
  <c r="K42" i="31"/>
  <c r="I43" i="31"/>
  <c r="J43" i="31"/>
  <c r="K43" i="31"/>
  <c r="I44" i="31"/>
  <c r="J44" i="31"/>
  <c r="K44" i="31"/>
  <c r="I45" i="31"/>
  <c r="J45" i="31"/>
  <c r="K45" i="31"/>
  <c r="I46" i="31"/>
  <c r="J46" i="31"/>
  <c r="K46" i="31"/>
  <c r="I47" i="31"/>
  <c r="J47" i="31"/>
  <c r="K47" i="31"/>
  <c r="I48" i="31"/>
  <c r="J48" i="31"/>
  <c r="K48" i="31"/>
  <c r="I49" i="31"/>
  <c r="J49" i="31"/>
  <c r="K49" i="31"/>
  <c r="I50" i="31"/>
  <c r="J50" i="31"/>
  <c r="K50" i="31"/>
  <c r="I51" i="31"/>
  <c r="J51" i="31"/>
  <c r="K51" i="31"/>
  <c r="I52" i="31"/>
  <c r="J52" i="31"/>
  <c r="K52" i="31"/>
  <c r="I53" i="31"/>
  <c r="J53" i="31"/>
  <c r="K53" i="31"/>
  <c r="I54" i="31"/>
  <c r="J54" i="31"/>
  <c r="K54" i="31"/>
  <c r="I55" i="31"/>
  <c r="J55" i="31"/>
  <c r="K55" i="31"/>
  <c r="I56" i="31"/>
  <c r="J56" i="31"/>
  <c r="K56" i="31"/>
  <c r="I57" i="31"/>
  <c r="J57" i="31"/>
  <c r="K57" i="31"/>
  <c r="I58" i="31"/>
  <c r="J58" i="31"/>
  <c r="K58" i="31"/>
  <c r="I59" i="31"/>
  <c r="J59" i="31"/>
  <c r="K59" i="31"/>
  <c r="I60" i="31"/>
  <c r="J60" i="31"/>
  <c r="K60" i="31"/>
  <c r="I61" i="31"/>
  <c r="J61" i="31"/>
  <c r="K61" i="31"/>
  <c r="I62" i="31"/>
  <c r="J62" i="31"/>
  <c r="K62" i="31"/>
  <c r="I63" i="31"/>
  <c r="J63" i="31"/>
  <c r="K63" i="31"/>
  <c r="I64" i="31"/>
  <c r="J64" i="31"/>
  <c r="K64" i="31"/>
  <c r="I65" i="31"/>
  <c r="J65" i="31"/>
  <c r="K65" i="31"/>
  <c r="I66" i="31"/>
  <c r="J66" i="31"/>
  <c r="K66" i="31"/>
  <c r="I67" i="31"/>
  <c r="J67" i="31"/>
  <c r="K67" i="31"/>
  <c r="I68" i="31"/>
  <c r="J68" i="31"/>
  <c r="K68" i="31"/>
  <c r="I69" i="31"/>
  <c r="J69" i="31"/>
  <c r="K69" i="31"/>
  <c r="I70" i="31"/>
  <c r="J70" i="31"/>
  <c r="K70" i="31"/>
  <c r="I71" i="31"/>
  <c r="J71" i="31"/>
  <c r="K71" i="31"/>
  <c r="I72" i="31"/>
  <c r="J72" i="31"/>
  <c r="K72" i="31"/>
  <c r="I73" i="31"/>
  <c r="J73" i="31"/>
  <c r="K73" i="31"/>
  <c r="I74" i="31"/>
  <c r="J74" i="31"/>
  <c r="K74" i="31"/>
  <c r="I75" i="31"/>
  <c r="J75" i="31"/>
  <c r="K75" i="31"/>
  <c r="I76" i="31"/>
  <c r="J76" i="31"/>
  <c r="K76" i="31"/>
  <c r="I77" i="31"/>
  <c r="J77" i="31"/>
  <c r="K77" i="31"/>
  <c r="I78" i="31"/>
  <c r="J78" i="31"/>
  <c r="K78" i="31"/>
  <c r="I79" i="31"/>
  <c r="J79" i="31"/>
  <c r="K79" i="31"/>
  <c r="I80" i="31"/>
  <c r="J80" i="31"/>
  <c r="K80" i="31"/>
  <c r="I81" i="31"/>
  <c r="J81" i="31"/>
  <c r="K81" i="31"/>
  <c r="I82" i="31"/>
  <c r="J82" i="31"/>
  <c r="K82" i="31"/>
  <c r="I83" i="31"/>
  <c r="J83" i="31"/>
  <c r="K83" i="31"/>
  <c r="I84" i="31"/>
  <c r="J84" i="31"/>
  <c r="K84" i="31"/>
  <c r="I85" i="31"/>
  <c r="J85" i="31"/>
  <c r="K85" i="31"/>
  <c r="I86" i="31"/>
  <c r="J86" i="31"/>
  <c r="K86" i="31"/>
  <c r="I87" i="31"/>
  <c r="J87" i="31"/>
  <c r="K87" i="31"/>
  <c r="I88" i="31"/>
  <c r="J88" i="31"/>
  <c r="K88" i="31"/>
  <c r="I89" i="31"/>
  <c r="J89" i="31"/>
  <c r="K89" i="31"/>
  <c r="I90" i="31"/>
  <c r="J90" i="31"/>
  <c r="K90" i="31"/>
  <c r="I91" i="31"/>
  <c r="J91" i="31"/>
  <c r="K91" i="31"/>
  <c r="I92" i="31"/>
  <c r="J92" i="31"/>
  <c r="K92" i="31"/>
  <c r="I93" i="31"/>
  <c r="J93" i="31"/>
  <c r="K93" i="31"/>
  <c r="I94" i="31"/>
  <c r="J94" i="31"/>
  <c r="K94" i="31"/>
  <c r="I95" i="31"/>
  <c r="J95" i="31"/>
  <c r="K95" i="31"/>
  <c r="I96" i="31"/>
  <c r="J96" i="31"/>
  <c r="K96" i="31"/>
  <c r="I97" i="31"/>
  <c r="J97" i="31"/>
  <c r="K97" i="31"/>
  <c r="I98" i="31"/>
  <c r="J98" i="31"/>
  <c r="K98" i="31"/>
  <c r="I99" i="31"/>
  <c r="J99" i="31"/>
  <c r="K99" i="31"/>
  <c r="I100" i="31"/>
  <c r="J100" i="31"/>
  <c r="K100" i="31"/>
  <c r="I101" i="31"/>
  <c r="J101" i="31"/>
  <c r="K101" i="31"/>
  <c r="I102" i="31"/>
  <c r="J102" i="31"/>
  <c r="K102" i="31"/>
  <c r="I103" i="31"/>
  <c r="J103" i="31"/>
  <c r="K103" i="31"/>
  <c r="I104" i="31"/>
  <c r="J104" i="31"/>
  <c r="K104" i="31"/>
  <c r="I105" i="31"/>
  <c r="J105" i="31"/>
  <c r="K105" i="31"/>
  <c r="I106" i="31"/>
  <c r="J106" i="31"/>
  <c r="K106" i="31"/>
  <c r="I107" i="31"/>
  <c r="J107" i="31"/>
  <c r="K107" i="31"/>
  <c r="I108" i="31"/>
  <c r="J108" i="31"/>
  <c r="K108" i="31"/>
  <c r="I109" i="31"/>
  <c r="J109" i="31"/>
  <c r="K109" i="31"/>
  <c r="I110" i="31"/>
  <c r="J110" i="31"/>
  <c r="K110" i="31"/>
  <c r="I111" i="31"/>
  <c r="J111" i="31"/>
  <c r="K111" i="31"/>
  <c r="I112" i="31"/>
  <c r="J112" i="31"/>
  <c r="K112" i="31"/>
  <c r="I113" i="31"/>
  <c r="J113" i="31"/>
  <c r="K113" i="31"/>
  <c r="I114" i="31"/>
  <c r="J114" i="31"/>
  <c r="K114" i="31"/>
  <c r="I115" i="31"/>
  <c r="J115" i="31"/>
  <c r="K115" i="31"/>
  <c r="I116" i="31"/>
  <c r="J116" i="31"/>
  <c r="K116" i="31"/>
  <c r="I117" i="31"/>
  <c r="J117" i="31"/>
  <c r="K117" i="31"/>
  <c r="I118" i="31"/>
  <c r="J118" i="31"/>
  <c r="K118" i="31"/>
  <c r="I119" i="31"/>
  <c r="J119" i="31"/>
  <c r="K119" i="31"/>
  <c r="I120" i="31"/>
  <c r="J120" i="31"/>
  <c r="K120" i="31"/>
  <c r="I121" i="31"/>
  <c r="J121" i="31"/>
  <c r="K121" i="31"/>
  <c r="I122" i="31"/>
  <c r="J122" i="31"/>
  <c r="K122" i="31"/>
  <c r="I123" i="31"/>
  <c r="J123" i="31"/>
  <c r="K123" i="31"/>
  <c r="I124" i="31"/>
  <c r="J124" i="31"/>
  <c r="K124" i="31"/>
  <c r="I125" i="31"/>
  <c r="J125" i="31"/>
  <c r="K125" i="31"/>
  <c r="I126" i="31"/>
  <c r="J126" i="31"/>
  <c r="K126" i="31"/>
  <c r="I127" i="31"/>
  <c r="J127" i="31"/>
  <c r="K127" i="31"/>
  <c r="I128" i="31"/>
  <c r="J128" i="31"/>
  <c r="K128" i="31"/>
  <c r="I129" i="31"/>
  <c r="J129" i="31"/>
  <c r="K129" i="31"/>
  <c r="I130" i="31"/>
  <c r="J130" i="31"/>
  <c r="K130" i="31"/>
  <c r="I131" i="31"/>
  <c r="J131" i="31"/>
  <c r="K131" i="31"/>
  <c r="I132" i="31"/>
  <c r="J132" i="31"/>
  <c r="K132" i="31"/>
  <c r="I133" i="31"/>
  <c r="J133" i="31"/>
  <c r="K133" i="31"/>
  <c r="I134" i="31"/>
  <c r="J134" i="31"/>
  <c r="K134" i="31"/>
  <c r="I135" i="31"/>
  <c r="J135" i="31"/>
  <c r="K135" i="31"/>
  <c r="I136" i="31"/>
  <c r="J136" i="31"/>
  <c r="K136" i="31"/>
  <c r="I137" i="31"/>
  <c r="J137" i="31"/>
  <c r="K137" i="31"/>
  <c r="I138" i="31"/>
  <c r="J138" i="31"/>
  <c r="K138" i="31"/>
  <c r="I139" i="31"/>
  <c r="J139" i="31"/>
  <c r="K139" i="31"/>
  <c r="I140" i="31"/>
  <c r="J140" i="31"/>
  <c r="K140" i="31"/>
  <c r="I141" i="31"/>
  <c r="J141" i="31"/>
  <c r="K141" i="31"/>
  <c r="I142" i="31"/>
  <c r="J142" i="31"/>
  <c r="K142" i="31"/>
  <c r="I143" i="31"/>
  <c r="J143" i="31"/>
  <c r="K143" i="31"/>
  <c r="I144" i="31"/>
  <c r="J144" i="31"/>
  <c r="K144" i="31"/>
  <c r="I145" i="31"/>
  <c r="J145" i="31"/>
  <c r="K145" i="31"/>
  <c r="I146" i="31"/>
  <c r="J146" i="31"/>
  <c r="K146" i="31"/>
  <c r="I147" i="31"/>
  <c r="J147" i="31"/>
  <c r="K147" i="31"/>
  <c r="I148" i="31"/>
  <c r="J148" i="31"/>
  <c r="K148" i="31"/>
  <c r="I149" i="31"/>
  <c r="J149" i="31"/>
  <c r="K149" i="31"/>
  <c r="I150" i="31"/>
  <c r="J150" i="31"/>
  <c r="K150" i="31"/>
  <c r="I151" i="31"/>
  <c r="J151" i="31"/>
  <c r="K151" i="31"/>
  <c r="I152" i="31"/>
  <c r="J152" i="31"/>
  <c r="K152" i="31"/>
  <c r="I153" i="31"/>
  <c r="J153" i="31"/>
  <c r="K153" i="31"/>
  <c r="I154" i="31"/>
  <c r="J154" i="31"/>
  <c r="K154" i="31"/>
  <c r="I155" i="31"/>
  <c r="J155" i="31"/>
  <c r="K155" i="31"/>
  <c r="I156" i="31"/>
  <c r="J156" i="31"/>
  <c r="K156" i="31"/>
  <c r="I157" i="31"/>
  <c r="J157" i="31"/>
  <c r="K157" i="31"/>
  <c r="I158" i="31"/>
  <c r="J158" i="31"/>
  <c r="K158" i="31"/>
  <c r="I159" i="31"/>
  <c r="J159" i="31"/>
  <c r="K159" i="31"/>
  <c r="I160" i="31"/>
  <c r="J160" i="31"/>
  <c r="K160" i="31"/>
  <c r="I161" i="31"/>
  <c r="J161" i="31"/>
  <c r="K161" i="31"/>
  <c r="I162" i="31"/>
  <c r="J162" i="31"/>
  <c r="K162" i="31"/>
  <c r="I163" i="31"/>
  <c r="J163" i="31"/>
  <c r="K163" i="31"/>
  <c r="I164" i="31"/>
  <c r="J164" i="31"/>
  <c r="K164" i="31"/>
  <c r="I165" i="31"/>
  <c r="J165" i="31"/>
  <c r="K165" i="31"/>
  <c r="I166" i="31"/>
  <c r="J166" i="31"/>
  <c r="K166" i="31"/>
  <c r="I167" i="31"/>
  <c r="J167" i="31"/>
  <c r="K167" i="31"/>
  <c r="I168" i="31"/>
  <c r="J168" i="31"/>
  <c r="K168" i="31"/>
  <c r="I169" i="31"/>
  <c r="J169" i="31"/>
  <c r="K169" i="31"/>
  <c r="I170" i="31"/>
  <c r="J170" i="31"/>
  <c r="K170" i="31"/>
  <c r="I171" i="31"/>
  <c r="J171" i="31"/>
  <c r="K171" i="31"/>
  <c r="I172" i="31"/>
  <c r="J172" i="31"/>
  <c r="K172" i="31"/>
  <c r="I173" i="31"/>
  <c r="J173" i="31"/>
  <c r="K173" i="31"/>
  <c r="I174" i="31"/>
  <c r="J174" i="31"/>
  <c r="K174" i="31"/>
  <c r="I175" i="31"/>
  <c r="J175" i="31"/>
  <c r="K175" i="31"/>
  <c r="I176" i="31"/>
  <c r="J176" i="31"/>
  <c r="K176" i="31"/>
  <c r="I177" i="31"/>
  <c r="J177" i="31"/>
  <c r="K177" i="31"/>
  <c r="I178" i="31"/>
  <c r="J178" i="31"/>
  <c r="K178" i="31"/>
  <c r="I179" i="31"/>
  <c r="J179" i="31"/>
  <c r="K179" i="31"/>
  <c r="I180" i="31"/>
  <c r="J180" i="31"/>
  <c r="K180" i="31"/>
  <c r="I181" i="31"/>
  <c r="J181" i="31"/>
  <c r="K181" i="31"/>
  <c r="I182" i="31"/>
  <c r="J182" i="31"/>
  <c r="K182" i="31"/>
  <c r="I183" i="31"/>
  <c r="J183" i="31"/>
  <c r="K183" i="31"/>
  <c r="I184" i="31"/>
  <c r="J184" i="31"/>
  <c r="K184" i="31"/>
  <c r="I185" i="31"/>
  <c r="J185" i="31"/>
  <c r="K185" i="31"/>
  <c r="I186" i="31"/>
  <c r="J186" i="31"/>
  <c r="K186" i="31"/>
  <c r="I187" i="31"/>
  <c r="J187" i="31"/>
  <c r="K187" i="31"/>
  <c r="I188" i="31"/>
  <c r="J188" i="31"/>
  <c r="K188" i="31"/>
  <c r="I189" i="31"/>
  <c r="J189" i="31"/>
  <c r="K189" i="31"/>
  <c r="I190" i="31"/>
  <c r="J190" i="31"/>
  <c r="K190" i="31"/>
  <c r="I191" i="31"/>
  <c r="J191" i="31"/>
  <c r="K191" i="31"/>
  <c r="I192" i="31"/>
  <c r="J192" i="31"/>
  <c r="K192" i="31"/>
  <c r="I193" i="31"/>
  <c r="J193" i="31"/>
  <c r="K193" i="31"/>
  <c r="I194" i="31"/>
  <c r="J194" i="31"/>
  <c r="K194" i="31"/>
  <c r="I195" i="31"/>
  <c r="J195" i="31"/>
  <c r="K195" i="31"/>
  <c r="I196" i="31"/>
  <c r="J196" i="31"/>
  <c r="K196" i="31"/>
  <c r="I197" i="31"/>
  <c r="J197" i="31"/>
  <c r="K197" i="31"/>
  <c r="I198" i="31"/>
  <c r="J198" i="31"/>
  <c r="K198" i="31"/>
  <c r="I199" i="31"/>
  <c r="J199" i="31"/>
  <c r="K199" i="31"/>
  <c r="I200" i="31"/>
  <c r="J200" i="31"/>
  <c r="K200" i="31"/>
  <c r="I201" i="31"/>
  <c r="J201" i="31"/>
  <c r="K201" i="31"/>
  <c r="I202" i="31"/>
  <c r="J202" i="31"/>
  <c r="K202" i="31"/>
  <c r="I203" i="31"/>
  <c r="J203" i="31"/>
  <c r="K203" i="31"/>
  <c r="I204" i="31"/>
  <c r="J204" i="31"/>
  <c r="K204" i="31"/>
  <c r="I205" i="31"/>
  <c r="J205" i="31"/>
  <c r="K205" i="31"/>
  <c r="I206" i="31"/>
  <c r="J206" i="31"/>
  <c r="K206" i="31"/>
  <c r="I207" i="31"/>
  <c r="J207" i="31"/>
  <c r="K207" i="31"/>
  <c r="I208" i="31"/>
  <c r="J208" i="31"/>
  <c r="K208" i="31"/>
  <c r="I209" i="31"/>
  <c r="J209" i="31"/>
  <c r="K209" i="31"/>
  <c r="I210" i="31"/>
  <c r="J210" i="31"/>
  <c r="K210" i="31"/>
  <c r="I211" i="31"/>
  <c r="K211" i="31"/>
  <c r="K1" i="31"/>
  <c r="J1" i="31"/>
  <c r="I1" i="31"/>
  <c r="L165" i="29" l="1"/>
  <c r="Q165" i="29" s="1"/>
  <c r="L114" i="29"/>
  <c r="Q114" i="29" s="1"/>
  <c r="L119" i="29" l="1"/>
  <c r="L125" i="29"/>
  <c r="L44" i="29"/>
  <c r="L170" i="29"/>
  <c r="L115" i="29"/>
  <c r="L17" i="29"/>
  <c r="L205" i="29"/>
  <c r="L12" i="29"/>
  <c r="L172" i="29"/>
  <c r="L187" i="29"/>
  <c r="L29" i="29"/>
  <c r="L37" i="29"/>
  <c r="L189" i="29"/>
  <c r="L62" i="29"/>
  <c r="L208" i="29"/>
  <c r="L10" i="29"/>
  <c r="L45" i="29"/>
  <c r="L33" i="29"/>
  <c r="L97" i="29"/>
  <c r="L101" i="29"/>
  <c r="L73" i="29"/>
  <c r="L82" i="29"/>
  <c r="L8" i="29"/>
  <c r="Q8" i="29" s="1"/>
  <c r="O8" i="29"/>
  <c r="L104" i="29"/>
  <c r="L173" i="29"/>
  <c r="L156" i="29"/>
  <c r="L113" i="29"/>
  <c r="Q113" i="29" s="1"/>
  <c r="L89" i="29"/>
  <c r="L194" i="29"/>
  <c r="Q194" i="29" s="1"/>
  <c r="L16" i="29"/>
  <c r="L146" i="29"/>
  <c r="L111" i="29"/>
  <c r="Q111" i="29" s="1"/>
  <c r="L196" i="29"/>
  <c r="L55" i="29"/>
  <c r="L127" i="29"/>
  <c r="L64" i="29"/>
  <c r="Q64" i="29" s="1"/>
  <c r="L26" i="29"/>
  <c r="Q26" i="29" s="1"/>
  <c r="L57" i="29"/>
  <c r="L85" i="29"/>
  <c r="Q85" i="29" s="1"/>
  <c r="L65" i="29"/>
  <c r="L106" i="29"/>
  <c r="O106" i="29"/>
  <c r="L209" i="29"/>
  <c r="L166" i="29"/>
  <c r="Q166" i="29" s="1"/>
  <c r="L21" i="29"/>
  <c r="L83" i="29"/>
  <c r="Q83" i="29" s="1"/>
  <c r="L95" i="29"/>
  <c r="L123" i="29"/>
  <c r="L215" i="29"/>
  <c r="O215" i="29"/>
  <c r="L120" i="29"/>
  <c r="L58" i="29"/>
  <c r="L79" i="29"/>
  <c r="L132" i="29"/>
  <c r="Q132" i="29" s="1"/>
  <c r="L134" i="29"/>
  <c r="L139" i="29"/>
  <c r="L169" i="29"/>
  <c r="L88" i="29"/>
  <c r="Q88" i="29" s="1"/>
  <c r="L23" i="29"/>
  <c r="Q23" i="29" s="1"/>
  <c r="L7" i="29"/>
  <c r="L14" i="29"/>
  <c r="L159" i="29"/>
  <c r="L186" i="29"/>
  <c r="L155" i="29"/>
  <c r="L102" i="29"/>
  <c r="L43" i="29"/>
  <c r="Q43" i="29" s="1"/>
  <c r="L78" i="29"/>
  <c r="L22" i="29"/>
  <c r="Q22" i="29" s="1"/>
  <c r="L30" i="29"/>
  <c r="L200" i="29"/>
  <c r="Q200" i="29" s="1"/>
  <c r="L126" i="29"/>
  <c r="Q126" i="29" s="1"/>
  <c r="L135" i="29"/>
  <c r="L161" i="29"/>
  <c r="L195" i="29"/>
  <c r="L100" i="29"/>
  <c r="L151" i="29"/>
  <c r="L179" i="29"/>
  <c r="L70" i="29"/>
  <c r="L129" i="29"/>
  <c r="L19" i="29"/>
  <c r="L94" i="29"/>
  <c r="L162" i="29"/>
  <c r="O162" i="29"/>
  <c r="L148" i="29"/>
  <c r="L122" i="29"/>
  <c r="L87" i="29"/>
  <c r="L39" i="29"/>
  <c r="L5" i="29"/>
  <c r="O5" i="29"/>
  <c r="L158" i="29"/>
  <c r="Q158" i="29" s="1"/>
  <c r="L84" i="29"/>
  <c r="L75" i="29"/>
  <c r="L31" i="29"/>
  <c r="L191" i="29"/>
  <c r="L218" i="29"/>
  <c r="O218" i="29"/>
  <c r="L190" i="29"/>
  <c r="L201" i="29"/>
  <c r="L141" i="29"/>
  <c r="L40" i="29"/>
  <c r="L202" i="29"/>
  <c r="L204" i="29"/>
  <c r="Q204" i="29" s="1"/>
  <c r="L160" i="29"/>
  <c r="Q160" i="29" s="1"/>
  <c r="L192" i="29"/>
  <c r="L41" i="29"/>
  <c r="O41" i="29"/>
  <c r="L28" i="29"/>
  <c r="L9" i="29"/>
  <c r="L145" i="29"/>
  <c r="L4" i="29"/>
  <c r="Q4" i="29" s="1"/>
  <c r="L157" i="29"/>
  <c r="Q157" i="29" s="1"/>
  <c r="L51" i="29"/>
  <c r="Q51" i="29" s="1"/>
  <c r="L110" i="29"/>
  <c r="Q110" i="29" s="1"/>
  <c r="L213" i="29"/>
  <c r="L11" i="29"/>
  <c r="L6" i="29"/>
  <c r="Q6" i="29" s="1"/>
  <c r="L59" i="29"/>
  <c r="L131" i="29"/>
  <c r="Q131" i="29" s="1"/>
  <c r="L117" i="29"/>
  <c r="L47" i="29"/>
  <c r="Q47" i="29" s="1"/>
  <c r="O47" i="29"/>
  <c r="L116" i="29"/>
  <c r="L109" i="29"/>
  <c r="L163" i="29"/>
  <c r="L217" i="29"/>
  <c r="O217" i="29"/>
  <c r="L68" i="29"/>
  <c r="L153" i="29"/>
  <c r="Q153" i="29" s="1"/>
  <c r="L50" i="29"/>
  <c r="Q50" i="29" s="1"/>
  <c r="L203" i="29"/>
  <c r="Q203" i="29" s="1"/>
  <c r="L20" i="29"/>
  <c r="L53" i="29"/>
  <c r="Q53" i="29" s="1"/>
  <c r="L144" i="29"/>
  <c r="L36" i="29"/>
  <c r="L105" i="29"/>
  <c r="Q105" i="29" s="1"/>
  <c r="L67" i="29"/>
  <c r="L198" i="29"/>
  <c r="L137" i="29"/>
  <c r="L211" i="29"/>
  <c r="O211" i="29"/>
  <c r="L80" i="29"/>
  <c r="L182" i="29"/>
  <c r="L150" i="29"/>
  <c r="L49" i="29"/>
  <c r="Q49" i="29" s="1"/>
  <c r="L71" i="29"/>
  <c r="L142" i="29"/>
  <c r="L112" i="29"/>
  <c r="Q112" i="29" s="1"/>
  <c r="O112" i="29"/>
  <c r="L103" i="29"/>
  <c r="L177" i="29"/>
  <c r="Q177" i="29" s="1"/>
  <c r="L60" i="29"/>
  <c r="L152" i="29"/>
  <c r="Q152" i="29" s="1"/>
  <c r="O152" i="29"/>
  <c r="L74" i="29"/>
  <c r="Q74" i="29" s="1"/>
  <c r="L56" i="29"/>
  <c r="Q56" i="29" s="1"/>
  <c r="O56" i="29"/>
  <c r="L118" i="29"/>
  <c r="Q118" i="29" s="1"/>
  <c r="L176" i="29"/>
  <c r="Q176" i="29" s="1"/>
  <c r="L34" i="29"/>
  <c r="Q34" i="29" s="1"/>
  <c r="L183" i="29"/>
  <c r="O183" i="29"/>
  <c r="L3" i="29"/>
  <c r="Q3" i="29" s="1"/>
  <c r="L2" i="29"/>
  <c r="Q2" i="29" s="1"/>
  <c r="O2" i="29"/>
  <c r="L124" i="29"/>
  <c r="Q124" i="29" s="1"/>
  <c r="O124" i="29"/>
  <c r="L76" i="29"/>
  <c r="Q76" i="29" s="1"/>
  <c r="L174" i="29"/>
  <c r="Q174" i="29" s="1"/>
  <c r="O174" i="29"/>
  <c r="L178" i="29"/>
  <c r="L171" i="29"/>
  <c r="L154" i="29"/>
  <c r="L38" i="29"/>
  <c r="L138" i="29"/>
  <c r="L164" i="29"/>
  <c r="L188" i="29"/>
  <c r="Q188" i="29" s="1"/>
  <c r="L108" i="29"/>
  <c r="Q108" i="29" s="1"/>
  <c r="L185" i="29"/>
  <c r="L93" i="29"/>
  <c r="Q93" i="29" s="1"/>
  <c r="L207" i="29"/>
  <c r="L15" i="29"/>
  <c r="L212" i="29"/>
  <c r="L99" i="29"/>
  <c r="L128" i="29"/>
  <c r="L149" i="29"/>
  <c r="L210" i="29"/>
  <c r="L61" i="29"/>
  <c r="Q61" i="29" s="1"/>
  <c r="L133" i="29"/>
  <c r="Q133" i="29" s="1"/>
  <c r="L199" i="29"/>
  <c r="L180" i="29"/>
  <c r="L168" i="29"/>
  <c r="L86" i="29"/>
  <c r="L24" i="29"/>
  <c r="Q24" i="29" s="1"/>
  <c r="L121" i="29"/>
  <c r="L42" i="29"/>
  <c r="L72" i="29"/>
  <c r="L167" i="29"/>
  <c r="Q167" i="29" s="1"/>
  <c r="L18" i="29"/>
  <c r="L13" i="29"/>
  <c r="O13" i="29"/>
  <c r="L96" i="29"/>
  <c r="L77" i="29"/>
  <c r="L63" i="29"/>
  <c r="O63" i="29"/>
  <c r="L140" i="29"/>
  <c r="L214" i="29"/>
  <c r="O214" i="29"/>
  <c r="L66" i="29"/>
  <c r="Q66" i="29" s="1"/>
  <c r="L52" i="29"/>
  <c r="Q52" i="29" s="1"/>
  <c r="O52" i="29"/>
  <c r="L184" i="29"/>
  <c r="L175" i="29"/>
  <c r="L27" i="29"/>
  <c r="L35" i="29"/>
  <c r="Q35" i="29" s="1"/>
  <c r="L90" i="29"/>
  <c r="L54" i="29"/>
  <c r="L81" i="29"/>
  <c r="L25" i="29"/>
  <c r="Q25" i="29" s="1"/>
  <c r="O25" i="29"/>
  <c r="L197" i="29"/>
  <c r="L130" i="29"/>
  <c r="L98" i="29"/>
  <c r="L193" i="29"/>
  <c r="L143" i="29"/>
  <c r="L206" i="29"/>
  <c r="L107" i="29"/>
  <c r="L92" i="29"/>
  <c r="Q92" i="29" s="1"/>
  <c r="L32" i="29"/>
  <c r="Q32" i="29" s="1"/>
  <c r="O32" i="29"/>
  <c r="L216" i="29"/>
  <c r="O216" i="29"/>
  <c r="L91" i="29"/>
  <c r="S91" i="29" s="1"/>
  <c r="L219" i="29"/>
  <c r="O219" i="29"/>
  <c r="L220" i="29"/>
  <c r="O220" i="29"/>
  <c r="L221" i="29"/>
  <c r="O221" i="29"/>
  <c r="L222" i="29"/>
  <c r="O222" i="29"/>
  <c r="L223" i="29"/>
  <c r="O223" i="29"/>
  <c r="L224" i="29"/>
  <c r="O224" i="29"/>
  <c r="L225" i="29"/>
  <c r="O225" i="29"/>
  <c r="L226" i="29"/>
  <c r="O226" i="29"/>
  <c r="L227" i="29"/>
  <c r="O227" i="29"/>
  <c r="L228" i="29"/>
  <c r="O228" i="29"/>
  <c r="L229" i="29"/>
  <c r="O229" i="29"/>
  <c r="L230" i="29"/>
  <c r="O230" i="29"/>
  <c r="L231" i="29"/>
  <c r="O231" i="29"/>
  <c r="L232" i="29"/>
  <c r="O232" i="29"/>
  <c r="L233" i="29"/>
  <c r="O233" i="29"/>
  <c r="L234" i="29"/>
  <c r="O234" i="29"/>
  <c r="L235" i="29"/>
  <c r="O235" i="29"/>
  <c r="L236" i="29"/>
  <c r="O236" i="29"/>
  <c r="L237" i="29"/>
  <c r="O237" i="29"/>
  <c r="L238" i="29"/>
  <c r="O238" i="29"/>
  <c r="L239" i="29"/>
  <c r="O239" i="29"/>
  <c r="L240" i="29"/>
  <c r="O240" i="29"/>
  <c r="L241" i="29"/>
  <c r="O241" i="29"/>
  <c r="L242" i="29"/>
  <c r="O242" i="29"/>
  <c r="L243" i="29"/>
  <c r="O243" i="29"/>
  <c r="L244" i="29"/>
  <c r="O244" i="29"/>
  <c r="L245" i="29"/>
  <c r="O245" i="29"/>
  <c r="L246" i="29"/>
  <c r="O246" i="29"/>
  <c r="L247" i="29"/>
  <c r="O247" i="29"/>
  <c r="L248" i="29"/>
  <c r="O248" i="29"/>
  <c r="L249" i="29"/>
  <c r="O249" i="29"/>
  <c r="L250" i="29"/>
  <c r="O250" i="29"/>
  <c r="L251" i="29"/>
  <c r="O251" i="29"/>
  <c r="L252" i="29"/>
  <c r="O252" i="29"/>
  <c r="L253" i="29"/>
  <c r="O253" i="29"/>
  <c r="L254" i="29"/>
  <c r="O254" i="29"/>
  <c r="L255" i="29"/>
  <c r="O255" i="29"/>
  <c r="L256" i="29"/>
  <c r="O256" i="29"/>
  <c r="L257" i="29"/>
  <c r="O257" i="29"/>
  <c r="L258" i="29"/>
  <c r="O258" i="29"/>
  <c r="L259" i="29"/>
  <c r="O259" i="29"/>
  <c r="L260" i="29"/>
  <c r="O260" i="29"/>
  <c r="L261" i="29"/>
  <c r="O261" i="29"/>
  <c r="L262" i="29"/>
  <c r="O262" i="29"/>
  <c r="L263" i="29"/>
  <c r="O263" i="29"/>
  <c r="L264" i="29"/>
  <c r="O264" i="29"/>
  <c r="L265" i="29"/>
  <c r="O265" i="29"/>
  <c r="L266" i="29"/>
  <c r="O266" i="29"/>
  <c r="L267" i="29"/>
  <c r="O267" i="29"/>
  <c r="L268" i="29"/>
  <c r="O268" i="29"/>
  <c r="L269" i="29"/>
  <c r="O269" i="29"/>
  <c r="L270" i="29"/>
  <c r="O270" i="29"/>
  <c r="L271" i="29"/>
  <c r="O271" i="29"/>
  <c r="L272" i="29"/>
  <c r="O272" i="29"/>
  <c r="L273" i="29"/>
  <c r="O273" i="29"/>
  <c r="L274" i="29"/>
  <c r="O274" i="29"/>
  <c r="L275" i="29"/>
  <c r="O275" i="29"/>
  <c r="L276" i="29"/>
  <c r="O276" i="29"/>
  <c r="L277" i="29"/>
  <c r="O277" i="29"/>
  <c r="L278" i="29"/>
  <c r="O278" i="29"/>
  <c r="L279" i="29"/>
  <c r="O279" i="29"/>
  <c r="L280" i="29"/>
  <c r="O280" i="29"/>
  <c r="L281" i="29"/>
  <c r="O281" i="29"/>
  <c r="L282" i="29"/>
  <c r="O282" i="29"/>
  <c r="L283" i="29"/>
  <c r="O283" i="29"/>
  <c r="L284" i="29"/>
  <c r="O284" i="29"/>
  <c r="L285" i="29"/>
  <c r="O285" i="29"/>
  <c r="L286" i="29"/>
  <c r="O286" i="29"/>
  <c r="L287" i="29"/>
  <c r="O287" i="29"/>
  <c r="L288" i="29"/>
  <c r="O288" i="29"/>
  <c r="L289" i="29"/>
  <c r="O289" i="29"/>
  <c r="L290" i="29"/>
  <c r="O290" i="29"/>
  <c r="L291" i="29"/>
  <c r="O291" i="29"/>
  <c r="L292" i="29"/>
  <c r="O292" i="29"/>
  <c r="L293" i="29"/>
  <c r="O293" i="29"/>
  <c r="L294" i="29"/>
  <c r="O294" i="29"/>
  <c r="L295" i="29"/>
  <c r="O295" i="29"/>
  <c r="L296" i="29"/>
  <c r="O296" i="29"/>
  <c r="L297" i="29"/>
  <c r="O297" i="29"/>
  <c r="L298" i="29"/>
  <c r="O298" i="29"/>
  <c r="L299" i="29"/>
  <c r="O299" i="29"/>
  <c r="L300" i="29"/>
  <c r="O300" i="29"/>
  <c r="L301" i="29"/>
  <c r="O301" i="29"/>
  <c r="L302" i="29"/>
  <c r="O302" i="29"/>
  <c r="L303" i="29"/>
  <c r="O303" i="29"/>
  <c r="L304" i="29"/>
  <c r="O304" i="29"/>
  <c r="L305" i="29"/>
  <c r="O305" i="29"/>
  <c r="L306" i="29"/>
  <c r="O306" i="29"/>
  <c r="L307" i="29"/>
  <c r="O307" i="29"/>
  <c r="L308" i="29"/>
  <c r="O308" i="29"/>
  <c r="L309" i="29"/>
  <c r="O309" i="29"/>
  <c r="L310" i="29"/>
  <c r="O310" i="29"/>
  <c r="L311" i="29"/>
  <c r="O311" i="29"/>
  <c r="L312" i="29"/>
  <c r="O312" i="29"/>
  <c r="L313" i="29"/>
  <c r="O313" i="29"/>
  <c r="L314" i="29"/>
  <c r="O314" i="29"/>
  <c r="L315" i="29"/>
  <c r="O315" i="29"/>
  <c r="L316" i="29"/>
  <c r="O316" i="29"/>
  <c r="L317" i="29"/>
  <c r="O317" i="29"/>
  <c r="L318" i="29"/>
  <c r="O318" i="29"/>
  <c r="L319" i="29"/>
  <c r="O319" i="29"/>
  <c r="L320" i="29"/>
  <c r="O320" i="29"/>
  <c r="L321" i="29"/>
  <c r="O321" i="29"/>
  <c r="L322" i="29"/>
  <c r="O322" i="29"/>
  <c r="L323" i="29"/>
  <c r="O323" i="29"/>
  <c r="L324" i="29"/>
  <c r="O324" i="29"/>
  <c r="L325" i="29"/>
  <c r="O325" i="29"/>
  <c r="L326" i="29"/>
  <c r="O326" i="29"/>
  <c r="L327" i="29"/>
  <c r="O327" i="29"/>
  <c r="L328" i="29"/>
  <c r="O328" i="29"/>
  <c r="L329" i="29"/>
  <c r="O329" i="29"/>
  <c r="L330" i="29"/>
  <c r="O330" i="29"/>
  <c r="L331" i="29"/>
  <c r="O331" i="29"/>
  <c r="L332" i="29"/>
  <c r="O332" i="29"/>
  <c r="L333" i="29"/>
  <c r="O333" i="29"/>
  <c r="L334" i="29"/>
  <c r="O334" i="29"/>
  <c r="L335" i="29"/>
  <c r="O335" i="29"/>
  <c r="L336" i="29"/>
  <c r="O336" i="29"/>
  <c r="L337" i="29"/>
  <c r="O337" i="29"/>
  <c r="L338" i="29"/>
  <c r="O338" i="29"/>
  <c r="L339" i="29"/>
  <c r="O339" i="29"/>
  <c r="L340" i="29"/>
  <c r="O340" i="29"/>
  <c r="L341" i="29"/>
  <c r="O341" i="29"/>
  <c r="L342" i="29"/>
  <c r="O342" i="29"/>
  <c r="L343" i="29"/>
  <c r="O343" i="29"/>
  <c r="L344" i="29"/>
  <c r="O344" i="29"/>
  <c r="L345" i="29"/>
  <c r="O345" i="29"/>
  <c r="L346" i="29"/>
  <c r="O346" i="29"/>
  <c r="L347" i="29"/>
  <c r="O347" i="29"/>
  <c r="L348" i="29"/>
  <c r="O348" i="29"/>
  <c r="L349" i="29"/>
  <c r="O349" i="29"/>
  <c r="L350" i="29"/>
  <c r="O350" i="29"/>
  <c r="L351" i="29"/>
  <c r="O351" i="29"/>
  <c r="L352" i="29"/>
  <c r="O352" i="29"/>
  <c r="L353" i="29"/>
  <c r="O353" i="29"/>
  <c r="L354" i="29"/>
  <c r="O354" i="29"/>
  <c r="L355" i="29"/>
  <c r="O355" i="29"/>
  <c r="L356" i="29"/>
  <c r="O356" i="29"/>
  <c r="L357" i="29"/>
  <c r="O357" i="29"/>
  <c r="L358" i="29"/>
  <c r="O358" i="29"/>
  <c r="L359" i="29"/>
  <c r="O359" i="29"/>
  <c r="L360" i="29"/>
  <c r="O360" i="29"/>
  <c r="L361" i="29"/>
  <c r="O361" i="29"/>
  <c r="L362" i="29"/>
  <c r="O362" i="29"/>
  <c r="L363" i="29"/>
  <c r="O363" i="29"/>
  <c r="L364" i="29"/>
  <c r="O364" i="29"/>
  <c r="O48" i="29"/>
  <c r="L48" i="29"/>
  <c r="S48" i="29" l="1"/>
  <c r="Q48" i="29"/>
  <c r="P274" i="58"/>
  <c r="P266" i="58"/>
  <c r="P275" i="58"/>
  <c r="P267" i="58"/>
  <c r="P253" i="58"/>
  <c r="P247" i="58"/>
  <c r="P254" i="58"/>
  <c r="P244" i="58"/>
  <c r="P237" i="58"/>
  <c r="P217" i="58"/>
  <c r="P262" i="58"/>
  <c r="P230" i="58"/>
  <c r="P212" i="58"/>
  <c r="P195" i="58"/>
  <c r="P187" i="58"/>
  <c r="P179" i="58"/>
  <c r="P171" i="58"/>
  <c r="P163" i="58"/>
  <c r="P155" i="58"/>
  <c r="P147" i="58"/>
  <c r="P238" i="58"/>
  <c r="P215" i="58"/>
  <c r="P114" i="58"/>
  <c r="P228" i="58"/>
  <c r="P196" i="58"/>
  <c r="P133" i="58"/>
  <c r="P263" i="58"/>
  <c r="P231" i="58"/>
  <c r="P257" i="58"/>
  <c r="P226" i="58"/>
  <c r="P206" i="58"/>
  <c r="P191" i="58"/>
  <c r="P183" i="58"/>
  <c r="P175" i="58"/>
  <c r="P197" i="58"/>
  <c r="P135" i="58"/>
  <c r="P156" i="58"/>
  <c r="P123" i="58"/>
  <c r="P113" i="58"/>
  <c r="P96" i="58"/>
  <c r="P74" i="58"/>
  <c r="P65" i="58"/>
  <c r="P33" i="58"/>
  <c r="P103" i="58"/>
  <c r="P50" i="58"/>
  <c r="P41" i="58"/>
  <c r="P189" i="58"/>
  <c r="P116" i="58"/>
  <c r="P90" i="58"/>
  <c r="P81" i="58"/>
  <c r="P214" i="58"/>
  <c r="P129" i="58"/>
  <c r="P75" i="58"/>
  <c r="P34" i="58"/>
  <c r="P229" i="58"/>
  <c r="P198" i="58"/>
  <c r="P112" i="58"/>
  <c r="P104" i="58"/>
  <c r="P88" i="58"/>
  <c r="P79" i="58"/>
  <c r="P70" i="58"/>
  <c r="P165" i="58"/>
  <c r="P139" i="58"/>
  <c r="P101" i="58"/>
  <c r="P91" i="58"/>
  <c r="P35" i="58"/>
  <c r="P159" i="58"/>
  <c r="P98" i="58"/>
  <c r="P67" i="58"/>
  <c r="P28" i="58"/>
  <c r="P22" i="58"/>
  <c r="P52" i="58"/>
  <c r="P26" i="58"/>
  <c r="P273" i="58"/>
  <c r="P265" i="58"/>
  <c r="P259" i="58"/>
  <c r="P221" i="58"/>
  <c r="P276" i="58"/>
  <c r="P268" i="58"/>
  <c r="P204" i="58"/>
  <c r="P260" i="58"/>
  <c r="P256" i="58"/>
  <c r="P220" i="58"/>
  <c r="P202" i="58"/>
  <c r="P127" i="58"/>
  <c r="P118" i="58"/>
  <c r="P205" i="58"/>
  <c r="P200" i="58"/>
  <c r="P255" i="58"/>
  <c r="P236" i="58"/>
  <c r="P213" i="58"/>
  <c r="P56" i="58"/>
  <c r="P47" i="58"/>
  <c r="P87" i="58"/>
  <c r="P78" i="58"/>
  <c r="P106" i="58"/>
  <c r="P72" i="58"/>
  <c r="P63" i="58"/>
  <c r="P54" i="58"/>
  <c r="P30" i="58"/>
  <c r="P209" i="58"/>
  <c r="P97" i="58"/>
  <c r="P66" i="58"/>
  <c r="P57" i="58"/>
  <c r="P168" i="58"/>
  <c r="P152" i="58"/>
  <c r="P280" i="58"/>
  <c r="P272" i="58"/>
  <c r="P250" i="58"/>
  <c r="P234" i="58"/>
  <c r="P227" i="58"/>
  <c r="P264" i="58"/>
  <c r="P240" i="58"/>
  <c r="P279" i="58"/>
  <c r="P258" i="58"/>
  <c r="P235" i="58"/>
  <c r="P243" i="58"/>
  <c r="P111" i="58"/>
  <c r="P252" i="58"/>
  <c r="P241" i="58"/>
  <c r="P193" i="58"/>
  <c r="P185" i="58"/>
  <c r="P177" i="58"/>
  <c r="P169" i="58"/>
  <c r="P161" i="58"/>
  <c r="P153" i="58"/>
  <c r="P145" i="58"/>
  <c r="P137" i="58"/>
  <c r="P130" i="58"/>
  <c r="P246" i="58"/>
  <c r="P216" i="58"/>
  <c r="P208" i="58"/>
  <c r="P271" i="58"/>
  <c r="P242" i="58"/>
  <c r="P203" i="58"/>
  <c r="P261" i="58"/>
  <c r="P232" i="58"/>
  <c r="P224" i="58"/>
  <c r="P194" i="58"/>
  <c r="P186" i="58"/>
  <c r="P178" i="58"/>
  <c r="P170" i="58"/>
  <c r="P162" i="58"/>
  <c r="P154" i="58"/>
  <c r="P146" i="58"/>
  <c r="P138" i="58"/>
  <c r="P164" i="58"/>
  <c r="P148" i="58"/>
  <c r="P134" i="58"/>
  <c r="P108" i="58"/>
  <c r="P77" i="58"/>
  <c r="P29" i="58"/>
  <c r="P172" i="58"/>
  <c r="P140" i="58"/>
  <c r="P121" i="58"/>
  <c r="P99" i="58"/>
  <c r="P93" i="58"/>
  <c r="P68" i="58"/>
  <c r="P53" i="58"/>
  <c r="P37" i="58"/>
  <c r="P44" i="58"/>
  <c r="P124" i="58"/>
  <c r="P48" i="58"/>
  <c r="P38" i="58"/>
  <c r="P251" i="58"/>
  <c r="P219" i="58"/>
  <c r="P51" i="58"/>
  <c r="P149" i="58"/>
  <c r="P125" i="58"/>
  <c r="P117" i="58"/>
  <c r="P64" i="58"/>
  <c r="P55" i="58"/>
  <c r="P46" i="58"/>
  <c r="P39" i="58"/>
  <c r="P181" i="58"/>
  <c r="P143" i="58"/>
  <c r="P95" i="58"/>
  <c r="P86" i="58"/>
  <c r="P32" i="58"/>
  <c r="P18" i="58"/>
  <c r="P277" i="58"/>
  <c r="P269" i="58"/>
  <c r="P278" i="58"/>
  <c r="P270" i="58"/>
  <c r="P218" i="58"/>
  <c r="P211" i="58"/>
  <c r="P192" i="58"/>
  <c r="P184" i="58"/>
  <c r="P245" i="58"/>
  <c r="P225" i="58"/>
  <c r="P207" i="58"/>
  <c r="P233" i="58"/>
  <c r="P223" i="58"/>
  <c r="P199" i="58"/>
  <c r="P190" i="58"/>
  <c r="P182" i="58"/>
  <c r="P174" i="58"/>
  <c r="P166" i="58"/>
  <c r="P158" i="58"/>
  <c r="P150" i="58"/>
  <c r="P142" i="58"/>
  <c r="P248" i="58"/>
  <c r="P210" i="58"/>
  <c r="P188" i="58"/>
  <c r="P180" i="58"/>
  <c r="P239" i="58"/>
  <c r="P131" i="58"/>
  <c r="P132" i="58"/>
  <c r="P83" i="58"/>
  <c r="P59" i="58"/>
  <c r="P119" i="58"/>
  <c r="P109" i="58"/>
  <c r="P100" i="58"/>
  <c r="P94" i="58"/>
  <c r="P84" i="58"/>
  <c r="P69" i="58"/>
  <c r="P160" i="58"/>
  <c r="P144" i="58"/>
  <c r="P122" i="58"/>
  <c r="P60" i="58"/>
  <c r="P82" i="58"/>
  <c r="P73" i="58"/>
  <c r="P173" i="58"/>
  <c r="P128" i="58"/>
  <c r="P120" i="58"/>
  <c r="P110" i="58"/>
  <c r="P102" i="58"/>
  <c r="P58" i="58"/>
  <c r="P49" i="58"/>
  <c r="P126" i="58"/>
  <c r="P115" i="58"/>
  <c r="P11" i="58"/>
  <c r="P201" i="58"/>
  <c r="P36" i="58"/>
  <c r="P13" i="58"/>
  <c r="P25" i="58"/>
  <c r="P62" i="58"/>
  <c r="P19" i="58"/>
  <c r="P92" i="58"/>
  <c r="P16" i="58"/>
  <c r="P42" i="58"/>
  <c r="P20" i="58"/>
  <c r="P45" i="58"/>
  <c r="P80" i="58"/>
  <c r="P157" i="58"/>
  <c r="P85" i="58"/>
  <c r="P167" i="58"/>
  <c r="P107" i="58"/>
  <c r="P61" i="58"/>
  <c r="P89" i="58"/>
  <c r="P7" i="58"/>
  <c r="P136" i="58"/>
  <c r="P15" i="58"/>
  <c r="P222" i="58"/>
  <c r="P17" i="58"/>
  <c r="P21" i="58"/>
  <c r="P10" i="58"/>
  <c r="P141" i="58"/>
  <c r="P151" i="58"/>
  <c r="P76" i="58"/>
  <c r="P40" i="58"/>
  <c r="P43" i="58"/>
  <c r="P23" i="58"/>
  <c r="P8" i="58"/>
  <c r="P27" i="58"/>
  <c r="P12" i="58"/>
  <c r="P31" i="58"/>
  <c r="P24" i="58"/>
  <c r="P9" i="58"/>
  <c r="P71" i="58"/>
  <c r="P176" i="58"/>
  <c r="P105" i="58"/>
  <c r="P14" i="58"/>
  <c r="P160" i="24"/>
  <c r="P249" i="58"/>
  <c r="AW48" i="29"/>
  <c r="AN48" i="29"/>
  <c r="U48" i="29"/>
  <c r="S119" i="29"/>
  <c r="AG119" i="29"/>
  <c r="AK125" i="29"/>
  <c r="AX125" i="29" s="1"/>
  <c r="S125" i="29"/>
  <c r="AE125" i="29"/>
  <c r="S44" i="29"/>
  <c r="AE44" i="29"/>
  <c r="AG44" i="29"/>
  <c r="AW44" i="29"/>
  <c r="S170" i="29"/>
  <c r="AG170" i="29"/>
  <c r="AW170" i="29"/>
  <c r="S115" i="29"/>
  <c r="AE115" i="29"/>
  <c r="AW115" i="29"/>
  <c r="S17" i="29"/>
  <c r="AE17" i="29"/>
  <c r="AG17" i="29"/>
  <c r="AW17" i="29"/>
  <c r="AK17" i="29"/>
  <c r="AX17" i="29" s="1"/>
  <c r="S205" i="29"/>
  <c r="AE205" i="29"/>
  <c r="AG205" i="29"/>
  <c r="AW205" i="29"/>
  <c r="AK205" i="29"/>
  <c r="AX205" i="29" s="1"/>
  <c r="S12" i="29"/>
  <c r="AE12" i="29"/>
  <c r="AG12" i="29"/>
  <c r="AW12" i="29"/>
  <c r="AK12" i="29"/>
  <c r="AX12" i="29" s="1"/>
  <c r="S172" i="29"/>
  <c r="AE172" i="29"/>
  <c r="AG172" i="29"/>
  <c r="AK172" i="29"/>
  <c r="AX172" i="29" s="1"/>
  <c r="AW172" i="29"/>
  <c r="S187" i="29"/>
  <c r="AE187" i="29"/>
  <c r="AG187" i="29"/>
  <c r="AW187" i="29"/>
  <c r="AK187" i="29"/>
  <c r="S29" i="29"/>
  <c r="AE29" i="29"/>
  <c r="AG29" i="29"/>
  <c r="AW29" i="29"/>
  <c r="AK29" i="29"/>
  <c r="AX29" i="29" s="1"/>
  <c r="AK37" i="29"/>
  <c r="AX37" i="29" s="1"/>
  <c r="S37" i="29"/>
  <c r="AE37" i="29"/>
  <c r="AG37" i="29"/>
  <c r="AW37" i="29"/>
  <c r="S189" i="29"/>
  <c r="AE189" i="29"/>
  <c r="AG189" i="29"/>
  <c r="AK189" i="29"/>
  <c r="AX189" i="29" s="1"/>
  <c r="AW189" i="29"/>
  <c r="AW62" i="29"/>
  <c r="S62" i="29"/>
  <c r="AE62" i="29"/>
  <c r="AG62" i="29"/>
  <c r="AK62" i="29"/>
  <c r="AX62" i="29" s="1"/>
  <c r="S208" i="29"/>
  <c r="AE208" i="29"/>
  <c r="AG208" i="29"/>
  <c r="AW208" i="29"/>
  <c r="AK208" i="29"/>
  <c r="AX208" i="29" s="1"/>
  <c r="S10" i="29"/>
  <c r="AE10" i="29"/>
  <c r="AG10" i="29"/>
  <c r="AW10" i="29"/>
  <c r="AK10" i="29"/>
  <c r="AX10" i="29" s="1"/>
  <c r="S45" i="29"/>
  <c r="AE45" i="29"/>
  <c r="AG45" i="29"/>
  <c r="AW45" i="29"/>
  <c r="AK45" i="29"/>
  <c r="AX45" i="29" s="1"/>
  <c r="S33" i="29"/>
  <c r="AE33" i="29"/>
  <c r="AG33" i="29"/>
  <c r="AW33" i="29"/>
  <c r="AK33" i="29"/>
  <c r="AX33" i="29" s="1"/>
  <c r="S165" i="29"/>
  <c r="AE165" i="29"/>
  <c r="AG165" i="29"/>
  <c r="AW165" i="29"/>
  <c r="AK165" i="29"/>
  <c r="AX165" i="29" s="1"/>
  <c r="S97" i="29"/>
  <c r="AE97" i="29"/>
  <c r="AG97" i="29"/>
  <c r="AW97" i="29"/>
  <c r="AK97" i="29"/>
  <c r="AX97" i="29" s="1"/>
  <c r="AQ97" i="29"/>
  <c r="S101" i="29"/>
  <c r="AG101" i="29"/>
  <c r="AK101" i="29"/>
  <c r="AX101" i="29" s="1"/>
  <c r="AN101" i="29"/>
  <c r="AW73" i="29"/>
  <c r="S73" i="29"/>
  <c r="AK73" i="29"/>
  <c r="AX73" i="29" s="1"/>
  <c r="AE69" i="29"/>
  <c r="S69" i="29"/>
  <c r="AW69" i="29"/>
  <c r="S82" i="29"/>
  <c r="AE82" i="29"/>
  <c r="AW82" i="29"/>
  <c r="AK82" i="29"/>
  <c r="AX82" i="29" s="1"/>
  <c r="AE8" i="29"/>
  <c r="S8" i="29"/>
  <c r="U8" i="29"/>
  <c r="AG8" i="29"/>
  <c r="AW8" i="29"/>
  <c r="AK104" i="29"/>
  <c r="AX104" i="29" s="1"/>
  <c r="S104" i="29"/>
  <c r="AG104" i="29"/>
  <c r="AW104" i="29"/>
  <c r="S173" i="29"/>
  <c r="AG173" i="29"/>
  <c r="AW173" i="29"/>
  <c r="AK173" i="29"/>
  <c r="AX173" i="29" s="1"/>
  <c r="AK156" i="29"/>
  <c r="AX156" i="29" s="1"/>
  <c r="S156" i="29"/>
  <c r="S113" i="29"/>
  <c r="AG113" i="29"/>
  <c r="AK113" i="29"/>
  <c r="AX113" i="29" s="1"/>
  <c r="S89" i="29"/>
  <c r="AG89" i="29"/>
  <c r="AW89" i="29"/>
  <c r="S194" i="29"/>
  <c r="U194" i="29"/>
  <c r="AG194" i="29"/>
  <c r="AW194" i="29"/>
  <c r="S16" i="29"/>
  <c r="AE16" i="29"/>
  <c r="AG16" i="29"/>
  <c r="AW16" i="29"/>
  <c r="AK16" i="29"/>
  <c r="AX16" i="29" s="1"/>
  <c r="AE146" i="29"/>
  <c r="S146" i="29"/>
  <c r="AG146" i="29"/>
  <c r="AW146" i="29"/>
  <c r="AK146" i="29"/>
  <c r="AX146" i="29" s="1"/>
  <c r="S111" i="29"/>
  <c r="U111" i="29"/>
  <c r="AE111" i="29"/>
  <c r="AW111" i="29"/>
  <c r="AK111" i="29"/>
  <c r="AX111" i="29" s="1"/>
  <c r="AE196" i="29"/>
  <c r="S196" i="29"/>
  <c r="AG196" i="29"/>
  <c r="AK196" i="29"/>
  <c r="AX196" i="29" s="1"/>
  <c r="S55" i="29"/>
  <c r="AE55" i="29"/>
  <c r="AG55" i="29"/>
  <c r="AG127" i="29"/>
  <c r="S127" i="29"/>
  <c r="AE127" i="29"/>
  <c r="AW127" i="29"/>
  <c r="AK127" i="29"/>
  <c r="AX127" i="29" s="1"/>
  <c r="S64" i="29"/>
  <c r="U64" i="29"/>
  <c r="AP64" i="29" s="1"/>
  <c r="AE64" i="29"/>
  <c r="AG64" i="29"/>
  <c r="AW64" i="29"/>
  <c r="AK64" i="29"/>
  <c r="AX64" i="29" s="1"/>
  <c r="AG26" i="29"/>
  <c r="S26" i="29"/>
  <c r="AE26" i="29"/>
  <c r="AW26" i="29"/>
  <c r="AK26" i="29"/>
  <c r="AX26" i="29" s="1"/>
  <c r="S57" i="29"/>
  <c r="AE57" i="29"/>
  <c r="AG57" i="29"/>
  <c r="AW57" i="29"/>
  <c r="AK57" i="29"/>
  <c r="AX57" i="29" s="1"/>
  <c r="S85" i="29"/>
  <c r="U85" i="29"/>
  <c r="AE85" i="29"/>
  <c r="AG85" i="29"/>
  <c r="AW85" i="29"/>
  <c r="AK85" i="29"/>
  <c r="AX85" i="29" s="1"/>
  <c r="S65" i="29"/>
  <c r="AE65" i="29"/>
  <c r="AG65" i="29"/>
  <c r="AW65" i="29"/>
  <c r="AK65" i="29"/>
  <c r="AX65" i="29" s="1"/>
  <c r="S106" i="29"/>
  <c r="U106" i="29"/>
  <c r="AE106" i="29"/>
  <c r="AG106" i="29"/>
  <c r="AW106" i="29"/>
  <c r="AK106" i="29"/>
  <c r="AX106" i="29" s="1"/>
  <c r="S209" i="29"/>
  <c r="U209" i="29"/>
  <c r="AE209" i="29"/>
  <c r="AG209" i="29"/>
  <c r="AW209" i="29"/>
  <c r="AK209" i="29"/>
  <c r="AX209" i="29" s="1"/>
  <c r="S166" i="29"/>
  <c r="AE166" i="29"/>
  <c r="AG166" i="29"/>
  <c r="AW166" i="29"/>
  <c r="AK166" i="29"/>
  <c r="AX166" i="29" s="1"/>
  <c r="S21" i="29"/>
  <c r="U21" i="29"/>
  <c r="AE21" i="29"/>
  <c r="AG21" i="29"/>
  <c r="AW21" i="29"/>
  <c r="AK21" i="29"/>
  <c r="AX21" i="29" s="1"/>
  <c r="AE83" i="29"/>
  <c r="S83" i="29"/>
  <c r="U83" i="29"/>
  <c r="AG83" i="29"/>
  <c r="AW83" i="29"/>
  <c r="AK83" i="29"/>
  <c r="AX83" i="29" s="1"/>
  <c r="S95" i="29"/>
  <c r="AE95" i="29"/>
  <c r="AG95" i="29"/>
  <c r="AK95" i="29"/>
  <c r="AX95" i="29" s="1"/>
  <c r="AW95" i="29"/>
  <c r="S123" i="29"/>
  <c r="AE123" i="29"/>
  <c r="AG123" i="29"/>
  <c r="AW123" i="29"/>
  <c r="AK123" i="29"/>
  <c r="AX123" i="29" s="1"/>
  <c r="AE215" i="29"/>
  <c r="S215" i="29"/>
  <c r="U215" i="29"/>
  <c r="AG215" i="29"/>
  <c r="AW215" i="29"/>
  <c r="AK215" i="29"/>
  <c r="AX215" i="29" s="1"/>
  <c r="S120" i="29"/>
  <c r="AE120" i="29"/>
  <c r="AG120" i="29"/>
  <c r="AW120" i="29"/>
  <c r="AK120" i="29"/>
  <c r="AX120" i="29" s="1"/>
  <c r="S58" i="29"/>
  <c r="AE58" i="29"/>
  <c r="AG58" i="29"/>
  <c r="AW58" i="29"/>
  <c r="AK58" i="29"/>
  <c r="AX58" i="29" s="1"/>
  <c r="S79" i="29"/>
  <c r="AE79" i="29"/>
  <c r="AG79" i="29"/>
  <c r="AW79" i="29"/>
  <c r="AK79" i="29"/>
  <c r="AX79" i="29" s="1"/>
  <c r="S132" i="29"/>
  <c r="U132" i="29"/>
  <c r="S134" i="29"/>
  <c r="AG134" i="29"/>
  <c r="S181" i="29"/>
  <c r="AG181" i="29"/>
  <c r="AK139" i="29"/>
  <c r="AX139" i="29" s="1"/>
  <c r="S139" i="29"/>
  <c r="S169" i="29"/>
  <c r="AE169" i="29"/>
  <c r="AG169" i="29"/>
  <c r="AW169" i="29"/>
  <c r="AK169" i="29"/>
  <c r="AX169" i="29" s="1"/>
  <c r="AE88" i="29"/>
  <c r="S88" i="29"/>
  <c r="U88" i="29"/>
  <c r="AG88" i="29"/>
  <c r="AN88" i="29"/>
  <c r="S23" i="29"/>
  <c r="U23" i="29"/>
  <c r="AK23" i="29"/>
  <c r="AX23" i="29" s="1"/>
  <c r="AN23" i="29"/>
  <c r="S7" i="29"/>
  <c r="S14" i="29"/>
  <c r="AK159" i="29"/>
  <c r="AX159" i="29" s="1"/>
  <c r="S159" i="29"/>
  <c r="AE159" i="29"/>
  <c r="AW159" i="29"/>
  <c r="AW186" i="29"/>
  <c r="S186" i="29"/>
  <c r="AG155" i="29"/>
  <c r="S155" i="29"/>
  <c r="AE155" i="29"/>
  <c r="S114" i="29"/>
  <c r="AG114" i="29"/>
  <c r="S102" i="29"/>
  <c r="U102" i="29"/>
  <c r="AE102" i="29"/>
  <c r="AW102" i="29"/>
  <c r="S43" i="29"/>
  <c r="U43" i="29"/>
  <c r="AG43" i="29"/>
  <c r="AW43" i="29"/>
  <c r="S78" i="29"/>
  <c r="AE78" i="29"/>
  <c r="AG78" i="29"/>
  <c r="S22" i="29"/>
  <c r="U22" i="29"/>
  <c r="AG22" i="29"/>
  <c r="AE30" i="29"/>
  <c r="S30" i="29"/>
  <c r="AK30" i="29"/>
  <c r="AX30" i="29" s="1"/>
  <c r="S200" i="29"/>
  <c r="U200" i="29"/>
  <c r="AK126" i="29"/>
  <c r="AX126" i="29" s="1"/>
  <c r="S126" i="29"/>
  <c r="AG126" i="29"/>
  <c r="AW126" i="29"/>
  <c r="S135" i="29"/>
  <c r="AE135" i="29"/>
  <c r="AG135" i="29"/>
  <c r="AW135" i="29"/>
  <c r="AK135" i="29"/>
  <c r="AX135" i="29" s="1"/>
  <c r="S161" i="29"/>
  <c r="AG161" i="29"/>
  <c r="AW161" i="29"/>
  <c r="AK161" i="29"/>
  <c r="AX161" i="29" s="1"/>
  <c r="AN161" i="29"/>
  <c r="AW195" i="29"/>
  <c r="S195" i="29"/>
  <c r="AE195" i="29"/>
  <c r="AG195" i="29"/>
  <c r="S100" i="29"/>
  <c r="AG100" i="29"/>
  <c r="AW100" i="29"/>
  <c r="AE151" i="29"/>
  <c r="S151" i="29"/>
  <c r="AG151" i="29"/>
  <c r="AW151" i="29"/>
  <c r="AK151" i="29"/>
  <c r="AX151" i="29" s="1"/>
  <c r="AG179" i="29"/>
  <c r="S179" i="29"/>
  <c r="AE179" i="29"/>
  <c r="AW179" i="29"/>
  <c r="AK179" i="29"/>
  <c r="AX179" i="29" s="1"/>
  <c r="AP179" i="29"/>
  <c r="S70" i="29"/>
  <c r="AG70" i="29"/>
  <c r="AW70" i="29"/>
  <c r="AK70" i="29"/>
  <c r="AX70" i="29" s="1"/>
  <c r="S129" i="29"/>
  <c r="AE129" i="29"/>
  <c r="AG129" i="29"/>
  <c r="AW129" i="29"/>
  <c r="AK129" i="29"/>
  <c r="AX129" i="29" s="1"/>
  <c r="AK19" i="29"/>
  <c r="AX19" i="29" s="1"/>
  <c r="S19" i="29"/>
  <c r="U19" i="29"/>
  <c r="AG19" i="29"/>
  <c r="AW19" i="29"/>
  <c r="AK94" i="29"/>
  <c r="AX94" i="29" s="1"/>
  <c r="S94" i="29"/>
  <c r="AE94" i="29"/>
  <c r="AG94" i="29"/>
  <c r="AW94" i="29"/>
  <c r="AK148" i="29"/>
  <c r="AX148" i="29" s="1"/>
  <c r="S148" i="29"/>
  <c r="AE148" i="29"/>
  <c r="AG148" i="29"/>
  <c r="AW148" i="29"/>
  <c r="S122" i="29"/>
  <c r="AG122" i="29"/>
  <c r="AK122" i="29"/>
  <c r="AX122" i="29" s="1"/>
  <c r="S87" i="29"/>
  <c r="AG87" i="29"/>
  <c r="AK87" i="29"/>
  <c r="AX87" i="29" s="1"/>
  <c r="AE39" i="29"/>
  <c r="S39" i="29"/>
  <c r="AG39" i="29"/>
  <c r="AW39" i="29"/>
  <c r="AK39" i="29"/>
  <c r="AX39" i="29" s="1"/>
  <c r="AE5" i="29"/>
  <c r="S5" i="29"/>
  <c r="U5" i="29"/>
  <c r="AG5" i="29"/>
  <c r="AW5" i="29"/>
  <c r="AK5" i="29"/>
  <c r="AX5" i="29" s="1"/>
  <c r="AW158" i="29"/>
  <c r="S158" i="29"/>
  <c r="AE158" i="29"/>
  <c r="AG158" i="29"/>
  <c r="AK158" i="29"/>
  <c r="AX158" i="29" s="1"/>
  <c r="AP158" i="29"/>
  <c r="S84" i="29"/>
  <c r="AE84" i="29"/>
  <c r="AG84" i="29"/>
  <c r="AW84" i="29"/>
  <c r="AK84" i="29"/>
  <c r="AX84" i="29" s="1"/>
  <c r="AP84" i="29"/>
  <c r="AQ84" i="29"/>
  <c r="AK75" i="29"/>
  <c r="S75" i="29"/>
  <c r="AE75" i="29"/>
  <c r="AG75" i="29"/>
  <c r="AW75" i="29"/>
  <c r="S31" i="29"/>
  <c r="AE31" i="29"/>
  <c r="AG31" i="29"/>
  <c r="AW31" i="29"/>
  <c r="AK31" i="29"/>
  <c r="AX31" i="29" s="1"/>
  <c r="S191" i="29"/>
  <c r="AE191" i="29"/>
  <c r="AG191" i="29"/>
  <c r="AW191" i="29"/>
  <c r="AK191" i="29"/>
  <c r="AX191" i="29" s="1"/>
  <c r="S218" i="29"/>
  <c r="U218" i="29"/>
  <c r="AE218" i="29"/>
  <c r="AG218" i="29"/>
  <c r="AK218" i="29"/>
  <c r="AX218" i="29" s="1"/>
  <c r="AG190" i="29"/>
  <c r="S190" i="29"/>
  <c r="AE190" i="29"/>
  <c r="AW190" i="29"/>
  <c r="AK190" i="29"/>
  <c r="AX190" i="29" s="1"/>
  <c r="S201" i="29"/>
  <c r="AE201" i="29"/>
  <c r="AG201" i="29"/>
  <c r="AW201" i="29"/>
  <c r="AK201" i="29"/>
  <c r="AX201" i="29" s="1"/>
  <c r="AN147" i="29"/>
  <c r="S147" i="29"/>
  <c r="AE147" i="29"/>
  <c r="AG147" i="29"/>
  <c r="AW147" i="29"/>
  <c r="AK147" i="29"/>
  <c r="AX147" i="29" s="1"/>
  <c r="AG141" i="29"/>
  <c r="S141" i="29"/>
  <c r="AE141" i="29"/>
  <c r="AW141" i="29"/>
  <c r="AK141" i="29"/>
  <c r="AX141" i="29" s="1"/>
  <c r="S40" i="29"/>
  <c r="AO40" i="29" s="1"/>
  <c r="AE40" i="29"/>
  <c r="AG40" i="29"/>
  <c r="AW40" i="29"/>
  <c r="S202" i="29"/>
  <c r="AE202" i="29"/>
  <c r="AG202" i="29"/>
  <c r="AW202" i="29"/>
  <c r="AK202" i="29"/>
  <c r="AX202" i="29" s="1"/>
  <c r="AG204" i="29"/>
  <c r="S204" i="29"/>
  <c r="AE204" i="29"/>
  <c r="AK204" i="29"/>
  <c r="AX204" i="29" s="1"/>
  <c r="AN204" i="29"/>
  <c r="AP204" i="29"/>
  <c r="AW204" i="29"/>
  <c r="AK160" i="29"/>
  <c r="AX160" i="29" s="1"/>
  <c r="S160" i="29"/>
  <c r="AO160" i="29" s="1"/>
  <c r="U160" i="29"/>
  <c r="AE160" i="29"/>
  <c r="AG160" i="29"/>
  <c r="AW160" i="29"/>
  <c r="S192" i="29"/>
  <c r="AE192" i="29"/>
  <c r="AG192" i="29"/>
  <c r="AW192" i="29"/>
  <c r="AK192" i="29"/>
  <c r="AX192" i="29" s="1"/>
  <c r="S41" i="29"/>
  <c r="U41" i="29"/>
  <c r="AE41" i="29"/>
  <c r="AG41" i="29"/>
  <c r="AW41" i="29"/>
  <c r="AK41" i="29"/>
  <c r="AX41" i="29" s="1"/>
  <c r="AW28" i="29"/>
  <c r="S28" i="29"/>
  <c r="AE28" i="29"/>
  <c r="AG28" i="29"/>
  <c r="AK28" i="29"/>
  <c r="AX28" i="29" s="1"/>
  <c r="S9" i="29"/>
  <c r="AE9" i="29"/>
  <c r="AG9" i="29"/>
  <c r="AW9" i="29"/>
  <c r="AK9" i="29"/>
  <c r="AX9" i="29" s="1"/>
  <c r="S145" i="29"/>
  <c r="AE145" i="29"/>
  <c r="AG145" i="29"/>
  <c r="AW145" i="29"/>
  <c r="AK145" i="29"/>
  <c r="AX145" i="29" s="1"/>
  <c r="S4" i="29"/>
  <c r="AE4" i="29"/>
  <c r="AG4" i="29"/>
  <c r="AW4" i="29"/>
  <c r="AK4" i="29"/>
  <c r="AX4" i="29" s="1"/>
  <c r="S157" i="29"/>
  <c r="AE157" i="29"/>
  <c r="AG157" i="29"/>
  <c r="AW157" i="29"/>
  <c r="AK157" i="29"/>
  <c r="AX157" i="29" s="1"/>
  <c r="S51" i="29"/>
  <c r="AE51" i="29"/>
  <c r="AG51" i="29"/>
  <c r="AW51" i="29"/>
  <c r="AK51" i="29"/>
  <c r="AX51" i="29" s="1"/>
  <c r="AW110" i="29"/>
  <c r="S110" i="29"/>
  <c r="U110" i="29"/>
  <c r="AE110" i="29"/>
  <c r="AG110" i="29"/>
  <c r="AK110" i="29"/>
  <c r="AX110" i="29" s="1"/>
  <c r="S213" i="29"/>
  <c r="AE213" i="29"/>
  <c r="AG213" i="29"/>
  <c r="AW213" i="29"/>
  <c r="AK213" i="29"/>
  <c r="AX213" i="29" s="1"/>
  <c r="S11" i="29"/>
  <c r="AE11" i="29"/>
  <c r="AG11" i="29"/>
  <c r="AW11" i="29"/>
  <c r="AK11" i="29"/>
  <c r="AX11" i="29" s="1"/>
  <c r="S6" i="29"/>
  <c r="U6" i="29"/>
  <c r="AE6" i="29"/>
  <c r="AG6" i="29"/>
  <c r="AW6" i="29"/>
  <c r="AK6" i="29"/>
  <c r="AX6" i="29" s="1"/>
  <c r="S59" i="29"/>
  <c r="AE59" i="29"/>
  <c r="AG59" i="29"/>
  <c r="AW59" i="29"/>
  <c r="AK59" i="29"/>
  <c r="AX59" i="29" s="1"/>
  <c r="S131" i="29"/>
  <c r="AE131" i="29"/>
  <c r="AG131" i="29"/>
  <c r="AW131" i="29"/>
  <c r="AK131" i="29"/>
  <c r="AX131" i="29" s="1"/>
  <c r="S117" i="29"/>
  <c r="AE117" i="29"/>
  <c r="AG117" i="29"/>
  <c r="AW117" i="29"/>
  <c r="AK117" i="29"/>
  <c r="AX117" i="29" s="1"/>
  <c r="S47" i="29"/>
  <c r="U47" i="29"/>
  <c r="AE47" i="29"/>
  <c r="AG47" i="29"/>
  <c r="AW47" i="29"/>
  <c r="AK47" i="29"/>
  <c r="AX47" i="29" s="1"/>
  <c r="S116" i="29"/>
  <c r="AE116" i="29"/>
  <c r="AG116" i="29"/>
  <c r="AW116" i="29"/>
  <c r="AK116" i="29"/>
  <c r="AX116" i="29" s="1"/>
  <c r="S109" i="29"/>
  <c r="AE109" i="29"/>
  <c r="AG109" i="29"/>
  <c r="AW109" i="29"/>
  <c r="AK109" i="29"/>
  <c r="AX109" i="29" s="1"/>
  <c r="AP109" i="29"/>
  <c r="S163" i="29"/>
  <c r="U163" i="29"/>
  <c r="AE163" i="29"/>
  <c r="AG163" i="29"/>
  <c r="AW163" i="29"/>
  <c r="AK163" i="29"/>
  <c r="AX163" i="29" s="1"/>
  <c r="S217" i="29"/>
  <c r="AO217" i="29" s="1"/>
  <c r="U217" i="29"/>
  <c r="AE217" i="29"/>
  <c r="AG217" i="29"/>
  <c r="AK217" i="29"/>
  <c r="AX217" i="29" s="1"/>
  <c r="AW217" i="29"/>
  <c r="S68" i="29"/>
  <c r="AE68" i="29"/>
  <c r="AG68" i="29"/>
  <c r="AW68" i="29"/>
  <c r="AK68" i="29"/>
  <c r="AX68" i="29" s="1"/>
  <c r="S153" i="29"/>
  <c r="U153" i="29"/>
  <c r="AE153" i="29"/>
  <c r="AG153" i="29"/>
  <c r="AW153" i="29"/>
  <c r="AK153" i="29"/>
  <c r="AX153" i="29" s="1"/>
  <c r="S50" i="29"/>
  <c r="AE50" i="29"/>
  <c r="AG50" i="29"/>
  <c r="AW50" i="29"/>
  <c r="AK50" i="29"/>
  <c r="AX50" i="29" s="1"/>
  <c r="S203" i="29"/>
  <c r="U203" i="29"/>
  <c r="AE203" i="29"/>
  <c r="AG203" i="29"/>
  <c r="AW203" i="29"/>
  <c r="AK203" i="29"/>
  <c r="AX203" i="29" s="1"/>
  <c r="S20" i="29"/>
  <c r="AE20" i="29"/>
  <c r="AG20" i="29"/>
  <c r="AW20" i="29"/>
  <c r="AK20" i="29"/>
  <c r="AX20" i="29" s="1"/>
  <c r="S53" i="29"/>
  <c r="U53" i="29"/>
  <c r="AE53" i="29"/>
  <c r="AG53" i="29"/>
  <c r="AW53" i="29"/>
  <c r="AK53" i="29"/>
  <c r="AX53" i="29" s="1"/>
  <c r="S144" i="29"/>
  <c r="AE144" i="29"/>
  <c r="AG144" i="29"/>
  <c r="AW144" i="29"/>
  <c r="AK144" i="29"/>
  <c r="AX144" i="29" s="1"/>
  <c r="S36" i="29"/>
  <c r="AE36" i="29"/>
  <c r="AG36" i="29"/>
  <c r="AW36" i="29"/>
  <c r="AK36" i="29"/>
  <c r="AX36" i="29" s="1"/>
  <c r="S105" i="29"/>
  <c r="AE105" i="29"/>
  <c r="AG105" i="29"/>
  <c r="AW105" i="29"/>
  <c r="AK105" i="29"/>
  <c r="AX105" i="29" s="1"/>
  <c r="S67" i="29"/>
  <c r="AE67" i="29"/>
  <c r="AG67" i="29"/>
  <c r="AW67" i="29"/>
  <c r="AK67" i="29"/>
  <c r="AX67" i="29" s="1"/>
  <c r="S198" i="29"/>
  <c r="AE198" i="29"/>
  <c r="AG198" i="29"/>
  <c r="AW198" i="29"/>
  <c r="AK198" i="29"/>
  <c r="AX198" i="29" s="1"/>
  <c r="S137" i="29"/>
  <c r="AE137" i="29"/>
  <c r="AG137" i="29"/>
  <c r="AW137" i="29"/>
  <c r="AK137" i="29"/>
  <c r="AX137" i="29" s="1"/>
  <c r="S211" i="29"/>
  <c r="U211" i="29"/>
  <c r="AE211" i="29"/>
  <c r="AG211" i="29"/>
  <c r="AW211" i="29"/>
  <c r="AK211" i="29"/>
  <c r="AX211" i="29" s="1"/>
  <c r="S80" i="29"/>
  <c r="AE80" i="29"/>
  <c r="AG80" i="29"/>
  <c r="AW80" i="29"/>
  <c r="AK80" i="29"/>
  <c r="AX80" i="29" s="1"/>
  <c r="AQ80" i="29"/>
  <c r="S182" i="29"/>
  <c r="AE182" i="29"/>
  <c r="AG182" i="29"/>
  <c r="AW182" i="29"/>
  <c r="AK182" i="29"/>
  <c r="AX182" i="29" s="1"/>
  <c r="S150" i="29"/>
  <c r="AE150" i="29"/>
  <c r="AG150" i="29"/>
  <c r="AW150" i="29"/>
  <c r="AK150" i="29"/>
  <c r="AX150" i="29" s="1"/>
  <c r="S49" i="29"/>
  <c r="AE49" i="29"/>
  <c r="AG49" i="29"/>
  <c r="AW49" i="29"/>
  <c r="AK49" i="29"/>
  <c r="AX49" i="29" s="1"/>
  <c r="S71" i="29"/>
  <c r="AE71" i="29"/>
  <c r="AG71" i="29"/>
  <c r="AW71" i="29"/>
  <c r="AK71" i="29"/>
  <c r="AX71" i="29" s="1"/>
  <c r="S142" i="29"/>
  <c r="AE142" i="29"/>
  <c r="AG142" i="29"/>
  <c r="AW142" i="29"/>
  <c r="AK142" i="29"/>
  <c r="AX142" i="29" s="1"/>
  <c r="S112" i="29"/>
  <c r="U112" i="29"/>
  <c r="AK112" i="29"/>
  <c r="AX112" i="29" s="1"/>
  <c r="S103" i="29"/>
  <c r="AE103" i="29"/>
  <c r="AG177" i="29"/>
  <c r="S177" i="29"/>
  <c r="U177" i="29"/>
  <c r="AE177" i="29"/>
  <c r="AW177" i="29"/>
  <c r="S60" i="29"/>
  <c r="AG60" i="29"/>
  <c r="AK152" i="29"/>
  <c r="AX152" i="29" s="1"/>
  <c r="S152" i="29"/>
  <c r="U152" i="29"/>
  <c r="AG152" i="29"/>
  <c r="S74" i="29"/>
  <c r="U74" i="29"/>
  <c r="AE74" i="29"/>
  <c r="AG74" i="29"/>
  <c r="AK56" i="29"/>
  <c r="AX56" i="29" s="1"/>
  <c r="S56" i="29"/>
  <c r="U56" i="29"/>
  <c r="S118" i="29"/>
  <c r="U118" i="29"/>
  <c r="AW118" i="29"/>
  <c r="S176" i="29"/>
  <c r="U176" i="29"/>
  <c r="AG176" i="29"/>
  <c r="AK176" i="29"/>
  <c r="AX176" i="29" s="1"/>
  <c r="S34" i="29"/>
  <c r="AE34" i="29"/>
  <c r="AG34" i="29"/>
  <c r="AW34" i="29"/>
  <c r="S183" i="29"/>
  <c r="U183" i="29"/>
  <c r="AE183" i="29"/>
  <c r="AG183" i="29"/>
  <c r="AW3" i="29"/>
  <c r="S3" i="29"/>
  <c r="AK3" i="29"/>
  <c r="AX3" i="29" s="1"/>
  <c r="AE2" i="29"/>
  <c r="S2" i="29"/>
  <c r="U2" i="29"/>
  <c r="AG2" i="29"/>
  <c r="AW2" i="29"/>
  <c r="S124" i="29"/>
  <c r="U124" i="29"/>
  <c r="AE124" i="29"/>
  <c r="AG124" i="29"/>
  <c r="S76" i="29"/>
  <c r="U76" i="29"/>
  <c r="AE76" i="29"/>
  <c r="AG76" i="29"/>
  <c r="S174" i="29"/>
  <c r="U174" i="29"/>
  <c r="AG174" i="29"/>
  <c r="AE178" i="29"/>
  <c r="S178" i="29"/>
  <c r="AG178" i="29"/>
  <c r="AW178" i="29"/>
  <c r="AK178" i="29"/>
  <c r="AX178" i="29" s="1"/>
  <c r="S171" i="29"/>
  <c r="AW171" i="29"/>
  <c r="AK171" i="29"/>
  <c r="AX171" i="29" s="1"/>
  <c r="S154" i="29"/>
  <c r="AE154" i="29"/>
  <c r="AW154" i="29"/>
  <c r="AK154" i="29"/>
  <c r="AX154" i="29" s="1"/>
  <c r="S38" i="29"/>
  <c r="AE38" i="29"/>
  <c r="AG38" i="29"/>
  <c r="AN38" i="29"/>
  <c r="S138" i="29"/>
  <c r="AG138" i="29"/>
  <c r="AW138" i="29"/>
  <c r="AK138" i="29"/>
  <c r="AX138" i="29" s="1"/>
  <c r="AK164" i="29"/>
  <c r="AX164" i="29" s="1"/>
  <c r="S164" i="29"/>
  <c r="AE164" i="29"/>
  <c r="AG164" i="29"/>
  <c r="AE188" i="29"/>
  <c r="S188" i="29"/>
  <c r="AG188" i="29"/>
  <c r="S108" i="29"/>
  <c r="AE108" i="29"/>
  <c r="AG108" i="29"/>
  <c r="S185" i="29"/>
  <c r="AO185" i="29" s="1"/>
  <c r="AG185" i="29"/>
  <c r="AW185" i="29"/>
  <c r="AN185" i="29"/>
  <c r="S93" i="29"/>
  <c r="U93" i="29"/>
  <c r="AE93" i="29"/>
  <c r="AG93" i="29"/>
  <c r="AK93" i="29"/>
  <c r="AX93" i="29" s="1"/>
  <c r="S207" i="29"/>
  <c r="U207" i="29"/>
  <c r="AK15" i="29"/>
  <c r="AX15" i="29" s="1"/>
  <c r="S15" i="29"/>
  <c r="AE15" i="29"/>
  <c r="AG15" i="29"/>
  <c r="AW15" i="29"/>
  <c r="S212" i="29"/>
  <c r="AE212" i="29"/>
  <c r="AW212" i="29"/>
  <c r="AE99" i="29"/>
  <c r="S99" i="29"/>
  <c r="AG99" i="29"/>
  <c r="AW99" i="29"/>
  <c r="AK99" i="29"/>
  <c r="AX99" i="29" s="1"/>
  <c r="S128" i="29"/>
  <c r="AE128" i="29"/>
  <c r="AG128" i="29"/>
  <c r="AW128" i="29"/>
  <c r="S149" i="29"/>
  <c r="AK149" i="29"/>
  <c r="AX149" i="29" s="1"/>
  <c r="S210" i="29"/>
  <c r="U210" i="29"/>
  <c r="AG210" i="29"/>
  <c r="AW210" i="29"/>
  <c r="AK210" i="29"/>
  <c r="AX210" i="29" s="1"/>
  <c r="S61" i="29"/>
  <c r="U61" i="29"/>
  <c r="AE61" i="29"/>
  <c r="AW61" i="29"/>
  <c r="AK61" i="29"/>
  <c r="AX61" i="29" s="1"/>
  <c r="S133" i="29"/>
  <c r="U133" i="29"/>
  <c r="AE133" i="29"/>
  <c r="AW133" i="29"/>
  <c r="AK133" i="29"/>
  <c r="AX133" i="29" s="1"/>
  <c r="S199" i="29"/>
  <c r="AE199" i="29"/>
  <c r="AG199" i="29"/>
  <c r="AW199" i="29"/>
  <c r="AK199" i="29"/>
  <c r="AX199" i="29" s="1"/>
  <c r="S180" i="29"/>
  <c r="AE180" i="29"/>
  <c r="AW180" i="29"/>
  <c r="AK180" i="29"/>
  <c r="AX180" i="29" s="1"/>
  <c r="AE168" i="29"/>
  <c r="S168" i="29"/>
  <c r="AG168" i="29"/>
  <c r="AW168" i="29"/>
  <c r="AK168" i="29"/>
  <c r="AX168" i="29" s="1"/>
  <c r="S86" i="29"/>
  <c r="AG86" i="29"/>
  <c r="AW86" i="29"/>
  <c r="AK86" i="29"/>
  <c r="AX86" i="29" s="1"/>
  <c r="AE24" i="29"/>
  <c r="S24" i="29"/>
  <c r="AG24" i="29"/>
  <c r="AW24" i="29"/>
  <c r="S121" i="29"/>
  <c r="AE121" i="29"/>
  <c r="AG121" i="29"/>
  <c r="AK121" i="29"/>
  <c r="AX121" i="29" s="1"/>
  <c r="AW121" i="29"/>
  <c r="AE42" i="29"/>
  <c r="S42" i="29"/>
  <c r="AG42" i="29"/>
  <c r="AK42" i="29"/>
  <c r="AX42" i="29" s="1"/>
  <c r="AK72" i="29"/>
  <c r="AX72" i="29" s="1"/>
  <c r="S72" i="29"/>
  <c r="AE72" i="29"/>
  <c r="AG72" i="29"/>
  <c r="AW72" i="29"/>
  <c r="S167" i="29"/>
  <c r="U167" i="29"/>
  <c r="AE167" i="29"/>
  <c r="AG167" i="29"/>
  <c r="AK167" i="29"/>
  <c r="AX167" i="29" s="1"/>
  <c r="S18" i="29"/>
  <c r="U18" i="29"/>
  <c r="AE18" i="29"/>
  <c r="AG18" i="29"/>
  <c r="AW18" i="29"/>
  <c r="AK18" i="29"/>
  <c r="AX18" i="29" s="1"/>
  <c r="S13" i="29"/>
  <c r="U13" i="29"/>
  <c r="AE13" i="29"/>
  <c r="AG13" i="29"/>
  <c r="AW13" i="29"/>
  <c r="S96" i="29"/>
  <c r="AE96" i="29"/>
  <c r="AG96" i="29"/>
  <c r="AW96" i="29"/>
  <c r="AK96" i="29"/>
  <c r="AX96" i="29" s="1"/>
  <c r="AK77" i="29"/>
  <c r="AX77" i="29" s="1"/>
  <c r="S77" i="29"/>
  <c r="AG77" i="29"/>
  <c r="AW77" i="29"/>
  <c r="AK63" i="29"/>
  <c r="AX63" i="29" s="1"/>
  <c r="S63" i="29"/>
  <c r="U63" i="29"/>
  <c r="AE63" i="29"/>
  <c r="AG63" i="29"/>
  <c r="AW63" i="29"/>
  <c r="S140" i="29"/>
  <c r="AE140" i="29"/>
  <c r="AG140" i="29"/>
  <c r="AW140" i="29"/>
  <c r="AK140" i="29"/>
  <c r="AX140" i="29" s="1"/>
  <c r="AW214" i="29"/>
  <c r="S214" i="29"/>
  <c r="U214" i="29"/>
  <c r="AE214" i="29"/>
  <c r="AG214" i="29"/>
  <c r="AK214" i="29"/>
  <c r="AX214" i="29" s="1"/>
  <c r="S66" i="29"/>
  <c r="AE66" i="29"/>
  <c r="AG66" i="29"/>
  <c r="AW66" i="29"/>
  <c r="AK66" i="29"/>
  <c r="AX66" i="29" s="1"/>
  <c r="S52" i="29"/>
  <c r="U52" i="29"/>
  <c r="AE52" i="29"/>
  <c r="AG52" i="29"/>
  <c r="AW52" i="29"/>
  <c r="AK52" i="29"/>
  <c r="AX52" i="29" s="1"/>
  <c r="AK184" i="29"/>
  <c r="AX184" i="29" s="1"/>
  <c r="S184" i="29"/>
  <c r="AE184" i="29"/>
  <c r="AG184" i="29"/>
  <c r="AW184" i="29"/>
  <c r="S175" i="29"/>
  <c r="AE175" i="29"/>
  <c r="AG175" i="29"/>
  <c r="AW175" i="29"/>
  <c r="AK175" i="29"/>
  <c r="AX175" i="29" s="1"/>
  <c r="S27" i="29"/>
  <c r="AE27" i="29"/>
  <c r="AG27" i="29"/>
  <c r="AW27" i="29"/>
  <c r="AK27" i="29"/>
  <c r="AX27" i="29" s="1"/>
  <c r="S35" i="29"/>
  <c r="AE35" i="29"/>
  <c r="AG35" i="29"/>
  <c r="AW35" i="29"/>
  <c r="AK35" i="29"/>
  <c r="AX35" i="29" s="1"/>
  <c r="AK90" i="29"/>
  <c r="AX90" i="29" s="1"/>
  <c r="S90" i="29"/>
  <c r="AE90" i="29"/>
  <c r="AG90" i="29"/>
  <c r="AW90" i="29"/>
  <c r="AG54" i="29"/>
  <c r="S54" i="29"/>
  <c r="AE54" i="29"/>
  <c r="AW54" i="29"/>
  <c r="AK54" i="29"/>
  <c r="AX54" i="29" s="1"/>
  <c r="S81" i="29"/>
  <c r="AE81" i="29"/>
  <c r="AG81" i="29"/>
  <c r="AW81" i="29"/>
  <c r="AK81" i="29"/>
  <c r="AX81" i="29" s="1"/>
  <c r="S25" i="29"/>
  <c r="U25" i="29"/>
  <c r="AE25" i="29"/>
  <c r="AG25" i="29"/>
  <c r="AW25" i="29"/>
  <c r="AK25" i="29"/>
  <c r="AX25" i="29" s="1"/>
  <c r="S197" i="29"/>
  <c r="AE197" i="29"/>
  <c r="AG197" i="29"/>
  <c r="AW197" i="29"/>
  <c r="AK197" i="29"/>
  <c r="AX197" i="29" s="1"/>
  <c r="S130" i="29"/>
  <c r="AE130" i="29"/>
  <c r="AG130" i="29"/>
  <c r="AW130" i="29"/>
  <c r="AK130" i="29"/>
  <c r="AX130" i="29" s="1"/>
  <c r="S98" i="29"/>
  <c r="AE98" i="29"/>
  <c r="AG98" i="29"/>
  <c r="AW98" i="29"/>
  <c r="AK98" i="29"/>
  <c r="AX98" i="29" s="1"/>
  <c r="S193" i="29"/>
  <c r="AE193" i="29"/>
  <c r="AG193" i="29"/>
  <c r="AK193" i="29"/>
  <c r="AX193" i="29" s="1"/>
  <c r="AW193" i="29"/>
  <c r="S143" i="29"/>
  <c r="AE143" i="29"/>
  <c r="AG143" i="29"/>
  <c r="AW143" i="29"/>
  <c r="AK143" i="29"/>
  <c r="AX143" i="29" s="1"/>
  <c r="AW206" i="29"/>
  <c r="S206" i="29"/>
  <c r="AE206" i="29"/>
  <c r="AG206" i="29"/>
  <c r="AK206" i="29"/>
  <c r="AX206" i="29" s="1"/>
  <c r="S107" i="29"/>
  <c r="U107" i="29"/>
  <c r="AE107" i="29"/>
  <c r="AG107" i="29"/>
  <c r="AW107" i="29"/>
  <c r="AK107" i="29"/>
  <c r="AX107" i="29" s="1"/>
  <c r="S92" i="29"/>
  <c r="AE92" i="29"/>
  <c r="AG92" i="29"/>
  <c r="AW92" i="29"/>
  <c r="AK92" i="29"/>
  <c r="AX92" i="29" s="1"/>
  <c r="S32" i="29"/>
  <c r="U32" i="29"/>
  <c r="AE32" i="29"/>
  <c r="AG32" i="29"/>
  <c r="AW32" i="29"/>
  <c r="AK32" i="29"/>
  <c r="AX32" i="29" s="1"/>
  <c r="AO216" i="29"/>
  <c r="AP216" i="29"/>
  <c r="AQ216" i="29"/>
  <c r="AR216" i="29"/>
  <c r="AT216" i="29"/>
  <c r="AO91" i="29"/>
  <c r="AP91" i="29"/>
  <c r="AQ91" i="29"/>
  <c r="AR91" i="29"/>
  <c r="AT91" i="29"/>
  <c r="AU91" i="29"/>
  <c r="AV91" i="29"/>
  <c r="AE219" i="29"/>
  <c r="AU219" i="29" s="1"/>
  <c r="S219" i="29"/>
  <c r="AO219" i="29" s="1"/>
  <c r="U219" i="29"/>
  <c r="AP219" i="29" s="1"/>
  <c r="AQ219" i="29"/>
  <c r="AR219" i="29"/>
  <c r="AT219" i="29"/>
  <c r="AW219" i="29"/>
  <c r="AE220" i="29"/>
  <c r="AU220" i="29" s="1"/>
  <c r="S220" i="29"/>
  <c r="AO220" i="29" s="1"/>
  <c r="U220" i="29"/>
  <c r="AQ220" i="29"/>
  <c r="AR220" i="29"/>
  <c r="AK220" i="29"/>
  <c r="AX220" i="29" s="1"/>
  <c r="S221" i="29"/>
  <c r="U221" i="29"/>
  <c r="AP221" i="29" s="1"/>
  <c r="AQ221" i="29"/>
  <c r="AR221" i="29"/>
  <c r="AT221" i="29"/>
  <c r="AE221" i="29"/>
  <c r="AU221" i="29" s="1"/>
  <c r="AG221" i="29"/>
  <c r="AV221" i="29" s="1"/>
  <c r="AN221" i="29"/>
  <c r="AO221" i="29"/>
  <c r="AW222" i="29"/>
  <c r="S222" i="29"/>
  <c r="AO222" i="29" s="1"/>
  <c r="U222" i="29"/>
  <c r="AP222" i="29" s="1"/>
  <c r="AQ222" i="29"/>
  <c r="AR222" i="29"/>
  <c r="AT222" i="29"/>
  <c r="AG222" i="29"/>
  <c r="AV222" i="29" s="1"/>
  <c r="AT223" i="29"/>
  <c r="S223" i="29"/>
  <c r="AO223" i="29" s="1"/>
  <c r="U223" i="29"/>
  <c r="AP223" i="29" s="1"/>
  <c r="AQ223" i="29"/>
  <c r="AR223" i="29"/>
  <c r="AS223" i="29"/>
  <c r="AE223" i="29"/>
  <c r="AU223" i="29" s="1"/>
  <c r="S224" i="29"/>
  <c r="U224" i="29"/>
  <c r="AP224" i="29" s="1"/>
  <c r="AQ224" i="29"/>
  <c r="AR224" i="29"/>
  <c r="AS224" i="29"/>
  <c r="S225" i="29"/>
  <c r="AO225" i="29" s="1"/>
  <c r="AQ225" i="29"/>
  <c r="AR225" i="29"/>
  <c r="AT225" i="29"/>
  <c r="AE225" i="29"/>
  <c r="AU225" i="29" s="1"/>
  <c r="AG225" i="29"/>
  <c r="AV225" i="29" s="1"/>
  <c r="AW225" i="29"/>
  <c r="AN225" i="29"/>
  <c r="AP225" i="29"/>
  <c r="S226" i="29"/>
  <c r="AO226" i="29" s="1"/>
  <c r="U226" i="29"/>
  <c r="AP226" i="29" s="1"/>
  <c r="AQ226" i="29"/>
  <c r="AR226" i="29"/>
  <c r="AT226" i="29"/>
  <c r="AG226" i="29"/>
  <c r="AV226" i="29" s="1"/>
  <c r="S227" i="29"/>
  <c r="AO227" i="29" s="1"/>
  <c r="U227" i="29"/>
  <c r="AP227" i="29" s="1"/>
  <c r="AQ227" i="29"/>
  <c r="AR227" i="29"/>
  <c r="AT227" i="29"/>
  <c r="AE227" i="29"/>
  <c r="AU227" i="29" s="1"/>
  <c r="AG227" i="29"/>
  <c r="AV227" i="29" s="1"/>
  <c r="AW227" i="29"/>
  <c r="S228" i="29"/>
  <c r="AO228" i="29" s="1"/>
  <c r="U228" i="29"/>
  <c r="AP228" i="29" s="1"/>
  <c r="AQ228" i="29"/>
  <c r="AR228" i="29"/>
  <c r="AS228" i="29"/>
  <c r="AK228" i="29"/>
  <c r="AX228" i="29" s="1"/>
  <c r="S229" i="29"/>
  <c r="AO229" i="29" s="1"/>
  <c r="U229" i="29"/>
  <c r="AP229" i="29" s="1"/>
  <c r="AQ229" i="29"/>
  <c r="AR229" i="29"/>
  <c r="AE229" i="29"/>
  <c r="AU229" i="29" s="1"/>
  <c r="AW229" i="29"/>
  <c r="AK229" i="29"/>
  <c r="AX229" i="29" s="1"/>
  <c r="S230" i="29"/>
  <c r="AO230" i="29" s="1"/>
  <c r="U230" i="29"/>
  <c r="AP230" i="29" s="1"/>
  <c r="AQ230" i="29"/>
  <c r="AR230" i="29"/>
  <c r="AT230" i="29"/>
  <c r="AE230" i="29"/>
  <c r="AU230" i="29" s="1"/>
  <c r="S231" i="29"/>
  <c r="AO231" i="29" s="1"/>
  <c r="U231" i="29"/>
  <c r="AP231" i="29" s="1"/>
  <c r="AQ231" i="29"/>
  <c r="AR231" i="29"/>
  <c r="AE231" i="29"/>
  <c r="AU231" i="29" s="1"/>
  <c r="AW231" i="29"/>
  <c r="AK232" i="29"/>
  <c r="AX232" i="29" s="1"/>
  <c r="S232" i="29"/>
  <c r="AO232" i="29" s="1"/>
  <c r="U232" i="29"/>
  <c r="AP232" i="29" s="1"/>
  <c r="AQ232" i="29"/>
  <c r="AR232" i="29"/>
  <c r="AT232" i="29"/>
  <c r="AG232" i="29"/>
  <c r="AV232" i="29" s="1"/>
  <c r="AW232" i="29"/>
  <c r="AN232" i="29"/>
  <c r="AG233" i="29"/>
  <c r="AV233" i="29" s="1"/>
  <c r="S233" i="29"/>
  <c r="AO233" i="29" s="1"/>
  <c r="U233" i="29"/>
  <c r="AP233" i="29" s="1"/>
  <c r="AQ233" i="29"/>
  <c r="AR233" i="29"/>
  <c r="AE233" i="29"/>
  <c r="AU233" i="29" s="1"/>
  <c r="AW233" i="29"/>
  <c r="AW234" i="29"/>
  <c r="S234" i="29"/>
  <c r="AO234" i="29" s="1"/>
  <c r="U234" i="29"/>
  <c r="AP234" i="29" s="1"/>
  <c r="AQ234" i="29"/>
  <c r="AR234" i="29"/>
  <c r="AS234" i="29"/>
  <c r="AT234" i="29"/>
  <c r="AE234" i="29"/>
  <c r="AU234" i="29" s="1"/>
  <c r="AG234" i="29"/>
  <c r="AV234" i="29" s="1"/>
  <c r="S235" i="29"/>
  <c r="AO235" i="29" s="1"/>
  <c r="U235" i="29"/>
  <c r="AP235" i="29" s="1"/>
  <c r="AQ235" i="29"/>
  <c r="AR235" i="29"/>
  <c r="AT235" i="29"/>
  <c r="AE235" i="29"/>
  <c r="AU235" i="29" s="1"/>
  <c r="AG235" i="29"/>
  <c r="AV235" i="29" s="1"/>
  <c r="S236" i="29"/>
  <c r="AO236" i="29" s="1"/>
  <c r="U236" i="29"/>
  <c r="AP236" i="29" s="1"/>
  <c r="AQ236" i="29"/>
  <c r="AR236" i="29"/>
  <c r="AT236" i="29"/>
  <c r="AG236" i="29"/>
  <c r="AV236" i="29" s="1"/>
  <c r="AW236" i="29"/>
  <c r="AK236" i="29"/>
  <c r="AX236" i="29" s="1"/>
  <c r="S237" i="29"/>
  <c r="U237" i="29"/>
  <c r="AP237" i="29" s="1"/>
  <c r="AQ237" i="29"/>
  <c r="AR237" i="29"/>
  <c r="AS237" i="29"/>
  <c r="AT237" i="29"/>
  <c r="AG237" i="29"/>
  <c r="AV237" i="29" s="1"/>
  <c r="AW237" i="29"/>
  <c r="AO237" i="29"/>
  <c r="AE238" i="29"/>
  <c r="AU238" i="29" s="1"/>
  <c r="S238" i="29"/>
  <c r="AO238" i="29" s="1"/>
  <c r="U238" i="29"/>
  <c r="AP238" i="29" s="1"/>
  <c r="AQ238" i="29"/>
  <c r="AR238" i="29"/>
  <c r="AS238" i="29"/>
  <c r="AT238" i="29"/>
  <c r="AG238" i="29"/>
  <c r="AV238" i="29" s="1"/>
  <c r="AW238" i="29"/>
  <c r="U239" i="29"/>
  <c r="AP239" i="29" s="1"/>
  <c r="AQ239" i="29"/>
  <c r="AR239" i="29"/>
  <c r="AS239" i="29"/>
  <c r="AT239" i="29"/>
  <c r="AK239" i="29"/>
  <c r="AX239" i="29" s="1"/>
  <c r="AN239" i="29"/>
  <c r="AO239" i="29"/>
  <c r="S240" i="29"/>
  <c r="AO240" i="29" s="1"/>
  <c r="U240" i="29"/>
  <c r="AP240" i="29" s="1"/>
  <c r="AQ240" i="29"/>
  <c r="AR240" i="29"/>
  <c r="AS240" i="29"/>
  <c r="AT240" i="29"/>
  <c r="AG240" i="29"/>
  <c r="AV240" i="29" s="1"/>
  <c r="AW240" i="29"/>
  <c r="AS241" i="29"/>
  <c r="S241" i="29"/>
  <c r="AO241" i="29" s="1"/>
  <c r="U241" i="29"/>
  <c r="AP241" i="29" s="1"/>
  <c r="AQ241" i="29"/>
  <c r="AR241" i="29"/>
  <c r="AT241" i="29"/>
  <c r="AE241" i="29"/>
  <c r="AU241" i="29" s="1"/>
  <c r="AG241" i="29"/>
  <c r="AV241" i="29" s="1"/>
  <c r="AW241" i="29"/>
  <c r="AS242" i="29"/>
  <c r="S242" i="29"/>
  <c r="AO242" i="29" s="1"/>
  <c r="U242" i="29"/>
  <c r="AP242" i="29" s="1"/>
  <c r="AQ242" i="29"/>
  <c r="AR242" i="29"/>
  <c r="AT242" i="29"/>
  <c r="AE242" i="29"/>
  <c r="AU242" i="29" s="1"/>
  <c r="AG242" i="29"/>
  <c r="AV242" i="29" s="1"/>
  <c r="AW242" i="29"/>
  <c r="AK242" i="29"/>
  <c r="AX242" i="29" s="1"/>
  <c r="S243" i="29"/>
  <c r="AO243" i="29" s="1"/>
  <c r="U243" i="29"/>
  <c r="AP243" i="29" s="1"/>
  <c r="AQ243" i="29"/>
  <c r="AR243" i="29"/>
  <c r="AT243" i="29"/>
  <c r="AE243" i="29"/>
  <c r="AU243" i="29" s="1"/>
  <c r="AW243" i="29"/>
  <c r="AK243" i="29"/>
  <c r="AX243" i="29" s="1"/>
  <c r="AE244" i="29"/>
  <c r="AU244" i="29" s="1"/>
  <c r="S244" i="29"/>
  <c r="AO244" i="29" s="1"/>
  <c r="U244" i="29"/>
  <c r="AP244" i="29" s="1"/>
  <c r="AQ244" i="29"/>
  <c r="AR244" i="29"/>
  <c r="AS244" i="29"/>
  <c r="AT244" i="29"/>
  <c r="AG244" i="29"/>
  <c r="AV244" i="29" s="1"/>
  <c r="AW244" i="29"/>
  <c r="AK244" i="29"/>
  <c r="AX244" i="29" s="1"/>
  <c r="S245" i="29"/>
  <c r="AO245" i="29" s="1"/>
  <c r="U245" i="29"/>
  <c r="AP245" i="29" s="1"/>
  <c r="AR245" i="29"/>
  <c r="AS245" i="29"/>
  <c r="AT245" i="29"/>
  <c r="AE245" i="29"/>
  <c r="AU245" i="29" s="1"/>
  <c r="AG245" i="29"/>
  <c r="AV245" i="29" s="1"/>
  <c r="AW245" i="29"/>
  <c r="AK245" i="29"/>
  <c r="AX245" i="29" s="1"/>
  <c r="AQ245" i="29"/>
  <c r="S246" i="29"/>
  <c r="AO246" i="29" s="1"/>
  <c r="U246" i="29"/>
  <c r="AP246" i="29" s="1"/>
  <c r="AQ246" i="29"/>
  <c r="AR246" i="29"/>
  <c r="AS246" i="29"/>
  <c r="AT246" i="29"/>
  <c r="AE246" i="29"/>
  <c r="AU246" i="29" s="1"/>
  <c r="AG246" i="29"/>
  <c r="AV246" i="29" s="1"/>
  <c r="AW246" i="29"/>
  <c r="AK246" i="29"/>
  <c r="AX246" i="29" s="1"/>
  <c r="AE247" i="29"/>
  <c r="AU247" i="29" s="1"/>
  <c r="S247" i="29"/>
  <c r="AO247" i="29" s="1"/>
  <c r="U247" i="29"/>
  <c r="AP247" i="29" s="1"/>
  <c r="AQ247" i="29"/>
  <c r="AR247" i="29"/>
  <c r="AS247" i="29"/>
  <c r="AT247" i="29"/>
  <c r="AG247" i="29"/>
  <c r="AV247" i="29" s="1"/>
  <c r="AW247" i="29"/>
  <c r="AK247" i="29"/>
  <c r="AX247" i="29" s="1"/>
  <c r="S248" i="29"/>
  <c r="AO248" i="29" s="1"/>
  <c r="U248" i="29"/>
  <c r="AP248" i="29" s="1"/>
  <c r="AQ248" i="29"/>
  <c r="AR248" i="29"/>
  <c r="AT248" i="29"/>
  <c r="AW248" i="29"/>
  <c r="AK248" i="29"/>
  <c r="AX248" i="29" s="1"/>
  <c r="S249" i="29"/>
  <c r="AO249" i="29" s="1"/>
  <c r="U249" i="29"/>
  <c r="AP249" i="29" s="1"/>
  <c r="AQ249" i="29"/>
  <c r="AR249" i="29"/>
  <c r="AS249" i="29"/>
  <c r="AT249" i="29"/>
  <c r="AE249" i="29"/>
  <c r="AU249" i="29" s="1"/>
  <c r="AG249" i="29"/>
  <c r="AV249" i="29" s="1"/>
  <c r="AW249" i="29"/>
  <c r="AK249" i="29"/>
  <c r="AX249" i="29" s="1"/>
  <c r="S250" i="29"/>
  <c r="AO250" i="29" s="1"/>
  <c r="U250" i="29"/>
  <c r="AP250" i="29" s="1"/>
  <c r="AQ250" i="29"/>
  <c r="AR250" i="29"/>
  <c r="AS250" i="29"/>
  <c r="AT250" i="29"/>
  <c r="AE250" i="29"/>
  <c r="AU250" i="29" s="1"/>
  <c r="AG250" i="29"/>
  <c r="AV250" i="29" s="1"/>
  <c r="AW250" i="29"/>
  <c r="AK250" i="29"/>
  <c r="AX250" i="29" s="1"/>
  <c r="AW251" i="29"/>
  <c r="S251" i="29"/>
  <c r="AO251" i="29" s="1"/>
  <c r="U251" i="29"/>
  <c r="AP251" i="29" s="1"/>
  <c r="AQ251" i="29"/>
  <c r="AR251" i="29"/>
  <c r="AS251" i="29"/>
  <c r="AT251" i="29"/>
  <c r="AE251" i="29"/>
  <c r="AU251" i="29" s="1"/>
  <c r="AG251" i="29"/>
  <c r="AV251" i="29" s="1"/>
  <c r="AK251" i="29"/>
  <c r="AX251" i="29" s="1"/>
  <c r="S252" i="29"/>
  <c r="AO252" i="29" s="1"/>
  <c r="U252" i="29"/>
  <c r="AP252" i="29" s="1"/>
  <c r="AQ252" i="29"/>
  <c r="AR252" i="29"/>
  <c r="AS252" i="29"/>
  <c r="AT252" i="29"/>
  <c r="AE252" i="29"/>
  <c r="AU252" i="29" s="1"/>
  <c r="AG252" i="29"/>
  <c r="AV252" i="29" s="1"/>
  <c r="AW252" i="29"/>
  <c r="AK252" i="29"/>
  <c r="AX252" i="29" s="1"/>
  <c r="S253" i="29"/>
  <c r="AO253" i="29" s="1"/>
  <c r="U253" i="29"/>
  <c r="AP253" i="29" s="1"/>
  <c r="AQ253" i="29"/>
  <c r="AR253" i="29"/>
  <c r="AS253" i="29"/>
  <c r="AT253" i="29"/>
  <c r="AE253" i="29"/>
  <c r="AU253" i="29" s="1"/>
  <c r="AG253" i="29"/>
  <c r="AV253" i="29" s="1"/>
  <c r="AW253" i="29"/>
  <c r="AK253" i="29"/>
  <c r="AX253" i="29" s="1"/>
  <c r="AS254" i="29"/>
  <c r="S254" i="29"/>
  <c r="AO254" i="29" s="1"/>
  <c r="U254" i="29"/>
  <c r="AP254" i="29" s="1"/>
  <c r="AQ254" i="29"/>
  <c r="AR254" i="29"/>
  <c r="AT254" i="29"/>
  <c r="AE254" i="29"/>
  <c r="AU254" i="29" s="1"/>
  <c r="AG254" i="29"/>
  <c r="AV254" i="29" s="1"/>
  <c r="AW254" i="29"/>
  <c r="AK254" i="29"/>
  <c r="AX254" i="29" s="1"/>
  <c r="AT255" i="29"/>
  <c r="S255" i="29"/>
  <c r="AO255" i="29" s="1"/>
  <c r="U255" i="29"/>
  <c r="AP255" i="29" s="1"/>
  <c r="AQ255" i="29"/>
  <c r="AR255" i="29"/>
  <c r="AS255" i="29"/>
  <c r="AE255" i="29"/>
  <c r="AU255" i="29" s="1"/>
  <c r="AG255" i="29"/>
  <c r="AV255" i="29" s="1"/>
  <c r="AW255" i="29"/>
  <c r="AK255" i="29"/>
  <c r="AX255" i="29" s="1"/>
  <c r="AW256" i="29"/>
  <c r="S256" i="29"/>
  <c r="AO256" i="29" s="1"/>
  <c r="U256" i="29"/>
  <c r="AP256" i="29" s="1"/>
  <c r="AQ256" i="29"/>
  <c r="AR256" i="29"/>
  <c r="AS256" i="29"/>
  <c r="AT256" i="29"/>
  <c r="AE256" i="29"/>
  <c r="AU256" i="29" s="1"/>
  <c r="AG256" i="29"/>
  <c r="AV256" i="29" s="1"/>
  <c r="AK256" i="29"/>
  <c r="AX256" i="29" s="1"/>
  <c r="S257" i="29"/>
  <c r="AO257" i="29" s="1"/>
  <c r="U257" i="29"/>
  <c r="AP257" i="29" s="1"/>
  <c r="AQ257" i="29"/>
  <c r="AR257" i="29"/>
  <c r="AS257" i="29"/>
  <c r="AT257" i="29"/>
  <c r="AG257" i="29"/>
  <c r="AV257" i="29" s="1"/>
  <c r="AK257" i="29"/>
  <c r="AX257" i="29" s="1"/>
  <c r="S258" i="29"/>
  <c r="AO258" i="29" s="1"/>
  <c r="U258" i="29"/>
  <c r="AP258" i="29" s="1"/>
  <c r="AQ258" i="29"/>
  <c r="AR258" i="29"/>
  <c r="AS258" i="29"/>
  <c r="AT258" i="29"/>
  <c r="AE258" i="29"/>
  <c r="AU258" i="29" s="1"/>
  <c r="AG258" i="29"/>
  <c r="AV258" i="29" s="1"/>
  <c r="AW258" i="29"/>
  <c r="AK258" i="29"/>
  <c r="AX258" i="29" s="1"/>
  <c r="AS259" i="29"/>
  <c r="S259" i="29"/>
  <c r="AO259" i="29" s="1"/>
  <c r="U259" i="29"/>
  <c r="AP259" i="29" s="1"/>
  <c r="AQ259" i="29"/>
  <c r="AR259" i="29"/>
  <c r="AT259" i="29"/>
  <c r="AE259" i="29"/>
  <c r="AU259" i="29" s="1"/>
  <c r="AG259" i="29"/>
  <c r="AV259" i="29" s="1"/>
  <c r="AW259" i="29"/>
  <c r="S260" i="29"/>
  <c r="AO260" i="29" s="1"/>
  <c r="U260" i="29"/>
  <c r="AP260" i="29" s="1"/>
  <c r="AQ260" i="29"/>
  <c r="AR260" i="29"/>
  <c r="AS260" i="29"/>
  <c r="AT260" i="29"/>
  <c r="AE260" i="29"/>
  <c r="AU260" i="29" s="1"/>
  <c r="AG260" i="29"/>
  <c r="AV260" i="29" s="1"/>
  <c r="AW260" i="29"/>
  <c r="AK260" i="29"/>
  <c r="AX260" i="29" s="1"/>
  <c r="AS261" i="29"/>
  <c r="S261" i="29"/>
  <c r="AO261" i="29" s="1"/>
  <c r="U261" i="29"/>
  <c r="AP261" i="29" s="1"/>
  <c r="AQ261" i="29"/>
  <c r="AR261" i="29"/>
  <c r="AT261" i="29"/>
  <c r="AE261" i="29"/>
  <c r="AU261" i="29" s="1"/>
  <c r="AG261" i="29"/>
  <c r="AV261" i="29" s="1"/>
  <c r="AW261" i="29"/>
  <c r="AK261" i="29"/>
  <c r="AX261" i="29" s="1"/>
  <c r="AK262" i="29"/>
  <c r="AX262" i="29" s="1"/>
  <c r="S262" i="29"/>
  <c r="AO262" i="29" s="1"/>
  <c r="U262" i="29"/>
  <c r="AP262" i="29" s="1"/>
  <c r="AQ262" i="29"/>
  <c r="AR262" i="29"/>
  <c r="AS262" i="29"/>
  <c r="AT262" i="29"/>
  <c r="AE262" i="29"/>
  <c r="AU262" i="29" s="1"/>
  <c r="AG262" i="29"/>
  <c r="AV262" i="29" s="1"/>
  <c r="AW262" i="29"/>
  <c r="AS263" i="29"/>
  <c r="S263" i="29"/>
  <c r="AO263" i="29" s="1"/>
  <c r="U263" i="29"/>
  <c r="AP263" i="29" s="1"/>
  <c r="AQ263" i="29"/>
  <c r="AR263" i="29"/>
  <c r="AT263" i="29"/>
  <c r="AE263" i="29"/>
  <c r="AU263" i="29" s="1"/>
  <c r="AG263" i="29"/>
  <c r="AV263" i="29" s="1"/>
  <c r="AW263" i="29"/>
  <c r="AK263" i="29"/>
  <c r="AX263" i="29" s="1"/>
  <c r="S264" i="29"/>
  <c r="AO264" i="29" s="1"/>
  <c r="U264" i="29"/>
  <c r="AP264" i="29" s="1"/>
  <c r="AQ264" i="29"/>
  <c r="AR264" i="29"/>
  <c r="AS264" i="29"/>
  <c r="AT264" i="29"/>
  <c r="AE264" i="29"/>
  <c r="AU264" i="29" s="1"/>
  <c r="AG264" i="29"/>
  <c r="AV264" i="29" s="1"/>
  <c r="AK264" i="29"/>
  <c r="AX264" i="29" s="1"/>
  <c r="AW264" i="29"/>
  <c r="AW265" i="29"/>
  <c r="S265" i="29"/>
  <c r="AO265" i="29" s="1"/>
  <c r="U265" i="29"/>
  <c r="AP265" i="29" s="1"/>
  <c r="AQ265" i="29"/>
  <c r="AR265" i="29"/>
  <c r="AS265" i="29"/>
  <c r="AT265" i="29"/>
  <c r="AE265" i="29"/>
  <c r="AU265" i="29" s="1"/>
  <c r="AG265" i="29"/>
  <c r="AV265" i="29" s="1"/>
  <c r="AK265" i="29"/>
  <c r="AX265" i="29" s="1"/>
  <c r="S266" i="29"/>
  <c r="AO266" i="29" s="1"/>
  <c r="U266" i="29"/>
  <c r="AP266" i="29" s="1"/>
  <c r="AQ266" i="29"/>
  <c r="AR266" i="29"/>
  <c r="AS266" i="29"/>
  <c r="AT266" i="29"/>
  <c r="AE266" i="29"/>
  <c r="AU266" i="29" s="1"/>
  <c r="AG266" i="29"/>
  <c r="AV266" i="29" s="1"/>
  <c r="AW266" i="29"/>
  <c r="AK266" i="29"/>
  <c r="AX266" i="29" s="1"/>
  <c r="S267" i="29"/>
  <c r="AO267" i="29" s="1"/>
  <c r="U267" i="29"/>
  <c r="AP267" i="29" s="1"/>
  <c r="AQ267" i="29"/>
  <c r="AR267" i="29"/>
  <c r="AS267" i="29"/>
  <c r="AT267" i="29"/>
  <c r="AE267" i="29"/>
  <c r="AU267" i="29" s="1"/>
  <c r="AG267" i="29"/>
  <c r="AV267" i="29" s="1"/>
  <c r="AW267" i="29"/>
  <c r="AK267" i="29"/>
  <c r="AX267" i="29" s="1"/>
  <c r="S268" i="29"/>
  <c r="AO268" i="29" s="1"/>
  <c r="U268" i="29"/>
  <c r="AP268" i="29" s="1"/>
  <c r="AQ268" i="29"/>
  <c r="AR268" i="29"/>
  <c r="AS268" i="29"/>
  <c r="AT268" i="29"/>
  <c r="AE268" i="29"/>
  <c r="AU268" i="29" s="1"/>
  <c r="AG268" i="29"/>
  <c r="AV268" i="29" s="1"/>
  <c r="AW268" i="29"/>
  <c r="AK268" i="29"/>
  <c r="AX268" i="29" s="1"/>
  <c r="S269" i="29"/>
  <c r="AO269" i="29" s="1"/>
  <c r="U269" i="29"/>
  <c r="AP269" i="29" s="1"/>
  <c r="AQ269" i="29"/>
  <c r="AR269" i="29"/>
  <c r="AS269" i="29"/>
  <c r="AT269" i="29"/>
  <c r="AE269" i="29"/>
  <c r="AU269" i="29" s="1"/>
  <c r="AG269" i="29"/>
  <c r="AV269" i="29" s="1"/>
  <c r="AK269" i="29"/>
  <c r="AX269" i="29" s="1"/>
  <c r="AW269" i="29"/>
  <c r="AE270" i="29"/>
  <c r="AU270" i="29" s="1"/>
  <c r="S270" i="29"/>
  <c r="AO270" i="29" s="1"/>
  <c r="U270" i="29"/>
  <c r="AP270" i="29" s="1"/>
  <c r="AQ270" i="29"/>
  <c r="AR270" i="29"/>
  <c r="AS270" i="29"/>
  <c r="AT270" i="29"/>
  <c r="AG270" i="29"/>
  <c r="AV270" i="29" s="1"/>
  <c r="AW270" i="29"/>
  <c r="AK270" i="29"/>
  <c r="AX270" i="29" s="1"/>
  <c r="S271" i="29"/>
  <c r="AO271" i="29" s="1"/>
  <c r="U271" i="29"/>
  <c r="AP271" i="29" s="1"/>
  <c r="AQ271" i="29"/>
  <c r="AR271" i="29"/>
  <c r="AS271" i="29"/>
  <c r="AT271" i="29"/>
  <c r="AE271" i="29"/>
  <c r="AU271" i="29" s="1"/>
  <c r="AG271" i="29"/>
  <c r="AV271" i="29" s="1"/>
  <c r="AW271" i="29"/>
  <c r="AK271" i="29"/>
  <c r="AX271" i="29" s="1"/>
  <c r="AS272" i="29"/>
  <c r="S272" i="29"/>
  <c r="AO272" i="29" s="1"/>
  <c r="U272" i="29"/>
  <c r="AP272" i="29" s="1"/>
  <c r="AQ272" i="29"/>
  <c r="AR272" i="29"/>
  <c r="AT272" i="29"/>
  <c r="AE272" i="29"/>
  <c r="AU272" i="29" s="1"/>
  <c r="AG272" i="29"/>
  <c r="AV272" i="29" s="1"/>
  <c r="AW272" i="29"/>
  <c r="AK272" i="29"/>
  <c r="AX272" i="29" s="1"/>
  <c r="S273" i="29"/>
  <c r="AO273" i="29" s="1"/>
  <c r="U273" i="29"/>
  <c r="AP273" i="29" s="1"/>
  <c r="AQ273" i="29"/>
  <c r="AR273" i="29"/>
  <c r="AS273" i="29"/>
  <c r="AT273" i="29"/>
  <c r="AE273" i="29"/>
  <c r="AU273" i="29" s="1"/>
  <c r="AG273" i="29"/>
  <c r="AV273" i="29" s="1"/>
  <c r="AW273" i="29"/>
  <c r="AK273" i="29"/>
  <c r="AX273" i="29" s="1"/>
  <c r="S274" i="29"/>
  <c r="AO274" i="29" s="1"/>
  <c r="U274" i="29"/>
  <c r="AP274" i="29" s="1"/>
  <c r="AQ274" i="29"/>
  <c r="AR274" i="29"/>
  <c r="AS274" i="29"/>
  <c r="AT274" i="29"/>
  <c r="AE274" i="29"/>
  <c r="AU274" i="29" s="1"/>
  <c r="AG274" i="29"/>
  <c r="AV274" i="29" s="1"/>
  <c r="AW274" i="29"/>
  <c r="AK274" i="29"/>
  <c r="AX274" i="29" s="1"/>
  <c r="S275" i="29"/>
  <c r="AO275" i="29" s="1"/>
  <c r="U275" i="29"/>
  <c r="AP275" i="29" s="1"/>
  <c r="AQ275" i="29"/>
  <c r="AR275" i="29"/>
  <c r="AS275" i="29"/>
  <c r="AT275" i="29"/>
  <c r="AE275" i="29"/>
  <c r="AU275" i="29" s="1"/>
  <c r="AG275" i="29"/>
  <c r="AV275" i="29" s="1"/>
  <c r="AW275" i="29"/>
  <c r="AK275" i="29"/>
  <c r="AX275" i="29" s="1"/>
  <c r="S276" i="29"/>
  <c r="AO276" i="29" s="1"/>
  <c r="U276" i="29"/>
  <c r="AP276" i="29" s="1"/>
  <c r="AQ276" i="29"/>
  <c r="AR276" i="29"/>
  <c r="AS276" i="29"/>
  <c r="AT276" i="29"/>
  <c r="AE276" i="29"/>
  <c r="AU276" i="29" s="1"/>
  <c r="AG276" i="29"/>
  <c r="AV276" i="29" s="1"/>
  <c r="AW276" i="29"/>
  <c r="AK276" i="29"/>
  <c r="AX276" i="29" s="1"/>
  <c r="S277" i="29"/>
  <c r="AO277" i="29" s="1"/>
  <c r="U277" i="29"/>
  <c r="AP277" i="29" s="1"/>
  <c r="AQ277" i="29"/>
  <c r="AR277" i="29"/>
  <c r="AS277" i="29"/>
  <c r="AT277" i="29"/>
  <c r="AE277" i="29"/>
  <c r="AU277" i="29" s="1"/>
  <c r="AG277" i="29"/>
  <c r="AV277" i="29" s="1"/>
  <c r="AW277" i="29"/>
  <c r="AK277" i="29"/>
  <c r="AX277" i="29" s="1"/>
  <c r="S278" i="29"/>
  <c r="AO278" i="29" s="1"/>
  <c r="U278" i="29"/>
  <c r="AP278" i="29" s="1"/>
  <c r="AQ278" i="29"/>
  <c r="AR278" i="29"/>
  <c r="AS278" i="29"/>
  <c r="AT278" i="29"/>
  <c r="AE278" i="29"/>
  <c r="AU278" i="29" s="1"/>
  <c r="AG278" i="29"/>
  <c r="AV278" i="29" s="1"/>
  <c r="AW278" i="29"/>
  <c r="AK278" i="29"/>
  <c r="AX278" i="29" s="1"/>
  <c r="S279" i="29"/>
  <c r="AO279" i="29" s="1"/>
  <c r="U279" i="29"/>
  <c r="AP279" i="29" s="1"/>
  <c r="AQ279" i="29"/>
  <c r="AR279" i="29"/>
  <c r="AS279" i="29"/>
  <c r="AT279" i="29"/>
  <c r="AE279" i="29"/>
  <c r="AU279" i="29" s="1"/>
  <c r="AG279" i="29"/>
  <c r="AV279" i="29" s="1"/>
  <c r="AW279" i="29"/>
  <c r="AK279" i="29"/>
  <c r="AX279" i="29" s="1"/>
  <c r="S280" i="29"/>
  <c r="AO280" i="29" s="1"/>
  <c r="U280" i="29"/>
  <c r="AP280" i="29" s="1"/>
  <c r="AQ280" i="29"/>
  <c r="AR280" i="29"/>
  <c r="AS280" i="29"/>
  <c r="AT280" i="29"/>
  <c r="AE280" i="29"/>
  <c r="AU280" i="29" s="1"/>
  <c r="AG280" i="29"/>
  <c r="AV280" i="29" s="1"/>
  <c r="AW280" i="29"/>
  <c r="AK280" i="29"/>
  <c r="AX280" i="29" s="1"/>
  <c r="S281" i="29"/>
  <c r="AO281" i="29" s="1"/>
  <c r="U281" i="29"/>
  <c r="AP281" i="29" s="1"/>
  <c r="AQ281" i="29"/>
  <c r="AR281" i="29"/>
  <c r="AS281" i="29"/>
  <c r="AT281" i="29"/>
  <c r="AE281" i="29"/>
  <c r="AU281" i="29" s="1"/>
  <c r="AG281" i="29"/>
  <c r="AV281" i="29" s="1"/>
  <c r="AW281" i="29"/>
  <c r="AK281" i="29"/>
  <c r="AX281" i="29" s="1"/>
  <c r="S282" i="29"/>
  <c r="AO282" i="29" s="1"/>
  <c r="U282" i="29"/>
  <c r="AP282" i="29" s="1"/>
  <c r="AQ282" i="29"/>
  <c r="AR282" i="29"/>
  <c r="AS282" i="29"/>
  <c r="AT282" i="29"/>
  <c r="AE282" i="29"/>
  <c r="AU282" i="29" s="1"/>
  <c r="AG282" i="29"/>
  <c r="AV282" i="29" s="1"/>
  <c r="AW282" i="29"/>
  <c r="AK282" i="29"/>
  <c r="AX282" i="29" s="1"/>
  <c r="S283" i="29"/>
  <c r="AO283" i="29" s="1"/>
  <c r="U283" i="29"/>
  <c r="AP283" i="29" s="1"/>
  <c r="AR283" i="29"/>
  <c r="AS283" i="29"/>
  <c r="AT283" i="29"/>
  <c r="AE283" i="29"/>
  <c r="AU283" i="29" s="1"/>
  <c r="AG283" i="29"/>
  <c r="AV283" i="29" s="1"/>
  <c r="AW283" i="29"/>
  <c r="AK283" i="29"/>
  <c r="AX283" i="29" s="1"/>
  <c r="AQ283" i="29"/>
  <c r="S284" i="29"/>
  <c r="AO284" i="29" s="1"/>
  <c r="U284" i="29"/>
  <c r="AP284" i="29" s="1"/>
  <c r="AQ284" i="29"/>
  <c r="AR284" i="29"/>
  <c r="AS284" i="29"/>
  <c r="AT284" i="29"/>
  <c r="AE284" i="29"/>
  <c r="AU284" i="29" s="1"/>
  <c r="AG284" i="29"/>
  <c r="AV284" i="29" s="1"/>
  <c r="AW284" i="29"/>
  <c r="AK284" i="29"/>
  <c r="AX284" i="29" s="1"/>
  <c r="S285" i="29"/>
  <c r="AO285" i="29" s="1"/>
  <c r="U285" i="29"/>
  <c r="AP285" i="29" s="1"/>
  <c r="AQ285" i="29"/>
  <c r="AR285" i="29"/>
  <c r="AS285" i="29"/>
  <c r="AT285" i="29"/>
  <c r="AE285" i="29"/>
  <c r="AU285" i="29" s="1"/>
  <c r="AG285" i="29"/>
  <c r="AV285" i="29" s="1"/>
  <c r="AW285" i="29"/>
  <c r="AK285" i="29"/>
  <c r="AX285" i="29" s="1"/>
  <c r="S286" i="29"/>
  <c r="AO286" i="29" s="1"/>
  <c r="U286" i="29"/>
  <c r="AQ286" i="29"/>
  <c r="AR286" i="29"/>
  <c r="AS286" i="29"/>
  <c r="AT286" i="29"/>
  <c r="AE286" i="29"/>
  <c r="AU286" i="29" s="1"/>
  <c r="AG286" i="29"/>
  <c r="AV286" i="29" s="1"/>
  <c r="AW286" i="29"/>
  <c r="AK286" i="29"/>
  <c r="AX286" i="29" s="1"/>
  <c r="AN287" i="29"/>
  <c r="S287" i="29"/>
  <c r="AO287" i="29" s="1"/>
  <c r="U287" i="29"/>
  <c r="AP287" i="29" s="1"/>
  <c r="AQ287" i="29"/>
  <c r="AR287" i="29"/>
  <c r="AS287" i="29"/>
  <c r="AT287" i="29"/>
  <c r="AE287" i="29"/>
  <c r="AU287" i="29" s="1"/>
  <c r="AG287" i="29"/>
  <c r="AV287" i="29" s="1"/>
  <c r="AW287" i="29"/>
  <c r="AK287" i="29"/>
  <c r="AX287" i="29" s="1"/>
  <c r="S288" i="29"/>
  <c r="AO288" i="29" s="1"/>
  <c r="U288" i="29"/>
  <c r="AP288" i="29" s="1"/>
  <c r="AQ288" i="29"/>
  <c r="AR288" i="29"/>
  <c r="AS288" i="29"/>
  <c r="AT288" i="29"/>
  <c r="AW288" i="29"/>
  <c r="AK288" i="29"/>
  <c r="AX288" i="29" s="1"/>
  <c r="AU288" i="29"/>
  <c r="AV288" i="29"/>
  <c r="AN289" i="29"/>
  <c r="S289" i="29"/>
  <c r="AO289" i="29" s="1"/>
  <c r="U289" i="29"/>
  <c r="AP289" i="29" s="1"/>
  <c r="AQ289" i="29"/>
  <c r="AR289" i="29"/>
  <c r="AS289" i="29"/>
  <c r="AT289" i="29"/>
  <c r="AW289" i="29"/>
  <c r="AK289" i="29"/>
  <c r="AX289" i="29" s="1"/>
  <c r="AU289" i="29"/>
  <c r="AV289" i="29"/>
  <c r="AN290" i="29"/>
  <c r="S290" i="29"/>
  <c r="AO290" i="29" s="1"/>
  <c r="U290" i="29"/>
  <c r="AP290" i="29" s="1"/>
  <c r="AQ290" i="29"/>
  <c r="AR290" i="29"/>
  <c r="AS290" i="29"/>
  <c r="AT290" i="29"/>
  <c r="AW290" i="29"/>
  <c r="AK290" i="29"/>
  <c r="AX290" i="29" s="1"/>
  <c r="AU290" i="29"/>
  <c r="AV290" i="29"/>
  <c r="S291" i="29"/>
  <c r="AO291" i="29" s="1"/>
  <c r="U291" i="29"/>
  <c r="AP291" i="29" s="1"/>
  <c r="AQ291" i="29"/>
  <c r="AR291" i="29"/>
  <c r="AS291" i="29"/>
  <c r="AT291" i="29"/>
  <c r="AW291" i="29"/>
  <c r="AK291" i="29"/>
  <c r="AX291" i="29" s="1"/>
  <c r="AU291" i="29"/>
  <c r="AV291" i="29"/>
  <c r="S292" i="29"/>
  <c r="AO292" i="29" s="1"/>
  <c r="U292" i="29"/>
  <c r="AP292" i="29" s="1"/>
  <c r="AQ292" i="29"/>
  <c r="AR292" i="29"/>
  <c r="AS292" i="29"/>
  <c r="AT292" i="29"/>
  <c r="AW292" i="29"/>
  <c r="AK292" i="29"/>
  <c r="AX292" i="29" s="1"/>
  <c r="AU292" i="29"/>
  <c r="AV292" i="29"/>
  <c r="S293" i="29"/>
  <c r="AO293" i="29" s="1"/>
  <c r="U293" i="29"/>
  <c r="AP293" i="29" s="1"/>
  <c r="AQ293" i="29"/>
  <c r="AR293" i="29"/>
  <c r="AS293" i="29"/>
  <c r="AT293" i="29"/>
  <c r="AK293" i="29"/>
  <c r="AX293" i="29" s="1"/>
  <c r="AN293" i="29"/>
  <c r="AU293" i="29"/>
  <c r="AV293" i="29"/>
  <c r="AW293" i="29"/>
  <c r="AN294" i="29"/>
  <c r="S294" i="29"/>
  <c r="AO294" i="29" s="1"/>
  <c r="U294" i="29"/>
  <c r="AP294" i="29" s="1"/>
  <c r="AQ294" i="29"/>
  <c r="AR294" i="29"/>
  <c r="AS294" i="29"/>
  <c r="AT294" i="29"/>
  <c r="AW294" i="29"/>
  <c r="AK294" i="29"/>
  <c r="AU294" i="29"/>
  <c r="AV294" i="29"/>
  <c r="AN295" i="29"/>
  <c r="S295" i="29"/>
  <c r="AO295" i="29" s="1"/>
  <c r="U295" i="29"/>
  <c r="AP295" i="29" s="1"/>
  <c r="AQ295" i="29"/>
  <c r="AR295" i="29"/>
  <c r="AS295" i="29"/>
  <c r="AT295" i="29"/>
  <c r="AW295" i="29"/>
  <c r="AK295" i="29"/>
  <c r="AX295" i="29" s="1"/>
  <c r="AU295" i="29"/>
  <c r="AV295" i="29"/>
  <c r="AN296" i="29"/>
  <c r="S296" i="29"/>
  <c r="AO296" i="29" s="1"/>
  <c r="U296" i="29"/>
  <c r="AP296" i="29" s="1"/>
  <c r="AQ296" i="29"/>
  <c r="AR296" i="29"/>
  <c r="AS296" i="29"/>
  <c r="AT296" i="29"/>
  <c r="AK296" i="29"/>
  <c r="AX296" i="29" s="1"/>
  <c r="AU296" i="29"/>
  <c r="AV296" i="29"/>
  <c r="AW296" i="29"/>
  <c r="S297" i="29"/>
  <c r="AO297" i="29" s="1"/>
  <c r="U297" i="29"/>
  <c r="AP297" i="29" s="1"/>
  <c r="AQ297" i="29"/>
  <c r="AR297" i="29"/>
  <c r="AS297" i="29"/>
  <c r="AT297" i="29"/>
  <c r="AW297" i="29"/>
  <c r="AK297" i="29"/>
  <c r="AX297" i="29" s="1"/>
  <c r="AU297" i="29"/>
  <c r="AV297" i="29"/>
  <c r="AN298" i="29"/>
  <c r="S298" i="29"/>
  <c r="AO298" i="29" s="1"/>
  <c r="U298" i="29"/>
  <c r="AP298" i="29" s="1"/>
  <c r="AQ298" i="29"/>
  <c r="AR298" i="29"/>
  <c r="AS298" i="29"/>
  <c r="AT298" i="29"/>
  <c r="AW298" i="29"/>
  <c r="AK298" i="29"/>
  <c r="AX298" i="29" s="1"/>
  <c r="AU298" i="29"/>
  <c r="AV298" i="29"/>
  <c r="AN299" i="29"/>
  <c r="S299" i="29"/>
  <c r="AO299" i="29" s="1"/>
  <c r="U299" i="29"/>
  <c r="AP299" i="29" s="1"/>
  <c r="AQ299" i="29"/>
  <c r="AR299" i="29"/>
  <c r="AS299" i="29"/>
  <c r="AT299" i="29"/>
  <c r="AW299" i="29"/>
  <c r="AK299" i="29"/>
  <c r="AX299" i="29" s="1"/>
  <c r="AU299" i="29"/>
  <c r="AV299" i="29"/>
  <c r="AN300" i="29"/>
  <c r="S300" i="29"/>
  <c r="AO300" i="29" s="1"/>
  <c r="U300" i="29"/>
  <c r="AP300" i="29" s="1"/>
  <c r="AQ300" i="29"/>
  <c r="AR300" i="29"/>
  <c r="AS300" i="29"/>
  <c r="AT300" i="29"/>
  <c r="AK300" i="29"/>
  <c r="AX300" i="29" s="1"/>
  <c r="AU300" i="29"/>
  <c r="AV300" i="29"/>
  <c r="AW300" i="29"/>
  <c r="S301" i="29"/>
  <c r="AO301" i="29" s="1"/>
  <c r="U301" i="29"/>
  <c r="AP301" i="29" s="1"/>
  <c r="AQ301" i="29"/>
  <c r="AR301" i="29"/>
  <c r="AS301" i="29"/>
  <c r="AT301" i="29"/>
  <c r="AW301" i="29"/>
  <c r="AK301" i="29"/>
  <c r="AX301" i="29" s="1"/>
  <c r="AU301" i="29"/>
  <c r="AV301" i="29"/>
  <c r="AN302" i="29"/>
  <c r="S302" i="29"/>
  <c r="AO302" i="29" s="1"/>
  <c r="U302" i="29"/>
  <c r="AP302" i="29" s="1"/>
  <c r="AQ302" i="29"/>
  <c r="AR302" i="29"/>
  <c r="AS302" i="29"/>
  <c r="AT302" i="29"/>
  <c r="AW302" i="29"/>
  <c r="AK302" i="29"/>
  <c r="AX302" i="29" s="1"/>
  <c r="AU302" i="29"/>
  <c r="AV302" i="29"/>
  <c r="AN303" i="29"/>
  <c r="S303" i="29"/>
  <c r="AO303" i="29" s="1"/>
  <c r="U303" i="29"/>
  <c r="AP303" i="29" s="1"/>
  <c r="AQ303" i="29"/>
  <c r="AR303" i="29"/>
  <c r="AS303" i="29"/>
  <c r="AT303" i="29"/>
  <c r="AW303" i="29"/>
  <c r="AK303" i="29"/>
  <c r="AX303" i="29" s="1"/>
  <c r="AU303" i="29"/>
  <c r="AV303" i="29"/>
  <c r="AN304" i="29"/>
  <c r="S304" i="29"/>
  <c r="AO304" i="29" s="1"/>
  <c r="U304" i="29"/>
  <c r="AP304" i="29" s="1"/>
  <c r="AQ304" i="29"/>
  <c r="AR304" i="29"/>
  <c r="AS304" i="29"/>
  <c r="AT304" i="29"/>
  <c r="AW304" i="29"/>
  <c r="AK304" i="29"/>
  <c r="AX304" i="29" s="1"/>
  <c r="AU304" i="29"/>
  <c r="AV304" i="29"/>
  <c r="S305" i="29"/>
  <c r="AO305" i="29" s="1"/>
  <c r="U305" i="29"/>
  <c r="AP305" i="29" s="1"/>
  <c r="AQ305" i="29"/>
  <c r="AR305" i="29"/>
  <c r="AS305" i="29"/>
  <c r="AT305" i="29"/>
  <c r="AW305" i="29"/>
  <c r="AK305" i="29"/>
  <c r="AX305" i="29" s="1"/>
  <c r="AU305" i="29"/>
  <c r="AV305" i="29"/>
  <c r="AN306" i="29"/>
  <c r="S306" i="29"/>
  <c r="AO306" i="29" s="1"/>
  <c r="U306" i="29"/>
  <c r="AP306" i="29" s="1"/>
  <c r="AQ306" i="29"/>
  <c r="AR306" i="29"/>
  <c r="AS306" i="29"/>
  <c r="AT306" i="29"/>
  <c r="AW306" i="29"/>
  <c r="AK306" i="29"/>
  <c r="AX306" i="29" s="1"/>
  <c r="AU306" i="29"/>
  <c r="AV306" i="29"/>
  <c r="AN307" i="29"/>
  <c r="S307" i="29"/>
  <c r="AO307" i="29" s="1"/>
  <c r="U307" i="29"/>
  <c r="AP307" i="29" s="1"/>
  <c r="AQ307" i="29"/>
  <c r="AR307" i="29"/>
  <c r="AS307" i="29"/>
  <c r="AT307" i="29"/>
  <c r="AK307" i="29"/>
  <c r="AU307" i="29"/>
  <c r="AV307" i="29"/>
  <c r="AW307" i="29"/>
  <c r="AN308" i="29"/>
  <c r="S308" i="29"/>
  <c r="AO308" i="29" s="1"/>
  <c r="U308" i="29"/>
  <c r="AP308" i="29" s="1"/>
  <c r="AQ308" i="29"/>
  <c r="AR308" i="29"/>
  <c r="AS308" i="29"/>
  <c r="AT308" i="29"/>
  <c r="AK308" i="29"/>
  <c r="AX308" i="29" s="1"/>
  <c r="AU308" i="29"/>
  <c r="AV308" i="29"/>
  <c r="AW308" i="29"/>
  <c r="S309" i="29"/>
  <c r="AO309" i="29" s="1"/>
  <c r="U309" i="29"/>
  <c r="AP309" i="29" s="1"/>
  <c r="AQ309" i="29"/>
  <c r="AR309" i="29"/>
  <c r="AS309" i="29"/>
  <c r="AT309" i="29"/>
  <c r="AW309" i="29"/>
  <c r="AK309" i="29"/>
  <c r="AX309" i="29" s="1"/>
  <c r="AU309" i="29"/>
  <c r="AV309" i="29"/>
  <c r="AN310" i="29"/>
  <c r="S310" i="29"/>
  <c r="AO310" i="29" s="1"/>
  <c r="U310" i="29"/>
  <c r="AP310" i="29" s="1"/>
  <c r="AQ310" i="29"/>
  <c r="AR310" i="29"/>
  <c r="AS310" i="29"/>
  <c r="AT310" i="29"/>
  <c r="AW310" i="29"/>
  <c r="AK310" i="29"/>
  <c r="AX310" i="29" s="1"/>
  <c r="AU310" i="29"/>
  <c r="AV310" i="29"/>
  <c r="AN311" i="29"/>
  <c r="S311" i="29"/>
  <c r="AO311" i="29" s="1"/>
  <c r="U311" i="29"/>
  <c r="AP311" i="29" s="1"/>
  <c r="AQ311" i="29"/>
  <c r="AR311" i="29"/>
  <c r="AS311" i="29"/>
  <c r="AT311" i="29"/>
  <c r="AW311" i="29"/>
  <c r="AK311" i="29"/>
  <c r="AX311" i="29" s="1"/>
  <c r="AU311" i="29"/>
  <c r="AV311" i="29"/>
  <c r="AN312" i="29"/>
  <c r="S312" i="29"/>
  <c r="AO312" i="29" s="1"/>
  <c r="U312" i="29"/>
  <c r="AP312" i="29" s="1"/>
  <c r="AQ312" i="29"/>
  <c r="AR312" i="29"/>
  <c r="AS312" i="29"/>
  <c r="AT312" i="29"/>
  <c r="AW312" i="29"/>
  <c r="AK312" i="29"/>
  <c r="AX312" i="29" s="1"/>
  <c r="AU312" i="29"/>
  <c r="AV312" i="29"/>
  <c r="S313" i="29"/>
  <c r="AO313" i="29" s="1"/>
  <c r="U313" i="29"/>
  <c r="AP313" i="29" s="1"/>
  <c r="AQ313" i="29"/>
  <c r="AR313" i="29"/>
  <c r="AS313" i="29"/>
  <c r="AT313" i="29"/>
  <c r="AW313" i="29"/>
  <c r="AK313" i="29"/>
  <c r="AX313" i="29" s="1"/>
  <c r="AU313" i="29"/>
  <c r="AV313" i="29"/>
  <c r="AN314" i="29"/>
  <c r="S314" i="29"/>
  <c r="AO314" i="29" s="1"/>
  <c r="U314" i="29"/>
  <c r="AP314" i="29" s="1"/>
  <c r="AQ314" i="29"/>
  <c r="AR314" i="29"/>
  <c r="AS314" i="29"/>
  <c r="AT314" i="29"/>
  <c r="AW314" i="29"/>
  <c r="AK314" i="29"/>
  <c r="AX314" i="29" s="1"/>
  <c r="AU314" i="29"/>
  <c r="AV314" i="29"/>
  <c r="AN315" i="29"/>
  <c r="S315" i="29"/>
  <c r="AO315" i="29" s="1"/>
  <c r="U315" i="29"/>
  <c r="AP315" i="29" s="1"/>
  <c r="AQ315" i="29"/>
  <c r="AR315" i="29"/>
  <c r="AS315" i="29"/>
  <c r="AT315" i="29"/>
  <c r="AW315" i="29"/>
  <c r="AK315" i="29"/>
  <c r="AX315" i="29" s="1"/>
  <c r="AU315" i="29"/>
  <c r="AV315" i="29"/>
  <c r="AN316" i="29"/>
  <c r="S316" i="29"/>
  <c r="AO316" i="29" s="1"/>
  <c r="U316" i="29"/>
  <c r="AP316" i="29" s="1"/>
  <c r="AQ316" i="29"/>
  <c r="AR316" i="29"/>
  <c r="AS316" i="29"/>
  <c r="AT316" i="29"/>
  <c r="AK316" i="29"/>
  <c r="AX316" i="29" s="1"/>
  <c r="AU316" i="29"/>
  <c r="AV316" i="29"/>
  <c r="AW316" i="29"/>
  <c r="S317" i="29"/>
  <c r="AO317" i="29" s="1"/>
  <c r="U317" i="29"/>
  <c r="AP317" i="29" s="1"/>
  <c r="AQ317" i="29"/>
  <c r="AR317" i="29"/>
  <c r="AS317" i="29"/>
  <c r="AT317" i="29"/>
  <c r="AW317" i="29"/>
  <c r="AK317" i="29"/>
  <c r="AX317" i="29" s="1"/>
  <c r="AU317" i="29"/>
  <c r="AV317" i="29"/>
  <c r="AN318" i="29"/>
  <c r="S318" i="29"/>
  <c r="AO318" i="29" s="1"/>
  <c r="U318" i="29"/>
  <c r="AP318" i="29" s="1"/>
  <c r="AQ318" i="29"/>
  <c r="AR318" i="29"/>
  <c r="AS318" i="29"/>
  <c r="AT318" i="29"/>
  <c r="AW318" i="29"/>
  <c r="AK318" i="29"/>
  <c r="AX318" i="29" s="1"/>
  <c r="AU318" i="29"/>
  <c r="AV318" i="29"/>
  <c r="AN319" i="29"/>
  <c r="S319" i="29"/>
  <c r="AO319" i="29" s="1"/>
  <c r="U319" i="29"/>
  <c r="AP319" i="29" s="1"/>
  <c r="AQ319" i="29"/>
  <c r="AR319" i="29"/>
  <c r="AS319" i="29"/>
  <c r="AT319" i="29"/>
  <c r="AW319" i="29"/>
  <c r="AK319" i="29"/>
  <c r="AX319" i="29" s="1"/>
  <c r="AU319" i="29"/>
  <c r="AV319" i="29"/>
  <c r="AN320" i="29"/>
  <c r="S320" i="29"/>
  <c r="AO320" i="29" s="1"/>
  <c r="U320" i="29"/>
  <c r="AP320" i="29" s="1"/>
  <c r="AQ320" i="29"/>
  <c r="AR320" i="29"/>
  <c r="AS320" i="29"/>
  <c r="AT320" i="29"/>
  <c r="AW320" i="29"/>
  <c r="AK320" i="29"/>
  <c r="AX320" i="29" s="1"/>
  <c r="AU320" i="29"/>
  <c r="AV320" i="29"/>
  <c r="S321" i="29"/>
  <c r="AO321" i="29" s="1"/>
  <c r="U321" i="29"/>
  <c r="AP321" i="29" s="1"/>
  <c r="AQ321" i="29"/>
  <c r="AR321" i="29"/>
  <c r="AS321" i="29"/>
  <c r="AT321" i="29"/>
  <c r="AW321" i="29"/>
  <c r="AK321" i="29"/>
  <c r="AX321" i="29" s="1"/>
  <c r="AU321" i="29"/>
  <c r="AV321" i="29"/>
  <c r="AN322" i="29"/>
  <c r="S322" i="29"/>
  <c r="AO322" i="29" s="1"/>
  <c r="U322" i="29"/>
  <c r="AP322" i="29" s="1"/>
  <c r="AQ322" i="29"/>
  <c r="AR322" i="29"/>
  <c r="AT322" i="29"/>
  <c r="AW322" i="29"/>
  <c r="AK322" i="29"/>
  <c r="AX322" i="29" s="1"/>
  <c r="AU322" i="29"/>
  <c r="AV322" i="29"/>
  <c r="AN323" i="29"/>
  <c r="S323" i="29"/>
  <c r="AO323" i="29" s="1"/>
  <c r="U323" i="29"/>
  <c r="AP323" i="29" s="1"/>
  <c r="AQ323" i="29"/>
  <c r="AR323" i="29"/>
  <c r="AS323" i="29"/>
  <c r="AT323" i="29"/>
  <c r="AW323" i="29"/>
  <c r="AK323" i="29"/>
  <c r="AX323" i="29" s="1"/>
  <c r="AU323" i="29"/>
  <c r="AV323" i="29"/>
  <c r="AN324" i="29"/>
  <c r="S324" i="29"/>
  <c r="AO324" i="29" s="1"/>
  <c r="U324" i="29"/>
  <c r="AP324" i="29" s="1"/>
  <c r="AQ324" i="29"/>
  <c r="AR324" i="29"/>
  <c r="AS324" i="29"/>
  <c r="AT324" i="29"/>
  <c r="AW324" i="29"/>
  <c r="AK324" i="29"/>
  <c r="AX324" i="29" s="1"/>
  <c r="AU324" i="29"/>
  <c r="AV324" i="29"/>
  <c r="S325" i="29"/>
  <c r="AO325" i="29" s="1"/>
  <c r="U325" i="29"/>
  <c r="AP325" i="29" s="1"/>
  <c r="AQ325" i="29"/>
  <c r="AR325" i="29"/>
  <c r="AS325" i="29"/>
  <c r="AT325" i="29"/>
  <c r="AW325" i="29"/>
  <c r="AK325" i="29"/>
  <c r="AX325" i="29" s="1"/>
  <c r="AU325" i="29"/>
  <c r="AV325" i="29"/>
  <c r="S326" i="29"/>
  <c r="AO326" i="29" s="1"/>
  <c r="U326" i="29"/>
  <c r="AP326" i="29" s="1"/>
  <c r="AQ326" i="29"/>
  <c r="AR326" i="29"/>
  <c r="AS326" i="29"/>
  <c r="AT326" i="29"/>
  <c r="AW326" i="29"/>
  <c r="AK326" i="29"/>
  <c r="AX326" i="29" s="1"/>
  <c r="AU326" i="29"/>
  <c r="AV326" i="29"/>
  <c r="AN327" i="29"/>
  <c r="S327" i="29"/>
  <c r="AO327" i="29" s="1"/>
  <c r="U327" i="29"/>
  <c r="AP327" i="29" s="1"/>
  <c r="AQ327" i="29"/>
  <c r="AR327" i="29"/>
  <c r="AS327" i="29"/>
  <c r="AT327" i="29"/>
  <c r="AW327" i="29"/>
  <c r="AK327" i="29"/>
  <c r="AX327" i="29" s="1"/>
  <c r="AU327" i="29"/>
  <c r="AV327" i="29"/>
  <c r="AN328" i="29"/>
  <c r="S328" i="29"/>
  <c r="AO328" i="29" s="1"/>
  <c r="U328" i="29"/>
  <c r="AP328" i="29" s="1"/>
  <c r="AQ328" i="29"/>
  <c r="AR328" i="29"/>
  <c r="AS328" i="29"/>
  <c r="AT328" i="29"/>
  <c r="AK328" i="29"/>
  <c r="AX328" i="29" s="1"/>
  <c r="AU328" i="29"/>
  <c r="AV328" i="29"/>
  <c r="AW328" i="29"/>
  <c r="S329" i="29"/>
  <c r="AO329" i="29" s="1"/>
  <c r="U329" i="29"/>
  <c r="AP329" i="29" s="1"/>
  <c r="AQ329" i="29"/>
  <c r="AR329" i="29"/>
  <c r="AS329" i="29"/>
  <c r="AT329" i="29"/>
  <c r="AW329" i="29"/>
  <c r="AK329" i="29"/>
  <c r="AX329" i="29" s="1"/>
  <c r="AU329" i="29"/>
  <c r="AV329" i="29"/>
  <c r="AN330" i="29"/>
  <c r="S330" i="29"/>
  <c r="AO330" i="29" s="1"/>
  <c r="U330" i="29"/>
  <c r="AP330" i="29" s="1"/>
  <c r="AQ330" i="29"/>
  <c r="AR330" i="29"/>
  <c r="AS330" i="29"/>
  <c r="AT330" i="29"/>
  <c r="AW330" i="29"/>
  <c r="AK330" i="29"/>
  <c r="AX330" i="29" s="1"/>
  <c r="AU330" i="29"/>
  <c r="AV330" i="29"/>
  <c r="AN331" i="29"/>
  <c r="S331" i="29"/>
  <c r="AO331" i="29" s="1"/>
  <c r="U331" i="29"/>
  <c r="AP331" i="29" s="1"/>
  <c r="AQ331" i="29"/>
  <c r="AR331" i="29"/>
  <c r="AS331" i="29"/>
  <c r="AT331" i="29"/>
  <c r="AW331" i="29"/>
  <c r="AK331" i="29"/>
  <c r="AX331" i="29" s="1"/>
  <c r="AU331" i="29"/>
  <c r="AV331" i="29"/>
  <c r="AN332" i="29"/>
  <c r="S332" i="29"/>
  <c r="AO332" i="29" s="1"/>
  <c r="U332" i="29"/>
  <c r="AP332" i="29" s="1"/>
  <c r="AQ332" i="29"/>
  <c r="AS332" i="29"/>
  <c r="AT332" i="29"/>
  <c r="AW332" i="29"/>
  <c r="AK332" i="29"/>
  <c r="AX332" i="29" s="1"/>
  <c r="AU332" i="29"/>
  <c r="AV332" i="29"/>
  <c r="AN333" i="29"/>
  <c r="S333" i="29"/>
  <c r="AO333" i="29" s="1"/>
  <c r="U333" i="29"/>
  <c r="AP333" i="29" s="1"/>
  <c r="AQ333" i="29"/>
  <c r="AR333" i="29"/>
  <c r="AS333" i="29"/>
  <c r="AT333" i="29"/>
  <c r="AW333" i="29"/>
  <c r="AK333" i="29"/>
  <c r="AX333" i="29" s="1"/>
  <c r="AU333" i="29"/>
  <c r="AV333" i="29"/>
  <c r="S334" i="29"/>
  <c r="AO334" i="29" s="1"/>
  <c r="U334" i="29"/>
  <c r="AP334" i="29" s="1"/>
  <c r="AQ334" i="29"/>
  <c r="AR334" i="29"/>
  <c r="AS334" i="29"/>
  <c r="AT334" i="29"/>
  <c r="AW334" i="29"/>
  <c r="AK334" i="29"/>
  <c r="AX334" i="29" s="1"/>
  <c r="AU334" i="29"/>
  <c r="AV334" i="29"/>
  <c r="AN335" i="29"/>
  <c r="S335" i="29"/>
  <c r="AO335" i="29" s="1"/>
  <c r="U335" i="29"/>
  <c r="AQ335" i="29"/>
  <c r="AR335" i="29"/>
  <c r="AS335" i="29"/>
  <c r="AT335" i="29"/>
  <c r="AW335" i="29"/>
  <c r="AK335" i="29"/>
  <c r="AX335" i="29" s="1"/>
  <c r="AU335" i="29"/>
  <c r="AV335" i="29"/>
  <c r="AN336" i="29"/>
  <c r="S336" i="29"/>
  <c r="AO336" i="29" s="1"/>
  <c r="U336" i="29"/>
  <c r="AP336" i="29" s="1"/>
  <c r="AQ336" i="29"/>
  <c r="AS336" i="29"/>
  <c r="AT336" i="29"/>
  <c r="AW336" i="29"/>
  <c r="AK336" i="29"/>
  <c r="AX336" i="29" s="1"/>
  <c r="AU336" i="29"/>
  <c r="AV336" i="29"/>
  <c r="S337" i="29"/>
  <c r="AO337" i="29" s="1"/>
  <c r="U337" i="29"/>
  <c r="AP337" i="29" s="1"/>
  <c r="AQ337" i="29"/>
  <c r="AR337" i="29"/>
  <c r="AS337" i="29"/>
  <c r="AT337" i="29"/>
  <c r="AW337" i="29"/>
  <c r="AK337" i="29"/>
  <c r="AX337" i="29" s="1"/>
  <c r="AU337" i="29"/>
  <c r="AV337" i="29"/>
  <c r="S338" i="29"/>
  <c r="AO338" i="29" s="1"/>
  <c r="U338" i="29"/>
  <c r="AP338" i="29" s="1"/>
  <c r="AQ338" i="29"/>
  <c r="AR338" i="29"/>
  <c r="AS338" i="29"/>
  <c r="AT338" i="29"/>
  <c r="AW338" i="29"/>
  <c r="AK338" i="29"/>
  <c r="AX338" i="29" s="1"/>
  <c r="AU338" i="29"/>
  <c r="AV338" i="29"/>
  <c r="AN339" i="29"/>
  <c r="S339" i="29"/>
  <c r="AO339" i="29" s="1"/>
  <c r="U339" i="29"/>
  <c r="AQ339" i="29"/>
  <c r="AR339" i="29"/>
  <c r="AS339" i="29"/>
  <c r="AT339" i="29"/>
  <c r="AW339" i="29"/>
  <c r="AK339" i="29"/>
  <c r="AX339" i="29" s="1"/>
  <c r="AU339" i="29"/>
  <c r="AV339" i="29"/>
  <c r="AN340" i="29"/>
  <c r="S340" i="29"/>
  <c r="AO340" i="29" s="1"/>
  <c r="U340" i="29"/>
  <c r="AP340" i="29" s="1"/>
  <c r="AQ340" i="29"/>
  <c r="AS340" i="29"/>
  <c r="AT340" i="29"/>
  <c r="AK340" i="29"/>
  <c r="AX340" i="29" s="1"/>
  <c r="AU340" i="29"/>
  <c r="AV340" i="29"/>
  <c r="AW340" i="29"/>
  <c r="AN341" i="29"/>
  <c r="S341" i="29"/>
  <c r="AO341" i="29" s="1"/>
  <c r="U341" i="29"/>
  <c r="AP341" i="29" s="1"/>
  <c r="AQ341" i="29"/>
  <c r="AR341" i="29"/>
  <c r="AS341" i="29"/>
  <c r="AT341" i="29"/>
  <c r="AW341" i="29"/>
  <c r="AK341" i="29"/>
  <c r="AX341" i="29" s="1"/>
  <c r="AU341" i="29"/>
  <c r="AV341" i="29"/>
  <c r="S342" i="29"/>
  <c r="AO342" i="29" s="1"/>
  <c r="U342" i="29"/>
  <c r="AP342" i="29" s="1"/>
  <c r="AQ342" i="29"/>
  <c r="AR342" i="29"/>
  <c r="AS342" i="29"/>
  <c r="AT342" i="29"/>
  <c r="AW342" i="29"/>
  <c r="AK342" i="29"/>
  <c r="AX342" i="29" s="1"/>
  <c r="AU342" i="29"/>
  <c r="AV342" i="29"/>
  <c r="AN343" i="29"/>
  <c r="S343" i="29"/>
  <c r="AO343" i="29" s="1"/>
  <c r="U343" i="29"/>
  <c r="AQ343" i="29"/>
  <c r="AR343" i="29"/>
  <c r="AS343" i="29"/>
  <c r="AT343" i="29"/>
  <c r="AW343" i="29"/>
  <c r="AK343" i="29"/>
  <c r="AU343" i="29"/>
  <c r="AV343" i="29"/>
  <c r="AN344" i="29"/>
  <c r="S344" i="29"/>
  <c r="AO344" i="29" s="1"/>
  <c r="U344" i="29"/>
  <c r="AP344" i="29" s="1"/>
  <c r="AQ344" i="29"/>
  <c r="AS344" i="29"/>
  <c r="AT344" i="29"/>
  <c r="AK344" i="29"/>
  <c r="AX344" i="29" s="1"/>
  <c r="AU344" i="29"/>
  <c r="AV344" i="29"/>
  <c r="AW344" i="29"/>
  <c r="S345" i="29"/>
  <c r="AO345" i="29" s="1"/>
  <c r="U345" i="29"/>
  <c r="AP345" i="29" s="1"/>
  <c r="AQ345" i="29"/>
  <c r="AR345" i="29"/>
  <c r="AS345" i="29"/>
  <c r="AT345" i="29"/>
  <c r="AW345" i="29"/>
  <c r="AK345" i="29"/>
  <c r="AX345" i="29" s="1"/>
  <c r="AU345" i="29"/>
  <c r="AV345" i="29"/>
  <c r="S346" i="29"/>
  <c r="AO346" i="29" s="1"/>
  <c r="U346" i="29"/>
  <c r="AP346" i="29" s="1"/>
  <c r="AQ346" i="29"/>
  <c r="AR346" i="29"/>
  <c r="AS346" i="29"/>
  <c r="AT346" i="29"/>
  <c r="AW346" i="29"/>
  <c r="AK346" i="29"/>
  <c r="AX346" i="29" s="1"/>
  <c r="AU346" i="29"/>
  <c r="AV346" i="29"/>
  <c r="AN347" i="29"/>
  <c r="S347" i="29"/>
  <c r="AO347" i="29" s="1"/>
  <c r="U347" i="29"/>
  <c r="AQ347" i="29"/>
  <c r="AR347" i="29"/>
  <c r="AS347" i="29"/>
  <c r="AT347" i="29"/>
  <c r="AW347" i="29"/>
  <c r="AK347" i="29"/>
  <c r="AX347" i="29" s="1"/>
  <c r="AU347" i="29"/>
  <c r="AV347" i="29"/>
  <c r="AN348" i="29"/>
  <c r="S348" i="29"/>
  <c r="AO348" i="29" s="1"/>
  <c r="U348" i="29"/>
  <c r="AP348" i="29" s="1"/>
  <c r="AQ348" i="29"/>
  <c r="AS348" i="29"/>
  <c r="AT348" i="29"/>
  <c r="AK348" i="29"/>
  <c r="AX348" i="29" s="1"/>
  <c r="AU348" i="29"/>
  <c r="AV348" i="29"/>
  <c r="AW348" i="29"/>
  <c r="AN349" i="29"/>
  <c r="S349" i="29"/>
  <c r="AO349" i="29" s="1"/>
  <c r="U349" i="29"/>
  <c r="AP349" i="29" s="1"/>
  <c r="AQ349" i="29"/>
  <c r="AR349" i="29"/>
  <c r="AS349" i="29"/>
  <c r="AT349" i="29"/>
  <c r="AK349" i="29"/>
  <c r="AX349" i="29" s="1"/>
  <c r="AU349" i="29"/>
  <c r="AV349" i="29"/>
  <c r="AW349" i="29"/>
  <c r="S350" i="29"/>
  <c r="AO350" i="29" s="1"/>
  <c r="U350" i="29"/>
  <c r="AP350" i="29" s="1"/>
  <c r="AQ350" i="29"/>
  <c r="AR350" i="29"/>
  <c r="AS350" i="29"/>
  <c r="AT350" i="29"/>
  <c r="AW350" i="29"/>
  <c r="AK350" i="29"/>
  <c r="AX350" i="29" s="1"/>
  <c r="AU350" i="29"/>
  <c r="AV350" i="29"/>
  <c r="AN351" i="29"/>
  <c r="S351" i="29"/>
  <c r="AO351" i="29" s="1"/>
  <c r="U351" i="29"/>
  <c r="AQ351" i="29"/>
  <c r="AR351" i="29"/>
  <c r="AS351" i="29"/>
  <c r="AT351" i="29"/>
  <c r="AW351" i="29"/>
  <c r="AK351" i="29"/>
  <c r="AX351" i="29" s="1"/>
  <c r="AU351" i="29"/>
  <c r="AV351" i="29"/>
  <c r="AN352" i="29"/>
  <c r="S352" i="29"/>
  <c r="AO352" i="29" s="1"/>
  <c r="U352" i="29"/>
  <c r="AP352" i="29" s="1"/>
  <c r="AQ352" i="29"/>
  <c r="AR352" i="29"/>
  <c r="AS352" i="29"/>
  <c r="AT352" i="29"/>
  <c r="AW352" i="29"/>
  <c r="AK352" i="29"/>
  <c r="AX352" i="29" s="1"/>
  <c r="AU352" i="29"/>
  <c r="AV352" i="29"/>
  <c r="AN353" i="29"/>
  <c r="S353" i="29"/>
  <c r="AO353" i="29" s="1"/>
  <c r="U353" i="29"/>
  <c r="AP353" i="29" s="1"/>
  <c r="AQ353" i="29"/>
  <c r="AR353" i="29"/>
  <c r="AS353" i="29"/>
  <c r="AT353" i="29"/>
  <c r="AW353" i="29"/>
  <c r="AK353" i="29"/>
  <c r="AX353" i="29" s="1"/>
  <c r="AU353" i="29"/>
  <c r="AV353" i="29"/>
  <c r="S354" i="29"/>
  <c r="AO354" i="29" s="1"/>
  <c r="U354" i="29"/>
  <c r="AP354" i="29" s="1"/>
  <c r="AQ354" i="29"/>
  <c r="AR354" i="29"/>
  <c r="AS354" i="29"/>
  <c r="AT354" i="29"/>
  <c r="AW354" i="29"/>
  <c r="AK354" i="29"/>
  <c r="AX354" i="29" s="1"/>
  <c r="AU354" i="29"/>
  <c r="AV354" i="29"/>
  <c r="AN355" i="29"/>
  <c r="S355" i="29"/>
  <c r="AO355" i="29" s="1"/>
  <c r="U355" i="29"/>
  <c r="AQ355" i="29"/>
  <c r="AR355" i="29"/>
  <c r="AS355" i="29"/>
  <c r="AT355" i="29"/>
  <c r="AW355" i="29"/>
  <c r="AK355" i="29"/>
  <c r="AX355" i="29" s="1"/>
  <c r="AU355" i="29"/>
  <c r="AV355" i="29"/>
  <c r="AN356" i="29"/>
  <c r="S356" i="29"/>
  <c r="U356" i="29"/>
  <c r="AP356" i="29" s="1"/>
  <c r="AQ356" i="29"/>
  <c r="AR356" i="29"/>
  <c r="AS356" i="29"/>
  <c r="AT356" i="29"/>
  <c r="AW356" i="29"/>
  <c r="AK356" i="29"/>
  <c r="AX356" i="29" s="1"/>
  <c r="AU356" i="29"/>
  <c r="AV356" i="29"/>
  <c r="S357" i="29"/>
  <c r="AO357" i="29" s="1"/>
  <c r="U357" i="29"/>
  <c r="AP357" i="29" s="1"/>
  <c r="AQ357" i="29"/>
  <c r="AR357" i="29"/>
  <c r="AS357" i="29"/>
  <c r="AT357" i="29"/>
  <c r="AW357" i="29"/>
  <c r="AK357" i="29"/>
  <c r="AX357" i="29" s="1"/>
  <c r="AU357" i="29"/>
  <c r="AV357" i="29"/>
  <c r="S358" i="29"/>
  <c r="AO358" i="29" s="1"/>
  <c r="U358" i="29"/>
  <c r="AP358" i="29" s="1"/>
  <c r="AQ358" i="29"/>
  <c r="AR358" i="29"/>
  <c r="AS358" i="29"/>
  <c r="AT358" i="29"/>
  <c r="AW358" i="29"/>
  <c r="AK358" i="29"/>
  <c r="AX358" i="29" s="1"/>
  <c r="AU358" i="29"/>
  <c r="AV358" i="29"/>
  <c r="AN359" i="29"/>
  <c r="S359" i="29"/>
  <c r="AO359" i="29" s="1"/>
  <c r="U359" i="29"/>
  <c r="AQ359" i="29"/>
  <c r="AR359" i="29"/>
  <c r="AS359" i="29"/>
  <c r="AT359" i="29"/>
  <c r="AW359" i="29"/>
  <c r="AK359" i="29"/>
  <c r="AX359" i="29" s="1"/>
  <c r="AU359" i="29"/>
  <c r="AV359" i="29"/>
  <c r="AN360" i="29"/>
  <c r="S360" i="29"/>
  <c r="AO360" i="29" s="1"/>
  <c r="U360" i="29"/>
  <c r="AP360" i="29" s="1"/>
  <c r="AQ360" i="29"/>
  <c r="AR360" i="29"/>
  <c r="AS360" i="29"/>
  <c r="AT360" i="29"/>
  <c r="AW360" i="29"/>
  <c r="AK360" i="29"/>
  <c r="AX360" i="29" s="1"/>
  <c r="AU360" i="29"/>
  <c r="AV360" i="29"/>
  <c r="AN361" i="29"/>
  <c r="S361" i="29"/>
  <c r="AO361" i="29" s="1"/>
  <c r="U361" i="29"/>
  <c r="AP361" i="29" s="1"/>
  <c r="AQ361" i="29"/>
  <c r="AR361" i="29"/>
  <c r="AS361" i="29"/>
  <c r="AT361" i="29"/>
  <c r="AK361" i="29"/>
  <c r="AX361" i="29" s="1"/>
  <c r="AU361" i="29"/>
  <c r="AV361" i="29"/>
  <c r="AW361" i="29"/>
  <c r="S362" i="29"/>
  <c r="AO362" i="29" s="1"/>
  <c r="U362" i="29"/>
  <c r="AP362" i="29" s="1"/>
  <c r="AQ362" i="29"/>
  <c r="AR362" i="29"/>
  <c r="AS362" i="29"/>
  <c r="AT362" i="29"/>
  <c r="AW362" i="29"/>
  <c r="AK362" i="29"/>
  <c r="AX362" i="29" s="1"/>
  <c r="AU362" i="29"/>
  <c r="AV362" i="29"/>
  <c r="AN363" i="29"/>
  <c r="S363" i="29"/>
  <c r="AO363" i="29" s="1"/>
  <c r="U363" i="29"/>
  <c r="AQ363" i="29"/>
  <c r="AR363" i="29"/>
  <c r="AS363" i="29"/>
  <c r="AT363" i="29"/>
  <c r="AW363" i="29"/>
  <c r="AK363" i="29"/>
  <c r="AU363" i="29"/>
  <c r="AV363" i="29"/>
  <c r="AN364" i="29"/>
  <c r="S364" i="29"/>
  <c r="AO364" i="29" s="1"/>
  <c r="U364" i="29"/>
  <c r="AP364" i="29" s="1"/>
  <c r="AQ364" i="29"/>
  <c r="AS364" i="29"/>
  <c r="AT364" i="29"/>
  <c r="AW364" i="29"/>
  <c r="AK364" i="29"/>
  <c r="AX364" i="29" s="1"/>
  <c r="AU364" i="29"/>
  <c r="AV364" i="29"/>
  <c r="AY361" i="29" l="1" a="1"/>
  <c r="AY361" i="29" s="1"/>
  <c r="AY352" i="29" a="1"/>
  <c r="AY352" i="29" s="1"/>
  <c r="AY349" i="29" a="1"/>
  <c r="AY349" i="29" s="1"/>
  <c r="AY333" i="29" a="1"/>
  <c r="AY333" i="29" s="1"/>
  <c r="AY330" i="29" a="1"/>
  <c r="AY330" i="29" s="1"/>
  <c r="AY327" i="29" a="1"/>
  <c r="AY327" i="29" s="1"/>
  <c r="AY323" i="29" a="1"/>
  <c r="AY323" i="29" s="1"/>
  <c r="AY319" i="29" a="1"/>
  <c r="AY319" i="29" s="1"/>
  <c r="AY316" i="29" a="1"/>
  <c r="AY316" i="29" s="1"/>
  <c r="AY314" i="29" a="1"/>
  <c r="AY314" i="29" s="1"/>
  <c r="AY311" i="29" a="1"/>
  <c r="AY311" i="29" s="1"/>
  <c r="AY308" i="29" a="1"/>
  <c r="AY308" i="29" s="1"/>
  <c r="AY306" i="29" a="1"/>
  <c r="AY306" i="29" s="1"/>
  <c r="AY303" i="29" a="1"/>
  <c r="AY303" i="29" s="1"/>
  <c r="AY300" i="29" a="1"/>
  <c r="AY300" i="29" s="1"/>
  <c r="AY298" i="29" a="1"/>
  <c r="AY298" i="29" s="1"/>
  <c r="AY295" i="29" a="1"/>
  <c r="AY295" i="29" s="1"/>
  <c r="AY289" i="29" a="1"/>
  <c r="AY289" i="29" s="1"/>
  <c r="AY360" i="29" a="1"/>
  <c r="AY360" i="29" s="1"/>
  <c r="AY353" i="29" a="1"/>
  <c r="AY353" i="29" s="1"/>
  <c r="AY341" i="29" a="1"/>
  <c r="AY341" i="29" s="1"/>
  <c r="AY331" i="29" a="1"/>
  <c r="AY331" i="29" s="1"/>
  <c r="AY328" i="29" a="1"/>
  <c r="AY328" i="29" s="1"/>
  <c r="AY324" i="29" a="1"/>
  <c r="AY324" i="29" s="1"/>
  <c r="AY320" i="29" a="1"/>
  <c r="AY320" i="29" s="1"/>
  <c r="AY318" i="29" a="1"/>
  <c r="AY318" i="29" s="1"/>
  <c r="AY315" i="29" a="1"/>
  <c r="AY315" i="29" s="1"/>
  <c r="AY312" i="29" a="1"/>
  <c r="AY312" i="29" s="1"/>
  <c r="AY310" i="29" a="1"/>
  <c r="AY310" i="29" s="1"/>
  <c r="AY304" i="29" a="1"/>
  <c r="AY304" i="29" s="1"/>
  <c r="AY302" i="29" a="1"/>
  <c r="AY302" i="29" s="1"/>
  <c r="AY299" i="29" a="1"/>
  <c r="AY299" i="29" s="1"/>
  <c r="AY296" i="29" a="1"/>
  <c r="AY296" i="29" s="1"/>
  <c r="AY293" i="29" a="1"/>
  <c r="AY293" i="29" s="1"/>
  <c r="AY290" i="29" a="1"/>
  <c r="AY290" i="29" s="1"/>
  <c r="AY287" i="29" a="1"/>
  <c r="AY287" i="29" s="1"/>
  <c r="AU32" i="29"/>
  <c r="AS32" i="29"/>
  <c r="AQ32" i="29"/>
  <c r="AO32" i="29"/>
  <c r="AV92" i="29"/>
  <c r="AT92" i="29"/>
  <c r="AR92" i="29"/>
  <c r="AP92" i="29"/>
  <c r="AU107" i="29"/>
  <c r="AS107" i="29"/>
  <c r="AQ107" i="29"/>
  <c r="AO107" i="29"/>
  <c r="AR175" i="29"/>
  <c r="AP175" i="29"/>
  <c r="AP199" i="29"/>
  <c r="AO138" i="29"/>
  <c r="AQ198" i="29"/>
  <c r="AQ153" i="29"/>
  <c r="AQ109" i="29"/>
  <c r="AU31" i="29"/>
  <c r="AP39" i="29"/>
  <c r="AO70" i="29"/>
  <c r="AQ106" i="29"/>
  <c r="AO16" i="29"/>
  <c r="AO101" i="29"/>
  <c r="AQ10" i="29"/>
  <c r="AV32" i="29"/>
  <c r="AT32" i="29"/>
  <c r="AR32" i="29"/>
  <c r="AP32" i="29"/>
  <c r="AU92" i="29"/>
  <c r="AS92" i="29"/>
  <c r="AQ92" i="29"/>
  <c r="AO92" i="29"/>
  <c r="AV107" i="29"/>
  <c r="AT107" i="29"/>
  <c r="AR107" i="29"/>
  <c r="AP107" i="29"/>
  <c r="AP206" i="29"/>
  <c r="AQ175" i="29"/>
  <c r="AO61" i="29"/>
  <c r="AP138" i="29"/>
  <c r="AQ53" i="29"/>
  <c r="AP153" i="29"/>
  <c r="AQ4" i="29"/>
  <c r="AQ204" i="29"/>
  <c r="AP75" i="29"/>
  <c r="AQ87" i="29"/>
  <c r="AU209" i="29"/>
  <c r="AQ64" i="29"/>
  <c r="AN91" i="29"/>
  <c r="AP193" i="29"/>
  <c r="AP54" i="29"/>
  <c r="AV52" i="29"/>
  <c r="AP13" i="29"/>
  <c r="AN199" i="29"/>
  <c r="AR93" i="29"/>
  <c r="AU124" i="29"/>
  <c r="AP56" i="29"/>
  <c r="AS142" i="29"/>
  <c r="AU53" i="29"/>
  <c r="AR153" i="29"/>
  <c r="AT6" i="29"/>
  <c r="AP51" i="29"/>
  <c r="AU9" i="29"/>
  <c r="AN192" i="29"/>
  <c r="AV218" i="29"/>
  <c r="AU84" i="29"/>
  <c r="AT5" i="29"/>
  <c r="AV161" i="29"/>
  <c r="AT22" i="29"/>
  <c r="AR102" i="29"/>
  <c r="AN139" i="29"/>
  <c r="AU79" i="29"/>
  <c r="AT120" i="29"/>
  <c r="AR123" i="29"/>
  <c r="AS21" i="29"/>
  <c r="AQ209" i="29"/>
  <c r="AT85" i="29"/>
  <c r="AQ26" i="29"/>
  <c r="AQ127" i="29"/>
  <c r="AU196" i="29"/>
  <c r="AU16" i="29"/>
  <c r="AN89" i="29"/>
  <c r="AV173" i="29"/>
  <c r="AU8" i="29"/>
  <c r="AV165" i="29"/>
  <c r="AT45" i="29"/>
  <c r="AP10" i="29"/>
  <c r="AR187" i="29"/>
  <c r="AV119" i="29"/>
  <c r="AN282" i="29"/>
  <c r="AY282" i="29" s="1" a="1"/>
  <c r="AY282" i="29" s="1"/>
  <c r="AN269" i="29"/>
  <c r="AY269" i="29" s="1" a="1"/>
  <c r="AY269" i="29" s="1"/>
  <c r="AN238" i="29"/>
  <c r="AN230" i="29"/>
  <c r="AN227" i="29"/>
  <c r="AN226" i="29"/>
  <c r="AN224" i="29"/>
  <c r="AN220" i="29"/>
  <c r="AN219" i="29"/>
  <c r="AT143" i="29"/>
  <c r="AO193" i="29"/>
  <c r="AR98" i="29"/>
  <c r="AU130" i="29"/>
  <c r="AP197" i="29"/>
  <c r="AS25" i="29"/>
  <c r="AV81" i="29"/>
  <c r="AT81" i="29"/>
  <c r="AR90" i="29"/>
  <c r="AV35" i="29"/>
  <c r="AQ27" i="29"/>
  <c r="AQ184" i="29"/>
  <c r="AU52" i="29"/>
  <c r="AP66" i="29"/>
  <c r="AR214" i="29"/>
  <c r="AV140" i="29"/>
  <c r="AN140" i="29"/>
  <c r="AP63" i="29"/>
  <c r="AR77" i="29"/>
  <c r="AV96" i="29"/>
  <c r="AT96" i="29"/>
  <c r="AR18" i="29"/>
  <c r="AU167" i="29"/>
  <c r="AV72" i="29"/>
  <c r="AN72" i="29"/>
  <c r="AP42" i="29"/>
  <c r="AT121" i="29"/>
  <c r="AV24" i="29"/>
  <c r="AU24" i="29"/>
  <c r="AQ168" i="29"/>
  <c r="AR180" i="29"/>
  <c r="AV199" i="29"/>
  <c r="AS199" i="29"/>
  <c r="AR61" i="29"/>
  <c r="AV210" i="29"/>
  <c r="AV128" i="29"/>
  <c r="AS128" i="29"/>
  <c r="AP212" i="29"/>
  <c r="AQ15" i="29"/>
  <c r="AP207" i="29"/>
  <c r="AQ93" i="29"/>
  <c r="AT185" i="29"/>
  <c r="AT108" i="29"/>
  <c r="AR188" i="29"/>
  <c r="AT164" i="29"/>
  <c r="AQ38" i="29"/>
  <c r="AQ154" i="29"/>
  <c r="AQ171" i="29"/>
  <c r="AT178" i="29"/>
  <c r="AV174" i="29"/>
  <c r="AT76" i="29"/>
  <c r="AR124" i="29"/>
  <c r="AR2" i="29"/>
  <c r="AR3" i="29"/>
  <c r="AR183" i="29"/>
  <c r="AR176" i="29"/>
  <c r="AR118" i="29"/>
  <c r="AP74" i="29"/>
  <c r="AN112" i="29"/>
  <c r="AR142" i="29"/>
  <c r="AU71" i="29"/>
  <c r="AP49" i="29"/>
  <c r="AS150" i="29"/>
  <c r="AV182" i="29"/>
  <c r="AN182" i="29"/>
  <c r="AR80" i="29"/>
  <c r="AU211" i="29"/>
  <c r="AP137" i="29"/>
  <c r="AT198" i="29"/>
  <c r="AR105" i="29"/>
  <c r="AU36" i="29"/>
  <c r="AP144" i="29"/>
  <c r="AT53" i="29"/>
  <c r="AR203" i="29"/>
  <c r="AU50" i="29"/>
  <c r="AU68" i="29"/>
  <c r="AP217" i="29"/>
  <c r="AT163" i="29"/>
  <c r="AT116" i="29"/>
  <c r="AR117" i="29"/>
  <c r="AU131" i="29"/>
  <c r="AP59" i="29"/>
  <c r="AR6" i="29"/>
  <c r="AV11" i="29"/>
  <c r="AN11" i="29"/>
  <c r="AQ213" i="29"/>
  <c r="AS110" i="29"/>
  <c r="AR157" i="29"/>
  <c r="AV4" i="29"/>
  <c r="AN4" i="29"/>
  <c r="AQ145" i="29"/>
  <c r="AT9" i="29"/>
  <c r="AV28" i="29"/>
  <c r="AQ41" i="29"/>
  <c r="AU192" i="29"/>
  <c r="AU204" i="29"/>
  <c r="AN202" i="29"/>
  <c r="AP40" i="29"/>
  <c r="AR141" i="29"/>
  <c r="AV147" i="29"/>
  <c r="AR190" i="29"/>
  <c r="AU218" i="29"/>
  <c r="AS31" i="29"/>
  <c r="AV75" i="29"/>
  <c r="AN75" i="29"/>
  <c r="AS84" i="29"/>
  <c r="AS5" i="29"/>
  <c r="AS87" i="29"/>
  <c r="AT122" i="29"/>
  <c r="AV148" i="29"/>
  <c r="AN148" i="29"/>
  <c r="AS94" i="29"/>
  <c r="AV19" i="29"/>
  <c r="AR70" i="29"/>
  <c r="AU179" i="29"/>
  <c r="AV179" i="29"/>
  <c r="AP100" i="29"/>
  <c r="AP195" i="29"/>
  <c r="AR161" i="29"/>
  <c r="AU135" i="29"/>
  <c r="AV126" i="29"/>
  <c r="AR200" i="29"/>
  <c r="AR30" i="29"/>
  <c r="AR22" i="29"/>
  <c r="AR78" i="29"/>
  <c r="AR43" i="29"/>
  <c r="AQ102" i="29"/>
  <c r="AP114" i="29"/>
  <c r="AN14" i="29"/>
  <c r="AT23" i="29"/>
  <c r="AV88" i="29"/>
  <c r="AU88" i="29"/>
  <c r="AV134" i="29"/>
  <c r="AQ132" i="29"/>
  <c r="AT79" i="29"/>
  <c r="AP58" i="29"/>
  <c r="AS120" i="29"/>
  <c r="AV215" i="29"/>
  <c r="AU215" i="29"/>
  <c r="AQ123" i="29"/>
  <c r="AT95" i="29"/>
  <c r="AN83" i="29"/>
  <c r="AR21" i="29"/>
  <c r="AU166" i="29"/>
  <c r="AP209" i="29"/>
  <c r="AU106" i="29"/>
  <c r="AP65" i="29"/>
  <c r="AS85" i="29"/>
  <c r="AV57" i="29"/>
  <c r="AT57" i="29"/>
  <c r="AP26" i="29"/>
  <c r="AV64" i="29"/>
  <c r="AP127" i="29"/>
  <c r="AS55" i="29"/>
  <c r="AT196" i="29"/>
  <c r="AR16" i="29"/>
  <c r="AT194" i="29"/>
  <c r="AQ156" i="29"/>
  <c r="AT173" i="29"/>
  <c r="AT104" i="29"/>
  <c r="AV8" i="29"/>
  <c r="AT82" i="29"/>
  <c r="AR97" i="29"/>
  <c r="AU165" i="29"/>
  <c r="AP33" i="29"/>
  <c r="AS45" i="29"/>
  <c r="AR208" i="29"/>
  <c r="AT62" i="29"/>
  <c r="AR37" i="29"/>
  <c r="AV29" i="29"/>
  <c r="AS29" i="29"/>
  <c r="AQ187" i="29"/>
  <c r="AS172" i="29"/>
  <c r="AQ205" i="29"/>
  <c r="AS17" i="29"/>
  <c r="AU115" i="29"/>
  <c r="AT170" i="29"/>
  <c r="AU44" i="29"/>
  <c r="AU125" i="29"/>
  <c r="AR119" i="29"/>
  <c r="AP48" i="29"/>
  <c r="AN228" i="29"/>
  <c r="AQ206" i="29"/>
  <c r="AQ197" i="29"/>
  <c r="AQ66" i="29"/>
  <c r="AU121" i="29"/>
  <c r="AT61" i="29"/>
  <c r="AP99" i="29"/>
  <c r="AV185" i="29"/>
  <c r="AR38" i="29"/>
  <c r="AT2" i="29"/>
  <c r="AT118" i="29"/>
  <c r="AT150" i="29"/>
  <c r="AQ137" i="29"/>
  <c r="AQ144" i="29"/>
  <c r="AN50" i="29"/>
  <c r="AN131" i="29"/>
  <c r="AR41" i="29"/>
  <c r="AP160" i="29"/>
  <c r="AQ40" i="29"/>
  <c r="AT87" i="29"/>
  <c r="AT94" i="29"/>
  <c r="AT70" i="29"/>
  <c r="AP151" i="29"/>
  <c r="AV135" i="29"/>
  <c r="AS30" i="29"/>
  <c r="AS43" i="29"/>
  <c r="AQ114" i="29"/>
  <c r="AP159" i="29"/>
  <c r="AN181" i="29"/>
  <c r="AV166" i="29"/>
  <c r="AV106" i="29"/>
  <c r="AQ65" i="29"/>
  <c r="AT55" i="29"/>
  <c r="AP146" i="29"/>
  <c r="AV104" i="29"/>
  <c r="AN82" i="29"/>
  <c r="AN165" i="29"/>
  <c r="AU62" i="29"/>
  <c r="AS37" i="29"/>
  <c r="AU172" i="29"/>
  <c r="AR205" i="29"/>
  <c r="AS44" i="29"/>
  <c r="AN279" i="29"/>
  <c r="AY279" i="29" s="1" a="1"/>
  <c r="AY279" i="29" s="1"/>
  <c r="AN274" i="29"/>
  <c r="AY274" i="29" s="1" a="1"/>
  <c r="AY274" i="29" s="1"/>
  <c r="AN267" i="29"/>
  <c r="AY267" i="29" s="1" a="1"/>
  <c r="AY267" i="29" s="1"/>
  <c r="AN253" i="29"/>
  <c r="AY253" i="29" s="1" a="1"/>
  <c r="AY253" i="29" s="1"/>
  <c r="AN231" i="29"/>
  <c r="AN32" i="29"/>
  <c r="AR143" i="29"/>
  <c r="AV193" i="29"/>
  <c r="AN193" i="29"/>
  <c r="AQ98" i="29"/>
  <c r="AT130" i="29"/>
  <c r="AR25" i="29"/>
  <c r="AU81" i="29"/>
  <c r="AN54" i="29"/>
  <c r="AQ90" i="29"/>
  <c r="AU35" i="29"/>
  <c r="AP27" i="29"/>
  <c r="AV175" i="29"/>
  <c r="AS175" i="29"/>
  <c r="AP184" i="29"/>
  <c r="AT52" i="29"/>
  <c r="AQ214" i="29"/>
  <c r="AU140" i="29"/>
  <c r="AQ77" i="29"/>
  <c r="AU96" i="29"/>
  <c r="AN13" i="29"/>
  <c r="AQ18" i="29"/>
  <c r="AS167" i="29"/>
  <c r="AU72" i="29"/>
  <c r="AS121" i="29"/>
  <c r="AT24" i="29"/>
  <c r="AN86" i="29"/>
  <c r="AP168" i="29"/>
  <c r="AQ180" i="29"/>
  <c r="AU199" i="29"/>
  <c r="AQ61" i="29"/>
  <c r="AT210" i="29"/>
  <c r="AT149" i="29"/>
  <c r="AU128" i="29"/>
  <c r="AP15" i="29"/>
  <c r="AP93" i="29"/>
  <c r="AR185" i="29"/>
  <c r="AR108" i="29"/>
  <c r="AQ188" i="29"/>
  <c r="AR164" i="29"/>
  <c r="AP38" i="29"/>
  <c r="AP154" i="29"/>
  <c r="AP171" i="29"/>
  <c r="AS178" i="29"/>
  <c r="AR174" i="29"/>
  <c r="AR76" i="29"/>
  <c r="AQ124" i="29"/>
  <c r="AQ2" i="29"/>
  <c r="AQ3" i="29"/>
  <c r="AQ183" i="29"/>
  <c r="AQ34" i="29"/>
  <c r="AQ176" i="29"/>
  <c r="AQ118" i="29"/>
  <c r="AN152" i="29"/>
  <c r="AN60" i="29"/>
  <c r="AV177" i="29"/>
  <c r="AS103" i="29"/>
  <c r="AS112" i="29"/>
  <c r="AQ142" i="29"/>
  <c r="AT71" i="29"/>
  <c r="AR150" i="29"/>
  <c r="AU182" i="29"/>
  <c r="AT211" i="29"/>
  <c r="AO137" i="29"/>
  <c r="AS198" i="29"/>
  <c r="AV67" i="29"/>
  <c r="AQ105" i="29"/>
  <c r="AT36" i="29"/>
  <c r="AS53" i="29"/>
  <c r="AV20" i="29"/>
  <c r="AN20" i="29"/>
  <c r="AQ203" i="29"/>
  <c r="AT50" i="29"/>
  <c r="AT68" i="29"/>
  <c r="AS163" i="29"/>
  <c r="AS116" i="29"/>
  <c r="AV47" i="29"/>
  <c r="AN47" i="29"/>
  <c r="AQ117" i="29"/>
  <c r="AT131" i="29"/>
  <c r="AQ6" i="29"/>
  <c r="AU11" i="29"/>
  <c r="AP213" i="29"/>
  <c r="AR110" i="29"/>
  <c r="AV51" i="29"/>
  <c r="AN51" i="29"/>
  <c r="AQ157" i="29"/>
  <c r="AU4" i="29"/>
  <c r="AP145" i="29"/>
  <c r="AS9" i="29"/>
  <c r="AU28" i="29"/>
  <c r="AP41" i="29"/>
  <c r="AT192" i="29"/>
  <c r="AN160" i="29"/>
  <c r="AT204" i="29"/>
  <c r="AQ141" i="29"/>
  <c r="AU147" i="29"/>
  <c r="AN201" i="29"/>
  <c r="AT218" i="29"/>
  <c r="AV191" i="29"/>
  <c r="AN191" i="29"/>
  <c r="AR31" i="29"/>
  <c r="AU75" i="29"/>
  <c r="AR84" i="29"/>
  <c r="AR5" i="29"/>
  <c r="AR87" i="29"/>
  <c r="AS122" i="29"/>
  <c r="AU148" i="29"/>
  <c r="AR94" i="29"/>
  <c r="AT19" i="29"/>
  <c r="AN129" i="29"/>
  <c r="AQ70" i="29"/>
  <c r="AT179" i="29"/>
  <c r="AQ161" i="29"/>
  <c r="AR135" i="29"/>
  <c r="AR126" i="29"/>
  <c r="AQ200" i="29"/>
  <c r="AQ30" i="29"/>
  <c r="AQ22" i="29"/>
  <c r="AQ78" i="29"/>
  <c r="AQ43" i="29"/>
  <c r="AP102" i="29"/>
  <c r="AR7" i="29"/>
  <c r="AS23" i="29"/>
  <c r="AT88" i="29"/>
  <c r="AN169" i="29"/>
  <c r="AV181" i="29"/>
  <c r="AS134" i="29"/>
  <c r="AP132" i="29"/>
  <c r="AS79" i="29"/>
  <c r="AR120" i="29"/>
  <c r="AT215" i="29"/>
  <c r="AP123" i="29"/>
  <c r="AS95" i="29"/>
  <c r="AV83" i="29"/>
  <c r="AU83" i="29"/>
  <c r="AQ21" i="29"/>
  <c r="AT166" i="29"/>
  <c r="AT106" i="29"/>
  <c r="AR85" i="29"/>
  <c r="AU57" i="29"/>
  <c r="AU64" i="29"/>
  <c r="AR55" i="29"/>
  <c r="AS196" i="29"/>
  <c r="AN146" i="29"/>
  <c r="AQ16" i="29"/>
  <c r="AR194" i="29"/>
  <c r="AV89" i="29"/>
  <c r="AV113" i="29"/>
  <c r="AP156" i="29"/>
  <c r="AR173" i="29"/>
  <c r="AR104" i="29"/>
  <c r="AS8" i="29"/>
  <c r="AR73" i="29"/>
  <c r="AT165" i="29"/>
  <c r="AR45" i="29"/>
  <c r="AV10" i="29"/>
  <c r="AN10" i="29"/>
  <c r="AQ208" i="29"/>
  <c r="AS62" i="29"/>
  <c r="AN189" i="29"/>
  <c r="AQ37" i="29"/>
  <c r="AU29" i="29"/>
  <c r="AP187" i="29"/>
  <c r="AP205" i="29"/>
  <c r="AR17" i="29"/>
  <c r="AR115" i="29"/>
  <c r="AR170" i="29"/>
  <c r="AT44" i="29"/>
  <c r="AR125" i="29"/>
  <c r="AQ119" i="29"/>
  <c r="AN262" i="29"/>
  <c r="AY262" i="29" s="1" a="1"/>
  <c r="AY262" i="29" s="1"/>
  <c r="AN222" i="29"/>
  <c r="AV130" i="29"/>
  <c r="AS77" i="29"/>
  <c r="AQ42" i="29"/>
  <c r="AP133" i="29"/>
  <c r="AQ212" i="29"/>
  <c r="AU164" i="29"/>
  <c r="AV178" i="29"/>
  <c r="AU34" i="29"/>
  <c r="AP60" i="29"/>
  <c r="AV211" i="29"/>
  <c r="AS105" i="29"/>
  <c r="AS203" i="29"/>
  <c r="AN68" i="29"/>
  <c r="AV131" i="29"/>
  <c r="AS157" i="29"/>
  <c r="AS141" i="29"/>
  <c r="AP201" i="29"/>
  <c r="AP191" i="29"/>
  <c r="AQ158" i="29"/>
  <c r="AO148" i="29"/>
  <c r="AP129" i="29"/>
  <c r="AN179" i="29"/>
  <c r="AQ195" i="29"/>
  <c r="AT200" i="29"/>
  <c r="AS78" i="29"/>
  <c r="AP155" i="29"/>
  <c r="AP169" i="29"/>
  <c r="AR132" i="29"/>
  <c r="AQ58" i="29"/>
  <c r="AU95" i="29"/>
  <c r="AN106" i="29"/>
  <c r="AN57" i="29"/>
  <c r="AN64" i="29"/>
  <c r="AV196" i="29"/>
  <c r="AN111" i="29"/>
  <c r="AV194" i="29"/>
  <c r="AR156" i="29"/>
  <c r="AU69" i="29"/>
  <c r="AS97" i="29"/>
  <c r="AQ33" i="29"/>
  <c r="AS208" i="29"/>
  <c r="AP189" i="29"/>
  <c r="AN29" i="29"/>
  <c r="AP12" i="29"/>
  <c r="AQ48" i="29"/>
  <c r="AN286" i="29"/>
  <c r="AN276" i="29"/>
  <c r="AY276" i="29" s="1" a="1"/>
  <c r="AY276" i="29" s="1"/>
  <c r="AN271" i="29"/>
  <c r="AY271" i="29" s="1" a="1"/>
  <c r="AY271" i="29" s="1"/>
  <c r="AN261" i="29"/>
  <c r="AY261" i="29" s="1" a="1"/>
  <c r="AY261" i="29" s="1"/>
  <c r="AV206" i="29"/>
  <c r="AN206" i="29"/>
  <c r="AQ143" i="29"/>
  <c r="AU193" i="29"/>
  <c r="AP98" i="29"/>
  <c r="AS130" i="29"/>
  <c r="AV197" i="29"/>
  <c r="AN197" i="29"/>
  <c r="AQ25" i="29"/>
  <c r="AS81" i="29"/>
  <c r="AV54" i="29"/>
  <c r="AP90" i="29"/>
  <c r="AT35" i="29"/>
  <c r="AU175" i="29"/>
  <c r="AS52" i="29"/>
  <c r="AV66" i="29"/>
  <c r="AP214" i="29"/>
  <c r="AT140" i="29"/>
  <c r="AV63" i="29"/>
  <c r="AN63" i="29"/>
  <c r="AP77" i="29"/>
  <c r="AS96" i="29"/>
  <c r="AV13" i="29"/>
  <c r="AS13" i="29"/>
  <c r="AP18" i="29"/>
  <c r="AR167" i="29"/>
  <c r="AT72" i="29"/>
  <c r="AN42" i="29"/>
  <c r="AR121" i="29"/>
  <c r="AS24" i="29"/>
  <c r="AO168" i="29"/>
  <c r="AP180" i="29"/>
  <c r="AT199" i="29"/>
  <c r="AS133" i="29"/>
  <c r="AP61" i="29"/>
  <c r="AR210" i="29"/>
  <c r="AR149" i="29"/>
  <c r="AT128" i="29"/>
  <c r="AU99" i="29"/>
  <c r="AN212" i="29"/>
  <c r="AN207" i="29"/>
  <c r="AQ185" i="29"/>
  <c r="AQ108" i="29"/>
  <c r="AP188" i="29"/>
  <c r="AQ164" i="29"/>
  <c r="AT138" i="29"/>
  <c r="AR178" i="29"/>
  <c r="AQ174" i="29"/>
  <c r="AQ76" i="29"/>
  <c r="AP124" i="29"/>
  <c r="AP2" i="29"/>
  <c r="AP3" i="29"/>
  <c r="AP183" i="29"/>
  <c r="AP34" i="29"/>
  <c r="AP176" i="29"/>
  <c r="AP118" i="29"/>
  <c r="AN74" i="29"/>
  <c r="AU103" i="29"/>
  <c r="AP142" i="29"/>
  <c r="AS71" i="29"/>
  <c r="AV49" i="29"/>
  <c r="AN49" i="29"/>
  <c r="AQ150" i="29"/>
  <c r="AT182" i="29"/>
  <c r="AP80" i="29"/>
  <c r="AS211" i="29"/>
  <c r="AV137" i="29"/>
  <c r="AN137" i="29"/>
  <c r="AR198" i="29"/>
  <c r="AU67" i="29"/>
  <c r="AS36" i="29"/>
  <c r="AV144" i="29"/>
  <c r="AN144" i="29"/>
  <c r="AR53" i="29"/>
  <c r="AU20" i="29"/>
  <c r="AP203" i="29"/>
  <c r="AS50" i="29"/>
  <c r="AS68" i="29"/>
  <c r="AN217" i="29"/>
  <c r="AR163" i="29"/>
  <c r="AN109" i="29"/>
  <c r="AR116" i="29"/>
  <c r="AU47" i="29"/>
  <c r="AP117" i="29"/>
  <c r="AS131" i="29"/>
  <c r="AV59" i="29"/>
  <c r="AN59" i="29"/>
  <c r="AP6" i="29"/>
  <c r="AT11" i="29"/>
  <c r="AQ110" i="29"/>
  <c r="AU51" i="29"/>
  <c r="AP157" i="29"/>
  <c r="AT4" i="29"/>
  <c r="AR9" i="29"/>
  <c r="AT28" i="29"/>
  <c r="AS192" i="29"/>
  <c r="AV160" i="29"/>
  <c r="AS204" i="29"/>
  <c r="AV202" i="29"/>
  <c r="AN40" i="29"/>
  <c r="AP141" i="29"/>
  <c r="AT147" i="29"/>
  <c r="AS201" i="29"/>
  <c r="AP190" i="29"/>
  <c r="AR218" i="29"/>
  <c r="AU191" i="29"/>
  <c r="AQ31" i="29"/>
  <c r="AT75" i="29"/>
  <c r="AV158" i="29"/>
  <c r="AN158" i="29"/>
  <c r="AQ5" i="29"/>
  <c r="AV39" i="29"/>
  <c r="AU39" i="29"/>
  <c r="AR122" i="29"/>
  <c r="AT148" i="29"/>
  <c r="AQ94" i="29"/>
  <c r="AR19" i="29"/>
  <c r="AV129" i="29"/>
  <c r="AS129" i="29"/>
  <c r="AP70" i="29"/>
  <c r="AS179" i="29"/>
  <c r="AU151" i="29"/>
  <c r="AN100" i="29"/>
  <c r="AN195" i="29"/>
  <c r="AP161" i="29"/>
  <c r="AQ135" i="29"/>
  <c r="AQ126" i="29"/>
  <c r="AP200" i="29"/>
  <c r="AP30" i="29"/>
  <c r="AP22" i="29"/>
  <c r="AP78" i="29"/>
  <c r="AP43" i="29"/>
  <c r="AN114" i="29"/>
  <c r="AV155" i="29"/>
  <c r="AQ7" i="29"/>
  <c r="AR23" i="29"/>
  <c r="AS88" i="29"/>
  <c r="AS169" i="29"/>
  <c r="AT181" i="29"/>
  <c r="AR134" i="29"/>
  <c r="AR79" i="29"/>
  <c r="AV58" i="29"/>
  <c r="AQ120" i="29"/>
  <c r="AS215" i="29"/>
  <c r="AR95" i="29"/>
  <c r="AT83" i="29"/>
  <c r="AP21" i="29"/>
  <c r="AS166" i="29"/>
  <c r="AS106" i="29"/>
  <c r="AV65" i="29"/>
  <c r="AQ85" i="29"/>
  <c r="AS57" i="29"/>
  <c r="AN26" i="29"/>
  <c r="AT64" i="29"/>
  <c r="AN127" i="29"/>
  <c r="AQ55" i="29"/>
  <c r="AR196" i="29"/>
  <c r="AU111" i="29"/>
  <c r="AV146" i="29"/>
  <c r="AU146" i="29"/>
  <c r="AP16" i="29"/>
  <c r="AQ194" i="29"/>
  <c r="AT89" i="29"/>
  <c r="AR113" i="29"/>
  <c r="AQ173" i="29"/>
  <c r="AQ104" i="29"/>
  <c r="AR8" i="29"/>
  <c r="AU82" i="29"/>
  <c r="AR69" i="29"/>
  <c r="AQ73" i="29"/>
  <c r="AV101" i="29"/>
  <c r="AP97" i="29"/>
  <c r="AS165" i="29"/>
  <c r="AV33" i="29"/>
  <c r="AQ45" i="29"/>
  <c r="AU10" i="29"/>
  <c r="AP208" i="29"/>
  <c r="AR62" i="29"/>
  <c r="AV189" i="29"/>
  <c r="AS189" i="29"/>
  <c r="AP37" i="29"/>
  <c r="AT29" i="29"/>
  <c r="AQ172" i="29"/>
  <c r="AV12" i="29"/>
  <c r="AS12" i="29"/>
  <c r="AQ17" i="29"/>
  <c r="AQ115" i="29"/>
  <c r="AQ170" i="29"/>
  <c r="AR44" i="29"/>
  <c r="AQ125" i="29"/>
  <c r="AP119" i="29"/>
  <c r="AT48" i="29"/>
  <c r="AR27" i="29"/>
  <c r="AU180" i="29"/>
  <c r="AU76" i="29"/>
  <c r="AN36" i="29"/>
  <c r="AS190" i="29"/>
  <c r="AU17" i="29"/>
  <c r="AN258" i="29"/>
  <c r="AY258" i="29" s="1" a="1"/>
  <c r="AY258" i="29" s="1"/>
  <c r="AN250" i="29"/>
  <c r="AY250" i="29" s="1" a="1"/>
  <c r="AY250" i="29" s="1"/>
  <c r="AN244" i="29"/>
  <c r="AY244" i="29" s="1" a="1"/>
  <c r="AY244" i="29" s="1"/>
  <c r="AN237" i="29"/>
  <c r="AU206" i="29"/>
  <c r="AP143" i="29"/>
  <c r="AT193" i="29"/>
  <c r="AR130" i="29"/>
  <c r="AU197" i="29"/>
  <c r="AP25" i="29"/>
  <c r="AR81" i="29"/>
  <c r="AU54" i="29"/>
  <c r="AO90" i="29"/>
  <c r="AS35" i="29"/>
  <c r="AV27" i="29"/>
  <c r="AT175" i="29"/>
  <c r="AV184" i="29"/>
  <c r="AN184" i="29"/>
  <c r="AR52" i="29"/>
  <c r="AU66" i="29"/>
  <c r="AS140" i="29"/>
  <c r="AU63" i="29"/>
  <c r="AR96" i="29"/>
  <c r="AU13" i="29"/>
  <c r="AQ167" i="29"/>
  <c r="AS72" i="29"/>
  <c r="AV42" i="29"/>
  <c r="AU42" i="29"/>
  <c r="AQ121" i="29"/>
  <c r="AR24" i="29"/>
  <c r="AV86" i="29"/>
  <c r="AO180" i="29"/>
  <c r="AR199" i="29"/>
  <c r="AU133" i="29"/>
  <c r="AQ210" i="29"/>
  <c r="AQ149" i="29"/>
  <c r="AR128" i="29"/>
  <c r="AV99" i="29"/>
  <c r="AN15" i="29"/>
  <c r="AN93" i="29"/>
  <c r="AP108" i="29"/>
  <c r="AP164" i="29"/>
  <c r="AV138" i="29"/>
  <c r="AN154" i="29"/>
  <c r="AN171" i="29"/>
  <c r="AQ178" i="29"/>
  <c r="AP174" i="29"/>
  <c r="AP76" i="29"/>
  <c r="AV74" i="29"/>
  <c r="AS74" i="29"/>
  <c r="AV60" i="29"/>
  <c r="AU177" i="29"/>
  <c r="AT103" i="29"/>
  <c r="AT112" i="29"/>
  <c r="AR71" i="29"/>
  <c r="AU49" i="29"/>
  <c r="AP150" i="29"/>
  <c r="AS182" i="29"/>
  <c r="AR211" i="29"/>
  <c r="AU137" i="29"/>
  <c r="AT67" i="29"/>
  <c r="AR36" i="29"/>
  <c r="AU144" i="29"/>
  <c r="AT20" i="29"/>
  <c r="AR50" i="29"/>
  <c r="AN153" i="29"/>
  <c r="AR68" i="29"/>
  <c r="AV217" i="29"/>
  <c r="AS217" i="29"/>
  <c r="AQ163" i="29"/>
  <c r="AV109" i="29"/>
  <c r="AT109" i="29"/>
  <c r="AQ116" i="29"/>
  <c r="AT47" i="29"/>
  <c r="AR131" i="29"/>
  <c r="AU59" i="29"/>
  <c r="AS11" i="29"/>
  <c r="AV213" i="29"/>
  <c r="AN213" i="29"/>
  <c r="AP110" i="29"/>
  <c r="AT51" i="29"/>
  <c r="AS4" i="29"/>
  <c r="AV145" i="29"/>
  <c r="AN145" i="29"/>
  <c r="AQ9" i="29"/>
  <c r="AS28" i="29"/>
  <c r="AN41" i="29"/>
  <c r="AR192" i="29"/>
  <c r="AU160" i="29"/>
  <c r="AR204" i="29"/>
  <c r="AU202" i="29"/>
  <c r="AV40" i="29"/>
  <c r="AS147" i="29"/>
  <c r="AV201" i="29"/>
  <c r="AQ218" i="29"/>
  <c r="AT191" i="29"/>
  <c r="AP31" i="29"/>
  <c r="AS75" i="29"/>
  <c r="AU158" i="29"/>
  <c r="AP5" i="29"/>
  <c r="AT39" i="29"/>
  <c r="AQ122" i="29"/>
  <c r="AS148" i="29"/>
  <c r="AP94" i="29"/>
  <c r="AQ19" i="29"/>
  <c r="AU129" i="29"/>
  <c r="AR179" i="29"/>
  <c r="AV151" i="29"/>
  <c r="AV195" i="29"/>
  <c r="AP135" i="29"/>
  <c r="AP126" i="29"/>
  <c r="AU155" i="29"/>
  <c r="AT186" i="29"/>
  <c r="AU159" i="29"/>
  <c r="AT14" i="29"/>
  <c r="AP7" i="29"/>
  <c r="AQ23" i="29"/>
  <c r="AR88" i="29"/>
  <c r="AV169" i="29"/>
  <c r="AR139" i="29"/>
  <c r="AR181" i="29"/>
  <c r="AQ134" i="29"/>
  <c r="AN132" i="29"/>
  <c r="AQ79" i="29"/>
  <c r="AU58" i="29"/>
  <c r="AP120" i="29"/>
  <c r="AR215" i="29"/>
  <c r="AV123" i="29"/>
  <c r="AQ95" i="29"/>
  <c r="AS83" i="29"/>
  <c r="AR166" i="29"/>
  <c r="AV209" i="29"/>
  <c r="AT209" i="29"/>
  <c r="AR106" i="29"/>
  <c r="AU65" i="29"/>
  <c r="AP85" i="29"/>
  <c r="AR57" i="29"/>
  <c r="AU26" i="29"/>
  <c r="AV26" i="29"/>
  <c r="AR64" i="29"/>
  <c r="AU127" i="29"/>
  <c r="AV127" i="29"/>
  <c r="AQ196" i="29"/>
  <c r="AR111" i="29"/>
  <c r="AT146" i="29"/>
  <c r="AP194" i="29"/>
  <c r="AR89" i="29"/>
  <c r="AQ113" i="29"/>
  <c r="AN156" i="29"/>
  <c r="AP173" i="29"/>
  <c r="AP104" i="29"/>
  <c r="AQ8" i="29"/>
  <c r="AR82" i="29"/>
  <c r="AQ69" i="29"/>
  <c r="AP73" i="29"/>
  <c r="AT101" i="29"/>
  <c r="AR165" i="29"/>
  <c r="AU33" i="29"/>
  <c r="AP45" i="29"/>
  <c r="AT10" i="29"/>
  <c r="AQ62" i="29"/>
  <c r="AU189" i="29"/>
  <c r="AR29" i="29"/>
  <c r="AV187" i="29"/>
  <c r="AP172" i="29"/>
  <c r="AU12" i="29"/>
  <c r="AP17" i="29"/>
  <c r="AP170" i="29"/>
  <c r="AQ44" i="29"/>
  <c r="AP125" i="29"/>
  <c r="AN223" i="29"/>
  <c r="AS98" i="29"/>
  <c r="AN81" i="29"/>
  <c r="AR184" i="29"/>
  <c r="AQ63" i="29"/>
  <c r="AV167" i="29"/>
  <c r="AP86" i="29"/>
  <c r="AN128" i="29"/>
  <c r="AU108" i="29"/>
  <c r="AR171" i="29"/>
  <c r="AU183" i="29"/>
  <c r="AV71" i="29"/>
  <c r="AS80" i="29"/>
  <c r="AP67" i="29"/>
  <c r="AP20" i="29"/>
  <c r="AP47" i="29"/>
  <c r="AV192" i="29"/>
  <c r="AV122" i="29"/>
  <c r="AV170" i="29"/>
  <c r="AN278" i="29"/>
  <c r="AY278" i="29" s="1" a="1"/>
  <c r="AY278" i="29" s="1"/>
  <c r="AN270" i="29"/>
  <c r="AY270" i="29" s="1" a="1"/>
  <c r="AY270" i="29" s="1"/>
  <c r="AN263" i="29"/>
  <c r="AY263" i="29" s="1" a="1"/>
  <c r="AY263" i="29" s="1"/>
  <c r="AN257" i="29"/>
  <c r="AN246" i="29"/>
  <c r="AY246" i="29" s="1" a="1"/>
  <c r="AY246" i="29" s="1"/>
  <c r="AN241" i="29"/>
  <c r="AN92" i="29"/>
  <c r="AT206" i="29"/>
  <c r="AS193" i="29"/>
  <c r="AV98" i="29"/>
  <c r="AN98" i="29"/>
  <c r="AQ130" i="29"/>
  <c r="AT197" i="29"/>
  <c r="AQ81" i="29"/>
  <c r="AT54" i="29"/>
  <c r="AV90" i="29"/>
  <c r="AN90" i="29"/>
  <c r="AR35" i="29"/>
  <c r="AU27" i="29"/>
  <c r="AU184" i="29"/>
  <c r="AQ52" i="29"/>
  <c r="AT66" i="29"/>
  <c r="AV214" i="29"/>
  <c r="AN214" i="29"/>
  <c r="AR140" i="29"/>
  <c r="AT63" i="29"/>
  <c r="AN77" i="29"/>
  <c r="AQ96" i="29"/>
  <c r="AT13" i="29"/>
  <c r="AN18" i="29"/>
  <c r="AP167" i="29"/>
  <c r="AR72" i="29"/>
  <c r="AT42" i="29"/>
  <c r="AP121" i="29"/>
  <c r="AQ24" i="29"/>
  <c r="AT86" i="29"/>
  <c r="AV168" i="29"/>
  <c r="AU168" i="29"/>
  <c r="AN180" i="29"/>
  <c r="AQ199" i="29"/>
  <c r="AT133" i="29"/>
  <c r="AN61" i="29"/>
  <c r="AP210" i="29"/>
  <c r="AP149" i="29"/>
  <c r="AQ128" i="29"/>
  <c r="AT99" i="29"/>
  <c r="AU212" i="29"/>
  <c r="AV15" i="29"/>
  <c r="AV93" i="29"/>
  <c r="AN188" i="29"/>
  <c r="AS138" i="29"/>
  <c r="AV38" i="29"/>
  <c r="AT154" i="29"/>
  <c r="AT171" i="29"/>
  <c r="AP178" i="29"/>
  <c r="AN124" i="29"/>
  <c r="AN3" i="29"/>
  <c r="AN183" i="29"/>
  <c r="AN34" i="29"/>
  <c r="AN118" i="29"/>
  <c r="AU74" i="29"/>
  <c r="AV152" i="29"/>
  <c r="AT60" i="29"/>
  <c r="AR177" i="29"/>
  <c r="AR103" i="29"/>
  <c r="AR112" i="29"/>
  <c r="AV142" i="29"/>
  <c r="AN142" i="29"/>
  <c r="AQ71" i="29"/>
  <c r="AT49" i="29"/>
  <c r="AO150" i="29"/>
  <c r="AR182" i="29"/>
  <c r="AV80" i="29"/>
  <c r="AQ211" i="29"/>
  <c r="AT137" i="29"/>
  <c r="AP198" i="29"/>
  <c r="AS67" i="29"/>
  <c r="AV105" i="29"/>
  <c r="AN105" i="29"/>
  <c r="AQ36" i="29"/>
  <c r="AT144" i="29"/>
  <c r="AP53" i="29"/>
  <c r="AS20" i="29"/>
  <c r="AV203" i="29"/>
  <c r="AN203" i="29"/>
  <c r="AQ50" i="29"/>
  <c r="AV153" i="29"/>
  <c r="AS153" i="29"/>
  <c r="AQ68" i="29"/>
  <c r="AU217" i="29"/>
  <c r="AP163" i="29"/>
  <c r="AU109" i="29"/>
  <c r="AP116" i="29"/>
  <c r="AS47" i="29"/>
  <c r="AV117" i="29"/>
  <c r="AN117" i="29"/>
  <c r="AQ131" i="29"/>
  <c r="AT59" i="29"/>
  <c r="AR11" i="29"/>
  <c r="AU213" i="29"/>
  <c r="AS51" i="29"/>
  <c r="AV157" i="29"/>
  <c r="AN157" i="29"/>
  <c r="AR4" i="29"/>
  <c r="AU145" i="29"/>
  <c r="AP9" i="29"/>
  <c r="AR28" i="29"/>
  <c r="AV41" i="29"/>
  <c r="AS41" i="29"/>
  <c r="AQ192" i="29"/>
  <c r="AS160" i="29"/>
  <c r="AR202" i="29"/>
  <c r="AU40" i="29"/>
  <c r="AN141" i="29"/>
  <c r="AR147" i="29"/>
  <c r="AU201" i="29"/>
  <c r="AN190" i="29"/>
  <c r="AP218" i="29"/>
  <c r="AS191" i="29"/>
  <c r="AR75" i="29"/>
  <c r="AT158" i="29"/>
  <c r="AS39" i="29"/>
  <c r="AP87" i="29"/>
  <c r="AO87" i="29"/>
  <c r="AP122" i="29"/>
  <c r="AR148" i="29"/>
  <c r="AP19" i="29"/>
  <c r="AT129" i="29"/>
  <c r="AN70" i="29"/>
  <c r="AQ179" i="29"/>
  <c r="AS151" i="29"/>
  <c r="AV100" i="29"/>
  <c r="AU195" i="29"/>
  <c r="AN200" i="29"/>
  <c r="AN30" i="29"/>
  <c r="AN22" i="29"/>
  <c r="AN78" i="29"/>
  <c r="AN43" i="29"/>
  <c r="AS102" i="29"/>
  <c r="AT155" i="29"/>
  <c r="AR186" i="29"/>
  <c r="AT159" i="29"/>
  <c r="AR14" i="29"/>
  <c r="AQ88" i="29"/>
  <c r="AU169" i="29"/>
  <c r="AQ139" i="29"/>
  <c r="AQ181" i="29"/>
  <c r="AP134" i="29"/>
  <c r="AP79" i="29"/>
  <c r="AT58" i="29"/>
  <c r="AQ215" i="29"/>
  <c r="AU123" i="29"/>
  <c r="AP95" i="29"/>
  <c r="AR83" i="29"/>
  <c r="AV21" i="29"/>
  <c r="AQ166" i="29"/>
  <c r="AT65" i="29"/>
  <c r="AQ57" i="29"/>
  <c r="AT26" i="29"/>
  <c r="AT127" i="29"/>
  <c r="AP55" i="29"/>
  <c r="AO55" i="29"/>
  <c r="AP196" i="29"/>
  <c r="AQ111" i="29"/>
  <c r="AS146" i="29"/>
  <c r="AQ89" i="29"/>
  <c r="AP113" i="29"/>
  <c r="AP8" i="29"/>
  <c r="AQ82" i="29"/>
  <c r="AP69" i="29"/>
  <c r="AR101" i="29"/>
  <c r="AV97" i="29"/>
  <c r="AN97" i="29"/>
  <c r="AQ165" i="29"/>
  <c r="AT33" i="29"/>
  <c r="AS10" i="29"/>
  <c r="AV208" i="29"/>
  <c r="AP62" i="29"/>
  <c r="AT189" i="29"/>
  <c r="AV37" i="29"/>
  <c r="AQ29" i="29"/>
  <c r="AU187" i="29"/>
  <c r="AT12" i="29"/>
  <c r="AP44" i="29"/>
  <c r="AN119" i="29"/>
  <c r="AT25" i="29"/>
  <c r="AS18" i="29"/>
  <c r="AN24" i="29"/>
  <c r="AS210" i="29"/>
  <c r="AR15" i="29"/>
  <c r="AT188" i="29"/>
  <c r="AR154" i="29"/>
  <c r="AT3" i="29"/>
  <c r="AQ74" i="29"/>
  <c r="AO112" i="29"/>
  <c r="AU198" i="29"/>
  <c r="AV68" i="29"/>
  <c r="AU116" i="29"/>
  <c r="AQ59" i="29"/>
  <c r="AT110" i="29"/>
  <c r="AR145" i="29"/>
  <c r="AV204" i="29"/>
  <c r="AN285" i="29"/>
  <c r="AY285" i="29" s="1" a="1"/>
  <c r="AY285" i="29" s="1"/>
  <c r="AN283" i="29"/>
  <c r="AY283" i="29" s="1" a="1"/>
  <c r="AY283" i="29" s="1"/>
  <c r="AN268" i="29"/>
  <c r="AY268" i="29" s="1" a="1"/>
  <c r="AY268" i="29" s="1"/>
  <c r="AN254" i="29"/>
  <c r="AY254" i="29" s="1" a="1"/>
  <c r="AY254" i="29" s="1"/>
  <c r="AN236" i="29"/>
  <c r="AN235" i="29"/>
  <c r="AS206" i="29"/>
  <c r="AR193" i="29"/>
  <c r="AU98" i="29"/>
  <c r="AP130" i="29"/>
  <c r="AS197" i="29"/>
  <c r="AV25" i="29"/>
  <c r="AN25" i="29"/>
  <c r="AP81" i="29"/>
  <c r="AR54" i="29"/>
  <c r="AU90" i="29"/>
  <c r="AQ35" i="29"/>
  <c r="AT27" i="29"/>
  <c r="AT184" i="29"/>
  <c r="AP52" i="29"/>
  <c r="AS66" i="29"/>
  <c r="AU214" i="29"/>
  <c r="AQ140" i="29"/>
  <c r="AS63" i="29"/>
  <c r="AV77" i="29"/>
  <c r="AP96" i="29"/>
  <c r="AR13" i="29"/>
  <c r="AV18" i="29"/>
  <c r="AT18" i="29"/>
  <c r="AQ72" i="29"/>
  <c r="AS42" i="29"/>
  <c r="AP24" i="29"/>
  <c r="AR86" i="29"/>
  <c r="AT168" i="29"/>
  <c r="AR133" i="29"/>
  <c r="AS61" i="29"/>
  <c r="AP128" i="29"/>
  <c r="AR99" i="29"/>
  <c r="AT212" i="29"/>
  <c r="AU15" i="29"/>
  <c r="AT207" i="29"/>
  <c r="AU93" i="29"/>
  <c r="AN108" i="29"/>
  <c r="AU188" i="29"/>
  <c r="AN164" i="29"/>
  <c r="AR138" i="29"/>
  <c r="AU38" i="29"/>
  <c r="AN174" i="29"/>
  <c r="AN76" i="29"/>
  <c r="AU2" i="29"/>
  <c r="AS176" i="29"/>
  <c r="AR56" i="29"/>
  <c r="AT74" i="29"/>
  <c r="AR152" i="29"/>
  <c r="AR60" i="29"/>
  <c r="AQ177" i="29"/>
  <c r="AQ103" i="29"/>
  <c r="AQ112" i="29"/>
  <c r="AU142" i="29"/>
  <c r="AP71" i="29"/>
  <c r="AS49" i="29"/>
  <c r="AV150" i="29"/>
  <c r="AQ182" i="29"/>
  <c r="AU80" i="29"/>
  <c r="AP211" i="29"/>
  <c r="AS137" i="29"/>
  <c r="AR67" i="29"/>
  <c r="AU105" i="29"/>
  <c r="AP36" i="29"/>
  <c r="AS144" i="29"/>
  <c r="AR20" i="29"/>
  <c r="AU203" i="29"/>
  <c r="AP50" i="29"/>
  <c r="AU153" i="29"/>
  <c r="AP68" i="29"/>
  <c r="AT217" i="29"/>
  <c r="AS109" i="29"/>
  <c r="AR47" i="29"/>
  <c r="AU117" i="29"/>
  <c r="AP131" i="29"/>
  <c r="AS59" i="29"/>
  <c r="AV6" i="29"/>
  <c r="AS6" i="29"/>
  <c r="AQ11" i="29"/>
  <c r="AT213" i="29"/>
  <c r="AV110" i="29"/>
  <c r="AN110" i="29"/>
  <c r="AR51" i="29"/>
  <c r="AU157" i="29"/>
  <c r="AT145" i="29"/>
  <c r="AO9" i="29"/>
  <c r="AQ28" i="29"/>
  <c r="AU41" i="29"/>
  <c r="AR160" i="29"/>
  <c r="AQ202" i="29"/>
  <c r="AT40" i="29"/>
  <c r="AU141" i="29"/>
  <c r="AV141" i="29"/>
  <c r="AQ147" i="29"/>
  <c r="AR201" i="29"/>
  <c r="AU190" i="29"/>
  <c r="AV190" i="29"/>
  <c r="AR191" i="29"/>
  <c r="AV31" i="29"/>
  <c r="AN31" i="29"/>
  <c r="AQ75" i="29"/>
  <c r="AN84" i="29"/>
  <c r="AS158" i="29"/>
  <c r="AN5" i="29"/>
  <c r="AR39" i="29"/>
  <c r="AQ148" i="29"/>
  <c r="AV94" i="29"/>
  <c r="AR129" i="29"/>
  <c r="AR151" i="29"/>
  <c r="AT100" i="29"/>
  <c r="AT195" i="29"/>
  <c r="AN135" i="29"/>
  <c r="AN126" i="29"/>
  <c r="AU30" i="29"/>
  <c r="AV78" i="29"/>
  <c r="AV114" i="29"/>
  <c r="AR155" i="29"/>
  <c r="AQ186" i="29"/>
  <c r="AR159" i="29"/>
  <c r="AQ14" i="29"/>
  <c r="AN7" i="29"/>
  <c r="AP88" i="29"/>
  <c r="AR169" i="29"/>
  <c r="AP139" i="29"/>
  <c r="AP181" i="29"/>
  <c r="AS58" i="29"/>
  <c r="AV120" i="29"/>
  <c r="AN120" i="29"/>
  <c r="AP215" i="29"/>
  <c r="AT123" i="29"/>
  <c r="AQ83" i="29"/>
  <c r="AU21" i="29"/>
  <c r="AP166" i="29"/>
  <c r="AS209" i="29"/>
  <c r="AP106" i="29"/>
  <c r="AS65" i="29"/>
  <c r="AV85" i="29"/>
  <c r="AN85" i="29"/>
  <c r="AP57" i="29"/>
  <c r="AS26" i="29"/>
  <c r="AS127" i="29"/>
  <c r="AV55" i="29"/>
  <c r="AN55" i="29"/>
  <c r="AP111" i="29"/>
  <c r="AR146" i="29"/>
  <c r="AS16" i="29"/>
  <c r="AN194" i="29"/>
  <c r="AP89" i="29"/>
  <c r="AN173" i="29"/>
  <c r="AN104" i="29"/>
  <c r="AP82" i="29"/>
  <c r="AQ101" i="29"/>
  <c r="AU97" i="29"/>
  <c r="AP165" i="29"/>
  <c r="AS33" i="29"/>
  <c r="AV45" i="29"/>
  <c r="AN45" i="29"/>
  <c r="AR10" i="29"/>
  <c r="AU208" i="29"/>
  <c r="AR189" i="29"/>
  <c r="AU37" i="29"/>
  <c r="AP29" i="29"/>
  <c r="AT187" i="29"/>
  <c r="AN172" i="29"/>
  <c r="AR12" i="29"/>
  <c r="AV205" i="29"/>
  <c r="AN17" i="29"/>
  <c r="AN115" i="29"/>
  <c r="AN125" i="29"/>
  <c r="AN277" i="29"/>
  <c r="AY277" i="29" s="1" a="1"/>
  <c r="AY277" i="29" s="1"/>
  <c r="AN256" i="29"/>
  <c r="AY256" i="29" s="1" a="1"/>
  <c r="AY256" i="29" s="1"/>
  <c r="AN242" i="29"/>
  <c r="AY242" i="29" s="1" a="1"/>
  <c r="AY242" i="29" s="1"/>
  <c r="AU143" i="29"/>
  <c r="AN130" i="29"/>
  <c r="AS90" i="29"/>
  <c r="AS214" i="29"/>
  <c r="AR168" i="29"/>
  <c r="AQ207" i="29"/>
  <c r="AU178" i="29"/>
  <c r="AT176" i="29"/>
  <c r="AQ49" i="29"/>
  <c r="AN211" i="29"/>
  <c r="AV36" i="29"/>
  <c r="AV50" i="29"/>
  <c r="AU163" i="29"/>
  <c r="AS117" i="29"/>
  <c r="AR213" i="29"/>
  <c r="AO28" i="29"/>
  <c r="AV44" i="29"/>
  <c r="AN280" i="29"/>
  <c r="AY280" i="29" s="1" a="1"/>
  <c r="AY280" i="29" s="1"/>
  <c r="AN275" i="29"/>
  <c r="AY275" i="29" s="1" a="1"/>
  <c r="AY275" i="29" s="1"/>
  <c r="AN272" i="29"/>
  <c r="AY272" i="29" s="1" a="1"/>
  <c r="AY272" i="29" s="1"/>
  <c r="AN260" i="29"/>
  <c r="AY260" i="29" s="1" a="1"/>
  <c r="AY260" i="29" s="1"/>
  <c r="AN249" i="29"/>
  <c r="AY249" i="29" s="1" a="1"/>
  <c r="AY249" i="29" s="1"/>
  <c r="AN248" i="29"/>
  <c r="AN240" i="29"/>
  <c r="AN234" i="29"/>
  <c r="AN233" i="29"/>
  <c r="AN216" i="29"/>
  <c r="AR206" i="29"/>
  <c r="AV143" i="29"/>
  <c r="AS143" i="29"/>
  <c r="AQ193" i="29"/>
  <c r="AT98" i="29"/>
  <c r="AR197" i="29"/>
  <c r="AU25" i="29"/>
  <c r="AQ54" i="29"/>
  <c r="AT90" i="29"/>
  <c r="AP35" i="29"/>
  <c r="AS27" i="29"/>
  <c r="AS184" i="29"/>
  <c r="AR66" i="29"/>
  <c r="AT214" i="29"/>
  <c r="AP140" i="29"/>
  <c r="AR63" i="29"/>
  <c r="AT77" i="29"/>
  <c r="AU18" i="29"/>
  <c r="AN167" i="29"/>
  <c r="AP72" i="29"/>
  <c r="AR42" i="29"/>
  <c r="AV121" i="29"/>
  <c r="AN121" i="29"/>
  <c r="AQ86" i="29"/>
  <c r="AS168" i="29"/>
  <c r="AQ133" i="29"/>
  <c r="AU61" i="29"/>
  <c r="AN210" i="29"/>
  <c r="AQ99" i="29"/>
  <c r="AR212" i="29"/>
  <c r="AT15" i="29"/>
  <c r="AR207" i="29"/>
  <c r="AS93" i="29"/>
  <c r="AV108" i="29"/>
  <c r="AV188" i="29"/>
  <c r="AV164" i="29"/>
  <c r="AQ138" i="29"/>
  <c r="AT38" i="29"/>
  <c r="AU154" i="29"/>
  <c r="AN178" i="29"/>
  <c r="AV76" i="29"/>
  <c r="AV124" i="29"/>
  <c r="AV2" i="29"/>
  <c r="AV183" i="29"/>
  <c r="AV34" i="29"/>
  <c r="AV176" i="29"/>
  <c r="AQ56" i="29"/>
  <c r="AR74" i="29"/>
  <c r="AQ152" i="29"/>
  <c r="AQ60" i="29"/>
  <c r="AP177" i="29"/>
  <c r="AP103" i="29"/>
  <c r="AP112" i="29"/>
  <c r="AT142" i="29"/>
  <c r="AR49" i="29"/>
  <c r="AU150" i="29"/>
  <c r="AP182" i="29"/>
  <c r="AT80" i="29"/>
  <c r="AR137" i="29"/>
  <c r="AV198" i="29"/>
  <c r="AN198" i="29"/>
  <c r="AQ67" i="29"/>
  <c r="AT105" i="29"/>
  <c r="AR144" i="29"/>
  <c r="AV53" i="29"/>
  <c r="AQ20" i="29"/>
  <c r="AT203" i="29"/>
  <c r="AO50" i="29"/>
  <c r="AT153" i="29"/>
  <c r="AR217" i="29"/>
  <c r="AV163" i="29"/>
  <c r="AN163" i="29"/>
  <c r="AR109" i="29"/>
  <c r="AV116" i="29"/>
  <c r="AN116" i="29"/>
  <c r="AQ47" i="29"/>
  <c r="AT117" i="29"/>
  <c r="AR59" i="29"/>
  <c r="AU6" i="29"/>
  <c r="AP11" i="29"/>
  <c r="AS213" i="29"/>
  <c r="AU110" i="29"/>
  <c r="AQ51" i="29"/>
  <c r="AT157" i="29"/>
  <c r="AP4" i="29"/>
  <c r="AS145" i="29"/>
  <c r="AV9" i="29"/>
  <c r="AP28" i="29"/>
  <c r="AT41" i="29"/>
  <c r="AQ160" i="29"/>
  <c r="AP202" i="29"/>
  <c r="AR40" i="29"/>
  <c r="AT141" i="29"/>
  <c r="AP147" i="29"/>
  <c r="AQ201" i="29"/>
  <c r="AT190" i="29"/>
  <c r="AN218" i="29"/>
  <c r="AQ191" i="29"/>
  <c r="AV84" i="29"/>
  <c r="AT84" i="29"/>
  <c r="AR158" i="29"/>
  <c r="AV5" i="29"/>
  <c r="AU5" i="29"/>
  <c r="AQ39" i="29"/>
  <c r="AV87" i="29"/>
  <c r="AP148" i="29"/>
  <c r="AU94" i="29"/>
  <c r="AN19" i="29"/>
  <c r="AQ129" i="29"/>
  <c r="AV70" i="29"/>
  <c r="AQ151" i="29"/>
  <c r="AR100" i="29"/>
  <c r="AR195" i="29"/>
  <c r="AS135" i="29"/>
  <c r="AT30" i="29"/>
  <c r="AV22" i="29"/>
  <c r="AU78" i="29"/>
  <c r="AV43" i="29"/>
  <c r="AU102" i="29"/>
  <c r="AR114" i="29"/>
  <c r="AQ155" i="29"/>
  <c r="AP186" i="29"/>
  <c r="AQ159" i="29"/>
  <c r="AP14" i="29"/>
  <c r="AQ169" i="29"/>
  <c r="AO139" i="29"/>
  <c r="AN134" i="29"/>
  <c r="AV79" i="29"/>
  <c r="AR58" i="29"/>
  <c r="AU120" i="29"/>
  <c r="AS123" i="29"/>
  <c r="AV95" i="29"/>
  <c r="AP83" i="29"/>
  <c r="AT21" i="29"/>
  <c r="AR209" i="29"/>
  <c r="AR65" i="29"/>
  <c r="AU85" i="29"/>
  <c r="AR26" i="29"/>
  <c r="AR127" i="29"/>
  <c r="AU55" i="29"/>
  <c r="AN196" i="29"/>
  <c r="AQ146" i="29"/>
  <c r="AV16" i="29"/>
  <c r="AS194" i="29"/>
  <c r="AN113" i="29"/>
  <c r="AN69" i="29"/>
  <c r="AP101" i="29"/>
  <c r="AT97" i="29"/>
  <c r="AR33" i="29"/>
  <c r="AU45" i="29"/>
  <c r="AT208" i="29"/>
  <c r="AV62" i="29"/>
  <c r="AN62" i="29"/>
  <c r="AQ189" i="29"/>
  <c r="AT37" i="29"/>
  <c r="AS187" i="29"/>
  <c r="AV172" i="29"/>
  <c r="AT172" i="29"/>
  <c r="AQ12" i="29"/>
  <c r="AU205" i="29"/>
  <c r="AV17" i="29"/>
  <c r="AT17" i="29"/>
  <c r="AR48" i="29"/>
  <c r="AO206" i="29"/>
  <c r="AO143" i="29"/>
  <c r="AO115" i="29"/>
  <c r="AO208" i="29"/>
  <c r="AO10" i="29"/>
  <c r="AO8" i="29"/>
  <c r="AO104" i="29"/>
  <c r="AO113" i="29"/>
  <c r="AO21" i="29"/>
  <c r="AO134" i="29"/>
  <c r="AO78" i="29"/>
  <c r="AO5" i="29"/>
  <c r="AO218" i="29"/>
  <c r="AO190" i="29"/>
  <c r="AO202" i="29"/>
  <c r="AO153" i="29"/>
  <c r="AO163" i="29"/>
  <c r="AO211" i="29"/>
  <c r="AO142" i="29"/>
  <c r="AO133" i="29"/>
  <c r="AO18" i="29"/>
  <c r="AO96" i="29"/>
  <c r="AO214" i="29"/>
  <c r="AO66" i="29"/>
  <c r="AO52" i="29"/>
  <c r="AO184" i="29"/>
  <c r="AO25" i="29"/>
  <c r="AO98" i="29"/>
  <c r="AO130" i="29"/>
  <c r="AO197" i="29"/>
  <c r="AO81" i="29"/>
  <c r="AO54" i="29"/>
  <c r="AO35" i="29"/>
  <c r="AO27" i="29"/>
  <c r="AO175" i="29"/>
  <c r="AO140" i="29"/>
  <c r="AO63" i="29"/>
  <c r="AO77" i="29"/>
  <c r="AO13" i="29"/>
  <c r="AO167" i="29"/>
  <c r="AO72" i="29"/>
  <c r="AO42" i="29"/>
  <c r="AO121" i="29"/>
  <c r="AO24" i="29"/>
  <c r="AO86" i="29"/>
  <c r="AO199" i="29"/>
  <c r="AO210" i="29"/>
  <c r="AO149" i="29"/>
  <c r="AO128" i="29"/>
  <c r="AO99" i="29"/>
  <c r="AO212" i="29"/>
  <c r="AO15" i="29"/>
  <c r="AO207" i="29"/>
  <c r="AO93" i="29"/>
  <c r="AO108" i="29"/>
  <c r="AO188" i="29"/>
  <c r="AO38" i="29"/>
  <c r="AO154" i="29"/>
  <c r="AO171" i="29"/>
  <c r="AO178" i="29"/>
  <c r="AO174" i="29"/>
  <c r="AO76" i="29"/>
  <c r="AO124" i="29"/>
  <c r="AO2" i="29"/>
  <c r="AO3" i="29"/>
  <c r="AO183" i="29"/>
  <c r="AO34" i="29"/>
  <c r="AO176" i="29"/>
  <c r="AO118" i="29"/>
  <c r="AO56" i="29"/>
  <c r="AO152" i="29"/>
  <c r="AO60" i="29"/>
  <c r="AO177" i="29"/>
  <c r="AO103" i="29"/>
  <c r="AO71" i="29"/>
  <c r="AO49" i="29"/>
  <c r="AO182" i="29"/>
  <c r="AO80" i="29"/>
  <c r="AO198" i="29"/>
  <c r="AO67" i="29"/>
  <c r="AO105" i="29"/>
  <c r="AO36" i="29"/>
  <c r="AO144" i="29"/>
  <c r="AO53" i="29"/>
  <c r="AO20" i="29"/>
  <c r="AO203" i="29"/>
  <c r="AO109" i="29"/>
  <c r="AO47" i="29"/>
  <c r="AO117" i="29"/>
  <c r="AO131" i="29"/>
  <c r="AO6" i="29"/>
  <c r="AO11" i="29"/>
  <c r="AO213" i="29"/>
  <c r="AO51" i="29"/>
  <c r="AO157" i="29"/>
  <c r="AO4" i="29"/>
  <c r="AO41" i="29"/>
  <c r="AO192" i="29"/>
  <c r="AO204" i="29"/>
  <c r="AO141" i="29"/>
  <c r="AO147" i="29"/>
  <c r="AO201" i="29"/>
  <c r="AO191" i="29"/>
  <c r="AO31" i="29"/>
  <c r="AO75" i="29"/>
  <c r="AO158" i="29"/>
  <c r="AO84" i="29"/>
  <c r="AO39" i="29"/>
  <c r="AO122" i="29"/>
  <c r="AO94" i="29"/>
  <c r="AO19" i="29"/>
  <c r="AO129" i="29"/>
  <c r="AO179" i="29"/>
  <c r="AO151" i="29"/>
  <c r="AO100" i="29"/>
  <c r="AO195" i="29"/>
  <c r="AO161" i="29"/>
  <c r="AO126" i="29"/>
  <c r="AO200" i="29"/>
  <c r="AO30" i="29"/>
  <c r="AO22" i="29"/>
  <c r="AO43" i="29"/>
  <c r="AO102" i="29"/>
  <c r="AO114" i="29"/>
  <c r="AO155" i="29"/>
  <c r="AO186" i="29"/>
  <c r="AO159" i="29"/>
  <c r="AO14" i="29"/>
  <c r="AO7" i="29"/>
  <c r="AO23" i="29"/>
  <c r="AO88" i="29"/>
  <c r="AO169" i="29"/>
  <c r="AO181" i="29"/>
  <c r="AO132" i="29"/>
  <c r="AO79" i="29"/>
  <c r="AO58" i="29"/>
  <c r="AO120" i="29"/>
  <c r="AO215" i="29"/>
  <c r="AO123" i="29"/>
  <c r="AO95" i="29"/>
  <c r="AO83" i="29"/>
  <c r="AO166" i="29"/>
  <c r="AO209" i="29"/>
  <c r="AO65" i="29"/>
  <c r="AO85" i="29"/>
  <c r="AO57" i="29"/>
  <c r="AO26" i="29"/>
  <c r="AO64" i="29"/>
  <c r="AO127" i="29"/>
  <c r="AO196" i="29"/>
  <c r="AO111" i="29"/>
  <c r="AO146" i="29"/>
  <c r="AO194" i="29"/>
  <c r="AO89" i="29"/>
  <c r="AO156" i="29"/>
  <c r="AO173" i="29"/>
  <c r="AO82" i="29"/>
  <c r="AO69" i="29"/>
  <c r="AO73" i="29"/>
  <c r="AO97" i="29"/>
  <c r="AO33" i="29"/>
  <c r="AO165" i="29"/>
  <c r="AO45" i="29"/>
  <c r="AO62" i="29"/>
  <c r="AO189" i="29"/>
  <c r="AO37" i="29"/>
  <c r="AO29" i="29"/>
  <c r="AL187" i="29"/>
  <c r="AO187" i="29"/>
  <c r="AO172" i="29"/>
  <c r="AO12" i="29"/>
  <c r="AO205" i="29"/>
  <c r="AO17" i="29"/>
  <c r="AO170" i="29"/>
  <c r="AO44" i="29"/>
  <c r="AO119" i="29"/>
  <c r="AO48" i="29"/>
  <c r="AL345" i="29"/>
  <c r="AL337" i="29"/>
  <c r="AL329" i="29"/>
  <c r="AL328" i="29"/>
  <c r="AL307" i="29"/>
  <c r="AL288" i="29"/>
  <c r="AL281" i="29"/>
  <c r="AL35" i="29"/>
  <c r="AL27" i="29"/>
  <c r="AL321" i="29"/>
  <c r="AL313" i="29"/>
  <c r="AL305" i="29"/>
  <c r="AN27" i="29"/>
  <c r="AL17" i="29"/>
  <c r="AL304" i="29"/>
  <c r="AL297" i="29"/>
  <c r="AL273" i="29"/>
  <c r="AL265" i="29"/>
  <c r="AL208" i="29"/>
  <c r="AL360" i="29"/>
  <c r="AL296" i="29"/>
  <c r="AL256" i="29"/>
  <c r="AL50" i="29"/>
  <c r="AL343" i="29"/>
  <c r="AX307" i="29"/>
  <c r="AY307" i="29" s="1" a="1"/>
  <c r="AY307" i="29" s="1"/>
  <c r="AL353" i="29"/>
  <c r="AL249" i="29"/>
  <c r="AL121" i="29"/>
  <c r="AL47" i="29"/>
  <c r="AL294" i="29"/>
  <c r="AL352" i="29"/>
  <c r="AL320" i="29"/>
  <c r="AL51" i="29"/>
  <c r="AL83" i="29"/>
  <c r="AL280" i="29"/>
  <c r="AL157" i="29"/>
  <c r="AL26" i="29"/>
  <c r="AL363" i="29"/>
  <c r="AL293" i="29"/>
  <c r="AX343" i="29"/>
  <c r="AL344" i="29"/>
  <c r="AL312" i="29"/>
  <c r="AL98" i="29"/>
  <c r="AL178" i="29"/>
  <c r="AL64" i="29"/>
  <c r="AX294" i="29"/>
  <c r="AY294" i="29" s="1" a="1"/>
  <c r="AY294" i="29" s="1"/>
  <c r="AN265" i="29"/>
  <c r="AY265" i="29" s="1" a="1"/>
  <c r="AY265" i="29" s="1"/>
  <c r="AL67" i="29"/>
  <c r="AL272" i="29"/>
  <c r="AX187" i="29"/>
  <c r="AL336" i="29"/>
  <c r="AL137" i="29"/>
  <c r="AL191" i="29"/>
  <c r="AL75" i="29"/>
  <c r="AL361" i="29"/>
  <c r="AL63" i="29"/>
  <c r="AL203" i="29"/>
  <c r="AL264" i="29"/>
  <c r="AL142" i="29"/>
  <c r="AL198" i="29"/>
  <c r="AL117" i="29"/>
  <c r="AL204" i="29"/>
  <c r="AL21" i="29"/>
  <c r="AL62" i="29"/>
  <c r="AL359" i="29"/>
  <c r="AL351" i="29"/>
  <c r="AL335" i="29"/>
  <c r="AL327" i="29"/>
  <c r="AL319" i="29"/>
  <c r="AL311" i="29"/>
  <c r="AL303" i="29"/>
  <c r="AL295" i="29"/>
  <c r="AL287" i="29"/>
  <c r="AL279" i="29"/>
  <c r="AL271" i="29"/>
  <c r="AL263" i="29"/>
  <c r="AL255" i="29"/>
  <c r="AL247" i="29"/>
  <c r="AL130" i="29"/>
  <c r="AL175" i="29"/>
  <c r="AL96" i="29"/>
  <c r="AL71" i="29"/>
  <c r="AL153" i="29"/>
  <c r="AL131" i="29"/>
  <c r="AL4" i="29"/>
  <c r="AL31" i="29"/>
  <c r="AL148" i="29"/>
  <c r="AL79" i="29"/>
  <c r="AL166" i="29"/>
  <c r="AL127" i="29"/>
  <c r="AL189" i="29"/>
  <c r="AL289" i="29"/>
  <c r="AL358" i="29"/>
  <c r="AL350" i="29"/>
  <c r="AL342" i="29"/>
  <c r="AL334" i="29"/>
  <c r="AL326" i="29"/>
  <c r="AL318" i="29"/>
  <c r="AL310" i="29"/>
  <c r="AL302" i="29"/>
  <c r="AL286" i="29"/>
  <c r="AL278" i="29"/>
  <c r="AL270" i="29"/>
  <c r="AL262" i="29"/>
  <c r="AL254" i="29"/>
  <c r="AL246" i="29"/>
  <c r="AL32" i="29"/>
  <c r="AL197" i="29"/>
  <c r="AL184" i="29"/>
  <c r="AL168" i="29"/>
  <c r="AL49" i="29"/>
  <c r="AL105" i="29"/>
  <c r="AL68" i="29"/>
  <c r="AL59" i="29"/>
  <c r="AL145" i="29"/>
  <c r="AL58" i="29"/>
  <c r="AL209" i="29"/>
  <c r="AL97" i="29"/>
  <c r="AL37" i="29"/>
  <c r="AL357" i="29"/>
  <c r="AL349" i="29"/>
  <c r="AL341" i="29"/>
  <c r="AL333" i="29"/>
  <c r="AL325" i="29"/>
  <c r="AL317" i="29"/>
  <c r="AL309" i="29"/>
  <c r="AL301" i="29"/>
  <c r="AL285" i="29"/>
  <c r="AL277" i="29"/>
  <c r="AL269" i="29"/>
  <c r="AL261" i="29"/>
  <c r="AL253" i="29"/>
  <c r="AL245" i="29"/>
  <c r="AL92" i="29"/>
  <c r="AL25" i="29"/>
  <c r="AL52" i="29"/>
  <c r="AL18" i="29"/>
  <c r="AL150" i="29"/>
  <c r="AL36" i="29"/>
  <c r="AL217" i="29"/>
  <c r="AL6" i="29"/>
  <c r="AL9" i="29"/>
  <c r="AL141" i="29"/>
  <c r="AL84" i="29"/>
  <c r="AL94" i="29"/>
  <c r="AL120" i="29"/>
  <c r="AL106" i="29"/>
  <c r="AL196" i="29"/>
  <c r="AL165" i="29"/>
  <c r="AL29" i="29"/>
  <c r="AL193" i="29"/>
  <c r="AL179" i="29"/>
  <c r="AL364" i="29"/>
  <c r="AL356" i="29"/>
  <c r="AL348" i="29"/>
  <c r="AL340" i="29"/>
  <c r="AL332" i="29"/>
  <c r="AL324" i="29"/>
  <c r="AL316" i="29"/>
  <c r="AL308" i="29"/>
  <c r="AL300" i="29"/>
  <c r="AL292" i="29"/>
  <c r="AL284" i="29"/>
  <c r="AL276" i="29"/>
  <c r="AL268" i="29"/>
  <c r="AL260" i="29"/>
  <c r="AL252" i="29"/>
  <c r="AL244" i="29"/>
  <c r="AL107" i="29"/>
  <c r="AL81" i="29"/>
  <c r="AL66" i="29"/>
  <c r="AL199" i="29"/>
  <c r="AL182" i="29"/>
  <c r="AL144" i="29"/>
  <c r="AL163" i="29"/>
  <c r="AL11" i="29"/>
  <c r="AL28" i="29"/>
  <c r="AL147" i="29"/>
  <c r="AL158" i="29"/>
  <c r="AL215" i="29"/>
  <c r="AL65" i="29"/>
  <c r="AL33" i="29"/>
  <c r="AX363" i="29"/>
  <c r="AL355" i="29"/>
  <c r="AL347" i="29"/>
  <c r="AL339" i="29"/>
  <c r="AL331" i="29"/>
  <c r="AL323" i="29"/>
  <c r="AL315" i="29"/>
  <c r="AL299" i="29"/>
  <c r="AL291" i="29"/>
  <c r="AL283" i="29"/>
  <c r="AL275" i="29"/>
  <c r="AL267" i="29"/>
  <c r="AL251" i="29"/>
  <c r="AL206" i="29"/>
  <c r="AL214" i="29"/>
  <c r="AL72" i="29"/>
  <c r="AL80" i="29"/>
  <c r="AL53" i="29"/>
  <c r="AL109" i="29"/>
  <c r="AL213" i="29"/>
  <c r="AL41" i="29"/>
  <c r="AL5" i="29"/>
  <c r="AL129" i="29"/>
  <c r="AL123" i="29"/>
  <c r="AL85" i="29"/>
  <c r="AL146" i="29"/>
  <c r="AL45" i="29"/>
  <c r="AL172" i="29"/>
  <c r="AL362" i="29"/>
  <c r="AL354" i="29"/>
  <c r="AL346" i="29"/>
  <c r="AL338" i="29"/>
  <c r="AL330" i="29"/>
  <c r="AL322" i="29"/>
  <c r="AL314" i="29"/>
  <c r="AL306" i="29"/>
  <c r="AL298" i="29"/>
  <c r="AL290" i="29"/>
  <c r="AL282" i="29"/>
  <c r="AL274" i="29"/>
  <c r="AL266" i="29"/>
  <c r="AL258" i="29"/>
  <c r="AL250" i="29"/>
  <c r="AL242" i="29"/>
  <c r="AL143" i="29"/>
  <c r="AL90" i="29"/>
  <c r="AL140" i="29"/>
  <c r="AL42" i="29"/>
  <c r="AL211" i="29"/>
  <c r="AL20" i="29"/>
  <c r="AL116" i="29"/>
  <c r="AL110" i="29"/>
  <c r="AL192" i="29"/>
  <c r="AL190" i="29"/>
  <c r="AL39" i="29"/>
  <c r="AL95" i="29"/>
  <c r="AL57" i="29"/>
  <c r="AL10" i="29"/>
  <c r="AL12" i="29"/>
  <c r="AS322" i="29"/>
  <c r="AY322" i="29" s="1" a="1"/>
  <c r="AY322" i="29" s="1"/>
  <c r="AN345" i="29"/>
  <c r="AY345" i="29" s="1" a="1"/>
  <c r="AY345" i="29" s="1"/>
  <c r="AN326" i="29"/>
  <c r="AY326" i="29" s="1" a="1"/>
  <c r="AY326" i="29" s="1"/>
  <c r="AN337" i="29"/>
  <c r="AY337" i="29" s="1" a="1"/>
  <c r="AY337" i="29" s="1"/>
  <c r="AW103" i="29"/>
  <c r="AG219" i="29"/>
  <c r="AV219" i="29" s="1"/>
  <c r="AE138" i="29"/>
  <c r="AE77" i="29"/>
  <c r="AG103" i="29"/>
  <c r="AG102" i="29"/>
  <c r="AE3" i="29"/>
  <c r="AK241" i="29"/>
  <c r="AG156" i="29"/>
  <c r="AG212" i="29"/>
  <c r="AK212" i="29"/>
  <c r="AW183" i="29"/>
  <c r="AE222" i="29"/>
  <c r="AU222" i="29" s="1"/>
  <c r="AK128" i="29"/>
  <c r="AK103" i="29"/>
  <c r="AG112" i="29"/>
  <c r="AK40" i="29"/>
  <c r="AE14" i="29"/>
  <c r="AG14" i="29"/>
  <c r="AW14" i="29"/>
  <c r="AW134" i="29"/>
  <c r="AE134" i="29"/>
  <c r="AE171" i="29"/>
  <c r="AK74" i="29"/>
  <c r="AT224" i="29"/>
  <c r="AW224" i="29"/>
  <c r="AW164" i="29"/>
  <c r="AW74" i="29"/>
  <c r="AS64" i="29"/>
  <c r="AE224" i="29"/>
  <c r="AU224" i="29" s="1"/>
  <c r="AK2" i="29"/>
  <c r="AG3" i="29"/>
  <c r="AG133" i="29"/>
  <c r="AK222" i="29"/>
  <c r="AS222" i="29"/>
  <c r="AK24" i="29"/>
  <c r="AK8" i="29"/>
  <c r="AK195" i="29"/>
  <c r="AT31" i="29"/>
  <c r="AE186" i="29"/>
  <c r="AW196" i="29"/>
  <c r="AK44" i="29"/>
  <c r="AN107" i="29"/>
  <c r="AN357" i="29"/>
  <c r="AY357" i="29" s="1" a="1"/>
  <c r="AY357" i="29" s="1"/>
  <c r="AN245" i="29"/>
  <c r="AY245" i="29" s="1" a="1"/>
  <c r="AY245" i="29" s="1"/>
  <c r="AN317" i="29"/>
  <c r="AY317" i="29" s="1" a="1"/>
  <c r="AY317" i="29" s="1"/>
  <c r="AN291" i="29"/>
  <c r="AY291" i="29" s="1" a="1"/>
  <c r="AY291" i="29" s="1"/>
  <c r="AR364" i="29"/>
  <c r="AY364" i="29" s="1" a="1"/>
  <c r="AY364" i="29" s="1"/>
  <c r="AP363" i="29"/>
  <c r="AN362" i="29"/>
  <c r="AY362" i="29" s="1" a="1"/>
  <c r="AY362" i="29" s="1"/>
  <c r="AP359" i="29"/>
  <c r="AY359" i="29" s="1" a="1"/>
  <c r="AY359" i="29" s="1"/>
  <c r="AN358" i="29"/>
  <c r="AY358" i="29" s="1" a="1"/>
  <c r="AY358" i="29" s="1"/>
  <c r="AP355" i="29"/>
  <c r="AY355" i="29" s="1" a="1"/>
  <c r="AY355" i="29" s="1"/>
  <c r="AN354" i="29"/>
  <c r="AY354" i="29" s="1" a="1"/>
  <c r="AY354" i="29" s="1"/>
  <c r="AP351" i="29"/>
  <c r="AY351" i="29" s="1" a="1"/>
  <c r="AY351" i="29" s="1"/>
  <c r="AN350" i="29"/>
  <c r="AY350" i="29" s="1" a="1"/>
  <c r="AY350" i="29" s="1"/>
  <c r="AR348" i="29"/>
  <c r="AY348" i="29" s="1" a="1"/>
  <c r="AY348" i="29" s="1"/>
  <c r="AP347" i="29"/>
  <c r="AY347" i="29" s="1" a="1"/>
  <c r="AY347" i="29" s="1"/>
  <c r="AN346" i="29"/>
  <c r="AY346" i="29" s="1" a="1"/>
  <c r="AY346" i="29" s="1"/>
  <c r="AR344" i="29"/>
  <c r="AY344" i="29" s="1" a="1"/>
  <c r="AY344" i="29" s="1"/>
  <c r="AP343" i="29"/>
  <c r="AN342" i="29"/>
  <c r="AY342" i="29" s="1" a="1"/>
  <c r="AY342" i="29" s="1"/>
  <c r="AR340" i="29"/>
  <c r="AY340" i="29" s="1" a="1"/>
  <c r="AY340" i="29" s="1"/>
  <c r="AP339" i="29"/>
  <c r="AY339" i="29" s="1" a="1"/>
  <c r="AY339" i="29" s="1"/>
  <c r="AN338" i="29"/>
  <c r="AY338" i="29" s="1" a="1"/>
  <c r="AY338" i="29" s="1"/>
  <c r="AR336" i="29"/>
  <c r="AY336" i="29" s="1" a="1"/>
  <c r="AY336" i="29" s="1"/>
  <c r="AP335" i="29"/>
  <c r="AY335" i="29" s="1" a="1"/>
  <c r="AY335" i="29" s="1"/>
  <c r="AN334" i="29"/>
  <c r="AY334" i="29" s="1" a="1"/>
  <c r="AY334" i="29" s="1"/>
  <c r="AR332" i="29"/>
  <c r="AY332" i="29" s="1" a="1"/>
  <c r="AY332" i="29" s="1"/>
  <c r="AN325" i="29"/>
  <c r="AY325" i="29" s="1" a="1"/>
  <c r="AY325" i="29" s="1"/>
  <c r="AN305" i="29"/>
  <c r="AY305" i="29" s="1" a="1"/>
  <c r="AY305" i="29" s="1"/>
  <c r="AN288" i="29"/>
  <c r="AY288" i="29" s="1" a="1"/>
  <c r="AY288" i="29" s="1"/>
  <c r="AP286" i="29"/>
  <c r="AN329" i="29"/>
  <c r="AY329" i="29" s="1" a="1"/>
  <c r="AY329" i="29" s="1"/>
  <c r="AN313" i="29"/>
  <c r="AY313" i="29" s="1" a="1"/>
  <c r="AY313" i="29" s="1"/>
  <c r="AN301" i="29"/>
  <c r="AY301" i="29" s="1" a="1"/>
  <c r="AY301" i="29" s="1"/>
  <c r="AN281" i="29"/>
  <c r="AY281" i="29" s="1" a="1"/>
  <c r="AY281" i="29" s="1"/>
  <c r="AO356" i="29"/>
  <c r="AY356" i="29" s="1" a="1"/>
  <c r="AY356" i="29" s="1"/>
  <c r="AN321" i="29"/>
  <c r="AY321" i="29" s="1" a="1"/>
  <c r="AY321" i="29" s="1"/>
  <c r="AN297" i="29"/>
  <c r="AY297" i="29" s="1" a="1"/>
  <c r="AY297" i="29" s="1"/>
  <c r="AN309" i="29"/>
  <c r="AY309" i="29" s="1" a="1"/>
  <c r="AY309" i="29" s="1"/>
  <c r="AN292" i="29"/>
  <c r="AY292" i="29" s="1" a="1"/>
  <c r="AY292" i="29" s="1"/>
  <c r="AN284" i="29"/>
  <c r="AY284" i="29" s="1" a="1"/>
  <c r="AY284" i="29" s="1"/>
  <c r="AN255" i="29"/>
  <c r="AY255" i="29" s="1" a="1"/>
  <c r="AY255" i="29" s="1"/>
  <c r="AS236" i="29"/>
  <c r="AY236" i="29" s="1" a="1"/>
  <c r="AY236" i="29" s="1"/>
  <c r="AE236" i="29"/>
  <c r="AU236" i="29" s="1"/>
  <c r="AN229" i="29"/>
  <c r="AS232" i="29"/>
  <c r="AY232" i="29" s="1" a="1"/>
  <c r="AY232" i="29" s="1"/>
  <c r="AE232" i="29"/>
  <c r="AU232" i="29" s="1"/>
  <c r="AG230" i="29"/>
  <c r="AV230" i="29" s="1"/>
  <c r="AW230" i="29"/>
  <c r="AK230" i="29"/>
  <c r="AS230" i="29"/>
  <c r="AS229" i="29"/>
  <c r="AY229" i="29" s="1" a="1"/>
  <c r="AY229" i="29" s="1"/>
  <c r="AT229" i="29"/>
  <c r="AO224" i="29"/>
  <c r="AE248" i="29"/>
  <c r="AU248" i="29" s="1"/>
  <c r="AS248" i="29"/>
  <c r="AY248" i="29" s="1" a="1"/>
  <c r="AY248" i="29" s="1"/>
  <c r="AG243" i="29"/>
  <c r="AV243" i="29" s="1"/>
  <c r="AS243" i="29"/>
  <c r="AG229" i="29"/>
  <c r="AV229" i="29" s="1"/>
  <c r="AW221" i="29"/>
  <c r="AK221" i="29"/>
  <c r="AU216" i="29"/>
  <c r="AK216" i="29"/>
  <c r="AL216" i="29" s="1"/>
  <c r="AS216" i="29"/>
  <c r="AW216" i="29"/>
  <c r="AG248" i="29"/>
  <c r="AV248" i="29" s="1"/>
  <c r="AK227" i="29"/>
  <c r="AS227" i="29"/>
  <c r="AV216" i="29"/>
  <c r="AK238" i="29"/>
  <c r="AG180" i="29"/>
  <c r="AE257" i="29"/>
  <c r="AU257" i="29" s="1"/>
  <c r="AY257" i="29" s="1" a="1"/>
  <c r="AY257" i="29" s="1"/>
  <c r="AW257" i="29"/>
  <c r="AG239" i="29"/>
  <c r="AV239" i="29" s="1"/>
  <c r="AW239" i="29"/>
  <c r="AE239" i="29"/>
  <c r="AU239" i="29" s="1"/>
  <c r="AT231" i="29"/>
  <c r="AG231" i="29"/>
  <c r="AV231" i="29" s="1"/>
  <c r="AK231" i="29"/>
  <c r="AS231" i="29"/>
  <c r="AT228" i="29"/>
  <c r="AY228" i="29" s="1" a="1"/>
  <c r="AY228" i="29" s="1"/>
  <c r="AE228" i="29"/>
  <c r="AU228" i="29" s="1"/>
  <c r="AG228" i="29"/>
  <c r="AV228" i="29" s="1"/>
  <c r="AW228" i="29"/>
  <c r="AK225" i="29"/>
  <c r="AS225" i="29"/>
  <c r="AN266" i="29"/>
  <c r="AY266" i="29" s="1" a="1"/>
  <c r="AY266" i="29" s="1"/>
  <c r="AN264" i="29"/>
  <c r="AY264" i="29" s="1" a="1"/>
  <c r="AY264" i="29" s="1"/>
  <c r="AK259" i="29"/>
  <c r="AN252" i="29"/>
  <c r="AY252" i="29" s="1" a="1"/>
  <c r="AY252" i="29" s="1"/>
  <c r="AK237" i="29"/>
  <c r="AE237" i="29"/>
  <c r="AU237" i="29" s="1"/>
  <c r="AW235" i="29"/>
  <c r="AK235" i="29"/>
  <c r="AS235" i="29"/>
  <c r="AK234" i="29"/>
  <c r="AS91" i="29"/>
  <c r="AW91" i="29"/>
  <c r="AK91" i="29"/>
  <c r="AL91" i="29" s="1"/>
  <c r="AN273" i="29"/>
  <c r="AY273" i="29" s="1" a="1"/>
  <c r="AY273" i="29" s="1"/>
  <c r="AN259" i="29"/>
  <c r="AE240" i="29"/>
  <c r="AU240" i="29" s="1"/>
  <c r="AK240" i="29"/>
  <c r="AK233" i="29"/>
  <c r="AS233" i="29"/>
  <c r="AT233" i="29"/>
  <c r="AW226" i="29"/>
  <c r="AK226" i="29"/>
  <c r="AS226" i="29"/>
  <c r="AE226" i="29"/>
  <c r="AU226" i="29" s="1"/>
  <c r="AS220" i="29"/>
  <c r="AW220" i="29"/>
  <c r="AT220" i="29"/>
  <c r="AG220" i="29"/>
  <c r="AV220" i="29" s="1"/>
  <c r="AK224" i="29"/>
  <c r="AE210" i="29"/>
  <c r="AG224" i="29"/>
  <c r="AV224" i="29" s="1"/>
  <c r="AK223" i="29"/>
  <c r="AN143" i="29"/>
  <c r="AE86" i="29"/>
  <c r="AN168" i="29"/>
  <c r="AN133" i="29"/>
  <c r="AP185" i="29"/>
  <c r="AN251" i="29"/>
  <c r="AY251" i="29" s="1" a="1"/>
  <c r="AY251" i="29" s="1"/>
  <c r="AN247" i="29"/>
  <c r="AY247" i="29" s="1" a="1"/>
  <c r="AY247" i="29" s="1"/>
  <c r="AN243" i="29"/>
  <c r="AW223" i="29"/>
  <c r="AP220" i="29"/>
  <c r="AK219" i="29"/>
  <c r="AW38" i="29"/>
  <c r="AK38" i="29"/>
  <c r="AG223" i="29"/>
  <c r="AV223" i="29" s="1"/>
  <c r="AQ13" i="29"/>
  <c r="AN66" i="29"/>
  <c r="AW167" i="29"/>
  <c r="AE149" i="29"/>
  <c r="AW149" i="29"/>
  <c r="AK185" i="29"/>
  <c r="AE185" i="29"/>
  <c r="AN52" i="29"/>
  <c r="AN96" i="29"/>
  <c r="AG149" i="29"/>
  <c r="AS219" i="29"/>
  <c r="AN35" i="29"/>
  <c r="AN175" i="29"/>
  <c r="AK13" i="29"/>
  <c r="AG61" i="29"/>
  <c r="AW188" i="29"/>
  <c r="AK188" i="29"/>
  <c r="AR34" i="29"/>
  <c r="AW108" i="29"/>
  <c r="AK108" i="29"/>
  <c r="AW76" i="29"/>
  <c r="AK76" i="29"/>
  <c r="AO74" i="29"/>
  <c r="AP105" i="29"/>
  <c r="AQ217" i="29"/>
  <c r="AK118" i="29"/>
  <c r="AE118" i="29"/>
  <c r="AG118" i="29"/>
  <c r="AO68" i="29"/>
  <c r="AO110" i="29"/>
  <c r="AE207" i="29"/>
  <c r="AG207" i="29"/>
  <c r="AW207" i="29"/>
  <c r="AW174" i="29"/>
  <c r="AK174" i="29"/>
  <c r="AN56" i="29"/>
  <c r="AW42" i="29"/>
  <c r="AN99" i="29"/>
  <c r="AK207" i="29"/>
  <c r="AN6" i="29"/>
  <c r="AW93" i="29"/>
  <c r="AG154" i="29"/>
  <c r="AE174" i="29"/>
  <c r="AN2" i="29"/>
  <c r="AP152" i="29"/>
  <c r="AW124" i="29"/>
  <c r="AK124" i="29"/>
  <c r="AW60" i="29"/>
  <c r="AK60" i="29"/>
  <c r="AE60" i="29"/>
  <c r="AN149" i="29"/>
  <c r="AN150" i="29"/>
  <c r="AN9" i="29"/>
  <c r="AN67" i="29"/>
  <c r="AN28" i="29"/>
  <c r="AE56" i="29"/>
  <c r="AG56" i="29"/>
  <c r="AN53" i="29"/>
  <c r="AO116" i="29"/>
  <c r="AP192" i="29"/>
  <c r="AG171" i="29"/>
  <c r="AK183" i="29"/>
  <c r="AW56" i="29"/>
  <c r="AO164" i="29"/>
  <c r="AN71" i="29"/>
  <c r="AW218" i="29"/>
  <c r="AN177" i="29"/>
  <c r="AO145" i="29"/>
  <c r="AN138" i="29"/>
  <c r="AK34" i="29"/>
  <c r="AN176" i="29"/>
  <c r="AK177" i="29"/>
  <c r="AN103" i="29"/>
  <c r="AN80" i="29"/>
  <c r="AO59" i="29"/>
  <c r="AX75" i="29"/>
  <c r="AE112" i="29"/>
  <c r="AW112" i="29"/>
  <c r="AO135" i="29"/>
  <c r="AE176" i="29"/>
  <c r="AW176" i="29"/>
  <c r="AQ100" i="29"/>
  <c r="AE22" i="29"/>
  <c r="AW22" i="29"/>
  <c r="AK22" i="29"/>
  <c r="AN94" i="29"/>
  <c r="AE70" i="29"/>
  <c r="AW181" i="29"/>
  <c r="AK181" i="29"/>
  <c r="AE181" i="29"/>
  <c r="AE19" i="29"/>
  <c r="AW132" i="29"/>
  <c r="AG132" i="29"/>
  <c r="AK132" i="29"/>
  <c r="AE132" i="29"/>
  <c r="AQ190" i="29"/>
  <c r="AG30" i="29"/>
  <c r="AW30" i="29"/>
  <c r="AE152" i="29"/>
  <c r="AW152" i="29"/>
  <c r="AN122" i="29"/>
  <c r="AE100" i="29"/>
  <c r="AK100" i="29"/>
  <c r="AE43" i="29"/>
  <c r="AK43" i="29"/>
  <c r="AN39" i="29"/>
  <c r="AN87" i="29"/>
  <c r="AE122" i="29"/>
  <c r="AW122" i="29"/>
  <c r="AE161" i="29"/>
  <c r="AW200" i="29"/>
  <c r="AG200" i="29"/>
  <c r="AK200" i="29"/>
  <c r="AE87" i="29"/>
  <c r="AW87" i="29"/>
  <c r="AE200" i="29"/>
  <c r="AW78" i="29"/>
  <c r="AK78" i="29"/>
  <c r="AE114" i="29"/>
  <c r="AW114" i="29"/>
  <c r="AK114" i="29"/>
  <c r="AW88" i="29"/>
  <c r="AK186" i="29"/>
  <c r="AG186" i="29"/>
  <c r="AN186" i="29"/>
  <c r="AK14" i="29"/>
  <c r="AP23" i="29"/>
  <c r="AE7" i="29"/>
  <c r="AW7" i="29"/>
  <c r="AK7" i="29"/>
  <c r="AE139" i="29"/>
  <c r="AG7" i="29"/>
  <c r="AW139" i="29"/>
  <c r="AK134" i="29"/>
  <c r="AO106" i="29"/>
  <c r="AN151" i="29"/>
  <c r="AK155" i="29"/>
  <c r="AG139" i="29"/>
  <c r="AW55" i="29"/>
  <c r="AK55" i="29"/>
  <c r="AE126" i="29"/>
  <c r="AN102" i="29"/>
  <c r="AW155" i="29"/>
  <c r="AG159" i="29"/>
  <c r="AN159" i="29"/>
  <c r="AW23" i="29"/>
  <c r="AE23" i="29"/>
  <c r="AG23" i="29"/>
  <c r="AN65" i="29"/>
  <c r="AK102" i="29"/>
  <c r="AN155" i="29"/>
  <c r="AK88" i="29"/>
  <c r="AE173" i="29"/>
  <c r="AN208" i="29"/>
  <c r="AN79" i="29"/>
  <c r="AN58" i="29"/>
  <c r="AN215" i="29"/>
  <c r="AN123" i="29"/>
  <c r="AN95" i="29"/>
  <c r="AN21" i="29"/>
  <c r="AN166" i="29"/>
  <c r="AN209" i="29"/>
  <c r="AS48" i="29"/>
  <c r="AN33" i="29"/>
  <c r="AE113" i="29"/>
  <c r="AW113" i="29"/>
  <c r="AE119" i="29"/>
  <c r="AW119" i="29"/>
  <c r="AK119" i="29"/>
  <c r="AE89" i="29"/>
  <c r="AK89" i="29"/>
  <c r="AG69" i="29"/>
  <c r="AK69" i="29"/>
  <c r="AN170" i="29"/>
  <c r="AN12" i="29"/>
  <c r="AG111" i="29"/>
  <c r="AN16" i="29"/>
  <c r="AE73" i="29"/>
  <c r="AG73" i="29"/>
  <c r="AR172" i="29"/>
  <c r="AG115" i="29"/>
  <c r="AO125" i="29"/>
  <c r="AE104" i="29"/>
  <c r="AN205" i="29"/>
  <c r="AE170" i="29"/>
  <c r="AK170" i="29"/>
  <c r="AN44" i="29"/>
  <c r="AG125" i="29"/>
  <c r="AN8" i="29"/>
  <c r="AG82" i="29"/>
  <c r="AE101" i="29"/>
  <c r="AW101" i="29"/>
  <c r="AP115" i="29"/>
  <c r="AW125" i="29"/>
  <c r="AK194" i="29"/>
  <c r="AE156" i="29"/>
  <c r="AW156" i="29"/>
  <c r="AN37" i="29"/>
  <c r="AN187" i="29"/>
  <c r="AE194" i="29"/>
  <c r="AN73" i="29"/>
  <c r="AK115" i="29"/>
  <c r="AE48" i="29"/>
  <c r="AG48" i="29"/>
  <c r="AK48" i="29"/>
  <c r="AY220" i="29" l="1" a="1"/>
  <c r="AY220" i="29" s="1"/>
  <c r="AY286" i="29" a="1"/>
  <c r="AY286" i="29" s="1"/>
  <c r="AY243" i="29" a="1"/>
  <c r="AY243" i="29" s="1"/>
  <c r="AY217" i="29" a="1"/>
  <c r="AY217" i="29" s="1"/>
  <c r="AY140" i="29" a="1"/>
  <c r="AY140" i="29" s="1"/>
  <c r="AY166" i="29" a="1"/>
  <c r="AY166" i="29" s="1"/>
  <c r="AY52" i="29" a="1"/>
  <c r="AY52" i="29" s="1"/>
  <c r="AY4" i="29" a="1"/>
  <c r="AY4" i="29" s="1"/>
  <c r="AY47" i="29" a="1"/>
  <c r="AY47" i="29" s="1"/>
  <c r="AY72" i="29" a="1"/>
  <c r="AY72" i="29" s="1"/>
  <c r="AY83" i="29" a="1"/>
  <c r="AY83" i="29" s="1"/>
  <c r="AY131" i="29" a="1"/>
  <c r="AY131" i="29" s="1"/>
  <c r="AY211" i="29" a="1"/>
  <c r="AY211" i="29" s="1"/>
  <c r="AY35" i="29" a="1"/>
  <c r="AY35" i="29" s="1"/>
  <c r="AY28" i="29" a="1"/>
  <c r="AY28" i="29" s="1"/>
  <c r="AY215" i="29" a="1"/>
  <c r="AY215" i="29" s="1"/>
  <c r="AY158" i="29" a="1"/>
  <c r="AY158" i="29" s="1"/>
  <c r="AY239" i="29" a="1"/>
  <c r="AY239" i="29" s="1"/>
  <c r="AY343" i="29" a="1"/>
  <c r="AY343" i="29" s="1"/>
  <c r="AY363" i="29" a="1"/>
  <c r="AY363" i="29" s="1"/>
  <c r="AY105" i="29" a="1"/>
  <c r="AY105" i="29" s="1"/>
  <c r="AY11" i="29" a="1"/>
  <c r="AY11" i="29" s="1"/>
  <c r="AY84" i="29" a="1"/>
  <c r="AY84" i="29" s="1"/>
  <c r="AY68" i="29" a="1"/>
  <c r="AY68" i="29" s="1"/>
  <c r="AY109" i="29" a="1"/>
  <c r="AY109" i="29" s="1"/>
  <c r="AY96" i="29" a="1"/>
  <c r="AY96" i="29" s="1"/>
  <c r="AY130" i="29" a="1"/>
  <c r="AY130" i="29" s="1"/>
  <c r="AY192" i="29" a="1"/>
  <c r="AY192" i="29" s="1"/>
  <c r="AY57" i="29" a="1"/>
  <c r="AY57" i="29" s="1"/>
  <c r="AY71" i="29" a="1"/>
  <c r="AY71" i="29" s="1"/>
  <c r="AY29" i="29" a="1"/>
  <c r="AY29" i="29" s="1"/>
  <c r="AY179" i="29" a="1"/>
  <c r="AY179" i="29" s="1"/>
  <c r="AY148" i="29" a="1"/>
  <c r="AY148" i="29" s="1"/>
  <c r="AY182" i="29" a="1"/>
  <c r="AY182" i="29" s="1"/>
  <c r="AY81" i="29" a="1"/>
  <c r="AY81" i="29" s="1"/>
  <c r="AY50" i="29" a="1"/>
  <c r="AY50" i="29" s="1"/>
  <c r="AY36" i="29" a="1"/>
  <c r="AY36" i="29" s="1"/>
  <c r="AY196" i="29" a="1"/>
  <c r="AY196" i="29" s="1"/>
  <c r="AY95" i="29" a="1"/>
  <c r="AY95" i="29" s="1"/>
  <c r="AY79" i="29" a="1"/>
  <c r="AY79" i="29" s="1"/>
  <c r="AY116" i="29" a="1"/>
  <c r="AY116" i="29" s="1"/>
  <c r="AY178" i="29" a="1"/>
  <c r="AY178" i="29" s="1"/>
  <c r="AY67" i="29" a="1"/>
  <c r="AY67" i="29" s="1"/>
  <c r="AY120" i="29" a="1"/>
  <c r="AY120" i="29" s="1"/>
  <c r="AY94" i="29" a="1"/>
  <c r="AY94" i="29" s="1"/>
  <c r="AY163" i="29" a="1"/>
  <c r="AY163" i="29" s="1"/>
  <c r="AY143" i="29" a="1"/>
  <c r="AY143" i="29" s="1"/>
  <c r="AY97" i="29" a="1"/>
  <c r="AY97" i="29" s="1"/>
  <c r="AY190" i="29" a="1"/>
  <c r="AY190" i="29" s="1"/>
  <c r="AY157" i="29" a="1"/>
  <c r="AY157" i="29" s="1"/>
  <c r="AY110" i="29" a="1"/>
  <c r="AY110" i="29" s="1"/>
  <c r="AY117" i="29" a="1"/>
  <c r="AY117" i="29" s="1"/>
  <c r="AY90" i="29" a="1"/>
  <c r="AY90" i="29" s="1"/>
  <c r="AY129" i="29" a="1"/>
  <c r="AY129" i="29" s="1"/>
  <c r="AY187" i="29" a="1"/>
  <c r="AY187" i="29" s="1"/>
  <c r="AY147" i="29" a="1"/>
  <c r="AY147" i="29" s="1"/>
  <c r="AY145" i="29" a="1"/>
  <c r="AY145" i="29" s="1"/>
  <c r="AY213" i="29" a="1"/>
  <c r="AY213" i="29" s="1"/>
  <c r="AY6" i="29" a="1"/>
  <c r="AY6" i="29" s="1"/>
  <c r="AY214" i="29" a="1"/>
  <c r="AY214" i="29" s="1"/>
  <c r="AY184" i="29" a="1"/>
  <c r="AY184" i="29" s="1"/>
  <c r="AY146" i="29" a="1"/>
  <c r="AY146" i="29" s="1"/>
  <c r="AY33" i="29" a="1"/>
  <c r="AY33" i="29" s="1"/>
  <c r="AY127" i="29" a="1"/>
  <c r="AY127" i="29" s="1"/>
  <c r="AY26" i="29" a="1"/>
  <c r="AY26" i="29" s="1"/>
  <c r="AY65" i="29" a="1"/>
  <c r="AY65" i="29" s="1"/>
  <c r="AY41" i="29" a="1"/>
  <c r="AY41" i="29" s="1"/>
  <c r="AY59" i="29" a="1"/>
  <c r="AY59" i="29" s="1"/>
  <c r="AY144" i="29" a="1"/>
  <c r="AY144" i="29" s="1"/>
  <c r="AY137" i="29" a="1"/>
  <c r="AY137" i="29" s="1"/>
  <c r="AY49" i="29" a="1"/>
  <c r="AY49" i="29" s="1"/>
  <c r="AY42" i="29" a="1"/>
  <c r="AY42" i="29" s="1"/>
  <c r="AY66" i="29" a="1"/>
  <c r="AY66" i="29" s="1"/>
  <c r="AY209" i="29" a="1"/>
  <c r="AY209" i="29" s="1"/>
  <c r="AY64" i="29" a="1"/>
  <c r="AY64" i="29" s="1"/>
  <c r="AY204" i="29" a="1"/>
  <c r="AY204" i="29" s="1"/>
  <c r="AY39" i="29" a="1"/>
  <c r="AY39" i="29" s="1"/>
  <c r="AY199" i="29" a="1"/>
  <c r="AY199" i="29" s="1"/>
  <c r="AY107" i="29" a="1"/>
  <c r="AY107" i="29" s="1"/>
  <c r="AY32" i="29" a="1"/>
  <c r="AY32" i="29" s="1"/>
  <c r="AY62" i="29" a="1"/>
  <c r="AY62" i="29" s="1"/>
  <c r="AY9" i="29" a="1"/>
  <c r="AY9" i="29" s="1"/>
  <c r="AY198" i="29" a="1"/>
  <c r="AY198" i="29" s="1"/>
  <c r="AY121" i="29" a="1"/>
  <c r="AY121" i="29" s="1"/>
  <c r="AY20" i="29" a="1"/>
  <c r="AY20" i="29" s="1"/>
  <c r="AY63" i="29" a="1"/>
  <c r="AY63" i="29" s="1"/>
  <c r="AY17" i="29" a="1"/>
  <c r="AY17" i="29" s="1"/>
  <c r="AY172" i="29" a="1"/>
  <c r="AY172" i="29" s="1"/>
  <c r="AY45" i="29" a="1"/>
  <c r="AY45" i="29" s="1"/>
  <c r="AY31" i="29" a="1"/>
  <c r="AY31" i="29" s="1"/>
  <c r="AY150" i="29" a="1"/>
  <c r="AY150" i="29" s="1"/>
  <c r="AY37" i="29" a="1"/>
  <c r="AY37" i="29" s="1"/>
  <c r="AY208" i="29" a="1"/>
  <c r="AY208" i="29" s="1"/>
  <c r="AY85" i="29" a="1"/>
  <c r="AY85" i="29" s="1"/>
  <c r="AY5" i="29" a="1"/>
  <c r="AY5" i="29" s="1"/>
  <c r="AY141" i="29" a="1"/>
  <c r="AY141" i="29" s="1"/>
  <c r="AY80" i="29" a="1"/>
  <c r="AY80" i="29" s="1"/>
  <c r="AY142" i="29" a="1"/>
  <c r="AY142" i="29" s="1"/>
  <c r="AY25" i="29" a="1"/>
  <c r="AY25" i="29" s="1"/>
  <c r="AY98" i="29" a="1"/>
  <c r="AY98" i="29" s="1"/>
  <c r="AY12" i="29" a="1"/>
  <c r="AY12" i="29" s="1"/>
  <c r="AY189" i="29" a="1"/>
  <c r="AY189" i="29" s="1"/>
  <c r="AY191" i="29" a="1"/>
  <c r="AY191" i="29" s="1"/>
  <c r="AY21" i="29" a="1"/>
  <c r="AY21" i="29" s="1"/>
  <c r="AY123" i="29" a="1"/>
  <c r="AY123" i="29" s="1"/>
  <c r="AY203" i="29" a="1"/>
  <c r="AY203" i="29" s="1"/>
  <c r="AY168" i="29" a="1"/>
  <c r="AY168" i="29" s="1"/>
  <c r="AY18" i="29" a="1"/>
  <c r="AY18" i="29" s="1"/>
  <c r="AY27" i="29" a="1"/>
  <c r="AY27" i="29" s="1"/>
  <c r="AY58" i="29" a="1"/>
  <c r="AY58" i="29" s="1"/>
  <c r="AY197" i="29" a="1"/>
  <c r="AY197" i="29" s="1"/>
  <c r="AY10" i="29" a="1"/>
  <c r="AY10" i="29" s="1"/>
  <c r="AY51" i="29" a="1"/>
  <c r="AY51" i="29" s="1"/>
  <c r="AY193" i="29" a="1"/>
  <c r="AY193" i="29" s="1"/>
  <c r="AY75" i="29" a="1"/>
  <c r="AY75" i="29" s="1"/>
  <c r="AY53" i="29" a="1"/>
  <c r="AY53" i="29" s="1"/>
  <c r="AY206" i="29" a="1"/>
  <c r="AY206" i="29" s="1"/>
  <c r="AY106" i="29" a="1"/>
  <c r="AY106" i="29" s="1"/>
  <c r="AY153" i="29" a="1"/>
  <c r="AY153" i="29" s="1"/>
  <c r="AY175" i="29" a="1"/>
  <c r="AY175" i="29" s="1"/>
  <c r="AY92" i="29" a="1"/>
  <c r="AY92" i="29" s="1"/>
  <c r="AY165" i="29" a="1"/>
  <c r="AY165" i="29" s="1"/>
  <c r="AU87" i="29"/>
  <c r="AY87" i="29" s="1" a="1"/>
  <c r="AY87" i="29" s="1"/>
  <c r="AS22" i="29"/>
  <c r="AV207" i="29"/>
  <c r="AV48" i="29"/>
  <c r="AU113" i="29"/>
  <c r="AV159" i="29"/>
  <c r="AV186" i="29"/>
  <c r="AT201" i="29"/>
  <c r="AY201" i="29" s="1" a="1"/>
  <c r="AY201" i="29" s="1"/>
  <c r="AS100" i="29"/>
  <c r="AU152" i="29"/>
  <c r="AT34" i="29"/>
  <c r="AS218" i="29"/>
  <c r="AY218" i="29" s="1" a="1"/>
  <c r="AY218" i="29" s="1"/>
  <c r="AT202" i="29"/>
  <c r="AS154" i="29"/>
  <c r="AU207" i="29"/>
  <c r="AU86" i="29"/>
  <c r="AS82" i="29"/>
  <c r="AT152" i="29"/>
  <c r="AU138" i="29"/>
  <c r="AY138" i="29" s="1" a="1"/>
  <c r="AY138" i="29" s="1"/>
  <c r="AT69" i="29"/>
  <c r="AS114" i="29"/>
  <c r="AT132" i="29"/>
  <c r="AS152" i="29"/>
  <c r="AV14" i="29"/>
  <c r="AS2" i="29"/>
  <c r="AU48" i="29"/>
  <c r="AU101" i="29"/>
  <c r="AV115" i="29"/>
  <c r="AV139" i="29"/>
  <c r="AS155" i="29"/>
  <c r="AT78" i="29"/>
  <c r="AU122" i="29"/>
  <c r="AY122" i="29" s="1" a="1"/>
  <c r="AY122" i="29" s="1"/>
  <c r="AU70" i="29"/>
  <c r="AS34" i="29"/>
  <c r="AS202" i="29"/>
  <c r="AT124" i="29"/>
  <c r="AV154" i="29"/>
  <c r="AS185" i="29"/>
  <c r="AS86" i="29"/>
  <c r="AT16" i="29"/>
  <c r="AY16" i="29" s="1" a="1"/>
  <c r="AY16" i="29" s="1"/>
  <c r="AU171" i="29"/>
  <c r="AU14" i="29"/>
  <c r="AS183" i="29"/>
  <c r="AS99" i="29"/>
  <c r="AY99" i="29" s="1" a="1"/>
  <c r="AY99" i="29" s="1"/>
  <c r="AS125" i="29"/>
  <c r="AS73" i="29"/>
  <c r="AT119" i="29"/>
  <c r="AU139" i="29"/>
  <c r="AT43" i="29"/>
  <c r="AS15" i="29"/>
  <c r="AY15" i="29" s="1" a="1"/>
  <c r="AY15" i="29" s="1"/>
  <c r="AU156" i="29"/>
  <c r="AV7" i="29"/>
  <c r="AV149" i="29"/>
  <c r="AT8" i="29"/>
  <c r="AU134" i="29"/>
  <c r="AS3" i="29"/>
  <c r="AS104" i="29"/>
  <c r="AS115" i="29"/>
  <c r="AU119" i="29"/>
  <c r="AT169" i="29"/>
  <c r="AY169" i="29" s="1" a="1"/>
  <c r="AY169" i="29" s="1"/>
  <c r="AV200" i="29"/>
  <c r="AS70" i="29"/>
  <c r="AU112" i="29"/>
  <c r="AT177" i="29"/>
  <c r="AT160" i="29"/>
  <c r="AY160" i="29" s="1" a="1"/>
  <c r="AY160" i="29" s="1"/>
  <c r="AS60" i="29"/>
  <c r="AU174" i="29"/>
  <c r="AU185" i="29"/>
  <c r="AS54" i="29"/>
  <c r="AY54" i="29" s="1" a="1"/>
  <c r="AY54" i="29" s="1"/>
  <c r="AU170" i="29"/>
  <c r="AV69" i="29"/>
  <c r="AV30" i="29"/>
  <c r="AY30" i="29" s="1" a="1"/>
  <c r="AY30" i="29" s="1"/>
  <c r="AT174" i="29"/>
  <c r="AV82" i="29"/>
  <c r="AT7" i="29"/>
  <c r="AV73" i="29"/>
  <c r="AT111" i="29"/>
  <c r="AT205" i="29"/>
  <c r="AV23" i="29"/>
  <c r="AU126" i="29"/>
  <c r="AS186" i="29"/>
  <c r="AS19" i="29"/>
  <c r="AU56" i="29"/>
  <c r="AS149" i="29"/>
  <c r="AS38" i="29"/>
  <c r="AV180" i="29"/>
  <c r="AT102" i="29"/>
  <c r="AV133" i="29"/>
  <c r="AY133" i="29" s="1" a="1"/>
  <c r="AY133" i="29" s="1"/>
  <c r="AV112" i="29"/>
  <c r="AV212" i="29"/>
  <c r="AV102" i="29"/>
  <c r="AS161" i="29"/>
  <c r="AV132" i="29"/>
  <c r="AS101" i="29"/>
  <c r="AV111" i="29"/>
  <c r="AS170" i="29"/>
  <c r="AS69" i="29"/>
  <c r="AT135" i="29"/>
  <c r="AY135" i="29" s="1" a="1"/>
  <c r="AY135" i="29" s="1"/>
  <c r="AV56" i="29"/>
  <c r="AT93" i="29"/>
  <c r="AY93" i="29" s="1" a="1"/>
  <c r="AY93" i="29" s="1"/>
  <c r="AS174" i="29"/>
  <c r="AU149" i="29"/>
  <c r="AT134" i="29"/>
  <c r="AS40" i="29"/>
  <c r="AU3" i="29"/>
  <c r="AS156" i="29"/>
  <c r="AU200" i="29"/>
  <c r="AT56" i="29"/>
  <c r="AT183" i="29"/>
  <c r="AS124" i="29"/>
  <c r="AS212" i="29"/>
  <c r="AV118" i="29"/>
  <c r="AS76" i="29"/>
  <c r="AU194" i="29"/>
  <c r="AV125" i="29"/>
  <c r="AT73" i="29"/>
  <c r="AU89" i="29"/>
  <c r="AS205" i="29"/>
  <c r="AY205" i="29" s="1" a="1"/>
  <c r="AY205" i="29" s="1"/>
  <c r="AU173" i="29"/>
  <c r="AU23" i="29"/>
  <c r="AT139" i="29"/>
  <c r="AT151" i="29"/>
  <c r="AY151" i="29" s="1" a="1"/>
  <c r="AY151" i="29" s="1"/>
  <c r="AU161" i="29"/>
  <c r="AU132" i="29"/>
  <c r="AU181" i="29"/>
  <c r="AS177" i="29"/>
  <c r="AS164" i="29"/>
  <c r="AY164" i="29" s="1" a="1"/>
  <c r="AY164" i="29" s="1"/>
  <c r="AV171" i="29"/>
  <c r="AS56" i="29"/>
  <c r="AU60" i="29"/>
  <c r="AU118" i="29"/>
  <c r="AV61" i="29"/>
  <c r="AY61" i="29" s="1" a="1"/>
  <c r="AY61" i="29" s="1"/>
  <c r="AS180" i="29"/>
  <c r="AS159" i="29"/>
  <c r="AY159" i="29" s="1" a="1"/>
  <c r="AY159" i="29" s="1"/>
  <c r="AS126" i="29"/>
  <c r="AV156" i="29"/>
  <c r="AV103" i="29"/>
  <c r="AT114" i="29"/>
  <c r="AU100" i="29"/>
  <c r="AS132" i="29"/>
  <c r="AT115" i="29"/>
  <c r="AT126" i="29"/>
  <c r="AU7" i="29"/>
  <c r="AU19" i="29"/>
  <c r="AT180" i="29"/>
  <c r="AT156" i="29"/>
  <c r="AT125" i="29"/>
  <c r="AU104" i="29"/>
  <c r="AU73" i="29"/>
  <c r="AS89" i="29"/>
  <c r="AT113" i="29"/>
  <c r="AS173" i="29"/>
  <c r="AS139" i="29"/>
  <c r="AS14" i="29"/>
  <c r="AU114" i="29"/>
  <c r="AT161" i="29"/>
  <c r="AU43" i="29"/>
  <c r="AS181" i="29"/>
  <c r="AU22" i="29"/>
  <c r="AU176" i="29"/>
  <c r="AY176" i="29" s="1" a="1"/>
  <c r="AY176" i="29" s="1"/>
  <c r="AS118" i="29"/>
  <c r="AS108" i="29"/>
  <c r="AT167" i="29"/>
  <c r="AY167" i="29" s="1" a="1"/>
  <c r="AY167" i="29" s="1"/>
  <c r="AU210" i="29"/>
  <c r="AY210" i="29" s="1" a="1"/>
  <c r="AY210" i="29" s="1"/>
  <c r="AU186" i="29"/>
  <c r="AS195" i="29"/>
  <c r="AV3" i="29"/>
  <c r="AU77" i="29"/>
  <c r="AY77" i="29" s="1" a="1"/>
  <c r="AY77" i="29" s="1"/>
  <c r="AL111" i="29"/>
  <c r="AL113" i="29"/>
  <c r="AL171" i="29"/>
  <c r="AL82" i="29"/>
  <c r="AL15" i="29"/>
  <c r="AL236" i="29"/>
  <c r="AL86" i="29"/>
  <c r="AL257" i="29"/>
  <c r="AL16" i="29"/>
  <c r="AL139" i="29"/>
  <c r="AL243" i="29"/>
  <c r="AL104" i="29"/>
  <c r="AL126" i="29"/>
  <c r="AL167" i="29"/>
  <c r="AL112" i="29"/>
  <c r="AL161" i="29"/>
  <c r="AL229" i="29"/>
  <c r="AL202" i="29"/>
  <c r="AL87" i="29"/>
  <c r="AL154" i="29"/>
  <c r="AL152" i="29"/>
  <c r="AL156" i="29"/>
  <c r="AL101" i="29"/>
  <c r="AL248" i="29"/>
  <c r="AL210" i="29"/>
  <c r="AL151" i="29"/>
  <c r="AL70" i="29"/>
  <c r="AL133" i="29"/>
  <c r="AL138" i="29"/>
  <c r="AL239" i="29"/>
  <c r="AL73" i="29"/>
  <c r="AL232" i="29"/>
  <c r="AL93" i="29"/>
  <c r="AL201" i="29"/>
  <c r="AL169" i="29"/>
  <c r="AL180" i="29"/>
  <c r="AL164" i="29"/>
  <c r="AL205" i="29"/>
  <c r="AL160" i="29"/>
  <c r="AL30" i="29"/>
  <c r="AL159" i="29"/>
  <c r="AL61" i="29"/>
  <c r="AL135" i="29"/>
  <c r="AL220" i="29"/>
  <c r="AL173" i="29"/>
  <c r="AL23" i="29"/>
  <c r="AL99" i="29"/>
  <c r="AL122" i="29"/>
  <c r="AL176" i="29"/>
  <c r="AL54" i="29"/>
  <c r="AL125" i="29"/>
  <c r="AL19" i="29"/>
  <c r="AL3" i="29"/>
  <c r="AL228" i="29"/>
  <c r="AL56" i="29"/>
  <c r="AL218" i="29"/>
  <c r="AL77" i="29"/>
  <c r="AL149" i="29"/>
  <c r="AX234" i="29"/>
  <c r="AY234" i="29" s="1" a="1"/>
  <c r="AY234" i="29" s="1"/>
  <c r="AL234" i="29"/>
  <c r="AX115" i="29"/>
  <c r="AL115" i="29"/>
  <c r="AX119" i="29"/>
  <c r="AL119" i="29"/>
  <c r="AX155" i="29"/>
  <c r="AL155" i="29"/>
  <c r="AX14" i="29"/>
  <c r="AL14" i="29"/>
  <c r="AX43" i="29"/>
  <c r="AL43" i="29"/>
  <c r="AX240" i="29"/>
  <c r="AY240" i="29" s="1" a="1"/>
  <c r="AY240" i="29" s="1"/>
  <c r="AL240" i="29"/>
  <c r="AX259" i="29"/>
  <c r="AY259" i="29" s="1" a="1"/>
  <c r="AY259" i="29" s="1"/>
  <c r="AL259" i="29"/>
  <c r="AX227" i="29"/>
  <c r="AY227" i="29" s="1" a="1"/>
  <c r="AY227" i="29" s="1"/>
  <c r="AL227" i="29"/>
  <c r="AX170" i="29"/>
  <c r="AL170" i="29"/>
  <c r="AX222" i="29"/>
  <c r="AY222" i="29" s="1" a="1"/>
  <c r="AY222" i="29" s="1"/>
  <c r="AL222" i="29"/>
  <c r="AX69" i="29"/>
  <c r="AL69" i="29"/>
  <c r="AX55" i="29"/>
  <c r="AY55" i="29" s="1" a="1"/>
  <c r="AY55" i="29" s="1"/>
  <c r="AL55" i="29"/>
  <c r="AX118" i="29"/>
  <c r="AL118" i="29"/>
  <c r="AX108" i="29"/>
  <c r="AL108" i="29"/>
  <c r="AX13" i="29"/>
  <c r="AY13" i="29" s="1" a="1"/>
  <c r="AY13" i="29" s="1"/>
  <c r="AL13" i="29"/>
  <c r="AX235" i="29"/>
  <c r="AY235" i="29" s="1" a="1"/>
  <c r="AY235" i="29" s="1"/>
  <c r="AL235" i="29"/>
  <c r="AX103" i="29"/>
  <c r="AL103" i="29"/>
  <c r="AX216" i="29"/>
  <c r="AY216" i="29" s="1" a="1"/>
  <c r="AY216" i="29" s="1"/>
  <c r="AX88" i="29"/>
  <c r="AY88" i="29" s="1" a="1"/>
  <c r="AY88" i="29" s="1"/>
  <c r="AL88" i="29"/>
  <c r="AX22" i="29"/>
  <c r="AL22" i="29"/>
  <c r="AX124" i="29"/>
  <c r="AL124" i="29"/>
  <c r="AX219" i="29"/>
  <c r="AY219" i="29" s="1" a="1"/>
  <c r="AY219" i="29" s="1"/>
  <c r="AL219" i="29"/>
  <c r="AX231" i="29"/>
  <c r="AY231" i="29" s="1" a="1"/>
  <c r="AY231" i="29" s="1"/>
  <c r="AL231" i="29"/>
  <c r="AX128" i="29"/>
  <c r="AY128" i="29" s="1" a="1"/>
  <c r="AY128" i="29" s="1"/>
  <c r="AL128" i="29"/>
  <c r="AX114" i="29"/>
  <c r="AL114" i="29"/>
  <c r="AX194" i="29"/>
  <c r="AL194" i="29"/>
  <c r="AX134" i="29"/>
  <c r="AL134" i="29"/>
  <c r="AX7" i="29"/>
  <c r="AL7" i="29"/>
  <c r="AX183" i="29"/>
  <c r="AL183" i="29"/>
  <c r="AX185" i="29"/>
  <c r="AL185" i="29"/>
  <c r="AX226" i="29"/>
  <c r="AY226" i="29" s="1" a="1"/>
  <c r="AY226" i="29" s="1"/>
  <c r="AL226" i="29"/>
  <c r="AX221" i="29"/>
  <c r="AL221" i="29"/>
  <c r="AX241" i="29"/>
  <c r="AY241" i="29" s="1" a="1"/>
  <c r="AY241" i="29" s="1"/>
  <c r="AL241" i="29"/>
  <c r="AX34" i="29"/>
  <c r="AL34" i="29"/>
  <c r="AX233" i="29"/>
  <c r="AY233" i="29" s="1" a="1"/>
  <c r="AY233" i="29" s="1"/>
  <c r="AL233" i="29"/>
  <c r="AX212" i="29"/>
  <c r="AL212" i="29"/>
  <c r="AX89" i="29"/>
  <c r="AL89" i="29"/>
  <c r="AX102" i="29"/>
  <c r="AL102" i="29"/>
  <c r="AX200" i="29"/>
  <c r="AL200" i="29"/>
  <c r="AX100" i="29"/>
  <c r="AL100" i="29"/>
  <c r="AX132" i="29"/>
  <c r="AL132" i="29"/>
  <c r="AX177" i="29"/>
  <c r="AL177" i="29"/>
  <c r="AX224" i="29"/>
  <c r="AY224" i="29" s="1" a="1"/>
  <c r="AY224" i="29" s="1"/>
  <c r="AL224" i="29"/>
  <c r="AX91" i="29"/>
  <c r="AY91" i="29" s="1" a="1"/>
  <c r="AY91" i="29" s="1"/>
  <c r="AX225" i="29"/>
  <c r="AY225" i="29" s="1" a="1"/>
  <c r="AY225" i="29" s="1"/>
  <c r="AL225" i="29"/>
  <c r="AX238" i="29"/>
  <c r="AY238" i="29" s="1" a="1"/>
  <c r="AY238" i="29" s="1"/>
  <c r="AL238" i="29"/>
  <c r="AX24" i="29"/>
  <c r="AY24" i="29" s="1" a="1"/>
  <c r="AY24" i="29" s="1"/>
  <c r="AL24" i="29"/>
  <c r="AX74" i="29"/>
  <c r="AY74" i="29" s="1" a="1"/>
  <c r="AY74" i="29" s="1"/>
  <c r="AL74" i="29"/>
  <c r="AX207" i="29"/>
  <c r="AL207" i="29"/>
  <c r="AX186" i="29"/>
  <c r="AL186" i="29"/>
  <c r="AX78" i="29"/>
  <c r="AL78" i="29"/>
  <c r="AX181" i="29"/>
  <c r="AL181" i="29"/>
  <c r="AX76" i="29"/>
  <c r="AL76" i="29"/>
  <c r="AX188" i="29"/>
  <c r="AL188" i="29"/>
  <c r="AX38" i="29"/>
  <c r="AL38" i="29"/>
  <c r="AX237" i="29"/>
  <c r="AY237" i="29" s="1" a="1"/>
  <c r="AY237" i="29" s="1"/>
  <c r="AL237" i="29"/>
  <c r="AX44" i="29"/>
  <c r="AY44" i="29" s="1" a="1"/>
  <c r="AY44" i="29" s="1"/>
  <c r="AL44" i="29"/>
  <c r="AX8" i="29"/>
  <c r="AL8" i="29"/>
  <c r="AX60" i="29"/>
  <c r="AL60" i="29"/>
  <c r="AX174" i="29"/>
  <c r="AL174" i="29"/>
  <c r="AX223" i="29"/>
  <c r="AY223" i="29" s="1" a="1"/>
  <c r="AY223" i="29" s="1"/>
  <c r="AL223" i="29"/>
  <c r="AX230" i="29"/>
  <c r="AY230" i="29" s="1" a="1"/>
  <c r="AY230" i="29" s="1"/>
  <c r="AL230" i="29"/>
  <c r="AX195" i="29"/>
  <c r="AL195" i="29"/>
  <c r="AX2" i="29"/>
  <c r="AL2" i="29"/>
  <c r="AX40" i="29"/>
  <c r="AL40" i="29"/>
  <c r="AX48" i="29"/>
  <c r="AL48" i="29"/>
  <c r="AS7" i="29"/>
  <c r="AY7" i="29" s="1" a="1"/>
  <c r="AY7" i="29" s="1"/>
  <c r="AS200" i="29"/>
  <c r="AS113" i="29"/>
  <c r="AS207" i="29"/>
  <c r="AS188" i="29"/>
  <c r="AS119" i="29"/>
  <c r="AS171" i="29"/>
  <c r="AS221" i="29"/>
  <c r="AY221" i="29" s="1" a="1"/>
  <c r="AY221" i="29" s="1"/>
  <c r="AS111" i="29"/>
  <c r="AY111" i="29" s="1" a="1"/>
  <c r="AY111" i="29" s="1"/>
  <c r="L3" i="31"/>
  <c r="M3" i="31" s="1"/>
  <c r="L4" i="31"/>
  <c r="M4" i="31" s="1"/>
  <c r="L5" i="31"/>
  <c r="M5" i="31" s="1"/>
  <c r="L6" i="31"/>
  <c r="M6" i="31" s="1"/>
  <c r="L7" i="31"/>
  <c r="M7" i="31" s="1"/>
  <c r="L8" i="31"/>
  <c r="M8" i="31" s="1"/>
  <c r="L9" i="31"/>
  <c r="M9" i="31" s="1"/>
  <c r="L10" i="31"/>
  <c r="M10" i="31" s="1"/>
  <c r="L11" i="31"/>
  <c r="M11" i="31" s="1"/>
  <c r="L12" i="31"/>
  <c r="M12" i="31" s="1"/>
  <c r="L13" i="31"/>
  <c r="M13" i="31" s="1"/>
  <c r="L14" i="31"/>
  <c r="M14" i="31" s="1"/>
  <c r="L15" i="31"/>
  <c r="M15" i="31" s="1"/>
  <c r="L16" i="31"/>
  <c r="M16" i="31" s="1"/>
  <c r="L17" i="31"/>
  <c r="M17" i="31" s="1"/>
  <c r="L18" i="31"/>
  <c r="M18" i="31" s="1"/>
  <c r="L19" i="31"/>
  <c r="M19" i="31" s="1"/>
  <c r="L20" i="31"/>
  <c r="M20" i="31" s="1"/>
  <c r="L21" i="31"/>
  <c r="M21" i="31" s="1"/>
  <c r="L22" i="31"/>
  <c r="M22" i="31" s="1"/>
  <c r="L23" i="31"/>
  <c r="M23" i="31" s="1"/>
  <c r="L24" i="31"/>
  <c r="M24" i="31" s="1"/>
  <c r="L25" i="31"/>
  <c r="M25" i="31" s="1"/>
  <c r="L26" i="31"/>
  <c r="M26" i="31" s="1"/>
  <c r="L27" i="31"/>
  <c r="M27" i="31" s="1"/>
  <c r="L28" i="31"/>
  <c r="M28" i="31" s="1"/>
  <c r="L29" i="31"/>
  <c r="M29" i="31" s="1"/>
  <c r="L30" i="31"/>
  <c r="M30" i="31" s="1"/>
  <c r="L31" i="31"/>
  <c r="M31" i="31" s="1"/>
  <c r="L32" i="31"/>
  <c r="M32" i="31" s="1"/>
  <c r="L33" i="31"/>
  <c r="M33" i="31" s="1"/>
  <c r="L34" i="31"/>
  <c r="M34" i="31" s="1"/>
  <c r="L35" i="31"/>
  <c r="M35" i="31" s="1"/>
  <c r="L36" i="31"/>
  <c r="M36" i="31" s="1"/>
  <c r="L37" i="31"/>
  <c r="M37" i="31" s="1"/>
  <c r="L38" i="31"/>
  <c r="M38" i="31" s="1"/>
  <c r="L39" i="31"/>
  <c r="M39" i="31" s="1"/>
  <c r="L40" i="31"/>
  <c r="M40" i="31" s="1"/>
  <c r="L41" i="31"/>
  <c r="M41" i="31" s="1"/>
  <c r="L42" i="31"/>
  <c r="M42" i="31" s="1"/>
  <c r="L43" i="31"/>
  <c r="M43" i="31" s="1"/>
  <c r="L44" i="31"/>
  <c r="M44" i="31" s="1"/>
  <c r="L45" i="31"/>
  <c r="M45" i="31" s="1"/>
  <c r="L46" i="31"/>
  <c r="M46" i="31" s="1"/>
  <c r="L47" i="31"/>
  <c r="M47" i="31" s="1"/>
  <c r="L48" i="31"/>
  <c r="M48" i="31" s="1"/>
  <c r="L49" i="31"/>
  <c r="M49" i="31" s="1"/>
  <c r="L50" i="31"/>
  <c r="M50" i="31" s="1"/>
  <c r="L51" i="31"/>
  <c r="M51" i="31" s="1"/>
  <c r="L52" i="31"/>
  <c r="M52" i="31" s="1"/>
  <c r="L53" i="31"/>
  <c r="M53" i="31" s="1"/>
  <c r="L54" i="31"/>
  <c r="M54" i="31" s="1"/>
  <c r="L55" i="31"/>
  <c r="M55" i="31" s="1"/>
  <c r="L56" i="31"/>
  <c r="M56" i="31" s="1"/>
  <c r="L57" i="31"/>
  <c r="M57" i="31" s="1"/>
  <c r="L58" i="31"/>
  <c r="M58" i="31" s="1"/>
  <c r="L59" i="31"/>
  <c r="M59" i="31" s="1"/>
  <c r="L60" i="31"/>
  <c r="M60" i="31" s="1"/>
  <c r="L61" i="31"/>
  <c r="M61" i="31" s="1"/>
  <c r="L62" i="31"/>
  <c r="M62" i="31" s="1"/>
  <c r="L63" i="31"/>
  <c r="M63" i="31" s="1"/>
  <c r="L64" i="31"/>
  <c r="M64" i="31" s="1"/>
  <c r="L65" i="31"/>
  <c r="M65" i="31" s="1"/>
  <c r="L66" i="31"/>
  <c r="M66" i="31" s="1"/>
  <c r="L67" i="31"/>
  <c r="M67" i="31" s="1"/>
  <c r="L68" i="31"/>
  <c r="M68" i="31" s="1"/>
  <c r="L69" i="31"/>
  <c r="M69" i="31" s="1"/>
  <c r="L70" i="31"/>
  <c r="M70" i="31" s="1"/>
  <c r="L71" i="31"/>
  <c r="M71" i="31" s="1"/>
  <c r="L72" i="31"/>
  <c r="M72" i="31" s="1"/>
  <c r="L73" i="31"/>
  <c r="M73" i="31" s="1"/>
  <c r="L74" i="31"/>
  <c r="M74" i="31" s="1"/>
  <c r="L75" i="31"/>
  <c r="M75" i="31" s="1"/>
  <c r="L76" i="31"/>
  <c r="M76" i="31" s="1"/>
  <c r="L77" i="31"/>
  <c r="M77" i="31" s="1"/>
  <c r="L78" i="31"/>
  <c r="M78" i="31" s="1"/>
  <c r="L79" i="31"/>
  <c r="M79" i="31" s="1"/>
  <c r="L80" i="31"/>
  <c r="M80" i="31" s="1"/>
  <c r="L81" i="31"/>
  <c r="M81" i="31" s="1"/>
  <c r="L82" i="31"/>
  <c r="M82" i="31" s="1"/>
  <c r="L83" i="31"/>
  <c r="M83" i="31" s="1"/>
  <c r="L84" i="31"/>
  <c r="M84" i="31" s="1"/>
  <c r="L85" i="31"/>
  <c r="M85" i="31" s="1"/>
  <c r="L86" i="31"/>
  <c r="M86" i="31" s="1"/>
  <c r="L87" i="31"/>
  <c r="M87" i="31" s="1"/>
  <c r="L88" i="31"/>
  <c r="M88" i="31" s="1"/>
  <c r="L89" i="31"/>
  <c r="M89" i="31" s="1"/>
  <c r="L90" i="31"/>
  <c r="M90" i="31" s="1"/>
  <c r="L91" i="31"/>
  <c r="M91" i="31" s="1"/>
  <c r="L92" i="31"/>
  <c r="M92" i="31" s="1"/>
  <c r="L93" i="31"/>
  <c r="M93" i="31" s="1"/>
  <c r="L94" i="31"/>
  <c r="M94" i="31" s="1"/>
  <c r="L95" i="31"/>
  <c r="M95" i="31" s="1"/>
  <c r="L96" i="31"/>
  <c r="M96" i="31" s="1"/>
  <c r="L97" i="31"/>
  <c r="M97" i="31" s="1"/>
  <c r="L98" i="31"/>
  <c r="M98" i="31" s="1"/>
  <c r="L99" i="31"/>
  <c r="M99" i="31" s="1"/>
  <c r="L100" i="31"/>
  <c r="M100" i="31" s="1"/>
  <c r="L101" i="31"/>
  <c r="M101" i="31" s="1"/>
  <c r="L102" i="31"/>
  <c r="M102" i="31" s="1"/>
  <c r="L103" i="31"/>
  <c r="M103" i="31" s="1"/>
  <c r="L104" i="31"/>
  <c r="M104" i="31" s="1"/>
  <c r="L105" i="31"/>
  <c r="M105" i="31" s="1"/>
  <c r="L106" i="31"/>
  <c r="M106" i="31" s="1"/>
  <c r="L107" i="31"/>
  <c r="M107" i="31" s="1"/>
  <c r="L108" i="31"/>
  <c r="M108" i="31" s="1"/>
  <c r="L109" i="31"/>
  <c r="M109" i="31" s="1"/>
  <c r="L110" i="31"/>
  <c r="M110" i="31" s="1"/>
  <c r="L111" i="31"/>
  <c r="M111" i="31" s="1"/>
  <c r="L112" i="31"/>
  <c r="M112" i="31" s="1"/>
  <c r="L113" i="31"/>
  <c r="M113" i="31" s="1"/>
  <c r="L114" i="31"/>
  <c r="M114" i="31" s="1"/>
  <c r="L115" i="31"/>
  <c r="M115" i="31" s="1"/>
  <c r="L116" i="31"/>
  <c r="M116" i="31" s="1"/>
  <c r="L117" i="31"/>
  <c r="M117" i="31" s="1"/>
  <c r="L118" i="31"/>
  <c r="M118" i="31" s="1"/>
  <c r="L119" i="31"/>
  <c r="M119" i="31" s="1"/>
  <c r="L120" i="31"/>
  <c r="M120" i="31" s="1"/>
  <c r="L121" i="31"/>
  <c r="M121" i="31" s="1"/>
  <c r="L122" i="31"/>
  <c r="M122" i="31" s="1"/>
  <c r="L123" i="31"/>
  <c r="M123" i="31" s="1"/>
  <c r="L124" i="31"/>
  <c r="M124" i="31" s="1"/>
  <c r="L125" i="31"/>
  <c r="M125" i="31" s="1"/>
  <c r="L126" i="31"/>
  <c r="M126" i="31" s="1"/>
  <c r="L127" i="31"/>
  <c r="M127" i="31" s="1"/>
  <c r="L128" i="31"/>
  <c r="M128" i="31" s="1"/>
  <c r="L129" i="31"/>
  <c r="M129" i="31" s="1"/>
  <c r="L130" i="31"/>
  <c r="M130" i="31" s="1"/>
  <c r="L131" i="31"/>
  <c r="M131" i="31" s="1"/>
  <c r="L132" i="31"/>
  <c r="M132" i="31" s="1"/>
  <c r="L133" i="31"/>
  <c r="M133" i="31" s="1"/>
  <c r="L134" i="31"/>
  <c r="M134" i="31" s="1"/>
  <c r="L135" i="31"/>
  <c r="M135" i="31" s="1"/>
  <c r="L136" i="31"/>
  <c r="M136" i="31" s="1"/>
  <c r="L137" i="31"/>
  <c r="M137" i="31" s="1"/>
  <c r="L138" i="31"/>
  <c r="M138" i="31" s="1"/>
  <c r="L139" i="31"/>
  <c r="M139" i="31" s="1"/>
  <c r="L140" i="31"/>
  <c r="M140" i="31" s="1"/>
  <c r="L141" i="31"/>
  <c r="M141" i="31" s="1"/>
  <c r="L142" i="31"/>
  <c r="M142" i="31" s="1"/>
  <c r="L143" i="31"/>
  <c r="M143" i="31" s="1"/>
  <c r="L144" i="31"/>
  <c r="M144" i="31" s="1"/>
  <c r="L145" i="31"/>
  <c r="M145" i="31" s="1"/>
  <c r="L146" i="31"/>
  <c r="M146" i="31" s="1"/>
  <c r="L147" i="31"/>
  <c r="M147" i="31" s="1"/>
  <c r="L148" i="31"/>
  <c r="M148" i="31" s="1"/>
  <c r="L149" i="31"/>
  <c r="M149" i="31" s="1"/>
  <c r="L150" i="31"/>
  <c r="M150" i="31" s="1"/>
  <c r="L151" i="31"/>
  <c r="M151" i="31" s="1"/>
  <c r="L152" i="31"/>
  <c r="M152" i="31" s="1"/>
  <c r="L153" i="31"/>
  <c r="M153" i="31" s="1"/>
  <c r="L154" i="31"/>
  <c r="M154" i="31" s="1"/>
  <c r="L155" i="31"/>
  <c r="M155" i="31" s="1"/>
  <c r="L156" i="31"/>
  <c r="M156" i="31" s="1"/>
  <c r="L157" i="31"/>
  <c r="M157" i="31" s="1"/>
  <c r="L158" i="31"/>
  <c r="M158" i="31" s="1"/>
  <c r="L159" i="31"/>
  <c r="M159" i="31" s="1"/>
  <c r="L160" i="31"/>
  <c r="M160" i="31" s="1"/>
  <c r="L161" i="31"/>
  <c r="M161" i="31" s="1"/>
  <c r="L162" i="31"/>
  <c r="M162" i="31" s="1"/>
  <c r="L163" i="31"/>
  <c r="M163" i="31" s="1"/>
  <c r="L164" i="31"/>
  <c r="M164" i="31" s="1"/>
  <c r="L165" i="31"/>
  <c r="M165" i="31" s="1"/>
  <c r="L166" i="31"/>
  <c r="M166" i="31" s="1"/>
  <c r="L167" i="31"/>
  <c r="M167" i="31" s="1"/>
  <c r="L168" i="31"/>
  <c r="M168" i="31" s="1"/>
  <c r="L169" i="31"/>
  <c r="M169" i="31" s="1"/>
  <c r="L170" i="31"/>
  <c r="M170" i="31" s="1"/>
  <c r="L171" i="31"/>
  <c r="M171" i="31" s="1"/>
  <c r="L172" i="31"/>
  <c r="M172" i="31" s="1"/>
  <c r="L173" i="31"/>
  <c r="M173" i="31" s="1"/>
  <c r="L174" i="31"/>
  <c r="M174" i="31" s="1"/>
  <c r="L175" i="31"/>
  <c r="M175" i="31" s="1"/>
  <c r="L176" i="31"/>
  <c r="M176" i="31" s="1"/>
  <c r="L177" i="31"/>
  <c r="M177" i="31" s="1"/>
  <c r="L178" i="31"/>
  <c r="M178" i="31" s="1"/>
  <c r="L179" i="31"/>
  <c r="M179" i="31" s="1"/>
  <c r="L180" i="31"/>
  <c r="M180" i="31" s="1"/>
  <c r="L181" i="31"/>
  <c r="M181" i="31" s="1"/>
  <c r="L182" i="31"/>
  <c r="M182" i="31" s="1"/>
  <c r="L183" i="31"/>
  <c r="M183" i="31" s="1"/>
  <c r="L184" i="31"/>
  <c r="M184" i="31" s="1"/>
  <c r="L185" i="31"/>
  <c r="M185" i="31" s="1"/>
  <c r="L186" i="31"/>
  <c r="M186" i="31" s="1"/>
  <c r="L187" i="31"/>
  <c r="M187" i="31" s="1"/>
  <c r="L188" i="31"/>
  <c r="M188" i="31" s="1"/>
  <c r="L189" i="31"/>
  <c r="M189" i="31" s="1"/>
  <c r="L190" i="31"/>
  <c r="M190" i="31" s="1"/>
  <c r="L191" i="31"/>
  <c r="M191" i="31" s="1"/>
  <c r="L192" i="31"/>
  <c r="M192" i="31" s="1"/>
  <c r="L193" i="31"/>
  <c r="M193" i="31" s="1"/>
  <c r="L194" i="31"/>
  <c r="M194" i="31" s="1"/>
  <c r="L195" i="31"/>
  <c r="M195" i="31" s="1"/>
  <c r="L196" i="31"/>
  <c r="M196" i="31" s="1"/>
  <c r="L197" i="31"/>
  <c r="M197" i="31" s="1"/>
  <c r="L198" i="31"/>
  <c r="M198" i="31" s="1"/>
  <c r="L199" i="31"/>
  <c r="M199" i="31" s="1"/>
  <c r="L200" i="31"/>
  <c r="M200" i="31" s="1"/>
  <c r="L201" i="31"/>
  <c r="M201" i="31" s="1"/>
  <c r="L202" i="31"/>
  <c r="M202" i="31" s="1"/>
  <c r="L203" i="31"/>
  <c r="M203" i="31" s="1"/>
  <c r="L204" i="31"/>
  <c r="M204" i="31" s="1"/>
  <c r="L205" i="31"/>
  <c r="M205" i="31" s="1"/>
  <c r="L206" i="31"/>
  <c r="M206" i="31" s="1"/>
  <c r="L207" i="31"/>
  <c r="M207" i="31" s="1"/>
  <c r="L208" i="31"/>
  <c r="M208" i="31" s="1"/>
  <c r="L209" i="31"/>
  <c r="M209" i="31" s="1"/>
  <c r="L210" i="31"/>
  <c r="M210" i="31" s="1"/>
  <c r="L211" i="31"/>
  <c r="M211" i="31" s="1"/>
  <c r="L212" i="31"/>
  <c r="M212" i="31" s="1"/>
  <c r="L213" i="31"/>
  <c r="M213" i="31" s="1"/>
  <c r="L214" i="31"/>
  <c r="M214" i="31" s="1"/>
  <c r="L215" i="31"/>
  <c r="M215" i="31" s="1"/>
  <c r="L216" i="31"/>
  <c r="M216" i="31" s="1"/>
  <c r="L217" i="31"/>
  <c r="M217" i="31" s="1"/>
  <c r="L218" i="31"/>
  <c r="M218" i="31" s="1"/>
  <c r="L219" i="31"/>
  <c r="M219" i="31" s="1"/>
  <c r="L220" i="31"/>
  <c r="M220" i="31" s="1"/>
  <c r="L221" i="31"/>
  <c r="M221" i="31" s="1"/>
  <c r="L222" i="31"/>
  <c r="M222" i="31" s="1"/>
  <c r="L223" i="31"/>
  <c r="M223" i="31" s="1"/>
  <c r="L224" i="31"/>
  <c r="M224" i="31" s="1"/>
  <c r="L225" i="31"/>
  <c r="M225" i="31" s="1"/>
  <c r="L226" i="31"/>
  <c r="M226" i="31" s="1"/>
  <c r="L227" i="31"/>
  <c r="M227" i="31" s="1"/>
  <c r="L228" i="31"/>
  <c r="M228" i="31" s="1"/>
  <c r="L229" i="31"/>
  <c r="M229" i="31" s="1"/>
  <c r="L230" i="31"/>
  <c r="M230" i="31" s="1"/>
  <c r="L231" i="31"/>
  <c r="M231" i="31" s="1"/>
  <c r="L232" i="31"/>
  <c r="M232" i="31" s="1"/>
  <c r="L233" i="31"/>
  <c r="M233" i="31" s="1"/>
  <c r="L234" i="31"/>
  <c r="M234" i="31" s="1"/>
  <c r="L235" i="31"/>
  <c r="M235" i="31" s="1"/>
  <c r="L236" i="31"/>
  <c r="M236" i="31" s="1"/>
  <c r="L237" i="31"/>
  <c r="M237" i="31" s="1"/>
  <c r="L238" i="31"/>
  <c r="M238" i="31" s="1"/>
  <c r="L239" i="31"/>
  <c r="M239" i="31" s="1"/>
  <c r="L240" i="31"/>
  <c r="M240" i="31" s="1"/>
  <c r="L241" i="31"/>
  <c r="M241" i="31" s="1"/>
  <c r="L242" i="31"/>
  <c r="M242" i="31" s="1"/>
  <c r="L243" i="31"/>
  <c r="M243" i="31" s="1"/>
  <c r="L244" i="31"/>
  <c r="M244" i="31" s="1"/>
  <c r="L245" i="31"/>
  <c r="M245" i="31" s="1"/>
  <c r="L246" i="31"/>
  <c r="M246" i="31" s="1"/>
  <c r="L247" i="31"/>
  <c r="M247" i="31" s="1"/>
  <c r="L248" i="31"/>
  <c r="M248" i="31" s="1"/>
  <c r="L249" i="31"/>
  <c r="M249" i="31" s="1"/>
  <c r="L250" i="31"/>
  <c r="M250" i="31" s="1"/>
  <c r="L251" i="31"/>
  <c r="M251" i="31" s="1"/>
  <c r="L252" i="31"/>
  <c r="M252" i="31" s="1"/>
  <c r="L253" i="31"/>
  <c r="M253" i="31" s="1"/>
  <c r="L254" i="31"/>
  <c r="M254" i="31" s="1"/>
  <c r="L255" i="31"/>
  <c r="M255" i="31" s="1"/>
  <c r="L256" i="31"/>
  <c r="M256" i="31" s="1"/>
  <c r="L257" i="31"/>
  <c r="M257" i="31" s="1"/>
  <c r="L258" i="31"/>
  <c r="M258" i="31" s="1"/>
  <c r="L259" i="31"/>
  <c r="M259" i="31" s="1"/>
  <c r="L260" i="31"/>
  <c r="M260" i="31" s="1"/>
  <c r="L261" i="31"/>
  <c r="M261" i="31" s="1"/>
  <c r="L262" i="31"/>
  <c r="M262" i="31" s="1"/>
  <c r="L263" i="31"/>
  <c r="M263" i="31" s="1"/>
  <c r="L264" i="31"/>
  <c r="M264" i="31" s="1"/>
  <c r="L265" i="31"/>
  <c r="M265" i="31" s="1"/>
  <c r="L266" i="31"/>
  <c r="M266" i="31" s="1"/>
  <c r="L267" i="31"/>
  <c r="M267" i="31" s="1"/>
  <c r="L268" i="31"/>
  <c r="M268" i="31" s="1"/>
  <c r="L269" i="31"/>
  <c r="M269" i="31" s="1"/>
  <c r="L270" i="31"/>
  <c r="M270" i="31" s="1"/>
  <c r="L271" i="31"/>
  <c r="M271" i="31" s="1"/>
  <c r="L272" i="31"/>
  <c r="M272" i="31" s="1"/>
  <c r="L273" i="31"/>
  <c r="M273" i="31" s="1"/>
  <c r="L274" i="31"/>
  <c r="M274" i="31" s="1"/>
  <c r="L275" i="31"/>
  <c r="M275" i="31" s="1"/>
  <c r="L276" i="31"/>
  <c r="M276" i="31" s="1"/>
  <c r="L277" i="31"/>
  <c r="M277" i="31" s="1"/>
  <c r="L278" i="31"/>
  <c r="M278" i="31" s="1"/>
  <c r="L279" i="31"/>
  <c r="M279" i="31" s="1"/>
  <c r="L280" i="31"/>
  <c r="M280" i="31" s="1"/>
  <c r="L281" i="31"/>
  <c r="M281" i="31" s="1"/>
  <c r="L282" i="31"/>
  <c r="M282" i="31" s="1"/>
  <c r="L283" i="31"/>
  <c r="M283" i="31" s="1"/>
  <c r="L284" i="31"/>
  <c r="M284" i="31" s="1"/>
  <c r="L285" i="31"/>
  <c r="M285" i="31" s="1"/>
  <c r="L286" i="31"/>
  <c r="M286" i="31" s="1"/>
  <c r="AY173" i="29" l="1" a="1"/>
  <c r="AY173" i="29" s="1"/>
  <c r="AY23" i="29" a="1"/>
  <c r="AY23" i="29" s="1"/>
  <c r="AY200" i="29" a="1"/>
  <c r="AY200" i="29" s="1"/>
  <c r="AY188" i="29" a="1"/>
  <c r="AY188" i="29" s="1"/>
  <c r="AY101" i="29" a="1"/>
  <c r="AY101" i="29" s="1"/>
  <c r="AY171" i="29" a="1"/>
  <c r="AY171" i="29" s="1"/>
  <c r="AY86" i="29" a="1"/>
  <c r="AY86" i="29" s="1"/>
  <c r="AY177" i="29" a="1"/>
  <c r="AY177" i="29" s="1"/>
  <c r="AY70" i="29" a="1"/>
  <c r="AY70" i="29" s="1"/>
  <c r="AY154" i="29" a="1"/>
  <c r="AY154" i="29" s="1"/>
  <c r="AY113" i="29" a="1"/>
  <c r="AY113" i="29" s="1"/>
  <c r="AY132" i="29" a="1"/>
  <c r="AY132" i="29" s="1"/>
  <c r="AY194" i="29" a="1"/>
  <c r="AY194" i="29" s="1"/>
  <c r="AY19" i="29" a="1"/>
  <c r="AY19" i="29" s="1"/>
  <c r="AY115" i="29" a="1"/>
  <c r="AY115" i="29" s="1"/>
  <c r="AY34" i="29" a="1"/>
  <c r="AY34" i="29" s="1"/>
  <c r="AY48" i="29" a="1"/>
  <c r="AY48" i="29" s="1"/>
  <c r="AY22" i="29" a="1"/>
  <c r="AY22" i="29" s="1"/>
  <c r="AY56" i="29" a="1"/>
  <c r="AY56" i="29" s="1"/>
  <c r="AY76" i="29" a="1"/>
  <c r="AY76" i="29" s="1"/>
  <c r="AY69" i="29" a="1"/>
  <c r="AY69" i="29" s="1"/>
  <c r="AY43" i="29" a="1"/>
  <c r="AY43" i="29" s="1"/>
  <c r="AY2" i="29" a="1"/>
  <c r="AY2" i="29" s="1"/>
  <c r="AY170" i="29" a="1"/>
  <c r="AY170" i="29" s="1"/>
  <c r="AY3" i="29" a="1"/>
  <c r="AY3" i="29" s="1"/>
  <c r="AY126" i="29" a="1"/>
  <c r="AY126" i="29" s="1"/>
  <c r="AY102" i="29" a="1"/>
  <c r="AY102" i="29" s="1"/>
  <c r="AY112" i="29" a="1"/>
  <c r="AY112" i="29" s="1"/>
  <c r="AY152" i="29" a="1"/>
  <c r="AY152" i="29" s="1"/>
  <c r="AY124" i="29" a="1"/>
  <c r="AY124" i="29" s="1"/>
  <c r="AY8" i="29" a="1"/>
  <c r="AY8" i="29" s="1"/>
  <c r="AY73" i="29" a="1"/>
  <c r="AY73" i="29" s="1"/>
  <c r="AY185" i="29" a="1"/>
  <c r="AY185" i="29" s="1"/>
  <c r="AY155" i="29" a="1"/>
  <c r="AY155" i="29" s="1"/>
  <c r="AY207" i="29" a="1"/>
  <c r="AY207" i="29" s="1"/>
  <c r="AY174" i="29" a="1"/>
  <c r="AY174" i="29" s="1"/>
  <c r="AY114" i="29" a="1"/>
  <c r="AY114" i="29" s="1"/>
  <c r="AY14" i="29" a="1"/>
  <c r="AY14" i="29" s="1"/>
  <c r="AY161" i="29" a="1"/>
  <c r="AY161" i="29" s="1"/>
  <c r="AY149" i="29" a="1"/>
  <c r="AY149" i="29" s="1"/>
  <c r="AY118" i="29" a="1"/>
  <c r="AY118" i="29" s="1"/>
  <c r="AY183" i="29" a="1"/>
  <c r="AY183" i="29" s="1"/>
  <c r="AY156" i="29" a="1"/>
  <c r="AY156" i="29" s="1"/>
  <c r="AY60" i="29" a="1"/>
  <c r="AY60" i="29" s="1"/>
  <c r="AY103" i="29" a="1"/>
  <c r="AY103" i="29" s="1"/>
  <c r="AY186" i="29" a="1"/>
  <c r="AY186" i="29" s="1"/>
  <c r="AY104" i="29" a="1"/>
  <c r="AY104" i="29" s="1"/>
  <c r="AY82" i="29" a="1"/>
  <c r="AY82" i="29" s="1"/>
  <c r="AY100" i="29" a="1"/>
  <c r="AY100" i="29" s="1"/>
  <c r="AY195" i="29" a="1"/>
  <c r="AY195" i="29" s="1"/>
  <c r="AY89" i="29" a="1"/>
  <c r="AY89" i="29" s="1"/>
  <c r="AY40" i="29" a="1"/>
  <c r="AY40" i="29" s="1"/>
  <c r="AY119" i="29" a="1"/>
  <c r="AY119" i="29" s="1"/>
  <c r="AY212" i="29" a="1"/>
  <c r="AY212" i="29" s="1"/>
  <c r="AY134" i="29" a="1"/>
  <c r="AY134" i="29" s="1"/>
  <c r="AY78" i="29" a="1"/>
  <c r="AY78" i="29" s="1"/>
  <c r="AY180" i="29" a="1"/>
  <c r="AY180" i="29" s="1"/>
  <c r="AY38" i="29" a="1"/>
  <c r="AY38" i="29" s="1"/>
  <c r="AY125" i="29" a="1"/>
  <c r="AY125" i="29" s="1"/>
  <c r="AY139" i="29" a="1"/>
  <c r="AY139" i="29" s="1"/>
  <c r="AY202" i="29" a="1"/>
  <c r="AY202" i="29" s="1"/>
  <c r="AY108" i="29" a="1"/>
  <c r="AY108" i="29" s="1"/>
  <c r="AY181" i="29" a="1"/>
  <c r="AY181" i="29" s="1"/>
  <c r="A2" i="31"/>
  <c r="A4" i="31" l="1"/>
  <c r="L2" i="31" l="1"/>
  <c r="M2" i="31" s="1"/>
  <c r="H2" i="31"/>
  <c r="H4" i="3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<sst xmlns="http://schemas.openxmlformats.org/spreadsheetml/2006/main" count="56141" uniqueCount="7388">
  <si>
    <t>CPSA No.</t>
  </si>
  <si>
    <t>CPSA ID</t>
  </si>
  <si>
    <t>First Name</t>
  </si>
  <si>
    <t>Surname</t>
  </si>
  <si>
    <t>Class (I57)</t>
  </si>
  <si>
    <t>Class (I58)</t>
  </si>
  <si>
    <t>Class (I59)</t>
  </si>
  <si>
    <t>Class (I60)</t>
  </si>
  <si>
    <t>CAT</t>
  </si>
  <si>
    <t>TEAM</t>
  </si>
  <si>
    <t>Division</t>
  </si>
  <si>
    <t>HANDICAP (I57)</t>
  </si>
  <si>
    <t>HANDICAP (I58)</t>
  </si>
  <si>
    <t>HANDICAP (I59)</t>
  </si>
  <si>
    <t>HANDICAP (I60)</t>
  </si>
  <si>
    <t>ORST</t>
  </si>
  <si>
    <t>TOTAL</t>
  </si>
  <si>
    <t>EJC</t>
  </si>
  <si>
    <t>CAM</t>
  </si>
  <si>
    <t>SDGC</t>
  </si>
  <si>
    <t>OLSS</t>
  </si>
  <si>
    <t>DOV</t>
  </si>
  <si>
    <t>ST</t>
  </si>
  <si>
    <t>AGL</t>
  </si>
  <si>
    <t>FINAL</t>
  </si>
  <si>
    <t>TOTAL + BONUS POINT</t>
  </si>
  <si>
    <t>OVERALL TOTAL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</si>
  <si>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</si>
  <si>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</si>
  <si>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</si>
  <si>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</si>
  <si>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</si>
  <si>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</si>
  <si>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</si>
  <si>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</si>
  <si>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</si>
  <si>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S10S11</t>
  </si>
  <si>
    <t>Best 3 Total</t>
  </si>
  <si>
    <t>Issue 57</t>
  </si>
  <si>
    <t>Classifications</t>
  </si>
  <si>
    <t>Issue 58</t>
  </si>
  <si>
    <t>Issue 59</t>
  </si>
  <si>
    <t>Issue 60</t>
  </si>
  <si>
    <t>EE1</t>
  </si>
  <si>
    <t>B</t>
  </si>
  <si>
    <t>EE3</t>
  </si>
  <si>
    <t>EE10</t>
  </si>
  <si>
    <t>A</t>
  </si>
  <si>
    <t>EE13</t>
  </si>
  <si>
    <t>EE15</t>
  </si>
  <si>
    <t>EE17</t>
  </si>
  <si>
    <t>C</t>
  </si>
  <si>
    <t>EE51</t>
  </si>
  <si>
    <t>AA</t>
  </si>
  <si>
    <t>EE55</t>
  </si>
  <si>
    <t>EE61</t>
  </si>
  <si>
    <t>EE69</t>
  </si>
  <si>
    <t>AAA</t>
  </si>
  <si>
    <t>EE99</t>
  </si>
  <si>
    <t>EE123</t>
  </si>
  <si>
    <t>EE187</t>
  </si>
  <si>
    <t>EE229</t>
  </si>
  <si>
    <t>EE281</t>
  </si>
  <si>
    <t>EE291</t>
  </si>
  <si>
    <t>EE321</t>
  </si>
  <si>
    <t>EE456</t>
  </si>
  <si>
    <t>EE480</t>
  </si>
  <si>
    <t>EE496</t>
  </si>
  <si>
    <t>EE532</t>
  </si>
  <si>
    <t>EE545</t>
  </si>
  <si>
    <t>EE668</t>
  </si>
  <si>
    <t>EE705</t>
  </si>
  <si>
    <t>EE707</t>
  </si>
  <si>
    <t>EE709</t>
  </si>
  <si>
    <t>EE712</t>
  </si>
  <si>
    <t>EE723</t>
  </si>
  <si>
    <t>EE725</t>
  </si>
  <si>
    <t>EE797</t>
  </si>
  <si>
    <t>EE883</t>
  </si>
  <si>
    <t>EE888</t>
  </si>
  <si>
    <t>EE968</t>
  </si>
  <si>
    <t>EE977</t>
  </si>
  <si>
    <t>EE1001</t>
  </si>
  <si>
    <t>EE1002</t>
  </si>
  <si>
    <t>EE1010</t>
  </si>
  <si>
    <t>EE1257</t>
  </si>
  <si>
    <t>EE1265</t>
  </si>
  <si>
    <t>EE1374</t>
  </si>
  <si>
    <t>EE1378</t>
  </si>
  <si>
    <t>EE1390</t>
  </si>
  <si>
    <t>EE1393</t>
  </si>
  <si>
    <t>EE1402</t>
  </si>
  <si>
    <t>EE1436</t>
  </si>
  <si>
    <t>EE1500</t>
  </si>
  <si>
    <t>EE1616</t>
  </si>
  <si>
    <t>EE1682</t>
  </si>
  <si>
    <t>EE1700</t>
  </si>
  <si>
    <t>EE1705</t>
  </si>
  <si>
    <t>EE1731</t>
  </si>
  <si>
    <t>EE1734</t>
  </si>
  <si>
    <t>EE1743</t>
  </si>
  <si>
    <t>EE1799</t>
  </si>
  <si>
    <t>EE1943</t>
  </si>
  <si>
    <t>EE1947</t>
  </si>
  <si>
    <t>EE1952</t>
  </si>
  <si>
    <t>EE1969</t>
  </si>
  <si>
    <t>EE1970</t>
  </si>
  <si>
    <t>EE2006</t>
  </si>
  <si>
    <t>EE2009</t>
  </si>
  <si>
    <t>EE2160</t>
  </si>
  <si>
    <t>EE2173</t>
  </si>
  <si>
    <t>EE2200</t>
  </si>
  <si>
    <t>EE2211</t>
  </si>
  <si>
    <t>EE2243</t>
  </si>
  <si>
    <t>EE2247</t>
  </si>
  <si>
    <t>EE2342</t>
  </si>
  <si>
    <t>EE2381</t>
  </si>
  <si>
    <t>EE2424</t>
  </si>
  <si>
    <t>EE2536</t>
  </si>
  <si>
    <t>EE2547</t>
  </si>
  <si>
    <t>EE2593</t>
  </si>
  <si>
    <t>EE2686</t>
  </si>
  <si>
    <t>EE2726</t>
  </si>
  <si>
    <t>EE2744</t>
  </si>
  <si>
    <t>EE2879</t>
  </si>
  <si>
    <t>EE2909</t>
  </si>
  <si>
    <t>EE2975</t>
  </si>
  <si>
    <t>EE3010</t>
  </si>
  <si>
    <t>EE3042</t>
  </si>
  <si>
    <t>EE3052</t>
  </si>
  <si>
    <t>EE3115</t>
  </si>
  <si>
    <t>EE3304</t>
  </si>
  <si>
    <t>EE3327</t>
  </si>
  <si>
    <t>EE3333</t>
  </si>
  <si>
    <t>EE3376</t>
  </si>
  <si>
    <t>EE3393</t>
  </si>
  <si>
    <t>EE3475</t>
  </si>
  <si>
    <t>EE3639</t>
  </si>
  <si>
    <t>EE3767</t>
  </si>
  <si>
    <t>EE3805</t>
  </si>
  <si>
    <t>EE3815</t>
  </si>
  <si>
    <t>EE3829</t>
  </si>
  <si>
    <t>EE3874</t>
  </si>
  <si>
    <t>EE3885</t>
  </si>
  <si>
    <t>EE3975</t>
  </si>
  <si>
    <t>EE4156</t>
  </si>
  <si>
    <t>EE4210</t>
  </si>
  <si>
    <t>EE4336</t>
  </si>
  <si>
    <t>EE4339</t>
  </si>
  <si>
    <t>EE4455</t>
  </si>
  <si>
    <t>EE4489</t>
  </si>
  <si>
    <t>EE4570</t>
  </si>
  <si>
    <t>EE4571</t>
  </si>
  <si>
    <t>EE4576</t>
  </si>
  <si>
    <t>EE4730</t>
  </si>
  <si>
    <t>EE4915</t>
  </si>
  <si>
    <t>EE4970</t>
  </si>
  <si>
    <t>EE5000</t>
  </si>
  <si>
    <t>EE5013</t>
  </si>
  <si>
    <t>EE5107</t>
  </si>
  <si>
    <t>EE5117</t>
  </si>
  <si>
    <t>EE5235</t>
  </si>
  <si>
    <t>EE5258</t>
  </si>
  <si>
    <t>EE5333</t>
  </si>
  <si>
    <t>EE5364</t>
  </si>
  <si>
    <t>EE5439</t>
  </si>
  <si>
    <t>EE5441</t>
  </si>
  <si>
    <t>EE5483</t>
  </si>
  <si>
    <t>EE5503</t>
  </si>
  <si>
    <t>EE5535</t>
  </si>
  <si>
    <t>EE5555</t>
  </si>
  <si>
    <t>EE5575</t>
  </si>
  <si>
    <t>EE5643</t>
  </si>
  <si>
    <t>EE5673</t>
  </si>
  <si>
    <t>EE5719</t>
  </si>
  <si>
    <t>EE5819</t>
  </si>
  <si>
    <t>EE5842</t>
  </si>
  <si>
    <t>EE5947</t>
  </si>
  <si>
    <t>EE5992</t>
  </si>
  <si>
    <t>EE6089</t>
  </si>
  <si>
    <t>EE6247</t>
  </si>
  <si>
    <t>EE6386</t>
  </si>
  <si>
    <t>EE6415</t>
  </si>
  <si>
    <t>EE6594</t>
  </si>
  <si>
    <t>EE6656</t>
  </si>
  <si>
    <t>EE6716</t>
  </si>
  <si>
    <t>EE6736</t>
  </si>
  <si>
    <t>EE6890</t>
  </si>
  <si>
    <t>EE6898</t>
  </si>
  <si>
    <t>EE6969</t>
  </si>
  <si>
    <t>EE7013</t>
  </si>
  <si>
    <t>EE7014</t>
  </si>
  <si>
    <t>EE7027</t>
  </si>
  <si>
    <t>EE7147</t>
  </si>
  <si>
    <t>EE7190</t>
  </si>
  <si>
    <t>EE7230</t>
  </si>
  <si>
    <t>EE7331</t>
  </si>
  <si>
    <t>EE7461</t>
  </si>
  <si>
    <t>EE7462</t>
  </si>
  <si>
    <t>EE7472</t>
  </si>
  <si>
    <t>EE7638</t>
  </si>
  <si>
    <t>EE7686</t>
  </si>
  <si>
    <t>EE8008</t>
  </si>
  <si>
    <t>EE8521</t>
  </si>
  <si>
    <t>EE8538</t>
  </si>
  <si>
    <t>EE8574</t>
  </si>
  <si>
    <t>EE8641</t>
  </si>
  <si>
    <t>EE8651</t>
  </si>
  <si>
    <t>EE8668</t>
  </si>
  <si>
    <t>EE8753</t>
  </si>
  <si>
    <t>EE8826</t>
  </si>
  <si>
    <t>EE8838</t>
  </si>
  <si>
    <t>EE8888</t>
  </si>
  <si>
    <t>EE8896</t>
  </si>
  <si>
    <t>EE8949</t>
  </si>
  <si>
    <t>EE9080</t>
  </si>
  <si>
    <t>EE9092</t>
  </si>
  <si>
    <t>EE9098</t>
  </si>
  <si>
    <t>EE9223</t>
  </si>
  <si>
    <t>EE9249</t>
  </si>
  <si>
    <t>EE9435</t>
  </si>
  <si>
    <t>EE9465</t>
  </si>
  <si>
    <t>EE9473</t>
  </si>
  <si>
    <t>EE9485</t>
  </si>
  <si>
    <t>EE9548</t>
  </si>
  <si>
    <t>EE9625</t>
  </si>
  <si>
    <t>EE9715</t>
  </si>
  <si>
    <t>EE9739</t>
  </si>
  <si>
    <t>EE9836</t>
  </si>
  <si>
    <t>EE10185</t>
  </si>
  <si>
    <t>EE10214</t>
  </si>
  <si>
    <t>EE10320</t>
  </si>
  <si>
    <t>EE10385</t>
  </si>
  <si>
    <t>EE10387</t>
  </si>
  <si>
    <t>EE10416</t>
  </si>
  <si>
    <t>EE10494</t>
  </si>
  <si>
    <t>EE10572</t>
  </si>
  <si>
    <t>EE10600</t>
  </si>
  <si>
    <t>EE10612</t>
  </si>
  <si>
    <t>EE10622</t>
  </si>
  <si>
    <t>EE10816</t>
  </si>
  <si>
    <t>EE10825</t>
  </si>
  <si>
    <t>EE10932</t>
  </si>
  <si>
    <t>EE11003</t>
  </si>
  <si>
    <t>EE11022</t>
  </si>
  <si>
    <t>EE11169</t>
  </si>
  <si>
    <t>EE11362</t>
  </si>
  <si>
    <t>EE11417</t>
  </si>
  <si>
    <t>EE11516</t>
  </si>
  <si>
    <t>EE11568</t>
  </si>
  <si>
    <t>EE11585</t>
  </si>
  <si>
    <t>EE11676</t>
  </si>
  <si>
    <t>EE11686</t>
  </si>
  <si>
    <t>EE11723</t>
  </si>
  <si>
    <t>EE11777</t>
  </si>
  <si>
    <t>EE11796</t>
  </si>
  <si>
    <t>EE11814</t>
  </si>
  <si>
    <t>EE11950</t>
  </si>
  <si>
    <t>EE12063</t>
  </si>
  <si>
    <t>EE12204</t>
  </si>
  <si>
    <t>EE12309</t>
  </si>
  <si>
    <t>EE12352</t>
  </si>
  <si>
    <t>EE12362</t>
  </si>
  <si>
    <t>EE12393</t>
  </si>
  <si>
    <t>EE12445</t>
  </si>
  <si>
    <t>EE12484</t>
  </si>
  <si>
    <t>EE12503</t>
  </si>
  <si>
    <t>EE12523</t>
  </si>
  <si>
    <t>EE12652</t>
  </si>
  <si>
    <t>EE12684</t>
  </si>
  <si>
    <t>EE12689</t>
  </si>
  <si>
    <t>EE12699</t>
  </si>
  <si>
    <t>EE12772</t>
  </si>
  <si>
    <t>EE12803</t>
  </si>
  <si>
    <t>EE12868</t>
  </si>
  <si>
    <t>EE12894</t>
  </si>
  <si>
    <t>EE12923</t>
  </si>
  <si>
    <t>EE12965</t>
  </si>
  <si>
    <t>EE12972</t>
  </si>
  <si>
    <t>EE12999</t>
  </si>
  <si>
    <t>EE13194</t>
  </si>
  <si>
    <t>EE13216</t>
  </si>
  <si>
    <t>EE13460</t>
  </si>
  <si>
    <t>EE13614</t>
  </si>
  <si>
    <t>EE13646</t>
  </si>
  <si>
    <t>EE13695</t>
  </si>
  <si>
    <t>EE13709</t>
  </si>
  <si>
    <t>EE13723</t>
  </si>
  <si>
    <t>EE13858</t>
  </si>
  <si>
    <t>EE14001</t>
  </si>
  <si>
    <t>EE14019</t>
  </si>
  <si>
    <t>EE14062</t>
  </si>
  <si>
    <t>EE14567</t>
  </si>
  <si>
    <t>EE14731</t>
  </si>
  <si>
    <t>EE14756</t>
  </si>
  <si>
    <t>EE14961</t>
  </si>
  <si>
    <t>EE14962</t>
  </si>
  <si>
    <t>EE14963</t>
  </si>
  <si>
    <t>EE15004</t>
  </si>
  <si>
    <t>EE15088</t>
  </si>
  <si>
    <t>EE15207</t>
  </si>
  <si>
    <t>EE15231</t>
  </si>
  <si>
    <t>EE15375</t>
  </si>
  <si>
    <t>EE15378</t>
  </si>
  <si>
    <t>EE15489</t>
  </si>
  <si>
    <t>EE15500</t>
  </si>
  <si>
    <t>EE15652</t>
  </si>
  <si>
    <t>EE15838</t>
  </si>
  <si>
    <t>EE15908</t>
  </si>
  <si>
    <t>EE16271</t>
  </si>
  <si>
    <t>EE16328</t>
  </si>
  <si>
    <t>EE16367</t>
  </si>
  <si>
    <t>EE16524</t>
  </si>
  <si>
    <t>EE16608</t>
  </si>
  <si>
    <t>EE16628</t>
  </si>
  <si>
    <t>EE16661</t>
  </si>
  <si>
    <t>EE16753</t>
  </si>
  <si>
    <t>EE16985</t>
  </si>
  <si>
    <t>EE17045</t>
  </si>
  <si>
    <t>EE17352</t>
  </si>
  <si>
    <t>EE17439</t>
  </si>
  <si>
    <t>EE17565</t>
  </si>
  <si>
    <t>EE17839</t>
  </si>
  <si>
    <t>EE18115</t>
  </si>
  <si>
    <t>EE18138</t>
  </si>
  <si>
    <t>EE18214</t>
  </si>
  <si>
    <t>EE18394</t>
  </si>
  <si>
    <t>EE18419</t>
  </si>
  <si>
    <t>EE18462</t>
  </si>
  <si>
    <t>EE18477</t>
  </si>
  <si>
    <t>EE18693</t>
  </si>
  <si>
    <t>EE18731</t>
  </si>
  <si>
    <t>EE18776</t>
  </si>
  <si>
    <t>EE19075</t>
  </si>
  <si>
    <t>EE19104</t>
  </si>
  <si>
    <t>EE19111</t>
  </si>
  <si>
    <t>EE19160</t>
  </si>
  <si>
    <t>EE19272</t>
  </si>
  <si>
    <t>EE19302</t>
  </si>
  <si>
    <t>EE19324</t>
  </si>
  <si>
    <t>EE19336</t>
  </si>
  <si>
    <t>EE19345</t>
  </si>
  <si>
    <t>EE19437</t>
  </si>
  <si>
    <t>EE19447</t>
  </si>
  <si>
    <t>EE19567</t>
  </si>
  <si>
    <t>EE19568</t>
  </si>
  <si>
    <t>EE19570</t>
  </si>
  <si>
    <t>EE19647</t>
  </si>
  <si>
    <t>EE19663</t>
  </si>
  <si>
    <t>EE19675</t>
  </si>
  <si>
    <t>EE19727</t>
  </si>
  <si>
    <t>EE19729</t>
  </si>
  <si>
    <t>EE19772</t>
  </si>
  <si>
    <t>EE19872</t>
  </si>
  <si>
    <t>EE20238</t>
  </si>
  <si>
    <t>EE20295</t>
  </si>
  <si>
    <t>EE20297</t>
  </si>
  <si>
    <t>EE20328</t>
  </si>
  <si>
    <t>EE20511</t>
  </si>
  <si>
    <t>EE20550</t>
  </si>
  <si>
    <t>EE20562</t>
  </si>
  <si>
    <t>EE20573</t>
  </si>
  <si>
    <t>EE21122</t>
  </si>
  <si>
    <t>EE21134</t>
  </si>
  <si>
    <t>EE21256</t>
  </si>
  <si>
    <t>EE21280</t>
  </si>
  <si>
    <t>EE21299</t>
  </si>
  <si>
    <t>EE21303</t>
  </si>
  <si>
    <t>EE21327</t>
  </si>
  <si>
    <t>EE21366</t>
  </si>
  <si>
    <t>EE21382</t>
  </si>
  <si>
    <t>EE21460</t>
  </si>
  <si>
    <t>EE21468</t>
  </si>
  <si>
    <t>EE21500</t>
  </si>
  <si>
    <t>EE21659</t>
  </si>
  <si>
    <t>EE21708</t>
  </si>
  <si>
    <t>EE21714</t>
  </si>
  <si>
    <t>EE21819</t>
  </si>
  <si>
    <t>EE21897</t>
  </si>
  <si>
    <t>EE21995</t>
  </si>
  <si>
    <t>EE22032</t>
  </si>
  <si>
    <t>EE22285</t>
  </si>
  <si>
    <t>EE22428</t>
  </si>
  <si>
    <t>EE22435</t>
  </si>
  <si>
    <t>EE22668</t>
  </si>
  <si>
    <t>EE22784</t>
  </si>
  <si>
    <t>EE22869</t>
  </si>
  <si>
    <t>EE23089</t>
  </si>
  <si>
    <t>EE23096</t>
  </si>
  <si>
    <t>EE23225</t>
  </si>
  <si>
    <t>EE23454</t>
  </si>
  <si>
    <t>EE23602</t>
  </si>
  <si>
    <t>EE23635</t>
  </si>
  <si>
    <t>EE23731</t>
  </si>
  <si>
    <t>EE23861</t>
  </si>
  <si>
    <t>EE23945</t>
  </si>
  <si>
    <t>EE24153</t>
  </si>
  <si>
    <t>EE24160</t>
  </si>
  <si>
    <t>EE24242</t>
  </si>
  <si>
    <t>EE24389</t>
  </si>
  <si>
    <t>EE24528</t>
  </si>
  <si>
    <t>EE24538</t>
  </si>
  <si>
    <t>EE24640</t>
  </si>
  <si>
    <t>EE24702</t>
  </si>
  <si>
    <t>EE24745</t>
  </si>
  <si>
    <t>EE24857</t>
  </si>
  <si>
    <t>EE24962</t>
  </si>
  <si>
    <t>EE24969</t>
  </si>
  <si>
    <t>EE24977</t>
  </si>
  <si>
    <t>EE25004</t>
  </si>
  <si>
    <t>EE25079</t>
  </si>
  <si>
    <t>EE25297</t>
  </si>
  <si>
    <t>EE25609</t>
  </si>
  <si>
    <t>EE25685</t>
  </si>
  <si>
    <t>EE25770</t>
  </si>
  <si>
    <t>EE25867</t>
  </si>
  <si>
    <t>EE26025</t>
  </si>
  <si>
    <t>EE26152</t>
  </si>
  <si>
    <t>EE26174</t>
  </si>
  <si>
    <t>EE26175</t>
  </si>
  <si>
    <t>EE26208</t>
  </si>
  <si>
    <t>EE26231</t>
  </si>
  <si>
    <t>EE26258</t>
  </si>
  <si>
    <t>EE26297</t>
  </si>
  <si>
    <t>EE26380</t>
  </si>
  <si>
    <t>EE26384</t>
  </si>
  <si>
    <t>EE26633</t>
  </si>
  <si>
    <t>EE26700</t>
  </si>
  <si>
    <t>EE26778</t>
  </si>
  <si>
    <t>EE26938</t>
  </si>
  <si>
    <t>EE26944</t>
  </si>
  <si>
    <t>EE27000</t>
  </si>
  <si>
    <t>EE27222</t>
  </si>
  <si>
    <t>EE27228</t>
  </si>
  <si>
    <t>EE27248</t>
  </si>
  <si>
    <t>EE27254</t>
  </si>
  <si>
    <t>EE27267</t>
  </si>
  <si>
    <t>EE27470</t>
  </si>
  <si>
    <t>EE27529</t>
  </si>
  <si>
    <t>EE27558</t>
  </si>
  <si>
    <t>EE27597</t>
  </si>
  <si>
    <t>EE27615</t>
  </si>
  <si>
    <t>EE27617</t>
  </si>
  <si>
    <t>EE27640</t>
  </si>
  <si>
    <t>EE27697</t>
  </si>
  <si>
    <t>EE27785</t>
  </si>
  <si>
    <t>EE27861</t>
  </si>
  <si>
    <t>EE27871</t>
  </si>
  <si>
    <t>EE27981</t>
  </si>
  <si>
    <t>EE27999</t>
  </si>
  <si>
    <t>EE28121</t>
  </si>
  <si>
    <t>EE28134</t>
  </si>
  <si>
    <t>EE28237</t>
  </si>
  <si>
    <t>EE28435</t>
  </si>
  <si>
    <t>EE28464</t>
  </si>
  <si>
    <t>EE28522</t>
  </si>
  <si>
    <t>EE28525</t>
  </si>
  <si>
    <t>EE28603</t>
  </si>
  <si>
    <t>EE28637</t>
  </si>
  <si>
    <t>EE28926</t>
  </si>
  <si>
    <t>EE29130</t>
  </si>
  <si>
    <t>EE29151</t>
  </si>
  <si>
    <t>EE29161</t>
  </si>
  <si>
    <t>EE29170</t>
  </si>
  <si>
    <t>EE29324</t>
  </si>
  <si>
    <t>EE29387</t>
  </si>
  <si>
    <t>EE29410</t>
  </si>
  <si>
    <t>EE29411</t>
  </si>
  <si>
    <t>EE29509</t>
  </si>
  <si>
    <t>EE29551</t>
  </si>
  <si>
    <t>EE29568</t>
  </si>
  <si>
    <t>EE29570</t>
  </si>
  <si>
    <t>EE29618</t>
  </si>
  <si>
    <t>EE29635</t>
  </si>
  <si>
    <t>EE29644</t>
  </si>
  <si>
    <t>EE29655</t>
  </si>
  <si>
    <t>EE29663</t>
  </si>
  <si>
    <t>EE29900</t>
  </si>
  <si>
    <t>EE29997</t>
  </si>
  <si>
    <t>EE30004</t>
  </si>
  <si>
    <t>EE30040</t>
  </si>
  <si>
    <t>EE30181</t>
  </si>
  <si>
    <t>EE30268</t>
  </si>
  <si>
    <t>EE30324</t>
  </si>
  <si>
    <t>EE30326</t>
  </si>
  <si>
    <t>EE30424</t>
  </si>
  <si>
    <t>EE30428</t>
  </si>
  <si>
    <t>EE30474</t>
  </si>
  <si>
    <t>EE30671</t>
  </si>
  <si>
    <t>EE30677</t>
  </si>
  <si>
    <t>EE30866</t>
  </si>
  <si>
    <t>EE30909</t>
  </si>
  <si>
    <t>EE30951</t>
  </si>
  <si>
    <t>EE31005</t>
  </si>
  <si>
    <t>EE31104</t>
  </si>
  <si>
    <t>EE31122</t>
  </si>
  <si>
    <t>EE31227</t>
  </si>
  <si>
    <t>EE31259</t>
  </si>
  <si>
    <t>EE31342</t>
  </si>
  <si>
    <t>EE31343</t>
  </si>
  <si>
    <t>EE31371</t>
  </si>
  <si>
    <t>EE31382</t>
  </si>
  <si>
    <t>EE31383</t>
  </si>
  <si>
    <t>EE31547</t>
  </si>
  <si>
    <t>EE31566</t>
  </si>
  <si>
    <t>EE31618</t>
  </si>
  <si>
    <t>EE31863</t>
  </si>
  <si>
    <t>EE31935</t>
  </si>
  <si>
    <t>EE31951</t>
  </si>
  <si>
    <t>EE31965</t>
  </si>
  <si>
    <t>EE31974</t>
  </si>
  <si>
    <t>EE31997</t>
  </si>
  <si>
    <t>EE32009</t>
  </si>
  <si>
    <t>EE32151</t>
  </si>
  <si>
    <t>EE32159</t>
  </si>
  <si>
    <t>EE32197</t>
  </si>
  <si>
    <t>EE32356</t>
  </si>
  <si>
    <t>EE32517</t>
  </si>
  <si>
    <t>EE32545</t>
  </si>
  <si>
    <t>EE32680</t>
  </si>
  <si>
    <t>EE32686</t>
  </si>
  <si>
    <t>EE32704</t>
  </si>
  <si>
    <t>EE32770</t>
  </si>
  <si>
    <t>EE32844</t>
  </si>
  <si>
    <t>EE32847</t>
  </si>
  <si>
    <t>EE32881</t>
  </si>
  <si>
    <t>EE33028</t>
  </si>
  <si>
    <t>EE33052</t>
  </si>
  <si>
    <t>EE33151</t>
  </si>
  <si>
    <t>EE33168</t>
  </si>
  <si>
    <t>EE33176</t>
  </si>
  <si>
    <t>EE33193</t>
  </si>
  <si>
    <t>EE33212</t>
  </si>
  <si>
    <t>EE33271</t>
  </si>
  <si>
    <t>EE33340</t>
  </si>
  <si>
    <t>EE33510</t>
  </si>
  <si>
    <t>EE33531</t>
  </si>
  <si>
    <t>EE33593</t>
  </si>
  <si>
    <t>EE33675</t>
  </si>
  <si>
    <t>EE33688</t>
  </si>
  <si>
    <t>EE33879</t>
  </si>
  <si>
    <t>EE33886</t>
  </si>
  <si>
    <t>EE33899</t>
  </si>
  <si>
    <t>EE34031</t>
  </si>
  <si>
    <t>EE34044</t>
  </si>
  <si>
    <t>EE34086</t>
  </si>
  <si>
    <t>EE34137</t>
  </si>
  <si>
    <t>EE34160</t>
  </si>
  <si>
    <t>EE34184</t>
  </si>
  <si>
    <t>EE34242</t>
  </si>
  <si>
    <t>EE34307</t>
  </si>
  <si>
    <t>EE34389</t>
  </si>
  <si>
    <t>EE35103</t>
  </si>
  <si>
    <t>EE35139</t>
  </si>
  <si>
    <t>EE35217</t>
  </si>
  <si>
    <t>EE35274</t>
  </si>
  <si>
    <t>EE35315</t>
  </si>
  <si>
    <t>EE35370</t>
  </si>
  <si>
    <t>EE35373</t>
  </si>
  <si>
    <t>EE35463</t>
  </si>
  <si>
    <t>EE35544</t>
  </si>
  <si>
    <t>EE35545</t>
  </si>
  <si>
    <t>EE35575</t>
  </si>
  <si>
    <t>EE35640</t>
  </si>
  <si>
    <t>EE35750</t>
  </si>
  <si>
    <t>EE35853</t>
  </si>
  <si>
    <t>EE35944</t>
  </si>
  <si>
    <t>EE35980</t>
  </si>
  <si>
    <t>EE36280</t>
  </si>
  <si>
    <t>EE36385</t>
  </si>
  <si>
    <t>EE36413</t>
  </si>
  <si>
    <t>EE36529</t>
  </si>
  <si>
    <t>EE36702</t>
  </si>
  <si>
    <t>EE36708</t>
  </si>
  <si>
    <t>EE36730</t>
  </si>
  <si>
    <t>EE36743</t>
  </si>
  <si>
    <t>EE36780</t>
  </si>
  <si>
    <t>EE36789</t>
  </si>
  <si>
    <t>EE36793</t>
  </si>
  <si>
    <t>EE36794</t>
  </si>
  <si>
    <t>EE36806</t>
  </si>
  <si>
    <t>EE36826</t>
  </si>
  <si>
    <t>EE36844</t>
  </si>
  <si>
    <t>EE36951</t>
  </si>
  <si>
    <t>EE37127</t>
  </si>
  <si>
    <t>EE37128</t>
  </si>
  <si>
    <t>EE37136</t>
  </si>
  <si>
    <t>EE37161</t>
  </si>
  <si>
    <t>EE37222</t>
  </si>
  <si>
    <t>EE37316</t>
  </si>
  <si>
    <t>EE37371</t>
  </si>
  <si>
    <t>EE37407</t>
  </si>
  <si>
    <t>EE37452</t>
  </si>
  <si>
    <t>EE37612</t>
  </si>
  <si>
    <t>EE37728</t>
  </si>
  <si>
    <t>EE37848</t>
  </si>
  <si>
    <t>EE37895</t>
  </si>
  <si>
    <t>EE38020</t>
  </si>
  <si>
    <t>EE38032</t>
  </si>
  <si>
    <t>EE38051</t>
  </si>
  <si>
    <t>EE38063</t>
  </si>
  <si>
    <t>EE38112</t>
  </si>
  <si>
    <t>EE38259</t>
  </si>
  <si>
    <t>EE38300</t>
  </si>
  <si>
    <t>EE38488</t>
  </si>
  <si>
    <t>EE38554</t>
  </si>
  <si>
    <t>EE38559</t>
  </si>
  <si>
    <t>EE38601</t>
  </si>
  <si>
    <t>EE38695</t>
  </si>
  <si>
    <t>EE38703</t>
  </si>
  <si>
    <t>EE38856</t>
  </si>
  <si>
    <t>EE38930</t>
  </si>
  <si>
    <t>EE38963</t>
  </si>
  <si>
    <t>EE39014</t>
  </si>
  <si>
    <t>EE39051</t>
  </si>
  <si>
    <t>EE39125</t>
  </si>
  <si>
    <t>EE39173</t>
  </si>
  <si>
    <t>EE39268</t>
  </si>
  <si>
    <t>EE39295</t>
  </si>
  <si>
    <t>EE39397</t>
  </si>
  <si>
    <t>EE39574</t>
  </si>
  <si>
    <t>EE39716</t>
  </si>
  <si>
    <t>EE39914</t>
  </si>
  <si>
    <t>EE40071</t>
  </si>
  <si>
    <t>EE40176</t>
  </si>
  <si>
    <t>EE40206</t>
  </si>
  <si>
    <t>EE40231</t>
  </si>
  <si>
    <t>EE40271</t>
  </si>
  <si>
    <t>EE40289</t>
  </si>
  <si>
    <t>EE40383</t>
  </si>
  <si>
    <t>EE40417</t>
  </si>
  <si>
    <t>EE40463</t>
  </si>
  <si>
    <t>EE40519</t>
  </si>
  <si>
    <t>EE40632</t>
  </si>
  <si>
    <t>EE40633</t>
  </si>
  <si>
    <t>EE40653</t>
  </si>
  <si>
    <t>EE40671</t>
  </si>
  <si>
    <t>EE40707</t>
  </si>
  <si>
    <t>EE40903</t>
  </si>
  <si>
    <t>EE40930</t>
  </si>
  <si>
    <t>EE40983</t>
  </si>
  <si>
    <t>EE41006</t>
  </si>
  <si>
    <t>EE41074</t>
  </si>
  <si>
    <t>EE41404</t>
  </si>
  <si>
    <t>EE41518</t>
  </si>
  <si>
    <t>EE41708</t>
  </si>
  <si>
    <t>EE41806</t>
  </si>
  <si>
    <t>EE42034</t>
  </si>
  <si>
    <t>EE42108</t>
  </si>
  <si>
    <t>EE42122</t>
  </si>
  <si>
    <t>EE42299</t>
  </si>
  <si>
    <t>EE42374</t>
  </si>
  <si>
    <t>EE42471</t>
  </si>
  <si>
    <t>EE42631</t>
  </si>
  <si>
    <t>EE42824</t>
  </si>
  <si>
    <t>EE42871</t>
  </si>
  <si>
    <t>EE42907</t>
  </si>
  <si>
    <t>EE42914</t>
  </si>
  <si>
    <t>EE42917</t>
  </si>
  <si>
    <t>EE42920</t>
  </si>
  <si>
    <t>EE42934</t>
  </si>
  <si>
    <t>EE42955</t>
  </si>
  <si>
    <t>EE43038</t>
  </si>
  <si>
    <t>EE43085</t>
  </si>
  <si>
    <t>EE43093</t>
  </si>
  <si>
    <t>EE43197</t>
  </si>
  <si>
    <t>EE43397</t>
  </si>
  <si>
    <t>EE43471</t>
  </si>
  <si>
    <t>EE43489</t>
  </si>
  <si>
    <t>EE43508</t>
  </si>
  <si>
    <t>EE43566</t>
  </si>
  <si>
    <t>EE43629</t>
  </si>
  <si>
    <t>EE43637</t>
  </si>
  <si>
    <t>EE43716</t>
  </si>
  <si>
    <t>EE43735</t>
  </si>
  <si>
    <t>EE43770</t>
  </si>
  <si>
    <t>EE43797</t>
  </si>
  <si>
    <t>EE43910</t>
  </si>
  <si>
    <t>EE43952</t>
  </si>
  <si>
    <t>EE43964</t>
  </si>
  <si>
    <t>EE43968</t>
  </si>
  <si>
    <t>EE43985</t>
  </si>
  <si>
    <t>EE44221</t>
  </si>
  <si>
    <t>EE44252</t>
  </si>
  <si>
    <t>EE44316</t>
  </si>
  <si>
    <t>EE44353</t>
  </si>
  <si>
    <t>EE44402</t>
  </si>
  <si>
    <t>EE44441</t>
  </si>
  <si>
    <t>EE44458</t>
  </si>
  <si>
    <t>EE44657</t>
  </si>
  <si>
    <t>EE45027</t>
  </si>
  <si>
    <t>EE45185</t>
  </si>
  <si>
    <t>EE45277</t>
  </si>
  <si>
    <t>EE45306</t>
  </si>
  <si>
    <t>EE45331</t>
  </si>
  <si>
    <t>EE45334</t>
  </si>
  <si>
    <t>EE45340</t>
  </si>
  <si>
    <t>EE45343</t>
  </si>
  <si>
    <t>EE45419</t>
  </si>
  <si>
    <t>EE45438</t>
  </si>
  <si>
    <t>EE45494</t>
  </si>
  <si>
    <t>EE45557</t>
  </si>
  <si>
    <t>EE45559</t>
  </si>
  <si>
    <t>EE45566</t>
  </si>
  <si>
    <t>EE45599</t>
  </si>
  <si>
    <t>EE45678</t>
  </si>
  <si>
    <t>EE45782</t>
  </si>
  <si>
    <t>EE45975</t>
  </si>
  <si>
    <t>EE46009</t>
  </si>
  <si>
    <t>EE46177</t>
  </si>
  <si>
    <t>EE46190</t>
  </si>
  <si>
    <t>EE46206</t>
  </si>
  <si>
    <t>EE46422</t>
  </si>
  <si>
    <t>EE46496</t>
  </si>
  <si>
    <t>EE46546</t>
  </si>
  <si>
    <t>EE46601</t>
  </si>
  <si>
    <t>EE46632</t>
  </si>
  <si>
    <t>EE46725</t>
  </si>
  <si>
    <t>EE46845</t>
  </si>
  <si>
    <t>EE46892</t>
  </si>
  <si>
    <t>EE46926</t>
  </si>
  <si>
    <t>EE47195</t>
  </si>
  <si>
    <t>EE47209</t>
  </si>
  <si>
    <t>EE47242</t>
  </si>
  <si>
    <t>EE47665</t>
  </si>
  <si>
    <t>EE47836</t>
  </si>
  <si>
    <t>EE47916</t>
  </si>
  <si>
    <t>EE47959</t>
  </si>
  <si>
    <t>EE47976</t>
  </si>
  <si>
    <t>EE48050</t>
  </si>
  <si>
    <t>EE48259</t>
  </si>
  <si>
    <t>EE48264</t>
  </si>
  <si>
    <t>EE48278</t>
  </si>
  <si>
    <t>EE48343</t>
  </si>
  <si>
    <t>EE48429</t>
  </si>
  <si>
    <t>EE48528</t>
  </si>
  <si>
    <t>EE48561</t>
  </si>
  <si>
    <t>EE48579</t>
  </si>
  <si>
    <t>EE48595</t>
  </si>
  <si>
    <t>EE48710</t>
  </si>
  <si>
    <t>EE48799</t>
  </si>
  <si>
    <t>EE48852</t>
  </si>
  <si>
    <t>EE48854</t>
  </si>
  <si>
    <t>EE48921</t>
  </si>
  <si>
    <t>EE48951</t>
  </si>
  <si>
    <t>EE49187</t>
  </si>
  <si>
    <t>EE49267</t>
  </si>
  <si>
    <t>EE49290</t>
  </si>
  <si>
    <t>EE49332</t>
  </si>
  <si>
    <t>EE49418</t>
  </si>
  <si>
    <t>EE49461</t>
  </si>
  <si>
    <t>EE49768</t>
  </si>
  <si>
    <t>EE49850</t>
  </si>
  <si>
    <t>EE49956</t>
  </si>
  <si>
    <t>EE49964</t>
  </si>
  <si>
    <t>EE49973</t>
  </si>
  <si>
    <t>EE49975</t>
  </si>
  <si>
    <t>EE50007</t>
  </si>
  <si>
    <t>EE50036</t>
  </si>
  <si>
    <t>EE50054</t>
  </si>
  <si>
    <t>EE50101</t>
  </si>
  <si>
    <t>EE50135</t>
  </si>
  <si>
    <t>EE50222</t>
  </si>
  <si>
    <t>EE50249</t>
  </si>
  <si>
    <t>EE50317</t>
  </si>
  <si>
    <t>EE50331</t>
  </si>
  <si>
    <t>EE50832</t>
  </si>
  <si>
    <t>EE50845</t>
  </si>
  <si>
    <t>EE51057</t>
  </si>
  <si>
    <t>EE51067</t>
  </si>
  <si>
    <t>EE51183</t>
  </si>
  <si>
    <t>EE51248</t>
  </si>
  <si>
    <t>EE51304</t>
  </si>
  <si>
    <t>EE51555</t>
  </si>
  <si>
    <t>EE51559</t>
  </si>
  <si>
    <t>EE51634</t>
  </si>
  <si>
    <t>EE51771</t>
  </si>
  <si>
    <t>EE51910</t>
  </si>
  <si>
    <t>EE51931</t>
  </si>
  <si>
    <t>EE52037</t>
  </si>
  <si>
    <t>EE52040</t>
  </si>
  <si>
    <t>EE52064</t>
  </si>
  <si>
    <t>EE52170</t>
  </si>
  <si>
    <t>EE52182</t>
  </si>
  <si>
    <t>EE52251</t>
  </si>
  <si>
    <t>EE52268</t>
  </si>
  <si>
    <t>EE52384</t>
  </si>
  <si>
    <t>EE52397</t>
  </si>
  <si>
    <t>EE52455</t>
  </si>
  <si>
    <t>EE52587</t>
  </si>
  <si>
    <t>EE52646</t>
  </si>
  <si>
    <t>EE52659</t>
  </si>
  <si>
    <t>EE52842</t>
  </si>
  <si>
    <t>EE52903</t>
  </si>
  <si>
    <t>EE52915</t>
  </si>
  <si>
    <t>EE52999</t>
  </si>
  <si>
    <t>EE53040</t>
  </si>
  <si>
    <t>EE53199</t>
  </si>
  <si>
    <t>EE53502</t>
  </si>
  <si>
    <t>EE53646</t>
  </si>
  <si>
    <t>EE53675</t>
  </si>
  <si>
    <t>EE53780</t>
  </si>
  <si>
    <t>EE53876</t>
  </si>
  <si>
    <t>EE53917</t>
  </si>
  <si>
    <t>EE53934</t>
  </si>
  <si>
    <t>EE53945</t>
  </si>
  <si>
    <t>EE54104</t>
  </si>
  <si>
    <t>EE54115</t>
  </si>
  <si>
    <t>EE54152</t>
  </si>
  <si>
    <t>EE54320</t>
  </si>
  <si>
    <t>EE54337</t>
  </si>
  <si>
    <t>EE54429</t>
  </si>
  <si>
    <t>EE54495</t>
  </si>
  <si>
    <t>EE54588</t>
  </si>
  <si>
    <t>EE54605</t>
  </si>
  <si>
    <t>EE54611</t>
  </si>
  <si>
    <t>EE54760</t>
  </si>
  <si>
    <t>EE54974</t>
  </si>
  <si>
    <t>EE55042</t>
  </si>
  <si>
    <t>EE55080</t>
  </si>
  <si>
    <t>EE55102</t>
  </si>
  <si>
    <t>EE55114</t>
  </si>
  <si>
    <t>EE55287</t>
  </si>
  <si>
    <t>EE55318</t>
  </si>
  <si>
    <t>EE55504</t>
  </si>
  <si>
    <t>EE55520</t>
  </si>
  <si>
    <t>EE55545</t>
  </si>
  <si>
    <t>EE55548</t>
  </si>
  <si>
    <t>EE55549</t>
  </si>
  <si>
    <t>EE55555</t>
  </si>
  <si>
    <t>EE55828</t>
  </si>
  <si>
    <t>EE55979</t>
  </si>
  <si>
    <t>EE56138</t>
  </si>
  <si>
    <t>EE56194</t>
  </si>
  <si>
    <t>EE56339</t>
  </si>
  <si>
    <t>EE56372</t>
  </si>
  <si>
    <t>EE56409</t>
  </si>
  <si>
    <t>EE56454</t>
  </si>
  <si>
    <t>EE56460</t>
  </si>
  <si>
    <t>EE56501</t>
  </si>
  <si>
    <t>EE56535</t>
  </si>
  <si>
    <t>EE56613</t>
  </si>
  <si>
    <t>EE56662</t>
  </si>
  <si>
    <t>EE56672</t>
  </si>
  <si>
    <t>EE56818</t>
  </si>
  <si>
    <t>EE56836</t>
  </si>
  <si>
    <t>EE56872</t>
  </si>
  <si>
    <t>EE56883</t>
  </si>
  <si>
    <t>EE56949</t>
  </si>
  <si>
    <t>EE56958</t>
  </si>
  <si>
    <t>EE56983</t>
  </si>
  <si>
    <t>EE56986</t>
  </si>
  <si>
    <t>EE56992</t>
  </si>
  <si>
    <t>EE57097</t>
  </si>
  <si>
    <t>EE57244</t>
  </si>
  <si>
    <t>EE57270</t>
  </si>
  <si>
    <t>EE57309</t>
  </si>
  <si>
    <t>EE57361</t>
  </si>
  <si>
    <t>EE57478</t>
  </si>
  <si>
    <t>EE57642</t>
  </si>
  <si>
    <t>EE57676</t>
  </si>
  <si>
    <t>EE57756</t>
  </si>
  <si>
    <t>EE57764</t>
  </si>
  <si>
    <t>EE57791</t>
  </si>
  <si>
    <t>EE57905</t>
  </si>
  <si>
    <t>EE57915</t>
  </si>
  <si>
    <t>EE57916</t>
  </si>
  <si>
    <t>EE57930</t>
  </si>
  <si>
    <t>EE57964</t>
  </si>
  <si>
    <t>EE58041</t>
  </si>
  <si>
    <t>EE58048</t>
  </si>
  <si>
    <t>EE58051</t>
  </si>
  <si>
    <t>EE58090</t>
  </si>
  <si>
    <t>EE58140</t>
  </si>
  <si>
    <t>EE58222</t>
  </si>
  <si>
    <t>EE58251</t>
  </si>
  <si>
    <t>EE58361</t>
  </si>
  <si>
    <t>EE58417</t>
  </si>
  <si>
    <t>EE59001</t>
  </si>
  <si>
    <t>EE59061</t>
  </si>
  <si>
    <t>EE59184</t>
  </si>
  <si>
    <t>EE59417</t>
  </si>
  <si>
    <t>EE59565</t>
  </si>
  <si>
    <t>EE59717</t>
  </si>
  <si>
    <t>EE59764</t>
  </si>
  <si>
    <t>EE59786</t>
  </si>
  <si>
    <t>EE60129</t>
  </si>
  <si>
    <t>EE60145</t>
  </si>
  <si>
    <t>EE60206</t>
  </si>
  <si>
    <t>EE60282</t>
  </si>
  <si>
    <t>EE60302</t>
  </si>
  <si>
    <t>EE60421</t>
  </si>
  <si>
    <t>EE60431</t>
  </si>
  <si>
    <t>EE60441</t>
  </si>
  <si>
    <t>EE60521</t>
  </si>
  <si>
    <t>EE60537</t>
  </si>
  <si>
    <t>EE60680</t>
  </si>
  <si>
    <t>EE60842</t>
  </si>
  <si>
    <t>EE60890</t>
  </si>
  <si>
    <t>EE60930</t>
  </si>
  <si>
    <t>EE61189</t>
  </si>
  <si>
    <t>EE61312</t>
  </si>
  <si>
    <t>EE61366</t>
  </si>
  <si>
    <t>EE61625</t>
  </si>
  <si>
    <t>EE61653</t>
  </si>
  <si>
    <t>EE61786</t>
  </si>
  <si>
    <t>EE61855</t>
  </si>
  <si>
    <t>EE61857</t>
  </si>
  <si>
    <t>EE61864</t>
  </si>
  <si>
    <t>EE61877</t>
  </si>
  <si>
    <t>EE62068</t>
  </si>
  <si>
    <t>EE62096</t>
  </si>
  <si>
    <t>EE62113</t>
  </si>
  <si>
    <t>EE62195</t>
  </si>
  <si>
    <t>EE62297</t>
  </si>
  <si>
    <t>EE62396</t>
  </si>
  <si>
    <t>EE62465</t>
  </si>
  <si>
    <t>EE62477</t>
  </si>
  <si>
    <t>EE62548</t>
  </si>
  <si>
    <t>EE62554</t>
  </si>
  <si>
    <t>EE62555</t>
  </si>
  <si>
    <t>EE62598</t>
  </si>
  <si>
    <t>EE62718</t>
  </si>
  <si>
    <t>EE62755</t>
  </si>
  <si>
    <t>EE62766</t>
  </si>
  <si>
    <t>EE62939</t>
  </si>
  <si>
    <t>EE62976</t>
  </si>
  <si>
    <t>EE63004</t>
  </si>
  <si>
    <t>EE63023</t>
  </si>
  <si>
    <t>EE63130</t>
  </si>
  <si>
    <t>EE63158</t>
  </si>
  <si>
    <t>EE63217</t>
  </si>
  <si>
    <t>EE63273</t>
  </si>
  <si>
    <t>EE63375</t>
  </si>
  <si>
    <t>EE63561</t>
  </si>
  <si>
    <t>EE63726</t>
  </si>
  <si>
    <t>EE63743</t>
  </si>
  <si>
    <t>EE63820</t>
  </si>
  <si>
    <t>EE63839</t>
  </si>
  <si>
    <t>EE63866</t>
  </si>
  <si>
    <t>EE63999</t>
  </si>
  <si>
    <t>EE64203</t>
  </si>
  <si>
    <t>EE64225</t>
  </si>
  <si>
    <t>EE64343</t>
  </si>
  <si>
    <t>EE64382</t>
  </si>
  <si>
    <t>EE64553</t>
  </si>
  <si>
    <t>EE64559</t>
  </si>
  <si>
    <t>EE64560</t>
  </si>
  <si>
    <t>EE64581</t>
  </si>
  <si>
    <t>EE64610</t>
  </si>
  <si>
    <t>EE64614</t>
  </si>
  <si>
    <t>EE64629</t>
  </si>
  <si>
    <t>EE64712</t>
  </si>
  <si>
    <t>EE64813</t>
  </si>
  <si>
    <t>EE64826</t>
  </si>
  <si>
    <t>EE64950</t>
  </si>
  <si>
    <t>EE64990</t>
  </si>
  <si>
    <t>EE65026</t>
  </si>
  <si>
    <t>EE65033</t>
  </si>
  <si>
    <t>EE65088</t>
  </si>
  <si>
    <t>EE65100</t>
  </si>
  <si>
    <t>EE65266</t>
  </si>
  <si>
    <t>EE65280</t>
  </si>
  <si>
    <t>EE65335</t>
  </si>
  <si>
    <t>EE65337</t>
  </si>
  <si>
    <t>EE65374</t>
  </si>
  <si>
    <t>EE65413</t>
  </si>
  <si>
    <t>EE65482</t>
  </si>
  <si>
    <t>EE65536</t>
  </si>
  <si>
    <t>EE65565</t>
  </si>
  <si>
    <t>EE65796</t>
  </si>
  <si>
    <t>EE65878</t>
  </si>
  <si>
    <t>EE65922</t>
  </si>
  <si>
    <t>EE65945</t>
  </si>
  <si>
    <t>EE65968</t>
  </si>
  <si>
    <t>EE66028</t>
  </si>
  <si>
    <t>EE66061</t>
  </si>
  <si>
    <t>EE66078</t>
  </si>
  <si>
    <t>EE66152</t>
  </si>
  <si>
    <t>EE66205</t>
  </si>
  <si>
    <t>EE66230</t>
  </si>
  <si>
    <t>EE66240</t>
  </si>
  <si>
    <t>EE66251</t>
  </si>
  <si>
    <t>EE66359</t>
  </si>
  <si>
    <t>EE66383</t>
  </si>
  <si>
    <t>EE66556</t>
  </si>
  <si>
    <t>EE66633</t>
  </si>
  <si>
    <t>EE66676</t>
  </si>
  <si>
    <t>EE66687</t>
  </si>
  <si>
    <t>EE66689</t>
  </si>
  <si>
    <t>EE66700</t>
  </si>
  <si>
    <t>EE66730</t>
  </si>
  <si>
    <t>EE66773</t>
  </si>
  <si>
    <t>EE66809</t>
  </si>
  <si>
    <t>EE66822</t>
  </si>
  <si>
    <t>EE66832</t>
  </si>
  <si>
    <t>EE66957</t>
  </si>
  <si>
    <t>EE67011</t>
  </si>
  <si>
    <t>EE67137</t>
  </si>
  <si>
    <t>EE67156</t>
  </si>
  <si>
    <t>EE67225</t>
  </si>
  <si>
    <t>EE67232</t>
  </si>
  <si>
    <t>EE67251</t>
  </si>
  <si>
    <t>EE67301</t>
  </si>
  <si>
    <t>EE67378</t>
  </si>
  <si>
    <t>EE67406</t>
  </si>
  <si>
    <t>EE67418</t>
  </si>
  <si>
    <t>EE67420</t>
  </si>
  <si>
    <t>EE67432</t>
  </si>
  <si>
    <t>EE67433</t>
  </si>
  <si>
    <t>EE67455</t>
  </si>
  <si>
    <t>EE67467</t>
  </si>
  <si>
    <t>EE67482</t>
  </si>
  <si>
    <t>EE67499</t>
  </si>
  <si>
    <t>EE67541</t>
  </si>
  <si>
    <t>EE67589</t>
  </si>
  <si>
    <t>EE67600</t>
  </si>
  <si>
    <t>EE67654</t>
  </si>
  <si>
    <t>EE67682</t>
  </si>
  <si>
    <t>EE67710</t>
  </si>
  <si>
    <t>EE67732</t>
  </si>
  <si>
    <t>EE67735</t>
  </si>
  <si>
    <t>EE67762</t>
  </si>
  <si>
    <t>EE67792</t>
  </si>
  <si>
    <t>EE67825</t>
  </si>
  <si>
    <t>EE67836</t>
  </si>
  <si>
    <t>EE67907</t>
  </si>
  <si>
    <t>EE67922</t>
  </si>
  <si>
    <t>EE67938</t>
  </si>
  <si>
    <t>EE67994</t>
  </si>
  <si>
    <t>EE68020</t>
  </si>
  <si>
    <t>EE68024</t>
  </si>
  <si>
    <t>EE68057</t>
  </si>
  <si>
    <t>EE68090</t>
  </si>
  <si>
    <t>EE68104</t>
  </si>
  <si>
    <t>EE68116</t>
  </si>
  <si>
    <t>EE68154</t>
  </si>
  <si>
    <t>EE68172</t>
  </si>
  <si>
    <t>EE68199</t>
  </si>
  <si>
    <t>EE68203</t>
  </si>
  <si>
    <t>EE68262</t>
  </si>
  <si>
    <t>EE68280</t>
  </si>
  <si>
    <t>EE68286</t>
  </si>
  <si>
    <t>EE68319</t>
  </si>
  <si>
    <t>EE68328</t>
  </si>
  <si>
    <t>EE68381</t>
  </si>
  <si>
    <t>EE68502</t>
  </si>
  <si>
    <t>EE68558</t>
  </si>
  <si>
    <t>EE68561</t>
  </si>
  <si>
    <t>EE68653</t>
  </si>
  <si>
    <t>EE68679</t>
  </si>
  <si>
    <t>EE68704</t>
  </si>
  <si>
    <t>EE68759</t>
  </si>
  <si>
    <t>EE68770</t>
  </si>
  <si>
    <t>EE68795</t>
  </si>
  <si>
    <t>EE68862</t>
  </si>
  <si>
    <t>EE68873</t>
  </si>
  <si>
    <t>EE68930</t>
  </si>
  <si>
    <t>EE69105</t>
  </si>
  <si>
    <t>EE69206</t>
  </si>
  <si>
    <t>EE69217</t>
  </si>
  <si>
    <t>EE69278</t>
  </si>
  <si>
    <t>EE69326</t>
  </si>
  <si>
    <t>EE69348</t>
  </si>
  <si>
    <t>EE69370</t>
  </si>
  <si>
    <t>EE69388</t>
  </si>
  <si>
    <t>EE69512</t>
  </si>
  <si>
    <t>EE69599</t>
  </si>
  <si>
    <t>EE69609</t>
  </si>
  <si>
    <t>EE69625</t>
  </si>
  <si>
    <t>EE69664</t>
  </si>
  <si>
    <t>EE69764</t>
  </si>
  <si>
    <t>EE69780</t>
  </si>
  <si>
    <t>EE69836</t>
  </si>
  <si>
    <t>EE69839</t>
  </si>
  <si>
    <t>EE69840</t>
  </si>
  <si>
    <t>EE69856</t>
  </si>
  <si>
    <t>EE70023</t>
  </si>
  <si>
    <t>EE70084</t>
  </si>
  <si>
    <t>EE70096</t>
  </si>
  <si>
    <t>EE70098</t>
  </si>
  <si>
    <t>EE70138</t>
  </si>
  <si>
    <t>EE70153</t>
  </si>
  <si>
    <t>EE70167</t>
  </si>
  <si>
    <t>EE70231</t>
  </si>
  <si>
    <t>EE70267</t>
  </si>
  <si>
    <t>EE70328</t>
  </si>
  <si>
    <t>EE70371</t>
  </si>
  <si>
    <t>EE70448</t>
  </si>
  <si>
    <t>EE70470</t>
  </si>
  <si>
    <t>EE70557</t>
  </si>
  <si>
    <t>EE70558</t>
  </si>
  <si>
    <t>EE70590</t>
  </si>
  <si>
    <t>EE70642</t>
  </si>
  <si>
    <t>EE70648</t>
  </si>
  <si>
    <t>EE70690</t>
  </si>
  <si>
    <t>EE70848</t>
  </si>
  <si>
    <t>EE70885</t>
  </si>
  <si>
    <t>EE70915</t>
  </si>
  <si>
    <t>EE71003</t>
  </si>
  <si>
    <t>EE71012</t>
  </si>
  <si>
    <t>EE71025</t>
  </si>
  <si>
    <t>EE71194</t>
  </si>
  <si>
    <t>EE71206</t>
  </si>
  <si>
    <t>EE71239</t>
  </si>
  <si>
    <t>EE71316</t>
  </si>
  <si>
    <t>EE71360</t>
  </si>
  <si>
    <t>EE71373</t>
  </si>
  <si>
    <t>EE71406</t>
  </si>
  <si>
    <t>EE71433</t>
  </si>
  <si>
    <t>EE71456</t>
  </si>
  <si>
    <t>EE71461</t>
  </si>
  <si>
    <t>EE71503</t>
  </si>
  <si>
    <t>EE71507</t>
  </si>
  <si>
    <t>EE71533</t>
  </si>
  <si>
    <t>EE71560</t>
  </si>
  <si>
    <t>EE71592</t>
  </si>
  <si>
    <t>EE71595</t>
  </si>
  <si>
    <t>EE71617</t>
  </si>
  <si>
    <t>EE71619</t>
  </si>
  <si>
    <t>EE71621</t>
  </si>
  <si>
    <t>EE71646</t>
  </si>
  <si>
    <t>EE71760</t>
  </si>
  <si>
    <t>EE71767</t>
  </si>
  <si>
    <t>EE71796</t>
  </si>
  <si>
    <t>EE71804</t>
  </si>
  <si>
    <t>EE71917</t>
  </si>
  <si>
    <t>EE71918</t>
  </si>
  <si>
    <t>EE71928</t>
  </si>
  <si>
    <t>EE71984</t>
  </si>
  <si>
    <t>EE72013</t>
  </si>
  <si>
    <t>EE72022</t>
  </si>
  <si>
    <t>EE72065</t>
  </si>
  <si>
    <t>EE72128</t>
  </si>
  <si>
    <t>EE72135</t>
  </si>
  <si>
    <t>EE72152</t>
  </si>
  <si>
    <t>EE72207</t>
  </si>
  <si>
    <t>EE72235</t>
  </si>
  <si>
    <t>EE72281</t>
  </si>
  <si>
    <t>EE72353</t>
  </si>
  <si>
    <t>EE72371</t>
  </si>
  <si>
    <t>EE72373</t>
  </si>
  <si>
    <t>EE72436</t>
  </si>
  <si>
    <t>EE72462</t>
  </si>
  <si>
    <t>EE72491</t>
  </si>
  <si>
    <t>EE72508</t>
  </si>
  <si>
    <t>EE72543</t>
  </si>
  <si>
    <t>EE72584</t>
  </si>
  <si>
    <t>EE72597</t>
  </si>
  <si>
    <t>EE72608</t>
  </si>
  <si>
    <t>EE72614</t>
  </si>
  <si>
    <t>EE72679</t>
  </si>
  <si>
    <t>EE72680</t>
  </si>
  <si>
    <t>EE72687</t>
  </si>
  <si>
    <t>EE72744</t>
  </si>
  <si>
    <t>EE72760</t>
  </si>
  <si>
    <t>EE72777</t>
  </si>
  <si>
    <t>EE72805</t>
  </si>
  <si>
    <t>EE72810</t>
  </si>
  <si>
    <t>EE72858</t>
  </si>
  <si>
    <t>EE72899</t>
  </si>
  <si>
    <t>EE72914</t>
  </si>
  <si>
    <t>EE72936</t>
  </si>
  <si>
    <t>EE72954</t>
  </si>
  <si>
    <t>EE72968</t>
  </si>
  <si>
    <t>EE73013</t>
  </si>
  <si>
    <t>EE73024</t>
  </si>
  <si>
    <t>EE73032</t>
  </si>
  <si>
    <t>EE73033</t>
  </si>
  <si>
    <t>EE73046</t>
  </si>
  <si>
    <t>EE73050</t>
  </si>
  <si>
    <t>EE73079</t>
  </si>
  <si>
    <t>EE73095</t>
  </si>
  <si>
    <t>EE73130</t>
  </si>
  <si>
    <t>EE73163</t>
  </si>
  <si>
    <t>EE73188</t>
  </si>
  <si>
    <t>EE73194</t>
  </si>
  <si>
    <t>EE73209</t>
  </si>
  <si>
    <t>EE73216</t>
  </si>
  <si>
    <t>EE73231</t>
  </si>
  <si>
    <t>EE73344</t>
  </si>
  <si>
    <t>EE73396</t>
  </si>
  <si>
    <t>EE73476</t>
  </si>
  <si>
    <t>EE73492</t>
  </si>
  <si>
    <t>EE73503</t>
  </si>
  <si>
    <t>EE73534</t>
  </si>
  <si>
    <t>EE73552</t>
  </si>
  <si>
    <t>EE73741</t>
  </si>
  <si>
    <t>EE73751</t>
  </si>
  <si>
    <t>EE73756</t>
  </si>
  <si>
    <t>EE73800</t>
  </si>
  <si>
    <t>EE73831</t>
  </si>
  <si>
    <t>EE73842</t>
  </si>
  <si>
    <t>EE73865</t>
  </si>
  <si>
    <t>EE73873</t>
  </si>
  <si>
    <t>EE73876</t>
  </si>
  <si>
    <t>EE73886</t>
  </si>
  <si>
    <t>EE73902</t>
  </si>
  <si>
    <t>EE73943</t>
  </si>
  <si>
    <t>EE73955</t>
  </si>
  <si>
    <t>EE74058</t>
  </si>
  <si>
    <t>EE74064</t>
  </si>
  <si>
    <t>EE74085</t>
  </si>
  <si>
    <t>EE74086</t>
  </si>
  <si>
    <t>EE80031</t>
  </si>
  <si>
    <t>EE80096</t>
  </si>
  <si>
    <t>EE80099</t>
  </si>
  <si>
    <t>EE80145</t>
  </si>
  <si>
    <t>EE80173</t>
  </si>
  <si>
    <t>EE80194</t>
  </si>
  <si>
    <t>EE80240</t>
  </si>
  <si>
    <t>EE80259</t>
  </si>
  <si>
    <t>EE80309</t>
  </si>
  <si>
    <t>EE80331</t>
  </si>
  <si>
    <t>EE80383</t>
  </si>
  <si>
    <t>EE80391</t>
  </si>
  <si>
    <t>EE80550</t>
  </si>
  <si>
    <t>EE80562</t>
  </si>
  <si>
    <t>EE80601</t>
  </si>
  <si>
    <t>EE80631</t>
  </si>
  <si>
    <t>EE80642</t>
  </si>
  <si>
    <t>EE80675</t>
  </si>
  <si>
    <t>EE80718</t>
  </si>
  <si>
    <t>EE80755</t>
  </si>
  <si>
    <t>EE80759</t>
  </si>
  <si>
    <t>EE80770</t>
  </si>
  <si>
    <t>EE80803</t>
  </si>
  <si>
    <t>EE80828</t>
  </si>
  <si>
    <t>EE80841</t>
  </si>
  <si>
    <t>EE80855</t>
  </si>
  <si>
    <t>EE80861</t>
  </si>
  <si>
    <t>EE80872</t>
  </si>
  <si>
    <t>EE80916</t>
  </si>
  <si>
    <t>EE81042</t>
  </si>
  <si>
    <t>EE81059</t>
  </si>
  <si>
    <t>EE81068</t>
  </si>
  <si>
    <t>EE81076</t>
  </si>
  <si>
    <t>EE81097</t>
  </si>
  <si>
    <t>EE81113</t>
  </si>
  <si>
    <t>EE81168</t>
  </si>
  <si>
    <t>EE81171</t>
  </si>
  <si>
    <t>EE81182</t>
  </si>
  <si>
    <t>EE81189</t>
  </si>
  <si>
    <t>EE81211</t>
  </si>
  <si>
    <t>EE81216</t>
  </si>
  <si>
    <t>EE81229</t>
  </si>
  <si>
    <t>EE81260</t>
  </si>
  <si>
    <t>EE81274</t>
  </si>
  <si>
    <t>EE81283</t>
  </si>
  <si>
    <t>EE81299</t>
  </si>
  <si>
    <t>EE81331</t>
  </si>
  <si>
    <t>EE81440</t>
  </si>
  <si>
    <t>EE81470</t>
  </si>
  <si>
    <t>EE81484</t>
  </si>
  <si>
    <t>EE81509</t>
  </si>
  <si>
    <t>EE81510</t>
  </si>
  <si>
    <t>EE81520</t>
  </si>
  <si>
    <t>EE81599</t>
  </si>
  <si>
    <t>EE81655</t>
  </si>
  <si>
    <t>EE81656</t>
  </si>
  <si>
    <t>EE81673</t>
  </si>
  <si>
    <t>EE81708</t>
  </si>
  <si>
    <t>EE81711</t>
  </si>
  <si>
    <t>EE81723</t>
  </si>
  <si>
    <t>EE81758</t>
  </si>
  <si>
    <t>EE81785</t>
  </si>
  <si>
    <t>EE81805</t>
  </si>
  <si>
    <t>EE81842</t>
  </si>
  <si>
    <t>EE81860</t>
  </si>
  <si>
    <t>EE81864</t>
  </si>
  <si>
    <t>EE81876</t>
  </si>
  <si>
    <t>EE81888</t>
  </si>
  <si>
    <t>EE81943</t>
  </si>
  <si>
    <t>EE81967</t>
  </si>
  <si>
    <t>EE81985</t>
  </si>
  <si>
    <t>EE82084</t>
  </si>
  <si>
    <t>EE82103</t>
  </si>
  <si>
    <t>EE82169</t>
  </si>
  <si>
    <t>EE82220</t>
  </si>
  <si>
    <t>EE82258</t>
  </si>
  <si>
    <t>EE82263</t>
  </si>
  <si>
    <t>EE82296</t>
  </si>
  <si>
    <t>EE82297</t>
  </si>
  <si>
    <t>EE82311</t>
  </si>
  <si>
    <t>EE82324</t>
  </si>
  <si>
    <t>EE82336</t>
  </si>
  <si>
    <t>EE82344</t>
  </si>
  <si>
    <t>EE82374</t>
  </si>
  <si>
    <t>EE82384</t>
  </si>
  <si>
    <t>EE82467</t>
  </si>
  <si>
    <t>EE82485</t>
  </si>
  <si>
    <t>EE82538</t>
  </si>
  <si>
    <t>EE82564</t>
  </si>
  <si>
    <t>EE82622</t>
  </si>
  <si>
    <t>EE82638</t>
  </si>
  <si>
    <t>EE82681</t>
  </si>
  <si>
    <t>EE82738</t>
  </si>
  <si>
    <t>EE82796</t>
  </si>
  <si>
    <t>EE82807</t>
  </si>
  <si>
    <t>EE82822</t>
  </si>
  <si>
    <t>EE82881</t>
  </si>
  <si>
    <t>EE82891</t>
  </si>
  <si>
    <t>EE82934</t>
  </si>
  <si>
    <t>EE82970</t>
  </si>
  <si>
    <t>EE83009</t>
  </si>
  <si>
    <t>EE83028</t>
  </si>
  <si>
    <t>EE83083</t>
  </si>
  <si>
    <t>EE83105</t>
  </si>
  <si>
    <t>EE83180</t>
  </si>
  <si>
    <t>EE83204</t>
  </si>
  <si>
    <t>EE83228</t>
  </si>
  <si>
    <t>EE83267</t>
  </si>
  <si>
    <t>EE83294</t>
  </si>
  <si>
    <t>EE83309</t>
  </si>
  <si>
    <t>EE83363</t>
  </si>
  <si>
    <t>EE83407</t>
  </si>
  <si>
    <t>EE83413</t>
  </si>
  <si>
    <t>EE83429</t>
  </si>
  <si>
    <t>EE83454</t>
  </si>
  <si>
    <t>EE83495</t>
  </si>
  <si>
    <t>EE83496</t>
  </si>
  <si>
    <t>EE83529</t>
  </si>
  <si>
    <t>EE83554</t>
  </si>
  <si>
    <t>EE83557</t>
  </si>
  <si>
    <t>EE83572</t>
  </si>
  <si>
    <t>EE83576</t>
  </si>
  <si>
    <t>EE83597</t>
  </si>
  <si>
    <t>EE83605</t>
  </si>
  <si>
    <t>EE83608</t>
  </si>
  <si>
    <t>EE83623</t>
  </si>
  <si>
    <t>EE83702</t>
  </si>
  <si>
    <t>EE83703</t>
  </si>
  <si>
    <t>EE83751</t>
  </si>
  <si>
    <t>EE83799</t>
  </si>
  <si>
    <t>EE83823</t>
  </si>
  <si>
    <t>EE83874</t>
  </si>
  <si>
    <t>EE83883</t>
  </si>
  <si>
    <t>EE83922</t>
  </si>
  <si>
    <t>EE83949</t>
  </si>
  <si>
    <t>EE83966</t>
  </si>
  <si>
    <t>EE83967</t>
  </si>
  <si>
    <t>EE84000</t>
  </si>
  <si>
    <t>EE84018</t>
  </si>
  <si>
    <t>EE84020</t>
  </si>
  <si>
    <t>EE84166</t>
  </si>
  <si>
    <t>EE84203</t>
  </si>
  <si>
    <t>EE84209</t>
  </si>
  <si>
    <t>EE84238</t>
  </si>
  <si>
    <t>EE84275</t>
  </si>
  <si>
    <t>EE84315</t>
  </si>
  <si>
    <t>EE84318</t>
  </si>
  <si>
    <t>EE84400</t>
  </si>
  <si>
    <t>EE84417</t>
  </si>
  <si>
    <t>EE84480</t>
  </si>
  <si>
    <t>EE84502</t>
  </si>
  <si>
    <t>EE84573</t>
  </si>
  <si>
    <t>EE84577</t>
  </si>
  <si>
    <t>EE84592</t>
  </si>
  <si>
    <t>EE84613</t>
  </si>
  <si>
    <t>EE84633</t>
  </si>
  <si>
    <t>EE84649</t>
  </si>
  <si>
    <t>EE84694</t>
  </si>
  <si>
    <t>EE84700</t>
  </si>
  <si>
    <t>EE84745</t>
  </si>
  <si>
    <t>EE84753</t>
  </si>
  <si>
    <t>EE84786</t>
  </si>
  <si>
    <t>EE84789</t>
  </si>
  <si>
    <t>EE84815</t>
  </si>
  <si>
    <t>EE84836</t>
  </si>
  <si>
    <t>EE84851</t>
  </si>
  <si>
    <t>EE84865</t>
  </si>
  <si>
    <t>EE84917</t>
  </si>
  <si>
    <t>EE84951</t>
  </si>
  <si>
    <t>EE84959</t>
  </si>
  <si>
    <t>EE84963</t>
  </si>
  <si>
    <t>EE84975</t>
  </si>
  <si>
    <t>EE85061</t>
  </si>
  <si>
    <t>EE85081</t>
  </si>
  <si>
    <t>EE85089</t>
  </si>
  <si>
    <t>EE85130</t>
  </si>
  <si>
    <t>EE85171</t>
  </si>
  <si>
    <t>EE85174</t>
  </si>
  <si>
    <t>EE85191</t>
  </si>
  <si>
    <t>EE85194</t>
  </si>
  <si>
    <t>EE85218</t>
  </si>
  <si>
    <t>EE85228</t>
  </si>
  <si>
    <t>EE85238</t>
  </si>
  <si>
    <t>EE85245</t>
  </si>
  <si>
    <t>EE85248</t>
  </si>
  <si>
    <t>EE85296</t>
  </si>
  <si>
    <t>EE85304</t>
  </si>
  <si>
    <t>EE85309</t>
  </si>
  <si>
    <t>EE85315</t>
  </si>
  <si>
    <t>EE85329</t>
  </si>
  <si>
    <t>EE85349</t>
  </si>
  <si>
    <t>EE85363</t>
  </si>
  <si>
    <t>EE85367</t>
  </si>
  <si>
    <t>EE85382</t>
  </si>
  <si>
    <t>EE85393</t>
  </si>
  <si>
    <t>EE85402</t>
  </si>
  <si>
    <t>EE85411</t>
  </si>
  <si>
    <t>EE85459</t>
  </si>
  <si>
    <t>EE85486</t>
  </si>
  <si>
    <t>EE85488</t>
  </si>
  <si>
    <t>EE85492</t>
  </si>
  <si>
    <t>EE85559</t>
  </si>
  <si>
    <t>EE85600</t>
  </si>
  <si>
    <t>EE85621</t>
  </si>
  <si>
    <t>EE85629</t>
  </si>
  <si>
    <t>EE85635</t>
  </si>
  <si>
    <t>EE85684</t>
  </si>
  <si>
    <t>EE85750</t>
  </si>
  <si>
    <t>EE85759</t>
  </si>
  <si>
    <t>EE85764</t>
  </si>
  <si>
    <t>EE85787</t>
  </si>
  <si>
    <t>EE85825</t>
  </si>
  <si>
    <t>EE85905</t>
  </si>
  <si>
    <t>EE85930</t>
  </si>
  <si>
    <t>EE85963</t>
  </si>
  <si>
    <t>EE85981</t>
  </si>
  <si>
    <t>EE86002</t>
  </si>
  <si>
    <t>EE86148</t>
  </si>
  <si>
    <t>EE86168</t>
  </si>
  <si>
    <t>EE86245</t>
  </si>
  <si>
    <t>EE86246</t>
  </si>
  <si>
    <t>EE86248</t>
  </si>
  <si>
    <t>EE86268</t>
  </si>
  <si>
    <t>EE86274</t>
  </si>
  <si>
    <t>EE86290</t>
  </si>
  <si>
    <t>EE86342</t>
  </si>
  <si>
    <t>EE86364</t>
  </si>
  <si>
    <t>EE86372</t>
  </si>
  <si>
    <t>EE86476</t>
  </si>
  <si>
    <t>EE86483</t>
  </si>
  <si>
    <t>EE86506</t>
  </si>
  <si>
    <t>EE86511</t>
  </si>
  <si>
    <t>EE86517</t>
  </si>
  <si>
    <t>EE86519</t>
  </si>
  <si>
    <t>EE86557</t>
  </si>
  <si>
    <t>EE86587</t>
  </si>
  <si>
    <t>EE86593</t>
  </si>
  <si>
    <t>EE86627</t>
  </si>
  <si>
    <t>EE86661</t>
  </si>
  <si>
    <t>EE86701</t>
  </si>
  <si>
    <t>EE86704</t>
  </si>
  <si>
    <t>EE86731</t>
  </si>
  <si>
    <t>EE86740</t>
  </si>
  <si>
    <t>EE86748</t>
  </si>
  <si>
    <t>EE86765</t>
  </si>
  <si>
    <t>EE86775</t>
  </si>
  <si>
    <t>EE86832</t>
  </si>
  <si>
    <t>EE86840</t>
  </si>
  <si>
    <t>EE86851</t>
  </si>
  <si>
    <t>EE86856</t>
  </si>
  <si>
    <t>EE86864</t>
  </si>
  <si>
    <t>EE86868</t>
  </si>
  <si>
    <t>EE86939</t>
  </si>
  <si>
    <t>EE87023</t>
  </si>
  <si>
    <t>EE87050</t>
  </si>
  <si>
    <t>EE87054</t>
  </si>
  <si>
    <t>EE87112</t>
  </si>
  <si>
    <t>EE87191</t>
  </si>
  <si>
    <t>EE87198</t>
  </si>
  <si>
    <t>EE87208</t>
  </si>
  <si>
    <t>EE87236</t>
  </si>
  <si>
    <t>EE87259</t>
  </si>
  <si>
    <t>EE87281</t>
  </si>
  <si>
    <t>EE87312</t>
  </si>
  <si>
    <t>EE87318</t>
  </si>
  <si>
    <t>EE87332</t>
  </si>
  <si>
    <t>EE87351</t>
  </si>
  <si>
    <t>EE87421</t>
  </si>
  <si>
    <t>EE87430</t>
  </si>
  <si>
    <t>EE87522</t>
  </si>
  <si>
    <t>EE87538</t>
  </si>
  <si>
    <t>EE87651</t>
  </si>
  <si>
    <t>EE87687</t>
  </si>
  <si>
    <t>EE87690</t>
  </si>
  <si>
    <t>EE87693</t>
  </si>
  <si>
    <t>EE87721</t>
  </si>
  <si>
    <t>EE87795</t>
  </si>
  <si>
    <t>EE87810</t>
  </si>
  <si>
    <t>EE87829</t>
  </si>
  <si>
    <t>EE87833</t>
  </si>
  <si>
    <t>EE87861</t>
  </si>
  <si>
    <t>EE87866</t>
  </si>
  <si>
    <t>EE87898</t>
  </si>
  <si>
    <t>EE87947</t>
  </si>
  <si>
    <t>EE87958</t>
  </si>
  <si>
    <t>EE87977</t>
  </si>
  <si>
    <t>EE87986</t>
  </si>
  <si>
    <t>EE87993</t>
  </si>
  <si>
    <t>EE87994</t>
  </si>
  <si>
    <t>EE87996</t>
  </si>
  <si>
    <t>EE87999</t>
  </si>
  <si>
    <t>EE88035</t>
  </si>
  <si>
    <t>EE88054</t>
  </si>
  <si>
    <t>EE88059</t>
  </si>
  <si>
    <t>EE88069</t>
  </si>
  <si>
    <t>EE88121</t>
  </si>
  <si>
    <t>EE88139</t>
  </si>
  <si>
    <t>EE88144</t>
  </si>
  <si>
    <t>EE88150</t>
  </si>
  <si>
    <t>EE88227</t>
  </si>
  <si>
    <t>EE88250</t>
  </si>
  <si>
    <t>EE88355</t>
  </si>
  <si>
    <t>EE88361</t>
  </si>
  <si>
    <t>EE88473</t>
  </si>
  <si>
    <t>EE88488</t>
  </si>
  <si>
    <t>EE88503</t>
  </si>
  <si>
    <t>EE88517</t>
  </si>
  <si>
    <t>EE88533</t>
  </si>
  <si>
    <t>EE88534</t>
  </si>
  <si>
    <t>EE88556</t>
  </si>
  <si>
    <t>EE88570</t>
  </si>
  <si>
    <t>EE88592</t>
  </si>
  <si>
    <t>EE88599</t>
  </si>
  <si>
    <t>EE88677</t>
  </si>
  <si>
    <t>EE88701</t>
  </si>
  <si>
    <t>EE88702</t>
  </si>
  <si>
    <t>EE88716</t>
  </si>
  <si>
    <t>EE88758</t>
  </si>
  <si>
    <t>EE88769</t>
  </si>
  <si>
    <t>EE88770</t>
  </si>
  <si>
    <t>EE88811</t>
  </si>
  <si>
    <t>EE88816</t>
  </si>
  <si>
    <t>EE88829</t>
  </si>
  <si>
    <t>EE88843</t>
  </si>
  <si>
    <t>EE88845</t>
  </si>
  <si>
    <t>EE88852</t>
  </si>
  <si>
    <t>EE88877</t>
  </si>
  <si>
    <t>EE88890</t>
  </si>
  <si>
    <t>EE88902</t>
  </si>
  <si>
    <t>EE88948</t>
  </si>
  <si>
    <t>EE88952</t>
  </si>
  <si>
    <t>EE88963</t>
  </si>
  <si>
    <t>EE88978</t>
  </si>
  <si>
    <t>EE89013</t>
  </si>
  <si>
    <t>EE89029</t>
  </si>
  <si>
    <t>EE89044</t>
  </si>
  <si>
    <t>EE89050</t>
  </si>
  <si>
    <t>EE89078</t>
  </si>
  <si>
    <t>EE89093</t>
  </si>
  <si>
    <t>EE89145</t>
  </si>
  <si>
    <t>EE89266</t>
  </si>
  <si>
    <t>EE89291</t>
  </si>
  <si>
    <t>EE89322</t>
  </si>
  <si>
    <t>EE89329</t>
  </si>
  <si>
    <t>EE89342</t>
  </si>
  <si>
    <t>EE89370</t>
  </si>
  <si>
    <t>EE89375</t>
  </si>
  <si>
    <t>EE89433</t>
  </si>
  <si>
    <t>EE89457</t>
  </si>
  <si>
    <t>EE89481</t>
  </si>
  <si>
    <t>EE89493</t>
  </si>
  <si>
    <t>EE89503</t>
  </si>
  <si>
    <t>EE89510</t>
  </si>
  <si>
    <t>EE89560</t>
  </si>
  <si>
    <t>EE89588</t>
  </si>
  <si>
    <t>EE89641</t>
  </si>
  <si>
    <t>EE89683</t>
  </si>
  <si>
    <t>EE89684</t>
  </si>
  <si>
    <t>EE89718</t>
  </si>
  <si>
    <t>EE89722</t>
  </si>
  <si>
    <t>EE89723</t>
  </si>
  <si>
    <t>EE89736</t>
  </si>
  <si>
    <t>EE89754</t>
  </si>
  <si>
    <t>EE89790</t>
  </si>
  <si>
    <t>EE89794</t>
  </si>
  <si>
    <t>EE89813</t>
  </si>
  <si>
    <t>EE89815</t>
  </si>
  <si>
    <t>EE89854</t>
  </si>
  <si>
    <t>EE89858</t>
  </si>
  <si>
    <t>EE89888</t>
  </si>
  <si>
    <t>EE89952</t>
  </si>
  <si>
    <t>EE89963</t>
  </si>
  <si>
    <t>EE90057</t>
  </si>
  <si>
    <t>EE90076</t>
  </si>
  <si>
    <t>EE90085</t>
  </si>
  <si>
    <t>EE90157</t>
  </si>
  <si>
    <t>EE90177</t>
  </si>
  <si>
    <t>EE90228</t>
  </si>
  <si>
    <t>EE90262</t>
  </si>
  <si>
    <t>EE90263</t>
  </si>
  <si>
    <t>EE90285</t>
  </si>
  <si>
    <t>EE90323</t>
  </si>
  <si>
    <t>EE90352</t>
  </si>
  <si>
    <t>EE90378</t>
  </si>
  <si>
    <t>EE90436</t>
  </si>
  <si>
    <t>EE90447</t>
  </si>
  <si>
    <t>EE90451</t>
  </si>
  <si>
    <t>EE90494</t>
  </si>
  <si>
    <t>EE90498</t>
  </si>
  <si>
    <t>EE90571</t>
  </si>
  <si>
    <t>EE90575</t>
  </si>
  <si>
    <t>EE90612</t>
  </si>
  <si>
    <t>EE90719</t>
  </si>
  <si>
    <t>EE90729</t>
  </si>
  <si>
    <t>EE90741</t>
  </si>
  <si>
    <t>EE90811</t>
  </si>
  <si>
    <t>EE90813</t>
  </si>
  <si>
    <t>EE90838</t>
  </si>
  <si>
    <t>EE90840</t>
  </si>
  <si>
    <t>EE90855</t>
  </si>
  <si>
    <t>EE90910</t>
  </si>
  <si>
    <t>EE90911</t>
  </si>
  <si>
    <t>EE90934</t>
  </si>
  <si>
    <t>EE90948</t>
  </si>
  <si>
    <t>EE90965</t>
  </si>
  <si>
    <t>EE90969</t>
  </si>
  <si>
    <t>EE90994</t>
  </si>
  <si>
    <t>EE91029</t>
  </si>
  <si>
    <t>EE91031</t>
  </si>
  <si>
    <t>EE91089</t>
  </si>
  <si>
    <t>EE91091</t>
  </si>
  <si>
    <t>EE91118</t>
  </si>
  <si>
    <t>EE91138</t>
  </si>
  <si>
    <t>EE91141</t>
  </si>
  <si>
    <t>EE91145</t>
  </si>
  <si>
    <t>EE91174</t>
  </si>
  <si>
    <t>EE91197</t>
  </si>
  <si>
    <t>EE91201</t>
  </si>
  <si>
    <t>EE91219</t>
  </si>
  <si>
    <t>EE91230</t>
  </si>
  <si>
    <t>EE91250</t>
  </si>
  <si>
    <t>EE91353</t>
  </si>
  <si>
    <t>EE91366</t>
  </si>
  <si>
    <t>EE91371</t>
  </si>
  <si>
    <t>EE91375</t>
  </si>
  <si>
    <t>EE91411</t>
  </si>
  <si>
    <t>EE91416</t>
  </si>
  <si>
    <t>EE91422</t>
  </si>
  <si>
    <t>EE91429</t>
  </si>
  <si>
    <t>EE91434</t>
  </si>
  <si>
    <t>EE91465</t>
  </si>
  <si>
    <t>EE91572</t>
  </si>
  <si>
    <t>EE91579</t>
  </si>
  <si>
    <t>EE91586</t>
  </si>
  <si>
    <t>EE91605</t>
  </si>
  <si>
    <t>EE91626</t>
  </si>
  <si>
    <t>EE91658</t>
  </si>
  <si>
    <t>EE91663</t>
  </si>
  <si>
    <t>EE91678</t>
  </si>
  <si>
    <t>EE91686</t>
  </si>
  <si>
    <t>EE91704</t>
  </si>
  <si>
    <t>EE91731</t>
  </si>
  <si>
    <t>EE91767</t>
  </si>
  <si>
    <t>EE91804</t>
  </si>
  <si>
    <t>EE91846</t>
  </si>
  <si>
    <t>EE91853</t>
  </si>
  <si>
    <t>EE91872</t>
  </si>
  <si>
    <t>EE91922</t>
  </si>
  <si>
    <t>EE91965</t>
  </si>
  <si>
    <t>EE91967</t>
  </si>
  <si>
    <t>EE91982</t>
  </si>
  <si>
    <t>EE92078</t>
  </si>
  <si>
    <t>EE92110</t>
  </si>
  <si>
    <t>EE92117</t>
  </si>
  <si>
    <t>EE92126</t>
  </si>
  <si>
    <t>EE92204</t>
  </si>
  <si>
    <t>EE92229</t>
  </si>
  <si>
    <t>EE92242</t>
  </si>
  <si>
    <t>EE92245</t>
  </si>
  <si>
    <t>EE92270</t>
  </si>
  <si>
    <t>EE92271</t>
  </si>
  <si>
    <t>EE92282</t>
  </si>
  <si>
    <t>EE92298</t>
  </si>
  <si>
    <t>EE92321</t>
  </si>
  <si>
    <t>EE92347</t>
  </si>
  <si>
    <t>EE92369</t>
  </si>
  <si>
    <t>EE92378</t>
  </si>
  <si>
    <t>EE92442</t>
  </si>
  <si>
    <t>EE92589</t>
  </si>
  <si>
    <t>EE92591</t>
  </si>
  <si>
    <t>EE92592</t>
  </si>
  <si>
    <t>EE92622</t>
  </si>
  <si>
    <t>EE92623</t>
  </si>
  <si>
    <t>EE92673</t>
  </si>
  <si>
    <t>EE92739</t>
  </si>
  <si>
    <t>EE92780</t>
  </si>
  <si>
    <t>EE92796</t>
  </si>
  <si>
    <t>EE92797</t>
  </si>
  <si>
    <t>EE92805</t>
  </si>
  <si>
    <t>EE92832</t>
  </si>
  <si>
    <t>EE92834</t>
  </si>
  <si>
    <t>EE92845</t>
  </si>
  <si>
    <t>EE92871</t>
  </si>
  <si>
    <t>EE92903</t>
  </si>
  <si>
    <t>EE92913</t>
  </si>
  <si>
    <t>EE93035</t>
  </si>
  <si>
    <t>EE93129</t>
  </si>
  <si>
    <t>EE93202</t>
  </si>
  <si>
    <t>EE93259</t>
  </si>
  <si>
    <t>EE93316</t>
  </si>
  <si>
    <t>EE93361</t>
  </si>
  <si>
    <t>EE93403</t>
  </si>
  <si>
    <t>EE93418</t>
  </si>
  <si>
    <t>EE93468</t>
  </si>
  <si>
    <t>EE93512</t>
  </si>
  <si>
    <t>EE93515</t>
  </si>
  <si>
    <t>EE93516</t>
  </si>
  <si>
    <t>EE93524</t>
  </si>
  <si>
    <t>EE93578</t>
  </si>
  <si>
    <t>EE93619</t>
  </si>
  <si>
    <t>EE93620</t>
  </si>
  <si>
    <t>EE93632</t>
  </si>
  <si>
    <t>EE93648</t>
  </si>
  <si>
    <t>EE93676</t>
  </si>
  <si>
    <t>EE93754</t>
  </si>
  <si>
    <t>EE93762</t>
  </si>
  <si>
    <t>EE93772</t>
  </si>
  <si>
    <t>EE93854</t>
  </si>
  <si>
    <t>EE93867</t>
  </si>
  <si>
    <t>EE93876</t>
  </si>
  <si>
    <t>EE93879</t>
  </si>
  <si>
    <t>EE93880</t>
  </si>
  <si>
    <t>EE93896</t>
  </si>
  <si>
    <t>EE93902</t>
  </si>
  <si>
    <t>EE93910</t>
  </si>
  <si>
    <t>EE93913</t>
  </si>
  <si>
    <t>EE93940</t>
  </si>
  <si>
    <t>EE93950</t>
  </si>
  <si>
    <t>EE93951</t>
  </si>
  <si>
    <t>EE93955</t>
  </si>
  <si>
    <t>EE93958</t>
  </si>
  <si>
    <t>EE93966</t>
  </si>
  <si>
    <t>EE94020</t>
  </si>
  <si>
    <t>EE94035</t>
  </si>
  <si>
    <t>EE94077</t>
  </si>
  <si>
    <t>EE94108</t>
  </si>
  <si>
    <t>EE94109</t>
  </si>
  <si>
    <t>EE94135</t>
  </si>
  <si>
    <t>EE94149</t>
  </si>
  <si>
    <t>EE94166</t>
  </si>
  <si>
    <t>EE94224</t>
  </si>
  <si>
    <t>EE94246</t>
  </si>
  <si>
    <t>EE94270</t>
  </si>
  <si>
    <t>EE94278</t>
  </si>
  <si>
    <t>EE94347</t>
  </si>
  <si>
    <t>EE94370</t>
  </si>
  <si>
    <t>EE94420</t>
  </si>
  <si>
    <t>EE94447</t>
  </si>
  <si>
    <t>EE94518</t>
  </si>
  <si>
    <t>EE94540</t>
  </si>
  <si>
    <t>EE94665</t>
  </si>
  <si>
    <t>EE94671</t>
  </si>
  <si>
    <t>EE94677</t>
  </si>
  <si>
    <t>EE94738</t>
  </si>
  <si>
    <t>EE94777</t>
  </si>
  <si>
    <t>EE94786</t>
  </si>
  <si>
    <t>EE94787</t>
  </si>
  <si>
    <t>EE94815</t>
  </si>
  <si>
    <t>EE94859</t>
  </si>
  <si>
    <t>EE94887</t>
  </si>
  <si>
    <t>EE94977</t>
  </si>
  <si>
    <t>EE95069</t>
  </si>
  <si>
    <t>EE95181</t>
  </si>
  <si>
    <t>EE95195</t>
  </si>
  <si>
    <t>EE95237</t>
  </si>
  <si>
    <t>EE95323</t>
  </si>
  <si>
    <t>EE95360</t>
  </si>
  <si>
    <t>EE95400</t>
  </si>
  <si>
    <t>EE95437</t>
  </si>
  <si>
    <t>EE95472</t>
  </si>
  <si>
    <t>EE95512</t>
  </si>
  <si>
    <t>EE95515</t>
  </si>
  <si>
    <t>EE95551</t>
  </si>
  <si>
    <t>EE95555</t>
  </si>
  <si>
    <t>EE95581</t>
  </si>
  <si>
    <t>EE95598</t>
  </si>
  <si>
    <t>EE95608</t>
  </si>
  <si>
    <t>EE95658</t>
  </si>
  <si>
    <t>EE95690</t>
  </si>
  <si>
    <t>EE95704</t>
  </si>
  <si>
    <t>EE95707</t>
  </si>
  <si>
    <t>EE95709</t>
  </si>
  <si>
    <t>EE95719</t>
  </si>
  <si>
    <t>EE95773</t>
  </si>
  <si>
    <t>EE95782</t>
  </si>
  <si>
    <t>EE95800</t>
  </si>
  <si>
    <t>EE95850</t>
  </si>
  <si>
    <t>EE95931</t>
  </si>
  <si>
    <t>EE95968</t>
  </si>
  <si>
    <t>EE95981</t>
  </si>
  <si>
    <t>EE95986</t>
  </si>
  <si>
    <t>EE95993</t>
  </si>
  <si>
    <t>EE96001</t>
  </si>
  <si>
    <t>EE96054</t>
  </si>
  <si>
    <t>EE96055</t>
  </si>
  <si>
    <t>EE96098</t>
  </si>
  <si>
    <t>EE96131</t>
  </si>
  <si>
    <t>EE96151</t>
  </si>
  <si>
    <t>EE96166</t>
  </si>
  <si>
    <t>EE96186</t>
  </si>
  <si>
    <t>EE96304</t>
  </si>
  <si>
    <t>EE96306</t>
  </si>
  <si>
    <t>EE96327</t>
  </si>
  <si>
    <t>EE96354</t>
  </si>
  <si>
    <t>EE96363</t>
  </si>
  <si>
    <t>EE96364</t>
  </si>
  <si>
    <t>EE96365</t>
  </si>
  <si>
    <t>EE96422</t>
  </si>
  <si>
    <t>EE96426</t>
  </si>
  <si>
    <t>EE96439</t>
  </si>
  <si>
    <t>EE96458</t>
  </si>
  <si>
    <t>EE96459</t>
  </si>
  <si>
    <t>EE96477</t>
  </si>
  <si>
    <t>EE96485</t>
  </si>
  <si>
    <t>EE96495</t>
  </si>
  <si>
    <t>EE96499</t>
  </si>
  <si>
    <t>EE96504</t>
  </si>
  <si>
    <t>EE96505</t>
  </si>
  <si>
    <t>EE96536</t>
  </si>
  <si>
    <t>EE96593</t>
  </si>
  <si>
    <t>EE96666</t>
  </si>
  <si>
    <t>EE96684</t>
  </si>
  <si>
    <t>EE96738</t>
  </si>
  <si>
    <t>EE96756</t>
  </si>
  <si>
    <t>EE96760</t>
  </si>
  <si>
    <t>EE96795</t>
  </si>
  <si>
    <t>EE96863</t>
  </si>
  <si>
    <t>EE96867</t>
  </si>
  <si>
    <t>EE96881</t>
  </si>
  <si>
    <t>EE96887</t>
  </si>
  <si>
    <t>EE96891</t>
  </si>
  <si>
    <t>EE96892</t>
  </si>
  <si>
    <t>EE96916</t>
  </si>
  <si>
    <t>EE96918</t>
  </si>
  <si>
    <t>EE96927</t>
  </si>
  <si>
    <t>EE96959</t>
  </si>
  <si>
    <t>EE96994</t>
  </si>
  <si>
    <t>EE97011</t>
  </si>
  <si>
    <t>EE97039</t>
  </si>
  <si>
    <t>EE97046</t>
  </si>
  <si>
    <t>EE97053</t>
  </si>
  <si>
    <t>EE97084</t>
  </si>
  <si>
    <t>EE97095</t>
  </si>
  <si>
    <t>EE97114</t>
  </si>
  <si>
    <t>EE97158</t>
  </si>
  <si>
    <t>EE97243</t>
  </si>
  <si>
    <t>EE97248</t>
  </si>
  <si>
    <t>EE97285</t>
  </si>
  <si>
    <t>EE97299</t>
  </si>
  <si>
    <t>EE97334</t>
  </si>
  <si>
    <t>EE97356</t>
  </si>
  <si>
    <t>EE97387</t>
  </si>
  <si>
    <t>EE97420</t>
  </si>
  <si>
    <t>EE97427</t>
  </si>
  <si>
    <t>EE97437</t>
  </si>
  <si>
    <t>EE97454</t>
  </si>
  <si>
    <t>EE97474</t>
  </si>
  <si>
    <t>EE97523</t>
  </si>
  <si>
    <t>EE97529</t>
  </si>
  <si>
    <t>EE97549</t>
  </si>
  <si>
    <t>EE97580</t>
  </si>
  <si>
    <t>EE97582</t>
  </si>
  <si>
    <t>EE97585</t>
  </si>
  <si>
    <t>EE97589</t>
  </si>
  <si>
    <t>EE97635</t>
  </si>
  <si>
    <t>EE97664</t>
  </si>
  <si>
    <t>EE97674</t>
  </si>
  <si>
    <t>EE97684</t>
  </si>
  <si>
    <t>EE97731</t>
  </si>
  <si>
    <t>EE97739</t>
  </si>
  <si>
    <t>EE97795</t>
  </si>
  <si>
    <t>EE97809</t>
  </si>
  <si>
    <t>EE97820</t>
  </si>
  <si>
    <t>EE97832</t>
  </si>
  <si>
    <t>EE97872</t>
  </si>
  <si>
    <t>EE97892</t>
  </si>
  <si>
    <t>EE97980</t>
  </si>
  <si>
    <t>EE98001</t>
  </si>
  <si>
    <t>EE98009</t>
  </si>
  <si>
    <t>EE98052</t>
  </si>
  <si>
    <t>EE98053</t>
  </si>
  <si>
    <t>EE98062</t>
  </si>
  <si>
    <t>EE98074</t>
  </si>
  <si>
    <t>EE98099</t>
  </si>
  <si>
    <t>EE98122</t>
  </si>
  <si>
    <t>EE98124</t>
  </si>
  <si>
    <t>EE98133</t>
  </si>
  <si>
    <t>EE98152</t>
  </si>
  <si>
    <t>EE98162</t>
  </si>
  <si>
    <t>EE98171</t>
  </si>
  <si>
    <t>EE98188</t>
  </si>
  <si>
    <t>EE98238</t>
  </si>
  <si>
    <t>EE98255</t>
  </si>
  <si>
    <t>EE98288</t>
  </si>
  <si>
    <t>EE98291</t>
  </si>
  <si>
    <t>EE98292</t>
  </si>
  <si>
    <t>EE98305</t>
  </si>
  <si>
    <t>EE98344</t>
  </si>
  <si>
    <t>EE98388</t>
  </si>
  <si>
    <t>EE98398</t>
  </si>
  <si>
    <t>EE98404</t>
  </si>
  <si>
    <t>EE98422</t>
  </si>
  <si>
    <t>EE98435</t>
  </si>
  <si>
    <t>EE98447</t>
  </si>
  <si>
    <t>EE98457</t>
  </si>
  <si>
    <t>EE98485</t>
  </si>
  <si>
    <t>EE98492</t>
  </si>
  <si>
    <t>EE98502</t>
  </si>
  <si>
    <t>EE98505</t>
  </si>
  <si>
    <t>EE98517</t>
  </si>
  <si>
    <t>EE98527</t>
  </si>
  <si>
    <t>EE98566</t>
  </si>
  <si>
    <t>EE98570</t>
  </si>
  <si>
    <t>EE98572</t>
  </si>
  <si>
    <t>EE98578</t>
  </si>
  <si>
    <t>EE98583</t>
  </si>
  <si>
    <t>EE98598</t>
  </si>
  <si>
    <t>EE98614</t>
  </si>
  <si>
    <t>EE98637</t>
  </si>
  <si>
    <t>EE98642</t>
  </si>
  <si>
    <t>EE98729</t>
  </si>
  <si>
    <t>EE98769</t>
  </si>
  <si>
    <t>EE98775</t>
  </si>
  <si>
    <t>EE98798</t>
  </si>
  <si>
    <t>EE98849</t>
  </si>
  <si>
    <t>EE98867</t>
  </si>
  <si>
    <t>EE98913</t>
  </si>
  <si>
    <t>EE98937</t>
  </si>
  <si>
    <t>EE99008</t>
  </si>
  <si>
    <t>EE99021</t>
  </si>
  <si>
    <t>EE99027</t>
  </si>
  <si>
    <t>EE99093</t>
  </si>
  <si>
    <t>EE99106</t>
  </si>
  <si>
    <t>EE99189</t>
  </si>
  <si>
    <t>EE99287</t>
  </si>
  <si>
    <t>EE99313</t>
  </si>
  <si>
    <t>EE99343</t>
  </si>
  <si>
    <t>EE99346</t>
  </si>
  <si>
    <t>EE99348</t>
  </si>
  <si>
    <t>EE99394</t>
  </si>
  <si>
    <t>EE99395</t>
  </si>
  <si>
    <t>EE99405</t>
  </si>
  <si>
    <t>EE99412</t>
  </si>
  <si>
    <t>EE99413</t>
  </si>
  <si>
    <t>EE99421</t>
  </si>
  <si>
    <t>EE99433</t>
  </si>
  <si>
    <t>EE99436</t>
  </si>
  <si>
    <t>EE99463</t>
  </si>
  <si>
    <t>EE99550</t>
  </si>
  <si>
    <t>EE99591</t>
  </si>
  <si>
    <t>EE99645</t>
  </si>
  <si>
    <t>EE99647</t>
  </si>
  <si>
    <t>EE99655</t>
  </si>
  <si>
    <t>EE99684</t>
  </si>
  <si>
    <t>EE99694</t>
  </si>
  <si>
    <t>EE99714</t>
  </si>
  <si>
    <t>EE99718</t>
  </si>
  <si>
    <t>EE99756</t>
  </si>
  <si>
    <t>EE99778</t>
  </si>
  <si>
    <t>EE99859</t>
  </si>
  <si>
    <t>EE99866</t>
  </si>
  <si>
    <t>EE99879</t>
  </si>
  <si>
    <t>EE99913</t>
  </si>
  <si>
    <t>EE99919</t>
  </si>
  <si>
    <t>EE99922</t>
  </si>
  <si>
    <t>EE99943</t>
  </si>
  <si>
    <t>EE99947</t>
  </si>
  <si>
    <t>EE99950</t>
  </si>
  <si>
    <t>EE99962</t>
  </si>
  <si>
    <t>EE99966</t>
  </si>
  <si>
    <t>EE99970</t>
  </si>
  <si>
    <t>EE99979</t>
  </si>
  <si>
    <t>EE99993</t>
  </si>
  <si>
    <t>EE99998</t>
  </si>
  <si>
    <t>EE99999</t>
  </si>
  <si>
    <t>EE100000</t>
  </si>
  <si>
    <t>EE100021</t>
  </si>
  <si>
    <t>EE100022</t>
  </si>
  <si>
    <t>EE100031</t>
  </si>
  <si>
    <t>EE100106</t>
  </si>
  <si>
    <t>EE100137</t>
  </si>
  <si>
    <t>EE100152</t>
  </si>
  <si>
    <t>EE100163</t>
  </si>
  <si>
    <t>EE100181</t>
  </si>
  <si>
    <t>EE100237</t>
  </si>
  <si>
    <t>EE100282</t>
  </si>
  <si>
    <t>EE100283</t>
  </si>
  <si>
    <t>EE100310</t>
  </si>
  <si>
    <t>EE100317</t>
  </si>
  <si>
    <t>EE100374</t>
  </si>
  <si>
    <t>EE100432</t>
  </si>
  <si>
    <t>EE100441</t>
  </si>
  <si>
    <t>EE100448</t>
  </si>
  <si>
    <t>EE100460</t>
  </si>
  <si>
    <t>EE100503</t>
  </si>
  <si>
    <t>EE100504</t>
  </si>
  <si>
    <t>EE100511</t>
  </si>
  <si>
    <t>EE100562</t>
  </si>
  <si>
    <t>EE100563</t>
  </si>
  <si>
    <t>EE100569</t>
  </si>
  <si>
    <t>EE100572</t>
  </si>
  <si>
    <t>EE100585</t>
  </si>
  <si>
    <t>EE100595</t>
  </si>
  <si>
    <t>EE100603</t>
  </si>
  <si>
    <t>EE100605</t>
  </si>
  <si>
    <t>EE100637</t>
  </si>
  <si>
    <t>EE100659</t>
  </si>
  <si>
    <t>EE100660</t>
  </si>
  <si>
    <t>EE100665</t>
  </si>
  <si>
    <t>EE100680</t>
  </si>
  <si>
    <t>EE100717</t>
  </si>
  <si>
    <t>EE100740</t>
  </si>
  <si>
    <t>EE100754</t>
  </si>
  <si>
    <t>EE100756</t>
  </si>
  <si>
    <t>EE100785</t>
  </si>
  <si>
    <t>EE100822</t>
  </si>
  <si>
    <t>EE100825</t>
  </si>
  <si>
    <t>EE100840</t>
  </si>
  <si>
    <t>EE100844</t>
  </si>
  <si>
    <t>EE100857</t>
  </si>
  <si>
    <t>EE100866</t>
  </si>
  <si>
    <t>EE100869</t>
  </si>
  <si>
    <t>EE100883</t>
  </si>
  <si>
    <t>EE100896</t>
  </si>
  <si>
    <t>EE100921</t>
  </si>
  <si>
    <t>EE100951</t>
  </si>
  <si>
    <t>EE100953</t>
  </si>
  <si>
    <t>EE100978</t>
  </si>
  <si>
    <t>EE100999</t>
  </si>
  <si>
    <t>EE101000</t>
  </si>
  <si>
    <t>EE101014</t>
  </si>
  <si>
    <t>EE101050</t>
  </si>
  <si>
    <t>EE101055</t>
  </si>
  <si>
    <t>EE101056</t>
  </si>
  <si>
    <t>EE101057</t>
  </si>
  <si>
    <t>EE101075</t>
  </si>
  <si>
    <t>EE101132</t>
  </si>
  <si>
    <t>EE101154</t>
  </si>
  <si>
    <t>EE101168</t>
  </si>
  <si>
    <t>EE101181</t>
  </si>
  <si>
    <t>EE101206</t>
  </si>
  <si>
    <t>EE101208</t>
  </si>
  <si>
    <t>EE101213</t>
  </si>
  <si>
    <t>EE101292</t>
  </si>
  <si>
    <t>EE101340</t>
  </si>
  <si>
    <t>EE101350</t>
  </si>
  <si>
    <t>EE101351</t>
  </si>
  <si>
    <t>EE101356</t>
  </si>
  <si>
    <t>EE101378</t>
  </si>
  <si>
    <t>EE101390</t>
  </si>
  <si>
    <t>EE101392</t>
  </si>
  <si>
    <t>EE101485</t>
  </si>
  <si>
    <t>EE101497</t>
  </si>
  <si>
    <t>EE101506</t>
  </si>
  <si>
    <t>EE101536</t>
  </si>
  <si>
    <t>EE101550</t>
  </si>
  <si>
    <t>EE101565</t>
  </si>
  <si>
    <t>EE101569</t>
  </si>
  <si>
    <t>EE101651</t>
  </si>
  <si>
    <t>EE101666</t>
  </si>
  <si>
    <t>EE101717</t>
  </si>
  <si>
    <t>EE101723</t>
  </si>
  <si>
    <t>EE101732</t>
  </si>
  <si>
    <t>EE101744</t>
  </si>
  <si>
    <t>EE101752</t>
  </si>
  <si>
    <t>EE101755</t>
  </si>
  <si>
    <t>EE101763</t>
  </si>
  <si>
    <t>EE101765</t>
  </si>
  <si>
    <t>EE101770</t>
  </si>
  <si>
    <t>EE101771</t>
  </si>
  <si>
    <t>EE101784</t>
  </si>
  <si>
    <t>EE101801</t>
  </si>
  <si>
    <t>EE101816</t>
  </si>
  <si>
    <t>EE101821</t>
  </si>
  <si>
    <t>EE101823</t>
  </si>
  <si>
    <t>EE101829</t>
  </si>
  <si>
    <t>EE101854</t>
  </si>
  <si>
    <t>EE101861</t>
  </si>
  <si>
    <t>EE101864</t>
  </si>
  <si>
    <t>EE101967</t>
  </si>
  <si>
    <t>EE101969</t>
  </si>
  <si>
    <t>EE101977</t>
  </si>
  <si>
    <t>EE101978</t>
  </si>
  <si>
    <t>EE102001</t>
  </si>
  <si>
    <t>EE102009</t>
  </si>
  <si>
    <t>EE102020</t>
  </si>
  <si>
    <t>EE102033</t>
  </si>
  <si>
    <t>EE102069</t>
  </si>
  <si>
    <t>EE102075</t>
  </si>
  <si>
    <t>EE102087</t>
  </si>
  <si>
    <t>EE102092</t>
  </si>
  <si>
    <t>EE102106</t>
  </si>
  <si>
    <t>EE102125</t>
  </si>
  <si>
    <t>EE102129</t>
  </si>
  <si>
    <t>EE102134</t>
  </si>
  <si>
    <t>EE102167</t>
  </si>
  <si>
    <t>EE102168</t>
  </si>
  <si>
    <t>EE102189</t>
  </si>
  <si>
    <t>EE102190</t>
  </si>
  <si>
    <t>EE102192</t>
  </si>
  <si>
    <t>EE102201</t>
  </si>
  <si>
    <t>EE102219</t>
  </si>
  <si>
    <t>EE102230</t>
  </si>
  <si>
    <t>EE102233</t>
  </si>
  <si>
    <t>EE102254</t>
  </si>
  <si>
    <t>EE102296</t>
  </si>
  <si>
    <t>EE102313</t>
  </si>
  <si>
    <t>EE102323</t>
  </si>
  <si>
    <t>EE102345</t>
  </si>
  <si>
    <t>EE102408</t>
  </si>
  <si>
    <t>EE102409</t>
  </si>
  <si>
    <t>EE102412</t>
  </si>
  <si>
    <t>EE102432</t>
  </si>
  <si>
    <t>EE102447</t>
  </si>
  <si>
    <t>EE102448</t>
  </si>
  <si>
    <t>EE102451</t>
  </si>
  <si>
    <t>EE102488</t>
  </si>
  <si>
    <t>EE102499</t>
  </si>
  <si>
    <t>EE102542</t>
  </si>
  <si>
    <t>EE102553</t>
  </si>
  <si>
    <t>EE102600</t>
  </si>
  <si>
    <t>EE102620</t>
  </si>
  <si>
    <t>EE102629</t>
  </si>
  <si>
    <t>EE102643</t>
  </si>
  <si>
    <t>EE102658</t>
  </si>
  <si>
    <t>EE102669</t>
  </si>
  <si>
    <t>EE102686</t>
  </si>
  <si>
    <t>EE102798</t>
  </si>
  <si>
    <t>EE102813</t>
  </si>
  <si>
    <t>EE102815</t>
  </si>
  <si>
    <t>EE102835</t>
  </si>
  <si>
    <t>EE102903</t>
  </si>
  <si>
    <t>EE102912</t>
  </si>
  <si>
    <t>EE102919</t>
  </si>
  <si>
    <t>EE102937</t>
  </si>
  <si>
    <t>EE102998</t>
  </si>
  <si>
    <t>EE102999</t>
  </si>
  <si>
    <t>EE103013</t>
  </si>
  <si>
    <t>EE103024</t>
  </si>
  <si>
    <t>EE103026</t>
  </si>
  <si>
    <t>EE103039</t>
  </si>
  <si>
    <t>EE103050</t>
  </si>
  <si>
    <t>EE103056</t>
  </si>
  <si>
    <t>EE103062</t>
  </si>
  <si>
    <t>EE103063</t>
  </si>
  <si>
    <t>EE103072</t>
  </si>
  <si>
    <t>EE103091</t>
  </si>
  <si>
    <t>EE103122</t>
  </si>
  <si>
    <t>EE103129</t>
  </si>
  <si>
    <t>EE103145</t>
  </si>
  <si>
    <t>EE103190</t>
  </si>
  <si>
    <t>EE103208</t>
  </si>
  <si>
    <t>EE103243</t>
  </si>
  <si>
    <t>EE103289</t>
  </si>
  <si>
    <t>EE103291</t>
  </si>
  <si>
    <t>EE103341</t>
  </si>
  <si>
    <t>EE103360</t>
  </si>
  <si>
    <t>EE103370</t>
  </si>
  <si>
    <t>EE103379</t>
  </si>
  <si>
    <t>EE103389</t>
  </si>
  <si>
    <t>EE103397</t>
  </si>
  <si>
    <t>EE103421</t>
  </si>
  <si>
    <t>EE103425</t>
  </si>
  <si>
    <t>EE103449</t>
  </si>
  <si>
    <t>EE103473</t>
  </si>
  <si>
    <t>EE103477</t>
  </si>
  <si>
    <t>EE103484</t>
  </si>
  <si>
    <t>EE103532</t>
  </si>
  <si>
    <t>EE103539</t>
  </si>
  <si>
    <t>EE103543</t>
  </si>
  <si>
    <t>EE103554</t>
  </si>
  <si>
    <t>EE103566</t>
  </si>
  <si>
    <t>EE103570</t>
  </si>
  <si>
    <t>EE103583</t>
  </si>
  <si>
    <t>EE103588</t>
  </si>
  <si>
    <t>EE103604</t>
  </si>
  <si>
    <t>EE103608</t>
  </si>
  <si>
    <t>EE103638</t>
  </si>
  <si>
    <t>EE103658</t>
  </si>
  <si>
    <t>EE103668</t>
  </si>
  <si>
    <t>EE103693</t>
  </si>
  <si>
    <t>EE103701</t>
  </si>
  <si>
    <t>EE103733</t>
  </si>
  <si>
    <t>EE103754</t>
  </si>
  <si>
    <t>EE103777</t>
  </si>
  <si>
    <t>EE103791</t>
  </si>
  <si>
    <t>EE103805</t>
  </si>
  <si>
    <t>EE103821</t>
  </si>
  <si>
    <t>EE103839</t>
  </si>
  <si>
    <t>EE103862</t>
  </si>
  <si>
    <t>EE103903</t>
  </si>
  <si>
    <t>EE103960</t>
  </si>
  <si>
    <t>EE103971</t>
  </si>
  <si>
    <t>EE103976</t>
  </si>
  <si>
    <t>EE103999</t>
  </si>
  <si>
    <t>EE104002</t>
  </si>
  <si>
    <t>EE104017</t>
  </si>
  <si>
    <t>EE104023</t>
  </si>
  <si>
    <t>EE104080</t>
  </si>
  <si>
    <t>EE104090</t>
  </si>
  <si>
    <t>EE104094</t>
  </si>
  <si>
    <t>EE104136</t>
  </si>
  <si>
    <t>EE104140</t>
  </si>
  <si>
    <t>EE104205</t>
  </si>
  <si>
    <t>EE104234</t>
  </si>
  <si>
    <t>EE104237</t>
  </si>
  <si>
    <t>EE104296</t>
  </si>
  <si>
    <t>EE104337</t>
  </si>
  <si>
    <t>EE104347</t>
  </si>
  <si>
    <t>EE104353</t>
  </si>
  <si>
    <t>EE104360</t>
  </si>
  <si>
    <t>EE104364</t>
  </si>
  <si>
    <t>EE104365</t>
  </si>
  <si>
    <t>EE104393</t>
  </si>
  <si>
    <t>EE104418</t>
  </si>
  <si>
    <t>EE104439</t>
  </si>
  <si>
    <t>EE104448</t>
  </si>
  <si>
    <t>EE104452</t>
  </si>
  <si>
    <t>EE104456</t>
  </si>
  <si>
    <t>EE104509</t>
  </si>
  <si>
    <t>EE104511</t>
  </si>
  <si>
    <t>EE104514</t>
  </si>
  <si>
    <t>EE104544</t>
  </si>
  <si>
    <t>EE104548</t>
  </si>
  <si>
    <t>EE104549</t>
  </si>
  <si>
    <t>EE104573</t>
  </si>
  <si>
    <t>EE104585</t>
  </si>
  <si>
    <t>EE104624</t>
  </si>
  <si>
    <t>EE104637</t>
  </si>
  <si>
    <t>EE104653</t>
  </si>
  <si>
    <t>EE104654</t>
  </si>
  <si>
    <t>EE104663</t>
  </si>
  <si>
    <t>EE104710</t>
  </si>
  <si>
    <t>EE104712</t>
  </si>
  <si>
    <t>EE104745</t>
  </si>
  <si>
    <t>EE104756</t>
  </si>
  <si>
    <t>EE104768</t>
  </si>
  <si>
    <t>EE104833</t>
  </si>
  <si>
    <t>EE104871</t>
  </si>
  <si>
    <t>EE104918</t>
  </si>
  <si>
    <t>EE104974</t>
  </si>
  <si>
    <t>EE104983</t>
  </si>
  <si>
    <t>EE105053</t>
  </si>
  <si>
    <t>EE105062</t>
  </si>
  <si>
    <t>EE105104</t>
  </si>
  <si>
    <t>EE105123</t>
  </si>
  <si>
    <t>EE105131</t>
  </si>
  <si>
    <t>EE105145</t>
  </si>
  <si>
    <t>EE105156</t>
  </si>
  <si>
    <t>EE105173</t>
  </si>
  <si>
    <t>EE105239</t>
  </si>
  <si>
    <t>EE105248</t>
  </si>
  <si>
    <t>EE105290</t>
  </si>
  <si>
    <t>EE105303</t>
  </si>
  <si>
    <t>EE105316</t>
  </si>
  <si>
    <t>EE105352</t>
  </si>
  <si>
    <t>EE105361</t>
  </si>
  <si>
    <t>EE105365</t>
  </si>
  <si>
    <t>EE105378</t>
  </si>
  <si>
    <t>EE105386</t>
  </si>
  <si>
    <t>EE105404</t>
  </si>
  <si>
    <t>EE105410</t>
  </si>
  <si>
    <t>EE105431</t>
  </si>
  <si>
    <t>EE105434</t>
  </si>
  <si>
    <t>EE105438</t>
  </si>
  <si>
    <t>EE105512</t>
  </si>
  <si>
    <t>EE105556</t>
  </si>
  <si>
    <t>EE105569</t>
  </si>
  <si>
    <t>EE105574</t>
  </si>
  <si>
    <t>EE105588</t>
  </si>
  <si>
    <t>EE105589</t>
  </si>
  <si>
    <t>EE105601</t>
  </si>
  <si>
    <t>EE105615</t>
  </si>
  <si>
    <t>EE105619</t>
  </si>
  <si>
    <t>EE105669</t>
  </si>
  <si>
    <t>EE105688</t>
  </si>
  <si>
    <t>EE105693</t>
  </si>
  <si>
    <t>EE105694</t>
  </si>
  <si>
    <t>EE105706</t>
  </si>
  <si>
    <t>EE105713</t>
  </si>
  <si>
    <t>EE105716</t>
  </si>
  <si>
    <t>EE105722</t>
  </si>
  <si>
    <t>EE105738</t>
  </si>
  <si>
    <t>EE105744</t>
  </si>
  <si>
    <t>EE105770</t>
  </si>
  <si>
    <t>EE105778</t>
  </si>
  <si>
    <t>EE105787</t>
  </si>
  <si>
    <t>EE105795</t>
  </si>
  <si>
    <t>EE105805</t>
  </si>
  <si>
    <t>EE105838</t>
  </si>
  <si>
    <t>EE105861</t>
  </si>
  <si>
    <t>EE105871</t>
  </si>
  <si>
    <t>EE105872</t>
  </si>
  <si>
    <t>EE105917</t>
  </si>
  <si>
    <t>EE105961</t>
  </si>
  <si>
    <t>EE105965</t>
  </si>
  <si>
    <t>EE105973</t>
  </si>
  <si>
    <t>EE105986</t>
  </si>
  <si>
    <t>EE106004</t>
  </si>
  <si>
    <t>EE106006</t>
  </si>
  <si>
    <t>EE106013</t>
  </si>
  <si>
    <t>EE106042</t>
  </si>
  <si>
    <t>EE106065</t>
  </si>
  <si>
    <t>EE106094</t>
  </si>
  <si>
    <t>EE106104</t>
  </si>
  <si>
    <t>EE106108</t>
  </si>
  <si>
    <t>EE106136</t>
  </si>
  <si>
    <t>EE106162</t>
  </si>
  <si>
    <t>EE106168</t>
  </si>
  <si>
    <t>EE106176</t>
  </si>
  <si>
    <t>EE106177</t>
  </si>
  <si>
    <t>EE106189</t>
  </si>
  <si>
    <t>EE106195</t>
  </si>
  <si>
    <t>EE106196</t>
  </si>
  <si>
    <t>EE106211</t>
  </si>
  <si>
    <t>EE106218</t>
  </si>
  <si>
    <t>EE106259</t>
  </si>
  <si>
    <t>EE106263</t>
  </si>
  <si>
    <t>EE106268</t>
  </si>
  <si>
    <t>EE106284</t>
  </si>
  <si>
    <t>EE106295</t>
  </si>
  <si>
    <t>EE106307</t>
  </si>
  <si>
    <t>EE106308</t>
  </si>
  <si>
    <t>EE106344</t>
  </si>
  <si>
    <t>EE106355</t>
  </si>
  <si>
    <t>EE106360</t>
  </si>
  <si>
    <t>EE106362</t>
  </si>
  <si>
    <t>EE106390</t>
  </si>
  <si>
    <t>EE106391</t>
  </si>
  <si>
    <t>EE106438</t>
  </si>
  <si>
    <t>EE106449</t>
  </si>
  <si>
    <t>EE106460</t>
  </si>
  <si>
    <t>EE106483</t>
  </si>
  <si>
    <t>EE106484</t>
  </si>
  <si>
    <t>EE106488</t>
  </si>
  <si>
    <t>EE106527</t>
  </si>
  <si>
    <t>EE106556</t>
  </si>
  <si>
    <t>EE106597</t>
  </si>
  <si>
    <t>EE106628</t>
  </si>
  <si>
    <t>EE106630</t>
  </si>
  <si>
    <t>EE106636</t>
  </si>
  <si>
    <t>EE106639</t>
  </si>
  <si>
    <t>EE106641</t>
  </si>
  <si>
    <t>EE106642</t>
  </si>
  <si>
    <t>EE106644</t>
  </si>
  <si>
    <t>EE106669</t>
  </si>
  <si>
    <t>EE106670</t>
  </si>
  <si>
    <t>EE106678</t>
  </si>
  <si>
    <t>EE106687</t>
  </si>
  <si>
    <t>EE106697</t>
  </si>
  <si>
    <t>EE106706</t>
  </si>
  <si>
    <t>EE106735</t>
  </si>
  <si>
    <t>EE106749</t>
  </si>
  <si>
    <t>EE106787</t>
  </si>
  <si>
    <t>EE106791</t>
  </si>
  <si>
    <t>EE106810</t>
  </si>
  <si>
    <t>EE106827</t>
  </si>
  <si>
    <t>EE106870</t>
  </si>
  <si>
    <t>EE106892</t>
  </si>
  <si>
    <t>EE106903</t>
  </si>
  <si>
    <t>EE106925</t>
  </si>
  <si>
    <t>EE106936</t>
  </si>
  <si>
    <t>EE106960</t>
  </si>
  <si>
    <t>EE106965</t>
  </si>
  <si>
    <t>EE106981</t>
  </si>
  <si>
    <t>EE107008</t>
  </si>
  <si>
    <t>EE107025</t>
  </si>
  <si>
    <t>EE107036</t>
  </si>
  <si>
    <t>EE107051</t>
  </si>
  <si>
    <t>EE107072</t>
  </si>
  <si>
    <t>EE107075</t>
  </si>
  <si>
    <t>EE107103</t>
  </si>
  <si>
    <t>EE107104</t>
  </si>
  <si>
    <t>EE107122</t>
  </si>
  <si>
    <t>EE107127</t>
  </si>
  <si>
    <t>EE107153</t>
  </si>
  <si>
    <t>EE107183</t>
  </si>
  <si>
    <t>EE107193</t>
  </si>
  <si>
    <t>EE107234</t>
  </si>
  <si>
    <t>EE107266</t>
  </si>
  <si>
    <t>EE107275</t>
  </si>
  <si>
    <t>EE107279</t>
  </si>
  <si>
    <t>EE107280</t>
  </si>
  <si>
    <t>EE107343</t>
  </si>
  <si>
    <t>EE107356</t>
  </si>
  <si>
    <t>EE107379</t>
  </si>
  <si>
    <t>EE107410</t>
  </si>
  <si>
    <t>EE107435</t>
  </si>
  <si>
    <t>EE107454</t>
  </si>
  <si>
    <t>EE107518</t>
  </si>
  <si>
    <t>EE107519</t>
  </si>
  <si>
    <t>EE107538</t>
  </si>
  <si>
    <t>EE107539</t>
  </si>
  <si>
    <t>EE107552</t>
  </si>
  <si>
    <t>EE107556</t>
  </si>
  <si>
    <t>EE107574</t>
  </si>
  <si>
    <t>EE107575</t>
  </si>
  <si>
    <t>EE107576</t>
  </si>
  <si>
    <t>EE107596</t>
  </si>
  <si>
    <t>EE107618</t>
  </si>
  <si>
    <t>EE107619</t>
  </si>
  <si>
    <t>EE107636</t>
  </si>
  <si>
    <t>EE107641</t>
  </si>
  <si>
    <t>EE107674</t>
  </si>
  <si>
    <t>EE107678</t>
  </si>
  <si>
    <t>EE107679</t>
  </si>
  <si>
    <t>EE107682</t>
  </si>
  <si>
    <t>EE107693</t>
  </si>
  <si>
    <t>EE107694</t>
  </si>
  <si>
    <t>EE107703</t>
  </si>
  <si>
    <t>EE107743</t>
  </si>
  <si>
    <t>EE107751</t>
  </si>
  <si>
    <t>EE107759</t>
  </si>
  <si>
    <t>EE107764</t>
  </si>
  <si>
    <t>EE107798</t>
  </si>
  <si>
    <t>EE107800</t>
  </si>
  <si>
    <t>EE107851</t>
  </si>
  <si>
    <t>EE107854</t>
  </si>
  <si>
    <t>EE107860</t>
  </si>
  <si>
    <t>EE107868</t>
  </si>
  <si>
    <t>EE107869</t>
  </si>
  <si>
    <t>EE107891</t>
  </si>
  <si>
    <t>EE107898</t>
  </si>
  <si>
    <t>EE107905</t>
  </si>
  <si>
    <t>EE107911</t>
  </si>
  <si>
    <t>EE107984</t>
  </si>
  <si>
    <t>EE107995</t>
  </si>
  <si>
    <t>EE108001</t>
  </si>
  <si>
    <t>EE108020</t>
  </si>
  <si>
    <t>EE108025</t>
  </si>
  <si>
    <t>EE108061</t>
  </si>
  <si>
    <t>EE108065</t>
  </si>
  <si>
    <t>EE108069</t>
  </si>
  <si>
    <t>EE108079</t>
  </si>
  <si>
    <t>EE108086</t>
  </si>
  <si>
    <t>EE108087</t>
  </si>
  <si>
    <t>EE108088</t>
  </si>
  <si>
    <t>EE108102</t>
  </si>
  <si>
    <t>EE108107</t>
  </si>
  <si>
    <t>EE108124</t>
  </si>
  <si>
    <t>EE108125</t>
  </si>
  <si>
    <t>EE108128</t>
  </si>
  <si>
    <t>EE108133</t>
  </si>
  <si>
    <t>EE108141</t>
  </si>
  <si>
    <t>EE108145</t>
  </si>
  <si>
    <t>EE108166</t>
  </si>
  <si>
    <t>EE108167</t>
  </si>
  <si>
    <t>EE108169</t>
  </si>
  <si>
    <t>EE108199</t>
  </si>
  <si>
    <t>EE108202</t>
  </si>
  <si>
    <t>EE108248</t>
  </si>
  <si>
    <t>EE108278</t>
  </si>
  <si>
    <t>EE108284</t>
  </si>
  <si>
    <t>EE108293</t>
  </si>
  <si>
    <t>EE108297</t>
  </si>
  <si>
    <t>EE108300</t>
  </si>
  <si>
    <t>EE108347</t>
  </si>
  <si>
    <t>EE108390</t>
  </si>
  <si>
    <t>EE108393</t>
  </si>
  <si>
    <t>EE108397</t>
  </si>
  <si>
    <t>EE108461</t>
  </si>
  <si>
    <t>EE108538</t>
  </si>
  <si>
    <t>EE108555</t>
  </si>
  <si>
    <t>EE108580</t>
  </si>
  <si>
    <t>EE108581</t>
  </si>
  <si>
    <t>EE108590</t>
  </si>
  <si>
    <t>EE108655</t>
  </si>
  <si>
    <t>EE108685</t>
  </si>
  <si>
    <t>EE108692</t>
  </si>
  <si>
    <t>EE108719</t>
  </si>
  <si>
    <t>EE108732</t>
  </si>
  <si>
    <t>EE108755</t>
  </si>
  <si>
    <t>EE108770</t>
  </si>
  <si>
    <t>EE108772</t>
  </si>
  <si>
    <t>EE108781</t>
  </si>
  <si>
    <t>EE108791</t>
  </si>
  <si>
    <t>EE108838</t>
  </si>
  <si>
    <t>EE108841</t>
  </si>
  <si>
    <t>EE108856</t>
  </si>
  <si>
    <t>EE108867</t>
  </si>
  <si>
    <t>EE108880</t>
  </si>
  <si>
    <t>EE108958</t>
  </si>
  <si>
    <t>EE109061</t>
  </si>
  <si>
    <t>EE109092</t>
  </si>
  <si>
    <t>EE109110</t>
  </si>
  <si>
    <t>EE109111</t>
  </si>
  <si>
    <t>EE109120</t>
  </si>
  <si>
    <t>EE109121</t>
  </si>
  <si>
    <t>EE109134</t>
  </si>
  <si>
    <t>EE109140</t>
  </si>
  <si>
    <t>EE109169</t>
  </si>
  <si>
    <t>EE109179</t>
  </si>
  <si>
    <t>EE109201</t>
  </si>
  <si>
    <t>EE109234</t>
  </si>
  <si>
    <t>EE109248</t>
  </si>
  <si>
    <t>EE109272</t>
  </si>
  <si>
    <t>EE109291</t>
  </si>
  <si>
    <t>EE109331</t>
  </si>
  <si>
    <t>EE109360</t>
  </si>
  <si>
    <t>EE109362</t>
  </si>
  <si>
    <t>EE109370</t>
  </si>
  <si>
    <t>EE109397</t>
  </si>
  <si>
    <t>EE109415</t>
  </si>
  <si>
    <t>EE109437</t>
  </si>
  <si>
    <t>EE109443</t>
  </si>
  <si>
    <t>EE109477</t>
  </si>
  <si>
    <t>EE109492</t>
  </si>
  <si>
    <t>EE109515</t>
  </si>
  <si>
    <t>EE109516</t>
  </si>
  <si>
    <t>EE109562</t>
  </si>
  <si>
    <t>EE109563</t>
  </si>
  <si>
    <t>EE109571</t>
  </si>
  <si>
    <t>EE109577</t>
  </si>
  <si>
    <t>EE109600</t>
  </si>
  <si>
    <t>EE109617</t>
  </si>
  <si>
    <t>EE109658</t>
  </si>
  <si>
    <t>EE109704</t>
  </si>
  <si>
    <t>EE109715</t>
  </si>
  <si>
    <t>EE109720</t>
  </si>
  <si>
    <t>EE109751</t>
  </si>
  <si>
    <t>EE109823</t>
  </si>
  <si>
    <t>EE109824</t>
  </si>
  <si>
    <t>EE109828</t>
  </si>
  <si>
    <t>EE109837</t>
  </si>
  <si>
    <t>EE109839</t>
  </si>
  <si>
    <t>EE109844</t>
  </si>
  <si>
    <t>EE109879</t>
  </si>
  <si>
    <t>EE109912</t>
  </si>
  <si>
    <t>EE109918</t>
  </si>
  <si>
    <t>EE109925</t>
  </si>
  <si>
    <t>EE109926</t>
  </si>
  <si>
    <t>EE109929</t>
  </si>
  <si>
    <t>EE109944</t>
  </si>
  <si>
    <t>EE109954</t>
  </si>
  <si>
    <t>EE109958</t>
  </si>
  <si>
    <t>EE109962</t>
  </si>
  <si>
    <t>EE109972</t>
  </si>
  <si>
    <t>EE109996</t>
  </si>
  <si>
    <t>EE110016</t>
  </si>
  <si>
    <t>EE110025</t>
  </si>
  <si>
    <t>EE110026</t>
  </si>
  <si>
    <t>EE110030</t>
  </si>
  <si>
    <t>EE110036</t>
  </si>
  <si>
    <t>EE110056</t>
  </si>
  <si>
    <t>EE110065</t>
  </si>
  <si>
    <t>EE110081</t>
  </si>
  <si>
    <t>EE110109</t>
  </si>
  <si>
    <t>EE110131</t>
  </si>
  <si>
    <t>EE110195</t>
  </si>
  <si>
    <t>EE110200</t>
  </si>
  <si>
    <t>EE110220</t>
  </si>
  <si>
    <t>EE110221</t>
  </si>
  <si>
    <t>EE110222</t>
  </si>
  <si>
    <t>EE110223</t>
  </si>
  <si>
    <t>EE110240</t>
  </si>
  <si>
    <t>EE110241</t>
  </si>
  <si>
    <t>EE110246</t>
  </si>
  <si>
    <t>EE110266</t>
  </si>
  <si>
    <t>EE110267</t>
  </si>
  <si>
    <t>EE110309</t>
  </si>
  <si>
    <t>EE110322</t>
  </si>
  <si>
    <t>EE110337</t>
  </si>
  <si>
    <t>EE110343</t>
  </si>
  <si>
    <t>EE110356</t>
  </si>
  <si>
    <t>EE110359</t>
  </si>
  <si>
    <t>EE110379</t>
  </si>
  <si>
    <t>EE110395</t>
  </si>
  <si>
    <t>EE110401</t>
  </si>
  <si>
    <t>EE110402</t>
  </si>
  <si>
    <t>EE110426</t>
  </si>
  <si>
    <t>EE110432</t>
  </si>
  <si>
    <t>EE110453</t>
  </si>
  <si>
    <t>EE110461</t>
  </si>
  <si>
    <t>EE110488</t>
  </si>
  <si>
    <t>EE110501</t>
  </si>
  <si>
    <t>EE110563</t>
  </si>
  <si>
    <t>EE110564</t>
  </si>
  <si>
    <t>EE110569</t>
  </si>
  <si>
    <t>EE110595</t>
  </si>
  <si>
    <t>EE110605</t>
  </si>
  <si>
    <t>EE110619</t>
  </si>
  <si>
    <t>EE110620</t>
  </si>
  <si>
    <t>EE110699</t>
  </si>
  <si>
    <t>EE110708</t>
  </si>
  <si>
    <t>EE110736</t>
  </si>
  <si>
    <t>EE110742</t>
  </si>
  <si>
    <t>EE110744</t>
  </si>
  <si>
    <t>EE110768</t>
  </si>
  <si>
    <t>EE110769</t>
  </si>
  <si>
    <t>EE110772</t>
  </si>
  <si>
    <t>EE110783</t>
  </si>
  <si>
    <t>EE110818</t>
  </si>
  <si>
    <t>EE110827</t>
  </si>
  <si>
    <t>EE110830</t>
  </si>
  <si>
    <t>EE110872</t>
  </si>
  <si>
    <t>EE110874</t>
  </si>
  <si>
    <t>EE110904</t>
  </si>
  <si>
    <t>EE110913</t>
  </si>
  <si>
    <t>EE110928</t>
  </si>
  <si>
    <t>EE110931</t>
  </si>
  <si>
    <t>EE110944</t>
  </si>
  <si>
    <t>EE110960</t>
  </si>
  <si>
    <t>EE110965</t>
  </si>
  <si>
    <t>EE110979</t>
  </si>
  <si>
    <t>EE110998</t>
  </si>
  <si>
    <t>EE111023</t>
  </si>
  <si>
    <t>EE111041</t>
  </si>
  <si>
    <t>EE111045</t>
  </si>
  <si>
    <t>EE111054</t>
  </si>
  <si>
    <t>EE111056</t>
  </si>
  <si>
    <t>EE111068</t>
  </si>
  <si>
    <t>EE111069</t>
  </si>
  <si>
    <t>EE111094</t>
  </si>
  <si>
    <t>EE111096</t>
  </si>
  <si>
    <t>EE111155</t>
  </si>
  <si>
    <t>EE111159</t>
  </si>
  <si>
    <t>EE111160</t>
  </si>
  <si>
    <t>EE111179</t>
  </si>
  <si>
    <t>EE111188</t>
  </si>
  <si>
    <t>EE111205</t>
  </si>
  <si>
    <t>EE111207</t>
  </si>
  <si>
    <t>EE111237</t>
  </si>
  <si>
    <t>EE111238</t>
  </si>
  <si>
    <t>EE111250</t>
  </si>
  <si>
    <t>EE111256</t>
  </si>
  <si>
    <t>EE111266</t>
  </si>
  <si>
    <t>EE111274</t>
  </si>
  <si>
    <t>EE111311</t>
  </si>
  <si>
    <t>EE111338</t>
  </si>
  <si>
    <t>EE111356</t>
  </si>
  <si>
    <t>EE111400</t>
  </si>
  <si>
    <t>EE111404</t>
  </si>
  <si>
    <t>EE111432</t>
  </si>
  <si>
    <t>EE111435</t>
  </si>
  <si>
    <t>EE111443</t>
  </si>
  <si>
    <t>EE111458</t>
  </si>
  <si>
    <t>EE111464</t>
  </si>
  <si>
    <t>EE111483</t>
  </si>
  <si>
    <t>EE111486</t>
  </si>
  <si>
    <t>EE111489</t>
  </si>
  <si>
    <t>EE111541</t>
  </si>
  <si>
    <t>EE111544</t>
  </si>
  <si>
    <t>EE111545</t>
  </si>
  <si>
    <t>EE111550</t>
  </si>
  <si>
    <t>EE111577</t>
  </si>
  <si>
    <t>EE111579</t>
  </si>
  <si>
    <t>EE111600</t>
  </si>
  <si>
    <t>EE111637</t>
  </si>
  <si>
    <t>EE111669</t>
  </si>
  <si>
    <t>EE111673</t>
  </si>
  <si>
    <t>EE111685</t>
  </si>
  <si>
    <t>EE111701</t>
  </si>
  <si>
    <t>EE111735</t>
  </si>
  <si>
    <t>EE111786</t>
  </si>
  <si>
    <t>EE111792</t>
  </si>
  <si>
    <t>EE111823</t>
  </si>
  <si>
    <t>EE111843</t>
  </si>
  <si>
    <t>EE111854</t>
  </si>
  <si>
    <t>EE111866</t>
  </si>
  <si>
    <t>EE111922</t>
  </si>
  <si>
    <t>EE111934</t>
  </si>
  <si>
    <t>EE111969</t>
  </si>
  <si>
    <t>EE112026</t>
  </si>
  <si>
    <t>EE112040</t>
  </si>
  <si>
    <t>EE112053</t>
  </si>
  <si>
    <t>EE112108</t>
  </si>
  <si>
    <t>EE112149</t>
  </si>
  <si>
    <t>EE112151</t>
  </si>
  <si>
    <t>EE112174</t>
  </si>
  <si>
    <t>EE112185</t>
  </si>
  <si>
    <t>EE112239</t>
  </si>
  <si>
    <t>EE112264</t>
  </si>
  <si>
    <t>EE112272</t>
  </si>
  <si>
    <t>EE112325</t>
  </si>
  <si>
    <t>EE112434</t>
  </si>
  <si>
    <t>EE112435</t>
  </si>
  <si>
    <t>EE112452</t>
  </si>
  <si>
    <t>EE112459</t>
  </si>
  <si>
    <t>EE112479</t>
  </si>
  <si>
    <t>EE112519</t>
  </si>
  <si>
    <t>EE112530</t>
  </si>
  <si>
    <t>EE112541</t>
  </si>
  <si>
    <t>EE112554</t>
  </si>
  <si>
    <t>EE112564</t>
  </si>
  <si>
    <t>EE112574</t>
  </si>
  <si>
    <t>EE112575</t>
  </si>
  <si>
    <t>EE112579</t>
  </si>
  <si>
    <t>EE112588</t>
  </si>
  <si>
    <t>EE112595</t>
  </si>
  <si>
    <t>EE112612</t>
  </si>
  <si>
    <t>EE112619</t>
  </si>
  <si>
    <t>EE112648</t>
  </si>
  <si>
    <t>EE112672</t>
  </si>
  <si>
    <t>EE112700</t>
  </si>
  <si>
    <t>EE112722</t>
  </si>
  <si>
    <t>EE112723</t>
  </si>
  <si>
    <t>EE112735</t>
  </si>
  <si>
    <t>EE112751</t>
  </si>
  <si>
    <t>EE112769</t>
  </si>
  <si>
    <t>EE112794</t>
  </si>
  <si>
    <t>EE112797</t>
  </si>
  <si>
    <t>EE112818</t>
  </si>
  <si>
    <t>EE112837</t>
  </si>
  <si>
    <t>EE112844</t>
  </si>
  <si>
    <t>EE112848</t>
  </si>
  <si>
    <t>EE112867</t>
  </si>
  <si>
    <t>EE112882</t>
  </si>
  <si>
    <t>EE112884</t>
  </si>
  <si>
    <t>EE112898</t>
  </si>
  <si>
    <t>EE112910</t>
  </si>
  <si>
    <t>EE112913</t>
  </si>
  <si>
    <t>EE112916</t>
  </si>
  <si>
    <t>EE112929</t>
  </si>
  <si>
    <t>EE112946</t>
  </si>
  <si>
    <t>EE112969</t>
  </si>
  <si>
    <t>EE112991</t>
  </si>
  <si>
    <t>EE112994</t>
  </si>
  <si>
    <t>EE113000</t>
  </si>
  <si>
    <t>EE113013</t>
  </si>
  <si>
    <t>EE113020</t>
  </si>
  <si>
    <t>EE113044</t>
  </si>
  <si>
    <t>EE113050</t>
  </si>
  <si>
    <t>EE113060</t>
  </si>
  <si>
    <t>EE113086</t>
  </si>
  <si>
    <t>EE113102</t>
  </si>
  <si>
    <t>EE113117</t>
  </si>
  <si>
    <t>EE113118</t>
  </si>
  <si>
    <t>EE113122</t>
  </si>
  <si>
    <t>EE113123</t>
  </si>
  <si>
    <t>EE113141</t>
  </si>
  <si>
    <t>EE113146</t>
  </si>
  <si>
    <t>EE113154</t>
  </si>
  <si>
    <t>EE113174</t>
  </si>
  <si>
    <t>EE113185</t>
  </si>
  <si>
    <t>EE113203</t>
  </si>
  <si>
    <t>EE113258</t>
  </si>
  <si>
    <t>EE113280</t>
  </si>
  <si>
    <t>EE113308</t>
  </si>
  <si>
    <t>EE113309</t>
  </si>
  <si>
    <t>EE113318</t>
  </si>
  <si>
    <t>EE113328</t>
  </si>
  <si>
    <t>EE113341</t>
  </si>
  <si>
    <t>EE113364</t>
  </si>
  <si>
    <t>EE113408</t>
  </si>
  <si>
    <t>EE113412</t>
  </si>
  <si>
    <t>EE113415</t>
  </si>
  <si>
    <t>EE113426</t>
  </si>
  <si>
    <t>EE113439</t>
  </si>
  <si>
    <t>EE113441</t>
  </si>
  <si>
    <t>EE113447</t>
  </si>
  <si>
    <t>EE113455</t>
  </si>
  <si>
    <t>EE113471</t>
  </si>
  <si>
    <t>EE113472</t>
  </si>
  <si>
    <t>EE113474</t>
  </si>
  <si>
    <t>EE113492</t>
  </si>
  <si>
    <t>EE113493</t>
  </si>
  <si>
    <t>EE113495</t>
  </si>
  <si>
    <t>EE113497</t>
  </si>
  <si>
    <t>EE113522</t>
  </si>
  <si>
    <t>EE113535</t>
  </si>
  <si>
    <t>EE113538</t>
  </si>
  <si>
    <t>EE113539</t>
  </si>
  <si>
    <t>EE113576</t>
  </si>
  <si>
    <t>EE113584</t>
  </si>
  <si>
    <t>EE113613</t>
  </si>
  <si>
    <t>EE113616</t>
  </si>
  <si>
    <t>EE113633</t>
  </si>
  <si>
    <t>EE113659</t>
  </si>
  <si>
    <t>EE113701</t>
  </si>
  <si>
    <t>EE113725</t>
  </si>
  <si>
    <t>EE113737</t>
  </si>
  <si>
    <t>EE113745</t>
  </si>
  <si>
    <t>EE113746</t>
  </si>
  <si>
    <t>EE113747</t>
  </si>
  <si>
    <t>EE113752</t>
  </si>
  <si>
    <t>EE113772</t>
  </si>
  <si>
    <t>EE113799</t>
  </si>
  <si>
    <t>EE113825</t>
  </si>
  <si>
    <t>EE113835</t>
  </si>
  <si>
    <t>EE113861</t>
  </si>
  <si>
    <t>EE113875</t>
  </si>
  <si>
    <t>EE113904</t>
  </si>
  <si>
    <t>EE113922</t>
  </si>
  <si>
    <t>EE113939</t>
  </si>
  <si>
    <t>EE113947</t>
  </si>
  <si>
    <t>EE113990</t>
  </si>
  <si>
    <t>EE114000</t>
  </si>
  <si>
    <t>EE114014</t>
  </si>
  <si>
    <t>EE114050</t>
  </si>
  <si>
    <t>EE114054</t>
  </si>
  <si>
    <t>EE114065</t>
  </si>
  <si>
    <t>EE114087</t>
  </si>
  <si>
    <t>EE114094</t>
  </si>
  <si>
    <t>EE114104</t>
  </si>
  <si>
    <t>EE114144</t>
  </si>
  <si>
    <t>EE114152</t>
  </si>
  <si>
    <t>EE114154</t>
  </si>
  <si>
    <t>EE114178</t>
  </si>
  <si>
    <t>EE114186</t>
  </si>
  <si>
    <t>EE114223</t>
  </si>
  <si>
    <t>EE114269</t>
  </si>
  <si>
    <t>EE114271</t>
  </si>
  <si>
    <t>EE114292</t>
  </si>
  <si>
    <t>EE114305</t>
  </si>
  <si>
    <t>EE114307</t>
  </si>
  <si>
    <t>EE114317</t>
  </si>
  <si>
    <t>EE114381</t>
  </si>
  <si>
    <t>EE114383</t>
  </si>
  <si>
    <t>EE114400</t>
  </si>
  <si>
    <t>EE114412</t>
  </si>
  <si>
    <t>EE114416</t>
  </si>
  <si>
    <t>EE114454</t>
  </si>
  <si>
    <t>EE114469</t>
  </si>
  <si>
    <t>EE114472</t>
  </si>
  <si>
    <t>EE114490</t>
  </si>
  <si>
    <t>EE114500</t>
  </si>
  <si>
    <t>EE114513</t>
  </si>
  <si>
    <t>EE114544</t>
  </si>
  <si>
    <t>EE114593</t>
  </si>
  <si>
    <t>EE114600</t>
  </si>
  <si>
    <t>EE114605</t>
  </si>
  <si>
    <t>EE114638</t>
  </si>
  <si>
    <t>EE114646</t>
  </si>
  <si>
    <t>EE114647</t>
  </si>
  <si>
    <t>EE114664</t>
  </si>
  <si>
    <t>EE114772</t>
  </si>
  <si>
    <t>EE114774</t>
  </si>
  <si>
    <t>EE114781</t>
  </si>
  <si>
    <t>EE114845</t>
  </si>
  <si>
    <t>EE114902</t>
  </si>
  <si>
    <t>EE114931</t>
  </si>
  <si>
    <t>EE114935</t>
  </si>
  <si>
    <t>EE114942</t>
  </si>
  <si>
    <t>EE114944</t>
  </si>
  <si>
    <t>EE114967</t>
  </si>
  <si>
    <t>EE114981</t>
  </si>
  <si>
    <t>EE114990</t>
  </si>
  <si>
    <t>EE114994</t>
  </si>
  <si>
    <t>EE114999</t>
  </si>
  <si>
    <t>EE115018</t>
  </si>
  <si>
    <t>EE115035</t>
  </si>
  <si>
    <t>EE115045</t>
  </si>
  <si>
    <t>EE115054</t>
  </si>
  <si>
    <t>EE115062</t>
  </si>
  <si>
    <t>EE115154</t>
  </si>
  <si>
    <t>EE115155</t>
  </si>
  <si>
    <t>EE115177</t>
  </si>
  <si>
    <t>EE115199</t>
  </si>
  <si>
    <t>EE115201</t>
  </si>
  <si>
    <t>EE115209</t>
  </si>
  <si>
    <t>EE115223</t>
  </si>
  <si>
    <t>EE115252</t>
  </si>
  <si>
    <t>EE115259</t>
  </si>
  <si>
    <t>EE115302</t>
  </si>
  <si>
    <t>EE115304</t>
  </si>
  <si>
    <t>EE115310</t>
  </si>
  <si>
    <t>EE115320</t>
  </si>
  <si>
    <t>EE115327</t>
  </si>
  <si>
    <t>EE115332</t>
  </si>
  <si>
    <t>EE115343</t>
  </si>
  <si>
    <t>EE115371</t>
  </si>
  <si>
    <t>EE115393</t>
  </si>
  <si>
    <t>EE115421</t>
  </si>
  <si>
    <t>EE115426</t>
  </si>
  <si>
    <t>EE115428</t>
  </si>
  <si>
    <t>EE115433</t>
  </si>
  <si>
    <t>EE115461</t>
  </si>
  <si>
    <t>EE115470</t>
  </si>
  <si>
    <t>EE115489</t>
  </si>
  <si>
    <t>EE115509</t>
  </si>
  <si>
    <t>EE115519</t>
  </si>
  <si>
    <t>EE115530</t>
  </si>
  <si>
    <t>EE115589</t>
  </si>
  <si>
    <t>EE115634</t>
  </si>
  <si>
    <t>EE115650</t>
  </si>
  <si>
    <t>EE115673</t>
  </si>
  <si>
    <t>EE115674</t>
  </si>
  <si>
    <t>EE115691</t>
  </si>
  <si>
    <t>EE115699</t>
  </si>
  <si>
    <t>EE115701</t>
  </si>
  <si>
    <t>EE115711</t>
  </si>
  <si>
    <t>EE115716</t>
  </si>
  <si>
    <t>EE115727</t>
  </si>
  <si>
    <t>EE115729</t>
  </si>
  <si>
    <t>EE115780</t>
  </si>
  <si>
    <t>EE115787</t>
  </si>
  <si>
    <t>EE115788</t>
  </si>
  <si>
    <t>EE115804</t>
  </si>
  <si>
    <t>EE115805</t>
  </si>
  <si>
    <t>EE115816</t>
  </si>
  <si>
    <t>EE115831</t>
  </si>
  <si>
    <t>EE115837</t>
  </si>
  <si>
    <t>EE115866</t>
  </si>
  <si>
    <t>EE115871</t>
  </si>
  <si>
    <t>EE115872</t>
  </si>
  <si>
    <t>EE115888</t>
  </si>
  <si>
    <t>EE115895</t>
  </si>
  <si>
    <t>EE115910</t>
  </si>
  <si>
    <t>EE115914</t>
  </si>
  <si>
    <t>EE115921</t>
  </si>
  <si>
    <t>EE115934</t>
  </si>
  <si>
    <t>EE115948</t>
  </si>
  <si>
    <t>EE115955</t>
  </si>
  <si>
    <t>EE115975</t>
  </si>
  <si>
    <t>EE115991</t>
  </si>
  <si>
    <t>EE115998</t>
  </si>
  <si>
    <t>EE116018</t>
  </si>
  <si>
    <t>EE116027</t>
  </si>
  <si>
    <t>EE116030</t>
  </si>
  <si>
    <t>EE116079</t>
  </si>
  <si>
    <t>EE116099</t>
  </si>
  <si>
    <t>EE116106</t>
  </si>
  <si>
    <t>EE116152</t>
  </si>
  <si>
    <t>EE116165</t>
  </si>
  <si>
    <t>EE116167</t>
  </si>
  <si>
    <t>EE116174</t>
  </si>
  <si>
    <t>EE116186</t>
  </si>
  <si>
    <t>EE116207</t>
  </si>
  <si>
    <t>EE116211</t>
  </si>
  <si>
    <t>EE116236</t>
  </si>
  <si>
    <t>EE116239</t>
  </si>
  <si>
    <t>EE116254</t>
  </si>
  <si>
    <t>EE116257</t>
  </si>
  <si>
    <t>EE116293</t>
  </si>
  <si>
    <t>EE116296</t>
  </si>
  <si>
    <t>EE116300</t>
  </si>
  <si>
    <t>EE116307</t>
  </si>
  <si>
    <t>EE116317</t>
  </si>
  <si>
    <t>EE116323</t>
  </si>
  <si>
    <t>EE116327</t>
  </si>
  <si>
    <t>EE116384</t>
  </si>
  <si>
    <t>EE116399</t>
  </si>
  <si>
    <t>EE116400</t>
  </si>
  <si>
    <t>EE116420</t>
  </si>
  <si>
    <t>EE116425</t>
  </si>
  <si>
    <t>EE116426</t>
  </si>
  <si>
    <t>EE116496</t>
  </si>
  <si>
    <t>EE116525</t>
  </si>
  <si>
    <t>EE116533</t>
  </si>
  <si>
    <t>EE116543</t>
  </si>
  <si>
    <t>EE116544</t>
  </si>
  <si>
    <t>EE116584</t>
  </si>
  <si>
    <t>EE116594</t>
  </si>
  <si>
    <t>EE116603</t>
  </si>
  <si>
    <t>EE116655</t>
  </si>
  <si>
    <t>EE116690</t>
  </si>
  <si>
    <t>EE116711</t>
  </si>
  <si>
    <t>EE116724</t>
  </si>
  <si>
    <t>EE116732</t>
  </si>
  <si>
    <t>EE116733</t>
  </si>
  <si>
    <t>EE116749</t>
  </si>
  <si>
    <t>EE116752</t>
  </si>
  <si>
    <t>EE116756</t>
  </si>
  <si>
    <t>EE116766</t>
  </si>
  <si>
    <t>EE116770</t>
  </si>
  <si>
    <t>EE116773</t>
  </si>
  <si>
    <t>EE116779</t>
  </si>
  <si>
    <t>EE116789</t>
  </si>
  <si>
    <t>EE116790</t>
  </si>
  <si>
    <t>EE116798</t>
  </si>
  <si>
    <t>EE116880</t>
  </si>
  <si>
    <t>EE116885</t>
  </si>
  <si>
    <t>EE116894</t>
  </si>
  <si>
    <t>EE116943</t>
  </si>
  <si>
    <t>EE116953</t>
  </si>
  <si>
    <t>EE116958</t>
  </si>
  <si>
    <t>EE116977</t>
  </si>
  <si>
    <t>EE116978</t>
  </si>
  <si>
    <t>EE117033</t>
  </si>
  <si>
    <t>EE117053</t>
  </si>
  <si>
    <t>EE117074</t>
  </si>
  <si>
    <t>EE117075</t>
  </si>
  <si>
    <t>EE117108</t>
  </si>
  <si>
    <t>EE117112</t>
  </si>
  <si>
    <t>EE117118</t>
  </si>
  <si>
    <t>EE117126</t>
  </si>
  <si>
    <t>EE117178</t>
  </si>
  <si>
    <t>EE117218</t>
  </si>
  <si>
    <t>EE117229</t>
  </si>
  <si>
    <t>EE117239</t>
  </si>
  <si>
    <t>EE117248</t>
  </si>
  <si>
    <t>EE117253</t>
  </si>
  <si>
    <t>EE117268</t>
  </si>
  <si>
    <t>EE117276</t>
  </si>
  <si>
    <t>EE117277</t>
  </si>
  <si>
    <t>EE117280</t>
  </si>
  <si>
    <t>EE117299</t>
  </si>
  <si>
    <t>EE117355</t>
  </si>
  <si>
    <t>EE117356</t>
  </si>
  <si>
    <t>EE117357</t>
  </si>
  <si>
    <t>EE117398</t>
  </si>
  <si>
    <t>EE117400</t>
  </si>
  <si>
    <t>EE117408</t>
  </si>
  <si>
    <t>EE117495</t>
  </si>
  <si>
    <t>EE117496</t>
  </si>
  <si>
    <t>EE117512</t>
  </si>
  <si>
    <t>EE117516</t>
  </si>
  <si>
    <t>EE117522</t>
  </si>
  <si>
    <t>EE117524</t>
  </si>
  <si>
    <t>EE117533</t>
  </si>
  <si>
    <t>EE117536</t>
  </si>
  <si>
    <t>EE117549</t>
  </si>
  <si>
    <t>EE117587</t>
  </si>
  <si>
    <t>EE117592</t>
  </si>
  <si>
    <t>EE117611</t>
  </si>
  <si>
    <t>EE117638</t>
  </si>
  <si>
    <t>EE117642</t>
  </si>
  <si>
    <t>EE117656</t>
  </si>
  <si>
    <t>EE117675</t>
  </si>
  <si>
    <t>EE117685</t>
  </si>
  <si>
    <t>EE117762</t>
  </si>
  <si>
    <t>EE117766</t>
  </si>
  <si>
    <t>EE117785</t>
  </si>
  <si>
    <t>EE117791</t>
  </si>
  <si>
    <t>EE117811</t>
  </si>
  <si>
    <t>EE117842</t>
  </si>
  <si>
    <t>EE117867</t>
  </si>
  <si>
    <t>EE117868</t>
  </si>
  <si>
    <t>EE117930</t>
  </si>
  <si>
    <t>EE117961</t>
  </si>
  <si>
    <t>EE117970</t>
  </si>
  <si>
    <t>EE118002</t>
  </si>
  <si>
    <t>EE118011</t>
  </si>
  <si>
    <t>EE118012</t>
  </si>
  <si>
    <t>EE118026</t>
  </si>
  <si>
    <t>EE118044</t>
  </si>
  <si>
    <t>EE118050</t>
  </si>
  <si>
    <t>EE118051</t>
  </si>
  <si>
    <t>EE118066</t>
  </si>
  <si>
    <t>EE118087</t>
  </si>
  <si>
    <t>EE118127</t>
  </si>
  <si>
    <t>EE118148</t>
  </si>
  <si>
    <t>EE118150</t>
  </si>
  <si>
    <t>EE118158</t>
  </si>
  <si>
    <t>EE118181</t>
  </si>
  <si>
    <t>EE118190</t>
  </si>
  <si>
    <t>EE118197</t>
  </si>
  <si>
    <t>EE118210</t>
  </si>
  <si>
    <t>EE118212</t>
  </si>
  <si>
    <t>EE118215</t>
  </si>
  <si>
    <t>EE118217</t>
  </si>
  <si>
    <t>EE118222</t>
  </si>
  <si>
    <t>EE118229</t>
  </si>
  <si>
    <t>EE118278</t>
  </si>
  <si>
    <t>EE118304</t>
  </si>
  <si>
    <t>EE118313</t>
  </si>
  <si>
    <t>EE118315</t>
  </si>
  <si>
    <t>EE118317</t>
  </si>
  <si>
    <t>EE118330</t>
  </si>
  <si>
    <t>EE118348</t>
  </si>
  <si>
    <t>EE118369</t>
  </si>
  <si>
    <t>EE118405</t>
  </si>
  <si>
    <t>EE118415</t>
  </si>
  <si>
    <t>EE118423</t>
  </si>
  <si>
    <t>EE118440</t>
  </si>
  <si>
    <t>EE118452</t>
  </si>
  <si>
    <t>EE118467</t>
  </si>
  <si>
    <t>EE118469</t>
  </si>
  <si>
    <t>EE118474</t>
  </si>
  <si>
    <t>EE118492</t>
  </si>
  <si>
    <t>EE118504</t>
  </si>
  <si>
    <t>EE118516</t>
  </si>
  <si>
    <t>EE118518</t>
  </si>
  <si>
    <t>EE118528</t>
  </si>
  <si>
    <t>EE118545</t>
  </si>
  <si>
    <t>EE118546</t>
  </si>
  <si>
    <t>EE118552</t>
  </si>
  <si>
    <t>EE118582</t>
  </si>
  <si>
    <t>EE118639</t>
  </si>
  <si>
    <t>EE118658</t>
  </si>
  <si>
    <t>EE118659</t>
  </si>
  <si>
    <t>EE118675</t>
  </si>
  <si>
    <t>EE118686</t>
  </si>
  <si>
    <t>EE118702</t>
  </si>
  <si>
    <t>EE118709</t>
  </si>
  <si>
    <t>EE118735</t>
  </si>
  <si>
    <t>EE118738</t>
  </si>
  <si>
    <t>EE118751</t>
  </si>
  <si>
    <t>EE118759</t>
  </si>
  <si>
    <t>EE118762</t>
  </si>
  <si>
    <t>EE118783</t>
  </si>
  <si>
    <t>EE118784</t>
  </si>
  <si>
    <t>EE118785</t>
  </si>
  <si>
    <t>EE118809</t>
  </si>
  <si>
    <t>EE118810</t>
  </si>
  <si>
    <t>EE118823</t>
  </si>
  <si>
    <t>EE118830</t>
  </si>
  <si>
    <t>EE118843</t>
  </si>
  <si>
    <t>EE118844</t>
  </si>
  <si>
    <t>EE118857</t>
  </si>
  <si>
    <t>EE118860</t>
  </si>
  <si>
    <t>EE118884</t>
  </si>
  <si>
    <t>EE118892</t>
  </si>
  <si>
    <t>EE118894</t>
  </si>
  <si>
    <t>EE118904</t>
  </si>
  <si>
    <t>EE118929</t>
  </si>
  <si>
    <t>EE118933</t>
  </si>
  <si>
    <t>EE118936</t>
  </si>
  <si>
    <t>EE118948</t>
  </si>
  <si>
    <t>EE119035</t>
  </si>
  <si>
    <t>EE119041</t>
  </si>
  <si>
    <t>EE119047</t>
  </si>
  <si>
    <t>EE119048</t>
  </si>
  <si>
    <t>EE119073</t>
  </si>
  <si>
    <t>EE119116</t>
  </si>
  <si>
    <t>EE119129</t>
  </si>
  <si>
    <t>EE119130</t>
  </si>
  <si>
    <t>EE119131</t>
  </si>
  <si>
    <t>EE119137</t>
  </si>
  <si>
    <t>EE119148</t>
  </si>
  <si>
    <t>EE119150</t>
  </si>
  <si>
    <t>EE119151</t>
  </si>
  <si>
    <t>EE119159</t>
  </si>
  <si>
    <t>EE119177</t>
  </si>
  <si>
    <t>EE119184</t>
  </si>
  <si>
    <t>EE119194</t>
  </si>
  <si>
    <t>EE119209</t>
  </si>
  <si>
    <t>EE119210</t>
  </si>
  <si>
    <t>EE119213</t>
  </si>
  <si>
    <t>EE119227</t>
  </si>
  <si>
    <t>EE119228</t>
  </si>
  <si>
    <t>EE119237</t>
  </si>
  <si>
    <t>EE119244</t>
  </si>
  <si>
    <t>EE119315</t>
  </si>
  <si>
    <t>EE119321</t>
  </si>
  <si>
    <t>EE119336</t>
  </si>
  <si>
    <t>EE119346</t>
  </si>
  <si>
    <t>EE119354</t>
  </si>
  <si>
    <t>EE119357</t>
  </si>
  <si>
    <t>EE119359</t>
  </si>
  <si>
    <t>EE119389</t>
  </si>
  <si>
    <t>EE119396</t>
  </si>
  <si>
    <t>EE119412</t>
  </si>
  <si>
    <t>EE119426</t>
  </si>
  <si>
    <t>EE119588</t>
  </si>
  <si>
    <t>EE119596</t>
  </si>
  <si>
    <t>EE119611</t>
  </si>
  <si>
    <t>EE119618</t>
  </si>
  <si>
    <t>EE119634</t>
  </si>
  <si>
    <t>EE119653</t>
  </si>
  <si>
    <t>EE119686</t>
  </si>
  <si>
    <t>EE119703</t>
  </si>
  <si>
    <t>EE119717</t>
  </si>
  <si>
    <t>EE119726</t>
  </si>
  <si>
    <t>EE119745</t>
  </si>
  <si>
    <t>EE119781</t>
  </si>
  <si>
    <t>EE119814</t>
  </si>
  <si>
    <t>EE119827</t>
  </si>
  <si>
    <t>EE119861</t>
  </si>
  <si>
    <t>EE119901</t>
  </si>
  <si>
    <t>EE119911</t>
  </si>
  <si>
    <t>EE119918</t>
  </si>
  <si>
    <t>EE119964</t>
  </si>
  <si>
    <t>EE119965</t>
  </si>
  <si>
    <t>EE119974</t>
  </si>
  <si>
    <t>EE119987</t>
  </si>
  <si>
    <t>EE119990</t>
  </si>
  <si>
    <t>EE120008</t>
  </si>
  <si>
    <t>EE120029</t>
  </si>
  <si>
    <t>EE120043</t>
  </si>
  <si>
    <t>EE120065</t>
  </si>
  <si>
    <t>EE120080</t>
  </si>
  <si>
    <t>EE120082</t>
  </si>
  <si>
    <t>EE120084</t>
  </si>
  <si>
    <t>EE120087</t>
  </si>
  <si>
    <t>EE120090</t>
  </si>
  <si>
    <t>EE120134</t>
  </si>
  <si>
    <t>EE120160</t>
  </si>
  <si>
    <t>EE120168</t>
  </si>
  <si>
    <t>EE120174</t>
  </si>
  <si>
    <t>EE120205</t>
  </si>
  <si>
    <t>EE120210</t>
  </si>
  <si>
    <t>EE120218</t>
  </si>
  <si>
    <t>EE120229</t>
  </si>
  <si>
    <t>EE120231</t>
  </si>
  <si>
    <t>EE120247</t>
  </si>
  <si>
    <t>EE120256</t>
  </si>
  <si>
    <t>EE120260</t>
  </si>
  <si>
    <t>EE120269</t>
  </si>
  <si>
    <t>EE120275</t>
  </si>
  <si>
    <t>EE120278</t>
  </si>
  <si>
    <t>EE120291</t>
  </si>
  <si>
    <t>EE120309</t>
  </si>
  <si>
    <t>EE120329</t>
  </si>
  <si>
    <t>EE120334</t>
  </si>
  <si>
    <t>EE120341</t>
  </si>
  <si>
    <t>EE120359</t>
  </si>
  <si>
    <t>EE120373</t>
  </si>
  <si>
    <t>EE120378</t>
  </si>
  <si>
    <t>EE120385</t>
  </si>
  <si>
    <t>EE120440</t>
  </si>
  <si>
    <t>EE120451</t>
  </si>
  <si>
    <t>EE120453</t>
  </si>
  <si>
    <t>EE120458</t>
  </si>
  <si>
    <t>EE120465</t>
  </si>
  <si>
    <t>EE120484</t>
  </si>
  <si>
    <t>EE120485</t>
  </si>
  <si>
    <t>EE120506</t>
  </si>
  <si>
    <t>EE120528</t>
  </si>
  <si>
    <t>EE120545</t>
  </si>
  <si>
    <t>EE120555</t>
  </si>
  <si>
    <t>EE120559</t>
  </si>
  <si>
    <t>EE120562</t>
  </si>
  <si>
    <t>EE120591</t>
  </si>
  <si>
    <t>EE120599</t>
  </si>
  <si>
    <t>EE120602</t>
  </si>
  <si>
    <t>EE120604</t>
  </si>
  <si>
    <t>EE120608</t>
  </si>
  <si>
    <t>EE120610</t>
  </si>
  <si>
    <t>EE120612</t>
  </si>
  <si>
    <t>EE120623</t>
  </si>
  <si>
    <t>EE120661</t>
  </si>
  <si>
    <t>EE120688</t>
  </si>
  <si>
    <t>EE120693</t>
  </si>
  <si>
    <t>EE120701</t>
  </si>
  <si>
    <t>EE120702</t>
  </si>
  <si>
    <t>EE120717</t>
  </si>
  <si>
    <t>EE120730</t>
  </si>
  <si>
    <t>EE120734</t>
  </si>
  <si>
    <t>EE120798</t>
  </si>
  <si>
    <t>EE120810</t>
  </si>
  <si>
    <t>EE120823</t>
  </si>
  <si>
    <t>EE120856</t>
  </si>
  <si>
    <t>EE120868</t>
  </si>
  <si>
    <t>EE120884</t>
  </si>
  <si>
    <t>EE120888</t>
  </si>
  <si>
    <t>EE120890</t>
  </si>
  <si>
    <t>EE120924</t>
  </si>
  <si>
    <t>EE120932</t>
  </si>
  <si>
    <t>EE120946</t>
  </si>
  <si>
    <t>EE120984</t>
  </si>
  <si>
    <t>EE121009</t>
  </si>
  <si>
    <t>EE121027</t>
  </si>
  <si>
    <t>EE121042</t>
  </si>
  <si>
    <t>EE121091</t>
  </si>
  <si>
    <t>EE121153</t>
  </si>
  <si>
    <t>EE121162</t>
  </si>
  <si>
    <t>EE121176</t>
  </si>
  <si>
    <t>EE121209</t>
  </si>
  <si>
    <t>EE121230</t>
  </si>
  <si>
    <t>EE121235</t>
  </si>
  <si>
    <t>EE121241</t>
  </si>
  <si>
    <t>EE121252</t>
  </si>
  <si>
    <t>EE121253</t>
  </si>
  <si>
    <t>EE121254</t>
  </si>
  <si>
    <t>EE121274</t>
  </si>
  <si>
    <t>EE121275</t>
  </si>
  <si>
    <t>EE121279</t>
  </si>
  <si>
    <t>EE121289</t>
  </si>
  <si>
    <t>EE121291</t>
  </si>
  <si>
    <t>EE121302</t>
  </si>
  <si>
    <t>EE121333</t>
  </si>
  <si>
    <t>EE121345</t>
  </si>
  <si>
    <t>EE121351</t>
  </si>
  <si>
    <t>EE121358</t>
  </si>
  <si>
    <t>EE121364</t>
  </si>
  <si>
    <t>EE121439</t>
  </si>
  <si>
    <t>EE121451</t>
  </si>
  <si>
    <t>EE121452</t>
  </si>
  <si>
    <t>EE121453</t>
  </si>
  <si>
    <t>EE121459</t>
  </si>
  <si>
    <t>EE121463</t>
  </si>
  <si>
    <t>EE121472</t>
  </si>
  <si>
    <t>EE121477</t>
  </si>
  <si>
    <t>EE121487</t>
  </si>
  <si>
    <t>EE121496</t>
  </si>
  <si>
    <t>EE121500</t>
  </si>
  <si>
    <t>EE121512</t>
  </si>
  <si>
    <t>EE121514</t>
  </si>
  <si>
    <t>EE121515</t>
  </si>
  <si>
    <t>EE121522</t>
  </si>
  <si>
    <t>EE121530</t>
  </si>
  <si>
    <t>EE121536</t>
  </si>
  <si>
    <t>EE121545</t>
  </si>
  <si>
    <t>EE121559</t>
  </si>
  <si>
    <t>EE121600</t>
  </si>
  <si>
    <t>EE121602</t>
  </si>
  <si>
    <t>EE121616</t>
  </si>
  <si>
    <t>EE121638</t>
  </si>
  <si>
    <t>EE121643</t>
  </si>
  <si>
    <t>EE121644</t>
  </si>
  <si>
    <t>EE121649</t>
  </si>
  <si>
    <t>EE121653</t>
  </si>
  <si>
    <t>EE121660</t>
  </si>
  <si>
    <t>EE121663</t>
  </si>
  <si>
    <t>EE121665</t>
  </si>
  <si>
    <t>EE121672</t>
  </si>
  <si>
    <t>EE121693</t>
  </si>
  <si>
    <t>EE121695</t>
  </si>
  <si>
    <t>EE121717</t>
  </si>
  <si>
    <t>EE121725</t>
  </si>
  <si>
    <t>EE121737</t>
  </si>
  <si>
    <t>EE121741</t>
  </si>
  <si>
    <t>EE121767</t>
  </si>
  <si>
    <t>EE121791</t>
  </si>
  <si>
    <t>EE121801</t>
  </si>
  <si>
    <t>EE121806</t>
  </si>
  <si>
    <t>EE121815</t>
  </si>
  <si>
    <t>EE121836</t>
  </si>
  <si>
    <t>EE121848</t>
  </si>
  <si>
    <t>EE121854</t>
  </si>
  <si>
    <t>EE121866</t>
  </si>
  <si>
    <t>EE121878</t>
  </si>
  <si>
    <t>EE121898</t>
  </si>
  <si>
    <t>EE121907</t>
  </si>
  <si>
    <t>EE121911</t>
  </si>
  <si>
    <t>EE121920</t>
  </si>
  <si>
    <t>EE121937</t>
  </si>
  <si>
    <t>EE121938</t>
  </si>
  <si>
    <t>EE121940</t>
  </si>
  <si>
    <t>EE121963</t>
  </si>
  <si>
    <t>EE121972</t>
  </si>
  <si>
    <t>EE121993</t>
  </si>
  <si>
    <t>EE122000</t>
  </si>
  <si>
    <t>EE122001</t>
  </si>
  <si>
    <t>EE122024</t>
  </si>
  <si>
    <t>EE122025</t>
  </si>
  <si>
    <t>EE122043</t>
  </si>
  <si>
    <t>EE122047</t>
  </si>
  <si>
    <t>EE122052</t>
  </si>
  <si>
    <t>EE122056</t>
  </si>
  <si>
    <t>EE122065</t>
  </si>
  <si>
    <t>EE122069</t>
  </si>
  <si>
    <t>EE122070</t>
  </si>
  <si>
    <t>EE122074</t>
  </si>
  <si>
    <t>EE122098</t>
  </si>
  <si>
    <t>EE122106</t>
  </si>
  <si>
    <t>EE122110</t>
  </si>
  <si>
    <t>EE122111</t>
  </si>
  <si>
    <t>EE122119</t>
  </si>
  <si>
    <t>EE122125</t>
  </si>
  <si>
    <t>EE122133</t>
  </si>
  <si>
    <t>EE122153</t>
  </si>
  <si>
    <t>EE122157</t>
  </si>
  <si>
    <t>EE122172</t>
  </si>
  <si>
    <t>EE122193</t>
  </si>
  <si>
    <t>EE122195</t>
  </si>
  <si>
    <t>EE122211</t>
  </si>
  <si>
    <t>EE122226</t>
  </si>
  <si>
    <t>EE122227</t>
  </si>
  <si>
    <t>EE122238</t>
  </si>
  <si>
    <t>EE122242</t>
  </si>
  <si>
    <t>EE122260</t>
  </si>
  <si>
    <t>EE122271</t>
  </si>
  <si>
    <t>EE122276</t>
  </si>
  <si>
    <t>EE122278</t>
  </si>
  <si>
    <t>EE122307</t>
  </si>
  <si>
    <t>EE122309</t>
  </si>
  <si>
    <t>EE122322</t>
  </si>
  <si>
    <t>EE122330</t>
  </si>
  <si>
    <t>EE122340</t>
  </si>
  <si>
    <t>EE122356</t>
  </si>
  <si>
    <t>EE122362</t>
  </si>
  <si>
    <t>EE122374</t>
  </si>
  <si>
    <t>EE122384</t>
  </si>
  <si>
    <t>EE122393</t>
  </si>
  <si>
    <t>EE122423</t>
  </si>
  <si>
    <t>EE122428</t>
  </si>
  <si>
    <t>EE122430</t>
  </si>
  <si>
    <t>EE122435</t>
  </si>
  <si>
    <t>EE122437</t>
  </si>
  <si>
    <t>EE122454</t>
  </si>
  <si>
    <t>EE122460</t>
  </si>
  <si>
    <t>EE122462</t>
  </si>
  <si>
    <t>EE122464</t>
  </si>
  <si>
    <t>EE122476</t>
  </si>
  <si>
    <t>EE122477</t>
  </si>
  <si>
    <t>EE122481</t>
  </si>
  <si>
    <t>EE122492</t>
  </si>
  <si>
    <t>EE122522</t>
  </si>
  <si>
    <t>EE122523</t>
  </si>
  <si>
    <t>EE122549</t>
  </si>
  <si>
    <t>EE122552</t>
  </si>
  <si>
    <t>EE122566</t>
  </si>
  <si>
    <t>EE122569</t>
  </si>
  <si>
    <t>EE122570</t>
  </si>
  <si>
    <t>EE122588</t>
  </si>
  <si>
    <t>EE122607</t>
  </si>
  <si>
    <t>EE122623</t>
  </si>
  <si>
    <t>EE122630</t>
  </si>
  <si>
    <t>EE122635</t>
  </si>
  <si>
    <t>EE122638</t>
  </si>
  <si>
    <t>EE122647</t>
  </si>
  <si>
    <t>EE122655</t>
  </si>
  <si>
    <t>EE122656</t>
  </si>
  <si>
    <t>EE122662</t>
  </si>
  <si>
    <t>EE122679</t>
  </si>
  <si>
    <t>EE122682</t>
  </si>
  <si>
    <t>EE122683</t>
  </si>
  <si>
    <t>EE122687</t>
  </si>
  <si>
    <t>EE122694</t>
  </si>
  <si>
    <t>EE122707</t>
  </si>
  <si>
    <t>EE122711</t>
  </si>
  <si>
    <t>EE122716</t>
  </si>
  <si>
    <t>EE122742</t>
  </si>
  <si>
    <t>EE122765</t>
  </si>
  <si>
    <t>EE122769</t>
  </si>
  <si>
    <t>EE122770</t>
  </si>
  <si>
    <t>EE122786</t>
  </si>
  <si>
    <t>EE122825</t>
  </si>
  <si>
    <t>EE122827</t>
  </si>
  <si>
    <t>EE122866</t>
  </si>
  <si>
    <t>EE122872</t>
  </si>
  <si>
    <t>EE122875</t>
  </si>
  <si>
    <t>EE122885</t>
  </si>
  <si>
    <t>EE122888</t>
  </si>
  <si>
    <t>EE122908</t>
  </si>
  <si>
    <t>EE122909</t>
  </si>
  <si>
    <t>EE122920</t>
  </si>
  <si>
    <t>EE122932</t>
  </si>
  <si>
    <t>EE122942</t>
  </si>
  <si>
    <t>EE123008</t>
  </si>
  <si>
    <t>EE123017</t>
  </si>
  <si>
    <t>EE123022</t>
  </si>
  <si>
    <t>EE123033</t>
  </si>
  <si>
    <t>EE123036</t>
  </si>
  <si>
    <t>EE123053</t>
  </si>
  <si>
    <t>EE123090</t>
  </si>
  <si>
    <t>EE123094</t>
  </si>
  <si>
    <t>EE123127</t>
  </si>
  <si>
    <t>EE123128</t>
  </si>
  <si>
    <t>EE123137</t>
  </si>
  <si>
    <t>EE123158</t>
  </si>
  <si>
    <t>EE123166</t>
  </si>
  <si>
    <t>EE123168</t>
  </si>
  <si>
    <t>EE123169</t>
  </si>
  <si>
    <t>EE123208</t>
  </si>
  <si>
    <t>EE123212</t>
  </si>
  <si>
    <t>EE123217</t>
  </si>
  <si>
    <t>EE123218</t>
  </si>
  <si>
    <t>EE123219</t>
  </si>
  <si>
    <t>EE123229</t>
  </si>
  <si>
    <t>EE123231</t>
  </si>
  <si>
    <t>EE123234</t>
  </si>
  <si>
    <t>EE123284</t>
  </si>
  <si>
    <t>EE123309</t>
  </si>
  <si>
    <t>EE123331</t>
  </si>
  <si>
    <t>EE123357</t>
  </si>
  <si>
    <t>EE123383</t>
  </si>
  <si>
    <t>EE123384</t>
  </si>
  <si>
    <t>EE123406</t>
  </si>
  <si>
    <t>EE123409</t>
  </si>
  <si>
    <t>EE123419</t>
  </si>
  <si>
    <t>EE123441</t>
  </si>
  <si>
    <t>EE123450</t>
  </si>
  <si>
    <t>EE123455</t>
  </si>
  <si>
    <t>EE123462</t>
  </si>
  <si>
    <t>EE123492</t>
  </si>
  <si>
    <t>EE123502</t>
  </si>
  <si>
    <t>EE123515</t>
  </si>
  <si>
    <t>EE123524</t>
  </si>
  <si>
    <t>EE123527</t>
  </si>
  <si>
    <t>EE123539</t>
  </si>
  <si>
    <t>EE123552</t>
  </si>
  <si>
    <t>EE123553</t>
  </si>
  <si>
    <t>EE123554</t>
  </si>
  <si>
    <t>EE123555</t>
  </si>
  <si>
    <t>EE123558</t>
  </si>
  <si>
    <t>EE123561</t>
  </si>
  <si>
    <t>EE123564</t>
  </si>
  <si>
    <t>EE123573</t>
  </si>
  <si>
    <t>EE123600</t>
  </si>
  <si>
    <t>EE123603</t>
  </si>
  <si>
    <t>EE123606</t>
  </si>
  <si>
    <t>EE123608</t>
  </si>
  <si>
    <t>EE123611</t>
  </si>
  <si>
    <t>EE123616</t>
  </si>
  <si>
    <t>EE123621</t>
  </si>
  <si>
    <t>EE123641</t>
  </si>
  <si>
    <t>EE123646</t>
  </si>
  <si>
    <t>EE123653</t>
  </si>
  <si>
    <t>EE123657</t>
  </si>
  <si>
    <t>EE123678</t>
  </si>
  <si>
    <t>EE123685</t>
  </si>
  <si>
    <t>EE123688</t>
  </si>
  <si>
    <t>EE123694</t>
  </si>
  <si>
    <t>EE123700</t>
  </si>
  <si>
    <t>EE123707</t>
  </si>
  <si>
    <t>EE123735</t>
  </si>
  <si>
    <t>EE123736</t>
  </si>
  <si>
    <t>EE123738</t>
  </si>
  <si>
    <t>EE123741</t>
  </si>
  <si>
    <t>EE123743</t>
  </si>
  <si>
    <t>EE123747</t>
  </si>
  <si>
    <t>EE123755</t>
  </si>
  <si>
    <t>EE123763</t>
  </si>
  <si>
    <t>EE123768</t>
  </si>
  <si>
    <t>EE123787</t>
  </si>
  <si>
    <t>EE123788</t>
  </si>
  <si>
    <t>EE123806</t>
  </si>
  <si>
    <t>EE123813</t>
  </si>
  <si>
    <t>EE123818</t>
  </si>
  <si>
    <t>EE123820</t>
  </si>
  <si>
    <t>EE123826</t>
  </si>
  <si>
    <t>EE123841</t>
  </si>
  <si>
    <t>EE123850</t>
  </si>
  <si>
    <t>EE123851</t>
  </si>
  <si>
    <t>EE123859</t>
  </si>
  <si>
    <t>EE123863</t>
  </si>
  <si>
    <t>EE123870</t>
  </si>
  <si>
    <t>EE123884</t>
  </si>
  <si>
    <t>EE123885</t>
  </si>
  <si>
    <t>EE123886</t>
  </si>
  <si>
    <t>EE123889</t>
  </si>
  <si>
    <t>EE123913</t>
  </si>
  <si>
    <t>EE123914</t>
  </si>
  <si>
    <t>EE123915</t>
  </si>
  <si>
    <t>EE123921</t>
  </si>
  <si>
    <t>EE123938</t>
  </si>
  <si>
    <t>EE123941</t>
  </si>
  <si>
    <t>EE123946</t>
  </si>
  <si>
    <t>EE123948</t>
  </si>
  <si>
    <t>EE123955</t>
  </si>
  <si>
    <t>EE123959</t>
  </si>
  <si>
    <t>EE123968</t>
  </si>
  <si>
    <t>EE123975</t>
  </si>
  <si>
    <t>EE123999</t>
  </si>
  <si>
    <t>EE124000</t>
  </si>
  <si>
    <t>EE124008</t>
  </si>
  <si>
    <t>EE124011</t>
  </si>
  <si>
    <t>EE124024</t>
  </si>
  <si>
    <t>EE124043</t>
  </si>
  <si>
    <t>EE124045</t>
  </si>
  <si>
    <t>EE124046</t>
  </si>
  <si>
    <t>EE124070</t>
  </si>
  <si>
    <t>EE124071</t>
  </si>
  <si>
    <t>EE124085</t>
  </si>
  <si>
    <t>EE124089</t>
  </si>
  <si>
    <t>EE124091</t>
  </si>
  <si>
    <t>EE124096</t>
  </si>
  <si>
    <t>EE124110</t>
  </si>
  <si>
    <t>EE124114</t>
  </si>
  <si>
    <t>EE124120</t>
  </si>
  <si>
    <t>EE124131</t>
  </si>
  <si>
    <t>EE124132</t>
  </si>
  <si>
    <t>EE124156</t>
  </si>
  <si>
    <t>EE124173</t>
  </si>
  <si>
    <t>EE124174</t>
  </si>
  <si>
    <t>EE124178</t>
  </si>
  <si>
    <t>EE124187</t>
  </si>
  <si>
    <t>EE124191</t>
  </si>
  <si>
    <t>EE124202</t>
  </si>
  <si>
    <t>EE124211</t>
  </si>
  <si>
    <t>EE124228</t>
  </si>
  <si>
    <t>EE124233</t>
  </si>
  <si>
    <t>EE124245</t>
  </si>
  <si>
    <t>EE124259</t>
  </si>
  <si>
    <t>EE124267</t>
  </si>
  <si>
    <t>EE124271</t>
  </si>
  <si>
    <t>EE124276</t>
  </si>
  <si>
    <t>EE124277</t>
  </si>
  <si>
    <t>EE124282</t>
  </si>
  <si>
    <t>EE124301</t>
  </si>
  <si>
    <t>EE124311</t>
  </si>
  <si>
    <t>EE124318</t>
  </si>
  <si>
    <t>EE124328</t>
  </si>
  <si>
    <t>EE124331</t>
  </si>
  <si>
    <t>EE124339</t>
  </si>
  <si>
    <t>EE124352</t>
  </si>
  <si>
    <t>EE124370</t>
  </si>
  <si>
    <t>EE124372</t>
  </si>
  <si>
    <t>EE124392</t>
  </si>
  <si>
    <t>EE124399</t>
  </si>
  <si>
    <t>EE124424</t>
  </si>
  <si>
    <t>EE124428</t>
  </si>
  <si>
    <t>EE124451</t>
  </si>
  <si>
    <t>EE124469</t>
  </si>
  <si>
    <t>EE124473</t>
  </si>
  <si>
    <t>EE124478</t>
  </si>
  <si>
    <t>EE124488</t>
  </si>
  <si>
    <t>EE124498</t>
  </si>
  <si>
    <t>EE124514</t>
  </si>
  <si>
    <t>EE124515</t>
  </si>
  <si>
    <t>EE124517</t>
  </si>
  <si>
    <t>EE124519</t>
  </si>
  <si>
    <t>EE124541</t>
  </si>
  <si>
    <t>EE124547</t>
  </si>
  <si>
    <t>EE124549</t>
  </si>
  <si>
    <t>EE124557</t>
  </si>
  <si>
    <t>EE124569</t>
  </si>
  <si>
    <t>EE124594</t>
  </si>
  <si>
    <t>EE124597</t>
  </si>
  <si>
    <t>EE124600</t>
  </si>
  <si>
    <t>EE124613</t>
  </si>
  <si>
    <t>EE124615</t>
  </si>
  <si>
    <t>EE124630</t>
  </si>
  <si>
    <t>EE124637</t>
  </si>
  <si>
    <t>EE124646</t>
  </si>
  <si>
    <t>EE124651</t>
  </si>
  <si>
    <t>EE124658</t>
  </si>
  <si>
    <t>EE124676</t>
  </si>
  <si>
    <t>EE124702</t>
  </si>
  <si>
    <t>EE124708</t>
  </si>
  <si>
    <t>EE124721</t>
  </si>
  <si>
    <t>EE124741</t>
  </si>
  <si>
    <t>EE124750</t>
  </si>
  <si>
    <t>EE124758</t>
  </si>
  <si>
    <t>EE124772</t>
  </si>
  <si>
    <t>EE124783</t>
  </si>
  <si>
    <t>EE124786</t>
  </si>
  <si>
    <t>EE124797</t>
  </si>
  <si>
    <t>EE124818</t>
  </si>
  <si>
    <t>EE124822</t>
  </si>
  <si>
    <t>EE124833</t>
  </si>
  <si>
    <t>EE124849</t>
  </si>
  <si>
    <t>EE124853</t>
  </si>
  <si>
    <t>EE124854</t>
  </si>
  <si>
    <t>EE124857</t>
  </si>
  <si>
    <t>EE124859</t>
  </si>
  <si>
    <t>EE124860</t>
  </si>
  <si>
    <t>EE124868</t>
  </si>
  <si>
    <t>EE124877</t>
  </si>
  <si>
    <t>EE124878</t>
  </si>
  <si>
    <t>EE124891</t>
  </si>
  <si>
    <t>EE124897</t>
  </si>
  <si>
    <t>EE124934</t>
  </si>
  <si>
    <t>EE124938</t>
  </si>
  <si>
    <t>EE124944</t>
  </si>
  <si>
    <t>EE124959</t>
  </si>
  <si>
    <t>EE124971</t>
  </si>
  <si>
    <t>EE124977</t>
  </si>
  <si>
    <t>EE125004</t>
  </si>
  <si>
    <t>EE125012</t>
  </si>
  <si>
    <t>EE125018</t>
  </si>
  <si>
    <t>EE125027</t>
  </si>
  <si>
    <t>EE125045</t>
  </si>
  <si>
    <t>EE125060</t>
  </si>
  <si>
    <t>EE125069</t>
  </si>
  <si>
    <t>EE125089</t>
  </si>
  <si>
    <t>EE125098</t>
  </si>
  <si>
    <t>EE125103</t>
  </si>
  <si>
    <t>EE125106</t>
  </si>
  <si>
    <t>EE125113</t>
  </si>
  <si>
    <t>EE125114</t>
  </si>
  <si>
    <t>EE125119</t>
  </si>
  <si>
    <t>EE125123</t>
  </si>
  <si>
    <t>EE125129</t>
  </si>
  <si>
    <t>EE125137</t>
  </si>
  <si>
    <t>EE125139</t>
  </si>
  <si>
    <t>EE125147</t>
  </si>
  <si>
    <t>EE125152</t>
  </si>
  <si>
    <t>EE125159</t>
  </si>
  <si>
    <t>EE125160</t>
  </si>
  <si>
    <t>EE125168</t>
  </si>
  <si>
    <t>EE125169</t>
  </si>
  <si>
    <t>EE125178</t>
  </si>
  <si>
    <t>EE125208</t>
  </si>
  <si>
    <t>EE125221</t>
  </si>
  <si>
    <t>EE125230</t>
  </si>
  <si>
    <t>EE125233</t>
  </si>
  <si>
    <t>EE125247</t>
  </si>
  <si>
    <t>EE125252</t>
  </si>
  <si>
    <t>EE125261</t>
  </si>
  <si>
    <t>EE125265</t>
  </si>
  <si>
    <t>EE125270</t>
  </si>
  <si>
    <t>EE125275</t>
  </si>
  <si>
    <t>EE125280</t>
  </si>
  <si>
    <t>EE125282</t>
  </si>
  <si>
    <t>EE125300</t>
  </si>
  <si>
    <t>EE125301</t>
  </si>
  <si>
    <t>EE125309</t>
  </si>
  <si>
    <t>EE125324</t>
  </si>
  <si>
    <t>EE125325</t>
  </si>
  <si>
    <t>EE125330</t>
  </si>
  <si>
    <t>EE125332</t>
  </si>
  <si>
    <t>EE125333</t>
  </si>
  <si>
    <t>EE125344</t>
  </si>
  <si>
    <t>EE125351</t>
  </si>
  <si>
    <t>EE125357</t>
  </si>
  <si>
    <t>EE125359</t>
  </si>
  <si>
    <t>EE125360</t>
  </si>
  <si>
    <t>EE125361</t>
  </si>
  <si>
    <t>EE125366</t>
  </si>
  <si>
    <t>EE125390</t>
  </si>
  <si>
    <t>EE125393</t>
  </si>
  <si>
    <t>EE125395</t>
  </si>
  <si>
    <t>EE125410</t>
  </si>
  <si>
    <t>EE125416</t>
  </si>
  <si>
    <t>EE125422</t>
  </si>
  <si>
    <t>EE125436</t>
  </si>
  <si>
    <t>EE125437</t>
  </si>
  <si>
    <t>EE125438</t>
  </si>
  <si>
    <t>EE125440</t>
  </si>
  <si>
    <t>EE125441</t>
  </si>
  <si>
    <t>EE125442</t>
  </si>
  <si>
    <t>EE125453</t>
  </si>
  <si>
    <t>EE125489</t>
  </si>
  <si>
    <t>EE125496</t>
  </si>
  <si>
    <t>EE125506</t>
  </si>
  <si>
    <t>EE125508</t>
  </si>
  <si>
    <t>EE125519</t>
  </si>
  <si>
    <t>EE125526</t>
  </si>
  <si>
    <t>EE125527</t>
  </si>
  <si>
    <t>EE125531</t>
  </si>
  <si>
    <t>EE125563</t>
  </si>
  <si>
    <t>EE125564</t>
  </si>
  <si>
    <t>EE125565</t>
  </si>
  <si>
    <t>EE125578</t>
  </si>
  <si>
    <t>EE125582</t>
  </si>
  <si>
    <t>EE125583</t>
  </si>
  <si>
    <t>EE125587</t>
  </si>
  <si>
    <t>EE125594</t>
  </si>
  <si>
    <t>EE125595</t>
  </si>
  <si>
    <t>EE125597</t>
  </si>
  <si>
    <t>EE125603</t>
  </si>
  <si>
    <t>EE125607</t>
  </si>
  <si>
    <t>EE125619</t>
  </si>
  <si>
    <t>EE125655</t>
  </si>
  <si>
    <t>EE125656</t>
  </si>
  <si>
    <t>EE125663</t>
  </si>
  <si>
    <t>EE125675</t>
  </si>
  <si>
    <t>EE125695</t>
  </si>
  <si>
    <t>EE125700</t>
  </si>
  <si>
    <t>EE125707</t>
  </si>
  <si>
    <t>EE125718</t>
  </si>
  <si>
    <t>EE125728</t>
  </si>
  <si>
    <t>EE125734</t>
  </si>
  <si>
    <t>EE125758</t>
  </si>
  <si>
    <t>EE125761</t>
  </si>
  <si>
    <t>EE125778</t>
  </si>
  <si>
    <t>EE125785</t>
  </si>
  <si>
    <t>EE125789</t>
  </si>
  <si>
    <t>EE125793</t>
  </si>
  <si>
    <t>EE125798</t>
  </si>
  <si>
    <t>EE125805</t>
  </si>
  <si>
    <t>EE125819</t>
  </si>
  <si>
    <t>EE125835</t>
  </si>
  <si>
    <t>EE125838</t>
  </si>
  <si>
    <t>EE125842</t>
  </si>
  <si>
    <t>EE125843</t>
  </si>
  <si>
    <t>EE125865</t>
  </si>
  <si>
    <t>EE125866</t>
  </si>
  <si>
    <t>EE125868</t>
  </si>
  <si>
    <t>EE125871</t>
  </si>
  <si>
    <t>EE125877</t>
  </si>
  <si>
    <t>EE125880</t>
  </si>
  <si>
    <t>EE125882</t>
  </si>
  <si>
    <t>EE125883</t>
  </si>
  <si>
    <t>EE125894</t>
  </si>
  <si>
    <t>EE125916</t>
  </si>
  <si>
    <t>EE125929</t>
  </si>
  <si>
    <t>EE125940</t>
  </si>
  <si>
    <t>EE125941</t>
  </si>
  <si>
    <t>EE125947</t>
  </si>
  <si>
    <t>EE125951</t>
  </si>
  <si>
    <t>EE125952</t>
  </si>
  <si>
    <t>EE125962</t>
  </si>
  <si>
    <t>EE125965</t>
  </si>
  <si>
    <t>EE125966</t>
  </si>
  <si>
    <t>EE125986</t>
  </si>
  <si>
    <t>EE125991</t>
  </si>
  <si>
    <t>EE126018</t>
  </si>
  <si>
    <t>EE126024</t>
  </si>
  <si>
    <t>EE126026</t>
  </si>
  <si>
    <t>EE126029</t>
  </si>
  <si>
    <t>EE126031</t>
  </si>
  <si>
    <t>EE126038</t>
  </si>
  <si>
    <t>EE126048</t>
  </si>
  <si>
    <t>EE126077</t>
  </si>
  <si>
    <t>EE126091</t>
  </si>
  <si>
    <t>EE126093</t>
  </si>
  <si>
    <t>EE126097</t>
  </si>
  <si>
    <t>EE126098</t>
  </si>
  <si>
    <t>EE126109</t>
  </si>
  <si>
    <t>EE126112</t>
  </si>
  <si>
    <t>EE126113</t>
  </si>
  <si>
    <t>EE126118</t>
  </si>
  <si>
    <t>EE126133</t>
  </si>
  <si>
    <t>EE126141</t>
  </si>
  <si>
    <t>EE126144</t>
  </si>
  <si>
    <t>EE126149</t>
  </si>
  <si>
    <t>EE126153</t>
  </si>
  <si>
    <t>EE126157</t>
  </si>
  <si>
    <t>EE126161</t>
  </si>
  <si>
    <t>EE126165</t>
  </si>
  <si>
    <t>EE126177</t>
  </si>
  <si>
    <t>EE126178</t>
  </si>
  <si>
    <t>EE126200</t>
  </si>
  <si>
    <t>EE126233</t>
  </si>
  <si>
    <t>EE126244</t>
  </si>
  <si>
    <t>EE126245</t>
  </si>
  <si>
    <t>EE126256</t>
  </si>
  <si>
    <t>EE126264</t>
  </si>
  <si>
    <t>EE126277</t>
  </si>
  <si>
    <t>EE126283</t>
  </si>
  <si>
    <t>EE126334</t>
  </si>
  <si>
    <t>EE126344</t>
  </si>
  <si>
    <t>EE126348</t>
  </si>
  <si>
    <t>EE126372</t>
  </si>
  <si>
    <t>EE126373</t>
  </si>
  <si>
    <t>EE126375</t>
  </si>
  <si>
    <t>EE126396</t>
  </si>
  <si>
    <t>EE126398</t>
  </si>
  <si>
    <t>EE126406</t>
  </si>
  <si>
    <t>EE126432</t>
  </si>
  <si>
    <t>EE126433</t>
  </si>
  <si>
    <t>EE126434</t>
  </si>
  <si>
    <t>EE126436</t>
  </si>
  <si>
    <t>EE126446</t>
  </si>
  <si>
    <t>EE126473</t>
  </si>
  <si>
    <t>EE126477</t>
  </si>
  <si>
    <t>EE126478</t>
  </si>
  <si>
    <t>EE126488</t>
  </si>
  <si>
    <t>EE126516</t>
  </si>
  <si>
    <t>EE126522</t>
  </si>
  <si>
    <t>EE126536</t>
  </si>
  <si>
    <t>EE126565</t>
  </si>
  <si>
    <t>EE126581</t>
  </si>
  <si>
    <t>EE126584</t>
  </si>
  <si>
    <t>EE126588</t>
  </si>
  <si>
    <t>EE126605</t>
  </si>
  <si>
    <t>EE126650</t>
  </si>
  <si>
    <t>EE126669</t>
  </si>
  <si>
    <t>EE126673</t>
  </si>
  <si>
    <t>EE126678</t>
  </si>
  <si>
    <t>EE126679</t>
  </si>
  <si>
    <t>EE126690</t>
  </si>
  <si>
    <t>EE126697</t>
  </si>
  <si>
    <t>EE126704</t>
  </si>
  <si>
    <t>EE126705</t>
  </si>
  <si>
    <t>EE126708</t>
  </si>
  <si>
    <t>EE126715</t>
  </si>
  <si>
    <t>EE126718</t>
  </si>
  <si>
    <t>EE126720</t>
  </si>
  <si>
    <t>EE126730</t>
  </si>
  <si>
    <t>EE126744</t>
  </si>
  <si>
    <t>EE126746</t>
  </si>
  <si>
    <t>EE126780</t>
  </si>
  <si>
    <t>EE126793</t>
  </si>
  <si>
    <t>EE126794</t>
  </si>
  <si>
    <t>EE126798</t>
  </si>
  <si>
    <t>EE126807</t>
  </si>
  <si>
    <t>EE126809</t>
  </si>
  <si>
    <t>EE126810</t>
  </si>
  <si>
    <t>EE126816</t>
  </si>
  <si>
    <t>EE126823</t>
  </si>
  <si>
    <t>EE126824</t>
  </si>
  <si>
    <t>EE126835</t>
  </si>
  <si>
    <t>EE126839</t>
  </si>
  <si>
    <t>EE126840</t>
  </si>
  <si>
    <t>EE126841</t>
  </si>
  <si>
    <t>EE126842</t>
  </si>
  <si>
    <t>EE126849</t>
  </si>
  <si>
    <t>EE126850</t>
  </si>
  <si>
    <t>EE126852</t>
  </si>
  <si>
    <t>EE126856</t>
  </si>
  <si>
    <t>EE126860</t>
  </si>
  <si>
    <t>EE126863</t>
  </si>
  <si>
    <t>EE126864</t>
  </si>
  <si>
    <t>EE126866</t>
  </si>
  <si>
    <t>EE126872</t>
  </si>
  <si>
    <t>EE126876</t>
  </si>
  <si>
    <t>EE126881</t>
  </si>
  <si>
    <t>EE126882</t>
  </si>
  <si>
    <t>EE126888</t>
  </si>
  <si>
    <t>EE126895</t>
  </si>
  <si>
    <t>EE126901</t>
  </si>
  <si>
    <t>EE126902</t>
  </si>
  <si>
    <t>EE126915</t>
  </si>
  <si>
    <t>EE126920</t>
  </si>
  <si>
    <t>EE126923</t>
  </si>
  <si>
    <t>EE126927</t>
  </si>
  <si>
    <t>EE126929</t>
  </si>
  <si>
    <t>EE126933</t>
  </si>
  <si>
    <t>EE126934</t>
  </si>
  <si>
    <t>EE126940</t>
  </si>
  <si>
    <t>EE126964</t>
  </si>
  <si>
    <t>EE126970</t>
  </si>
  <si>
    <t>EE126977</t>
  </si>
  <si>
    <t>EE126994</t>
  </si>
  <si>
    <t>EE127008</t>
  </si>
  <si>
    <t>EE127009</t>
  </si>
  <si>
    <t>EE127013</t>
  </si>
  <si>
    <t>EE127020</t>
  </si>
  <si>
    <t>EE127021</t>
  </si>
  <si>
    <t>EE127026</t>
  </si>
  <si>
    <t>EE127038</t>
  </si>
  <si>
    <t>EE127041</t>
  </si>
  <si>
    <t>EE127046</t>
  </si>
  <si>
    <t>EE127047</t>
  </si>
  <si>
    <t>EE127050</t>
  </si>
  <si>
    <t>EE127052</t>
  </si>
  <si>
    <t>EE127058</t>
  </si>
  <si>
    <t>EE127060</t>
  </si>
  <si>
    <t>EE127073</t>
  </si>
  <si>
    <t>EE127083</t>
  </si>
  <si>
    <t>EE127095</t>
  </si>
  <si>
    <t>EE127100</t>
  </si>
  <si>
    <t>EE127102</t>
  </si>
  <si>
    <t>EE127103</t>
  </si>
  <si>
    <t>EE127107</t>
  </si>
  <si>
    <t>EE127111</t>
  </si>
  <si>
    <t>EE127112</t>
  </si>
  <si>
    <t>EE127133</t>
  </si>
  <si>
    <t>EE127134</t>
  </si>
  <si>
    <t>EE127135</t>
  </si>
  <si>
    <t>EE127145</t>
  </si>
  <si>
    <t>EE127172</t>
  </si>
  <si>
    <t>EE127195</t>
  </si>
  <si>
    <t>EE127201</t>
  </si>
  <si>
    <t>EE127220</t>
  </si>
  <si>
    <t>EE127228</t>
  </si>
  <si>
    <t>EE127251</t>
  </si>
  <si>
    <t>EE127255</t>
  </si>
  <si>
    <t>EE127257</t>
  </si>
  <si>
    <t>EE127258</t>
  </si>
  <si>
    <t>EE127262</t>
  </si>
  <si>
    <t>EE127264</t>
  </si>
  <si>
    <t>EE127281</t>
  </si>
  <si>
    <t>EE127283</t>
  </si>
  <si>
    <t>EE127287</t>
  </si>
  <si>
    <t>EE127288</t>
  </si>
  <si>
    <t>EE127310</t>
  </si>
  <si>
    <t>EE127312</t>
  </si>
  <si>
    <t>EE127327</t>
  </si>
  <si>
    <t>EE127331</t>
  </si>
  <si>
    <t>EE127336</t>
  </si>
  <si>
    <t>EE127339</t>
  </si>
  <si>
    <t>EE127347</t>
  </si>
  <si>
    <t>EE127350</t>
  </si>
  <si>
    <t>EE127351</t>
  </si>
  <si>
    <t>EE127355</t>
  </si>
  <si>
    <t>EE127361</t>
  </si>
  <si>
    <t>EE127362</t>
  </si>
  <si>
    <t>EE127376</t>
  </si>
  <si>
    <t>EE127382</t>
  </si>
  <si>
    <t>EE127384</t>
  </si>
  <si>
    <t>EE127385</t>
  </si>
  <si>
    <t>EE127390</t>
  </si>
  <si>
    <t>EE127398</t>
  </si>
  <si>
    <t>EE127413</t>
  </si>
  <si>
    <t>EE127426</t>
  </si>
  <si>
    <t>EE127428</t>
  </si>
  <si>
    <t>EE127437</t>
  </si>
  <si>
    <t>EE127443</t>
  </si>
  <si>
    <t>EE127444</t>
  </si>
  <si>
    <t>EE127469</t>
  </si>
  <si>
    <t>EE127485</t>
  </si>
  <si>
    <t>EE127486</t>
  </si>
  <si>
    <t>EE127492</t>
  </si>
  <si>
    <t>EE127501</t>
  </si>
  <si>
    <t>EE127502</t>
  </si>
  <si>
    <t>EE127514</t>
  </si>
  <si>
    <t>EE127518</t>
  </si>
  <si>
    <t>EE127522</t>
  </si>
  <si>
    <t>EE127525</t>
  </si>
  <si>
    <t>EE127545</t>
  </si>
  <si>
    <t>EE127551</t>
  </si>
  <si>
    <t>EE127553</t>
  </si>
  <si>
    <t>EE127554</t>
  </si>
  <si>
    <t>EE127555</t>
  </si>
  <si>
    <t>EE127557</t>
  </si>
  <si>
    <t>EE127571</t>
  </si>
  <si>
    <t>EE127573</t>
  </si>
  <si>
    <t>EE127574</t>
  </si>
  <si>
    <t>EE127577</t>
  </si>
  <si>
    <t>EE127594</t>
  </si>
  <si>
    <t>EE127597</t>
  </si>
  <si>
    <t>EE127601</t>
  </si>
  <si>
    <t>EE127603</t>
  </si>
  <si>
    <t>EE127610</t>
  </si>
  <si>
    <t>EE127612</t>
  </si>
  <si>
    <t>EE127624</t>
  </si>
  <si>
    <t>EE127625</t>
  </si>
  <si>
    <t>EE127647</t>
  </si>
  <si>
    <t>EE127652</t>
  </si>
  <si>
    <t>EE127678</t>
  </si>
  <si>
    <t>EE127695</t>
  </si>
  <si>
    <t>EE127707</t>
  </si>
  <si>
    <t>EE127715</t>
  </si>
  <si>
    <t>EE127717</t>
  </si>
  <si>
    <t>EE127720</t>
  </si>
  <si>
    <t>EE127726</t>
  </si>
  <si>
    <t>EE127727</t>
  </si>
  <si>
    <t>EE127730</t>
  </si>
  <si>
    <t>EE127744</t>
  </si>
  <si>
    <t>EE127748</t>
  </si>
  <si>
    <t>EE127751</t>
  </si>
  <si>
    <t>EE127753</t>
  </si>
  <si>
    <t>EE127772</t>
  </si>
  <si>
    <t>EE127779</t>
  </si>
  <si>
    <t>EE127782</t>
  </si>
  <si>
    <t>EE127784</t>
  </si>
  <si>
    <t>EE127786</t>
  </si>
  <si>
    <t>EE127790</t>
  </si>
  <si>
    <t>EE127797</t>
  </si>
  <si>
    <t>EE127807</t>
  </si>
  <si>
    <t>EE127808</t>
  </si>
  <si>
    <t>EE127810</t>
  </si>
  <si>
    <t>EE127811</t>
  </si>
  <si>
    <t>EE127812</t>
  </si>
  <si>
    <t>EE127813</t>
  </si>
  <si>
    <t>EE127817</t>
  </si>
  <si>
    <t>EE127818</t>
  </si>
  <si>
    <t>EE127819</t>
  </si>
  <si>
    <t>EE127823</t>
  </si>
  <si>
    <t>EE127824</t>
  </si>
  <si>
    <t>EE127836</t>
  </si>
  <si>
    <t>EE127837</t>
  </si>
  <si>
    <t>EE127854</t>
  </si>
  <si>
    <t>EE127875</t>
  </si>
  <si>
    <t>EE127901</t>
  </si>
  <si>
    <t>EE127911</t>
  </si>
  <si>
    <t>EE127915</t>
  </si>
  <si>
    <t>EE127942</t>
  </si>
  <si>
    <t>EE127945</t>
  </si>
  <si>
    <t>EE127946</t>
  </si>
  <si>
    <t>EE127949</t>
  </si>
  <si>
    <t>EE127960</t>
  </si>
  <si>
    <t>EE127961</t>
  </si>
  <si>
    <t>EE127975</t>
  </si>
  <si>
    <t>EE127984</t>
  </si>
  <si>
    <t>EE127988</t>
  </si>
  <si>
    <t>EE127989</t>
  </si>
  <si>
    <t>EE128000</t>
  </si>
  <si>
    <t>EE128002</t>
  </si>
  <si>
    <t>EE128013</t>
  </si>
  <si>
    <t>EE128014</t>
  </si>
  <si>
    <t>EE128028</t>
  </si>
  <si>
    <t>EE128033</t>
  </si>
  <si>
    <t>EE128040</t>
  </si>
  <si>
    <t>EE128043</t>
  </si>
  <si>
    <t>EE128051</t>
  </si>
  <si>
    <t>EE128063</t>
  </si>
  <si>
    <t>EE128066</t>
  </si>
  <si>
    <t>EE128074</t>
  </si>
  <si>
    <t>EE128084</t>
  </si>
  <si>
    <t>EE128113</t>
  </si>
  <si>
    <t>EE128115</t>
  </si>
  <si>
    <t>EE128120</t>
  </si>
  <si>
    <t>EE128128</t>
  </si>
  <si>
    <t>EE128133</t>
  </si>
  <si>
    <t>EE128140</t>
  </si>
  <si>
    <t>EE128141</t>
  </si>
  <si>
    <t>EE128142</t>
  </si>
  <si>
    <t>EE128158</t>
  </si>
  <si>
    <t>EE128160</t>
  </si>
  <si>
    <t>EE128170</t>
  </si>
  <si>
    <t>EE128172</t>
  </si>
  <si>
    <t>EE128180</t>
  </si>
  <si>
    <t>EE128181</t>
  </si>
  <si>
    <t>EE128182</t>
  </si>
  <si>
    <t>EE128183</t>
  </si>
  <si>
    <t>EE128193</t>
  </si>
  <si>
    <t>EE128196</t>
  </si>
  <si>
    <t>EE128211</t>
  </si>
  <si>
    <t>EE128219</t>
  </si>
  <si>
    <t>EE128224</t>
  </si>
  <si>
    <t>EE128225</t>
  </si>
  <si>
    <t>EE128228</t>
  </si>
  <si>
    <t>EE128232</t>
  </si>
  <si>
    <t>EE128244</t>
  </si>
  <si>
    <t>EE128246</t>
  </si>
  <si>
    <t>EE128247</t>
  </si>
  <si>
    <t>EE128249</t>
  </si>
  <si>
    <t>EE128264</t>
  </si>
  <si>
    <t>EE128269</t>
  </si>
  <si>
    <t>EE128278</t>
  </si>
  <si>
    <t>EE128284</t>
  </si>
  <si>
    <t>EE128292</t>
  </si>
  <si>
    <t>EE128303</t>
  </si>
  <si>
    <t>EE128353</t>
  </si>
  <si>
    <t>EE128355</t>
  </si>
  <si>
    <t>EE128356</t>
  </si>
  <si>
    <t>EE128359</t>
  </si>
  <si>
    <t>EE128398</t>
  </si>
  <si>
    <t>EE128413</t>
  </si>
  <si>
    <t>EE128417</t>
  </si>
  <si>
    <t>EE128419</t>
  </si>
  <si>
    <t>EE128420</t>
  </si>
  <si>
    <t>EE128430</t>
  </si>
  <si>
    <t>EE128438</t>
  </si>
  <si>
    <t>EE128443</t>
  </si>
  <si>
    <t>EE128458</t>
  </si>
  <si>
    <t>EE128469</t>
  </si>
  <si>
    <t>EE128472</t>
  </si>
  <si>
    <t>EE128473</t>
  </si>
  <si>
    <t>EE128476</t>
  </si>
  <si>
    <t>EE128496</t>
  </si>
  <si>
    <t>EE128497</t>
  </si>
  <si>
    <t>EE128505</t>
  </si>
  <si>
    <t>EE128514</t>
  </si>
  <si>
    <t>EE128524</t>
  </si>
  <si>
    <t>EE128530</t>
  </si>
  <si>
    <t>EE128552</t>
  </si>
  <si>
    <t>EE128554</t>
  </si>
  <si>
    <t>EE128558</t>
  </si>
  <si>
    <t>EE128560</t>
  </si>
  <si>
    <t>EE128573</t>
  </si>
  <si>
    <t>EE128596</t>
  </si>
  <si>
    <t>EE128615</t>
  </si>
  <si>
    <t>EE128617</t>
  </si>
  <si>
    <t>EE128619</t>
  </si>
  <si>
    <t>EE128623</t>
  </si>
  <si>
    <t>EE128636</t>
  </si>
  <si>
    <t>EE128637</t>
  </si>
  <si>
    <t>EE128638</t>
  </si>
  <si>
    <t>EE128647</t>
  </si>
  <si>
    <t>EE128651</t>
  </si>
  <si>
    <t>EE128666</t>
  </si>
  <si>
    <t>EE128684</t>
  </si>
  <si>
    <t>EE128697</t>
  </si>
  <si>
    <t>EE128699</t>
  </si>
  <si>
    <t>EE128700</t>
  </si>
  <si>
    <t>EE128702</t>
  </si>
  <si>
    <t>EE128705</t>
  </si>
  <si>
    <t>EE128715</t>
  </si>
  <si>
    <t>EE128716</t>
  </si>
  <si>
    <t>EE128719</t>
  </si>
  <si>
    <t>EE128723</t>
  </si>
  <si>
    <t>EE128728</t>
  </si>
  <si>
    <t>EE128749</t>
  </si>
  <si>
    <t>EE128752</t>
  </si>
  <si>
    <t>EE128757</t>
  </si>
  <si>
    <t>EE128758</t>
  </si>
  <si>
    <t>EE128767</t>
  </si>
  <si>
    <t>EE128769</t>
  </si>
  <si>
    <t>EE128772</t>
  </si>
  <si>
    <t>EE128777</t>
  </si>
  <si>
    <t>EE128781</t>
  </si>
  <si>
    <t>EE128785</t>
  </si>
  <si>
    <t>EE128790</t>
  </si>
  <si>
    <t>EE128791</t>
  </si>
  <si>
    <t>EE128793</t>
  </si>
  <si>
    <t>EE128816</t>
  </si>
  <si>
    <t>EE128825</t>
  </si>
  <si>
    <t>EE128826</t>
  </si>
  <si>
    <t>EE128828</t>
  </si>
  <si>
    <t>EE128838</t>
  </si>
  <si>
    <t>EE128854</t>
  </si>
  <si>
    <t>EE128875</t>
  </si>
  <si>
    <t>EE128880</t>
  </si>
  <si>
    <t>EE128884</t>
  </si>
  <si>
    <t>EE128905</t>
  </si>
  <si>
    <t>EE128908</t>
  </si>
  <si>
    <t>EE128917</t>
  </si>
  <si>
    <t>EE128918</t>
  </si>
  <si>
    <t>EE128919</t>
  </si>
  <si>
    <t>EE128925</t>
  </si>
  <si>
    <t>EE128926</t>
  </si>
  <si>
    <t>EE128930</t>
  </si>
  <si>
    <t>EE128933</t>
  </si>
  <si>
    <t>EE128936</t>
  </si>
  <si>
    <t>EE128942</t>
  </si>
  <si>
    <t>EE128943</t>
  </si>
  <si>
    <t>EE128944</t>
  </si>
  <si>
    <t>EE128948</t>
  </si>
  <si>
    <t>EE128952</t>
  </si>
  <si>
    <t>EE128961</t>
  </si>
  <si>
    <t>EE128988</t>
  </si>
  <si>
    <t>EE128990</t>
  </si>
  <si>
    <t>EE129003</t>
  </si>
  <si>
    <t>EE129010</t>
  </si>
  <si>
    <t>EE129012</t>
  </si>
  <si>
    <t>EE129016</t>
  </si>
  <si>
    <t>EE129026</t>
  </si>
  <si>
    <t>EE129042</t>
  </si>
  <si>
    <t>EE129046</t>
  </si>
  <si>
    <t>EE129050</t>
  </si>
  <si>
    <t>EE129051</t>
  </si>
  <si>
    <t>EE129054</t>
  </si>
  <si>
    <t>EE129058</t>
  </si>
  <si>
    <t>EE129070</t>
  </si>
  <si>
    <t>EE129074</t>
  </si>
  <si>
    <t>EE129080</t>
  </si>
  <si>
    <t>EE129084</t>
  </si>
  <si>
    <t>EE129088</t>
  </si>
  <si>
    <t>EE129108</t>
  </si>
  <si>
    <t>EE129110</t>
  </si>
  <si>
    <t>EE129113</t>
  </si>
  <si>
    <t>EE129115</t>
  </si>
  <si>
    <t>EE129118</t>
  </si>
  <si>
    <t>EE129121</t>
  </si>
  <si>
    <t>EE129126</t>
  </si>
  <si>
    <t>EE129131</t>
  </si>
  <si>
    <t>EE129135</t>
  </si>
  <si>
    <t>EE129147</t>
  </si>
  <si>
    <t>EE129149</t>
  </si>
  <si>
    <t>EE129151</t>
  </si>
  <si>
    <t>EE129152</t>
  </si>
  <si>
    <t>EE129176</t>
  </si>
  <si>
    <t>EE129178</t>
  </si>
  <si>
    <t>EE129180</t>
  </si>
  <si>
    <t>EE129198</t>
  </si>
  <si>
    <t>EE129203</t>
  </si>
  <si>
    <t>EE129215</t>
  </si>
  <si>
    <t>EE129226</t>
  </si>
  <si>
    <t>EE129228</t>
  </si>
  <si>
    <t>EE129230</t>
  </si>
  <si>
    <t>EE129231</t>
  </si>
  <si>
    <t>EE129234</t>
  </si>
  <si>
    <t>EE129236</t>
  </si>
  <si>
    <t>EE129262</t>
  </si>
  <si>
    <t>EE129268</t>
  </si>
  <si>
    <t>EE129274</t>
  </si>
  <si>
    <t>EE129280</t>
  </si>
  <si>
    <t>EE129281</t>
  </si>
  <si>
    <t>EE129282</t>
  </si>
  <si>
    <t>EE129286</t>
  </si>
  <si>
    <t>EE129290</t>
  </si>
  <si>
    <t>EE129298</t>
  </si>
  <si>
    <t>EE129313</t>
  </si>
  <si>
    <t>EE129315</t>
  </si>
  <si>
    <t>EE129323</t>
  </si>
  <si>
    <t>EE129324</t>
  </si>
  <si>
    <t>EE129330</t>
  </si>
  <si>
    <t>EE129341</t>
  </si>
  <si>
    <t>EE129348</t>
  </si>
  <si>
    <t>EE129349</t>
  </si>
  <si>
    <t>EE129362</t>
  </si>
  <si>
    <t>EE129363</t>
  </si>
  <si>
    <t>EE129372</t>
  </si>
  <si>
    <t>EE129373</t>
  </si>
  <si>
    <t>EE129386</t>
  </si>
  <si>
    <t>EE129387</t>
  </si>
  <si>
    <t>EE129392</t>
  </si>
  <si>
    <t>EE129402</t>
  </si>
  <si>
    <t>EE129403</t>
  </si>
  <si>
    <t>EE129406</t>
  </si>
  <si>
    <t>EE129410</t>
  </si>
  <si>
    <t>EE129412</t>
  </si>
  <si>
    <t>EE129419</t>
  </si>
  <si>
    <t>EE129425</t>
  </si>
  <si>
    <t>EE129427</t>
  </si>
  <si>
    <t>EE129429</t>
  </si>
  <si>
    <t>EE129431</t>
  </si>
  <si>
    <t>EE129437</t>
  </si>
  <si>
    <t>EE129448</t>
  </si>
  <si>
    <t>EE129455</t>
  </si>
  <si>
    <t>EE129456</t>
  </si>
  <si>
    <t>EE129457</t>
  </si>
  <si>
    <t>EE129458</t>
  </si>
  <si>
    <t>EE129460</t>
  </si>
  <si>
    <t>EE129475</t>
  </si>
  <si>
    <t>EE129481</t>
  </si>
  <si>
    <t>EE129494</t>
  </si>
  <si>
    <t>EE129495</t>
  </si>
  <si>
    <t>EE129501</t>
  </si>
  <si>
    <t>EE129502</t>
  </si>
  <si>
    <t>EE129503</t>
  </si>
  <si>
    <t>EE129508</t>
  </si>
  <si>
    <t>EE129512</t>
  </si>
  <si>
    <t>EE129518</t>
  </si>
  <si>
    <t>EE129521</t>
  </si>
  <si>
    <t>EE129524</t>
  </si>
  <si>
    <t>EE129526</t>
  </si>
  <si>
    <t>EE129528</t>
  </si>
  <si>
    <t>EE129536</t>
  </si>
  <si>
    <t>EE129538</t>
  </si>
  <si>
    <t>EE129540</t>
  </si>
  <si>
    <t>EE129544</t>
  </si>
  <si>
    <t>EE129559</t>
  </si>
  <si>
    <t>EE129560</t>
  </si>
  <si>
    <t>EE129562</t>
  </si>
  <si>
    <t>EE129569</t>
  </si>
  <si>
    <t>EE129579</t>
  </si>
  <si>
    <t>EE129594</t>
  </si>
  <si>
    <t>EE129598</t>
  </si>
  <si>
    <t>EE129603</t>
  </si>
  <si>
    <t>EE129618</t>
  </si>
  <si>
    <t>EE129632</t>
  </si>
  <si>
    <t>EE129633</t>
  </si>
  <si>
    <t>EE129637</t>
  </si>
  <si>
    <t>EE129642</t>
  </si>
  <si>
    <t>EE129653</t>
  </si>
  <si>
    <t>EE129658</t>
  </si>
  <si>
    <t>EE129680</t>
  </si>
  <si>
    <t>EE129688</t>
  </si>
  <si>
    <t>EE129690</t>
  </si>
  <si>
    <t>EE129691</t>
  </si>
  <si>
    <t>EE129697</t>
  </si>
  <si>
    <t>EE129698</t>
  </si>
  <si>
    <t>EE129704</t>
  </si>
  <si>
    <t>EE129705</t>
  </si>
  <si>
    <t>EE129712</t>
  </si>
  <si>
    <t>EE129717</t>
  </si>
  <si>
    <t>EE129718</t>
  </si>
  <si>
    <t>EE129719</t>
  </si>
  <si>
    <t>EE129728</t>
  </si>
  <si>
    <t>EE129736</t>
  </si>
  <si>
    <t>EE129745</t>
  </si>
  <si>
    <t>EE129746</t>
  </si>
  <si>
    <t>EE129749</t>
  </si>
  <si>
    <t>EE129752</t>
  </si>
  <si>
    <t>EE129755</t>
  </si>
  <si>
    <t>EE129768</t>
  </si>
  <si>
    <t>EE129769</t>
  </si>
  <si>
    <t>EE129778</t>
  </si>
  <si>
    <t>EE129781</t>
  </si>
  <si>
    <t>EE129786</t>
  </si>
  <si>
    <t>EE129800</t>
  </si>
  <si>
    <t>EE129801</t>
  </si>
  <si>
    <t>EE129813</t>
  </si>
  <si>
    <t>EE129827</t>
  </si>
  <si>
    <t>EE129835</t>
  </si>
  <si>
    <t>EE129841</t>
  </si>
  <si>
    <t>EE129846</t>
  </si>
  <si>
    <t>EE129858</t>
  </si>
  <si>
    <t>EE129862</t>
  </si>
  <si>
    <t>EE129881</t>
  </si>
  <si>
    <t>EE129904</t>
  </si>
  <si>
    <t>EE129908</t>
  </si>
  <si>
    <t>EE129910</t>
  </si>
  <si>
    <t>EE129927</t>
  </si>
  <si>
    <t>EE129929</t>
  </si>
  <si>
    <t>EE129943</t>
  </si>
  <si>
    <t>EE129946</t>
  </si>
  <si>
    <t>EE129951</t>
  </si>
  <si>
    <t>EE129952</t>
  </si>
  <si>
    <t>EE129960</t>
  </si>
  <si>
    <t>EE129963</t>
  </si>
  <si>
    <t>EE129967</t>
  </si>
  <si>
    <t>EE129979</t>
  </si>
  <si>
    <t>EE129981</t>
  </si>
  <si>
    <t>EE129997</t>
  </si>
  <si>
    <t>EE129998</t>
  </si>
  <si>
    <t>EE130000</t>
  </si>
  <si>
    <t>EE130007</t>
  </si>
  <si>
    <t>EE130015</t>
  </si>
  <si>
    <t>EE130016</t>
  </si>
  <si>
    <t>EE130023</t>
  </si>
  <si>
    <t>EE130034</t>
  </si>
  <si>
    <t>EE130036</t>
  </si>
  <si>
    <t>EE130037</t>
  </si>
  <si>
    <t>EE130038</t>
  </si>
  <si>
    <t>EE130039</t>
  </si>
  <si>
    <t>EE130043</t>
  </si>
  <si>
    <t>EE130044</t>
  </si>
  <si>
    <t>EE130047</t>
  </si>
  <si>
    <t>EE130061</t>
  </si>
  <si>
    <t>EE130063</t>
  </si>
  <si>
    <t>EE130071</t>
  </si>
  <si>
    <t>EE130078</t>
  </si>
  <si>
    <t>EE130082</t>
  </si>
  <si>
    <t>EE130092</t>
  </si>
  <si>
    <t>EE130093</t>
  </si>
  <si>
    <t>EE130110</t>
  </si>
  <si>
    <t>EE130113</t>
  </si>
  <si>
    <t>EE130129</t>
  </si>
  <si>
    <t>EE130160</t>
  </si>
  <si>
    <t>EE130198</t>
  </si>
  <si>
    <t>EE130200</t>
  </si>
  <si>
    <t>EE130206</t>
  </si>
  <si>
    <t>EE130216</t>
  </si>
  <si>
    <t>EE130245</t>
  </si>
  <si>
    <t>EE130250</t>
  </si>
  <si>
    <t>EE130258</t>
  </si>
  <si>
    <t>EE130278</t>
  </si>
  <si>
    <t>EE130284</t>
  </si>
  <si>
    <t>EE130288</t>
  </si>
  <si>
    <t>EE130293</t>
  </si>
  <si>
    <t>EE130297</t>
  </si>
  <si>
    <t>EE130298</t>
  </si>
  <si>
    <t>EE130304</t>
  </si>
  <si>
    <t>EE130305</t>
  </si>
  <si>
    <t>EE130312</t>
  </si>
  <si>
    <t>EE130317</t>
  </si>
  <si>
    <t>EE130319</t>
  </si>
  <si>
    <t>EE130321</t>
  </si>
  <si>
    <t>EE130326</t>
  </si>
  <si>
    <t>EE130329</t>
  </si>
  <si>
    <t>EE130343</t>
  </si>
  <si>
    <t>EE130353</t>
  </si>
  <si>
    <t>EE130361</t>
  </si>
  <si>
    <t>EE130373</t>
  </si>
  <si>
    <t>EE130388</t>
  </si>
  <si>
    <t>EE130391</t>
  </si>
  <si>
    <t>EE130398</t>
  </si>
  <si>
    <t>EE130435</t>
  </si>
  <si>
    <t>EE130437</t>
  </si>
  <si>
    <t>EE130441</t>
  </si>
  <si>
    <t>EE130442</t>
  </si>
  <si>
    <t>EE130445</t>
  </si>
  <si>
    <t>EE130453</t>
  </si>
  <si>
    <t>EE130465</t>
  </si>
  <si>
    <t>EE130468</t>
  </si>
  <si>
    <t>EE130471</t>
  </si>
  <si>
    <t>EE130472</t>
  </si>
  <si>
    <t>EE130476</t>
  </si>
  <si>
    <t>EE130493</t>
  </si>
  <si>
    <t>EE130499</t>
  </si>
  <si>
    <t>EE130507</t>
  </si>
  <si>
    <t>EE130509</t>
  </si>
  <si>
    <t>EE130511</t>
  </si>
  <si>
    <t>EE130514</t>
  </si>
  <si>
    <t>EE130524</t>
  </si>
  <si>
    <t>EE130530</t>
  </si>
  <si>
    <t>EE130547</t>
  </si>
  <si>
    <t>EE130555</t>
  </si>
  <si>
    <t>EE130558</t>
  </si>
  <si>
    <t>EE130559</t>
  </si>
  <si>
    <t>EE130565</t>
  </si>
  <si>
    <t>EE130596</t>
  </si>
  <si>
    <t>EE130606</t>
  </si>
  <si>
    <t>EE130607</t>
  </si>
  <si>
    <t>EE130612</t>
  </si>
  <si>
    <t>EE130621</t>
  </si>
  <si>
    <t>EE130623</t>
  </si>
  <si>
    <t>EE130651</t>
  </si>
  <si>
    <t>EE130653</t>
  </si>
  <si>
    <t>EE130682</t>
  </si>
  <si>
    <t>EE130685</t>
  </si>
  <si>
    <t>EE130686</t>
  </si>
  <si>
    <t>EE130704</t>
  </si>
  <si>
    <t>EE130708</t>
  </si>
  <si>
    <t>EE130714</t>
  </si>
  <si>
    <t>EE130715</t>
  </si>
  <si>
    <t>EE130729</t>
  </si>
  <si>
    <t>EE130741</t>
  </si>
  <si>
    <t>EE130747</t>
  </si>
  <si>
    <t>EE130748</t>
  </si>
  <si>
    <t>EE130764</t>
  </si>
  <si>
    <t>EE130768</t>
  </si>
  <si>
    <t>EE130778</t>
  </si>
  <si>
    <t>EE130780</t>
  </si>
  <si>
    <t>EE130781</t>
  </si>
  <si>
    <t>EE130788</t>
  </si>
  <si>
    <t>EE130791</t>
  </si>
  <si>
    <t>EE130793</t>
  </si>
  <si>
    <t>EE130821</t>
  </si>
  <si>
    <t>EE130830</t>
  </si>
  <si>
    <t>EE130836</t>
  </si>
  <si>
    <t>EE130851</t>
  </si>
  <si>
    <t>EE130857</t>
  </si>
  <si>
    <t>EE130865</t>
  </si>
  <si>
    <t>EE130877</t>
  </si>
  <si>
    <t>EE130880</t>
  </si>
  <si>
    <t>EE130882</t>
  </si>
  <si>
    <t>EE130884</t>
  </si>
  <si>
    <t>EE130903</t>
  </si>
  <si>
    <t>EE130912</t>
  </si>
  <si>
    <t>EE130913</t>
  </si>
  <si>
    <t>EE130958</t>
  </si>
  <si>
    <t>EE130959</t>
  </si>
  <si>
    <t>EE130965</t>
  </si>
  <si>
    <t>EE130976</t>
  </si>
  <si>
    <t>EE130979</t>
  </si>
  <si>
    <t>EE130986</t>
  </si>
  <si>
    <t>EE130990</t>
  </si>
  <si>
    <t>EE130994</t>
  </si>
  <si>
    <t>EE130997</t>
  </si>
  <si>
    <t>EE131000</t>
  </si>
  <si>
    <t>EE131010</t>
  </si>
  <si>
    <t>EE131012</t>
  </si>
  <si>
    <t>EE131015</t>
  </si>
  <si>
    <t>EE131023</t>
  </si>
  <si>
    <t>EE131024</t>
  </si>
  <si>
    <t>EE131025</t>
  </si>
  <si>
    <t>EE131027</t>
  </si>
  <si>
    <t>EE131041</t>
  </si>
  <si>
    <t>EE131044</t>
  </si>
  <si>
    <t>EE131046</t>
  </si>
  <si>
    <t>EE131055</t>
  </si>
  <si>
    <t>EE131056</t>
  </si>
  <si>
    <t>EE131058</t>
  </si>
  <si>
    <t>EE131060</t>
  </si>
  <si>
    <t>EE131061</t>
  </si>
  <si>
    <t>EE131067</t>
  </si>
  <si>
    <t>EE131077</t>
  </si>
  <si>
    <t>EE131078</t>
  </si>
  <si>
    <t>EE131080</t>
  </si>
  <si>
    <t>EE131082</t>
  </si>
  <si>
    <t>EE131084</t>
  </si>
  <si>
    <t>EE131100</t>
  </si>
  <si>
    <t>EE131101</t>
  </si>
  <si>
    <t>EE131106</t>
  </si>
  <si>
    <t>EE131110</t>
  </si>
  <si>
    <t>EE131114</t>
  </si>
  <si>
    <t>EE131116</t>
  </si>
  <si>
    <t>EE131120</t>
  </si>
  <si>
    <t>EE131128</t>
  </si>
  <si>
    <t>EE131130</t>
  </si>
  <si>
    <t>EE131136</t>
  </si>
  <si>
    <t>EE131145</t>
  </si>
  <si>
    <t>EE131152</t>
  </si>
  <si>
    <t>EE131157</t>
  </si>
  <si>
    <t>EE131158</t>
  </si>
  <si>
    <t>EE131162</t>
  </si>
  <si>
    <t>EE131167</t>
  </si>
  <si>
    <t>EE131169</t>
  </si>
  <si>
    <t>EE131172</t>
  </si>
  <si>
    <t>EE131176</t>
  </si>
  <si>
    <t>EE131177</t>
  </si>
  <si>
    <t>EE131183</t>
  </si>
  <si>
    <t>EE131197</t>
  </si>
  <si>
    <t>EE131199</t>
  </si>
  <si>
    <t>EE131208</t>
  </si>
  <si>
    <t>EE131219</t>
  </si>
  <si>
    <t>EE131221</t>
  </si>
  <si>
    <t>EE131224</t>
  </si>
  <si>
    <t>EE131225</t>
  </si>
  <si>
    <t>EE131226</t>
  </si>
  <si>
    <t>EE131233</t>
  </si>
  <si>
    <t>EE131235</t>
  </si>
  <si>
    <t>EE131236</t>
  </si>
  <si>
    <t>EE131245</t>
  </si>
  <si>
    <t>EE131248</t>
  </si>
  <si>
    <t>EE131257</t>
  </si>
  <si>
    <t>EE131260</t>
  </si>
  <si>
    <t>EE131274</t>
  </si>
  <si>
    <t>EE131275</t>
  </si>
  <si>
    <t>EE131282</t>
  </si>
  <si>
    <t>EE131286</t>
  </si>
  <si>
    <t>EE131287</t>
  </si>
  <si>
    <t>EE131300</t>
  </si>
  <si>
    <t>EE131307</t>
  </si>
  <si>
    <t>EE131310</t>
  </si>
  <si>
    <t>EE131317</t>
  </si>
  <si>
    <t>EE131318</t>
  </si>
  <si>
    <t>EE131328</t>
  </si>
  <si>
    <t>EE131336</t>
  </si>
  <si>
    <t>EE131337</t>
  </si>
  <si>
    <t>EE131338</t>
  </si>
  <si>
    <t>EE131341</t>
  </si>
  <si>
    <t>EE131344</t>
  </si>
  <si>
    <t>EE131348</t>
  </si>
  <si>
    <t>EE131352</t>
  </si>
  <si>
    <t>EE131353</t>
  </si>
  <si>
    <t>EE131358</t>
  </si>
  <si>
    <t>EE131363</t>
  </si>
  <si>
    <t>EE131364</t>
  </si>
  <si>
    <t>EE131367</t>
  </si>
  <si>
    <t>EE131368</t>
  </si>
  <si>
    <t>EE131382</t>
  </si>
  <si>
    <t>EE131385</t>
  </si>
  <si>
    <t>EE131387</t>
  </si>
  <si>
    <t>EE131390</t>
  </si>
  <si>
    <t>EE131393</t>
  </si>
  <si>
    <t>EE131394</t>
  </si>
  <si>
    <t>EE131397</t>
  </si>
  <si>
    <t>EE131400</t>
  </si>
  <si>
    <t>EE131409</t>
  </si>
  <si>
    <t>EE131416</t>
  </si>
  <si>
    <t>EE131425</t>
  </si>
  <si>
    <t>EE131430</t>
  </si>
  <si>
    <t>EE131432</t>
  </si>
  <si>
    <t>EE131438</t>
  </si>
  <si>
    <t>EE131439</t>
  </si>
  <si>
    <t>EE131442</t>
  </si>
  <si>
    <t>EE131445</t>
  </si>
  <si>
    <t>EE131447</t>
  </si>
  <si>
    <t>EE131448</t>
  </si>
  <si>
    <t>EE131452</t>
  </si>
  <si>
    <t>EE131459</t>
  </si>
  <si>
    <t>EE131461</t>
  </si>
  <si>
    <t>EE131464</t>
  </si>
  <si>
    <t>EE131466</t>
  </si>
  <si>
    <t>EE131467</t>
  </si>
  <si>
    <t>EE131471</t>
  </si>
  <si>
    <t>EE131475</t>
  </si>
  <si>
    <t>EE131476</t>
  </si>
  <si>
    <t>EE131479</t>
  </si>
  <si>
    <t>EE131488</t>
  </si>
  <si>
    <t>EE131489</t>
  </si>
  <si>
    <t>EE131494</t>
  </si>
  <si>
    <t>EE131495</t>
  </si>
  <si>
    <t>EE131498</t>
  </si>
  <si>
    <t>EE131500</t>
  </si>
  <si>
    <t>EE131504</t>
  </si>
  <si>
    <t>EE131505</t>
  </si>
  <si>
    <t>EE131511</t>
  </si>
  <si>
    <t>EE131528</t>
  </si>
  <si>
    <t>EE131531</t>
  </si>
  <si>
    <t>EE131533</t>
  </si>
  <si>
    <t>EE131540</t>
  </si>
  <si>
    <t>EE131543</t>
  </si>
  <si>
    <t>EE131551</t>
  </si>
  <si>
    <t>EE131553</t>
  </si>
  <si>
    <t>EE131555</t>
  </si>
  <si>
    <t>EE131558</t>
  </si>
  <si>
    <t>EE131559</t>
  </si>
  <si>
    <t>EE131567</t>
  </si>
  <si>
    <t>EE131586</t>
  </si>
  <si>
    <t>EE131593</t>
  </si>
  <si>
    <t>EE131603</t>
  </si>
  <si>
    <t>EE131606</t>
  </si>
  <si>
    <t>EE131611</t>
  </si>
  <si>
    <t>EE131612</t>
  </si>
  <si>
    <t>EE131614</t>
  </si>
  <si>
    <t>EE131619</t>
  </si>
  <si>
    <t>EE131620</t>
  </si>
  <si>
    <t>EE131621</t>
  </si>
  <si>
    <t>EE131625</t>
  </si>
  <si>
    <t>EE131631</t>
  </si>
  <si>
    <t>EE131632</t>
  </si>
  <si>
    <t>EE131642</t>
  </si>
  <si>
    <t>EE131643</t>
  </si>
  <si>
    <t>EE131644</t>
  </si>
  <si>
    <t>EE131647</t>
  </si>
  <si>
    <t>EE131648</t>
  </si>
  <si>
    <t>EE131649</t>
  </si>
  <si>
    <t>EE131651</t>
  </si>
  <si>
    <t>EE131658</t>
  </si>
  <si>
    <t>EE131660</t>
  </si>
  <si>
    <t>EE131665</t>
  </si>
  <si>
    <t>EE131668</t>
  </si>
  <si>
    <t>EE131677</t>
  </si>
  <si>
    <t>EE131678</t>
  </si>
  <si>
    <t>EE131679</t>
  </si>
  <si>
    <t>EE131680</t>
  </si>
  <si>
    <t>EE131682</t>
  </si>
  <si>
    <t>EE131683</t>
  </si>
  <si>
    <t>EE131694</t>
  </si>
  <si>
    <t>EE131695</t>
  </si>
  <si>
    <t>EE131696</t>
  </si>
  <si>
    <t>EE131704</t>
  </si>
  <si>
    <t>EE131705</t>
  </si>
  <si>
    <t>EE131710</t>
  </si>
  <si>
    <t>EE131716</t>
  </si>
  <si>
    <t>EE131719</t>
  </si>
  <si>
    <t>EE131721</t>
  </si>
  <si>
    <t>EE131735</t>
  </si>
  <si>
    <t>EE131742</t>
  </si>
  <si>
    <t>EE131753</t>
  </si>
  <si>
    <t>EE131754</t>
  </si>
  <si>
    <t>EE131755</t>
  </si>
  <si>
    <t>EE131756</t>
  </si>
  <si>
    <t>EE131762</t>
  </si>
  <si>
    <t>EE131771</t>
  </si>
  <si>
    <t>EE131791</t>
  </si>
  <si>
    <t>EE131793</t>
  </si>
  <si>
    <t>EE131800</t>
  </si>
  <si>
    <t>EE131803</t>
  </si>
  <si>
    <t>EE131804</t>
  </si>
  <si>
    <t>EE131808</t>
  </si>
  <si>
    <t>EE131813</t>
  </si>
  <si>
    <t>EE131815</t>
  </si>
  <si>
    <t>EE131842</t>
  </si>
  <si>
    <t>EE131843</t>
  </si>
  <si>
    <t>EE131850</t>
  </si>
  <si>
    <t>EE131851</t>
  </si>
  <si>
    <t>EE131854</t>
  </si>
  <si>
    <t>EE131856</t>
  </si>
  <si>
    <t>EE131858</t>
  </si>
  <si>
    <t>EE131868</t>
  </si>
  <si>
    <t>EE131881</t>
  </si>
  <si>
    <t>EE131890</t>
  </si>
  <si>
    <t>EE131905</t>
  </si>
  <si>
    <t>EE131917</t>
  </si>
  <si>
    <t>EE131920</t>
  </si>
  <si>
    <t>EE131946</t>
  </si>
  <si>
    <t>EE131947</t>
  </si>
  <si>
    <t>EE131952</t>
  </si>
  <si>
    <t>EE131962</t>
  </si>
  <si>
    <t>EE131966</t>
  </si>
  <si>
    <t>EE131970</t>
  </si>
  <si>
    <t>EE131982</t>
  </si>
  <si>
    <t>EE131993</t>
  </si>
  <si>
    <t>EE131997</t>
  </si>
  <si>
    <t>EE131998</t>
  </si>
  <si>
    <t>EE132019</t>
  </si>
  <si>
    <t>EE132023</t>
  </si>
  <si>
    <t>EE132027</t>
  </si>
  <si>
    <t>EE132037</t>
  </si>
  <si>
    <t>EE132047</t>
  </si>
  <si>
    <t>EE132049</t>
  </si>
  <si>
    <t>EE132051</t>
  </si>
  <si>
    <t>EE132054</t>
  </si>
  <si>
    <t>EE132059</t>
  </si>
  <si>
    <t>EE132064</t>
  </si>
  <si>
    <t>EE132066</t>
  </si>
  <si>
    <t>EE132070</t>
  </si>
  <si>
    <t>EE132076</t>
  </si>
  <si>
    <t>EE132080</t>
  </si>
  <si>
    <t>EE132085</t>
  </si>
  <si>
    <t>EE132086</t>
  </si>
  <si>
    <t>EE132087</t>
  </si>
  <si>
    <t>EE132096</t>
  </si>
  <si>
    <t>EE132097</t>
  </si>
  <si>
    <t>EE132099</t>
  </si>
  <si>
    <t>EE132107</t>
  </si>
  <si>
    <t>EE132111</t>
  </si>
  <si>
    <t>EE132114</t>
  </si>
  <si>
    <t>EE132122</t>
  </si>
  <si>
    <t>EE132139</t>
  </si>
  <si>
    <t>EE132141</t>
  </si>
  <si>
    <t>EE132144</t>
  </si>
  <si>
    <t>EE132146</t>
  </si>
  <si>
    <t>EE132149</t>
  </si>
  <si>
    <t>EE132151</t>
  </si>
  <si>
    <t>EE132152</t>
  </si>
  <si>
    <t>EE132154</t>
  </si>
  <si>
    <t>EE132157</t>
  </si>
  <si>
    <t>EE132158</t>
  </si>
  <si>
    <t>EE132165</t>
  </si>
  <si>
    <t>EE132166</t>
  </si>
  <si>
    <t>EE132196</t>
  </si>
  <si>
    <t>EE132199</t>
  </si>
  <si>
    <t>EE132213</t>
  </si>
  <si>
    <t>EE132219</t>
  </si>
  <si>
    <t>EE132223</t>
  </si>
  <si>
    <t>EE132228</t>
  </si>
  <si>
    <t>EE132233</t>
  </si>
  <si>
    <t>EE132236</t>
  </si>
  <si>
    <t>EE132237</t>
  </si>
  <si>
    <t>EE132243</t>
  </si>
  <si>
    <t>EE132244</t>
  </si>
  <si>
    <t>EE132263</t>
  </si>
  <si>
    <t>EE132264</t>
  </si>
  <si>
    <t>EE132265</t>
  </si>
  <si>
    <t>EE132274</t>
  </si>
  <si>
    <t>EE132282</t>
  </si>
  <si>
    <t>EE132303</t>
  </si>
  <si>
    <t>EE132308</t>
  </si>
  <si>
    <t>EE132311</t>
  </si>
  <si>
    <t>EE132315</t>
  </si>
  <si>
    <t>EE132334</t>
  </si>
  <si>
    <t>EE132336</t>
  </si>
  <si>
    <t>EE132337</t>
  </si>
  <si>
    <t>EE132338</t>
  </si>
  <si>
    <t>EE132342</t>
  </si>
  <si>
    <t>EE132355</t>
  </si>
  <si>
    <t>EE132361</t>
  </si>
  <si>
    <t>EE132363</t>
  </si>
  <si>
    <t>EE132365</t>
  </si>
  <si>
    <t>EE132366</t>
  </si>
  <si>
    <t>EE132367</t>
  </si>
  <si>
    <t>EE132368</t>
  </si>
  <si>
    <t>EE132373</t>
  </si>
  <si>
    <t>EE132385</t>
  </si>
  <si>
    <t>EE132387</t>
  </si>
  <si>
    <t>EE132390</t>
  </si>
  <si>
    <t>EE132394</t>
  </si>
  <si>
    <t>EE132395</t>
  </si>
  <si>
    <t>EE132396</t>
  </si>
  <si>
    <t>EE132398</t>
  </si>
  <si>
    <t>EE132399</t>
  </si>
  <si>
    <t>EE132400</t>
  </si>
  <si>
    <t>EE132401</t>
  </si>
  <si>
    <t>EE132403</t>
  </si>
  <si>
    <t>EE132418</t>
  </si>
  <si>
    <t>EE132421</t>
  </si>
  <si>
    <t>EE132428</t>
  </si>
  <si>
    <t>EE132435</t>
  </si>
  <si>
    <t>EE132436</t>
  </si>
  <si>
    <t>EE132439</t>
  </si>
  <si>
    <t>EE132441</t>
  </si>
  <si>
    <t>EE132451</t>
  </si>
  <si>
    <t>EE132462</t>
  </si>
  <si>
    <t>EE132463</t>
  </si>
  <si>
    <t>EE132464</t>
  </si>
  <si>
    <t>EE132465</t>
  </si>
  <si>
    <t>EE132481</t>
  </si>
  <si>
    <t>EE132491</t>
  </si>
  <si>
    <t>EE132493</t>
  </si>
  <si>
    <t>EE132511</t>
  </si>
  <si>
    <t>EE132523</t>
  </si>
  <si>
    <t>EE132527</t>
  </si>
  <si>
    <t>EE132534</t>
  </si>
  <si>
    <t>EE132544</t>
  </si>
  <si>
    <t>EE132564</t>
  </si>
  <si>
    <t>EE132569</t>
  </si>
  <si>
    <t>EE132571</t>
  </si>
  <si>
    <t>EE132576</t>
  </si>
  <si>
    <t>EE132581</t>
  </si>
  <si>
    <t>EE132582</t>
  </si>
  <si>
    <t>EE132588</t>
  </si>
  <si>
    <t>EE132603</t>
  </si>
  <si>
    <t>EE132606</t>
  </si>
  <si>
    <t>EE132608</t>
  </si>
  <si>
    <t>EE132615</t>
  </si>
  <si>
    <t>EE132619</t>
  </si>
  <si>
    <t>EE132622</t>
  </si>
  <si>
    <t>EE132627</t>
  </si>
  <si>
    <t>EE132642</t>
  </si>
  <si>
    <t>EE132643</t>
  </si>
  <si>
    <t>EE132651</t>
  </si>
  <si>
    <t>EE132655</t>
  </si>
  <si>
    <t>EE132667</t>
  </si>
  <si>
    <t>EE132693</t>
  </si>
  <si>
    <t>EE132697</t>
  </si>
  <si>
    <t>EE132700</t>
  </si>
  <si>
    <t>EE132712</t>
  </si>
  <si>
    <t>EE132722</t>
  </si>
  <si>
    <t>EE132733</t>
  </si>
  <si>
    <t>EE132738</t>
  </si>
  <si>
    <t>EE132753</t>
  </si>
  <si>
    <t>EE132756</t>
  </si>
  <si>
    <t>EE132758</t>
  </si>
  <si>
    <t>EE132761</t>
  </si>
  <si>
    <t>EE132763</t>
  </si>
  <si>
    <t>EE132777</t>
  </si>
  <si>
    <t>EE132782</t>
  </si>
  <si>
    <t>EE132784</t>
  </si>
  <si>
    <t>EE132785</t>
  </si>
  <si>
    <t>EE132786</t>
  </si>
  <si>
    <t>EE132787</t>
  </si>
  <si>
    <t>EE132789</t>
  </si>
  <si>
    <t>EE132790</t>
  </si>
  <si>
    <t>EE132805</t>
  </si>
  <si>
    <t>EE132807</t>
  </si>
  <si>
    <t>EE132813</t>
  </si>
  <si>
    <t>EE132814</t>
  </si>
  <si>
    <t>EE132828</t>
  </si>
  <si>
    <t>EE132830</t>
  </si>
  <si>
    <t>EE132832</t>
  </si>
  <si>
    <t>EE132848</t>
  </si>
  <si>
    <t>EE132849</t>
  </si>
  <si>
    <t>EE132850</t>
  </si>
  <si>
    <t>EE132851</t>
  </si>
  <si>
    <t>EE132853</t>
  </si>
  <si>
    <t>EE132857</t>
  </si>
  <si>
    <t>EE132858</t>
  </si>
  <si>
    <t>EE132864</t>
  </si>
  <si>
    <t>EE132871</t>
  </si>
  <si>
    <t>EE132874</t>
  </si>
  <si>
    <t>EE132889</t>
  </si>
  <si>
    <t>EE132897</t>
  </si>
  <si>
    <t>EE132901</t>
  </si>
  <si>
    <t>EE132907</t>
  </si>
  <si>
    <t>EE132908</t>
  </si>
  <si>
    <t>EE132916</t>
  </si>
  <si>
    <t>EE132920</t>
  </si>
  <si>
    <t>EE132926</t>
  </si>
  <si>
    <t>EE132927</t>
  </si>
  <si>
    <t>EE132928</t>
  </si>
  <si>
    <t>EE132934</t>
  </si>
  <si>
    <t>EE132937</t>
  </si>
  <si>
    <t>EE132945</t>
  </si>
  <si>
    <t>EE132951</t>
  </si>
  <si>
    <t>EE132956</t>
  </si>
  <si>
    <t>EE132958</t>
  </si>
  <si>
    <t>EE132959</t>
  </si>
  <si>
    <t>EE132984</t>
  </si>
  <si>
    <t>EE132996</t>
  </si>
  <si>
    <t>EE133007</t>
  </si>
  <si>
    <t>EE133019</t>
  </si>
  <si>
    <t>EE133021</t>
  </si>
  <si>
    <t>EE133028</t>
  </si>
  <si>
    <t>EE133035</t>
  </si>
  <si>
    <t>EE133037</t>
  </si>
  <si>
    <t>EE133041</t>
  </si>
  <si>
    <t>EE133056</t>
  </si>
  <si>
    <t>EE133059</t>
  </si>
  <si>
    <t>EE133062</t>
  </si>
  <si>
    <t>EE133073</t>
  </si>
  <si>
    <t>EE133077</t>
  </si>
  <si>
    <t>EE133080</t>
  </si>
  <si>
    <t>EE133084</t>
  </si>
  <si>
    <t>EE133086</t>
  </si>
  <si>
    <t>EE133087</t>
  </si>
  <si>
    <t>EE133093</t>
  </si>
  <si>
    <t>EE133095</t>
  </si>
  <si>
    <t>EE133097</t>
  </si>
  <si>
    <t>EE133127</t>
  </si>
  <si>
    <t>EE133132</t>
  </si>
  <si>
    <t>EE133135</t>
  </si>
  <si>
    <t>EE133139</t>
  </si>
  <si>
    <t>EE133140</t>
  </si>
  <si>
    <t>EE133146</t>
  </si>
  <si>
    <t>EE133155</t>
  </si>
  <si>
    <t>EE133157</t>
  </si>
  <si>
    <t>EE133160</t>
  </si>
  <si>
    <t>EE133175</t>
  </si>
  <si>
    <t>EE133182</t>
  </si>
  <si>
    <t>EE133189</t>
  </si>
  <si>
    <t>EE133191</t>
  </si>
  <si>
    <t>EE133196</t>
  </si>
  <si>
    <t>EE133197</t>
  </si>
  <si>
    <t>EE133204</t>
  </si>
  <si>
    <t>EE133206</t>
  </si>
  <si>
    <t>EE133219</t>
  </si>
  <si>
    <t>EE133224</t>
  </si>
  <si>
    <t>EE133226</t>
  </si>
  <si>
    <t>EE133232</t>
  </si>
  <si>
    <t>EE133237</t>
  </si>
  <si>
    <t>EE133239</t>
  </si>
  <si>
    <t>EE133245</t>
  </si>
  <si>
    <t>EE133248</t>
  </si>
  <si>
    <t>EE133250</t>
  </si>
  <si>
    <t>EE133259</t>
  </si>
  <si>
    <t>EE133260</t>
  </si>
  <si>
    <t>EE133262</t>
  </si>
  <si>
    <t>EE133265</t>
  </si>
  <si>
    <t>EE133271</t>
  </si>
  <si>
    <t>EE133272</t>
  </si>
  <si>
    <t>EE133275</t>
  </si>
  <si>
    <t>EE133278</t>
  </si>
  <si>
    <t>EE133279</t>
  </si>
  <si>
    <t>EE133285</t>
  </si>
  <si>
    <t>EE133286</t>
  </si>
  <si>
    <t>EE133294</t>
  </si>
  <si>
    <t>EE133299</t>
  </si>
  <si>
    <t>EE133301</t>
  </si>
  <si>
    <t>EE133305</t>
  </si>
  <si>
    <t>EE133308</t>
  </si>
  <si>
    <t>EE133314</t>
  </si>
  <si>
    <t>EE133317</t>
  </si>
  <si>
    <t>EE133318</t>
  </si>
  <si>
    <t>EE133319</t>
  </si>
  <si>
    <t>EE133324</t>
  </si>
  <si>
    <t>EE133325</t>
  </si>
  <si>
    <t>EE133327</t>
  </si>
  <si>
    <t>EE133329</t>
  </si>
  <si>
    <t>EE133336</t>
  </si>
  <si>
    <t>EE133337</t>
  </si>
  <si>
    <t>EE133339</t>
  </si>
  <si>
    <t>EE133346</t>
  </si>
  <si>
    <t>EE133348</t>
  </si>
  <si>
    <t>EE133353</t>
  </si>
  <si>
    <t>EE133354</t>
  </si>
  <si>
    <t>EE133357</t>
  </si>
  <si>
    <t>EE133362</t>
  </si>
  <si>
    <t>EE133371</t>
  </si>
  <si>
    <t>EE133373</t>
  </si>
  <si>
    <t>EE133374</t>
  </si>
  <si>
    <t>EE133376</t>
  </si>
  <si>
    <t>EE133381</t>
  </si>
  <si>
    <t>EE133399</t>
  </si>
  <si>
    <t>EE133402</t>
  </si>
  <si>
    <t>EE133407</t>
  </si>
  <si>
    <t>EE133416</t>
  </si>
  <si>
    <t>EE133418</t>
  </si>
  <si>
    <t>EE133419</t>
  </si>
  <si>
    <t>EE133426</t>
  </si>
  <si>
    <t>EE133443</t>
  </si>
  <si>
    <t>EE133454</t>
  </si>
  <si>
    <t>EE133458</t>
  </si>
  <si>
    <t>EE133459</t>
  </si>
  <si>
    <t>EE133465</t>
  </si>
  <si>
    <t>EE133466</t>
  </si>
  <si>
    <t>EE133470</t>
  </si>
  <si>
    <t>EE133471</t>
  </si>
  <si>
    <t>EE133474</t>
  </si>
  <si>
    <t>EE133476</t>
  </si>
  <si>
    <t>EE133478</t>
  </si>
  <si>
    <t>EE133480</t>
  </si>
  <si>
    <t>EE133486</t>
  </si>
  <si>
    <t>EE133490</t>
  </si>
  <si>
    <t>EE133492</t>
  </si>
  <si>
    <t>EE133496</t>
  </si>
  <si>
    <t>EE133497</t>
  </si>
  <si>
    <t>EE133500</t>
  </si>
  <si>
    <t>EE133501</t>
  </si>
  <si>
    <t>EE133502</t>
  </si>
  <si>
    <t>EE133506</t>
  </si>
  <si>
    <t>EE133519</t>
  </si>
  <si>
    <t>EE133524</t>
  </si>
  <si>
    <t>EE133530</t>
  </si>
  <si>
    <t>EE133536</t>
  </si>
  <si>
    <t>EE133543</t>
  </si>
  <si>
    <t>EE133547</t>
  </si>
  <si>
    <t>EE133548</t>
  </si>
  <si>
    <t>EE133551</t>
  </si>
  <si>
    <t>EE133555</t>
  </si>
  <si>
    <t>EE133560</t>
  </si>
  <si>
    <t>EE133569</t>
  </si>
  <si>
    <t>EE133575</t>
  </si>
  <si>
    <t>EE133579</t>
  </si>
  <si>
    <t>EE133581</t>
  </si>
  <si>
    <t>EE133625</t>
  </si>
  <si>
    <t>EE133627</t>
  </si>
  <si>
    <t>EE133629</t>
  </si>
  <si>
    <t>EE133638</t>
  </si>
  <si>
    <t>EE133640</t>
  </si>
  <si>
    <t>EE133643</t>
  </si>
  <si>
    <t>EE133644</t>
  </si>
  <si>
    <t>EE133645</t>
  </si>
  <si>
    <t>EE133655</t>
  </si>
  <si>
    <t>EE133664</t>
  </si>
  <si>
    <t>EE133666</t>
  </si>
  <si>
    <t>EE133668</t>
  </si>
  <si>
    <t>EE133676</t>
  </si>
  <si>
    <t>EE133678</t>
  </si>
  <si>
    <t>EE133688</t>
  </si>
  <si>
    <t>EE133689</t>
  </si>
  <si>
    <t>EE133701</t>
  </si>
  <si>
    <t>EE133702</t>
  </si>
  <si>
    <t>EE133704</t>
  </si>
  <si>
    <t>EE133706</t>
  </si>
  <si>
    <t>EE133708</t>
  </si>
  <si>
    <t>EE133714</t>
  </si>
  <si>
    <t>EE133715</t>
  </si>
  <si>
    <t>EE133726</t>
  </si>
  <si>
    <t>EE133739</t>
  </si>
  <si>
    <t>EE133741</t>
  </si>
  <si>
    <t>EE133746</t>
  </si>
  <si>
    <t>EE133749</t>
  </si>
  <si>
    <t>EE133761</t>
  </si>
  <si>
    <t>EE133776</t>
  </si>
  <si>
    <t>EE133777</t>
  </si>
  <si>
    <t>EE133779</t>
  </si>
  <si>
    <t>EE133780</t>
  </si>
  <si>
    <t>EE133782</t>
  </si>
  <si>
    <t>EE133783</t>
  </si>
  <si>
    <t>EE133792</t>
  </si>
  <si>
    <t>EE133797</t>
  </si>
  <si>
    <t>EE133800</t>
  </si>
  <si>
    <t>EE133801</t>
  </si>
  <si>
    <t>EE133809</t>
  </si>
  <si>
    <t>EE133814</t>
  </si>
  <si>
    <t>EE133820</t>
  </si>
  <si>
    <t>EE133821</t>
  </si>
  <si>
    <t>EE133829</t>
  </si>
  <si>
    <t>EE133837</t>
  </si>
  <si>
    <t>EE133840</t>
  </si>
  <si>
    <t>EE133843</t>
  </si>
  <si>
    <t>EE133849</t>
  </si>
  <si>
    <t>EE133855</t>
  </si>
  <si>
    <t>EE133856</t>
  </si>
  <si>
    <t>EE133866</t>
  </si>
  <si>
    <t>EE133867</t>
  </si>
  <si>
    <t>EE133869</t>
  </si>
  <si>
    <t>EE133871</t>
  </si>
  <si>
    <t>EE133879</t>
  </si>
  <si>
    <t>EE133880</t>
  </si>
  <si>
    <t>EE133886</t>
  </si>
  <si>
    <t>EE133892</t>
  </si>
  <si>
    <t>EE133896</t>
  </si>
  <si>
    <t>EE133899</t>
  </si>
  <si>
    <t>EE133905</t>
  </si>
  <si>
    <t>EE133919</t>
  </si>
  <si>
    <t>EE133922</t>
  </si>
  <si>
    <t>EE133925</t>
  </si>
  <si>
    <t>EE133926</t>
  </si>
  <si>
    <t>EE133940</t>
  </si>
  <si>
    <t>EE133942</t>
  </si>
  <si>
    <t>EE133951</t>
  </si>
  <si>
    <t>EE133961</t>
  </si>
  <si>
    <t>EE133965</t>
  </si>
  <si>
    <t>EE133968</t>
  </si>
  <si>
    <t>EE133971</t>
  </si>
  <si>
    <t>EE133972</t>
  </si>
  <si>
    <t>EE133981</t>
  </si>
  <si>
    <t>EE133984</t>
  </si>
  <si>
    <t>EE133985</t>
  </si>
  <si>
    <t>EE133986</t>
  </si>
  <si>
    <t>EE133990</t>
  </si>
  <si>
    <t>EE133993</t>
  </si>
  <si>
    <t>EE133994</t>
  </si>
  <si>
    <t>EE134001</t>
  </si>
  <si>
    <t>EE134006</t>
  </si>
  <si>
    <t>EE134009</t>
  </si>
  <si>
    <t>EE134014</t>
  </si>
  <si>
    <t>EE134018</t>
  </si>
  <si>
    <t>EE134022</t>
  </si>
  <si>
    <t>EE134025</t>
  </si>
  <si>
    <t>EE134027</t>
  </si>
  <si>
    <t>EE134031</t>
  </si>
  <si>
    <t>EE134032</t>
  </si>
  <si>
    <t>EE134036</t>
  </si>
  <si>
    <t>EE134041</t>
  </si>
  <si>
    <t>EE134048</t>
  </si>
  <si>
    <t>EE134056</t>
  </si>
  <si>
    <t>EE134061</t>
  </si>
  <si>
    <t>EE134071</t>
  </si>
  <si>
    <t>EE134075</t>
  </si>
  <si>
    <t>EE134076</t>
  </si>
  <si>
    <t>EE134077</t>
  </si>
  <si>
    <t>EE134087</t>
  </si>
  <si>
    <t>EE134088</t>
  </si>
  <si>
    <t>EE134096</t>
  </si>
  <si>
    <t>EE134099</t>
  </si>
  <si>
    <t>EE134104</t>
  </si>
  <si>
    <t>EE134106</t>
  </si>
  <si>
    <t>EE134107</t>
  </si>
  <si>
    <t>EE134111</t>
  </si>
  <si>
    <t>EE134117</t>
  </si>
  <si>
    <t>EE134130</t>
  </si>
  <si>
    <t>EE134133</t>
  </si>
  <si>
    <t>EE134134</t>
  </si>
  <si>
    <t>EE134135</t>
  </si>
  <si>
    <t>EE134143</t>
  </si>
  <si>
    <t>EE134144</t>
  </si>
  <si>
    <t>EE134150</t>
  </si>
  <si>
    <t>EE134173</t>
  </si>
  <si>
    <t>EE134175</t>
  </si>
  <si>
    <t>EE134179</t>
  </si>
  <si>
    <t>EE134191</t>
  </si>
  <si>
    <t>EE134195</t>
  </si>
  <si>
    <t>EE134204</t>
  </si>
  <si>
    <t>EE134208</t>
  </si>
  <si>
    <t>EE134213</t>
  </si>
  <si>
    <t>EE134215</t>
  </si>
  <si>
    <t>EE134218</t>
  </si>
  <si>
    <t>EE134221</t>
  </si>
  <si>
    <t>EE134223</t>
  </si>
  <si>
    <t>EE134227</t>
  </si>
  <si>
    <t>EE134229</t>
  </si>
  <si>
    <t>EE134234</t>
  </si>
  <si>
    <t>EE134235</t>
  </si>
  <si>
    <t>EE134240</t>
  </si>
  <si>
    <t>EE134245</t>
  </si>
  <si>
    <t>EE134262</t>
  </si>
  <si>
    <t>EE134264</t>
  </si>
  <si>
    <t>EE134270</t>
  </si>
  <si>
    <t>EE134271</t>
  </si>
  <si>
    <t>EE134276</t>
  </si>
  <si>
    <t>EE134291</t>
  </si>
  <si>
    <t>EE134300</t>
  </si>
  <si>
    <t>EE134318</t>
  </si>
  <si>
    <t>EE134331</t>
  </si>
  <si>
    <t>EE134343</t>
  </si>
  <si>
    <t>EE134344</t>
  </si>
  <si>
    <t>EE134349</t>
  </si>
  <si>
    <t>EE134363</t>
  </si>
  <si>
    <t>EE134370</t>
  </si>
  <si>
    <t>EE134375</t>
  </si>
  <si>
    <t>EE134378</t>
  </si>
  <si>
    <t>EE134380</t>
  </si>
  <si>
    <t>EE134401</t>
  </si>
  <si>
    <t>EE134406</t>
  </si>
  <si>
    <t>EE134418</t>
  </si>
  <si>
    <t>EE134431</t>
  </si>
  <si>
    <t>EE134434</t>
  </si>
  <si>
    <t>EE134435</t>
  </si>
  <si>
    <t>EE134437</t>
  </si>
  <si>
    <t>EE134439</t>
  </si>
  <si>
    <t>EE134441</t>
  </si>
  <si>
    <t>EE134443</t>
  </si>
  <si>
    <t>EE134445</t>
  </si>
  <si>
    <t>EE134460</t>
  </si>
  <si>
    <t>EE134476</t>
  </si>
  <si>
    <t>EE134481</t>
  </si>
  <si>
    <t>EE134490</t>
  </si>
  <si>
    <t>EE134494</t>
  </si>
  <si>
    <t>EE134500</t>
  </si>
  <si>
    <t>EE134506</t>
  </si>
  <si>
    <t>EE134521</t>
  </si>
  <si>
    <t>EE134524</t>
  </si>
  <si>
    <t>EE134528</t>
  </si>
  <si>
    <t>EE134531</t>
  </si>
  <si>
    <t>EE134536</t>
  </si>
  <si>
    <t>EE134537</t>
  </si>
  <si>
    <t>EE134539</t>
  </si>
  <si>
    <t>EE134540</t>
  </si>
  <si>
    <t>EE134541</t>
  </si>
  <si>
    <t>EE134547</t>
  </si>
  <si>
    <t>EE134575</t>
  </si>
  <si>
    <t>EE134576</t>
  </si>
  <si>
    <t>EE134585</t>
  </si>
  <si>
    <t>EE134586</t>
  </si>
  <si>
    <t>EE134589</t>
  </si>
  <si>
    <t>EE134592</t>
  </si>
  <si>
    <t>EE134598</t>
  </si>
  <si>
    <t>EE134599</t>
  </si>
  <si>
    <t>EE134607</t>
  </si>
  <si>
    <t>EE134609</t>
  </si>
  <si>
    <t>EE134610</t>
  </si>
  <si>
    <t>EE134611</t>
  </si>
  <si>
    <t>EE134614</t>
  </si>
  <si>
    <t>EE134623</t>
  </si>
  <si>
    <t>EE134633</t>
  </si>
  <si>
    <t>EE134636</t>
  </si>
  <si>
    <t>EE134649</t>
  </si>
  <si>
    <t>EE134655</t>
  </si>
  <si>
    <t>EE134681</t>
  </si>
  <si>
    <t>EE134700</t>
  </si>
  <si>
    <t>EE134701</t>
  </si>
  <si>
    <t>EE134703</t>
  </si>
  <si>
    <t>EE134708</t>
  </si>
  <si>
    <t>EE134719</t>
  </si>
  <si>
    <t>EE134728</t>
  </si>
  <si>
    <t>EE134733</t>
  </si>
  <si>
    <t>EE134741</t>
  </si>
  <si>
    <t>EE134744</t>
  </si>
  <si>
    <t>EE134746</t>
  </si>
  <si>
    <t>EE134752</t>
  </si>
  <si>
    <t>EE134755</t>
  </si>
  <si>
    <t>EE134756</t>
  </si>
  <si>
    <t>EE134761</t>
  </si>
  <si>
    <t>EE134762</t>
  </si>
  <si>
    <t>EE134763</t>
  </si>
  <si>
    <t>EE134768</t>
  </si>
  <si>
    <t>EE134774</t>
  </si>
  <si>
    <t>EE134777</t>
  </si>
  <si>
    <t>EE134784</t>
  </si>
  <si>
    <t>EE134785</t>
  </si>
  <si>
    <t>EE134786</t>
  </si>
  <si>
    <t>EE134793</t>
  </si>
  <si>
    <t>EE134802</t>
  </si>
  <si>
    <t>EE134809</t>
  </si>
  <si>
    <t>EE134810</t>
  </si>
  <si>
    <t>EE134813</t>
  </si>
  <si>
    <t>EE134818</t>
  </si>
  <si>
    <t>EE134819</t>
  </si>
  <si>
    <t>EE134824</t>
  </si>
  <si>
    <t>EE134826</t>
  </si>
  <si>
    <t>EE134836</t>
  </si>
  <si>
    <t>EE134841</t>
  </si>
  <si>
    <t>EE134843</t>
  </si>
  <si>
    <t>EE134855</t>
  </si>
  <si>
    <t>EE134871</t>
  </si>
  <si>
    <t>EE134875</t>
  </si>
  <si>
    <t>EE134882</t>
  </si>
  <si>
    <t>EE134890</t>
  </si>
  <si>
    <t>EE134898</t>
  </si>
  <si>
    <t>EE134901</t>
  </si>
  <si>
    <t>EE134902</t>
  </si>
  <si>
    <t>EE134908</t>
  </si>
  <si>
    <t>EE134910</t>
  </si>
  <si>
    <t>EE134911</t>
  </si>
  <si>
    <t>EE134914</t>
  </si>
  <si>
    <t>EE134921</t>
  </si>
  <si>
    <t>EE134942</t>
  </si>
  <si>
    <t>EE134952</t>
  </si>
  <si>
    <t>EE134954</t>
  </si>
  <si>
    <t>EE134957</t>
  </si>
  <si>
    <t>EE134961</t>
  </si>
  <si>
    <t>EE134970</t>
  </si>
  <si>
    <t>EE134975</t>
  </si>
  <si>
    <t>EE134976</t>
  </si>
  <si>
    <t>EE134985</t>
  </si>
  <si>
    <t>EE134988</t>
  </si>
  <si>
    <t>EE134991</t>
  </si>
  <si>
    <t>EE134992</t>
  </si>
  <si>
    <t>EE135001</t>
  </si>
  <si>
    <t>EE135003</t>
  </si>
  <si>
    <t>EE135006</t>
  </si>
  <si>
    <t>EE135007</t>
  </si>
  <si>
    <t>EE135017</t>
  </si>
  <si>
    <t>EE135024</t>
  </si>
  <si>
    <t>EE135030</t>
  </si>
  <si>
    <t>EE135034</t>
  </si>
  <si>
    <t>EE135038</t>
  </si>
  <si>
    <t>EE135045</t>
  </si>
  <si>
    <t>EE135046</t>
  </si>
  <si>
    <t>EE135048</t>
  </si>
  <si>
    <t>EE135050</t>
  </si>
  <si>
    <t>EE135058</t>
  </si>
  <si>
    <t>EE135061</t>
  </si>
  <si>
    <t>EE135062</t>
  </si>
  <si>
    <t>EE135069</t>
  </si>
  <si>
    <t>EE135078</t>
  </si>
  <si>
    <t>EE135082</t>
  </si>
  <si>
    <t>EE135098</t>
  </si>
  <si>
    <t>EE135100</t>
  </si>
  <si>
    <t>EE135106</t>
  </si>
  <si>
    <t>EE135110</t>
  </si>
  <si>
    <t>EE135113</t>
  </si>
  <si>
    <t>EE135115</t>
  </si>
  <si>
    <t>EE135120</t>
  </si>
  <si>
    <t>EE135138</t>
  </si>
  <si>
    <t>EE135139</t>
  </si>
  <si>
    <t>EE135144</t>
  </si>
  <si>
    <t>EE135148</t>
  </si>
  <si>
    <t>EE135151</t>
  </si>
  <si>
    <t>EE135154</t>
  </si>
  <si>
    <t>EE135158</t>
  </si>
  <si>
    <t>EE135162</t>
  </si>
  <si>
    <t>EE135168</t>
  </si>
  <si>
    <t>EE135176</t>
  </si>
  <si>
    <t>EE135180</t>
  </si>
  <si>
    <t>EE135195</t>
  </si>
  <si>
    <t>EE135199</t>
  </si>
  <si>
    <t>EE135206</t>
  </si>
  <si>
    <t>EE135207</t>
  </si>
  <si>
    <t>EE135208</t>
  </si>
  <si>
    <t>EE135211</t>
  </si>
  <si>
    <t>EE135215</t>
  </si>
  <si>
    <t>EE135216</t>
  </si>
  <si>
    <t>EE135226</t>
  </si>
  <si>
    <t>EE135234</t>
  </si>
  <si>
    <t>EE135235</t>
  </si>
  <si>
    <t>EE135238</t>
  </si>
  <si>
    <t>EE135244</t>
  </si>
  <si>
    <t>EE135245</t>
  </si>
  <si>
    <t>EE135256</t>
  </si>
  <si>
    <t>EE135258</t>
  </si>
  <si>
    <t>EE135259</t>
  </si>
  <si>
    <t>EE135264</t>
  </si>
  <si>
    <t>EE135265</t>
  </si>
  <si>
    <t>EE135267</t>
  </si>
  <si>
    <t>EE135270</t>
  </si>
  <si>
    <t>EE135272</t>
  </si>
  <si>
    <t>EE135273</t>
  </si>
  <si>
    <t>EE135282</t>
  </si>
  <si>
    <t>EE135287</t>
  </si>
  <si>
    <t>EE135314</t>
  </si>
  <si>
    <t>EE135316</t>
  </si>
  <si>
    <t>EE135318</t>
  </si>
  <si>
    <t>EE135323</t>
  </si>
  <si>
    <t>EE135330</t>
  </si>
  <si>
    <t>EE135331</t>
  </si>
  <si>
    <t>EE135341</t>
  </si>
  <si>
    <t>EE135353</t>
  </si>
  <si>
    <t>EE135354</t>
  </si>
  <si>
    <t>EE135357</t>
  </si>
  <si>
    <t>EE135358</t>
  </si>
  <si>
    <t>EE135363</t>
  </si>
  <si>
    <t>EE135370</t>
  </si>
  <si>
    <t>EE135377</t>
  </si>
  <si>
    <t>EE135379</t>
  </si>
  <si>
    <t>EE135381</t>
  </si>
  <si>
    <t>EE135382</t>
  </si>
  <si>
    <t>EE135385</t>
  </si>
  <si>
    <t>EE135391</t>
  </si>
  <si>
    <t>EE135399</t>
  </si>
  <si>
    <t>EE135400</t>
  </si>
  <si>
    <t>EE135401</t>
  </si>
  <si>
    <t>EE135404</t>
  </si>
  <si>
    <t>EE135405</t>
  </si>
  <si>
    <t>EE135408</t>
  </si>
  <si>
    <t>EE135421</t>
  </si>
  <si>
    <t>EE135424</t>
  </si>
  <si>
    <t>EE135425</t>
  </si>
  <si>
    <t>EE135429</t>
  </si>
  <si>
    <t>EE135431</t>
  </si>
  <si>
    <t>EE135444</t>
  </si>
  <si>
    <t>EE135446</t>
  </si>
  <si>
    <t>EE135448</t>
  </si>
  <si>
    <t>EE135461</t>
  </si>
  <si>
    <t>EE135467</t>
  </si>
  <si>
    <t>EE135491</t>
  </si>
  <si>
    <t>EE135492</t>
  </si>
  <si>
    <t>EE135494</t>
  </si>
  <si>
    <t>EE135506</t>
  </si>
  <si>
    <t>EE135513</t>
  </si>
  <si>
    <t>EE135519</t>
  </si>
  <si>
    <t>EE135522</t>
  </si>
  <si>
    <t>EE135524</t>
  </si>
  <si>
    <t>EE135527</t>
  </si>
  <si>
    <t>EE135528</t>
  </si>
  <si>
    <t>EE135533</t>
  </si>
  <si>
    <t>EE135536</t>
  </si>
  <si>
    <t>EE135550</t>
  </si>
  <si>
    <t>EE135552</t>
  </si>
  <si>
    <t>EE135553</t>
  </si>
  <si>
    <t>EE135558</t>
  </si>
  <si>
    <t>EE135564</t>
  </si>
  <si>
    <t>EE135574</t>
  </si>
  <si>
    <t>EE135579</t>
  </si>
  <si>
    <t>EE135596</t>
  </si>
  <si>
    <t>EE135601</t>
  </si>
  <si>
    <t>EE135613</t>
  </si>
  <si>
    <t>EE135614</t>
  </si>
  <si>
    <t>EE135620</t>
  </si>
  <si>
    <t>EE135628</t>
  </si>
  <si>
    <t>EE135636</t>
  </si>
  <si>
    <t>EE135637</t>
  </si>
  <si>
    <t>EE135640</t>
  </si>
  <si>
    <t>EE135642</t>
  </si>
  <si>
    <t>EE135648</t>
  </si>
  <si>
    <t>EE135657</t>
  </si>
  <si>
    <t>EE135658</t>
  </si>
  <si>
    <t>EE135668</t>
  </si>
  <si>
    <t>EE135678</t>
  </si>
  <si>
    <t>EE135680</t>
  </si>
  <si>
    <t>EE135681</t>
  </si>
  <si>
    <t>EE135682</t>
  </si>
  <si>
    <t>EE135684</t>
  </si>
  <si>
    <t>EE135685</t>
  </si>
  <si>
    <t>EE135692</t>
  </si>
  <si>
    <t>EE135698</t>
  </si>
  <si>
    <t>EE135700</t>
  </si>
  <si>
    <t>EE135701</t>
  </si>
  <si>
    <t>EE135703</t>
  </si>
  <si>
    <t>EE135704</t>
  </si>
  <si>
    <t>EE135707</t>
  </si>
  <si>
    <t>EE135713</t>
  </si>
  <si>
    <t>EE135719</t>
  </si>
  <si>
    <t>EE135720</t>
  </si>
  <si>
    <t>EE135723</t>
  </si>
  <si>
    <t>EE135726</t>
  </si>
  <si>
    <t>EE135738</t>
  </si>
  <si>
    <t>EE135739</t>
  </si>
  <si>
    <t>EE135744</t>
  </si>
  <si>
    <t>EE135745</t>
  </si>
  <si>
    <t>EE135750</t>
  </si>
  <si>
    <t>EE135755</t>
  </si>
  <si>
    <t>EE135756</t>
  </si>
  <si>
    <t>EE135757</t>
  </si>
  <si>
    <t>EE135758</t>
  </si>
  <si>
    <t>EE135760</t>
  </si>
  <si>
    <t>EE135764</t>
  </si>
  <si>
    <t>EE135769</t>
  </si>
  <si>
    <t>EE135776</t>
  </si>
  <si>
    <t>EE135778</t>
  </si>
  <si>
    <t>EE135781</t>
  </si>
  <si>
    <t>EE135784</t>
  </si>
  <si>
    <t>EE135787</t>
  </si>
  <si>
    <t>EE135792</t>
  </si>
  <si>
    <t>EE135794</t>
  </si>
  <si>
    <t>EE135806</t>
  </si>
  <si>
    <t>EE135816</t>
  </si>
  <si>
    <t>EE135817</t>
  </si>
  <si>
    <t>EE135819</t>
  </si>
  <si>
    <t>EE135820</t>
  </si>
  <si>
    <t>EE135823</t>
  </si>
  <si>
    <t>EE135828</t>
  </si>
  <si>
    <t>EE135833</t>
  </si>
  <si>
    <t>EE135836</t>
  </si>
  <si>
    <t>EE135837</t>
  </si>
  <si>
    <t>EE135851</t>
  </si>
  <si>
    <t>EE135854</t>
  </si>
  <si>
    <t>EE135859</t>
  </si>
  <si>
    <t>EE135861</t>
  </si>
  <si>
    <t>EE135863</t>
  </si>
  <si>
    <t>EE135869</t>
  </si>
  <si>
    <t>EE135870</t>
  </si>
  <si>
    <t>EE135871</t>
  </si>
  <si>
    <t>EE135872</t>
  </si>
  <si>
    <t>EE135874</t>
  </si>
  <si>
    <t>EE135883</t>
  </si>
  <si>
    <t>EE135884</t>
  </si>
  <si>
    <t>EE135886</t>
  </si>
  <si>
    <t>EE135893</t>
  </si>
  <si>
    <t>EE135895</t>
  </si>
  <si>
    <t>EE135896</t>
  </si>
  <si>
    <t>EE135900</t>
  </si>
  <si>
    <t>EE135901</t>
  </si>
  <si>
    <t>EE135902</t>
  </si>
  <si>
    <t>EE135910</t>
  </si>
  <si>
    <t>EE135923</t>
  </si>
  <si>
    <t>EE135924</t>
  </si>
  <si>
    <t>EE135931</t>
  </si>
  <si>
    <t>EE135935</t>
  </si>
  <si>
    <t>EE135939</t>
  </si>
  <si>
    <t>EE135941</t>
  </si>
  <si>
    <t>EE135953</t>
  </si>
  <si>
    <t>EE135955</t>
  </si>
  <si>
    <t>EE135959</t>
  </si>
  <si>
    <t>EE135960</t>
  </si>
  <si>
    <t>EE135962</t>
  </si>
  <si>
    <t>EE135965</t>
  </si>
  <si>
    <t>EE135966</t>
  </si>
  <si>
    <t>EE135971</t>
  </si>
  <si>
    <t>EE135974</t>
  </si>
  <si>
    <t>EE135976</t>
  </si>
  <si>
    <t>EE135982</t>
  </si>
  <si>
    <t>EE135986</t>
  </si>
  <si>
    <t>EE135987</t>
  </si>
  <si>
    <t>EE135997</t>
  </si>
  <si>
    <t>EE135998</t>
  </si>
  <si>
    <t>EE135999</t>
  </si>
  <si>
    <t>EE136000</t>
  </si>
  <si>
    <t>EE136002</t>
  </si>
  <si>
    <t>EE136005</t>
  </si>
  <si>
    <t>EE136014</t>
  </si>
  <si>
    <t>EE136025</t>
  </si>
  <si>
    <t>EE136029</t>
  </si>
  <si>
    <t>EE136030</t>
  </si>
  <si>
    <t>EE136034</t>
  </si>
  <si>
    <t>EE136037</t>
  </si>
  <si>
    <t>EE136041</t>
  </si>
  <si>
    <t>EE136043</t>
  </si>
  <si>
    <t>EE136044</t>
  </si>
  <si>
    <t>EE136045</t>
  </si>
  <si>
    <t>EE136046</t>
  </si>
  <si>
    <t>EE136049</t>
  </si>
  <si>
    <t>EE136055</t>
  </si>
  <si>
    <t>EE136070</t>
  </si>
  <si>
    <t>EE136076</t>
  </si>
  <si>
    <t>EE136077</t>
  </si>
  <si>
    <t>EE136078</t>
  </si>
  <si>
    <t>EE136088</t>
  </si>
  <si>
    <t>EE136095</t>
  </si>
  <si>
    <t>EE136102</t>
  </si>
  <si>
    <t>EE136109</t>
  </si>
  <si>
    <t>EE136113</t>
  </si>
  <si>
    <t>EE136118</t>
  </si>
  <si>
    <t>EE136119</t>
  </si>
  <si>
    <t>EE136123</t>
  </si>
  <si>
    <t>EE136124</t>
  </si>
  <si>
    <t>EE136137</t>
  </si>
  <si>
    <t>EE136138</t>
  </si>
  <si>
    <t>EE136142</t>
  </si>
  <si>
    <t>EE136146</t>
  </si>
  <si>
    <t>EE136147</t>
  </si>
  <si>
    <t>EE136148</t>
  </si>
  <si>
    <t>EE136149</t>
  </si>
  <si>
    <t>EE136154</t>
  </si>
  <si>
    <t>EE136170</t>
  </si>
  <si>
    <t>EE136175</t>
  </si>
  <si>
    <t>EE136176</t>
  </si>
  <si>
    <t>EE136179</t>
  </si>
  <si>
    <t>EE136183</t>
  </si>
  <si>
    <t>EE136184</t>
  </si>
  <si>
    <t>EE136185</t>
  </si>
  <si>
    <t>EE136187</t>
  </si>
  <si>
    <t>EE136194</t>
  </si>
  <si>
    <t>EE136198</t>
  </si>
  <si>
    <t>EE136200</t>
  </si>
  <si>
    <t>EE136202</t>
  </si>
  <si>
    <t>EE136215</t>
  </si>
  <si>
    <t>EE136220</t>
  </si>
  <si>
    <t>EE136224</t>
  </si>
  <si>
    <t>EE136227</t>
  </si>
  <si>
    <t>EE136232</t>
  </si>
  <si>
    <t>EE136234</t>
  </si>
  <si>
    <t>EE136255</t>
  </si>
  <si>
    <t>EE136263</t>
  </si>
  <si>
    <t>EE136265</t>
  </si>
  <si>
    <t>EE136266</t>
  </si>
  <si>
    <t>EE136267</t>
  </si>
  <si>
    <t>EE136268</t>
  </si>
  <si>
    <t>EE136269</t>
  </si>
  <si>
    <t>EE136270</t>
  </si>
  <si>
    <t>EE136272</t>
  </si>
  <si>
    <t>EE136275</t>
  </si>
  <si>
    <t>EE136276</t>
  </si>
  <si>
    <t>EE136277</t>
  </si>
  <si>
    <t>EE136280</t>
  </si>
  <si>
    <t>EE136282</t>
  </si>
  <si>
    <t>EE136284</t>
  </si>
  <si>
    <t>EE136288</t>
  </si>
  <si>
    <t>EE136298</t>
  </si>
  <si>
    <t>EE136299</t>
  </si>
  <si>
    <t>EE136303</t>
  </si>
  <si>
    <t>EE136307</t>
  </si>
  <si>
    <t>EE136310</t>
  </si>
  <si>
    <t>EE136313</t>
  </si>
  <si>
    <t>EE136314</t>
  </si>
  <si>
    <t>EE136316</t>
  </si>
  <si>
    <t>EE136324</t>
  </si>
  <si>
    <t>EE136328</t>
  </si>
  <si>
    <t>EE136332</t>
  </si>
  <si>
    <t>EE136338</t>
  </si>
  <si>
    <t>EE136342</t>
  </si>
  <si>
    <t>EE136350</t>
  </si>
  <si>
    <t>EE136355</t>
  </si>
  <si>
    <t>EE136357</t>
  </si>
  <si>
    <t>EE136358</t>
  </si>
  <si>
    <t>EE136372</t>
  </si>
  <si>
    <t>EE136381</t>
  </si>
  <si>
    <t>EE136388</t>
  </si>
  <si>
    <t>EE136390</t>
  </si>
  <si>
    <t>EE136394</t>
  </si>
  <si>
    <t>EE136406</t>
  </si>
  <si>
    <t>EE136407</t>
  </si>
  <si>
    <t>EE136420</t>
  </si>
  <si>
    <t>EE136423</t>
  </si>
  <si>
    <t>EE136424</t>
  </si>
  <si>
    <t>EE136426</t>
  </si>
  <si>
    <t>EE136430</t>
  </si>
  <si>
    <t>EE136432</t>
  </si>
  <si>
    <t>EE136435</t>
  </si>
  <si>
    <t>EE136442</t>
  </si>
  <si>
    <t>EE136443</t>
  </si>
  <si>
    <t>EE136445</t>
  </si>
  <si>
    <t>EE136453</t>
  </si>
  <si>
    <t>EE136469</t>
  </si>
  <si>
    <t>EE136470</t>
  </si>
  <si>
    <t>EE136471</t>
  </si>
  <si>
    <t>EE136482</t>
  </si>
  <si>
    <t>EE136487</t>
  </si>
  <si>
    <t>EE136489</t>
  </si>
  <si>
    <t>EE136493</t>
  </si>
  <si>
    <t>EE136495</t>
  </si>
  <si>
    <t>EE136498</t>
  </si>
  <si>
    <t>EE136502</t>
  </si>
  <si>
    <t>EE136505</t>
  </si>
  <si>
    <t>EE136507</t>
  </si>
  <si>
    <t>EE136508</t>
  </si>
  <si>
    <t>EE136509</t>
  </si>
  <si>
    <t>EE136517</t>
  </si>
  <si>
    <t>EE136518</t>
  </si>
  <si>
    <t>EE136520</t>
  </si>
  <si>
    <t>EE136522</t>
  </si>
  <si>
    <t>EE136524</t>
  </si>
  <si>
    <t>EE136531</t>
  </si>
  <si>
    <t>EE136538</t>
  </si>
  <si>
    <t>EE136543</t>
  </si>
  <si>
    <t>EE136548</t>
  </si>
  <si>
    <t>EE136549</t>
  </si>
  <si>
    <t>EE136551</t>
  </si>
  <si>
    <t>EE136560</t>
  </si>
  <si>
    <t>EE136567</t>
  </si>
  <si>
    <t>EE136571</t>
  </si>
  <si>
    <t>EE136573</t>
  </si>
  <si>
    <t>EE136579</t>
  </si>
  <si>
    <t>EE136581</t>
  </si>
  <si>
    <t>EE136587</t>
  </si>
  <si>
    <t>EE136589</t>
  </si>
  <si>
    <t>EE136594</t>
  </si>
  <si>
    <t>EE136596</t>
  </si>
  <si>
    <t>EE136598</t>
  </si>
  <si>
    <t>EE136600</t>
  </si>
  <si>
    <t>EE136602</t>
  </si>
  <si>
    <t>EE136604</t>
  </si>
  <si>
    <t>EE136605</t>
  </si>
  <si>
    <t>EE136612</t>
  </si>
  <si>
    <t>EE136614</t>
  </si>
  <si>
    <t>EE136615</t>
  </si>
  <si>
    <t>EE136618</t>
  </si>
  <si>
    <t>EE136620</t>
  </si>
  <si>
    <t>EE136623</t>
  </si>
  <si>
    <t>EE136638</t>
  </si>
  <si>
    <t>EE136649</t>
  </si>
  <si>
    <t>EE136651</t>
  </si>
  <si>
    <t>EE136652</t>
  </si>
  <si>
    <t>EE136655</t>
  </si>
  <si>
    <t>EE136656</t>
  </si>
  <si>
    <t>EE136662</t>
  </si>
  <si>
    <t>EE136664</t>
  </si>
  <si>
    <t>EE136675</t>
  </si>
  <si>
    <t>EE136681</t>
  </si>
  <si>
    <t>EE136684</t>
  </si>
  <si>
    <t>EE136685</t>
  </si>
  <si>
    <t>EE136690</t>
  </si>
  <si>
    <t>EE136693</t>
  </si>
  <si>
    <t>EE136694</t>
  </si>
  <si>
    <t>EE136695</t>
  </si>
  <si>
    <t>EE136699</t>
  </si>
  <si>
    <t>EE136704</t>
  </si>
  <si>
    <t>EE136712</t>
  </si>
  <si>
    <t>EE136721</t>
  </si>
  <si>
    <t>EE136722</t>
  </si>
  <si>
    <t>EE136724</t>
  </si>
  <si>
    <t>EE136734</t>
  </si>
  <si>
    <t>EE136736</t>
  </si>
  <si>
    <t>EE136738</t>
  </si>
  <si>
    <t>EE136742</t>
  </si>
  <si>
    <t>EE136749</t>
  </si>
  <si>
    <t>EE136766</t>
  </si>
  <si>
    <t>EE136769</t>
  </si>
  <si>
    <t>EE136770</t>
  </si>
  <si>
    <t>EE136771</t>
  </si>
  <si>
    <t>EE136776</t>
  </si>
  <si>
    <t>EE136779</t>
  </si>
  <si>
    <t>EE136780</t>
  </si>
  <si>
    <t>EE136784</t>
  </si>
  <si>
    <t>EE136785</t>
  </si>
  <si>
    <t>EE136788</t>
  </si>
  <si>
    <t>EE136790</t>
  </si>
  <si>
    <t>EE136791</t>
  </si>
  <si>
    <t>EE136793</t>
  </si>
  <si>
    <t>EE136794</t>
  </si>
  <si>
    <t>EE136796</t>
  </si>
  <si>
    <t>EE136801</t>
  </si>
  <si>
    <t>EE136811</t>
  </si>
  <si>
    <t>EE136812</t>
  </si>
  <si>
    <t>EE136813</t>
  </si>
  <si>
    <t>EE136825</t>
  </si>
  <si>
    <t>EE136829</t>
  </si>
  <si>
    <t>EE136830</t>
  </si>
  <si>
    <t>EE136832</t>
  </si>
  <si>
    <t>EE136836</t>
  </si>
  <si>
    <t>EE136838</t>
  </si>
  <si>
    <t>EE136840</t>
  </si>
  <si>
    <t>EE136843</t>
  </si>
  <si>
    <t>EE136844</t>
  </si>
  <si>
    <t>EE136852</t>
  </si>
  <si>
    <t>EE136855</t>
  </si>
  <si>
    <t>EE136857</t>
  </si>
  <si>
    <t>EE136858</t>
  </si>
  <si>
    <t>EE136865</t>
  </si>
  <si>
    <t>EE136870</t>
  </si>
  <si>
    <t>EE136877</t>
  </si>
  <si>
    <t>EE136879</t>
  </si>
  <si>
    <t>EE136880</t>
  </si>
  <si>
    <t>EE136893</t>
  </si>
  <si>
    <t>EE136900</t>
  </si>
  <si>
    <t>EE136903</t>
  </si>
  <si>
    <t>EE136910</t>
  </si>
  <si>
    <t>EE136912</t>
  </si>
  <si>
    <t>EE136915</t>
  </si>
  <si>
    <t>EE136923</t>
  </si>
  <si>
    <t>EE136924</t>
  </si>
  <si>
    <t>EE136932</t>
  </si>
  <si>
    <t>EE136935</t>
  </si>
  <si>
    <t>EE136936</t>
  </si>
  <si>
    <t>EE136938</t>
  </si>
  <si>
    <t>EE136939</t>
  </si>
  <si>
    <t>EE136951</t>
  </si>
  <si>
    <t>EE136956</t>
  </si>
  <si>
    <t>EE136959</t>
  </si>
  <si>
    <t>EE136962</t>
  </si>
  <si>
    <t>EE136963</t>
  </si>
  <si>
    <t>EE136966</t>
  </si>
  <si>
    <t>EE136969</t>
  </si>
  <si>
    <t>EE136975</t>
  </si>
  <si>
    <t>EE136985</t>
  </si>
  <si>
    <t>EE137002</t>
  </si>
  <si>
    <t>EE137004</t>
  </si>
  <si>
    <t>EE137007</t>
  </si>
  <si>
    <t>EE137008</t>
  </si>
  <si>
    <t>EE137024</t>
  </si>
  <si>
    <t>EE137032</t>
  </si>
  <si>
    <t>EE137036</t>
  </si>
  <si>
    <t>EE137037</t>
  </si>
  <si>
    <t>EE137041</t>
  </si>
  <si>
    <t>EE137043</t>
  </si>
  <si>
    <t>EE137054</t>
  </si>
  <si>
    <t>EE137072</t>
  </si>
  <si>
    <t>EE137078</t>
  </si>
  <si>
    <t>EE137084</t>
  </si>
  <si>
    <t>EE137102</t>
  </si>
  <si>
    <t>EE137116</t>
  </si>
  <si>
    <t>EE137132</t>
  </si>
  <si>
    <t>EE137135</t>
  </si>
  <si>
    <t>EE137136</t>
  </si>
  <si>
    <t>EE137139</t>
  </si>
  <si>
    <t>EE137141</t>
  </si>
  <si>
    <t>EE137143</t>
  </si>
  <si>
    <t>EE137144</t>
  </si>
  <si>
    <t>EE137161</t>
  </si>
  <si>
    <t>EE137163</t>
  </si>
  <si>
    <t>EE137165</t>
  </si>
  <si>
    <t>EE137170</t>
  </si>
  <si>
    <t>EE137173</t>
  </si>
  <si>
    <t>EE137178</t>
  </si>
  <si>
    <t>EE137180</t>
  </si>
  <si>
    <t>EE137187</t>
  </si>
  <si>
    <t>EE137193</t>
  </si>
  <si>
    <t>EE137196</t>
  </si>
  <si>
    <t>EE137201</t>
  </si>
  <si>
    <t>EE137203</t>
  </si>
  <si>
    <t>EE137206</t>
  </si>
  <si>
    <t>EE137209</t>
  </si>
  <si>
    <t>EE137217</t>
  </si>
  <si>
    <t>EE137230</t>
  </si>
  <si>
    <t>EE137232</t>
  </si>
  <si>
    <t>EE137233</t>
  </si>
  <si>
    <t>EE137236</t>
  </si>
  <si>
    <t>EE137241</t>
  </si>
  <si>
    <t>EE137247</t>
  </si>
  <si>
    <t>EE137251</t>
  </si>
  <si>
    <t>EE137255</t>
  </si>
  <si>
    <t>EE137256</t>
  </si>
  <si>
    <t>EE137262</t>
  </si>
  <si>
    <t>EE137271</t>
  </si>
  <si>
    <t>EE137273</t>
  </si>
  <si>
    <t>EE137276</t>
  </si>
  <si>
    <t>EE137277</t>
  </si>
  <si>
    <t>EE137286</t>
  </si>
  <si>
    <t>EE137287</t>
  </si>
  <si>
    <t>EE137289</t>
  </si>
  <si>
    <t>EE137312</t>
  </si>
  <si>
    <t>EE137315</t>
  </si>
  <si>
    <t>EE137318</t>
  </si>
  <si>
    <t>EE137323</t>
  </si>
  <si>
    <t>EE137325</t>
  </si>
  <si>
    <t>EE137330</t>
  </si>
  <si>
    <t>EE137331</t>
  </si>
  <si>
    <t>EE137335</t>
  </si>
  <si>
    <t>EE137340</t>
  </si>
  <si>
    <t>EE137347</t>
  </si>
  <si>
    <t>EE137349</t>
  </si>
  <si>
    <t>EE137362</t>
  </si>
  <si>
    <t>EE137367</t>
  </si>
  <si>
    <t>EE137371</t>
  </si>
  <si>
    <t>EE137372</t>
  </si>
  <si>
    <t>EE137379</t>
  </si>
  <si>
    <t>EE137384</t>
  </si>
  <si>
    <t>EE137386</t>
  </si>
  <si>
    <t>EE137388</t>
  </si>
  <si>
    <t>EE137389</t>
  </si>
  <si>
    <t>EE137393</t>
  </si>
  <si>
    <t>EE137394</t>
  </si>
  <si>
    <t>EE137398</t>
  </si>
  <si>
    <t>EE137411</t>
  </si>
  <si>
    <t>EE137412</t>
  </si>
  <si>
    <t>EE137413</t>
  </si>
  <si>
    <t>EE137416</t>
  </si>
  <si>
    <t>EE137418</t>
  </si>
  <si>
    <t>EE137423</t>
  </si>
  <si>
    <t>EE137424</t>
  </si>
  <si>
    <t>EE137428</t>
  </si>
  <si>
    <t>EE137429</t>
  </si>
  <si>
    <t>EE137430</t>
  </si>
  <si>
    <t>EE137431</t>
  </si>
  <si>
    <t>EE137435</t>
  </si>
  <si>
    <t>EE137439</t>
  </si>
  <si>
    <t>EE137443</t>
  </si>
  <si>
    <t>EE137461</t>
  </si>
  <si>
    <t>EE137465</t>
  </si>
  <si>
    <t>EE137471</t>
  </si>
  <si>
    <t>EE137480</t>
  </si>
  <si>
    <t>EE137486</t>
  </si>
  <si>
    <t>EE137497</t>
  </si>
  <si>
    <t>EE137500</t>
  </si>
  <si>
    <t>EE137515</t>
  </si>
  <si>
    <t>EE137521</t>
  </si>
  <si>
    <t>EE137523</t>
  </si>
  <si>
    <t>EE137529</t>
  </si>
  <si>
    <t>EE137532</t>
  </si>
  <si>
    <t>EE137550</t>
  </si>
  <si>
    <t>EE137555</t>
  </si>
  <si>
    <t>EE137570</t>
  </si>
  <si>
    <t>EE137594</t>
  </si>
  <si>
    <t>EE137597</t>
  </si>
  <si>
    <t>EE137599</t>
  </si>
  <si>
    <t>EE137604</t>
  </si>
  <si>
    <t>EE137608</t>
  </si>
  <si>
    <t>EE137621</t>
  </si>
  <si>
    <t>EE137633</t>
  </si>
  <si>
    <t>EE137634</t>
  </si>
  <si>
    <t>EE137635</t>
  </si>
  <si>
    <t>EE137639</t>
  </si>
  <si>
    <t>EE137644</t>
  </si>
  <si>
    <t>EE137645</t>
  </si>
  <si>
    <t>EE137646</t>
  </si>
  <si>
    <t>EE137648</t>
  </si>
  <si>
    <t>EE137654</t>
  </si>
  <si>
    <t>EE137656</t>
  </si>
  <si>
    <t>EE137666</t>
  </si>
  <si>
    <t>EE137674</t>
  </si>
  <si>
    <t>EE137675</t>
  </si>
  <si>
    <t>EE137682</t>
  </si>
  <si>
    <t>EE137692</t>
  </si>
  <si>
    <t>EE137706</t>
  </si>
  <si>
    <t>EE137710</t>
  </si>
  <si>
    <t>EE137718</t>
  </si>
  <si>
    <t>EE137721</t>
  </si>
  <si>
    <t>EE137729</t>
  </si>
  <si>
    <t>EE137730</t>
  </si>
  <si>
    <t>EE137733</t>
  </si>
  <si>
    <t>EE137736</t>
  </si>
  <si>
    <t>EE137745</t>
  </si>
  <si>
    <t>EE137749</t>
  </si>
  <si>
    <t>EE137750</t>
  </si>
  <si>
    <t>EE137751</t>
  </si>
  <si>
    <t>EE137755</t>
  </si>
  <si>
    <t>EE137757</t>
  </si>
  <si>
    <t>EE137762</t>
  </si>
  <si>
    <t>EE137765</t>
  </si>
  <si>
    <t>EE137766</t>
  </si>
  <si>
    <t>EE137767</t>
  </si>
  <si>
    <t>EE137772</t>
  </si>
  <si>
    <t>EE137777</t>
  </si>
  <si>
    <t>EE137780</t>
  </si>
  <si>
    <t>EE137786</t>
  </si>
  <si>
    <t>EE137794</t>
  </si>
  <si>
    <t>EE137804</t>
  </si>
  <si>
    <t>EE137813</t>
  </si>
  <si>
    <t>EE137814</t>
  </si>
  <si>
    <t>EE137821</t>
  </si>
  <si>
    <t>EE137822</t>
  </si>
  <si>
    <t>EE137823</t>
  </si>
  <si>
    <t>EE137829</t>
  </si>
  <si>
    <t>EE137832</t>
  </si>
  <si>
    <t>EE137835</t>
  </si>
  <si>
    <t>EE137838</t>
  </si>
  <si>
    <t>EE137840</t>
  </si>
  <si>
    <t>EE137841</t>
  </si>
  <si>
    <t>EE137842</t>
  </si>
  <si>
    <t>EE137843</t>
  </si>
  <si>
    <t>EE137858</t>
  </si>
  <si>
    <t>EE137862</t>
  </si>
  <si>
    <t>EE137866</t>
  </si>
  <si>
    <t>EE137871</t>
  </si>
  <si>
    <t>EE137880</t>
  </si>
  <si>
    <t>EE137885</t>
  </si>
  <si>
    <t>EE137887</t>
  </si>
  <si>
    <t>EE137890</t>
  </si>
  <si>
    <t>EE137897</t>
  </si>
  <si>
    <t>EE137904</t>
  </si>
  <si>
    <t>EE137909</t>
  </si>
  <si>
    <t>EE137925</t>
  </si>
  <si>
    <t>EE137928</t>
  </si>
  <si>
    <t>EE137935</t>
  </si>
  <si>
    <t>EE137937</t>
  </si>
  <si>
    <t>EE137952</t>
  </si>
  <si>
    <t>EE137964</t>
  </si>
  <si>
    <t>EE137970</t>
  </si>
  <si>
    <t>EE137976</t>
  </si>
  <si>
    <t>EE137994</t>
  </si>
  <si>
    <t>EE137999</t>
  </si>
  <si>
    <t>EE138000</t>
  </si>
  <si>
    <t>EE138010</t>
  </si>
  <si>
    <t>EE138021</t>
  </si>
  <si>
    <t>EE138028</t>
  </si>
  <si>
    <t>EE138030</t>
  </si>
  <si>
    <t>EE138032</t>
  </si>
  <si>
    <t>EE138042</t>
  </si>
  <si>
    <t>EE138044</t>
  </si>
  <si>
    <t>EE138059</t>
  </si>
  <si>
    <t>EE138062</t>
  </si>
  <si>
    <t>EE138065</t>
  </si>
  <si>
    <t>EE138067</t>
  </si>
  <si>
    <t>EE138068</t>
  </si>
  <si>
    <t>EE138069</t>
  </si>
  <si>
    <t>EE138072</t>
  </si>
  <si>
    <t>EE138079</t>
  </si>
  <si>
    <t>EE138083</t>
  </si>
  <si>
    <t>EE138085</t>
  </si>
  <si>
    <t>EE138090</t>
  </si>
  <si>
    <t>EE138092</t>
  </si>
  <si>
    <t>EE138093</t>
  </si>
  <si>
    <t>EE138098</t>
  </si>
  <si>
    <t>EE138100</t>
  </si>
  <si>
    <t>EE138108</t>
  </si>
  <si>
    <t>EE138110</t>
  </si>
  <si>
    <t>EE138113</t>
  </si>
  <si>
    <t>EE138114</t>
  </si>
  <si>
    <t>EE138117</t>
  </si>
  <si>
    <t>EE138123</t>
  </si>
  <si>
    <t>EE138125</t>
  </si>
  <si>
    <t>EE138136</t>
  </si>
  <si>
    <t>EE138139</t>
  </si>
  <si>
    <t>EE138153</t>
  </si>
  <si>
    <t>EE138154</t>
  </si>
  <si>
    <t>EE138155</t>
  </si>
  <si>
    <t>EE138160</t>
  </si>
  <si>
    <t>EE138161</t>
  </si>
  <si>
    <t>EE138163</t>
  </si>
  <si>
    <t>EE138169</t>
  </si>
  <si>
    <t>EE138171</t>
  </si>
  <si>
    <t>EE138173</t>
  </si>
  <si>
    <t>EE138176</t>
  </si>
  <si>
    <t>EE138181</t>
  </si>
  <si>
    <t>EE138183</t>
  </si>
  <si>
    <t>EE138186</t>
  </si>
  <si>
    <t>EE138191</t>
  </si>
  <si>
    <t>EE138193</t>
  </si>
  <si>
    <t>EE138199</t>
  </si>
  <si>
    <t>EE138204</t>
  </si>
  <si>
    <t>EE138205</t>
  </si>
  <si>
    <t>EE138206</t>
  </si>
  <si>
    <t>EE138207</t>
  </si>
  <si>
    <t>EE138212</t>
  </si>
  <si>
    <t>EE138213</t>
  </si>
  <si>
    <t>EE138218</t>
  </si>
  <si>
    <t>EE138219</t>
  </si>
  <si>
    <t>EE138224</t>
  </si>
  <si>
    <t>EE138227</t>
  </si>
  <si>
    <t>EE138228</t>
  </si>
  <si>
    <t>EE138234</t>
  </si>
  <si>
    <t>EE138236</t>
  </si>
  <si>
    <t>EE138258</t>
  </si>
  <si>
    <t>EE138260</t>
  </si>
  <si>
    <t>EE138263</t>
  </si>
  <si>
    <t>EE138265</t>
  </si>
  <si>
    <t>EE138266</t>
  </si>
  <si>
    <t>EE138279</t>
  </si>
  <si>
    <t>EE138286</t>
  </si>
  <si>
    <t>EE138294</t>
  </si>
  <si>
    <t>EE138303</t>
  </si>
  <si>
    <t>EE138306</t>
  </si>
  <si>
    <t>EE138309</t>
  </si>
  <si>
    <t>EE138316</t>
  </si>
  <si>
    <t>EE138321</t>
  </si>
  <si>
    <t>EE138322</t>
  </si>
  <si>
    <t>EE138324</t>
  </si>
  <si>
    <t>EE138331</t>
  </si>
  <si>
    <t>EE138333</t>
  </si>
  <si>
    <t>EE138343</t>
  </si>
  <si>
    <t>EE138346</t>
  </si>
  <si>
    <t>EE138351</t>
  </si>
  <si>
    <t>EE138354</t>
  </si>
  <si>
    <t>EE138358</t>
  </si>
  <si>
    <t>EE138367</t>
  </si>
  <si>
    <t>EE138375</t>
  </si>
  <si>
    <t>EE138383</t>
  </si>
  <si>
    <t>EE138392</t>
  </si>
  <si>
    <t>EE138393</t>
  </si>
  <si>
    <t>EE138397</t>
  </si>
  <si>
    <t>EE138411</t>
  </si>
  <si>
    <t>EE138421</t>
  </si>
  <si>
    <t>EE138422</t>
  </si>
  <si>
    <t>EE138424</t>
  </si>
  <si>
    <t>EE138429</t>
  </si>
  <si>
    <t>EE138431</t>
  </si>
  <si>
    <t>EE138447</t>
  </si>
  <si>
    <t>EE138454</t>
  </si>
  <si>
    <t>EE138455</t>
  </si>
  <si>
    <t>EE138456</t>
  </si>
  <si>
    <t>EE138458</t>
  </si>
  <si>
    <t>EE138459</t>
  </si>
  <si>
    <t>EE138464</t>
  </si>
  <si>
    <t>EE138469</t>
  </si>
  <si>
    <t>EE138473</t>
  </si>
  <si>
    <t>EE138474</t>
  </si>
  <si>
    <t>EE138478</t>
  </si>
  <si>
    <t>EE138479</t>
  </si>
  <si>
    <t>EE138480</t>
  </si>
  <si>
    <t>EE138487</t>
  </si>
  <si>
    <t>EE138496</t>
  </si>
  <si>
    <t>EE138497</t>
  </si>
  <si>
    <t>EE138498</t>
  </si>
  <si>
    <t>EE138500</t>
  </si>
  <si>
    <t>EE138501</t>
  </si>
  <si>
    <t>EE138505</t>
  </si>
  <si>
    <t>EE138519</t>
  </si>
  <si>
    <t>EE138522</t>
  </si>
  <si>
    <t>EE138523</t>
  </si>
  <si>
    <t>EE138526</t>
  </si>
  <si>
    <t>EE138532</t>
  </si>
  <si>
    <t>EE138535</t>
  </si>
  <si>
    <t>EE138538</t>
  </si>
  <si>
    <t>EE138540</t>
  </si>
  <si>
    <t>EE138545</t>
  </si>
  <si>
    <t>EE138546</t>
  </si>
  <si>
    <t>EE138547</t>
  </si>
  <si>
    <t>EE138549</t>
  </si>
  <si>
    <t>EE138552</t>
  </si>
  <si>
    <t>EE138556</t>
  </si>
  <si>
    <t>EE138565</t>
  </si>
  <si>
    <t>EE138567</t>
  </si>
  <si>
    <t>EE138574</t>
  </si>
  <si>
    <t>EE138578</t>
  </si>
  <si>
    <t>EE138579</t>
  </si>
  <si>
    <t>EE138583</t>
  </si>
  <si>
    <t>EE138585</t>
  </si>
  <si>
    <t>EE138588</t>
  </si>
  <si>
    <t>EE138593</t>
  </si>
  <si>
    <t>EE138595</t>
  </si>
  <si>
    <t>EE138597</t>
  </si>
  <si>
    <t>EE138599</t>
  </si>
  <si>
    <t>EE138600</t>
  </si>
  <si>
    <t>EE138603</t>
  </si>
  <si>
    <t>EE138604</t>
  </si>
  <si>
    <t>EE138606</t>
  </si>
  <si>
    <t>EE138607</t>
  </si>
  <si>
    <t>EE138612</t>
  </si>
  <si>
    <t>EE138613</t>
  </si>
  <si>
    <t>EE138614</t>
  </si>
  <si>
    <t>EE138617</t>
  </si>
  <si>
    <t>EE138618</t>
  </si>
  <si>
    <t>EE138624</t>
  </si>
  <si>
    <t>EE138638</t>
  </si>
  <si>
    <t>EE138645</t>
  </si>
  <si>
    <t>EE138648</t>
  </si>
  <si>
    <t>EE138651</t>
  </si>
  <si>
    <t>EE138652</t>
  </si>
  <si>
    <t>EE138653</t>
  </si>
  <si>
    <t>EE138654</t>
  </si>
  <si>
    <t>EE138657</t>
  </si>
  <si>
    <t>EE138658</t>
  </si>
  <si>
    <t>EE138665</t>
  </si>
  <si>
    <t>EE138668</t>
  </si>
  <si>
    <t>EE138669</t>
  </si>
  <si>
    <t>EE138672</t>
  </si>
  <si>
    <t>EE138676</t>
  </si>
  <si>
    <t>EE138677</t>
  </si>
  <si>
    <t>EE138678</t>
  </si>
  <si>
    <t>EE138679</t>
  </si>
  <si>
    <t>EE138681</t>
  </si>
  <si>
    <t>EE138684</t>
  </si>
  <si>
    <t>EE138690</t>
  </si>
  <si>
    <t>EE138692</t>
  </si>
  <si>
    <t>EE138695</t>
  </si>
  <si>
    <t>EE138697</t>
  </si>
  <si>
    <t>EE138699</t>
  </si>
  <si>
    <t>EE138702</t>
  </si>
  <si>
    <t>EE138705</t>
  </si>
  <si>
    <t>EE138707</t>
  </si>
  <si>
    <t>EE138712</t>
  </si>
  <si>
    <t>EE138715</t>
  </si>
  <si>
    <t>EE138716</t>
  </si>
  <si>
    <t>EE138718</t>
  </si>
  <si>
    <t>EE138719</t>
  </si>
  <si>
    <t>EE138721</t>
  </si>
  <si>
    <t>EE138724</t>
  </si>
  <si>
    <t>EE138726</t>
  </si>
  <si>
    <t>EE138728</t>
  </si>
  <si>
    <t>EE138731</t>
  </si>
  <si>
    <t>EE138737</t>
  </si>
  <si>
    <t>EE138740</t>
  </si>
  <si>
    <t>EE138743</t>
  </si>
  <si>
    <t>EE138747</t>
  </si>
  <si>
    <t>EE138748</t>
  </si>
  <si>
    <t>EE138752</t>
  </si>
  <si>
    <t>EE138757</t>
  </si>
  <si>
    <t>EE138758</t>
  </si>
  <si>
    <t>EE138761</t>
  </si>
  <si>
    <t>EE138763</t>
  </si>
  <si>
    <t>EE138764</t>
  </si>
  <si>
    <t>EE138766</t>
  </si>
  <si>
    <t>EE138772</t>
  </si>
  <si>
    <t>EE138774</t>
  </si>
  <si>
    <t>EE138778</t>
  </si>
  <si>
    <t>EE138783</t>
  </si>
  <si>
    <t>EE138789</t>
  </si>
  <si>
    <t>EE138790</t>
  </si>
  <si>
    <t>EE138793</t>
  </si>
  <si>
    <t>EE138795</t>
  </si>
  <si>
    <t>EE138803</t>
  </si>
  <si>
    <t>EE138811</t>
  </si>
  <si>
    <t>EE138812</t>
  </si>
  <si>
    <t>EE138816</t>
  </si>
  <si>
    <t>EE138818</t>
  </si>
  <si>
    <t>EE138819</t>
  </si>
  <si>
    <t>EE138820</t>
  </si>
  <si>
    <t>EE138825</t>
  </si>
  <si>
    <t>EE138827</t>
  </si>
  <si>
    <t>EE138832</t>
  </si>
  <si>
    <t>EE138833</t>
  </si>
  <si>
    <t>EE138838</t>
  </si>
  <si>
    <t>EE138839</t>
  </si>
  <si>
    <t>EE138841</t>
  </si>
  <si>
    <t>EE138848</t>
  </si>
  <si>
    <t>EE138853</t>
  </si>
  <si>
    <t>EE138855</t>
  </si>
  <si>
    <t>EE138866</t>
  </si>
  <si>
    <t>EE138867</t>
  </si>
  <si>
    <t>EE138875</t>
  </si>
  <si>
    <t>EE138878</t>
  </si>
  <si>
    <t>EE138879</t>
  </si>
  <si>
    <t>EE138880</t>
  </si>
  <si>
    <t>EE138881</t>
  </si>
  <si>
    <t>EE138882</t>
  </si>
  <si>
    <t>EE138886</t>
  </si>
  <si>
    <t>EE138890</t>
  </si>
  <si>
    <t>EE138901</t>
  </si>
  <si>
    <t>EE138902</t>
  </si>
  <si>
    <t>EE138905</t>
  </si>
  <si>
    <t>EE138909</t>
  </si>
  <si>
    <t>EE138911</t>
  </si>
  <si>
    <t>EE138912</t>
  </si>
  <si>
    <t>EE138915</t>
  </si>
  <si>
    <t>EE138920</t>
  </si>
  <si>
    <t>EE138921</t>
  </si>
  <si>
    <t>EE138923</t>
  </si>
  <si>
    <t>EE138927</t>
  </si>
  <si>
    <t>EE138933</t>
  </si>
  <si>
    <t>EE138954</t>
  </si>
  <si>
    <t>EE138958</t>
  </si>
  <si>
    <t>EE138964</t>
  </si>
  <si>
    <t>EE138965</t>
  </si>
  <si>
    <t>EE138966</t>
  </si>
  <si>
    <t>EE138968</t>
  </si>
  <si>
    <t>EE138969</t>
  </si>
  <si>
    <t>EE138974</t>
  </si>
  <si>
    <t>EE138977</t>
  </si>
  <si>
    <t>EE138980</t>
  </si>
  <si>
    <t>EE138981</t>
  </si>
  <si>
    <t>EE138985</t>
  </si>
  <si>
    <t>EE138988</t>
  </si>
  <si>
    <t>EE138989</t>
  </si>
  <si>
    <t>EE138990</t>
  </si>
  <si>
    <t>EE138992</t>
  </si>
  <si>
    <t>EE138993</t>
  </si>
  <si>
    <t>EE139001</t>
  </si>
  <si>
    <t>EE139002</t>
  </si>
  <si>
    <t>EE139008</t>
  </si>
  <si>
    <t>EE139009</t>
  </si>
  <si>
    <t>EE139014</t>
  </si>
  <si>
    <t>EE139015</t>
  </si>
  <si>
    <t>EE139017</t>
  </si>
  <si>
    <t>EE139019</t>
  </si>
  <si>
    <t>EE139020</t>
  </si>
  <si>
    <t>EE139022</t>
  </si>
  <si>
    <t>EE139035</t>
  </si>
  <si>
    <t>EE139036</t>
  </si>
  <si>
    <t>EE139037</t>
  </si>
  <si>
    <t>EE139046</t>
  </si>
  <si>
    <t>EE139049</t>
  </si>
  <si>
    <t>EE139051</t>
  </si>
  <si>
    <t>EE139052</t>
  </si>
  <si>
    <t>EE139053</t>
  </si>
  <si>
    <t>EE139055</t>
  </si>
  <si>
    <t>EE139056</t>
  </si>
  <si>
    <t>EE139058</t>
  </si>
  <si>
    <t>EE139061</t>
  </si>
  <si>
    <t>EE139065</t>
  </si>
  <si>
    <t>EE139066</t>
  </si>
  <si>
    <t>EE139070</t>
  </si>
  <si>
    <t>EE139074</t>
  </si>
  <si>
    <t>EE139085</t>
  </si>
  <si>
    <t>EE139086</t>
  </si>
  <si>
    <t>EE139088</t>
  </si>
  <si>
    <t>EE139091</t>
  </si>
  <si>
    <t>EE139095</t>
  </si>
  <si>
    <t>EE139113</t>
  </si>
  <si>
    <t>EE139115</t>
  </si>
  <si>
    <t>EE139126</t>
  </si>
  <si>
    <t>EE139129</t>
  </si>
  <si>
    <t>EE139131</t>
  </si>
  <si>
    <t>EE139134</t>
  </si>
  <si>
    <t>EE139140</t>
  </si>
  <si>
    <t>EE139142</t>
  </si>
  <si>
    <t>EE139147</t>
  </si>
  <si>
    <t>EE139148</t>
  </si>
  <si>
    <t>EE139149</t>
  </si>
  <si>
    <t>EE139154</t>
  </si>
  <si>
    <t>EE139155</t>
  </si>
  <si>
    <t>EE139158</t>
  </si>
  <si>
    <t>EE139159</t>
  </si>
  <si>
    <t>EE139165</t>
  </si>
  <si>
    <t>EE139170</t>
  </si>
  <si>
    <t>EE139173</t>
  </si>
  <si>
    <t>EE139175</t>
  </si>
  <si>
    <t>EE139177</t>
  </si>
  <si>
    <t>EE139193</t>
  </si>
  <si>
    <t>EE139194</t>
  </si>
  <si>
    <t>EE139206</t>
  </si>
  <si>
    <t>EE139207</t>
  </si>
  <si>
    <t>EE139213</t>
  </si>
  <si>
    <t>EE139217</t>
  </si>
  <si>
    <t>EE139219</t>
  </si>
  <si>
    <t>EE139222</t>
  </si>
  <si>
    <t>EE139226</t>
  </si>
  <si>
    <t>EE139229</t>
  </si>
  <si>
    <t>EE139230</t>
  </si>
  <si>
    <t>EE139238</t>
  </si>
  <si>
    <t>EE139241</t>
  </si>
  <si>
    <t>EE139242</t>
  </si>
  <si>
    <t>EE139245</t>
  </si>
  <si>
    <t>EE139246</t>
  </si>
  <si>
    <t>EE139251</t>
  </si>
  <si>
    <t>EE139252</t>
  </si>
  <si>
    <t>EE139254</t>
  </si>
  <si>
    <t>EE139255</t>
  </si>
  <si>
    <t>EE139259</t>
  </si>
  <si>
    <t>EE139272</t>
  </si>
  <si>
    <t>EE139276</t>
  </si>
  <si>
    <t>EE139288</t>
  </si>
  <si>
    <t>EE139289</t>
  </si>
  <si>
    <t>EE139292</t>
  </si>
  <si>
    <t>EE139293</t>
  </si>
  <si>
    <t>EE139295</t>
  </si>
  <si>
    <t>EE139303</t>
  </si>
  <si>
    <t>EE139305</t>
  </si>
  <si>
    <t>EE139306</t>
  </si>
  <si>
    <t>EE139308</t>
  </si>
  <si>
    <t>EE139321</t>
  </si>
  <si>
    <t>EE139322</t>
  </si>
  <si>
    <t>EE139323</t>
  </si>
  <si>
    <t>EE139337</t>
  </si>
  <si>
    <t>EE139347</t>
  </si>
  <si>
    <t>EE139349</t>
  </si>
  <si>
    <t>EE139351</t>
  </si>
  <si>
    <t>EE139352</t>
  </si>
  <si>
    <t>EE139353</t>
  </si>
  <si>
    <t>EE139356</t>
  </si>
  <si>
    <t>EE139360</t>
  </si>
  <si>
    <t>EE139376</t>
  </si>
  <si>
    <t>EE139378</t>
  </si>
  <si>
    <t>EE139380</t>
  </si>
  <si>
    <t>EE139387</t>
  </si>
  <si>
    <t>EE139394</t>
  </si>
  <si>
    <t>EE139396</t>
  </si>
  <si>
    <t>EE139397</t>
  </si>
  <si>
    <t>EE139398</t>
  </si>
  <si>
    <t>EE139402</t>
  </si>
  <si>
    <t>EE139404</t>
  </si>
  <si>
    <t>EE139409</t>
  </si>
  <si>
    <t>EE139411</t>
  </si>
  <si>
    <t>EE139413</t>
  </si>
  <si>
    <t>EE139426</t>
  </si>
  <si>
    <t>EE139428</t>
  </si>
  <si>
    <t>EE139431</t>
  </si>
  <si>
    <t>EE139438</t>
  </si>
  <si>
    <t>EE139441</t>
  </si>
  <si>
    <t>EE139442</t>
  </si>
  <si>
    <t>EE139450</t>
  </si>
  <si>
    <t>EE139457</t>
  </si>
  <si>
    <t>EE139458</t>
  </si>
  <si>
    <t>EE139463</t>
  </si>
  <si>
    <t>EE139468</t>
  </si>
  <si>
    <t>EE139486</t>
  </si>
  <si>
    <t>EE139489</t>
  </si>
  <si>
    <t>EE139493</t>
  </si>
  <si>
    <t>EE139500</t>
  </si>
  <si>
    <t>EE139501</t>
  </si>
  <si>
    <t>EE139507</t>
  </si>
  <si>
    <t>EE139510</t>
  </si>
  <si>
    <t>EE139515</t>
  </si>
  <si>
    <t>EE139518</t>
  </si>
  <si>
    <t>EE139521</t>
  </si>
  <si>
    <t>EE139522</t>
  </si>
  <si>
    <t>EE139524</t>
  </si>
  <si>
    <t>EE139530</t>
  </si>
  <si>
    <t>EE139531</t>
  </si>
  <si>
    <t>EE139534</t>
  </si>
  <si>
    <t>EE139535</t>
  </si>
  <si>
    <t>EE139539</t>
  </si>
  <si>
    <t>EE139544</t>
  </si>
  <si>
    <t>EE139552</t>
  </si>
  <si>
    <t>EE139554</t>
  </si>
  <si>
    <t>EE139559</t>
  </si>
  <si>
    <t>EE139578</t>
  </si>
  <si>
    <t>EE139579</t>
  </si>
  <si>
    <t>EE139582</t>
  </si>
  <si>
    <t>EE139593</t>
  </si>
  <si>
    <t>EE139596</t>
  </si>
  <si>
    <t>EE139599</t>
  </si>
  <si>
    <t>EE139600</t>
  </si>
  <si>
    <t>EE139601</t>
  </si>
  <si>
    <t>EE139603</t>
  </si>
  <si>
    <t>EE139609</t>
  </si>
  <si>
    <t>EE139611</t>
  </si>
  <si>
    <t>EE139612</t>
  </si>
  <si>
    <t>EE139613</t>
  </si>
  <si>
    <t>EE139618</t>
  </si>
  <si>
    <t>EE139626</t>
  </si>
  <si>
    <t>EE139634</t>
  </si>
  <si>
    <t>EE139635</t>
  </si>
  <si>
    <t>EE139636</t>
  </si>
  <si>
    <t>EE139639</t>
  </si>
  <si>
    <t>EE139645</t>
  </si>
  <si>
    <t>EE139646</t>
  </si>
  <si>
    <t>EE139653</t>
  </si>
  <si>
    <t>EE139659</t>
  </si>
  <si>
    <t>EE139662</t>
  </si>
  <si>
    <t>EE139667</t>
  </si>
  <si>
    <t>EE139668</t>
  </si>
  <si>
    <t>EE139669</t>
  </si>
  <si>
    <t>EE139674</t>
  </si>
  <si>
    <t>EE139681</t>
  </si>
  <si>
    <t>EE139698</t>
  </si>
  <si>
    <t>EE139699</t>
  </si>
  <si>
    <t>EE139700</t>
  </si>
  <si>
    <t>EE139701</t>
  </si>
  <si>
    <t>EE139708</t>
  </si>
  <si>
    <t>EE139711</t>
  </si>
  <si>
    <t>EE139713</t>
  </si>
  <si>
    <t>EE139716</t>
  </si>
  <si>
    <t>EE139717</t>
  </si>
  <si>
    <t>EE139723</t>
  </si>
  <si>
    <t>EE139732</t>
  </si>
  <si>
    <t>EE139738</t>
  </si>
  <si>
    <t>EE139742</t>
  </si>
  <si>
    <t>EE139745</t>
  </si>
  <si>
    <t>EE139748</t>
  </si>
  <si>
    <t>EE139752</t>
  </si>
  <si>
    <t>EE139753</t>
  </si>
  <si>
    <t>EE139769</t>
  </si>
  <si>
    <t>EE139771</t>
  </si>
  <si>
    <t>EE139777</t>
  </si>
  <si>
    <t>EE139778</t>
  </si>
  <si>
    <t>EE139783</t>
  </si>
  <si>
    <t>EE139792</t>
  </si>
  <si>
    <t>EE139809</t>
  </si>
  <si>
    <t>EE139817</t>
  </si>
  <si>
    <t>EE139821</t>
  </si>
  <si>
    <t>EE139825</t>
  </si>
  <si>
    <t>EE139829</t>
  </si>
  <si>
    <t>EE139834</t>
  </si>
  <si>
    <t>EE139840</t>
  </si>
  <si>
    <t>EE139841</t>
  </si>
  <si>
    <t>EE139844</t>
  </si>
  <si>
    <t>EE139849</t>
  </si>
  <si>
    <t>EE139850</t>
  </si>
  <si>
    <t>EE139853</t>
  </si>
  <si>
    <t>EE139865</t>
  </si>
  <si>
    <t>EE139867</t>
  </si>
  <si>
    <t>EE139868</t>
  </si>
  <si>
    <t>EE139879</t>
  </si>
  <si>
    <t>EE139890</t>
  </si>
  <si>
    <t>EE139893</t>
  </si>
  <si>
    <t>EE139896</t>
  </si>
  <si>
    <t>EE139897</t>
  </si>
  <si>
    <t>EE139898</t>
  </si>
  <si>
    <t>EE139907</t>
  </si>
  <si>
    <t>EE139919</t>
  </si>
  <si>
    <t>EE139921</t>
  </si>
  <si>
    <t>EE139928</t>
  </si>
  <si>
    <t>EE139931</t>
  </si>
  <si>
    <t>EE139934</t>
  </si>
  <si>
    <t>EE139937</t>
  </si>
  <si>
    <t>EE139939</t>
  </si>
  <si>
    <t>EE139946</t>
  </si>
  <si>
    <t>EE139948</t>
  </si>
  <si>
    <t>EE139951</t>
  </si>
  <si>
    <t>EE139952</t>
  </si>
  <si>
    <t>EE139958</t>
  </si>
  <si>
    <t>EE139963</t>
  </si>
  <si>
    <t>EE139966</t>
  </si>
  <si>
    <t>EE139968</t>
  </si>
  <si>
    <t>EE139976</t>
  </si>
  <si>
    <t>EE139997</t>
  </si>
  <si>
    <t>EE140001</t>
  </si>
  <si>
    <t>EE140003</t>
  </si>
  <si>
    <t>EE140010</t>
  </si>
  <si>
    <t>EE140019</t>
  </si>
  <si>
    <t>EE140020</t>
  </si>
  <si>
    <t>EE140021</t>
  </si>
  <si>
    <t>EE140024</t>
  </si>
  <si>
    <t>EE140025</t>
  </si>
  <si>
    <t>EE140027</t>
  </si>
  <si>
    <t>EE140036</t>
  </si>
  <si>
    <t>EE140043</t>
  </si>
  <si>
    <t>EE140048</t>
  </si>
  <si>
    <t>EE140049</t>
  </si>
  <si>
    <t>EE140053</t>
  </si>
  <si>
    <t>EE140056</t>
  </si>
  <si>
    <t>EE140057</t>
  </si>
  <si>
    <t>EE140061</t>
  </si>
  <si>
    <t>EE140063</t>
  </si>
  <si>
    <t>EE140064</t>
  </si>
  <si>
    <t>EE140065</t>
  </si>
  <si>
    <t>EE140075</t>
  </si>
  <si>
    <t>EE140086</t>
  </si>
  <si>
    <t>EE140091</t>
  </si>
  <si>
    <t>EE140092</t>
  </si>
  <si>
    <t>EE140093</t>
  </si>
  <si>
    <t>EE140098</t>
  </si>
  <si>
    <t>EE140109</t>
  </si>
  <si>
    <t>EE140136</t>
  </si>
  <si>
    <t>EE140145</t>
  </si>
  <si>
    <t>EE140154</t>
  </si>
  <si>
    <t>EE140157</t>
  </si>
  <si>
    <t>EE140158</t>
  </si>
  <si>
    <t>EE140164</t>
  </si>
  <si>
    <t>EE140165</t>
  </si>
  <si>
    <t>EE140166</t>
  </si>
  <si>
    <t>EE140175</t>
  </si>
  <si>
    <t>EE140180</t>
  </si>
  <si>
    <t>EE140186</t>
  </si>
  <si>
    <t>EE140189</t>
  </si>
  <si>
    <t>EE140197</t>
  </si>
  <si>
    <t>EE140200</t>
  </si>
  <si>
    <t>EE140203</t>
  </si>
  <si>
    <t>EE140207</t>
  </si>
  <si>
    <t>EE140208</t>
  </si>
  <si>
    <t>EE140213</t>
  </si>
  <si>
    <t>EE140224</t>
  </si>
  <si>
    <t>EE140226</t>
  </si>
  <si>
    <t>EE140236</t>
  </si>
  <si>
    <t>EE140269</t>
  </si>
  <si>
    <t>EE140277</t>
  </si>
  <si>
    <t>EE140281</t>
  </si>
  <si>
    <t>EE140283</t>
  </si>
  <si>
    <t>EE140288</t>
  </si>
  <si>
    <t>EE140295</t>
  </si>
  <si>
    <t>EE140298</t>
  </si>
  <si>
    <t>EE140310</t>
  </si>
  <si>
    <t>EE140312</t>
  </si>
  <si>
    <t>EE140333</t>
  </si>
  <si>
    <t>EE140335</t>
  </si>
  <si>
    <t>EE140337</t>
  </si>
  <si>
    <t>EE140338</t>
  </si>
  <si>
    <t>EE140339</t>
  </si>
  <si>
    <t>EE140345</t>
  </si>
  <si>
    <t>EE140350</t>
  </si>
  <si>
    <t>EE140353</t>
  </si>
  <si>
    <t>EE140366</t>
  </si>
  <si>
    <t>EE140368</t>
  </si>
  <si>
    <t>EE140369</t>
  </si>
  <si>
    <t>EE140372</t>
  </si>
  <si>
    <t>EE140373</t>
  </si>
  <si>
    <t>EE140375</t>
  </si>
  <si>
    <t>EE140379</t>
  </si>
  <si>
    <t>EE140382</t>
  </si>
  <si>
    <t>EE140384</t>
  </si>
  <si>
    <t>EE140385</t>
  </si>
  <si>
    <t>EE140386</t>
  </si>
  <si>
    <t>EE140392</t>
  </si>
  <si>
    <t>EE140398</t>
  </si>
  <si>
    <t>EE140401</t>
  </si>
  <si>
    <t>EE140402</t>
  </si>
  <si>
    <t>EE140406</t>
  </si>
  <si>
    <t>EE140408</t>
  </si>
  <si>
    <t>EE140410</t>
  </si>
  <si>
    <t>EE140412</t>
  </si>
  <si>
    <t>EE140416</t>
  </si>
  <si>
    <t>EE140418</t>
  </si>
  <si>
    <t>EE140424</t>
  </si>
  <si>
    <t>EE140426</t>
  </si>
  <si>
    <t>EE140429</t>
  </si>
  <si>
    <t>EE140430</t>
  </si>
  <si>
    <t>EE140433</t>
  </si>
  <si>
    <t>EE140434</t>
  </si>
  <si>
    <t>EE140440</t>
  </si>
  <si>
    <t>EE140441</t>
  </si>
  <si>
    <t>EE140444</t>
  </si>
  <si>
    <t>EE140446</t>
  </si>
  <si>
    <t>EE140448</t>
  </si>
  <si>
    <t>EE140459</t>
  </si>
  <si>
    <t>EE140465</t>
  </si>
  <si>
    <t>EE140469</t>
  </si>
  <si>
    <t>EE140476</t>
  </si>
  <si>
    <t>EE140480</t>
  </si>
  <si>
    <t>EE140484</t>
  </si>
  <si>
    <t>EE140496</t>
  </si>
  <si>
    <t>EE140510</t>
  </si>
  <si>
    <t>EE140511</t>
  </si>
  <si>
    <t>EE140516</t>
  </si>
  <si>
    <t>EE140519</t>
  </si>
  <si>
    <t>EE140523</t>
  </si>
  <si>
    <t>EE140524</t>
  </si>
  <si>
    <t>EE140531</t>
  </si>
  <si>
    <t>EE140535</t>
  </si>
  <si>
    <t>EE140539</t>
  </si>
  <si>
    <t>EE140553</t>
  </si>
  <si>
    <t>EE140555</t>
  </si>
  <si>
    <t>EE140556</t>
  </si>
  <si>
    <t>EE140561</t>
  </si>
  <si>
    <t>EE140563</t>
  </si>
  <si>
    <t>EE140568</t>
  </si>
  <si>
    <t>EE140570</t>
  </si>
  <si>
    <t>EE140573</t>
  </si>
  <si>
    <t>EE140577</t>
  </si>
  <si>
    <t>EE140582</t>
  </si>
  <si>
    <t>EE140584</t>
  </si>
  <si>
    <t>EE140588</t>
  </si>
  <si>
    <t>EE140595</t>
  </si>
  <si>
    <t>EE140596</t>
  </si>
  <si>
    <t>EE140598</t>
  </si>
  <si>
    <t>EE140599</t>
  </si>
  <si>
    <t>EE140600</t>
  </si>
  <si>
    <t>EE140604</t>
  </si>
  <si>
    <t>EE140605</t>
  </si>
  <si>
    <t>EE140606</t>
  </si>
  <si>
    <t>EE140608</t>
  </si>
  <si>
    <t>EE140609</t>
  </si>
  <si>
    <t>EE140613</t>
  </si>
  <si>
    <t>EE140614</t>
  </si>
  <si>
    <t>EE140616</t>
  </si>
  <si>
    <t>EE140617</t>
  </si>
  <si>
    <t>EE140618</t>
  </si>
  <si>
    <t>EE140623</t>
  </si>
  <si>
    <t>EE140626</t>
  </si>
  <si>
    <t>EE140627</t>
  </si>
  <si>
    <t>EE140628</t>
  </si>
  <si>
    <t>EE140634</t>
  </si>
  <si>
    <t>EE140635</t>
  </si>
  <si>
    <t>EE140637</t>
  </si>
  <si>
    <t>EE140639</t>
  </si>
  <si>
    <t>EE140642</t>
  </si>
  <si>
    <t>EE140643</t>
  </si>
  <si>
    <t>EE140646</t>
  </si>
  <si>
    <t>EE140648</t>
  </si>
  <si>
    <t>EE140649</t>
  </si>
  <si>
    <t>EE140653</t>
  </si>
  <si>
    <t>EE140655</t>
  </si>
  <si>
    <t>EE140659</t>
  </si>
  <si>
    <t>EE140660</t>
  </si>
  <si>
    <t>EE140663</t>
  </si>
  <si>
    <t>EE140669</t>
  </si>
  <si>
    <t>EE140671</t>
  </si>
  <si>
    <t>EE140672</t>
  </si>
  <si>
    <t>EE140673</t>
  </si>
  <si>
    <t>EE140677</t>
  </si>
  <si>
    <t>EE140678</t>
  </si>
  <si>
    <t>EE140690</t>
  </si>
  <si>
    <t>EE140691</t>
  </si>
  <si>
    <t>EE140696</t>
  </si>
  <si>
    <t>EE140699</t>
  </si>
  <si>
    <t>EE140702</t>
  </si>
  <si>
    <t>EE140703</t>
  </si>
  <si>
    <t>EE140712</t>
  </si>
  <si>
    <t>EE140715</t>
  </si>
  <si>
    <t>EE140717</t>
  </si>
  <si>
    <t>EE140722</t>
  </si>
  <si>
    <t>EE140724</t>
  </si>
  <si>
    <t>EE140725</t>
  </si>
  <si>
    <t>EE140729</t>
  </si>
  <si>
    <t>EE140730</t>
  </si>
  <si>
    <t>EE140732</t>
  </si>
  <si>
    <t>EE140740</t>
  </si>
  <si>
    <t>EE140742</t>
  </si>
  <si>
    <t>EE140748</t>
  </si>
  <si>
    <t>EE140749</t>
  </si>
  <si>
    <t>EE140752</t>
  </si>
  <si>
    <t>EE140755</t>
  </si>
  <si>
    <t>EE140757</t>
  </si>
  <si>
    <t>EE140761</t>
  </si>
  <si>
    <t>EE140762</t>
  </si>
  <si>
    <t>EE140764</t>
  </si>
  <si>
    <t>EE140769</t>
  </si>
  <si>
    <t>EE140771</t>
  </si>
  <si>
    <t>EE140777</t>
  </si>
  <si>
    <t>EE140778</t>
  </si>
  <si>
    <t>EE140786</t>
  </si>
  <si>
    <t>EE140796</t>
  </si>
  <si>
    <t>EE140807</t>
  </si>
  <si>
    <t>EE140808</t>
  </si>
  <si>
    <t>EE140810</t>
  </si>
  <si>
    <t>EE140818</t>
  </si>
  <si>
    <t>EE140820</t>
  </si>
  <si>
    <t>EE140827</t>
  </si>
  <si>
    <t>EE140828</t>
  </si>
  <si>
    <t>EE140829</t>
  </si>
  <si>
    <t>EE140831</t>
  </si>
  <si>
    <t>EE140837</t>
  </si>
  <si>
    <t>EE140840</t>
  </si>
  <si>
    <t>EE140846</t>
  </si>
  <si>
    <t>EE140847</t>
  </si>
  <si>
    <t>EE140849</t>
  </si>
  <si>
    <t>EE140850</t>
  </si>
  <si>
    <t>EE140857</t>
  </si>
  <si>
    <t>EE140860</t>
  </si>
  <si>
    <t>EE140861</t>
  </si>
  <si>
    <t>EE140867</t>
  </si>
  <si>
    <t>EE140876</t>
  </si>
  <si>
    <t>EE140877</t>
  </si>
  <si>
    <t>EE140882</t>
  </si>
  <si>
    <t>EE140892</t>
  </si>
  <si>
    <t>EE140893</t>
  </si>
  <si>
    <t>EE140894</t>
  </si>
  <si>
    <t>EE140897</t>
  </si>
  <si>
    <t>EE140906</t>
  </si>
  <si>
    <t>EE140911</t>
  </si>
  <si>
    <t>EE140912</t>
  </si>
  <si>
    <t>EE140914</t>
  </si>
  <si>
    <t>EE140916</t>
  </si>
  <si>
    <t>EE140917</t>
  </si>
  <si>
    <t>EE140922</t>
  </si>
  <si>
    <t>EE140923</t>
  </si>
  <si>
    <t>EE140927</t>
  </si>
  <si>
    <t>EE140928</t>
  </si>
  <si>
    <t>EE140929</t>
  </si>
  <si>
    <t>EE140941</t>
  </si>
  <si>
    <t>EE140942</t>
  </si>
  <si>
    <t>EE140943</t>
  </si>
  <si>
    <t>EE140945</t>
  </si>
  <si>
    <t>EE140952</t>
  </si>
  <si>
    <t>EE140959</t>
  </si>
  <si>
    <t>EE140964</t>
  </si>
  <si>
    <t>EE140971</t>
  </si>
  <si>
    <t>EE140988</t>
  </si>
  <si>
    <t>EE140990</t>
  </si>
  <si>
    <t>EE140993</t>
  </si>
  <si>
    <t>EE141006</t>
  </si>
  <si>
    <t>EE141008</t>
  </si>
  <si>
    <t>EE141017</t>
  </si>
  <si>
    <t>EE141018</t>
  </si>
  <si>
    <t>EE141025</t>
  </si>
  <si>
    <t>EE141028</t>
  </si>
  <si>
    <t>EE141033</t>
  </si>
  <si>
    <t>EE141040</t>
  </si>
  <si>
    <t>EE141044</t>
  </si>
  <si>
    <t>EE141045</t>
  </si>
  <si>
    <t>EE141047</t>
  </si>
  <si>
    <t>EE141048</t>
  </si>
  <si>
    <t>EE141049</t>
  </si>
  <si>
    <t>EE141051</t>
  </si>
  <si>
    <t>EE141056</t>
  </si>
  <si>
    <t>EE141060</t>
  </si>
  <si>
    <t>EE141063</t>
  </si>
  <si>
    <t>EE141065</t>
  </si>
  <si>
    <t>EE141067</t>
  </si>
  <si>
    <t>EE141068</t>
  </si>
  <si>
    <t>EE141075</t>
  </si>
  <si>
    <t>EE141076</t>
  </si>
  <si>
    <t>EE141080</t>
  </si>
  <si>
    <t>EE141084</t>
  </si>
  <si>
    <t>EE141090</t>
  </si>
  <si>
    <t>EE141091</t>
  </si>
  <si>
    <t>EE141097</t>
  </si>
  <si>
    <t>EE141100</t>
  </si>
  <si>
    <t>EE141106</t>
  </si>
  <si>
    <t>EE141107</t>
  </si>
  <si>
    <t>EE141109</t>
  </si>
  <si>
    <t>EE141113</t>
  </si>
  <si>
    <t>EE141114</t>
  </si>
  <si>
    <t>EE141119</t>
  </si>
  <si>
    <t>EE141121</t>
  </si>
  <si>
    <t>EE141122</t>
  </si>
  <si>
    <t>EE141129</t>
  </si>
  <si>
    <t>EE141130</t>
  </si>
  <si>
    <t>EE141135</t>
  </si>
  <si>
    <t>EE141136</t>
  </si>
  <si>
    <t>EE141143</t>
  </si>
  <si>
    <t>EE141149</t>
  </si>
  <si>
    <t>EE141155</t>
  </si>
  <si>
    <t>EE141156</t>
  </si>
  <si>
    <t>EE141158</t>
  </si>
  <si>
    <t>EE141164</t>
  </si>
  <si>
    <t>EE141165</t>
  </si>
  <si>
    <t>EE141168</t>
  </si>
  <si>
    <t>EE141173</t>
  </si>
  <si>
    <t>EE141180</t>
  </si>
  <si>
    <t>EE141185</t>
  </si>
  <si>
    <t>EE141188</t>
  </si>
  <si>
    <t>EE141197</t>
  </si>
  <si>
    <t>EE141199</t>
  </si>
  <si>
    <t>EE141201</t>
  </si>
  <si>
    <t>EE141219</t>
  </si>
  <si>
    <t>EE141232</t>
  </si>
  <si>
    <t>EE141236</t>
  </si>
  <si>
    <t>EE141238</t>
  </si>
  <si>
    <t>EE141240</t>
  </si>
  <si>
    <t>EE141245</t>
  </si>
  <si>
    <t>EE141256</t>
  </si>
  <si>
    <t>EE141262</t>
  </si>
  <si>
    <t>EE141266</t>
  </si>
  <si>
    <t>EE141272</t>
  </si>
  <si>
    <t>EE141274</t>
  </si>
  <si>
    <t>EE141275</t>
  </si>
  <si>
    <t>EE141277</t>
  </si>
  <si>
    <t>EE141283</t>
  </si>
  <si>
    <t>EE141285</t>
  </si>
  <si>
    <t>EE141291</t>
  </si>
  <si>
    <t>EE141300</t>
  </si>
  <si>
    <t>EE141301</t>
  </si>
  <si>
    <t>EE141308</t>
  </si>
  <si>
    <t>EE141309</t>
  </si>
  <si>
    <t>EE141312</t>
  </si>
  <si>
    <t>EE141314</t>
  </si>
  <si>
    <t>EE141317</t>
  </si>
  <si>
    <t>EE141323</t>
  </si>
  <si>
    <t>EE141335</t>
  </si>
  <si>
    <t>EE141336</t>
  </si>
  <si>
    <t>EE141337</t>
  </si>
  <si>
    <t>EE141338</t>
  </si>
  <si>
    <t>EE141340</t>
  </si>
  <si>
    <t>EE141341</t>
  </si>
  <si>
    <t>EE141343</t>
  </si>
  <si>
    <t>EE141351</t>
  </si>
  <si>
    <t>EE141355</t>
  </si>
  <si>
    <t>EE141356</t>
  </si>
  <si>
    <t>EE141357</t>
  </si>
  <si>
    <t>EE141360</t>
  </si>
  <si>
    <t>EE141363</t>
  </si>
  <si>
    <t>EE141371</t>
  </si>
  <si>
    <t>EE141373</t>
  </si>
  <si>
    <t>EE141374</t>
  </si>
  <si>
    <t>EE141375</t>
  </si>
  <si>
    <t>EE141376</t>
  </si>
  <si>
    <t>EE141386</t>
  </si>
  <si>
    <t>EE141389</t>
  </si>
  <si>
    <t>EE141390</t>
  </si>
  <si>
    <t>EE141399</t>
  </si>
  <si>
    <t>EE141401</t>
  </si>
  <si>
    <t>EE141402</t>
  </si>
  <si>
    <t>EE141415</t>
  </si>
  <si>
    <t>EE141426</t>
  </si>
  <si>
    <t>EE141427</t>
  </si>
  <si>
    <t>EE141433</t>
  </si>
  <si>
    <t>EE141438</t>
  </si>
  <si>
    <t>EE141445</t>
  </si>
  <si>
    <t>EE141446</t>
  </si>
  <si>
    <t>EE141447</t>
  </si>
  <si>
    <t>EE141461</t>
  </si>
  <si>
    <t>EE141465</t>
  </si>
  <si>
    <t>EE141468</t>
  </si>
  <si>
    <t>EE141469</t>
  </si>
  <si>
    <t>EE141480</t>
  </si>
  <si>
    <t>EE141482</t>
  </si>
  <si>
    <t>EE141484</t>
  </si>
  <si>
    <t>EE141488</t>
  </si>
  <si>
    <t>EE141489</t>
  </si>
  <si>
    <t>EE141490</t>
  </si>
  <si>
    <t>EE141495</t>
  </si>
  <si>
    <t>EE141496</t>
  </si>
  <si>
    <t>EE141498</t>
  </si>
  <si>
    <t>EE141511</t>
  </si>
  <si>
    <t>EE141518</t>
  </si>
  <si>
    <t>EE141521</t>
  </si>
  <si>
    <t>EE141526</t>
  </si>
  <si>
    <t>EE141528</t>
  </si>
  <si>
    <t>EE141529</t>
  </si>
  <si>
    <t>EE141534</t>
  </si>
  <si>
    <t>EE141536</t>
  </si>
  <si>
    <t>EE141542</t>
  </si>
  <si>
    <t>EE141550</t>
  </si>
  <si>
    <t>EE141559</t>
  </si>
  <si>
    <t>EE141564</t>
  </si>
  <si>
    <t>EE141570</t>
  </si>
  <si>
    <t>EE141575</t>
  </si>
  <si>
    <t>EE141580</t>
  </si>
  <si>
    <t>EE141581</t>
  </si>
  <si>
    <t>EE141590</t>
  </si>
  <si>
    <t>EE141591</t>
  </si>
  <si>
    <t>EE141593</t>
  </si>
  <si>
    <t>EE141599</t>
  </si>
  <si>
    <t>EE141604</t>
  </si>
  <si>
    <t>EE141606</t>
  </si>
  <si>
    <t>EE141608</t>
  </si>
  <si>
    <t>EE141609</t>
  </si>
  <si>
    <t>EE141617</t>
  </si>
  <si>
    <t>EE141618</t>
  </si>
  <si>
    <t>EE141628</t>
  </si>
  <si>
    <t>EE141635</t>
  </si>
  <si>
    <t>EE141637</t>
  </si>
  <si>
    <t>EE141641</t>
  </si>
  <si>
    <t>EE141651</t>
  </si>
  <si>
    <t>EE141655</t>
  </si>
  <si>
    <t>EE141659</t>
  </si>
  <si>
    <t>EE141663</t>
  </si>
  <si>
    <t>EE141667</t>
  </si>
  <si>
    <t>EE141670</t>
  </si>
  <si>
    <t>EE141672</t>
  </si>
  <si>
    <t>EE141681</t>
  </si>
  <si>
    <t>EE141682</t>
  </si>
  <si>
    <t>EE141683</t>
  </si>
  <si>
    <t>EE141690</t>
  </si>
  <si>
    <t>EE141702</t>
  </si>
  <si>
    <t>EE141703</t>
  </si>
  <si>
    <t>EE141716</t>
  </si>
  <si>
    <t>EE141736</t>
  </si>
  <si>
    <t>EE141737</t>
  </si>
  <si>
    <t>EE141748</t>
  </si>
  <si>
    <t>EE141756</t>
  </si>
  <si>
    <t>EE141757</t>
  </si>
  <si>
    <t>EE141762</t>
  </si>
  <si>
    <t>EE141769</t>
  </si>
  <si>
    <t>EE141774</t>
  </si>
  <si>
    <t>EE141777</t>
  </si>
  <si>
    <t>EE141780</t>
  </si>
  <si>
    <t>EE141781</t>
  </si>
  <si>
    <t>EE141782</t>
  </si>
  <si>
    <t>EE141786</t>
  </si>
  <si>
    <t>EE141804</t>
  </si>
  <si>
    <t>EE141816</t>
  </si>
  <si>
    <t>EE141823</t>
  </si>
  <si>
    <t>EE141825</t>
  </si>
  <si>
    <t>EE141831</t>
  </si>
  <si>
    <t>EE141834</t>
  </si>
  <si>
    <t>EE141835</t>
  </si>
  <si>
    <t>EE141843</t>
  </si>
  <si>
    <t>EE141848</t>
  </si>
  <si>
    <t>EE141850</t>
  </si>
  <si>
    <t>EE141854</t>
  </si>
  <si>
    <t>EE141859</t>
  </si>
  <si>
    <t>EE141867</t>
  </si>
  <si>
    <t>EE141868</t>
  </si>
  <si>
    <t>EE141877</t>
  </si>
  <si>
    <t>EE141879</t>
  </si>
  <si>
    <t>EE141887</t>
  </si>
  <si>
    <t>EE141890</t>
  </si>
  <si>
    <t>EE141891</t>
  </si>
  <si>
    <t>EE141893</t>
  </si>
  <si>
    <t>EE141894</t>
  </si>
  <si>
    <t>EE141917</t>
  </si>
  <si>
    <t>EE141933</t>
  </si>
  <si>
    <t>EE141948</t>
  </si>
  <si>
    <t>EE141974</t>
  </si>
  <si>
    <t>EE141975</t>
  </si>
  <si>
    <t>EE141990</t>
  </si>
  <si>
    <t>EE141992</t>
  </si>
  <si>
    <t>EE142003</t>
  </si>
  <si>
    <t>EE142018</t>
  </si>
  <si>
    <t>EE142022</t>
  </si>
  <si>
    <t>EE142024</t>
  </si>
  <si>
    <t>EE142040</t>
  </si>
  <si>
    <t>EE142041</t>
  </si>
  <si>
    <t>EE142068</t>
  </si>
  <si>
    <t>EE142086</t>
  </si>
  <si>
    <t>EE142095</t>
  </si>
  <si>
    <t>EE142214</t>
  </si>
  <si>
    <t>EE142241</t>
  </si>
  <si>
    <t>EE142242</t>
  </si>
  <si>
    <t>EE142251</t>
  </si>
  <si>
    <t>EE142260</t>
  </si>
  <si>
    <t>EE142268</t>
  </si>
  <si>
    <t>EE142281</t>
  </si>
  <si>
    <t>EE142295</t>
  </si>
  <si>
    <t>EE142300</t>
  </si>
  <si>
    <t>EE142302</t>
  </si>
  <si>
    <t>EE142324</t>
  </si>
  <si>
    <t>EE142325</t>
  </si>
  <si>
    <t>EE142346</t>
  </si>
  <si>
    <t>EE142383</t>
  </si>
  <si>
    <t>EE142416</t>
  </si>
  <si>
    <t>EE142441</t>
  </si>
  <si>
    <t>EE142445</t>
  </si>
  <si>
    <t>EE142446</t>
  </si>
  <si>
    <t>EE142453</t>
  </si>
  <si>
    <t>EE142454</t>
  </si>
  <si>
    <t>EE142457</t>
  </si>
  <si>
    <t>EE142599</t>
  </si>
  <si>
    <t>EE142677</t>
  </si>
  <si>
    <t>EE506080</t>
  </si>
  <si>
    <t>EE506081</t>
  </si>
  <si>
    <t>EE509082</t>
  </si>
  <si>
    <t>EE515195</t>
  </si>
  <si>
    <t>EE515625</t>
  </si>
  <si>
    <t>EE516210</t>
  </si>
  <si>
    <t>EE518556</t>
  </si>
  <si>
    <t>EE518772</t>
  </si>
  <si>
    <t>EE518785</t>
  </si>
  <si>
    <t>EE519808</t>
  </si>
  <si>
    <t>EE523205</t>
  </si>
  <si>
    <t>EE523664</t>
  </si>
  <si>
    <t>EE523722</t>
  </si>
  <si>
    <t>EE524330</t>
  </si>
  <si>
    <t>EE525519</t>
  </si>
  <si>
    <t>EE526002</t>
  </si>
  <si>
    <t>EE526486</t>
  </si>
  <si>
    <t>EE526934</t>
  </si>
  <si>
    <t>EE526948</t>
  </si>
  <si>
    <t>EE527129</t>
  </si>
  <si>
    <t>EE528176</t>
  </si>
  <si>
    <t>EE528358</t>
  </si>
  <si>
    <t>EE528419</t>
  </si>
  <si>
    <t>EE528576</t>
  </si>
  <si>
    <t>EE528591</t>
  </si>
  <si>
    <t>EE528634</t>
  </si>
  <si>
    <t>EE528647</t>
  </si>
  <si>
    <t>EE528731</t>
  </si>
  <si>
    <t>EE529123</t>
  </si>
  <si>
    <t>EE529271</t>
  </si>
  <si>
    <t>EE529292</t>
  </si>
  <si>
    <t>EE529329</t>
  </si>
  <si>
    <t>South</t>
  </si>
  <si>
    <t>North</t>
  </si>
  <si>
    <t>UC</t>
  </si>
  <si>
    <t>TEAM TOTAL</t>
  </si>
  <si>
    <t>TEAM NAME</t>
  </si>
  <si>
    <t>Teams</t>
  </si>
  <si>
    <t>Position</t>
  </si>
  <si>
    <t>Total Score</t>
  </si>
  <si>
    <t>Bonus Points</t>
  </si>
  <si>
    <t xml:space="preserve">Shoot 1 </t>
  </si>
  <si>
    <t>Shoot 2</t>
  </si>
  <si>
    <t>Shoot 3</t>
  </si>
  <si>
    <t xml:space="preserve">Shoot 4 </t>
  </si>
  <si>
    <t>Total</t>
  </si>
  <si>
    <t>Division Bonus</t>
  </si>
  <si>
    <t>Best 3</t>
  </si>
  <si>
    <t>Best 3 + Bonus</t>
  </si>
  <si>
    <t>lngCPSASort</t>
  </si>
  <si>
    <t>strName</t>
  </si>
  <si>
    <t>intScoreTotal</t>
  </si>
  <si>
    <t>Class</t>
  </si>
  <si>
    <t>strLeaderBoardName</t>
  </si>
  <si>
    <t xml:space="preserve"> </t>
  </si>
  <si>
    <t>In Shoot</t>
  </si>
  <si>
    <t>In League</t>
  </si>
  <si>
    <t>Shoot Score LookUp</t>
  </si>
  <si>
    <t>Scores</t>
  </si>
  <si>
    <t>Jake</t>
  </si>
  <si>
    <t>Meakins</t>
  </si>
  <si>
    <t>Geoffrey</t>
  </si>
  <si>
    <t>Simmonds</t>
  </si>
  <si>
    <t>SS6007</t>
  </si>
  <si>
    <t>SNR</t>
  </si>
  <si>
    <t>JNR</t>
  </si>
  <si>
    <t>LDY</t>
  </si>
  <si>
    <t>VET</t>
  </si>
  <si>
    <t>CLT</t>
  </si>
  <si>
    <t>LDV</t>
  </si>
  <si>
    <t>LDJ</t>
  </si>
  <si>
    <t>Peter</t>
  </si>
  <si>
    <t xml:space="preserve">Leo </t>
  </si>
  <si>
    <t>Kathryn</t>
  </si>
  <si>
    <t xml:space="preserve">Dean </t>
  </si>
  <si>
    <t>Luke</t>
  </si>
  <si>
    <t>Alfie</t>
  </si>
  <si>
    <t>Mark</t>
  </si>
  <si>
    <t>Tina</t>
  </si>
  <si>
    <t>Rhys</t>
  </si>
  <si>
    <t>Nigel</t>
  </si>
  <si>
    <t>Neil</t>
  </si>
  <si>
    <t>Jamie</t>
  </si>
  <si>
    <t>Jennifer</t>
  </si>
  <si>
    <t>Stephen</t>
  </si>
  <si>
    <t>Sammy</t>
  </si>
  <si>
    <t>Darcy</t>
  </si>
  <si>
    <t>Ray</t>
  </si>
  <si>
    <t>Richard</t>
  </si>
  <si>
    <t>Ivan</t>
  </si>
  <si>
    <t>Chris</t>
  </si>
  <si>
    <t>Bradley</t>
  </si>
  <si>
    <t>Paul</t>
  </si>
  <si>
    <t>John</t>
  </si>
  <si>
    <t>Matthew</t>
  </si>
  <si>
    <t>Brian</t>
  </si>
  <si>
    <t>Suzanne</t>
  </si>
  <si>
    <t>Philip</t>
  </si>
  <si>
    <t>Ricky</t>
  </si>
  <si>
    <t>Stuart</t>
  </si>
  <si>
    <t>Iain</t>
  </si>
  <si>
    <t>Edward</t>
  </si>
  <si>
    <t>Lain</t>
  </si>
  <si>
    <t>Phil</t>
  </si>
  <si>
    <t>Amy</t>
  </si>
  <si>
    <t>Daniel</t>
  </si>
  <si>
    <t>Chelsea</t>
  </si>
  <si>
    <t>Steve</t>
  </si>
  <si>
    <t>Jackie</t>
  </si>
  <si>
    <t>Tanya</t>
  </si>
  <si>
    <t>Lauren</t>
  </si>
  <si>
    <t>Robert</t>
  </si>
  <si>
    <t>Timothy</t>
  </si>
  <si>
    <t>Joshua</t>
  </si>
  <si>
    <t>Jason</t>
  </si>
  <si>
    <t>Colin</t>
  </si>
  <si>
    <t>Guy</t>
  </si>
  <si>
    <t>Lee</t>
  </si>
  <si>
    <t>David</t>
  </si>
  <si>
    <t>Christopher</t>
  </si>
  <si>
    <t>Anthony</t>
  </si>
  <si>
    <t>Sean</t>
  </si>
  <si>
    <t>James</t>
  </si>
  <si>
    <t>Lewis</t>
  </si>
  <si>
    <t>Ceyla</t>
  </si>
  <si>
    <t>Thomas</t>
  </si>
  <si>
    <t xml:space="preserve">Stewart </t>
  </si>
  <si>
    <t>Kenneth</t>
  </si>
  <si>
    <t>Adam</t>
  </si>
  <si>
    <t>Adrian</t>
  </si>
  <si>
    <t>LG</t>
  </si>
  <si>
    <t>Kevin</t>
  </si>
  <si>
    <t>Jussi</t>
  </si>
  <si>
    <t>Charlie</t>
  </si>
  <si>
    <t>Jaymie</t>
  </si>
  <si>
    <t>Andrew</t>
  </si>
  <si>
    <t>Sian</t>
  </si>
  <si>
    <t>Tim</t>
  </si>
  <si>
    <t>Janet</t>
  </si>
  <si>
    <t>Sophie</t>
  </si>
  <si>
    <t>Nick</t>
  </si>
  <si>
    <t>Matt</t>
  </si>
  <si>
    <t>Chloe</t>
  </si>
  <si>
    <t>Graham</t>
  </si>
  <si>
    <t>Ian</t>
  </si>
  <si>
    <t>Faye</t>
  </si>
  <si>
    <t>Scott</t>
  </si>
  <si>
    <t>Jane</t>
  </si>
  <si>
    <t>Andy</t>
  </si>
  <si>
    <t>Michael</t>
  </si>
  <si>
    <t>Parish</t>
  </si>
  <si>
    <t>Tibbles</t>
  </si>
  <si>
    <t>Vyse</t>
  </si>
  <si>
    <t>Henshaw</t>
  </si>
  <si>
    <t>Plum</t>
  </si>
  <si>
    <t>Jeffery</t>
  </si>
  <si>
    <t>Hogg</t>
  </si>
  <si>
    <t>Pope</t>
  </si>
  <si>
    <t>Baker</t>
  </si>
  <si>
    <t>Simpson</t>
  </si>
  <si>
    <t>Halsey</t>
  </si>
  <si>
    <t>McBride</t>
  </si>
  <si>
    <t>Janes</t>
  </si>
  <si>
    <t>Dumpleton</t>
  </si>
  <si>
    <t>Spencer</t>
  </si>
  <si>
    <t>Tomlin</t>
  </si>
  <si>
    <t>Worthington</t>
  </si>
  <si>
    <t>Mackie</t>
  </si>
  <si>
    <t>Brown</t>
  </si>
  <si>
    <t>Wyatt</t>
  </si>
  <si>
    <t>Ricketts</t>
  </si>
  <si>
    <t>Quartermaine</t>
  </si>
  <si>
    <t>Sudds</t>
  </si>
  <si>
    <t>Hoskins</t>
  </si>
  <si>
    <t>Hartland</t>
  </si>
  <si>
    <t>Curtis</t>
  </si>
  <si>
    <t>Seastram</t>
  </si>
  <si>
    <t>Falcone</t>
  </si>
  <si>
    <t>Cole</t>
  </si>
  <si>
    <t>Parker</t>
  </si>
  <si>
    <t>Harding</t>
  </si>
  <si>
    <t>Blamey</t>
  </si>
  <si>
    <t>Lazarczuk</t>
  </si>
  <si>
    <t>Easeman</t>
  </si>
  <si>
    <t>Parsons</t>
  </si>
  <si>
    <t>King</t>
  </si>
  <si>
    <t>Pinchin</t>
  </si>
  <si>
    <t>Vines</t>
  </si>
  <si>
    <t>Faulds</t>
  </si>
  <si>
    <t>Goodman</t>
  </si>
  <si>
    <t>Dawson</t>
  </si>
  <si>
    <t>Mclean</t>
  </si>
  <si>
    <t>Finney</t>
  </si>
  <si>
    <t>Ferguson</t>
  </si>
  <si>
    <t>Clark</t>
  </si>
  <si>
    <t>Rudd</t>
  </si>
  <si>
    <t>Carpenter</t>
  </si>
  <si>
    <t>Knight</t>
  </si>
  <si>
    <t>Lucas</t>
  </si>
  <si>
    <t>Bloxham</t>
  </si>
  <si>
    <t>Harvey</t>
  </si>
  <si>
    <t>Gamblen</t>
  </si>
  <si>
    <t>Sheppard</t>
  </si>
  <si>
    <t>Mcguire</t>
  </si>
  <si>
    <t>Cull</t>
  </si>
  <si>
    <t>Ismet</t>
  </si>
  <si>
    <t>Claydon</t>
  </si>
  <si>
    <t>Gordon</t>
  </si>
  <si>
    <t>Bradley-Day</t>
  </si>
  <si>
    <t>Vallis</t>
  </si>
  <si>
    <t>Farr</t>
  </si>
  <si>
    <t>Poyser</t>
  </si>
  <si>
    <t>Samways</t>
  </si>
  <si>
    <t>Hobbs</t>
  </si>
  <si>
    <t>Millard</t>
  </si>
  <si>
    <t>Cummins</t>
  </si>
  <si>
    <t>Taylor</t>
  </si>
  <si>
    <t>Coy</t>
  </si>
  <si>
    <t>Stafford</t>
  </si>
  <si>
    <t>Maki-Hokkonen</t>
  </si>
  <si>
    <t>Attwood</t>
  </si>
  <si>
    <t>Lockton</t>
  </si>
  <si>
    <t>Sole</t>
  </si>
  <si>
    <t>Green</t>
  </si>
  <si>
    <t>Drake</t>
  </si>
  <si>
    <t>Anderson</t>
  </si>
  <si>
    <t>Haffenden</t>
  </si>
  <si>
    <t>Howland</t>
  </si>
  <si>
    <t>Morgan</t>
  </si>
  <si>
    <t>Childerhouse</t>
  </si>
  <si>
    <t>Skinner</t>
  </si>
  <si>
    <t>Allen</t>
  </si>
  <si>
    <t>White</t>
  </si>
  <si>
    <t>Galland</t>
  </si>
  <si>
    <t>Crowley</t>
  </si>
  <si>
    <t>Brookwell</t>
  </si>
  <si>
    <t>Kent</t>
  </si>
  <si>
    <t>Carter</t>
  </si>
  <si>
    <t>Peacock</t>
  </si>
  <si>
    <t>Peddle</t>
  </si>
  <si>
    <t>Lambert</t>
  </si>
  <si>
    <t>Kitcher</t>
  </si>
  <si>
    <t>Bright</t>
  </si>
  <si>
    <t>Trott</t>
  </si>
  <si>
    <t>Spackman</t>
  </si>
  <si>
    <t>Mills</t>
  </si>
  <si>
    <t>Gander</t>
  </si>
  <si>
    <t>Wills</t>
  </si>
  <si>
    <t>Young</t>
  </si>
  <si>
    <t>Steeples</t>
  </si>
  <si>
    <t>Robinson</t>
  </si>
  <si>
    <t>Bennett</t>
  </si>
  <si>
    <t>Owen</t>
  </si>
  <si>
    <t>Watson</t>
  </si>
  <si>
    <t>Rook</t>
  </si>
  <si>
    <t>Micklewright</t>
  </si>
  <si>
    <t>EE142621</t>
  </si>
  <si>
    <t>EE139341</t>
  </si>
  <si>
    <t>EE125217</t>
  </si>
  <si>
    <t>EE142752</t>
  </si>
  <si>
    <t>EE138744</t>
  </si>
  <si>
    <t>EE142289</t>
  </si>
  <si>
    <t>Martin</t>
  </si>
  <si>
    <t>Warren</t>
  </si>
  <si>
    <t>Yarrow</t>
  </si>
  <si>
    <t>Dean</t>
  </si>
  <si>
    <t>Cann</t>
  </si>
  <si>
    <t>Tracey</t>
  </si>
  <si>
    <t>Sizeland</t>
  </si>
  <si>
    <t>Adams</t>
  </si>
  <si>
    <t>Bowes</t>
  </si>
  <si>
    <t>Oliver</t>
  </si>
  <si>
    <t>Raymond</t>
  </si>
  <si>
    <t>Bedford</t>
  </si>
  <si>
    <t>Alan</t>
  </si>
  <si>
    <t>Stronge</t>
  </si>
  <si>
    <t>Tyte</t>
  </si>
  <si>
    <t>Hedgecock</t>
  </si>
  <si>
    <t>Ami</t>
  </si>
  <si>
    <t>Elliott</t>
  </si>
  <si>
    <t>Dennis</t>
  </si>
  <si>
    <t>Pettitt</t>
  </si>
  <si>
    <t>Coningsby</t>
  </si>
  <si>
    <t>Ratford</t>
  </si>
  <si>
    <t>Webster</t>
  </si>
  <si>
    <t>Beatwell</t>
  </si>
  <si>
    <t>Bailey</t>
  </si>
  <si>
    <t>Andi</t>
  </si>
  <si>
    <t>Deeks</t>
  </si>
  <si>
    <t>Gooding</t>
  </si>
  <si>
    <t>Harrup</t>
  </si>
  <si>
    <t>Keith</t>
  </si>
  <si>
    <t>Hodgkinson</t>
  </si>
  <si>
    <t>Whieldon</t>
  </si>
  <si>
    <t>O'Reilly</t>
  </si>
  <si>
    <t>Daniels</t>
  </si>
  <si>
    <t>Salt</t>
  </si>
  <si>
    <t>Hastilow</t>
  </si>
  <si>
    <t>Simmons</t>
  </si>
  <si>
    <t>Simon</t>
  </si>
  <si>
    <t>Roe</t>
  </si>
  <si>
    <t>Tristan</t>
  </si>
  <si>
    <t>Yeomans</t>
  </si>
  <si>
    <t>Hales</t>
  </si>
  <si>
    <t>Carriere</t>
  </si>
  <si>
    <t>Tom</t>
  </si>
  <si>
    <t>Archer</t>
  </si>
  <si>
    <t>Newsham</t>
  </si>
  <si>
    <t>Rob</t>
  </si>
  <si>
    <t>Claybrook</t>
  </si>
  <si>
    <t>Stirzaker</t>
  </si>
  <si>
    <t>Critchley</t>
  </si>
  <si>
    <t>Jack</t>
  </si>
  <si>
    <t>Rowand</t>
  </si>
  <si>
    <t>Roger</t>
  </si>
  <si>
    <t>Garrick</t>
  </si>
  <si>
    <t>Patrick</t>
  </si>
  <si>
    <t>Hawthorne</t>
  </si>
  <si>
    <t>Shaun</t>
  </si>
  <si>
    <t>Mcnamara</t>
  </si>
  <si>
    <t>Read</t>
  </si>
  <si>
    <t>Palmer</t>
  </si>
  <si>
    <t>Lawton</t>
  </si>
  <si>
    <t>Ogden</t>
  </si>
  <si>
    <t>Heath</t>
  </si>
  <si>
    <t>Walmsley</t>
  </si>
  <si>
    <t>Ross</t>
  </si>
  <si>
    <t>Holmes</t>
  </si>
  <si>
    <t>Brody</t>
  </si>
  <si>
    <t>Woollard</t>
  </si>
  <si>
    <t>Skillen</t>
  </si>
  <si>
    <t>Craig</t>
  </si>
  <si>
    <t>Tolley</t>
  </si>
  <si>
    <t>Callum</t>
  </si>
  <si>
    <t>Jarvis</t>
  </si>
  <si>
    <t>Tyler</t>
  </si>
  <si>
    <t>Wells</t>
  </si>
  <si>
    <t>Clifton</t>
  </si>
  <si>
    <t>Rebecca</t>
  </si>
  <si>
    <t>Ferriman</t>
  </si>
  <si>
    <t>Greg</t>
  </si>
  <si>
    <t>Potts</t>
  </si>
  <si>
    <t>Harry</t>
  </si>
  <si>
    <t>Piercy</t>
  </si>
  <si>
    <t>Tyrone</t>
  </si>
  <si>
    <t>Dickens</t>
  </si>
  <si>
    <t>Earl</t>
  </si>
  <si>
    <t>Quince</t>
  </si>
  <si>
    <t>Davies</t>
  </si>
  <si>
    <t>Bird</t>
  </si>
  <si>
    <t>Hallybone</t>
  </si>
  <si>
    <t>Brookes</t>
  </si>
  <si>
    <t>Tony</t>
  </si>
  <si>
    <t>Leonard</t>
  </si>
  <si>
    <t>Pietro</t>
  </si>
  <si>
    <t>Mastroeni</t>
  </si>
  <si>
    <t>Cooper</t>
  </si>
  <si>
    <t>Maud</t>
  </si>
  <si>
    <t>Karl</t>
  </si>
  <si>
    <t>Burnage</t>
  </si>
  <si>
    <t>Glen</t>
  </si>
  <si>
    <t>Moore</t>
  </si>
  <si>
    <t>Bradshaw</t>
  </si>
  <si>
    <t>Bob</t>
  </si>
  <si>
    <t>Meadows</t>
  </si>
  <si>
    <t>LDC</t>
  </si>
  <si>
    <t>Team Name</t>
  </si>
  <si>
    <t>Myers</t>
  </si>
  <si>
    <t xml:space="preserve">Mark </t>
  </si>
  <si>
    <t>Phipps</t>
  </si>
  <si>
    <t>Richard Brown</t>
  </si>
  <si>
    <t xml:space="preserve">John </t>
  </si>
  <si>
    <t>Jones</t>
  </si>
  <si>
    <t>Sam King</t>
  </si>
  <si>
    <t>John Cutmore</t>
  </si>
  <si>
    <t>David  Marshall</t>
  </si>
  <si>
    <t>Terry Harris</t>
  </si>
  <si>
    <t>Stephen Leonard</t>
  </si>
  <si>
    <t>Christopher Barton</t>
  </si>
  <si>
    <t>Michael Page</t>
  </si>
  <si>
    <t>Thomas Massey</t>
  </si>
  <si>
    <t>Brian Dunbavin</t>
  </si>
  <si>
    <t>Peter Simpson</t>
  </si>
  <si>
    <t>Joe Norman</t>
  </si>
  <si>
    <t xml:space="preserve">Dean Brien </t>
  </si>
  <si>
    <t>Paul Freeman</t>
  </si>
  <si>
    <t>Dale Drake</t>
  </si>
  <si>
    <t>Marcus Clifford</t>
  </si>
  <si>
    <t>Michael Beatwell</t>
  </si>
  <si>
    <t>Stuart Earl</t>
  </si>
  <si>
    <t>Justin Bladen</t>
  </si>
  <si>
    <t>Alan London</t>
  </si>
  <si>
    <t>Karl Burnage</t>
  </si>
  <si>
    <t>Mark Potts</t>
  </si>
  <si>
    <t>Stephen Francis</t>
  </si>
  <si>
    <t>Dean Quince</t>
  </si>
  <si>
    <t>David Orrin</t>
  </si>
  <si>
    <t>Christopher Orrin</t>
  </si>
  <si>
    <t>Mervyn Howe</t>
  </si>
  <si>
    <t>David Hallybone</t>
  </si>
  <si>
    <t>Todd Bridge</t>
  </si>
  <si>
    <t>Steven Thexton</t>
  </si>
  <si>
    <t>Garry Thexton</t>
  </si>
  <si>
    <t>Mark Lyes</t>
  </si>
  <si>
    <t>Jonathan Ellender</t>
  </si>
  <si>
    <t>William Page</t>
  </si>
  <si>
    <t>Rob Walker</t>
  </si>
  <si>
    <t>Wayne Joslin</t>
  </si>
  <si>
    <t>Terry Pierce</t>
  </si>
  <si>
    <t>Steven Willis</t>
  </si>
  <si>
    <t>Christopher Willis</t>
  </si>
  <si>
    <t>Harvey Scotton</t>
  </si>
  <si>
    <t>Mark Warton</t>
  </si>
  <si>
    <t>Lee Phillips</t>
  </si>
  <si>
    <t>Sam Green</t>
  </si>
  <si>
    <t>Ian Gunn</t>
  </si>
  <si>
    <t>Aaron Harvey</t>
  </si>
  <si>
    <t>Philip Rust</t>
  </si>
  <si>
    <t>Peter Hamlin</t>
  </si>
  <si>
    <t>Matthew Cole</t>
  </si>
  <si>
    <t>Malcolm Cole</t>
  </si>
  <si>
    <t>Richard Baker</t>
  </si>
  <si>
    <t xml:space="preserve"> Baker</t>
  </si>
  <si>
    <t>Elliot Raymond</t>
  </si>
  <si>
    <t>James Pile</t>
  </si>
  <si>
    <t>Jak Bonnett</t>
  </si>
  <si>
    <t>Austin Bonnett</t>
  </si>
  <si>
    <t>Matthew Creamer</t>
  </si>
  <si>
    <t>Matthew Newman</t>
  </si>
  <si>
    <t>Ray Barry</t>
  </si>
  <si>
    <t>Phil Easeman</t>
  </si>
  <si>
    <t>Amy Easeman</t>
  </si>
  <si>
    <t>Oliver Raymond</t>
  </si>
  <si>
    <t>Martin Coe</t>
  </si>
  <si>
    <t>Stephen Amies</t>
  </si>
  <si>
    <t>Thomas Smith</t>
  </si>
  <si>
    <t>Alex Smith</t>
  </si>
  <si>
    <t>Peter Butler</t>
  </si>
  <si>
    <t>John Mitchell</t>
  </si>
  <si>
    <t>Neil Bedingfield</t>
  </si>
  <si>
    <t xml:space="preserve"> Hurst</t>
  </si>
  <si>
    <t>Paul Tyte</t>
  </si>
  <si>
    <t>Tina Henshaw</t>
  </si>
  <si>
    <t>Martin Warren</t>
  </si>
  <si>
    <t>Derren Burn</t>
  </si>
  <si>
    <t>Michael Hermitage</t>
  </si>
  <si>
    <t>Jane Maloney</t>
  </si>
  <si>
    <t>Lee Monk</t>
  </si>
  <si>
    <t>Martin Howard</t>
  </si>
  <si>
    <t>Shane Johnston</t>
  </si>
  <si>
    <t>Keith Kilbourn</t>
  </si>
  <si>
    <t>Callum Jarvis</t>
  </si>
  <si>
    <t>Stephen Harrup</t>
  </si>
  <si>
    <t>Peter Harrup</t>
  </si>
  <si>
    <t>Alan Tyte</t>
  </si>
  <si>
    <t>Peter Jarvis</t>
  </si>
  <si>
    <t>Barry Green</t>
  </si>
  <si>
    <t>Stephen Elliott</t>
  </si>
  <si>
    <t>Nick Moss</t>
  </si>
  <si>
    <t>Alan Stronge</t>
  </si>
  <si>
    <t>Matthew Bedford</t>
  </si>
  <si>
    <t>James Bailey</t>
  </si>
  <si>
    <t>Simon Roe</t>
  </si>
  <si>
    <t>Keith Roe</t>
  </si>
  <si>
    <t>Andrew Miller</t>
  </si>
  <si>
    <t>Ben King</t>
  </si>
  <si>
    <t>David King</t>
  </si>
  <si>
    <t>Andrew Clifton</t>
  </si>
  <si>
    <t>Rebecca Clifton</t>
  </si>
  <si>
    <t>John Cooper</t>
  </si>
  <si>
    <t>Stephen Armstrong</t>
  </si>
  <si>
    <t>Byron Chatters</t>
  </si>
  <si>
    <t xml:space="preserve"> Shimmen</t>
  </si>
  <si>
    <t>Kevin Mullett</t>
  </si>
  <si>
    <t>Glenn Wilson</t>
  </si>
  <si>
    <t>Hayden Coham</t>
  </si>
  <si>
    <t>Darren Coham</t>
  </si>
  <si>
    <t>Clive Norman</t>
  </si>
  <si>
    <t>Paul Snell</t>
  </si>
  <si>
    <t>Craig Nunn</t>
  </si>
  <si>
    <t>Bernie Polley</t>
  </si>
  <si>
    <t>Adrian Cook</t>
  </si>
  <si>
    <t>Robert Manning</t>
  </si>
  <si>
    <t>Anthony Williams</t>
  </si>
  <si>
    <t>Mark Atherton</t>
  </si>
  <si>
    <t>Eric Cundall</t>
  </si>
  <si>
    <t>Richard Cundall</t>
  </si>
  <si>
    <t>Jack Lovick</t>
  </si>
  <si>
    <t>Paul Lovick</t>
  </si>
  <si>
    <t>Barry Lock</t>
  </si>
  <si>
    <t>William Reber</t>
  </si>
  <si>
    <t>Robert Kingston</t>
  </si>
  <si>
    <t>Russell Coo</t>
  </si>
  <si>
    <t>Adam Warnes</t>
  </si>
  <si>
    <t>Nicholas Reeve</t>
  </si>
  <si>
    <t>Harry Dickens</t>
  </si>
  <si>
    <t>Leslie Jay</t>
  </si>
  <si>
    <t>Mark Hurrell</t>
  </si>
  <si>
    <t>Ben Thorrold</t>
  </si>
  <si>
    <t>Jason Rhodes</t>
  </si>
  <si>
    <t>Phil Ramsey</t>
  </si>
  <si>
    <t>David Bennett</t>
  </si>
  <si>
    <t>Glenn Halls</t>
  </si>
  <si>
    <t>Simon Muirhead</t>
  </si>
  <si>
    <t>Dennis Pettitt</t>
  </si>
  <si>
    <t>Stephen Coningsby</t>
  </si>
  <si>
    <t>Peter Foster</t>
  </si>
  <si>
    <t>Lee Johnston</t>
  </si>
  <si>
    <t>Johnathan Brown</t>
  </si>
  <si>
    <t>James Rawlinson</t>
  </si>
  <si>
    <t>Paul Owen</t>
  </si>
  <si>
    <t>Ryan Frost</t>
  </si>
  <si>
    <t>Robert Ratford</t>
  </si>
  <si>
    <t>John Wells</t>
  </si>
  <si>
    <t>Oliver Bradshaw</t>
  </si>
  <si>
    <t>James Barnes</t>
  </si>
  <si>
    <t>Philip Hayden</t>
  </si>
  <si>
    <t>Peter Mayhew</t>
  </si>
  <si>
    <t>Luke Llewellin</t>
  </si>
  <si>
    <t>Martin Myers</t>
  </si>
  <si>
    <t>John Porter</t>
  </si>
  <si>
    <t>Shane Porter</t>
  </si>
  <si>
    <t>Ian Hallwood</t>
  </si>
  <si>
    <t>Eric Chapman</t>
  </si>
  <si>
    <t>Susan Hallwood</t>
  </si>
  <si>
    <t>Spencer Reeves</t>
  </si>
  <si>
    <t>Andrew Coppen</t>
  </si>
  <si>
    <t>Paul Romaine</t>
  </si>
  <si>
    <t>Graham Perrin</t>
  </si>
  <si>
    <t>Philip Simpson</t>
  </si>
  <si>
    <t>Dean Porter</t>
  </si>
  <si>
    <t>Gary Downes</t>
  </si>
  <si>
    <t>Andrew Stephenson</t>
  </si>
  <si>
    <t>Melvyn Stephenson</t>
  </si>
  <si>
    <t>Michael Fryer</t>
  </si>
  <si>
    <t>Henry Lungley</t>
  </si>
  <si>
    <t>Mario D'angelo</t>
  </si>
  <si>
    <t>Tristan Yeomans</t>
  </si>
  <si>
    <t>Alan Corney</t>
  </si>
  <si>
    <t>Steve Davis</t>
  </si>
  <si>
    <t>Paul Davis</t>
  </si>
  <si>
    <t>David Nash</t>
  </si>
  <si>
    <t>Jeremy Bland</t>
  </si>
  <si>
    <t>Jasper Pearce</t>
  </si>
  <si>
    <t>Richard Bunning</t>
  </si>
  <si>
    <t>Darren Stanford</t>
  </si>
  <si>
    <t>Karl Hagan</t>
  </si>
  <si>
    <t>Roger Farman</t>
  </si>
  <si>
    <t>Stephen Herrieven</t>
  </si>
  <si>
    <t>Edward Murrell</t>
  </si>
  <si>
    <t>David Pointer</t>
  </si>
  <si>
    <t>Heather Pointer</t>
  </si>
  <si>
    <t>Stephen Hall</t>
  </si>
  <si>
    <t>David Gooding</t>
  </si>
  <si>
    <t>Christopher Hill</t>
  </si>
  <si>
    <t>Mark Stevenson</t>
  </si>
  <si>
    <t>Stephen Blackburn</t>
  </si>
  <si>
    <t>Jez Towell</t>
  </si>
  <si>
    <t>Dean Cann</t>
  </si>
  <si>
    <t>Tracey Sizeland</t>
  </si>
  <si>
    <t>Mark Bowes</t>
  </si>
  <si>
    <t>Beverley Griggs</t>
  </si>
  <si>
    <t>Mark Griggs</t>
  </si>
  <si>
    <t>Michael Murphy</t>
  </si>
  <si>
    <t>NI149</t>
  </si>
  <si>
    <t>WW1959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</si>
</sst>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3" fillId="3" borderId="3" applyNumberFormat="0" applyAlignment="0" applyProtection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3" applyNumberFormat="0" applyAlignment="0" applyProtection="0"/>
    <xf numFmtId="0" fontId="14" fillId="3" borderId="8" applyNumberFormat="0" applyAlignment="0" applyProtection="0"/>
    <xf numFmtId="0" fontId="15" fillId="0" borderId="9" applyNumberFormat="0" applyFill="0" applyAlignment="0" applyProtection="0"/>
    <xf numFmtId="0" fontId="16" fillId="10" borderId="10" applyNumberFormat="0" applyAlignment="0" applyProtection="0"/>
    <xf numFmtId="0" fontId="17" fillId="0" borderId="0" applyNumberFormat="0" applyFill="0" applyBorder="0" applyAlignment="0" applyProtection="0"/>
    <xf numFmtId="0" fontId="6" fillId="11" borderId="11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9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19" fillId="35" borderId="0" applyNumberFormat="0" applyBorder="0" applyAlignment="0" applyProtection="0"/>
    <xf numFmtId="0" fontId="23" fillId="0" borderId="0" applyBorder="0"/>
  </cellStyleXfs>
  <cellXfs count="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2" fillId="0" borderId="0" xfId="1" applyFill="1"/>
    <xf numFmtId="0" fontId="4" fillId="0" borderId="0" xfId="1" applyFont="1" applyFill="1"/>
    <xf numFmtId="0" fontId="2" fillId="0" borderId="0" xfId="1" applyFill="1" applyAlignment="1">
      <alignment horizontal="left"/>
    </xf>
    <xf numFmtId="0" fontId="1" fillId="0" borderId="1" xfId="0" applyFont="1" applyBorder="1"/>
    <xf numFmtId="0" fontId="2" fillId="4" borderId="0" xfId="1" applyFill="1"/>
    <xf numFmtId="0" fontId="0" fillId="4" borderId="0" xfId="0" applyFill="1"/>
    <xf numFmtId="0" fontId="0" fillId="4" borderId="0" xfId="0" applyFill="1" applyAlignment="1">
      <alignment horizontal="left"/>
    </xf>
    <xf numFmtId="0" fontId="2" fillId="5" borderId="0" xfId="1" applyFill="1" applyAlignment="1">
      <alignment horizontal="left"/>
    </xf>
    <xf numFmtId="0" fontId="0" fillId="5" borderId="0" xfId="0" applyFill="1"/>
    <xf numFmtId="0" fontId="5" fillId="0" borderId="0" xfId="0" applyFont="1"/>
    <xf numFmtId="0" fontId="0" fillId="6" borderId="0" xfId="0" applyFill="1"/>
    <xf numFmtId="0" fontId="20" fillId="0" borderId="0" xfId="0" applyFont="1"/>
    <xf numFmtId="0" fontId="0" fillId="0" borderId="4" xfId="0" applyBorder="1"/>
    <xf numFmtId="0" fontId="0" fillId="36" borderId="0" xfId="0" applyFill="1"/>
    <xf numFmtId="0" fontId="21" fillId="0" borderId="0" xfId="0" applyFont="1" applyAlignment="1">
      <alignment horizontal="left"/>
    </xf>
    <xf numFmtId="0" fontId="1" fillId="0" borderId="0" xfId="1" applyFont="1" applyFill="1"/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2" fillId="5" borderId="0" xfId="1" applyFont="1" applyFill="1" applyAlignment="1">
      <alignment horizontal="left"/>
    </xf>
    <xf numFmtId="0" fontId="1" fillId="37" borderId="1" xfId="0" applyFont="1" applyFill="1" applyBorder="1"/>
    <xf numFmtId="0" fontId="0" fillId="37" borderId="1" xfId="0" applyFill="1" applyBorder="1"/>
    <xf numFmtId="0" fontId="1" fillId="0" borderId="13" xfId="0" applyFont="1" applyBorder="1"/>
    <xf numFmtId="49" fontId="0" fillId="0" borderId="14" xfId="0" applyNumberFormat="1" applyBorder="1"/>
    <xf numFmtId="0" fontId="0" fillId="0" borderId="15" xfId="0" applyBorder="1"/>
    <xf numFmtId="0" fontId="0" fillId="0" borderId="1" xfId="0" applyBorder="1"/>
    <xf numFmtId="0" fontId="0" fillId="0" borderId="0" xfId="0" applyBorder="1"/>
    <xf numFmtId="49" fontId="23" fillId="0" borderId="14" xfId="42" applyNumberFormat="1" applyFill="1" applyBorder="1" applyAlignment="1" applyProtection="1"/>
    <xf numFmtId="0" fontId="23" fillId="0" borderId="14" xfId="42" applyNumberFormat="1" applyFill="1" applyBorder="1" applyAlignment="1" applyProtection="1"/>
    <xf numFmtId="0" fontId="0" fillId="0" borderId="14" xfId="0" applyBorder="1"/>
    <xf numFmtId="0" fontId="1" fillId="0" borderId="0" xfId="0" applyFont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1" fillId="38" borderId="0" xfId="0" applyFont="1" applyFill="1" applyBorder="1" applyAlignment="1">
      <alignment horizontal="left"/>
    </xf>
    <xf numFmtId="0" fontId="1" fillId="38" borderId="0" xfId="0" applyFont="1" applyFill="1" applyAlignment="1">
      <alignment horizontal="left"/>
    </xf>
    <xf numFmtId="0" fontId="0" fillId="39" borderId="1" xfId="0" applyFill="1" applyBorder="1" applyAlignment="1">
      <alignment horizontal="left"/>
    </xf>
    <xf numFmtId="0" fontId="0" fillId="39" borderId="16" xfId="0" applyFill="1" applyBorder="1" applyAlignment="1">
      <alignment horizontal="left"/>
    </xf>
    <xf numFmtId="0" fontId="23" fillId="0" borderId="0" xfId="0" applyFont="1" applyAlignment="1">
      <alignment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2" builtinId="22" customBuiltin="1"/>
    <cellStyle name="Check Cell" xfId="13" builtinId="23" customBuiltin="1"/>
    <cellStyle name="Explanatory Text" xfId="16" builtinId="53" customBuiltin="1"/>
    <cellStyle name="Good" xfId="1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0" builtinId="20" customBuiltin="1"/>
    <cellStyle name="Linked Cell" xfId="12" builtinId="24" customBuiltin="1"/>
    <cellStyle name="Neutral" xfId="9" builtinId="28" customBuiltin="1"/>
    <cellStyle name="Normal" xfId="0" builtinId="0"/>
    <cellStyle name="Normal 2" xfId="42" xr:uid="{AB8C327B-E1E0-44A2-97F8-5F04F526D916}"/>
    <cellStyle name="Note" xfId="15" builtinId="10" customBuiltin="1"/>
    <cellStyle name="Output" xfId="11" builtinId="21" customBuiltin="1"/>
    <cellStyle name="Title" xfId="3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996633"/>
      <color rgb="FF3399FF"/>
      <color rgb="FF5CF09F"/>
      <color rgb="FFF25AD1"/>
      <color rgb="FFCCFF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AZ404"/>
  <sheetViews>
    <sheetView tabSelected="1" zoomScaleNormal="100" workbookViewId="0">
      <selection activeCell="D3" sqref="D3"/>
    </sheetView>
  </sheetViews>
  <sheetFormatPr defaultRowHeight="14.5" x14ac:dyDescent="0.35"/>
  <cols>
    <col min="2" max="2" width="12.453125" customWidth="1"/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5.54296875" customWidth="1"/>
    <col min="13" max="14" width="14.1796875" hidden="1" customWidth="1"/>
    <col min="15" max="15" width="17.453125" hidden="1" customWidth="1"/>
    <col min="16" max="16" width="7.26953125" customWidth="1"/>
    <col min="17" max="17" width="6.453125" style="10" customWidth="1"/>
    <col min="18" max="18" width="6.81640625" customWidth="1"/>
    <col min="19" max="19" width="6.453125" style="10" customWidth="1"/>
    <col min="20" max="20" width="6.453125" customWidth="1"/>
    <col min="21" max="21" width="6.5429687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6.5429687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0" t="s">
        <v>16</v>
      </c>
      <c r="R1" s="1" t="s">
        <v>17</v>
      </c>
      <c r="S1" s="10" t="s">
        <v>16</v>
      </c>
      <c r="T1" s="1" t="s">
        <v>18</v>
      </c>
      <c r="U1" s="10" t="s">
        <v>16</v>
      </c>
      <c r="V1" s="7" t="s">
        <v>19</v>
      </c>
      <c r="W1" s="10" t="s">
        <v>16</v>
      </c>
      <c r="X1" s="7" t="s">
        <v>20</v>
      </c>
      <c r="Y1" s="10" t="s">
        <v>16</v>
      </c>
      <c r="Z1" s="7" t="s">
        <v>21</v>
      </c>
      <c r="AA1" s="10" t="s">
        <v>16</v>
      </c>
      <c r="AB1" s="21" t="s">
        <v>22</v>
      </c>
      <c r="AC1" s="10" t="s">
        <v>16</v>
      </c>
      <c r="AD1" s="21" t="s">
        <v>23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 s="44">
        <v>131625</v>
      </c>
      <c r="B2" t="str">
        <f t="shared" ref="B2:B33" si="0">_xlfn.CONCAT("EE",A2)</f>
        <v>EE131625</v>
      </c>
      <c r="C2" t="s">
        <v>7093</v>
      </c>
      <c r="D2" t="s">
        <v>7184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">
        <v>6886</v>
      </c>
      <c r="J2" t="s">
        <v>22</v>
      </c>
      <c r="K2" t="str">
        <f>_xlfn.IFNA((VLOOKUP(J2,DivisionLookup!A:B,2,FALSE)),"")</f>
        <v>North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v>90</v>
      </c>
      <c r="Q2" s="11">
        <f t="shared" ref="Q2:Q65" si="1">IF(IF(P2,P2+$L2,0)&lt;=100,IF(P2,P2+$L2,0),100)</f>
        <v>90</v>
      </c>
      <c r="R2">
        <v>0</v>
      </c>
      <c r="S2" s="11">
        <f t="shared" ref="S2:S65" si="2">IF(IF(R2,R2+$L2,0)&lt;=100,IF(R2,R2+$L2,0),100)</f>
        <v>0</v>
      </c>
      <c r="T2">
        <v>87</v>
      </c>
      <c r="U2" s="11">
        <f>IF(IF(T2,T2+$L2,0)&lt;=100,IF(T2,T2+$L2,0),100)</f>
        <v>87</v>
      </c>
      <c r="V2">
        <v>0</v>
      </c>
      <c r="W2" s="11">
        <f t="shared" ref="W2:W33" si="3">IF(IF(V2,V2+$M2,0)&lt;=100,IF(V2,V2+$M2,0),100)</f>
        <v>0</v>
      </c>
      <c r="X2"/>
      <c r="Y2" s="11">
        <f t="shared" ref="Y2:Y65" si="4">IF(IF(X2,X2+$M2,0)&lt;=100,IF(X2,X2+$M2,0),100)</f>
        <v>0</v>
      </c>
      <c r="Z2">
        <v>84</v>
      </c>
      <c r="AA2" s="11">
        <f t="shared" ref="AA2:AA33" si="5">IF(IF(Z2,Z2+$M2,0)&lt;=100,IF(Z2,Z2+$M2,0),100)</f>
        <v>84</v>
      </c>
      <c r="AB2"/>
      <c r="AC2" s="11">
        <f t="shared" ref="AC2:AC65" si="6">IF(IF(AB2,AB2+$M2,0)&lt;=100,IF(AB2,AB2+$M2,0),100)</f>
        <v>0</v>
      </c>
      <c r="AD2"/>
      <c r="AE2" s="11">
        <f t="shared" ref="AE2:AE65" si="7">IF(IF(AD2,AD2+$O2,0)&lt;=100,IF(AD2,AD2+$O2,0),100)</f>
        <v>0</v>
      </c>
      <c r="AF2"/>
      <c r="AG2" s="11">
        <f t="shared" ref="AG2:AG65" si="8">IF(IF(AF2,AF2+$O2,0)&lt;=100,IF(AF2,AF2+$O2,0),100)</f>
        <v>0</v>
      </c>
      <c r="AH2"/>
      <c r="AI2" s="11">
        <f t="shared" ref="AI2:AI65" si="9">IF(IF(AH2,AH2+$N2,0)&lt;=100,IF(AH2,AH2+$N2,0),100)+(IF(AH2&gt;0,1,))</f>
        <v>0</v>
      </c>
      <c r="AJ2"/>
      <c r="AK2" s="11">
        <f t="shared" ref="AK2:AK65" si="10">IF(IF(AJ2,AJ2+$O2,0)&lt;=100,IF(AJ2,AJ2+$O2,0),100)</f>
        <v>0</v>
      </c>
      <c r="AL2" s="16">
        <f t="shared" ref="AL2:AL65" si="11">Q2+S2+U2+W2+Y2+AA2+AC2+AE2+AG2+AI2+AK2</f>
        <v>261</v>
      </c>
      <c r="AM2"/>
      <c r="AN2">
        <f t="shared" ref="AN2:AN65" si="12">Q2</f>
        <v>90</v>
      </c>
      <c r="AO2">
        <f t="shared" ref="AO2:AO65" si="13">S2</f>
        <v>0</v>
      </c>
      <c r="AP2">
        <f t="shared" ref="AP2:AP65" si="14">U2</f>
        <v>87</v>
      </c>
      <c r="AQ2">
        <f t="shared" ref="AQ2:AQ65" si="15">W2</f>
        <v>0</v>
      </c>
      <c r="AR2">
        <f t="shared" ref="AR2:AR65" si="16">Y2</f>
        <v>0</v>
      </c>
      <c r="AS2">
        <f t="shared" ref="AS2:AS65" si="17">AA2</f>
        <v>84</v>
      </c>
      <c r="AT2">
        <f t="shared" ref="AT2:AT65" si="18">AC2</f>
        <v>0</v>
      </c>
      <c r="AU2">
        <f t="shared" ref="AU2:AU65" si="19">AE2</f>
        <v>0</v>
      </c>
      <c r="AV2">
        <f t="shared" ref="AV2:AV65" si="20">AG2</f>
        <v>0</v>
      </c>
      <c r="AW2">
        <f t="shared" ref="AW2:AW65" si="21">AI2</f>
        <v>0</v>
      </c>
      <c r="AX2">
        <f t="shared" ref="AX2:AX65" si="22">AK2</f>
        <v>0</v>
      </c>
      <c r="AY2" s="14" cm="1">
        <f t="array" ref="AY2">SUMPRODUCT(LARGE(AN2:AX2, {1,2,3}))</f>
        <v>261</v>
      </c>
      <c r="AZ2"/>
    </row>
    <row r="3" spans="1:52" x14ac:dyDescent="0.35">
      <c r="A3" s="44">
        <v>96459</v>
      </c>
      <c r="B3" t="str">
        <f t="shared" si="0"/>
        <v>EE96459</v>
      </c>
      <c r="C3" t="s">
        <v>6940</v>
      </c>
      <c r="D3" t="s">
        <v>7111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">
        <v>6886</v>
      </c>
      <c r="J3" t="s">
        <v>18</v>
      </c>
      <c r="K3" t="str">
        <f>_xlfn.IFNA((VLOOKUP(J3,DivisionLookup!A:B,2,FALSE)),"")</f>
        <v>North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v>87</v>
      </c>
      <c r="Q3" s="11">
        <f t="shared" si="1"/>
        <v>87</v>
      </c>
      <c r="R3">
        <v>0</v>
      </c>
      <c r="S3" s="11">
        <f t="shared" si="2"/>
        <v>0</v>
      </c>
      <c r="T3">
        <v>87</v>
      </c>
      <c r="U3" s="11">
        <f>IF(IF(T3,T3+$M3,0)&lt;=100,IF(T3,T3+$M3,0),100)</f>
        <v>87</v>
      </c>
      <c r="V3">
        <v>0</v>
      </c>
      <c r="W3" s="11">
        <f t="shared" si="3"/>
        <v>0</v>
      </c>
      <c r="X3"/>
      <c r="Y3" s="11">
        <f t="shared" si="4"/>
        <v>0</v>
      </c>
      <c r="Z3">
        <v>84</v>
      </c>
      <c r="AA3" s="11">
        <f t="shared" si="5"/>
        <v>84</v>
      </c>
      <c r="AB3"/>
      <c r="AC3" s="11">
        <f t="shared" si="6"/>
        <v>0</v>
      </c>
      <c r="AD3"/>
      <c r="AE3" s="11">
        <f t="shared" si="7"/>
        <v>0</v>
      </c>
      <c r="AF3"/>
      <c r="AG3" s="11">
        <f t="shared" si="8"/>
        <v>0</v>
      </c>
      <c r="AI3" s="11">
        <f t="shared" si="9"/>
        <v>0</v>
      </c>
      <c r="AJ3"/>
      <c r="AK3" s="11">
        <f t="shared" si="10"/>
        <v>0</v>
      </c>
      <c r="AL3" s="16">
        <f t="shared" si="11"/>
        <v>258</v>
      </c>
      <c r="AM3"/>
      <c r="AN3">
        <f t="shared" si="12"/>
        <v>87</v>
      </c>
      <c r="AO3">
        <f t="shared" si="13"/>
        <v>0</v>
      </c>
      <c r="AP3">
        <f t="shared" si="14"/>
        <v>87</v>
      </c>
      <c r="AQ3">
        <f t="shared" si="15"/>
        <v>0</v>
      </c>
      <c r="AR3">
        <f t="shared" si="16"/>
        <v>0</v>
      </c>
      <c r="AS3">
        <f t="shared" si="17"/>
        <v>84</v>
      </c>
      <c r="AT3">
        <f t="shared" si="18"/>
        <v>0</v>
      </c>
      <c r="AU3">
        <f t="shared" si="19"/>
        <v>0</v>
      </c>
      <c r="AV3">
        <f t="shared" si="20"/>
        <v>0</v>
      </c>
      <c r="AW3">
        <f t="shared" si="21"/>
        <v>0</v>
      </c>
      <c r="AX3">
        <f t="shared" si="22"/>
        <v>0</v>
      </c>
      <c r="AY3" s="14" cm="1">
        <f t="array" ref="AY3">SUMPRODUCT(LARGE(AN3:AX3, {1,2,3}))</f>
        <v>258</v>
      </c>
      <c r="AZ3"/>
    </row>
    <row r="4" spans="1:52" x14ac:dyDescent="0.35">
      <c r="A4" s="44">
        <v>109720</v>
      </c>
      <c r="B4" t="str">
        <f t="shared" si="0"/>
        <v>EE109720</v>
      </c>
      <c r="C4" t="s">
        <v>6899</v>
      </c>
      <c r="D4" t="s">
        <v>7092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">
        <v>6886</v>
      </c>
      <c r="J4" t="s">
        <v>18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v>82</v>
      </c>
      <c r="Q4" s="11">
        <f t="shared" si="1"/>
        <v>82</v>
      </c>
      <c r="R4">
        <v>0</v>
      </c>
      <c r="S4" s="11">
        <f t="shared" si="2"/>
        <v>0</v>
      </c>
      <c r="T4">
        <v>80</v>
      </c>
      <c r="U4" s="11">
        <f>IF(IF(T4,T4+$M4,0)&lt;=100,IF(T4,T4+$M4,0),100)</f>
        <v>80</v>
      </c>
      <c r="V4">
        <v>0</v>
      </c>
      <c r="W4" s="11">
        <f t="shared" si="3"/>
        <v>0</v>
      </c>
      <c r="X4"/>
      <c r="Y4" s="11">
        <f t="shared" si="4"/>
        <v>0</v>
      </c>
      <c r="Z4">
        <v>85</v>
      </c>
      <c r="AA4" s="11">
        <f t="shared" si="5"/>
        <v>85</v>
      </c>
      <c r="AB4"/>
      <c r="AC4" s="11">
        <f t="shared" si="6"/>
        <v>0</v>
      </c>
      <c r="AD4"/>
      <c r="AE4" s="11">
        <f t="shared" si="7"/>
        <v>0</v>
      </c>
      <c r="AF4"/>
      <c r="AG4" s="11">
        <f t="shared" si="8"/>
        <v>0</v>
      </c>
      <c r="AI4" s="11">
        <f t="shared" si="9"/>
        <v>0</v>
      </c>
      <c r="AJ4"/>
      <c r="AK4" s="11">
        <f t="shared" si="10"/>
        <v>0</v>
      </c>
      <c r="AL4" s="16">
        <f t="shared" si="11"/>
        <v>247</v>
      </c>
      <c r="AM4"/>
      <c r="AN4">
        <f t="shared" si="12"/>
        <v>82</v>
      </c>
      <c r="AO4">
        <f t="shared" si="13"/>
        <v>0</v>
      </c>
      <c r="AP4">
        <f t="shared" si="14"/>
        <v>80</v>
      </c>
      <c r="AQ4">
        <f t="shared" si="15"/>
        <v>0</v>
      </c>
      <c r="AR4">
        <f t="shared" si="16"/>
        <v>0</v>
      </c>
      <c r="AS4">
        <f t="shared" si="17"/>
        <v>85</v>
      </c>
      <c r="AT4">
        <f t="shared" si="18"/>
        <v>0</v>
      </c>
      <c r="AU4">
        <f t="shared" si="19"/>
        <v>0</v>
      </c>
      <c r="AV4">
        <f t="shared" si="20"/>
        <v>0</v>
      </c>
      <c r="AW4">
        <f t="shared" si="21"/>
        <v>0</v>
      </c>
      <c r="AX4">
        <f t="shared" si="22"/>
        <v>0</v>
      </c>
      <c r="AY4" s="14" cm="1">
        <f t="array" ref="AY4">SUMPRODUCT(LARGE(AN4:AX4, {1,2,3}))</f>
        <v>247</v>
      </c>
    </row>
    <row r="5" spans="1:52" x14ac:dyDescent="0.35">
      <c r="A5">
        <v>88811</v>
      </c>
      <c r="B5" t="str">
        <f t="shared" si="0"/>
        <v>EE88811</v>
      </c>
      <c r="C5" t="s">
        <v>7084</v>
      </c>
      <c r="D5" t="s">
        <v>7189</v>
      </c>
      <c r="E5" s="26" t="str">
        <f>_xlfn.IFNA((VLOOKUP(B5,IssueLookup!A:B,2,FALSE)),"")</f>
        <v>AAA</v>
      </c>
      <c r="F5" s="26" t="str">
        <f>_xlfn.IFNA((VLOOKUP(B5,IssueLookup!C:D,2,FALSE)),"")</f>
        <v>AAA</v>
      </c>
      <c r="G5" s="26" t="str">
        <f>_xlfn.IFNA((VLOOKUP(B5,IssueLookup!E:F,2,FALSE)),"")</f>
        <v>AAA</v>
      </c>
      <c r="H5" s="26" t="str">
        <f>_xlfn.IFNA((VLOOKUP(B5,IssueLookup!G:H,2,FALSE)),"")</f>
        <v>AAA</v>
      </c>
      <c r="I5" t="s">
        <v>6886</v>
      </c>
      <c r="J5" t="s">
        <v>21</v>
      </c>
      <c r="K5" t="str">
        <f>_xlfn.IFNA((VLOOKUP(J5,DivisionLookup!A:B,2,FALSE)),"")</f>
        <v>North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Q5" s="11">
        <f t="shared" si="1"/>
        <v>0</v>
      </c>
      <c r="S5" s="11">
        <f t="shared" si="2"/>
        <v>0</v>
      </c>
      <c r="T5">
        <v>94</v>
      </c>
      <c r="U5" s="11">
        <f>IF(IF(T5,T5+$L5,0)&lt;=100,IF(T5,T5+$L5,0),100)</f>
        <v>94</v>
      </c>
      <c r="V5">
        <v>0</v>
      </c>
      <c r="W5" s="11">
        <f t="shared" si="3"/>
        <v>0</v>
      </c>
      <c r="X5"/>
      <c r="Y5" s="11">
        <f t="shared" si="4"/>
        <v>0</v>
      </c>
      <c r="Z5">
        <v>94</v>
      </c>
      <c r="AA5" s="11">
        <f t="shared" si="5"/>
        <v>94</v>
      </c>
      <c r="AB5"/>
      <c r="AC5" s="11">
        <f t="shared" si="6"/>
        <v>0</v>
      </c>
      <c r="AD5"/>
      <c r="AE5" s="11">
        <f t="shared" si="7"/>
        <v>0</v>
      </c>
      <c r="AF5"/>
      <c r="AG5" s="11">
        <f t="shared" si="8"/>
        <v>0</v>
      </c>
      <c r="AI5" s="11">
        <f t="shared" si="9"/>
        <v>0</v>
      </c>
      <c r="AJ5"/>
      <c r="AK5" s="11">
        <f t="shared" si="10"/>
        <v>0</v>
      </c>
      <c r="AL5" s="16">
        <f t="shared" si="11"/>
        <v>188</v>
      </c>
      <c r="AM5"/>
      <c r="AN5">
        <f t="shared" si="12"/>
        <v>0</v>
      </c>
      <c r="AO5">
        <f t="shared" si="13"/>
        <v>0</v>
      </c>
      <c r="AP5">
        <f t="shared" si="14"/>
        <v>94</v>
      </c>
      <c r="AQ5">
        <f t="shared" si="15"/>
        <v>0</v>
      </c>
      <c r="AR5">
        <f t="shared" si="16"/>
        <v>0</v>
      </c>
      <c r="AS5">
        <f t="shared" si="17"/>
        <v>94</v>
      </c>
      <c r="AT5">
        <f t="shared" si="18"/>
        <v>0</v>
      </c>
      <c r="AU5">
        <f t="shared" si="19"/>
        <v>0</v>
      </c>
      <c r="AV5">
        <f t="shared" si="20"/>
        <v>0</v>
      </c>
      <c r="AW5">
        <f t="shared" si="21"/>
        <v>0</v>
      </c>
      <c r="AX5">
        <f t="shared" si="22"/>
        <v>0</v>
      </c>
      <c r="AY5" s="14" cm="1">
        <f t="array" ref="AY5">SUMPRODUCT(LARGE(AN5:AX5, {1,2,3}))</f>
        <v>188</v>
      </c>
      <c r="AZ5"/>
    </row>
    <row r="6" spans="1:52" x14ac:dyDescent="0.35">
      <c r="A6" s="44">
        <v>27697</v>
      </c>
      <c r="B6" t="str">
        <f t="shared" si="0"/>
        <v>EE27697</v>
      </c>
      <c r="C6" t="s">
        <v>6933</v>
      </c>
      <c r="D6" t="s">
        <v>7143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">
        <v>6889</v>
      </c>
      <c r="J6" t="s">
        <v>21</v>
      </c>
      <c r="K6" t="str">
        <f>_xlfn.IFNA((VLOOKUP(J6,DivisionLookup!A:B,2,FALSE)),"")</f>
        <v>North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v>88</v>
      </c>
      <c r="Q6" s="11">
        <f t="shared" si="1"/>
        <v>88</v>
      </c>
      <c r="R6">
        <v>0</v>
      </c>
      <c r="S6" s="11">
        <f t="shared" si="2"/>
        <v>0</v>
      </c>
      <c r="T6">
        <v>88</v>
      </c>
      <c r="U6" s="11">
        <f>IF(IF(T6,T6+$L6,0)&lt;=100,IF(T6,T6+$L6,0),100)</f>
        <v>88</v>
      </c>
      <c r="V6">
        <v>0</v>
      </c>
      <c r="W6" s="11">
        <f t="shared" si="3"/>
        <v>0</v>
      </c>
      <c r="X6"/>
      <c r="Y6" s="11">
        <f t="shared" si="4"/>
        <v>0</v>
      </c>
      <c r="Z6">
        <v>0</v>
      </c>
      <c r="AA6" s="11">
        <f t="shared" si="5"/>
        <v>0</v>
      </c>
      <c r="AB6"/>
      <c r="AC6" s="11">
        <f t="shared" si="6"/>
        <v>0</v>
      </c>
      <c r="AD6"/>
      <c r="AE6" s="11">
        <f t="shared" si="7"/>
        <v>0</v>
      </c>
      <c r="AF6"/>
      <c r="AG6" s="11">
        <f t="shared" si="8"/>
        <v>0</v>
      </c>
      <c r="AI6" s="11">
        <f t="shared" si="9"/>
        <v>0</v>
      </c>
      <c r="AJ6"/>
      <c r="AK6" s="11">
        <f t="shared" si="10"/>
        <v>0</v>
      </c>
      <c r="AL6" s="16">
        <f t="shared" si="11"/>
        <v>176</v>
      </c>
      <c r="AM6"/>
      <c r="AN6">
        <f t="shared" si="12"/>
        <v>88</v>
      </c>
      <c r="AO6">
        <f t="shared" si="13"/>
        <v>0</v>
      </c>
      <c r="AP6">
        <f t="shared" si="14"/>
        <v>88</v>
      </c>
      <c r="AQ6">
        <f t="shared" si="15"/>
        <v>0</v>
      </c>
      <c r="AR6">
        <f t="shared" si="16"/>
        <v>0</v>
      </c>
      <c r="AS6">
        <f t="shared" si="17"/>
        <v>0</v>
      </c>
      <c r="AT6">
        <f t="shared" si="18"/>
        <v>0</v>
      </c>
      <c r="AU6">
        <f t="shared" si="19"/>
        <v>0</v>
      </c>
      <c r="AV6">
        <f t="shared" si="20"/>
        <v>0</v>
      </c>
      <c r="AW6">
        <f t="shared" si="21"/>
        <v>0</v>
      </c>
      <c r="AX6">
        <f t="shared" si="22"/>
        <v>0</v>
      </c>
      <c r="AY6" s="14" cm="1">
        <f t="array" ref="AY6">SUMPRODUCT(LARGE(AN6:AX6, {1,2,3}))</f>
        <v>176</v>
      </c>
      <c r="AZ6"/>
    </row>
    <row r="7" spans="1:52" x14ac:dyDescent="0.35">
      <c r="A7">
        <v>36413</v>
      </c>
      <c r="B7" t="str">
        <f t="shared" si="0"/>
        <v>EE36413</v>
      </c>
      <c r="C7" t="s">
        <v>6953</v>
      </c>
      <c r="D7" t="s">
        <v>7049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">
        <v>6886</v>
      </c>
      <c r="J7" t="s">
        <v>19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v>0</v>
      </c>
      <c r="Q7" s="11">
        <f t="shared" si="1"/>
        <v>0</v>
      </c>
      <c r="R7">
        <v>84</v>
      </c>
      <c r="S7" s="11">
        <f t="shared" si="2"/>
        <v>84</v>
      </c>
      <c r="T7">
        <v>0</v>
      </c>
      <c r="U7" s="11">
        <f>IF(IF(T7,T7+$M7,0)&lt;=100,IF(T7,T7+$M7,0),100)</f>
        <v>0</v>
      </c>
      <c r="V7">
        <v>86</v>
      </c>
      <c r="W7" s="11">
        <f t="shared" si="3"/>
        <v>86</v>
      </c>
      <c r="X7"/>
      <c r="Y7" s="11">
        <f t="shared" si="4"/>
        <v>0</v>
      </c>
      <c r="Z7">
        <v>0</v>
      </c>
      <c r="AA7" s="11">
        <f t="shared" si="5"/>
        <v>0</v>
      </c>
      <c r="AB7"/>
      <c r="AC7" s="11">
        <f t="shared" si="6"/>
        <v>0</v>
      </c>
      <c r="AD7"/>
      <c r="AE7" s="11">
        <f t="shared" si="7"/>
        <v>0</v>
      </c>
      <c r="AF7"/>
      <c r="AG7" s="11">
        <f t="shared" si="8"/>
        <v>0</v>
      </c>
      <c r="AI7" s="11">
        <f t="shared" si="9"/>
        <v>0</v>
      </c>
      <c r="AJ7"/>
      <c r="AK7" s="11">
        <f t="shared" si="10"/>
        <v>0</v>
      </c>
      <c r="AL7" s="16">
        <f t="shared" si="11"/>
        <v>170</v>
      </c>
      <c r="AM7"/>
      <c r="AN7">
        <f t="shared" si="12"/>
        <v>0</v>
      </c>
      <c r="AO7">
        <f t="shared" si="13"/>
        <v>84</v>
      </c>
      <c r="AP7">
        <f t="shared" si="14"/>
        <v>0</v>
      </c>
      <c r="AQ7">
        <f t="shared" si="15"/>
        <v>86</v>
      </c>
      <c r="AR7">
        <f t="shared" si="16"/>
        <v>0</v>
      </c>
      <c r="AS7">
        <f t="shared" si="17"/>
        <v>0</v>
      </c>
      <c r="AT7">
        <f t="shared" si="18"/>
        <v>0</v>
      </c>
      <c r="AU7">
        <f t="shared" si="19"/>
        <v>0</v>
      </c>
      <c r="AV7">
        <f t="shared" si="20"/>
        <v>0</v>
      </c>
      <c r="AW7">
        <f t="shared" si="21"/>
        <v>0</v>
      </c>
      <c r="AX7">
        <f t="shared" si="22"/>
        <v>0</v>
      </c>
      <c r="AY7" s="14" cm="1">
        <f t="array" ref="AY7">SUMPRODUCT(LARGE(AN7:AX7, {1,2,3}))</f>
        <v>170</v>
      </c>
      <c r="AZ7"/>
    </row>
    <row r="8" spans="1:52" x14ac:dyDescent="0.35">
      <c r="A8" s="44">
        <v>103821</v>
      </c>
      <c r="B8" t="str">
        <f t="shared" si="0"/>
        <v>EE103821</v>
      </c>
      <c r="C8" t="s">
        <v>7182</v>
      </c>
      <c r="D8" t="s">
        <v>7183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">
        <v>6889</v>
      </c>
      <c r="J8" t="s">
        <v>22</v>
      </c>
      <c r="K8" t="str">
        <f>_xlfn.IFNA((VLOOKUP(J8,DivisionLookup!A:B,2,FALSE)),"")</f>
        <v>North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v>81</v>
      </c>
      <c r="Q8" s="11">
        <f t="shared" si="1"/>
        <v>81</v>
      </c>
      <c r="R8">
        <v>0</v>
      </c>
      <c r="S8" s="11">
        <f t="shared" si="2"/>
        <v>0</v>
      </c>
      <c r="T8">
        <v>81</v>
      </c>
      <c r="U8" s="11">
        <f>IF(IF(T8,T8+$L8,0)&lt;=100,IF(T8,T8+$L8,0),100)</f>
        <v>81</v>
      </c>
      <c r="V8">
        <v>0</v>
      </c>
      <c r="W8" s="11">
        <f t="shared" si="3"/>
        <v>0</v>
      </c>
      <c r="X8"/>
      <c r="Y8" s="11">
        <f t="shared" si="4"/>
        <v>0</v>
      </c>
      <c r="Z8">
        <v>0</v>
      </c>
      <c r="AA8" s="11">
        <f t="shared" si="5"/>
        <v>0</v>
      </c>
      <c r="AB8"/>
      <c r="AC8" s="11">
        <f t="shared" si="6"/>
        <v>0</v>
      </c>
      <c r="AD8"/>
      <c r="AE8" s="11">
        <f t="shared" si="7"/>
        <v>0</v>
      </c>
      <c r="AF8"/>
      <c r="AG8" s="11">
        <f t="shared" si="8"/>
        <v>0</v>
      </c>
      <c r="AI8" s="11">
        <f t="shared" si="9"/>
        <v>0</v>
      </c>
      <c r="AJ8"/>
      <c r="AK8" s="11">
        <f t="shared" si="10"/>
        <v>0</v>
      </c>
      <c r="AL8" s="16">
        <f t="shared" si="11"/>
        <v>162</v>
      </c>
      <c r="AM8"/>
      <c r="AN8">
        <f t="shared" si="12"/>
        <v>81</v>
      </c>
      <c r="AO8">
        <f t="shared" si="13"/>
        <v>0</v>
      </c>
      <c r="AP8">
        <f t="shared" si="14"/>
        <v>81</v>
      </c>
      <c r="AQ8">
        <f t="shared" si="15"/>
        <v>0</v>
      </c>
      <c r="AR8">
        <f t="shared" si="16"/>
        <v>0</v>
      </c>
      <c r="AS8">
        <f t="shared" si="17"/>
        <v>0</v>
      </c>
      <c r="AT8">
        <f t="shared" si="18"/>
        <v>0</v>
      </c>
      <c r="AU8">
        <f t="shared" si="19"/>
        <v>0</v>
      </c>
      <c r="AV8">
        <f t="shared" si="20"/>
        <v>0</v>
      </c>
      <c r="AW8">
        <f t="shared" si="21"/>
        <v>0</v>
      </c>
      <c r="AX8">
        <f t="shared" si="22"/>
        <v>0</v>
      </c>
      <c r="AY8" s="14" cm="1">
        <f t="array" ref="AY8">SUMPRODUCT(LARGE(AN8:AX8, {1,2,3}))</f>
        <v>162</v>
      </c>
      <c r="AZ8"/>
    </row>
    <row r="9" spans="1:52" x14ac:dyDescent="0.35">
      <c r="A9">
        <v>96439</v>
      </c>
      <c r="B9" t="str">
        <f t="shared" si="0"/>
        <v>EE96439</v>
      </c>
      <c r="C9" t="s">
        <v>6912</v>
      </c>
      <c r="D9" t="s">
        <v>7051</v>
      </c>
      <c r="E9" s="26" t="str">
        <f>_xlfn.IFNA((VLOOKUP(B9,IssueLookup!A:B,2,FALSE)),"")</f>
        <v>AAA</v>
      </c>
      <c r="F9" s="26" t="str">
        <f>_xlfn.IFNA((VLOOKUP(B9,IssueLookup!C:D,2,FALSE)),"")</f>
        <v>AAA</v>
      </c>
      <c r="G9" s="26" t="str">
        <f>_xlfn.IFNA((VLOOKUP(B9,IssueLookup!E:F,2,FALSE)),"")</f>
        <v>AAA</v>
      </c>
      <c r="H9" s="26" t="str">
        <f>_xlfn.IFNA((VLOOKUP(B9,IssueLookup!G:H,2,FALSE)),"")</f>
        <v>AAA</v>
      </c>
      <c r="I9" t="s">
        <v>6886</v>
      </c>
      <c r="J9" t="s">
        <v>19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v>0</v>
      </c>
      <c r="Q9" s="11">
        <f t="shared" si="1"/>
        <v>0</v>
      </c>
      <c r="R9">
        <v>0</v>
      </c>
      <c r="S9" s="11">
        <f t="shared" si="2"/>
        <v>0</v>
      </c>
      <c r="T9">
        <v>0</v>
      </c>
      <c r="U9" s="11">
        <f>IF(IF(T9,T9+$M9,0)&lt;=100,IF(T9,T9+$M9,0),100)</f>
        <v>0</v>
      </c>
      <c r="V9">
        <v>93</v>
      </c>
      <c r="W9" s="11">
        <f t="shared" si="3"/>
        <v>93</v>
      </c>
      <c r="X9"/>
      <c r="Y9" s="11">
        <f t="shared" si="4"/>
        <v>0</v>
      </c>
      <c r="Z9">
        <v>0</v>
      </c>
      <c r="AA9" s="11">
        <f t="shared" si="5"/>
        <v>0</v>
      </c>
      <c r="AB9"/>
      <c r="AC9" s="11">
        <f t="shared" si="6"/>
        <v>0</v>
      </c>
      <c r="AD9"/>
      <c r="AE9" s="11">
        <f t="shared" si="7"/>
        <v>0</v>
      </c>
      <c r="AF9"/>
      <c r="AG9" s="11">
        <f t="shared" si="8"/>
        <v>0</v>
      </c>
      <c r="AI9" s="11">
        <f t="shared" si="9"/>
        <v>0</v>
      </c>
      <c r="AJ9"/>
      <c r="AK9" s="11">
        <f t="shared" si="10"/>
        <v>0</v>
      </c>
      <c r="AL9" s="16">
        <f t="shared" si="11"/>
        <v>93</v>
      </c>
      <c r="AN9">
        <f t="shared" si="12"/>
        <v>0</v>
      </c>
      <c r="AO9">
        <f t="shared" si="13"/>
        <v>0</v>
      </c>
      <c r="AP9">
        <f t="shared" si="14"/>
        <v>0</v>
      </c>
      <c r="AQ9">
        <f t="shared" si="15"/>
        <v>93</v>
      </c>
      <c r="AR9">
        <f t="shared" si="16"/>
        <v>0</v>
      </c>
      <c r="AS9">
        <f t="shared" si="17"/>
        <v>0</v>
      </c>
      <c r="AT9">
        <f t="shared" si="18"/>
        <v>0</v>
      </c>
      <c r="AU9">
        <f t="shared" si="19"/>
        <v>0</v>
      </c>
      <c r="AV9">
        <f t="shared" si="20"/>
        <v>0</v>
      </c>
      <c r="AW9">
        <f t="shared" si="21"/>
        <v>0</v>
      </c>
      <c r="AX9">
        <f t="shared" si="22"/>
        <v>0</v>
      </c>
      <c r="AY9" s="14" cm="1">
        <f t="array" ref="AY9">SUMPRODUCT(LARGE(AN9:AX9, {1,2,3}))</f>
        <v>93</v>
      </c>
      <c r="AZ9"/>
    </row>
    <row r="10" spans="1:52" x14ac:dyDescent="0.35">
      <c r="A10">
        <v>187</v>
      </c>
      <c r="B10" t="str">
        <f t="shared" si="0"/>
        <v>EE187</v>
      </c>
      <c r="C10" t="s">
        <v>6910</v>
      </c>
      <c r="D10" t="s">
        <v>7010</v>
      </c>
      <c r="E10" s="26" t="str">
        <f>_xlfn.IFNA((VLOOKUP(B10,IssueLookup!A:B,2,FALSE)),"")</f>
        <v>AAA</v>
      </c>
      <c r="F10" s="26" t="str">
        <f>_xlfn.IFNA((VLOOKUP(B10,IssueLookup!C:D,2,FALSE)),"")</f>
        <v>AAA</v>
      </c>
      <c r="G10" s="26" t="str">
        <f>_xlfn.IFNA((VLOOKUP(B10,IssueLookup!E:F,2,FALSE)),"")</f>
        <v>AAA</v>
      </c>
      <c r="H10" s="26" t="str">
        <f>_xlfn.IFNA((VLOOKUP(B10,IssueLookup!G:H,2,FALSE)),"")</f>
        <v>AAA</v>
      </c>
      <c r="I10" t="s">
        <v>6886</v>
      </c>
      <c r="J10" t="s">
        <v>20</v>
      </c>
      <c r="K10" t="str">
        <f>_xlfn.IFNA((VLOOKUP(J10,DivisionLookup!A:B,2,FALSE)),"")</f>
        <v>South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v>0</v>
      </c>
      <c r="Q10" s="11">
        <f t="shared" si="1"/>
        <v>0</v>
      </c>
      <c r="R10">
        <v>89</v>
      </c>
      <c r="S10" s="11">
        <f t="shared" si="2"/>
        <v>89</v>
      </c>
      <c r="T10">
        <v>0</v>
      </c>
      <c r="U10" s="11">
        <f>IF(IF(T10,T10+$M10,0)&lt;=100,IF(T10,T10+$M10,0),100)</f>
        <v>0</v>
      </c>
      <c r="V10">
        <v>0</v>
      </c>
      <c r="W10" s="11">
        <f t="shared" si="3"/>
        <v>0</v>
      </c>
      <c r="X10"/>
      <c r="Y10" s="11">
        <f t="shared" si="4"/>
        <v>0</v>
      </c>
      <c r="Z10">
        <v>0</v>
      </c>
      <c r="AA10" s="11">
        <f t="shared" si="5"/>
        <v>0</v>
      </c>
      <c r="AB10"/>
      <c r="AC10" s="11">
        <f t="shared" si="6"/>
        <v>0</v>
      </c>
      <c r="AD10"/>
      <c r="AE10" s="11">
        <f t="shared" si="7"/>
        <v>0</v>
      </c>
      <c r="AF10"/>
      <c r="AG10" s="11">
        <f t="shared" si="8"/>
        <v>0</v>
      </c>
      <c r="AI10" s="11">
        <f t="shared" si="9"/>
        <v>0</v>
      </c>
      <c r="AJ10"/>
      <c r="AK10" s="11">
        <f t="shared" si="10"/>
        <v>0</v>
      </c>
      <c r="AL10" s="16">
        <f t="shared" si="11"/>
        <v>89</v>
      </c>
      <c r="AM10"/>
      <c r="AN10">
        <f t="shared" si="12"/>
        <v>0</v>
      </c>
      <c r="AO10">
        <f t="shared" si="13"/>
        <v>89</v>
      </c>
      <c r="AP10">
        <f t="shared" si="14"/>
        <v>0</v>
      </c>
      <c r="AQ10">
        <f t="shared" si="15"/>
        <v>0</v>
      </c>
      <c r="AR10">
        <f t="shared" si="16"/>
        <v>0</v>
      </c>
      <c r="AS10">
        <f t="shared" si="17"/>
        <v>0</v>
      </c>
      <c r="AT10">
        <f t="shared" si="18"/>
        <v>0</v>
      </c>
      <c r="AU10">
        <f t="shared" si="19"/>
        <v>0</v>
      </c>
      <c r="AV10">
        <f t="shared" si="20"/>
        <v>0</v>
      </c>
      <c r="AW10">
        <f t="shared" si="21"/>
        <v>0</v>
      </c>
      <c r="AX10">
        <f t="shared" si="22"/>
        <v>0</v>
      </c>
      <c r="AY10" s="14" cm="1">
        <f t="array" ref="AY10">SUMPRODUCT(LARGE(AN10:AX10, {1,2,3}))</f>
        <v>89</v>
      </c>
      <c r="AZ10"/>
    </row>
    <row r="11" spans="1:52" x14ac:dyDescent="0.35">
      <c r="A11">
        <v>115804</v>
      </c>
      <c r="B11" t="str">
        <f t="shared" si="0"/>
        <v>EE115804</v>
      </c>
      <c r="C11" t="s">
        <v>6943</v>
      </c>
      <c r="D11" t="s">
        <v>7023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">
        <v>6886</v>
      </c>
      <c r="J11" t="s">
        <v>20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v>0</v>
      </c>
      <c r="Q11" s="11">
        <f t="shared" si="1"/>
        <v>0</v>
      </c>
      <c r="R11">
        <v>83</v>
      </c>
      <c r="S11" s="11">
        <f t="shared" si="2"/>
        <v>83</v>
      </c>
      <c r="T11">
        <v>0</v>
      </c>
      <c r="U11" s="11">
        <f>IF(IF(T11,T11+$M11,0)&lt;=100,IF(T11,T11+$M11,0),100)</f>
        <v>0</v>
      </c>
      <c r="V11">
        <v>0</v>
      </c>
      <c r="W11" s="11">
        <f t="shared" si="3"/>
        <v>0</v>
      </c>
      <c r="X11"/>
      <c r="Y11" s="11">
        <f t="shared" si="4"/>
        <v>0</v>
      </c>
      <c r="Z11">
        <v>0</v>
      </c>
      <c r="AA11" s="11">
        <f t="shared" si="5"/>
        <v>0</v>
      </c>
      <c r="AB11"/>
      <c r="AC11" s="11">
        <f t="shared" si="6"/>
        <v>0</v>
      </c>
      <c r="AD11"/>
      <c r="AE11" s="11">
        <f t="shared" si="7"/>
        <v>0</v>
      </c>
      <c r="AF11"/>
      <c r="AG11" s="11">
        <f t="shared" si="8"/>
        <v>0</v>
      </c>
      <c r="AI11" s="11">
        <f t="shared" si="9"/>
        <v>0</v>
      </c>
      <c r="AJ11"/>
      <c r="AK11" s="11">
        <f t="shared" si="10"/>
        <v>0</v>
      </c>
      <c r="AL11" s="16">
        <f t="shared" si="11"/>
        <v>83</v>
      </c>
      <c r="AM11"/>
      <c r="AN11">
        <f t="shared" si="12"/>
        <v>0</v>
      </c>
      <c r="AO11">
        <f t="shared" si="13"/>
        <v>83</v>
      </c>
      <c r="AP11">
        <f t="shared" si="14"/>
        <v>0</v>
      </c>
      <c r="AQ11">
        <f t="shared" si="15"/>
        <v>0</v>
      </c>
      <c r="AR11">
        <f t="shared" si="16"/>
        <v>0</v>
      </c>
      <c r="AS11">
        <f t="shared" si="17"/>
        <v>0</v>
      </c>
      <c r="AT11">
        <f t="shared" si="18"/>
        <v>0</v>
      </c>
      <c r="AU11">
        <f t="shared" si="19"/>
        <v>0</v>
      </c>
      <c r="AV11">
        <f t="shared" si="20"/>
        <v>0</v>
      </c>
      <c r="AW11">
        <f t="shared" si="21"/>
        <v>0</v>
      </c>
      <c r="AX11">
        <f t="shared" si="22"/>
        <v>0</v>
      </c>
      <c r="AY11" s="14" cm="1">
        <f t="array" ref="AY11">SUMPRODUCT(LARGE(AN11:AX11, {1,2,3}))</f>
        <v>83</v>
      </c>
      <c r="AZ11"/>
    </row>
    <row r="12" spans="1:52" x14ac:dyDescent="0.35">
      <c r="A12">
        <v>98171</v>
      </c>
      <c r="B12" t="str">
        <f t="shared" si="0"/>
        <v>EE98171</v>
      </c>
      <c r="C12" t="s">
        <v>6903</v>
      </c>
      <c r="D12" t="s">
        <v>7043</v>
      </c>
      <c r="E12" s="26" t="str">
        <f>_xlfn.IFNA((VLOOKUP(B12,IssueLookup!A:B,2,FALSE)),"")</f>
        <v>AAA</v>
      </c>
      <c r="F12" s="26" t="str">
        <f>_xlfn.IFNA((VLOOKUP(B12,IssueLookup!C:D,2,FALSE)),"")</f>
        <v>AAA</v>
      </c>
      <c r="G12" s="26" t="str">
        <f>_xlfn.IFNA((VLOOKUP(B12,IssueLookup!E:F,2,FALSE)),"")</f>
        <v>AAA</v>
      </c>
      <c r="H12" s="26" t="str">
        <f>_xlfn.IFNA((VLOOKUP(B12,IssueLookup!G:H,2,FALSE)),"")</f>
        <v>AAA</v>
      </c>
      <c r="I12" t="s">
        <v>6886</v>
      </c>
      <c r="J12" t="s">
        <v>20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v>0</v>
      </c>
      <c r="Q12" s="11">
        <f t="shared" si="1"/>
        <v>0</v>
      </c>
      <c r="R12">
        <v>83</v>
      </c>
      <c r="S12" s="11">
        <f t="shared" si="2"/>
        <v>83</v>
      </c>
      <c r="T12">
        <v>0</v>
      </c>
      <c r="U12" s="11">
        <f>IF(IF(T12,T12+$M12,0)&lt;=100,IF(T12,T12+$M12,0),100)</f>
        <v>0</v>
      </c>
      <c r="V12">
        <v>0</v>
      </c>
      <c r="W12" s="11">
        <f t="shared" si="3"/>
        <v>0</v>
      </c>
      <c r="X12"/>
      <c r="Y12" s="11">
        <f t="shared" si="4"/>
        <v>0</v>
      </c>
      <c r="Z12">
        <v>0</v>
      </c>
      <c r="AA12" s="11">
        <f t="shared" si="5"/>
        <v>0</v>
      </c>
      <c r="AB12"/>
      <c r="AC12" s="11">
        <f t="shared" si="6"/>
        <v>0</v>
      </c>
      <c r="AD12"/>
      <c r="AE12" s="11">
        <f t="shared" si="7"/>
        <v>0</v>
      </c>
      <c r="AF12"/>
      <c r="AG12" s="11">
        <f t="shared" si="8"/>
        <v>0</v>
      </c>
      <c r="AI12" s="11">
        <f t="shared" si="9"/>
        <v>0</v>
      </c>
      <c r="AJ12"/>
      <c r="AK12" s="11">
        <f t="shared" si="10"/>
        <v>0</v>
      </c>
      <c r="AL12" s="16">
        <f t="shared" si="11"/>
        <v>83</v>
      </c>
      <c r="AM12"/>
      <c r="AN12">
        <f t="shared" si="12"/>
        <v>0</v>
      </c>
      <c r="AO12">
        <f t="shared" si="13"/>
        <v>83</v>
      </c>
      <c r="AP12">
        <f t="shared" si="14"/>
        <v>0</v>
      </c>
      <c r="AQ12">
        <f t="shared" si="15"/>
        <v>0</v>
      </c>
      <c r="AR12">
        <f t="shared" si="16"/>
        <v>0</v>
      </c>
      <c r="AS12">
        <f t="shared" si="17"/>
        <v>0</v>
      </c>
      <c r="AT12">
        <f t="shared" si="18"/>
        <v>0</v>
      </c>
      <c r="AU12">
        <f t="shared" si="19"/>
        <v>0</v>
      </c>
      <c r="AV12">
        <f t="shared" si="20"/>
        <v>0</v>
      </c>
      <c r="AW12">
        <f t="shared" si="21"/>
        <v>0</v>
      </c>
      <c r="AX12">
        <f t="shared" si="22"/>
        <v>0</v>
      </c>
      <c r="AY12" s="14" cm="1">
        <f t="array" ref="AY12">SUMPRODUCT(LARGE(AN12:AX12, {1,2,3}))</f>
        <v>83</v>
      </c>
      <c r="AZ12"/>
    </row>
    <row r="13" spans="1:52" x14ac:dyDescent="0.35">
      <c r="A13" s="44">
        <v>102643</v>
      </c>
      <c r="B13" t="str">
        <f t="shared" si="0"/>
        <v>EE102643</v>
      </c>
      <c r="C13" t="s">
        <v>7176</v>
      </c>
      <c r="D13" t="s">
        <v>7177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">
        <v>6886</v>
      </c>
      <c r="J13" t="s">
        <v>22</v>
      </c>
      <c r="K13" t="str">
        <f>_xlfn.IFNA((VLOOKUP(J13,DivisionLookup!A:B,2,FALSE)),"")</f>
        <v>North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v>0</v>
      </c>
      <c r="Q13" s="11">
        <f t="shared" si="1"/>
        <v>0</v>
      </c>
      <c r="R13">
        <v>0</v>
      </c>
      <c r="S13" s="11">
        <f t="shared" si="2"/>
        <v>0</v>
      </c>
      <c r="T13">
        <v>79</v>
      </c>
      <c r="U13" s="11">
        <f>IF(IF(T13,T13+$L13,0)&lt;=100,IF(T13,T13+$L13,0),100)</f>
        <v>79</v>
      </c>
      <c r="V13">
        <v>0</v>
      </c>
      <c r="W13" s="11">
        <f t="shared" si="3"/>
        <v>0</v>
      </c>
      <c r="X13"/>
      <c r="Y13" s="11">
        <f t="shared" si="4"/>
        <v>0</v>
      </c>
      <c r="Z13">
        <v>0</v>
      </c>
      <c r="AA13" s="11">
        <f t="shared" si="5"/>
        <v>0</v>
      </c>
      <c r="AB13"/>
      <c r="AC13" s="11">
        <f t="shared" si="6"/>
        <v>0</v>
      </c>
      <c r="AD13"/>
      <c r="AE13" s="11">
        <f t="shared" si="7"/>
        <v>0</v>
      </c>
      <c r="AF13"/>
      <c r="AG13" s="11">
        <f t="shared" si="8"/>
        <v>0</v>
      </c>
      <c r="AI13" s="11">
        <f t="shared" si="9"/>
        <v>0</v>
      </c>
      <c r="AJ13"/>
      <c r="AK13" s="11">
        <f t="shared" si="10"/>
        <v>0</v>
      </c>
      <c r="AL13" s="16">
        <f t="shared" si="11"/>
        <v>79</v>
      </c>
      <c r="AM13"/>
      <c r="AN13">
        <f t="shared" si="12"/>
        <v>0</v>
      </c>
      <c r="AO13">
        <f t="shared" si="13"/>
        <v>0</v>
      </c>
      <c r="AP13">
        <f t="shared" si="14"/>
        <v>79</v>
      </c>
      <c r="AQ13">
        <f t="shared" si="15"/>
        <v>0</v>
      </c>
      <c r="AR13">
        <f t="shared" si="16"/>
        <v>0</v>
      </c>
      <c r="AS13">
        <f t="shared" si="17"/>
        <v>0</v>
      </c>
      <c r="AT13">
        <f t="shared" si="18"/>
        <v>0</v>
      </c>
      <c r="AU13">
        <f t="shared" si="19"/>
        <v>0</v>
      </c>
      <c r="AV13">
        <f t="shared" si="20"/>
        <v>0</v>
      </c>
      <c r="AW13">
        <f t="shared" si="21"/>
        <v>0</v>
      </c>
      <c r="AX13">
        <f t="shared" si="22"/>
        <v>0</v>
      </c>
      <c r="AY13" s="14" cm="1">
        <f t="array" ref="AY13">SUMPRODUCT(LARGE(AN13:AX13, {1,2,3}))</f>
        <v>79</v>
      </c>
      <c r="AZ13"/>
    </row>
    <row r="14" spans="1:52" x14ac:dyDescent="0.35">
      <c r="A14" s="44">
        <v>96738</v>
      </c>
      <c r="B14" t="str">
        <f t="shared" si="0"/>
        <v>EE96738</v>
      </c>
      <c r="C14" t="s">
        <v>6941</v>
      </c>
      <c r="D14" t="s">
        <v>7117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">
        <v>6886</v>
      </c>
      <c r="J14" t="s">
        <v>21</v>
      </c>
      <c r="K14" t="str">
        <f>_xlfn.IFNA((VLOOKUP(J14,DivisionLookup!A:B,2,FALSE)),"")</f>
        <v>North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v>0</v>
      </c>
      <c r="Q14" s="11">
        <f t="shared" si="1"/>
        <v>0</v>
      </c>
      <c r="R14">
        <v>0</v>
      </c>
      <c r="S14" s="11">
        <f t="shared" si="2"/>
        <v>0</v>
      </c>
      <c r="T14">
        <v>77</v>
      </c>
      <c r="U14" s="11">
        <f>IF(IF(T14,T14+$M14,0)&lt;=100,IF(T14,T14+$M14,0),100)</f>
        <v>77</v>
      </c>
      <c r="V14">
        <v>0</v>
      </c>
      <c r="W14" s="11">
        <f t="shared" si="3"/>
        <v>0</v>
      </c>
      <c r="X14"/>
      <c r="Y14" s="11">
        <f t="shared" si="4"/>
        <v>0</v>
      </c>
      <c r="Z14">
        <v>0</v>
      </c>
      <c r="AA14" s="11">
        <f t="shared" si="5"/>
        <v>0</v>
      </c>
      <c r="AB14"/>
      <c r="AC14" s="11">
        <f t="shared" si="6"/>
        <v>0</v>
      </c>
      <c r="AD14"/>
      <c r="AE14" s="11">
        <f t="shared" si="7"/>
        <v>0</v>
      </c>
      <c r="AF14"/>
      <c r="AG14" s="11">
        <f t="shared" si="8"/>
        <v>0</v>
      </c>
      <c r="AI14" s="11">
        <f t="shared" si="9"/>
        <v>0</v>
      </c>
      <c r="AJ14"/>
      <c r="AK14" s="11">
        <f t="shared" si="10"/>
        <v>0</v>
      </c>
      <c r="AL14" s="16">
        <f t="shared" si="11"/>
        <v>77</v>
      </c>
      <c r="AM14"/>
      <c r="AN14">
        <f t="shared" si="12"/>
        <v>0</v>
      </c>
      <c r="AO14">
        <f t="shared" si="13"/>
        <v>0</v>
      </c>
      <c r="AP14">
        <f t="shared" si="14"/>
        <v>77</v>
      </c>
      <c r="AQ14">
        <f t="shared" si="15"/>
        <v>0</v>
      </c>
      <c r="AR14">
        <f t="shared" si="16"/>
        <v>0</v>
      </c>
      <c r="AS14">
        <f t="shared" si="17"/>
        <v>0</v>
      </c>
      <c r="AT14">
        <f t="shared" si="18"/>
        <v>0</v>
      </c>
      <c r="AU14">
        <f t="shared" si="19"/>
        <v>0</v>
      </c>
      <c r="AV14">
        <f t="shared" si="20"/>
        <v>0</v>
      </c>
      <c r="AW14">
        <f t="shared" si="21"/>
        <v>0</v>
      </c>
      <c r="AX14">
        <f t="shared" si="22"/>
        <v>0</v>
      </c>
      <c r="AY14" s="14" cm="1">
        <f t="array" ref="AY14">SUMPRODUCT(LARGE(AN14:AX14, {1,2,3}))</f>
        <v>77</v>
      </c>
      <c r="AZ14"/>
    </row>
    <row r="15" spans="1:52" x14ac:dyDescent="0.35">
      <c r="A15">
        <v>107759</v>
      </c>
      <c r="B15" t="str">
        <f t="shared" si="0"/>
        <v>EE107759</v>
      </c>
      <c r="C15" t="s">
        <v>6944</v>
      </c>
      <c r="D15" t="s">
        <v>7042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">
        <v>6886</v>
      </c>
      <c r="J15" t="s">
        <v>20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v>0</v>
      </c>
      <c r="Q15" s="11">
        <f t="shared" si="1"/>
        <v>0</v>
      </c>
      <c r="R15">
        <v>0</v>
      </c>
      <c r="S15" s="11">
        <f t="shared" si="2"/>
        <v>0</v>
      </c>
      <c r="T15">
        <v>0</v>
      </c>
      <c r="U15" s="11">
        <f>IF(IF(T15,T15+$M15,0)&lt;=100,IF(T15,T15+$M15,0),100)</f>
        <v>0</v>
      </c>
      <c r="V15">
        <v>0</v>
      </c>
      <c r="W15" s="11">
        <f t="shared" si="3"/>
        <v>0</v>
      </c>
      <c r="X15"/>
      <c r="Y15" s="11">
        <f t="shared" si="4"/>
        <v>0</v>
      </c>
      <c r="Z15">
        <v>0</v>
      </c>
      <c r="AA15" s="11">
        <f t="shared" si="5"/>
        <v>0</v>
      </c>
      <c r="AB15"/>
      <c r="AC15" s="11">
        <f t="shared" si="6"/>
        <v>0</v>
      </c>
      <c r="AD15"/>
      <c r="AE15" s="11">
        <f t="shared" si="7"/>
        <v>0</v>
      </c>
      <c r="AF15"/>
      <c r="AG15" s="11">
        <f t="shared" si="8"/>
        <v>0</v>
      </c>
      <c r="AI15" s="11">
        <f t="shared" si="9"/>
        <v>0</v>
      </c>
      <c r="AJ15"/>
      <c r="AK15" s="11">
        <f t="shared" si="10"/>
        <v>0</v>
      </c>
      <c r="AL15" s="16">
        <f t="shared" si="11"/>
        <v>0</v>
      </c>
      <c r="AM15"/>
      <c r="AN15">
        <f t="shared" si="12"/>
        <v>0</v>
      </c>
      <c r="AO15">
        <f t="shared" si="13"/>
        <v>0</v>
      </c>
      <c r="AP15">
        <f t="shared" si="14"/>
        <v>0</v>
      </c>
      <c r="AQ15">
        <f t="shared" si="15"/>
        <v>0</v>
      </c>
      <c r="AR15">
        <f t="shared" si="16"/>
        <v>0</v>
      </c>
      <c r="AS15">
        <f t="shared" si="17"/>
        <v>0</v>
      </c>
      <c r="AT15">
        <f t="shared" si="18"/>
        <v>0</v>
      </c>
      <c r="AU15">
        <f t="shared" si="19"/>
        <v>0</v>
      </c>
      <c r="AV15">
        <f t="shared" si="20"/>
        <v>0</v>
      </c>
      <c r="AW15">
        <f t="shared" si="21"/>
        <v>0</v>
      </c>
      <c r="AX15">
        <f t="shared" si="22"/>
        <v>0</v>
      </c>
      <c r="AY15" s="14" cm="1">
        <f t="array" ref="AY15">SUMPRODUCT(LARGE(AN15:AX15, {1,2,3}))</f>
        <v>0</v>
      </c>
      <c r="AZ15"/>
    </row>
    <row r="16" spans="1:52" x14ac:dyDescent="0.35">
      <c r="A16">
        <v>127052</v>
      </c>
      <c r="B16" t="str">
        <f t="shared" si="0"/>
        <v>EE127052</v>
      </c>
      <c r="C16" t="s">
        <v>6944</v>
      </c>
      <c r="D16" t="s">
        <v>7030</v>
      </c>
      <c r="E16" s="26" t="str">
        <f>_xlfn.IFNA((VLOOKUP(B16,IssueLookup!A:B,2,FALSE)),"")</f>
        <v>AAA</v>
      </c>
      <c r="F16" s="26" t="str">
        <f>_xlfn.IFNA((VLOOKUP(B16,IssueLookup!C:D,2,FALSE)),"")</f>
        <v>AAA</v>
      </c>
      <c r="G16" s="26" t="str">
        <f>_xlfn.IFNA((VLOOKUP(B16,IssueLookup!E:F,2,FALSE)),"")</f>
        <v>AAA</v>
      </c>
      <c r="H16" s="26" t="str">
        <f>_xlfn.IFNA((VLOOKUP(B16,IssueLookup!G:H,2,FALSE)),"")</f>
        <v>AAA</v>
      </c>
      <c r="I16" t="s">
        <v>6887</v>
      </c>
      <c r="J16" t="s">
        <v>20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v>0</v>
      </c>
      <c r="Q16" s="11">
        <f t="shared" si="1"/>
        <v>0</v>
      </c>
      <c r="R16">
        <v>0</v>
      </c>
      <c r="S16" s="11">
        <f t="shared" si="2"/>
        <v>0</v>
      </c>
      <c r="T16">
        <v>0</v>
      </c>
      <c r="U16" s="11">
        <f>IF(IF(T16,T16+$M16,0)&lt;=100,IF(T16,T16+$M16,0),100)</f>
        <v>0</v>
      </c>
      <c r="V16">
        <v>0</v>
      </c>
      <c r="W16" s="11">
        <f t="shared" si="3"/>
        <v>0</v>
      </c>
      <c r="X16"/>
      <c r="Y16" s="11">
        <f t="shared" si="4"/>
        <v>0</v>
      </c>
      <c r="Z16">
        <v>0</v>
      </c>
      <c r="AA16" s="11">
        <f t="shared" si="5"/>
        <v>0</v>
      </c>
      <c r="AB16"/>
      <c r="AC16" s="11">
        <f t="shared" si="6"/>
        <v>0</v>
      </c>
      <c r="AD16"/>
      <c r="AE16" s="11">
        <f t="shared" si="7"/>
        <v>0</v>
      </c>
      <c r="AF16"/>
      <c r="AG16" s="11">
        <f t="shared" si="8"/>
        <v>0</v>
      </c>
      <c r="AI16" s="11">
        <f t="shared" si="9"/>
        <v>0</v>
      </c>
      <c r="AJ16"/>
      <c r="AK16" s="11">
        <f t="shared" si="10"/>
        <v>0</v>
      </c>
      <c r="AL16" s="16">
        <f t="shared" si="11"/>
        <v>0</v>
      </c>
      <c r="AM16"/>
      <c r="AN16">
        <f t="shared" si="12"/>
        <v>0</v>
      </c>
      <c r="AO16">
        <f t="shared" si="13"/>
        <v>0</v>
      </c>
      <c r="AP16">
        <f t="shared" si="14"/>
        <v>0</v>
      </c>
      <c r="AQ16">
        <f t="shared" si="15"/>
        <v>0</v>
      </c>
      <c r="AR16">
        <f t="shared" si="16"/>
        <v>0</v>
      </c>
      <c r="AS16">
        <f t="shared" si="17"/>
        <v>0</v>
      </c>
      <c r="AT16">
        <f t="shared" si="18"/>
        <v>0</v>
      </c>
      <c r="AU16">
        <f t="shared" si="19"/>
        <v>0</v>
      </c>
      <c r="AV16">
        <f t="shared" si="20"/>
        <v>0</v>
      </c>
      <c r="AW16">
        <f t="shared" si="21"/>
        <v>0</v>
      </c>
      <c r="AX16">
        <f t="shared" si="22"/>
        <v>0</v>
      </c>
      <c r="AY16" s="14" cm="1">
        <f t="array" ref="AY16">SUMPRODUCT(LARGE(AN16:AX16, {1,2,3}))</f>
        <v>0</v>
      </c>
      <c r="AZ16"/>
    </row>
    <row r="17" spans="1:52" x14ac:dyDescent="0.35">
      <c r="A17">
        <v>128224</v>
      </c>
      <c r="B17" t="str">
        <f t="shared" si="0"/>
        <v>EE128224</v>
      </c>
      <c r="C17" t="s">
        <v>6935</v>
      </c>
      <c r="D17" t="s">
        <v>6990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">
        <v>6886</v>
      </c>
      <c r="J17" t="s">
        <v>20</v>
      </c>
      <c r="K17" t="str">
        <f>_xlfn.IFNA((VLOOKUP(J17,DivisionLookup!A:B,2,FALSE)),"")</f>
        <v>South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v>0</v>
      </c>
      <c r="Q17" s="11">
        <f t="shared" si="1"/>
        <v>0</v>
      </c>
      <c r="R17">
        <v>0</v>
      </c>
      <c r="S17" s="11">
        <f t="shared" si="2"/>
        <v>0</v>
      </c>
      <c r="T17">
        <v>0</v>
      </c>
      <c r="U17" s="11">
        <f>IF(IF(T17,T17+$M17,0)&lt;=100,IF(T17,T17+$M17,0),100)</f>
        <v>0</v>
      </c>
      <c r="V17">
        <v>0</v>
      </c>
      <c r="W17" s="11">
        <f t="shared" si="3"/>
        <v>0</v>
      </c>
      <c r="X17"/>
      <c r="Y17" s="11">
        <f t="shared" si="4"/>
        <v>0</v>
      </c>
      <c r="Z17">
        <v>0</v>
      </c>
      <c r="AA17" s="11">
        <f t="shared" si="5"/>
        <v>0</v>
      </c>
      <c r="AB17"/>
      <c r="AC17" s="11">
        <f t="shared" si="6"/>
        <v>0</v>
      </c>
      <c r="AD17"/>
      <c r="AE17" s="11">
        <f t="shared" si="7"/>
        <v>0</v>
      </c>
      <c r="AF17"/>
      <c r="AG17" s="11">
        <f t="shared" si="8"/>
        <v>0</v>
      </c>
      <c r="AI17" s="11">
        <f t="shared" si="9"/>
        <v>0</v>
      </c>
      <c r="AJ17"/>
      <c r="AK17" s="11">
        <f t="shared" si="10"/>
        <v>0</v>
      </c>
      <c r="AL17" s="16">
        <f t="shared" si="11"/>
        <v>0</v>
      </c>
      <c r="AN17">
        <f t="shared" si="12"/>
        <v>0</v>
      </c>
      <c r="AO17">
        <f t="shared" si="13"/>
        <v>0</v>
      </c>
      <c r="AP17">
        <f t="shared" si="14"/>
        <v>0</v>
      </c>
      <c r="AQ17">
        <f t="shared" si="15"/>
        <v>0</v>
      </c>
      <c r="AR17">
        <f t="shared" si="16"/>
        <v>0</v>
      </c>
      <c r="AS17">
        <f t="shared" si="17"/>
        <v>0</v>
      </c>
      <c r="AT17">
        <f t="shared" si="18"/>
        <v>0</v>
      </c>
      <c r="AU17">
        <f t="shared" si="19"/>
        <v>0</v>
      </c>
      <c r="AV17">
        <f t="shared" si="20"/>
        <v>0</v>
      </c>
      <c r="AW17">
        <f t="shared" si="21"/>
        <v>0</v>
      </c>
      <c r="AX17">
        <f t="shared" si="22"/>
        <v>0</v>
      </c>
      <c r="AY17" s="14" cm="1">
        <f t="array" ref="AY17">SUMPRODUCT(LARGE(AN17:AX17, {1,2,3}))</f>
        <v>0</v>
      </c>
      <c r="AZ17"/>
    </row>
    <row r="18" spans="1:52" x14ac:dyDescent="0.35">
      <c r="A18" s="44">
        <v>138218</v>
      </c>
      <c r="B18" t="str">
        <f t="shared" si="0"/>
        <v>EE138218</v>
      </c>
      <c r="C18" t="s">
        <v>7130</v>
      </c>
      <c r="D18" t="s">
        <v>7131</v>
      </c>
      <c r="E18" s="26" t="str">
        <f>_xlfn.IFNA((VLOOKUP(B18,IssueLookup!A:B,2,FALSE)),"")</f>
        <v>AAA</v>
      </c>
      <c r="F18" s="26" t="str">
        <f>_xlfn.IFNA((VLOOKUP(B18,IssueLookup!C:D,2,FALSE)),"")</f>
        <v>AAA</v>
      </c>
      <c r="G18" s="26" t="str">
        <f>_xlfn.IFNA((VLOOKUP(B18,IssueLookup!E:F,2,FALSE)),"")</f>
        <v>AAA</v>
      </c>
      <c r="H18" s="26" t="str">
        <f>_xlfn.IFNA((VLOOKUP(B18,IssueLookup!G:H,2,FALSE)),"")</f>
        <v>AAA</v>
      </c>
      <c r="I18" t="s">
        <v>6886</v>
      </c>
      <c r="J18" t="s">
        <v>21</v>
      </c>
      <c r="K18" t="str">
        <f>_xlfn.IFNA((VLOOKUP(J18,DivisionLookup!A:B,2,FALSE)),"")</f>
        <v>North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v>0</v>
      </c>
      <c r="Q18" s="11">
        <f t="shared" si="1"/>
        <v>0</v>
      </c>
      <c r="R18">
        <v>0</v>
      </c>
      <c r="S18" s="11">
        <f t="shared" si="2"/>
        <v>0</v>
      </c>
      <c r="T18">
        <v>0</v>
      </c>
      <c r="U18" s="11">
        <f>IF(IF(T18,T18+$L18,0)&lt;=100,IF(T18,T18+$L18,0),100)</f>
        <v>0</v>
      </c>
      <c r="V18">
        <v>0</v>
      </c>
      <c r="W18" s="11">
        <f t="shared" si="3"/>
        <v>0</v>
      </c>
      <c r="X18"/>
      <c r="Y18" s="11">
        <f t="shared" si="4"/>
        <v>0</v>
      </c>
      <c r="Z18">
        <v>0</v>
      </c>
      <c r="AA18" s="11">
        <f t="shared" si="5"/>
        <v>0</v>
      </c>
      <c r="AB18"/>
      <c r="AC18" s="11">
        <f t="shared" si="6"/>
        <v>0</v>
      </c>
      <c r="AD18"/>
      <c r="AE18" s="11">
        <f t="shared" si="7"/>
        <v>0</v>
      </c>
      <c r="AF18"/>
      <c r="AG18" s="11">
        <f t="shared" si="8"/>
        <v>0</v>
      </c>
      <c r="AI18" s="11">
        <f t="shared" si="9"/>
        <v>0</v>
      </c>
      <c r="AJ18"/>
      <c r="AK18" s="11">
        <f t="shared" si="10"/>
        <v>0</v>
      </c>
      <c r="AL18" s="16">
        <f t="shared" si="11"/>
        <v>0</v>
      </c>
      <c r="AM18"/>
      <c r="AN18">
        <f t="shared" si="12"/>
        <v>0</v>
      </c>
      <c r="AO18">
        <f t="shared" si="13"/>
        <v>0</v>
      </c>
      <c r="AP18">
        <f t="shared" si="14"/>
        <v>0</v>
      </c>
      <c r="AQ18">
        <f t="shared" si="15"/>
        <v>0</v>
      </c>
      <c r="AR18">
        <f t="shared" si="16"/>
        <v>0</v>
      </c>
      <c r="AS18">
        <f t="shared" si="17"/>
        <v>0</v>
      </c>
      <c r="AT18">
        <f t="shared" si="18"/>
        <v>0</v>
      </c>
      <c r="AU18">
        <f t="shared" si="19"/>
        <v>0</v>
      </c>
      <c r="AV18">
        <f t="shared" si="20"/>
        <v>0</v>
      </c>
      <c r="AW18">
        <f t="shared" si="21"/>
        <v>0</v>
      </c>
      <c r="AX18">
        <f t="shared" si="22"/>
        <v>0</v>
      </c>
      <c r="AY18" s="14" cm="1">
        <f t="array" ref="AY18">SUMPRODUCT(LARGE(AN18:AX18, {1,2,3}))</f>
        <v>0</v>
      </c>
      <c r="AZ18"/>
    </row>
    <row r="19" spans="1:52" x14ac:dyDescent="0.35">
      <c r="A19" s="44">
        <v>120545</v>
      </c>
      <c r="B19" t="str">
        <f t="shared" si="0"/>
        <v>EE120545</v>
      </c>
      <c r="C19" t="s">
        <v>6940</v>
      </c>
      <c r="D19" t="s">
        <v>7161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">
        <v>6886</v>
      </c>
      <c r="J19" t="s">
        <v>22</v>
      </c>
      <c r="K19" t="str">
        <f>_xlfn.IFNA((VLOOKUP(J19,DivisionLookup!A:B,2,FALSE)),"")</f>
        <v>North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v>0</v>
      </c>
      <c r="Q19" s="11">
        <f t="shared" si="1"/>
        <v>0</v>
      </c>
      <c r="R19">
        <v>0</v>
      </c>
      <c r="S19" s="11">
        <f t="shared" si="2"/>
        <v>0</v>
      </c>
      <c r="T19">
        <v>0</v>
      </c>
      <c r="U19" s="11">
        <f>IF(IF(T19,T19+$L19,0)&lt;=100,IF(T19,T19+$L19,0),100)</f>
        <v>0</v>
      </c>
      <c r="V19">
        <v>0</v>
      </c>
      <c r="W19" s="11">
        <f t="shared" si="3"/>
        <v>0</v>
      </c>
      <c r="X19"/>
      <c r="Y19" s="11">
        <f t="shared" si="4"/>
        <v>0</v>
      </c>
      <c r="Z19">
        <v>0</v>
      </c>
      <c r="AA19" s="11">
        <f t="shared" si="5"/>
        <v>0</v>
      </c>
      <c r="AB19"/>
      <c r="AC19" s="11">
        <f t="shared" si="6"/>
        <v>0</v>
      </c>
      <c r="AD19"/>
      <c r="AE19" s="11">
        <f t="shared" si="7"/>
        <v>0</v>
      </c>
      <c r="AF19"/>
      <c r="AG19" s="11">
        <f t="shared" si="8"/>
        <v>0</v>
      </c>
      <c r="AI19" s="11">
        <f t="shared" si="9"/>
        <v>0</v>
      </c>
      <c r="AJ19"/>
      <c r="AK19" s="11">
        <f t="shared" si="10"/>
        <v>0</v>
      </c>
      <c r="AL19" s="16">
        <f t="shared" si="11"/>
        <v>0</v>
      </c>
      <c r="AM19"/>
      <c r="AN19">
        <f t="shared" si="12"/>
        <v>0</v>
      </c>
      <c r="AO19">
        <f t="shared" si="13"/>
        <v>0</v>
      </c>
      <c r="AP19">
        <f t="shared" si="14"/>
        <v>0</v>
      </c>
      <c r="AQ19">
        <f t="shared" si="15"/>
        <v>0</v>
      </c>
      <c r="AR19">
        <f t="shared" si="16"/>
        <v>0</v>
      </c>
      <c r="AS19">
        <f t="shared" si="17"/>
        <v>0</v>
      </c>
      <c r="AT19">
        <f t="shared" si="18"/>
        <v>0</v>
      </c>
      <c r="AU19">
        <f t="shared" si="19"/>
        <v>0</v>
      </c>
      <c r="AV19">
        <f t="shared" si="20"/>
        <v>0</v>
      </c>
      <c r="AW19">
        <f t="shared" si="21"/>
        <v>0</v>
      </c>
      <c r="AX19">
        <f t="shared" si="22"/>
        <v>0</v>
      </c>
      <c r="AY19" s="14" cm="1">
        <f t="array" ref="AY19">SUMPRODUCT(LARGE(AN19:AX19, {1,2,3}))</f>
        <v>0</v>
      </c>
    </row>
    <row r="20" spans="1:52" x14ac:dyDescent="0.35">
      <c r="A20" s="44">
        <v>94815</v>
      </c>
      <c r="B20" t="str">
        <f t="shared" si="0"/>
        <v>EE94815</v>
      </c>
      <c r="C20" t="s">
        <v>6934</v>
      </c>
      <c r="D20" t="s">
        <v>7120</v>
      </c>
      <c r="E20" s="26" t="str">
        <f>_xlfn.IFNA((VLOOKUP(B20,IssueLookup!A:B,2,FALSE)),"")</f>
        <v>AAA</v>
      </c>
      <c r="F20" s="26" t="str">
        <f>_xlfn.IFNA((VLOOKUP(B20,IssueLookup!C:D,2,FALSE)),"")</f>
        <v>AAA</v>
      </c>
      <c r="G20" s="26" t="str">
        <f>_xlfn.IFNA((VLOOKUP(B20,IssueLookup!E:F,2,FALSE)),"")</f>
        <v>AAA</v>
      </c>
      <c r="H20" s="26" t="str">
        <f>_xlfn.IFNA((VLOOKUP(B20,IssueLookup!G:H,2,FALSE)),"")</f>
        <v>AAA</v>
      </c>
      <c r="I20" t="s">
        <v>6886</v>
      </c>
      <c r="J20" t="s">
        <v>21</v>
      </c>
      <c r="K20" t="str">
        <f>_xlfn.IFNA((VLOOKUP(J20,DivisionLookup!A:B,2,FALSE)),"")</f>
        <v>North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v>0</v>
      </c>
      <c r="Q20" s="11">
        <f t="shared" si="1"/>
        <v>0</v>
      </c>
      <c r="R20">
        <v>0</v>
      </c>
      <c r="S20" s="11">
        <f t="shared" si="2"/>
        <v>0</v>
      </c>
      <c r="T20">
        <v>0</v>
      </c>
      <c r="U20" s="11">
        <f>IF(IF(T20,T20+$M20,0)&lt;=100,IF(T20,T20+$M20,0),100)</f>
        <v>0</v>
      </c>
      <c r="V20">
        <v>0</v>
      </c>
      <c r="W20" s="11">
        <f t="shared" si="3"/>
        <v>0</v>
      </c>
      <c r="X20"/>
      <c r="Y20" s="11">
        <f t="shared" si="4"/>
        <v>0</v>
      </c>
      <c r="Z20">
        <v>0</v>
      </c>
      <c r="AA20" s="11">
        <f t="shared" si="5"/>
        <v>0</v>
      </c>
      <c r="AB20"/>
      <c r="AC20" s="11">
        <f t="shared" si="6"/>
        <v>0</v>
      </c>
      <c r="AD20"/>
      <c r="AE20" s="11">
        <f t="shared" si="7"/>
        <v>0</v>
      </c>
      <c r="AF20"/>
      <c r="AG20" s="11">
        <f t="shared" si="8"/>
        <v>0</v>
      </c>
      <c r="AI20" s="11">
        <f t="shared" si="9"/>
        <v>0</v>
      </c>
      <c r="AJ20"/>
      <c r="AK20" s="11">
        <f t="shared" si="10"/>
        <v>0</v>
      </c>
      <c r="AL20" s="16">
        <f t="shared" si="11"/>
        <v>0</v>
      </c>
      <c r="AM20"/>
      <c r="AN20">
        <f t="shared" si="12"/>
        <v>0</v>
      </c>
      <c r="AO20">
        <f t="shared" si="13"/>
        <v>0</v>
      </c>
      <c r="AP20">
        <f t="shared" si="14"/>
        <v>0</v>
      </c>
      <c r="AQ20">
        <f t="shared" si="15"/>
        <v>0</v>
      </c>
      <c r="AR20">
        <f t="shared" si="16"/>
        <v>0</v>
      </c>
      <c r="AS20">
        <f t="shared" si="17"/>
        <v>0</v>
      </c>
      <c r="AT20">
        <f t="shared" si="18"/>
        <v>0</v>
      </c>
      <c r="AU20">
        <f t="shared" si="19"/>
        <v>0</v>
      </c>
      <c r="AV20">
        <f t="shared" si="20"/>
        <v>0</v>
      </c>
      <c r="AW20">
        <f t="shared" si="21"/>
        <v>0</v>
      </c>
      <c r="AX20">
        <f t="shared" si="22"/>
        <v>0</v>
      </c>
      <c r="AY20" s="14" cm="1">
        <f t="array" ref="AY20">SUMPRODUCT(LARGE(AN20:AX20, {1,2,3}))</f>
        <v>0</v>
      </c>
      <c r="AZ20"/>
    </row>
    <row r="21" spans="1:52" x14ac:dyDescent="0.35">
      <c r="A21" s="44">
        <v>1952</v>
      </c>
      <c r="B21" t="str">
        <f t="shared" si="0"/>
        <v>EE1952</v>
      </c>
      <c r="C21" t="s">
        <v>6965</v>
      </c>
      <c r="D21" t="s">
        <v>7132</v>
      </c>
      <c r="E21" s="26" t="str">
        <f>_xlfn.IFNA((VLOOKUP(B21,IssueLookup!A:B,2,FALSE)),"")</f>
        <v>AAA</v>
      </c>
      <c r="F21" s="26" t="str">
        <f>_xlfn.IFNA((VLOOKUP(B21,IssueLookup!C:D,2,FALSE)),"")</f>
        <v>AAA</v>
      </c>
      <c r="G21" s="26" t="str">
        <f>_xlfn.IFNA((VLOOKUP(B21,IssueLookup!E:F,2,FALSE)),"")</f>
        <v>AAA</v>
      </c>
      <c r="H21" s="26" t="str">
        <f>_xlfn.IFNA((VLOOKUP(B21,IssueLookup!G:H,2,FALSE)),"")</f>
        <v>AAA</v>
      </c>
      <c r="I21" t="s">
        <v>6889</v>
      </c>
      <c r="J21" t="s">
        <v>21</v>
      </c>
      <c r="K21" t="str">
        <f>_xlfn.IFNA((VLOOKUP(J21,DivisionLookup!A:B,2,FALSE)),"")</f>
        <v>North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v>0</v>
      </c>
      <c r="Q21" s="11">
        <f t="shared" si="1"/>
        <v>0</v>
      </c>
      <c r="R21">
        <v>0</v>
      </c>
      <c r="S21" s="11">
        <f t="shared" si="2"/>
        <v>0</v>
      </c>
      <c r="T21">
        <v>0</v>
      </c>
      <c r="U21" s="11">
        <f>IF(IF(T21,T21+$L21,0)&lt;=100,IF(T21,T21+$L21,0),100)</f>
        <v>0</v>
      </c>
      <c r="V21">
        <v>0</v>
      </c>
      <c r="W21" s="11">
        <f t="shared" si="3"/>
        <v>0</v>
      </c>
      <c r="X21"/>
      <c r="Y21" s="11">
        <f t="shared" si="4"/>
        <v>0</v>
      </c>
      <c r="Z21">
        <v>0</v>
      </c>
      <c r="AA21" s="11">
        <f t="shared" si="5"/>
        <v>0</v>
      </c>
      <c r="AB21"/>
      <c r="AC21" s="11">
        <f t="shared" si="6"/>
        <v>0</v>
      </c>
      <c r="AD21"/>
      <c r="AE21" s="11">
        <f t="shared" si="7"/>
        <v>0</v>
      </c>
      <c r="AF21"/>
      <c r="AG21" s="11">
        <f t="shared" si="8"/>
        <v>0</v>
      </c>
      <c r="AI21" s="11">
        <f t="shared" si="9"/>
        <v>0</v>
      </c>
      <c r="AJ21"/>
      <c r="AK21" s="11">
        <f t="shared" si="10"/>
        <v>0</v>
      </c>
      <c r="AL21" s="16">
        <f t="shared" si="11"/>
        <v>0</v>
      </c>
      <c r="AM21"/>
      <c r="AN21">
        <f t="shared" si="12"/>
        <v>0</v>
      </c>
      <c r="AO21">
        <f t="shared" si="13"/>
        <v>0</v>
      </c>
      <c r="AP21">
        <f t="shared" si="14"/>
        <v>0</v>
      </c>
      <c r="AQ21">
        <f t="shared" si="15"/>
        <v>0</v>
      </c>
      <c r="AR21">
        <f t="shared" si="16"/>
        <v>0</v>
      </c>
      <c r="AS21">
        <f t="shared" si="17"/>
        <v>0</v>
      </c>
      <c r="AT21">
        <f t="shared" si="18"/>
        <v>0</v>
      </c>
      <c r="AU21">
        <f t="shared" si="19"/>
        <v>0</v>
      </c>
      <c r="AV21">
        <f t="shared" si="20"/>
        <v>0</v>
      </c>
      <c r="AW21">
        <f t="shared" si="21"/>
        <v>0</v>
      </c>
      <c r="AX21">
        <f t="shared" si="22"/>
        <v>0</v>
      </c>
      <c r="AY21" s="14" cm="1">
        <f t="array" ref="AY21">SUMPRODUCT(LARGE(AN21:AX21, {1,2,3}))</f>
        <v>0</v>
      </c>
      <c r="AZ21"/>
    </row>
    <row r="22" spans="1:52" x14ac:dyDescent="0.35">
      <c r="A22" s="44">
        <v>2744</v>
      </c>
      <c r="B22" t="str">
        <f t="shared" si="0"/>
        <v>EE2744</v>
      </c>
      <c r="C22" t="s">
        <v>6915</v>
      </c>
      <c r="D22" t="s">
        <v>7158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">
        <v>6889</v>
      </c>
      <c r="J22" t="s">
        <v>22</v>
      </c>
      <c r="K22" t="str">
        <f>_xlfn.IFNA((VLOOKUP(J22,DivisionLookup!A:B,2,FALSE)),"")</f>
        <v>North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v>79</v>
      </c>
      <c r="Q22" s="11">
        <f t="shared" si="1"/>
        <v>79</v>
      </c>
      <c r="R22">
        <v>0</v>
      </c>
      <c r="S22" s="11">
        <f t="shared" si="2"/>
        <v>0</v>
      </c>
      <c r="T22">
        <v>91</v>
      </c>
      <c r="U22" s="11">
        <f>IF(IF(T22,T22+$L22,0)&lt;=100,IF(T22,T22+$L22,0),100)</f>
        <v>91</v>
      </c>
      <c r="V22">
        <v>0</v>
      </c>
      <c r="W22" s="11">
        <f t="shared" si="3"/>
        <v>0</v>
      </c>
      <c r="X22"/>
      <c r="Y22" s="11">
        <f t="shared" si="4"/>
        <v>0</v>
      </c>
      <c r="Z22">
        <v>92</v>
      </c>
      <c r="AA22" s="11">
        <f t="shared" si="5"/>
        <v>92</v>
      </c>
      <c r="AB22"/>
      <c r="AC22" s="11">
        <f t="shared" si="6"/>
        <v>0</v>
      </c>
      <c r="AD22"/>
      <c r="AE22" s="11">
        <f t="shared" si="7"/>
        <v>0</v>
      </c>
      <c r="AF22"/>
      <c r="AG22" s="11">
        <f t="shared" si="8"/>
        <v>0</v>
      </c>
      <c r="AI22" s="11">
        <f t="shared" si="9"/>
        <v>0</v>
      </c>
      <c r="AJ22"/>
      <c r="AK22" s="11">
        <f t="shared" si="10"/>
        <v>0</v>
      </c>
      <c r="AL22" s="16">
        <f t="shared" si="11"/>
        <v>262</v>
      </c>
      <c r="AN22">
        <f t="shared" si="12"/>
        <v>79</v>
      </c>
      <c r="AO22">
        <f t="shared" si="13"/>
        <v>0</v>
      </c>
      <c r="AP22">
        <f t="shared" si="14"/>
        <v>91</v>
      </c>
      <c r="AQ22">
        <f t="shared" si="15"/>
        <v>0</v>
      </c>
      <c r="AR22">
        <f t="shared" si="16"/>
        <v>0</v>
      </c>
      <c r="AS22">
        <f t="shared" si="17"/>
        <v>92</v>
      </c>
      <c r="AT22">
        <f t="shared" si="18"/>
        <v>0</v>
      </c>
      <c r="AU22">
        <f t="shared" si="19"/>
        <v>0</v>
      </c>
      <c r="AV22">
        <f t="shared" si="20"/>
        <v>0</v>
      </c>
      <c r="AW22">
        <f t="shared" si="21"/>
        <v>0</v>
      </c>
      <c r="AX22">
        <f t="shared" si="22"/>
        <v>0</v>
      </c>
      <c r="AY22" s="14" cm="1">
        <f t="array" ref="AY22">SUMPRODUCT(LARGE(AN22:AX22, {1,2,3}))</f>
        <v>262</v>
      </c>
    </row>
    <row r="23" spans="1:52" x14ac:dyDescent="0.35">
      <c r="A23" s="44">
        <v>73876</v>
      </c>
      <c r="B23" t="str">
        <f t="shared" si="0"/>
        <v>EE73876</v>
      </c>
      <c r="C23" t="s">
        <v>6957</v>
      </c>
      <c r="D23" t="s">
        <v>7159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">
        <v>6886</v>
      </c>
      <c r="J23" t="s">
        <v>22</v>
      </c>
      <c r="K23" t="str">
        <f>_xlfn.IFNA((VLOOKUP(J23,DivisionLookup!A:B,2,FALSE)),"")</f>
        <v>North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v>77</v>
      </c>
      <c r="Q23" s="11">
        <f t="shared" si="1"/>
        <v>77</v>
      </c>
      <c r="R23">
        <v>0</v>
      </c>
      <c r="S23" s="11">
        <f t="shared" si="2"/>
        <v>0</v>
      </c>
      <c r="T23">
        <v>88</v>
      </c>
      <c r="U23" s="11">
        <f>IF(IF(T23,T23+$L23,0)&lt;=100,IF(T23,T23+$L23,0),100)</f>
        <v>88</v>
      </c>
      <c r="V23">
        <v>0</v>
      </c>
      <c r="W23" s="11">
        <f t="shared" si="3"/>
        <v>0</v>
      </c>
      <c r="X23"/>
      <c r="Y23" s="11">
        <f t="shared" si="4"/>
        <v>0</v>
      </c>
      <c r="Z23">
        <v>91</v>
      </c>
      <c r="AA23" s="11">
        <f t="shared" si="5"/>
        <v>91</v>
      </c>
      <c r="AB23"/>
      <c r="AC23" s="11">
        <f t="shared" si="6"/>
        <v>0</v>
      </c>
      <c r="AD23"/>
      <c r="AE23" s="11">
        <f t="shared" si="7"/>
        <v>0</v>
      </c>
      <c r="AF23"/>
      <c r="AG23" s="11">
        <f t="shared" si="8"/>
        <v>0</v>
      </c>
      <c r="AI23" s="11">
        <f t="shared" si="9"/>
        <v>0</v>
      </c>
      <c r="AJ23"/>
      <c r="AK23" s="11">
        <f t="shared" si="10"/>
        <v>0</v>
      </c>
      <c r="AL23" s="16">
        <f t="shared" si="11"/>
        <v>256</v>
      </c>
      <c r="AM23"/>
      <c r="AN23">
        <f t="shared" si="12"/>
        <v>77</v>
      </c>
      <c r="AO23">
        <f t="shared" si="13"/>
        <v>0</v>
      </c>
      <c r="AP23">
        <f t="shared" si="14"/>
        <v>88</v>
      </c>
      <c r="AQ23">
        <f t="shared" si="15"/>
        <v>0</v>
      </c>
      <c r="AR23">
        <f t="shared" si="16"/>
        <v>0</v>
      </c>
      <c r="AS23">
        <f t="shared" si="17"/>
        <v>91</v>
      </c>
      <c r="AT23">
        <f t="shared" si="18"/>
        <v>0</v>
      </c>
      <c r="AU23">
        <f t="shared" si="19"/>
        <v>0</v>
      </c>
      <c r="AV23">
        <f t="shared" si="20"/>
        <v>0</v>
      </c>
      <c r="AW23">
        <f t="shared" si="21"/>
        <v>0</v>
      </c>
      <c r="AX23">
        <f t="shared" si="22"/>
        <v>0</v>
      </c>
      <c r="AY23" s="14" cm="1">
        <f t="array" ref="AY23">SUMPRODUCT(LARGE(AN23:AX23, {1,2,3}))</f>
        <v>256</v>
      </c>
      <c r="AZ23"/>
    </row>
    <row r="24" spans="1:52" x14ac:dyDescent="0.35">
      <c r="A24" s="44">
        <v>99093</v>
      </c>
      <c r="B24" t="str">
        <f t="shared" si="0"/>
        <v>EE99093</v>
      </c>
      <c r="C24" t="s">
        <v>6916</v>
      </c>
      <c r="D24" t="s">
        <v>7095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">
        <v>6886</v>
      </c>
      <c r="J24" t="s">
        <v>18</v>
      </c>
      <c r="K24" t="str">
        <f>_xlfn.IFNA((VLOOKUP(J24,DivisionLookup!A:B,2,FALSE)),"")</f>
        <v>North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v>77</v>
      </c>
      <c r="Q24" s="11">
        <f t="shared" si="1"/>
        <v>77</v>
      </c>
      <c r="R24">
        <v>0</v>
      </c>
      <c r="S24" s="11">
        <f t="shared" si="2"/>
        <v>0</v>
      </c>
      <c r="T24">
        <v>79</v>
      </c>
      <c r="U24" s="11">
        <f>IF(IF(T24,T24+$M24,0)&lt;=100,IF(T24,T24+$M24,0),100)</f>
        <v>79</v>
      </c>
      <c r="V24">
        <v>0</v>
      </c>
      <c r="W24" s="11">
        <f t="shared" si="3"/>
        <v>0</v>
      </c>
      <c r="X24"/>
      <c r="Y24" s="11">
        <f t="shared" si="4"/>
        <v>0</v>
      </c>
      <c r="Z24">
        <v>81</v>
      </c>
      <c r="AA24" s="11">
        <f t="shared" si="5"/>
        <v>81</v>
      </c>
      <c r="AB24"/>
      <c r="AC24" s="11">
        <f t="shared" si="6"/>
        <v>0</v>
      </c>
      <c r="AD24"/>
      <c r="AE24" s="11">
        <f t="shared" si="7"/>
        <v>0</v>
      </c>
      <c r="AF24"/>
      <c r="AG24" s="11">
        <f t="shared" si="8"/>
        <v>0</v>
      </c>
      <c r="AI24" s="11">
        <f t="shared" si="9"/>
        <v>0</v>
      </c>
      <c r="AJ24"/>
      <c r="AK24" s="11">
        <f t="shared" si="10"/>
        <v>0</v>
      </c>
      <c r="AL24" s="16">
        <f t="shared" si="11"/>
        <v>237</v>
      </c>
      <c r="AM24"/>
      <c r="AN24">
        <f t="shared" si="12"/>
        <v>77</v>
      </c>
      <c r="AO24">
        <f t="shared" si="13"/>
        <v>0</v>
      </c>
      <c r="AP24">
        <f t="shared" si="14"/>
        <v>79</v>
      </c>
      <c r="AQ24">
        <f t="shared" si="15"/>
        <v>0</v>
      </c>
      <c r="AR24">
        <f t="shared" si="16"/>
        <v>0</v>
      </c>
      <c r="AS24">
        <f t="shared" si="17"/>
        <v>81</v>
      </c>
      <c r="AT24">
        <f t="shared" si="18"/>
        <v>0</v>
      </c>
      <c r="AU24">
        <f t="shared" si="19"/>
        <v>0</v>
      </c>
      <c r="AV24">
        <f t="shared" si="20"/>
        <v>0</v>
      </c>
      <c r="AW24">
        <f t="shared" si="21"/>
        <v>0</v>
      </c>
      <c r="AX24">
        <f t="shared" si="22"/>
        <v>0</v>
      </c>
      <c r="AY24" s="14" cm="1">
        <f t="array" ref="AY24">SUMPRODUCT(LARGE(AN24:AX24, {1,2,3}))</f>
        <v>237</v>
      </c>
      <c r="AZ24"/>
    </row>
    <row r="25" spans="1:52" x14ac:dyDescent="0.35">
      <c r="A25" s="44">
        <v>90948</v>
      </c>
      <c r="B25" t="str">
        <f t="shared" si="0"/>
        <v>EE90948</v>
      </c>
      <c r="C25" t="s">
        <v>6906</v>
      </c>
      <c r="D25" t="s">
        <v>7175</v>
      </c>
      <c r="E25" s="26" t="str">
        <f>_xlfn.IFNA((VLOOKUP(B25,IssueLookup!A:B,2,FALSE)),"")</f>
        <v>AA</v>
      </c>
      <c r="F25" s="26" t="str">
        <f>_xlfn.IFNA((VLOOKUP(B25,IssueLookup!C:D,2,FALSE)),"")</f>
        <v>AA</v>
      </c>
      <c r="G25" s="26" t="str">
        <f>_xlfn.IFNA((VLOOKUP(B25,IssueLookup!E:F,2,FALSE)),"")</f>
        <v>AA</v>
      </c>
      <c r="H25" s="26" t="str">
        <f>_xlfn.IFNA((VLOOKUP(B25,IssueLookup!G:H,2,FALSE)),"")</f>
        <v>AA</v>
      </c>
      <c r="I25" t="s">
        <v>6886</v>
      </c>
      <c r="J25" t="s">
        <v>22</v>
      </c>
      <c r="K25" t="str">
        <f>_xlfn.IFNA((VLOOKUP(J25,DivisionLookup!A:B,2,FALSE)),"")</f>
        <v>North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v>72</v>
      </c>
      <c r="Q25" s="11">
        <f t="shared" si="1"/>
        <v>72</v>
      </c>
      <c r="R25">
        <v>0</v>
      </c>
      <c r="S25" s="11">
        <f t="shared" si="2"/>
        <v>0</v>
      </c>
      <c r="T25">
        <v>80</v>
      </c>
      <c r="U25" s="11">
        <f>IF(IF(T25,T25+$L25,0)&lt;=100,IF(T25,T25+$L25,0),100)</f>
        <v>80</v>
      </c>
      <c r="V25">
        <v>0</v>
      </c>
      <c r="W25" s="11">
        <f t="shared" si="3"/>
        <v>0</v>
      </c>
      <c r="X25"/>
      <c r="Y25" s="11">
        <f t="shared" si="4"/>
        <v>0</v>
      </c>
      <c r="Z25">
        <v>78</v>
      </c>
      <c r="AA25" s="11">
        <f t="shared" si="5"/>
        <v>78</v>
      </c>
      <c r="AB25"/>
      <c r="AC25" s="11">
        <f t="shared" si="6"/>
        <v>0</v>
      </c>
      <c r="AD25"/>
      <c r="AE25" s="11">
        <f t="shared" si="7"/>
        <v>0</v>
      </c>
      <c r="AF25"/>
      <c r="AG25" s="11">
        <f t="shared" si="8"/>
        <v>0</v>
      </c>
      <c r="AI25" s="11">
        <f t="shared" si="9"/>
        <v>0</v>
      </c>
      <c r="AJ25"/>
      <c r="AK25" s="11">
        <f t="shared" si="10"/>
        <v>0</v>
      </c>
      <c r="AL25" s="16">
        <f t="shared" si="11"/>
        <v>230</v>
      </c>
      <c r="AN25">
        <f t="shared" si="12"/>
        <v>72</v>
      </c>
      <c r="AO25">
        <f t="shared" si="13"/>
        <v>0</v>
      </c>
      <c r="AP25">
        <f t="shared" si="14"/>
        <v>80</v>
      </c>
      <c r="AQ25">
        <f t="shared" si="15"/>
        <v>0</v>
      </c>
      <c r="AR25">
        <f t="shared" si="16"/>
        <v>0</v>
      </c>
      <c r="AS25">
        <f t="shared" si="17"/>
        <v>78</v>
      </c>
      <c r="AT25">
        <f t="shared" si="18"/>
        <v>0</v>
      </c>
      <c r="AU25">
        <f t="shared" si="19"/>
        <v>0</v>
      </c>
      <c r="AV25">
        <f t="shared" si="20"/>
        <v>0</v>
      </c>
      <c r="AW25">
        <f t="shared" si="21"/>
        <v>0</v>
      </c>
      <c r="AX25">
        <f t="shared" si="22"/>
        <v>0</v>
      </c>
      <c r="AY25" s="14" cm="1">
        <f t="array" ref="AY25">SUMPRODUCT(LARGE(AN25:AX25, {1,2,3}))</f>
        <v>230</v>
      </c>
      <c r="AZ25"/>
    </row>
    <row r="26" spans="1:52" x14ac:dyDescent="0.35">
      <c r="A26" s="44">
        <v>107743</v>
      </c>
      <c r="B26" t="str">
        <f t="shared" si="0"/>
        <v>EE107743</v>
      </c>
      <c r="C26" t="s">
        <v>7121</v>
      </c>
      <c r="D26" t="s">
        <v>7122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">
        <v>6886</v>
      </c>
      <c r="J26" t="s">
        <v>21</v>
      </c>
      <c r="K26" t="str">
        <f>_xlfn.IFNA((VLOOKUP(J26,DivisionLookup!A:B,2,FALSE)),"")</f>
        <v>North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v>61</v>
      </c>
      <c r="Q26" s="11">
        <f t="shared" si="1"/>
        <v>61</v>
      </c>
      <c r="R26">
        <v>0</v>
      </c>
      <c r="S26" s="11">
        <f t="shared" si="2"/>
        <v>0</v>
      </c>
      <c r="T26">
        <v>75</v>
      </c>
      <c r="U26" s="11">
        <f t="shared" ref="U26:U31" si="23">IF(IF(T26,T26+$M26,0)&lt;=100,IF(T26,T26+$M26,0),100)</f>
        <v>75</v>
      </c>
      <c r="V26">
        <v>0</v>
      </c>
      <c r="W26" s="11">
        <f t="shared" si="3"/>
        <v>0</v>
      </c>
      <c r="X26"/>
      <c r="Y26" s="11">
        <f t="shared" si="4"/>
        <v>0</v>
      </c>
      <c r="Z26">
        <v>90</v>
      </c>
      <c r="AA26" s="11">
        <f t="shared" si="5"/>
        <v>90</v>
      </c>
      <c r="AB26"/>
      <c r="AC26" s="11">
        <f t="shared" si="6"/>
        <v>0</v>
      </c>
      <c r="AD26"/>
      <c r="AE26" s="11">
        <f t="shared" si="7"/>
        <v>0</v>
      </c>
      <c r="AF26"/>
      <c r="AG26" s="11">
        <f t="shared" si="8"/>
        <v>0</v>
      </c>
      <c r="AI26" s="11">
        <f t="shared" si="9"/>
        <v>0</v>
      </c>
      <c r="AJ26"/>
      <c r="AK26" s="11">
        <f t="shared" si="10"/>
        <v>0</v>
      </c>
      <c r="AL26" s="16">
        <f t="shared" si="11"/>
        <v>226</v>
      </c>
      <c r="AM26"/>
      <c r="AN26">
        <f t="shared" si="12"/>
        <v>61</v>
      </c>
      <c r="AO26">
        <f t="shared" si="13"/>
        <v>0</v>
      </c>
      <c r="AP26">
        <f t="shared" si="14"/>
        <v>75</v>
      </c>
      <c r="AQ26">
        <f t="shared" si="15"/>
        <v>0</v>
      </c>
      <c r="AR26">
        <f t="shared" si="16"/>
        <v>0</v>
      </c>
      <c r="AS26">
        <f t="shared" si="17"/>
        <v>90</v>
      </c>
      <c r="AT26">
        <f t="shared" si="18"/>
        <v>0</v>
      </c>
      <c r="AU26">
        <f t="shared" si="19"/>
        <v>0</v>
      </c>
      <c r="AV26">
        <f t="shared" si="20"/>
        <v>0</v>
      </c>
      <c r="AW26">
        <f t="shared" si="21"/>
        <v>0</v>
      </c>
      <c r="AX26">
        <f t="shared" si="22"/>
        <v>0</v>
      </c>
      <c r="AY26" s="14" cm="1">
        <f t="array" ref="AY26">SUMPRODUCT(LARGE(AN26:AX26, {1,2,3}))</f>
        <v>226</v>
      </c>
      <c r="AZ26"/>
    </row>
    <row r="27" spans="1:52" x14ac:dyDescent="0.35">
      <c r="A27">
        <v>35315</v>
      </c>
      <c r="B27" t="str">
        <f t="shared" si="0"/>
        <v>EE35315</v>
      </c>
      <c r="C27" t="s">
        <v>6911</v>
      </c>
      <c r="D27" t="s">
        <v>6986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AA</v>
      </c>
      <c r="H27" s="26" t="str">
        <f>_xlfn.IFNA((VLOOKUP(B27,IssueLookup!G:H,2,FALSE)),"")</f>
        <v>AA</v>
      </c>
      <c r="I27" t="s">
        <v>6886</v>
      </c>
      <c r="J27" t="s">
        <v>23</v>
      </c>
      <c r="K27" t="str">
        <f>_xlfn.IFNA((VLOOKUP(J27,DivisionLookup!A:B,2,FALSE)),"")</f>
        <v>South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v>0</v>
      </c>
      <c r="Q27" s="11">
        <f t="shared" si="1"/>
        <v>0</v>
      </c>
      <c r="R27">
        <v>92</v>
      </c>
      <c r="S27" s="11">
        <f t="shared" si="2"/>
        <v>92</v>
      </c>
      <c r="T27">
        <v>0</v>
      </c>
      <c r="U27" s="11">
        <f t="shared" si="23"/>
        <v>0</v>
      </c>
      <c r="V27">
        <v>91</v>
      </c>
      <c r="W27" s="11">
        <f t="shared" si="3"/>
        <v>91</v>
      </c>
      <c r="X27"/>
      <c r="Y27" s="11">
        <f t="shared" si="4"/>
        <v>0</v>
      </c>
      <c r="Z27">
        <v>0</v>
      </c>
      <c r="AA27" s="11">
        <f t="shared" si="5"/>
        <v>0</v>
      </c>
      <c r="AB27"/>
      <c r="AC27" s="11">
        <f t="shared" si="6"/>
        <v>0</v>
      </c>
      <c r="AD27"/>
      <c r="AE27" s="11">
        <f t="shared" si="7"/>
        <v>0</v>
      </c>
      <c r="AF27"/>
      <c r="AG27" s="11">
        <f t="shared" si="8"/>
        <v>0</v>
      </c>
      <c r="AI27" s="11">
        <f t="shared" si="9"/>
        <v>0</v>
      </c>
      <c r="AJ27"/>
      <c r="AK27" s="11">
        <f t="shared" si="10"/>
        <v>0</v>
      </c>
      <c r="AL27" s="16">
        <f t="shared" si="11"/>
        <v>183</v>
      </c>
      <c r="AM27"/>
      <c r="AN27">
        <f t="shared" si="12"/>
        <v>0</v>
      </c>
      <c r="AO27">
        <f t="shared" si="13"/>
        <v>92</v>
      </c>
      <c r="AP27">
        <f t="shared" si="14"/>
        <v>0</v>
      </c>
      <c r="AQ27">
        <f t="shared" si="15"/>
        <v>91</v>
      </c>
      <c r="AR27">
        <f t="shared" si="16"/>
        <v>0</v>
      </c>
      <c r="AS27">
        <f t="shared" si="17"/>
        <v>0</v>
      </c>
      <c r="AT27">
        <f t="shared" si="18"/>
        <v>0</v>
      </c>
      <c r="AU27">
        <f t="shared" si="19"/>
        <v>0</v>
      </c>
      <c r="AV27">
        <f t="shared" si="20"/>
        <v>0</v>
      </c>
      <c r="AW27">
        <f t="shared" si="21"/>
        <v>0</v>
      </c>
      <c r="AX27">
        <f t="shared" si="22"/>
        <v>0</v>
      </c>
      <c r="AY27" s="14" cm="1">
        <f t="array" ref="AY27">SUMPRODUCT(LARGE(AN27:AX27, {1,2,3}))</f>
        <v>183</v>
      </c>
      <c r="AZ27"/>
    </row>
    <row r="28" spans="1:52" x14ac:dyDescent="0.35">
      <c r="A28" s="44">
        <v>114638</v>
      </c>
      <c r="B28" t="str">
        <f t="shared" si="0"/>
        <v>EE114638</v>
      </c>
      <c r="C28" t="s">
        <v>7123</v>
      </c>
      <c r="D28" t="s">
        <v>7124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">
        <v>6886</v>
      </c>
      <c r="J28" t="s">
        <v>21</v>
      </c>
      <c r="K28" t="str">
        <f>_xlfn.IFNA((VLOOKUP(J28,DivisionLookup!A:B,2,FALSE)),"")</f>
        <v>North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v>0</v>
      </c>
      <c r="Q28" s="11">
        <f t="shared" si="1"/>
        <v>0</v>
      </c>
      <c r="R28">
        <v>0</v>
      </c>
      <c r="S28" s="11">
        <f t="shared" si="2"/>
        <v>0</v>
      </c>
      <c r="T28">
        <v>86</v>
      </c>
      <c r="U28" s="11">
        <f t="shared" si="23"/>
        <v>86</v>
      </c>
      <c r="V28">
        <v>0</v>
      </c>
      <c r="W28" s="11">
        <f t="shared" si="3"/>
        <v>0</v>
      </c>
      <c r="X28"/>
      <c r="Y28" s="11">
        <f t="shared" si="4"/>
        <v>0</v>
      </c>
      <c r="Z28">
        <v>92</v>
      </c>
      <c r="AA28" s="11">
        <f t="shared" si="5"/>
        <v>92</v>
      </c>
      <c r="AB28"/>
      <c r="AC28" s="11">
        <f t="shared" si="6"/>
        <v>0</v>
      </c>
      <c r="AD28"/>
      <c r="AE28" s="11">
        <f t="shared" si="7"/>
        <v>0</v>
      </c>
      <c r="AF28"/>
      <c r="AG28" s="11">
        <f t="shared" si="8"/>
        <v>0</v>
      </c>
      <c r="AI28" s="11">
        <f t="shared" si="9"/>
        <v>0</v>
      </c>
      <c r="AJ28"/>
      <c r="AK28" s="11">
        <f t="shared" si="10"/>
        <v>0</v>
      </c>
      <c r="AL28" s="16">
        <f t="shared" si="11"/>
        <v>178</v>
      </c>
      <c r="AM28"/>
      <c r="AN28">
        <f t="shared" si="12"/>
        <v>0</v>
      </c>
      <c r="AO28">
        <f t="shared" si="13"/>
        <v>0</v>
      </c>
      <c r="AP28">
        <f t="shared" si="14"/>
        <v>86</v>
      </c>
      <c r="AQ28">
        <f t="shared" si="15"/>
        <v>0</v>
      </c>
      <c r="AR28">
        <f t="shared" si="16"/>
        <v>0</v>
      </c>
      <c r="AS28">
        <f t="shared" si="17"/>
        <v>92</v>
      </c>
      <c r="AT28">
        <f t="shared" si="18"/>
        <v>0</v>
      </c>
      <c r="AU28">
        <f t="shared" si="19"/>
        <v>0</v>
      </c>
      <c r="AV28">
        <f t="shared" si="20"/>
        <v>0</v>
      </c>
      <c r="AW28">
        <f t="shared" si="21"/>
        <v>0</v>
      </c>
      <c r="AX28">
        <f t="shared" si="22"/>
        <v>0</v>
      </c>
      <c r="AY28" s="14" cm="1">
        <f t="array" ref="AY28">SUMPRODUCT(LARGE(AN28:AX28, {1,2,3}))</f>
        <v>178</v>
      </c>
      <c r="AZ28"/>
    </row>
    <row r="29" spans="1:52" x14ac:dyDescent="0.35">
      <c r="A29">
        <v>128948</v>
      </c>
      <c r="B29" t="str">
        <f t="shared" si="0"/>
        <v>EE128948</v>
      </c>
      <c r="C29" t="s">
        <v>6939</v>
      </c>
      <c r="D29" t="s">
        <v>7019</v>
      </c>
      <c r="E29" s="26" t="str">
        <f>_xlfn.IFNA((VLOOKUP(B29,IssueLookup!A:B,2,FALSE)),"")</f>
        <v>AA</v>
      </c>
      <c r="F29" s="26" t="str">
        <f>_xlfn.IFNA((VLOOKUP(B29,IssueLookup!C:D,2,FALSE)),"")</f>
        <v>AA</v>
      </c>
      <c r="G29" s="26" t="str">
        <f>_xlfn.IFNA((VLOOKUP(B29,IssueLookup!E:F,2,FALSE)),"")</f>
        <v>AA</v>
      </c>
      <c r="H29" s="26" t="str">
        <f>_xlfn.IFNA((VLOOKUP(B29,IssueLookup!G:H,2,FALSE)),"")</f>
        <v>AA</v>
      </c>
      <c r="I29" t="s">
        <v>6886</v>
      </c>
      <c r="J29" t="s">
        <v>20</v>
      </c>
      <c r="K29" t="str">
        <f>_xlfn.IFNA((VLOOKUP(J29,DivisionLookup!A:B,2,FALSE)),"")</f>
        <v>South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v>0</v>
      </c>
      <c r="Q29" s="11">
        <f t="shared" si="1"/>
        <v>0</v>
      </c>
      <c r="R29">
        <v>85</v>
      </c>
      <c r="S29" s="11">
        <f t="shared" si="2"/>
        <v>85</v>
      </c>
      <c r="T29">
        <v>0</v>
      </c>
      <c r="U29" s="11">
        <f t="shared" si="23"/>
        <v>0</v>
      </c>
      <c r="V29">
        <v>91</v>
      </c>
      <c r="W29" s="11">
        <f t="shared" si="3"/>
        <v>91</v>
      </c>
      <c r="X29"/>
      <c r="Y29" s="11">
        <f t="shared" si="4"/>
        <v>0</v>
      </c>
      <c r="Z29">
        <v>0</v>
      </c>
      <c r="AA29" s="11">
        <f t="shared" si="5"/>
        <v>0</v>
      </c>
      <c r="AB29"/>
      <c r="AC29" s="11">
        <f t="shared" si="6"/>
        <v>0</v>
      </c>
      <c r="AD29"/>
      <c r="AE29" s="11">
        <f t="shared" si="7"/>
        <v>0</v>
      </c>
      <c r="AF29"/>
      <c r="AG29" s="11">
        <f t="shared" si="8"/>
        <v>0</v>
      </c>
      <c r="AI29" s="11">
        <f t="shared" si="9"/>
        <v>0</v>
      </c>
      <c r="AJ29"/>
      <c r="AK29" s="11">
        <f t="shared" si="10"/>
        <v>0</v>
      </c>
      <c r="AL29" s="16">
        <f t="shared" si="11"/>
        <v>176</v>
      </c>
      <c r="AM29"/>
      <c r="AN29">
        <f t="shared" si="12"/>
        <v>0</v>
      </c>
      <c r="AO29">
        <f t="shared" si="13"/>
        <v>85</v>
      </c>
      <c r="AP29">
        <f t="shared" si="14"/>
        <v>0</v>
      </c>
      <c r="AQ29">
        <f t="shared" si="15"/>
        <v>91</v>
      </c>
      <c r="AR29">
        <f t="shared" si="16"/>
        <v>0</v>
      </c>
      <c r="AS29">
        <f t="shared" si="17"/>
        <v>0</v>
      </c>
      <c r="AT29">
        <f t="shared" si="18"/>
        <v>0</v>
      </c>
      <c r="AU29">
        <f t="shared" si="19"/>
        <v>0</v>
      </c>
      <c r="AV29">
        <f t="shared" si="20"/>
        <v>0</v>
      </c>
      <c r="AW29">
        <f t="shared" si="21"/>
        <v>0</v>
      </c>
      <c r="AX29">
        <f t="shared" si="22"/>
        <v>0</v>
      </c>
      <c r="AY29" s="14" cm="1">
        <f t="array" ref="AY29">SUMPRODUCT(LARGE(AN29:AX29, {1,2,3}))</f>
        <v>176</v>
      </c>
      <c r="AZ29"/>
    </row>
    <row r="30" spans="1:52" x14ac:dyDescent="0.35">
      <c r="A30">
        <v>127262</v>
      </c>
      <c r="B30" t="str">
        <f t="shared" si="0"/>
        <v>EE127262</v>
      </c>
      <c r="C30" t="s">
        <v>6956</v>
      </c>
      <c r="D30" t="s">
        <v>7044</v>
      </c>
      <c r="E30" s="26" t="str">
        <f>_xlfn.IFNA((VLOOKUP(B30,IssueLookup!A:B,2,FALSE)),"")</f>
        <v>AA</v>
      </c>
      <c r="F30" s="26" t="str">
        <f>_xlfn.IFNA((VLOOKUP(B30,IssueLookup!C:D,2,FALSE)),"")</f>
        <v>AA</v>
      </c>
      <c r="G30" s="26" t="str">
        <f>_xlfn.IFNA((VLOOKUP(B30,IssueLookup!E:F,2,FALSE)),"")</f>
        <v>AA</v>
      </c>
      <c r="H30" s="26" t="str">
        <f>_xlfn.IFNA((VLOOKUP(B30,IssueLookup!G:H,2,FALSE)),"")</f>
        <v>AA</v>
      </c>
      <c r="I30" t="s">
        <v>6886</v>
      </c>
      <c r="J30" t="s">
        <v>20</v>
      </c>
      <c r="K30" t="str">
        <f>_xlfn.IFNA((VLOOKUP(J30,DivisionLookup!A:B,2,FALSE)),"")</f>
        <v>South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v>0</v>
      </c>
      <c r="Q30" s="11">
        <f t="shared" si="1"/>
        <v>0</v>
      </c>
      <c r="R30">
        <v>86</v>
      </c>
      <c r="S30" s="11">
        <f t="shared" si="2"/>
        <v>86</v>
      </c>
      <c r="T30">
        <v>0</v>
      </c>
      <c r="U30" s="11">
        <f t="shared" si="23"/>
        <v>0</v>
      </c>
      <c r="V30">
        <v>87</v>
      </c>
      <c r="W30" s="11">
        <f t="shared" si="3"/>
        <v>87</v>
      </c>
      <c r="X30"/>
      <c r="Y30" s="11">
        <f t="shared" si="4"/>
        <v>0</v>
      </c>
      <c r="Z30">
        <v>0</v>
      </c>
      <c r="AA30" s="11">
        <f t="shared" si="5"/>
        <v>0</v>
      </c>
      <c r="AB30"/>
      <c r="AC30" s="11">
        <f t="shared" si="6"/>
        <v>0</v>
      </c>
      <c r="AD30"/>
      <c r="AE30" s="11">
        <f t="shared" si="7"/>
        <v>0</v>
      </c>
      <c r="AF30"/>
      <c r="AG30" s="11">
        <f t="shared" si="8"/>
        <v>0</v>
      </c>
      <c r="AI30" s="11">
        <f t="shared" si="9"/>
        <v>0</v>
      </c>
      <c r="AJ30"/>
      <c r="AK30" s="11">
        <f t="shared" si="10"/>
        <v>0</v>
      </c>
      <c r="AL30" s="16">
        <f t="shared" si="11"/>
        <v>173</v>
      </c>
      <c r="AM30"/>
      <c r="AN30">
        <f t="shared" si="12"/>
        <v>0</v>
      </c>
      <c r="AO30">
        <f t="shared" si="13"/>
        <v>86</v>
      </c>
      <c r="AP30">
        <f t="shared" si="14"/>
        <v>0</v>
      </c>
      <c r="AQ30">
        <f t="shared" si="15"/>
        <v>87</v>
      </c>
      <c r="AR30">
        <f t="shared" si="16"/>
        <v>0</v>
      </c>
      <c r="AS30">
        <f t="shared" si="17"/>
        <v>0</v>
      </c>
      <c r="AT30">
        <f t="shared" si="18"/>
        <v>0</v>
      </c>
      <c r="AU30">
        <f t="shared" si="19"/>
        <v>0</v>
      </c>
      <c r="AV30">
        <f t="shared" si="20"/>
        <v>0</v>
      </c>
      <c r="AW30">
        <f t="shared" si="21"/>
        <v>0</v>
      </c>
      <c r="AX30">
        <f t="shared" si="22"/>
        <v>0</v>
      </c>
      <c r="AY30" s="14" cm="1">
        <f t="array" ref="AY30">SUMPRODUCT(LARGE(AN30:AX30, {1,2,3}))</f>
        <v>173</v>
      </c>
      <c r="AZ30"/>
    </row>
    <row r="31" spans="1:52" x14ac:dyDescent="0.35">
      <c r="A31">
        <v>125843</v>
      </c>
      <c r="B31" t="str">
        <f t="shared" si="0"/>
        <v>EE125843</v>
      </c>
      <c r="C31" t="s">
        <v>6963</v>
      </c>
      <c r="D31" t="s">
        <v>7061</v>
      </c>
      <c r="E31" s="26" t="str">
        <f>_xlfn.IFNA((VLOOKUP(B31,IssueLookup!A:B,2,FALSE)),"")</f>
        <v>AA</v>
      </c>
      <c r="F31" s="26" t="str">
        <f>_xlfn.IFNA((VLOOKUP(B31,IssueLookup!C:D,2,FALSE)),"")</f>
        <v>AA</v>
      </c>
      <c r="G31" s="26" t="str">
        <f>_xlfn.IFNA((VLOOKUP(B31,IssueLookup!E:F,2,FALSE)),"")</f>
        <v>AA</v>
      </c>
      <c r="H31" s="26" t="str">
        <f>_xlfn.IFNA((VLOOKUP(B31,IssueLookup!G:H,2,FALSE)),"")</f>
        <v>AA</v>
      </c>
      <c r="I31" t="s">
        <v>6887</v>
      </c>
      <c r="J31" t="s">
        <v>19</v>
      </c>
      <c r="K31" t="str">
        <f>_xlfn.IFNA((VLOOKUP(J31,DivisionLookup!A:B,2,FALSE)),"")</f>
        <v>South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v>0</v>
      </c>
      <c r="Q31" s="11">
        <f t="shared" si="1"/>
        <v>0</v>
      </c>
      <c r="R31">
        <v>86</v>
      </c>
      <c r="S31" s="11">
        <f t="shared" si="2"/>
        <v>86</v>
      </c>
      <c r="T31">
        <v>0</v>
      </c>
      <c r="U31" s="11">
        <f t="shared" si="23"/>
        <v>0</v>
      </c>
      <c r="V31">
        <v>86</v>
      </c>
      <c r="W31" s="11">
        <f t="shared" si="3"/>
        <v>86</v>
      </c>
      <c r="X31"/>
      <c r="Y31" s="11">
        <f t="shared" si="4"/>
        <v>0</v>
      </c>
      <c r="Z31">
        <v>0</v>
      </c>
      <c r="AA31" s="11">
        <f t="shared" si="5"/>
        <v>0</v>
      </c>
      <c r="AB31"/>
      <c r="AC31" s="11">
        <f t="shared" si="6"/>
        <v>0</v>
      </c>
      <c r="AD31"/>
      <c r="AE31" s="11">
        <f t="shared" si="7"/>
        <v>0</v>
      </c>
      <c r="AF31"/>
      <c r="AG31" s="11">
        <f t="shared" si="8"/>
        <v>0</v>
      </c>
      <c r="AI31" s="11">
        <f t="shared" si="9"/>
        <v>0</v>
      </c>
      <c r="AJ31"/>
      <c r="AK31" s="11">
        <f t="shared" si="10"/>
        <v>0</v>
      </c>
      <c r="AL31" s="16">
        <f t="shared" si="11"/>
        <v>172</v>
      </c>
      <c r="AM31"/>
      <c r="AN31">
        <f t="shared" si="12"/>
        <v>0</v>
      </c>
      <c r="AO31">
        <f t="shared" si="13"/>
        <v>86</v>
      </c>
      <c r="AP31">
        <f t="shared" si="14"/>
        <v>0</v>
      </c>
      <c r="AQ31">
        <f t="shared" si="15"/>
        <v>86</v>
      </c>
      <c r="AR31">
        <f t="shared" si="16"/>
        <v>0</v>
      </c>
      <c r="AS31">
        <f t="shared" si="17"/>
        <v>0</v>
      </c>
      <c r="AT31">
        <f t="shared" si="18"/>
        <v>0</v>
      </c>
      <c r="AU31">
        <f t="shared" si="19"/>
        <v>0</v>
      </c>
      <c r="AV31">
        <f t="shared" si="20"/>
        <v>0</v>
      </c>
      <c r="AW31">
        <f t="shared" si="21"/>
        <v>0</v>
      </c>
      <c r="AX31">
        <f t="shared" si="22"/>
        <v>0</v>
      </c>
      <c r="AY31" s="14" cm="1">
        <f t="array" ref="AY31">SUMPRODUCT(LARGE(AN31:AX31, {1,2,3}))</f>
        <v>172</v>
      </c>
      <c r="AZ31"/>
    </row>
    <row r="32" spans="1:52" x14ac:dyDescent="0.35">
      <c r="A32" s="44">
        <v>120278</v>
      </c>
      <c r="B32" t="str">
        <f t="shared" si="0"/>
        <v>EE120278</v>
      </c>
      <c r="C32" t="s">
        <v>6933</v>
      </c>
      <c r="D32" t="s">
        <v>7053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">
        <v>6886</v>
      </c>
      <c r="J32" t="s">
        <v>22</v>
      </c>
      <c r="K32" t="str">
        <f>_xlfn.IFNA((VLOOKUP(J32,DivisionLookup!A:B,2,FALSE)),"")</f>
        <v>North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v>84</v>
      </c>
      <c r="Q32" s="11">
        <f t="shared" si="1"/>
        <v>84</v>
      </c>
      <c r="R32">
        <v>0</v>
      </c>
      <c r="S32" s="11">
        <f t="shared" si="2"/>
        <v>0</v>
      </c>
      <c r="T32">
        <v>85</v>
      </c>
      <c r="U32" s="11">
        <f>IF(IF(T32,T32+$L32,0)&lt;=100,IF(T32,T32+$L32,0),100)</f>
        <v>85</v>
      </c>
      <c r="V32">
        <v>0</v>
      </c>
      <c r="W32" s="11">
        <f t="shared" si="3"/>
        <v>0</v>
      </c>
      <c r="X32"/>
      <c r="Y32" s="11">
        <f t="shared" si="4"/>
        <v>0</v>
      </c>
      <c r="Z32">
        <v>0</v>
      </c>
      <c r="AA32" s="11">
        <f t="shared" si="5"/>
        <v>0</v>
      </c>
      <c r="AB32"/>
      <c r="AC32" s="11">
        <f t="shared" si="6"/>
        <v>0</v>
      </c>
      <c r="AD32"/>
      <c r="AE32" s="11">
        <f t="shared" si="7"/>
        <v>0</v>
      </c>
      <c r="AF32"/>
      <c r="AG32" s="11">
        <f t="shared" si="8"/>
        <v>0</v>
      </c>
      <c r="AI32" s="11">
        <f t="shared" si="9"/>
        <v>0</v>
      </c>
      <c r="AJ32"/>
      <c r="AK32" s="11">
        <f t="shared" si="10"/>
        <v>0</v>
      </c>
      <c r="AL32" s="16">
        <f t="shared" si="11"/>
        <v>169</v>
      </c>
      <c r="AN32">
        <f t="shared" si="12"/>
        <v>84</v>
      </c>
      <c r="AO32">
        <f t="shared" si="13"/>
        <v>0</v>
      </c>
      <c r="AP32">
        <f t="shared" si="14"/>
        <v>85</v>
      </c>
      <c r="AQ32">
        <f t="shared" si="15"/>
        <v>0</v>
      </c>
      <c r="AR32">
        <f t="shared" si="16"/>
        <v>0</v>
      </c>
      <c r="AS32">
        <f t="shared" si="17"/>
        <v>0</v>
      </c>
      <c r="AT32">
        <f t="shared" si="18"/>
        <v>0</v>
      </c>
      <c r="AU32">
        <f t="shared" si="19"/>
        <v>0</v>
      </c>
      <c r="AV32">
        <f t="shared" si="20"/>
        <v>0</v>
      </c>
      <c r="AW32">
        <f t="shared" si="21"/>
        <v>0</v>
      </c>
      <c r="AX32">
        <f t="shared" si="22"/>
        <v>0</v>
      </c>
      <c r="AY32" s="14" cm="1">
        <f t="array" ref="AY32">SUMPRODUCT(LARGE(AN32:AX32, {1,2,3}))</f>
        <v>169</v>
      </c>
      <c r="AZ32"/>
    </row>
    <row r="33" spans="1:52" x14ac:dyDescent="0.35">
      <c r="A33">
        <v>120341</v>
      </c>
      <c r="B33" t="str">
        <f t="shared" si="0"/>
        <v>EE120341</v>
      </c>
      <c r="C33" t="s">
        <v>6962</v>
      </c>
      <c r="D33" t="s">
        <v>7059</v>
      </c>
      <c r="E33" s="26" t="str">
        <f>_xlfn.IFNA((VLOOKUP(B33,IssueLookup!A:B,2,FALSE)),"")</f>
        <v>AA</v>
      </c>
      <c r="F33" s="26" t="str">
        <f>_xlfn.IFNA((VLOOKUP(B33,IssueLookup!C:D,2,FALSE)),"")</f>
        <v>AA</v>
      </c>
      <c r="G33" s="26" t="str">
        <f>_xlfn.IFNA((VLOOKUP(B33,IssueLookup!E:F,2,FALSE)),"")</f>
        <v>AA</v>
      </c>
      <c r="H33" s="26" t="str">
        <f>_xlfn.IFNA((VLOOKUP(B33,IssueLookup!G:H,2,FALSE)),"")</f>
        <v>AA</v>
      </c>
      <c r="I33" t="s">
        <v>6886</v>
      </c>
      <c r="J33" t="s">
        <v>19</v>
      </c>
      <c r="K33" t="str">
        <f>_xlfn.IFNA((VLOOKUP(J33,DivisionLookup!A:B,2,FALSE)),"")</f>
        <v>South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v>0</v>
      </c>
      <c r="Q33" s="11">
        <f t="shared" si="1"/>
        <v>0</v>
      </c>
      <c r="R33">
        <v>84</v>
      </c>
      <c r="S33" s="11">
        <f t="shared" si="2"/>
        <v>84</v>
      </c>
      <c r="T33">
        <v>0</v>
      </c>
      <c r="U33" s="11">
        <f t="shared" ref="U33:U40" si="24">IF(IF(T33,T33+$M33,0)&lt;=100,IF(T33,T33+$M33,0),100)</f>
        <v>0</v>
      </c>
      <c r="V33">
        <v>84</v>
      </c>
      <c r="W33" s="11">
        <f t="shared" si="3"/>
        <v>84</v>
      </c>
      <c r="X33"/>
      <c r="Y33" s="11">
        <f t="shared" si="4"/>
        <v>0</v>
      </c>
      <c r="Z33">
        <v>0</v>
      </c>
      <c r="AA33" s="11">
        <f t="shared" si="5"/>
        <v>0</v>
      </c>
      <c r="AB33"/>
      <c r="AC33" s="11">
        <f t="shared" si="6"/>
        <v>0</v>
      </c>
      <c r="AD33"/>
      <c r="AE33" s="11">
        <f t="shared" si="7"/>
        <v>0</v>
      </c>
      <c r="AF33"/>
      <c r="AG33" s="11">
        <f t="shared" si="8"/>
        <v>0</v>
      </c>
      <c r="AI33" s="11">
        <f t="shared" si="9"/>
        <v>0</v>
      </c>
      <c r="AJ33"/>
      <c r="AK33" s="11">
        <f t="shared" si="10"/>
        <v>0</v>
      </c>
      <c r="AL33" s="16">
        <f t="shared" si="11"/>
        <v>168</v>
      </c>
      <c r="AM33"/>
      <c r="AN33">
        <f t="shared" si="12"/>
        <v>0</v>
      </c>
      <c r="AO33">
        <f t="shared" si="13"/>
        <v>84</v>
      </c>
      <c r="AP33">
        <f t="shared" si="14"/>
        <v>0</v>
      </c>
      <c r="AQ33">
        <f t="shared" si="15"/>
        <v>84</v>
      </c>
      <c r="AR33">
        <f t="shared" si="16"/>
        <v>0</v>
      </c>
      <c r="AS33">
        <f t="shared" si="17"/>
        <v>0</v>
      </c>
      <c r="AT33">
        <f t="shared" si="18"/>
        <v>0</v>
      </c>
      <c r="AU33">
        <f t="shared" si="19"/>
        <v>0</v>
      </c>
      <c r="AV33">
        <f t="shared" si="20"/>
        <v>0</v>
      </c>
      <c r="AW33">
        <f t="shared" si="21"/>
        <v>0</v>
      </c>
      <c r="AX33">
        <f t="shared" si="22"/>
        <v>0</v>
      </c>
      <c r="AY33" s="14" cm="1">
        <f t="array" ref="AY33">SUMPRODUCT(LARGE(AN33:AX33, {1,2,3}))</f>
        <v>168</v>
      </c>
      <c r="AZ33"/>
    </row>
    <row r="34" spans="1:52" x14ac:dyDescent="0.35">
      <c r="A34" s="44">
        <v>116977</v>
      </c>
      <c r="B34" t="str">
        <f t="shared" ref="B34:B65" si="25">_xlfn.CONCAT("EE",A34)</f>
        <v>EE116977</v>
      </c>
      <c r="C34" t="s">
        <v>7038</v>
      </c>
      <c r="D34" t="s">
        <v>7099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">
        <v>6886</v>
      </c>
      <c r="J34" t="s">
        <v>18</v>
      </c>
      <c r="K34" t="str">
        <f>_xlfn.IFNA((VLOOKUP(J34,DivisionLookup!A:B,2,FALSE)),"")</f>
        <v>North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v>83</v>
      </c>
      <c r="Q34" s="11">
        <f t="shared" si="1"/>
        <v>83</v>
      </c>
      <c r="R34">
        <v>0</v>
      </c>
      <c r="S34" s="11">
        <f t="shared" si="2"/>
        <v>0</v>
      </c>
      <c r="T34">
        <v>79</v>
      </c>
      <c r="U34" s="11">
        <f t="shared" si="24"/>
        <v>79</v>
      </c>
      <c r="V34">
        <v>0</v>
      </c>
      <c r="W34" s="11">
        <f t="shared" ref="W34:W65" si="26">IF(IF(V34,V34+$M34,0)&lt;=100,IF(V34,V34+$M34,0),100)</f>
        <v>0</v>
      </c>
      <c r="X34"/>
      <c r="Y34" s="11">
        <f t="shared" si="4"/>
        <v>0</v>
      </c>
      <c r="Z34">
        <v>0</v>
      </c>
      <c r="AA34" s="11">
        <f t="shared" ref="AA34:AA65" si="27">IF(IF(Z34,Z34+$M34,0)&lt;=100,IF(Z34,Z34+$M34,0),100)</f>
        <v>0</v>
      </c>
      <c r="AB34"/>
      <c r="AC34" s="11">
        <f t="shared" si="6"/>
        <v>0</v>
      </c>
      <c r="AD34"/>
      <c r="AE34" s="11">
        <f t="shared" si="7"/>
        <v>0</v>
      </c>
      <c r="AF34"/>
      <c r="AG34" s="11">
        <f t="shared" si="8"/>
        <v>0</v>
      </c>
      <c r="AI34" s="11">
        <f t="shared" si="9"/>
        <v>0</v>
      </c>
      <c r="AJ34"/>
      <c r="AK34" s="11">
        <f t="shared" si="10"/>
        <v>0</v>
      </c>
      <c r="AL34" s="16">
        <f t="shared" si="11"/>
        <v>162</v>
      </c>
      <c r="AM34"/>
      <c r="AN34">
        <f t="shared" si="12"/>
        <v>83</v>
      </c>
      <c r="AO34">
        <f t="shared" si="13"/>
        <v>0</v>
      </c>
      <c r="AP34">
        <f t="shared" si="14"/>
        <v>79</v>
      </c>
      <c r="AQ34">
        <f t="shared" si="15"/>
        <v>0</v>
      </c>
      <c r="AR34">
        <f t="shared" si="16"/>
        <v>0</v>
      </c>
      <c r="AS34">
        <f t="shared" si="17"/>
        <v>0</v>
      </c>
      <c r="AT34">
        <f t="shared" si="18"/>
        <v>0</v>
      </c>
      <c r="AU34">
        <f t="shared" si="19"/>
        <v>0</v>
      </c>
      <c r="AV34">
        <f t="shared" si="20"/>
        <v>0</v>
      </c>
      <c r="AW34">
        <f t="shared" si="21"/>
        <v>0</v>
      </c>
      <c r="AX34">
        <f t="shared" si="22"/>
        <v>0</v>
      </c>
      <c r="AY34" s="14" cm="1">
        <f t="array" ref="AY34">SUMPRODUCT(LARGE(AN34:AX34, {1,2,3}))</f>
        <v>162</v>
      </c>
    </row>
    <row r="35" spans="1:52" x14ac:dyDescent="0.35">
      <c r="A35" s="44">
        <v>104418</v>
      </c>
      <c r="B35" t="str">
        <f t="shared" si="25"/>
        <v>EE104418</v>
      </c>
      <c r="C35" t="s">
        <v>7113</v>
      </c>
      <c r="D35" t="s">
        <v>7114</v>
      </c>
      <c r="E35" s="26" t="str">
        <f>_xlfn.IFNA((VLOOKUP(B35,IssueLookup!A:B,2,FALSE)),"")</f>
        <v>AA</v>
      </c>
      <c r="F35" s="26" t="str">
        <f>_xlfn.IFNA((VLOOKUP(B35,IssueLookup!C:D,2,FALSE)),"")</f>
        <v>AA</v>
      </c>
      <c r="G35" s="26" t="str">
        <f>_xlfn.IFNA((VLOOKUP(B35,IssueLookup!E:F,2,FALSE)),"")</f>
        <v>AA</v>
      </c>
      <c r="H35" s="26" t="str">
        <f>_xlfn.IFNA((VLOOKUP(B35,IssueLookup!G:H,2,FALSE)),"")</f>
        <v>AA</v>
      </c>
      <c r="I35" t="s">
        <v>6889</v>
      </c>
      <c r="J35" t="s">
        <v>21</v>
      </c>
      <c r="K35" t="str">
        <f>_xlfn.IFNA((VLOOKUP(J35,DivisionLookup!A:B,2,FALSE)),"")</f>
        <v>North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v>76</v>
      </c>
      <c r="Q35" s="11">
        <f t="shared" si="1"/>
        <v>76</v>
      </c>
      <c r="R35">
        <v>0</v>
      </c>
      <c r="S35" s="11">
        <f t="shared" si="2"/>
        <v>0</v>
      </c>
      <c r="T35">
        <v>77</v>
      </c>
      <c r="U35" s="11">
        <f t="shared" si="24"/>
        <v>77</v>
      </c>
      <c r="V35">
        <v>0</v>
      </c>
      <c r="W35" s="11">
        <f t="shared" si="26"/>
        <v>0</v>
      </c>
      <c r="X35"/>
      <c r="Y35" s="11">
        <f t="shared" si="4"/>
        <v>0</v>
      </c>
      <c r="Z35">
        <v>0</v>
      </c>
      <c r="AA35" s="11">
        <f t="shared" si="27"/>
        <v>0</v>
      </c>
      <c r="AB35"/>
      <c r="AC35" s="11">
        <f t="shared" si="6"/>
        <v>0</v>
      </c>
      <c r="AD35"/>
      <c r="AE35" s="11">
        <f t="shared" si="7"/>
        <v>0</v>
      </c>
      <c r="AF35"/>
      <c r="AG35" s="11">
        <f t="shared" si="8"/>
        <v>0</v>
      </c>
      <c r="AI35" s="11">
        <f t="shared" si="9"/>
        <v>0</v>
      </c>
      <c r="AJ35"/>
      <c r="AK35" s="11">
        <f t="shared" si="10"/>
        <v>0</v>
      </c>
      <c r="AL35" s="16">
        <f t="shared" si="11"/>
        <v>153</v>
      </c>
      <c r="AN35">
        <f t="shared" si="12"/>
        <v>76</v>
      </c>
      <c r="AO35">
        <f t="shared" si="13"/>
        <v>0</v>
      </c>
      <c r="AP35">
        <f t="shared" si="14"/>
        <v>77</v>
      </c>
      <c r="AQ35">
        <f t="shared" si="15"/>
        <v>0</v>
      </c>
      <c r="AR35">
        <f t="shared" si="16"/>
        <v>0</v>
      </c>
      <c r="AS35">
        <f t="shared" si="17"/>
        <v>0</v>
      </c>
      <c r="AT35">
        <f t="shared" si="18"/>
        <v>0</v>
      </c>
      <c r="AU35">
        <f t="shared" si="19"/>
        <v>0</v>
      </c>
      <c r="AV35">
        <f t="shared" si="20"/>
        <v>0</v>
      </c>
      <c r="AW35">
        <f t="shared" si="21"/>
        <v>0</v>
      </c>
      <c r="AX35">
        <f t="shared" si="22"/>
        <v>0</v>
      </c>
      <c r="AY35" s="14" cm="1">
        <f t="array" ref="AY35">SUMPRODUCT(LARGE(AN35:AX35, {1,2,3}))</f>
        <v>153</v>
      </c>
      <c r="AZ35"/>
    </row>
    <row r="36" spans="1:52" x14ac:dyDescent="0.35">
      <c r="A36">
        <v>91579</v>
      </c>
      <c r="B36" t="str">
        <f t="shared" si="25"/>
        <v>EE91579</v>
      </c>
      <c r="C36" t="s">
        <v>6925</v>
      </c>
      <c r="D36" t="s">
        <v>7005</v>
      </c>
      <c r="E36" s="26" t="str">
        <f>_xlfn.IFNA((VLOOKUP(B36,IssueLookup!A:B,2,FALSE)),"")</f>
        <v>AA</v>
      </c>
      <c r="F36" s="26" t="str">
        <f>_xlfn.IFNA((VLOOKUP(B36,IssueLookup!C:D,2,FALSE)),"")</f>
        <v>AA</v>
      </c>
      <c r="G36" s="26" t="str">
        <f>_xlfn.IFNA((VLOOKUP(B36,IssueLookup!E:F,2,FALSE)),"")</f>
        <v>AA</v>
      </c>
      <c r="H36" s="26" t="str">
        <f>_xlfn.IFNA((VLOOKUP(B36,IssueLookup!G:H,2,FALSE)),"")</f>
        <v>AA</v>
      </c>
      <c r="I36" t="s">
        <v>6886</v>
      </c>
      <c r="J36" t="s">
        <v>17</v>
      </c>
      <c r="K36" t="str">
        <f>_xlfn.IFNA((VLOOKUP(J36,DivisionLookup!A:B,2,FALSE)),"")</f>
        <v>South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v>0</v>
      </c>
      <c r="Q36" s="11">
        <f t="shared" si="1"/>
        <v>0</v>
      </c>
      <c r="R36">
        <v>92</v>
      </c>
      <c r="S36" s="11">
        <f t="shared" si="2"/>
        <v>92</v>
      </c>
      <c r="T36">
        <v>0</v>
      </c>
      <c r="U36" s="11">
        <f t="shared" si="24"/>
        <v>0</v>
      </c>
      <c r="V36">
        <v>0</v>
      </c>
      <c r="W36" s="11">
        <f t="shared" si="26"/>
        <v>0</v>
      </c>
      <c r="X36"/>
      <c r="Y36" s="11">
        <f t="shared" si="4"/>
        <v>0</v>
      </c>
      <c r="Z36">
        <v>0</v>
      </c>
      <c r="AA36" s="11">
        <f t="shared" si="27"/>
        <v>0</v>
      </c>
      <c r="AB36"/>
      <c r="AC36" s="11">
        <f t="shared" si="6"/>
        <v>0</v>
      </c>
      <c r="AD36"/>
      <c r="AE36" s="11">
        <f t="shared" si="7"/>
        <v>0</v>
      </c>
      <c r="AF36"/>
      <c r="AG36" s="11">
        <f t="shared" si="8"/>
        <v>0</v>
      </c>
      <c r="AI36" s="11">
        <f t="shared" si="9"/>
        <v>0</v>
      </c>
      <c r="AJ36"/>
      <c r="AK36" s="11">
        <f t="shared" si="10"/>
        <v>0</v>
      </c>
      <c r="AL36" s="16">
        <f t="shared" si="11"/>
        <v>92</v>
      </c>
      <c r="AN36">
        <f t="shared" si="12"/>
        <v>0</v>
      </c>
      <c r="AO36">
        <f t="shared" si="13"/>
        <v>92</v>
      </c>
      <c r="AP36">
        <f t="shared" si="14"/>
        <v>0</v>
      </c>
      <c r="AQ36">
        <f t="shared" si="15"/>
        <v>0</v>
      </c>
      <c r="AR36">
        <f t="shared" si="16"/>
        <v>0</v>
      </c>
      <c r="AS36">
        <f t="shared" si="17"/>
        <v>0</v>
      </c>
      <c r="AT36">
        <f t="shared" si="18"/>
        <v>0</v>
      </c>
      <c r="AU36">
        <f t="shared" si="19"/>
        <v>0</v>
      </c>
      <c r="AV36">
        <f t="shared" si="20"/>
        <v>0</v>
      </c>
      <c r="AW36">
        <f t="shared" si="21"/>
        <v>0</v>
      </c>
      <c r="AX36">
        <f t="shared" si="22"/>
        <v>0</v>
      </c>
      <c r="AY36" s="14" cm="1">
        <f t="array" ref="AY36">SUMPRODUCT(LARGE(AN36:AX36, {1,2,3}))</f>
        <v>92</v>
      </c>
      <c r="AZ36"/>
    </row>
    <row r="37" spans="1:52" x14ac:dyDescent="0.35">
      <c r="A37">
        <v>129151</v>
      </c>
      <c r="B37" t="str">
        <f t="shared" si="25"/>
        <v>EE129151</v>
      </c>
      <c r="C37" t="s">
        <v>6914</v>
      </c>
      <c r="D37" t="s">
        <v>7014</v>
      </c>
      <c r="E37" s="26" t="str">
        <f>_xlfn.IFNA((VLOOKUP(B37,IssueLookup!A:B,2,FALSE)),"")</f>
        <v>AA</v>
      </c>
      <c r="F37" s="26" t="str">
        <f>_xlfn.IFNA((VLOOKUP(B37,IssueLookup!C:D,2,FALSE)),"")</f>
        <v>AA</v>
      </c>
      <c r="G37" s="26" t="str">
        <f>_xlfn.IFNA((VLOOKUP(B37,IssueLookup!E:F,2,FALSE)),"")</f>
        <v>AA</v>
      </c>
      <c r="H37" s="26" t="str">
        <f>_xlfn.IFNA((VLOOKUP(B37,IssueLookup!G:H,2,FALSE)),"")</f>
        <v>AA</v>
      </c>
      <c r="I37" t="s">
        <v>6886</v>
      </c>
      <c r="J37" t="s">
        <v>20</v>
      </c>
      <c r="K37" t="str">
        <f>_xlfn.IFNA((VLOOKUP(J37,DivisionLookup!A:B,2,FALSE)),"")</f>
        <v>South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v>0</v>
      </c>
      <c r="Q37" s="11">
        <f t="shared" si="1"/>
        <v>0</v>
      </c>
      <c r="R37">
        <v>0</v>
      </c>
      <c r="S37" s="11">
        <f t="shared" si="2"/>
        <v>0</v>
      </c>
      <c r="T37">
        <v>0</v>
      </c>
      <c r="U37" s="11">
        <f t="shared" si="24"/>
        <v>0</v>
      </c>
      <c r="V37">
        <v>90</v>
      </c>
      <c r="W37" s="11">
        <f t="shared" si="26"/>
        <v>90</v>
      </c>
      <c r="X37"/>
      <c r="Y37" s="11">
        <f t="shared" si="4"/>
        <v>0</v>
      </c>
      <c r="Z37">
        <v>0</v>
      </c>
      <c r="AA37" s="11">
        <f t="shared" si="27"/>
        <v>0</v>
      </c>
      <c r="AB37"/>
      <c r="AC37" s="11">
        <f t="shared" si="6"/>
        <v>0</v>
      </c>
      <c r="AD37"/>
      <c r="AE37" s="11">
        <f t="shared" si="7"/>
        <v>0</v>
      </c>
      <c r="AF37"/>
      <c r="AG37" s="11">
        <f t="shared" si="8"/>
        <v>0</v>
      </c>
      <c r="AI37" s="11">
        <f t="shared" si="9"/>
        <v>0</v>
      </c>
      <c r="AJ37"/>
      <c r="AK37" s="11">
        <f t="shared" si="10"/>
        <v>0</v>
      </c>
      <c r="AL37" s="16">
        <f t="shared" si="11"/>
        <v>90</v>
      </c>
      <c r="AM37"/>
      <c r="AN37">
        <f t="shared" si="12"/>
        <v>0</v>
      </c>
      <c r="AO37">
        <f t="shared" si="13"/>
        <v>0</v>
      </c>
      <c r="AP37">
        <f t="shared" si="14"/>
        <v>0</v>
      </c>
      <c r="AQ37">
        <f t="shared" si="15"/>
        <v>90</v>
      </c>
      <c r="AR37">
        <f t="shared" si="16"/>
        <v>0</v>
      </c>
      <c r="AS37">
        <f t="shared" si="17"/>
        <v>0</v>
      </c>
      <c r="AT37">
        <f t="shared" si="18"/>
        <v>0</v>
      </c>
      <c r="AU37">
        <f t="shared" si="19"/>
        <v>0</v>
      </c>
      <c r="AV37">
        <f t="shared" si="20"/>
        <v>0</v>
      </c>
      <c r="AW37">
        <f t="shared" si="21"/>
        <v>0</v>
      </c>
      <c r="AX37">
        <f t="shared" si="22"/>
        <v>0</v>
      </c>
      <c r="AY37" s="14" cm="1">
        <f t="array" ref="AY37">SUMPRODUCT(LARGE(AN37:AX37, {1,2,3}))</f>
        <v>90</v>
      </c>
      <c r="AZ37"/>
    </row>
    <row r="38" spans="1:52" x14ac:dyDescent="0.35">
      <c r="A38">
        <v>119703</v>
      </c>
      <c r="B38" t="str">
        <f t="shared" si="25"/>
        <v>EE119703</v>
      </c>
      <c r="C38" t="s">
        <v>6936</v>
      </c>
      <c r="D38" t="s">
        <v>7013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">
        <v>6886</v>
      </c>
      <c r="J38" t="s">
        <v>20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v>0</v>
      </c>
      <c r="Q38" s="11">
        <f t="shared" si="1"/>
        <v>0</v>
      </c>
      <c r="R38">
        <v>86</v>
      </c>
      <c r="S38" s="11">
        <f t="shared" si="2"/>
        <v>86</v>
      </c>
      <c r="T38">
        <v>0</v>
      </c>
      <c r="U38" s="11">
        <f t="shared" si="24"/>
        <v>0</v>
      </c>
      <c r="V38">
        <v>0</v>
      </c>
      <c r="W38" s="11">
        <f t="shared" si="26"/>
        <v>0</v>
      </c>
      <c r="X38"/>
      <c r="Y38" s="11">
        <f t="shared" si="4"/>
        <v>0</v>
      </c>
      <c r="Z38">
        <v>0</v>
      </c>
      <c r="AA38" s="11">
        <f t="shared" si="27"/>
        <v>0</v>
      </c>
      <c r="AB38"/>
      <c r="AC38" s="11">
        <f t="shared" si="6"/>
        <v>0</v>
      </c>
      <c r="AD38"/>
      <c r="AE38" s="11">
        <f t="shared" si="7"/>
        <v>0</v>
      </c>
      <c r="AF38"/>
      <c r="AG38" s="11">
        <f t="shared" si="8"/>
        <v>0</v>
      </c>
      <c r="AI38" s="11">
        <f t="shared" si="9"/>
        <v>0</v>
      </c>
      <c r="AJ38"/>
      <c r="AK38" s="11">
        <f t="shared" si="10"/>
        <v>0</v>
      </c>
      <c r="AL38" s="16">
        <f t="shared" si="11"/>
        <v>86</v>
      </c>
      <c r="AN38">
        <f t="shared" si="12"/>
        <v>0</v>
      </c>
      <c r="AO38">
        <f t="shared" si="13"/>
        <v>86</v>
      </c>
      <c r="AP38">
        <f t="shared" si="14"/>
        <v>0</v>
      </c>
      <c r="AQ38">
        <f t="shared" si="15"/>
        <v>0</v>
      </c>
      <c r="AR38">
        <f t="shared" si="16"/>
        <v>0</v>
      </c>
      <c r="AS38">
        <f t="shared" si="17"/>
        <v>0</v>
      </c>
      <c r="AT38">
        <f t="shared" si="18"/>
        <v>0</v>
      </c>
      <c r="AU38">
        <f t="shared" si="19"/>
        <v>0</v>
      </c>
      <c r="AV38">
        <f t="shared" si="20"/>
        <v>0</v>
      </c>
      <c r="AW38">
        <f t="shared" si="21"/>
        <v>0</v>
      </c>
      <c r="AX38">
        <f t="shared" si="22"/>
        <v>0</v>
      </c>
      <c r="AY38" s="14" cm="1">
        <f t="array" ref="AY38">SUMPRODUCT(LARGE(AN38:AX38, {1,2,3}))</f>
        <v>86</v>
      </c>
      <c r="AZ38"/>
    </row>
    <row r="39" spans="1:52" x14ac:dyDescent="0.35">
      <c r="A39">
        <v>136284</v>
      </c>
      <c r="B39" t="str">
        <f t="shared" si="25"/>
        <v>EE136284</v>
      </c>
      <c r="C39" t="s">
        <v>6916</v>
      </c>
      <c r="D39" t="s">
        <v>7048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">
        <v>6886</v>
      </c>
      <c r="J39" t="s">
        <v>19</v>
      </c>
      <c r="K39" t="str">
        <f>_xlfn.IFNA((VLOOKUP(J39,DivisionLookup!A:B,2,FALSE)),"")</f>
        <v>South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v>0</v>
      </c>
      <c r="Q39" s="11">
        <f t="shared" si="1"/>
        <v>0</v>
      </c>
      <c r="R39">
        <v>0</v>
      </c>
      <c r="S39" s="11">
        <f t="shared" si="2"/>
        <v>0</v>
      </c>
      <c r="T39">
        <v>0</v>
      </c>
      <c r="U39" s="11">
        <f t="shared" si="24"/>
        <v>0</v>
      </c>
      <c r="V39">
        <v>84</v>
      </c>
      <c r="W39" s="11">
        <f t="shared" si="26"/>
        <v>84</v>
      </c>
      <c r="X39"/>
      <c r="Y39" s="11">
        <f t="shared" si="4"/>
        <v>0</v>
      </c>
      <c r="Z39">
        <v>0</v>
      </c>
      <c r="AA39" s="11">
        <f t="shared" si="27"/>
        <v>0</v>
      </c>
      <c r="AB39"/>
      <c r="AC39" s="11">
        <f t="shared" si="6"/>
        <v>0</v>
      </c>
      <c r="AD39"/>
      <c r="AE39" s="11">
        <f t="shared" si="7"/>
        <v>0</v>
      </c>
      <c r="AF39"/>
      <c r="AG39" s="11">
        <f t="shared" si="8"/>
        <v>0</v>
      </c>
      <c r="AI39" s="11">
        <f t="shared" si="9"/>
        <v>0</v>
      </c>
      <c r="AJ39"/>
      <c r="AK39" s="11">
        <f t="shared" si="10"/>
        <v>0</v>
      </c>
      <c r="AL39" s="16">
        <f t="shared" si="11"/>
        <v>84</v>
      </c>
      <c r="AM39"/>
      <c r="AN39">
        <f t="shared" si="12"/>
        <v>0</v>
      </c>
      <c r="AO39">
        <f t="shared" si="13"/>
        <v>0</v>
      </c>
      <c r="AP39">
        <f t="shared" si="14"/>
        <v>0</v>
      </c>
      <c r="AQ39">
        <f t="shared" si="15"/>
        <v>84</v>
      </c>
      <c r="AR39">
        <f t="shared" si="16"/>
        <v>0</v>
      </c>
      <c r="AS39">
        <f t="shared" si="17"/>
        <v>0</v>
      </c>
      <c r="AT39">
        <f t="shared" si="18"/>
        <v>0</v>
      </c>
      <c r="AU39">
        <f t="shared" si="19"/>
        <v>0</v>
      </c>
      <c r="AV39">
        <f t="shared" si="20"/>
        <v>0</v>
      </c>
      <c r="AW39">
        <f t="shared" si="21"/>
        <v>0</v>
      </c>
      <c r="AX39">
        <f t="shared" si="22"/>
        <v>0</v>
      </c>
      <c r="AY39" s="14" cm="1">
        <f t="array" ref="AY39">SUMPRODUCT(LARGE(AN39:AX39, {1,2,3}))</f>
        <v>84</v>
      </c>
      <c r="AZ39"/>
    </row>
    <row r="40" spans="1:52" x14ac:dyDescent="0.35">
      <c r="A40">
        <v>88473</v>
      </c>
      <c r="B40" t="str">
        <f t="shared" si="25"/>
        <v>EE88473</v>
      </c>
      <c r="C40" t="s">
        <v>6933</v>
      </c>
      <c r="D40" t="s">
        <v>7038</v>
      </c>
      <c r="E40" s="26" t="str">
        <f>_xlfn.IFNA((VLOOKUP(B40,IssueLookup!A:B,2,FALSE)),"")</f>
        <v>AA</v>
      </c>
      <c r="F40" s="26" t="str">
        <f>_xlfn.IFNA((VLOOKUP(B40,IssueLookup!C:D,2,FALSE)),"")</f>
        <v>AA</v>
      </c>
      <c r="G40" s="26" t="str">
        <f>_xlfn.IFNA((VLOOKUP(B40,IssueLookup!E:F,2,FALSE)),"")</f>
        <v>AA</v>
      </c>
      <c r="H40" s="26" t="str">
        <f>_xlfn.IFNA((VLOOKUP(B40,IssueLookup!G:H,2,FALSE)),"")</f>
        <v>AA</v>
      </c>
      <c r="I40" t="s">
        <v>6886</v>
      </c>
      <c r="J40" t="s">
        <v>20</v>
      </c>
      <c r="K40" t="str">
        <f>_xlfn.IFNA((VLOOKUP(J40,DivisionLookup!A:B,2,FALSE)),"")</f>
        <v>South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v>0</v>
      </c>
      <c r="Q40" s="11">
        <f t="shared" si="1"/>
        <v>0</v>
      </c>
      <c r="R40">
        <v>84</v>
      </c>
      <c r="S40" s="11">
        <f t="shared" si="2"/>
        <v>84</v>
      </c>
      <c r="T40">
        <v>0</v>
      </c>
      <c r="U40" s="11">
        <f t="shared" si="24"/>
        <v>0</v>
      </c>
      <c r="V40">
        <v>0</v>
      </c>
      <c r="W40" s="11">
        <f t="shared" si="26"/>
        <v>0</v>
      </c>
      <c r="X40"/>
      <c r="Y40" s="11">
        <f t="shared" si="4"/>
        <v>0</v>
      </c>
      <c r="Z40">
        <v>0</v>
      </c>
      <c r="AA40" s="11">
        <f t="shared" si="27"/>
        <v>0</v>
      </c>
      <c r="AB40"/>
      <c r="AC40" s="11">
        <f t="shared" si="6"/>
        <v>0</v>
      </c>
      <c r="AD40"/>
      <c r="AE40" s="11">
        <f t="shared" si="7"/>
        <v>0</v>
      </c>
      <c r="AF40"/>
      <c r="AG40" s="11">
        <f t="shared" si="8"/>
        <v>0</v>
      </c>
      <c r="AI40" s="11">
        <f t="shared" si="9"/>
        <v>0</v>
      </c>
      <c r="AJ40"/>
      <c r="AK40" s="11">
        <f t="shared" si="10"/>
        <v>0</v>
      </c>
      <c r="AL40" s="16">
        <f t="shared" si="11"/>
        <v>84</v>
      </c>
      <c r="AM40"/>
      <c r="AN40">
        <f t="shared" si="12"/>
        <v>0</v>
      </c>
      <c r="AO40">
        <f t="shared" si="13"/>
        <v>84</v>
      </c>
      <c r="AP40">
        <f t="shared" si="14"/>
        <v>0</v>
      </c>
      <c r="AQ40">
        <f t="shared" si="15"/>
        <v>0</v>
      </c>
      <c r="AR40">
        <f t="shared" si="16"/>
        <v>0</v>
      </c>
      <c r="AS40">
        <f t="shared" si="17"/>
        <v>0</v>
      </c>
      <c r="AT40">
        <f t="shared" si="18"/>
        <v>0</v>
      </c>
      <c r="AU40">
        <f t="shared" si="19"/>
        <v>0</v>
      </c>
      <c r="AV40">
        <f t="shared" si="20"/>
        <v>0</v>
      </c>
      <c r="AW40">
        <f t="shared" si="21"/>
        <v>0</v>
      </c>
      <c r="AX40">
        <f t="shared" si="22"/>
        <v>0</v>
      </c>
      <c r="AY40" s="14" cm="1">
        <f t="array" ref="AY40">SUMPRODUCT(LARGE(AN40:AX40, {1,2,3}))</f>
        <v>84</v>
      </c>
    </row>
    <row r="41" spans="1:52" x14ac:dyDescent="0.35">
      <c r="A41" s="44">
        <v>99919</v>
      </c>
      <c r="B41" t="str">
        <f t="shared" si="25"/>
        <v>EE99919</v>
      </c>
      <c r="C41" t="s">
        <v>6916</v>
      </c>
      <c r="D41" t="s">
        <v>7024</v>
      </c>
      <c r="E41" s="26" t="str">
        <f>_xlfn.IFNA((VLOOKUP(B41,IssueLookup!A:B,2,FALSE)),"")</f>
        <v>AA</v>
      </c>
      <c r="F41" s="26" t="str">
        <f>_xlfn.IFNA((VLOOKUP(B41,IssueLookup!C:D,2,FALSE)),"")</f>
        <v>AA</v>
      </c>
      <c r="G41" s="26" t="str">
        <f>_xlfn.IFNA((VLOOKUP(B41,IssueLookup!E:F,2,FALSE)),"")</f>
        <v>AA</v>
      </c>
      <c r="H41" s="26" t="str">
        <f>_xlfn.IFNA((VLOOKUP(B41,IssueLookup!G:H,2,FALSE)),"")</f>
        <v>AA</v>
      </c>
      <c r="I41" t="s">
        <v>6886</v>
      </c>
      <c r="J41" t="s">
        <v>22</v>
      </c>
      <c r="K41" t="str">
        <f>_xlfn.IFNA((VLOOKUP(J41,DivisionLookup!A:B,2,FALSE)),"")</f>
        <v>North</v>
      </c>
      <c r="L41">
        <f>_xlfn.IFNA(VLOOKUP(E41,HandicapLookup!A:B,2,FALSE),"")</f>
        <v>0</v>
      </c>
      <c r="M41">
        <f>_xlfn.IFNA(VLOOKUP(F41,HandicapLookup!A:B,2,FALSE),"")</f>
        <v>0</v>
      </c>
      <c r="N41">
        <f>_xlfn.IFNA(VLOOKUP(G41,HandicapLookup!A:B,2,FALSE),"")</f>
        <v>0</v>
      </c>
      <c r="O41">
        <f>_xlfn.IFNA(VLOOKUP(H41,HandicapLookup!A:B,2,FALSE),"")</f>
        <v>0</v>
      </c>
      <c r="P41">
        <v>0</v>
      </c>
      <c r="Q41" s="11">
        <f t="shared" si="1"/>
        <v>0</v>
      </c>
      <c r="R41">
        <v>0</v>
      </c>
      <c r="S41" s="11">
        <f t="shared" si="2"/>
        <v>0</v>
      </c>
      <c r="T41">
        <v>83</v>
      </c>
      <c r="U41" s="11">
        <f>IF(IF(T41,T41+$L41,0)&lt;=100,IF(T41,T41+$L41,0),100)</f>
        <v>83</v>
      </c>
      <c r="V41">
        <v>0</v>
      </c>
      <c r="W41" s="11">
        <f t="shared" si="26"/>
        <v>0</v>
      </c>
      <c r="X41"/>
      <c r="Y41" s="11">
        <f t="shared" si="4"/>
        <v>0</v>
      </c>
      <c r="Z41">
        <v>0</v>
      </c>
      <c r="AA41" s="11">
        <f t="shared" si="27"/>
        <v>0</v>
      </c>
      <c r="AB41"/>
      <c r="AC41" s="11">
        <f t="shared" si="6"/>
        <v>0</v>
      </c>
      <c r="AD41"/>
      <c r="AE41" s="11">
        <f t="shared" si="7"/>
        <v>0</v>
      </c>
      <c r="AF41"/>
      <c r="AG41" s="11">
        <f t="shared" si="8"/>
        <v>0</v>
      </c>
      <c r="AI41" s="11">
        <f t="shared" si="9"/>
        <v>0</v>
      </c>
      <c r="AJ41"/>
      <c r="AK41" s="11">
        <f t="shared" si="10"/>
        <v>0</v>
      </c>
      <c r="AL41" s="16">
        <f t="shared" si="11"/>
        <v>83</v>
      </c>
      <c r="AN41">
        <f t="shared" si="12"/>
        <v>0</v>
      </c>
      <c r="AO41">
        <f t="shared" si="13"/>
        <v>0</v>
      </c>
      <c r="AP41">
        <f t="shared" si="14"/>
        <v>83</v>
      </c>
      <c r="AQ41">
        <f t="shared" si="15"/>
        <v>0</v>
      </c>
      <c r="AR41">
        <f t="shared" si="16"/>
        <v>0</v>
      </c>
      <c r="AS41">
        <f t="shared" si="17"/>
        <v>0</v>
      </c>
      <c r="AT41">
        <f t="shared" si="18"/>
        <v>0</v>
      </c>
      <c r="AU41">
        <f t="shared" si="19"/>
        <v>0</v>
      </c>
      <c r="AV41">
        <f t="shared" si="20"/>
        <v>0</v>
      </c>
      <c r="AW41">
        <f t="shared" si="21"/>
        <v>0</v>
      </c>
      <c r="AX41">
        <f t="shared" si="22"/>
        <v>0</v>
      </c>
      <c r="AY41" s="14" cm="1">
        <f t="array" ref="AY41">SUMPRODUCT(LARGE(AN41:AX41, {1,2,3}))</f>
        <v>83</v>
      </c>
      <c r="AZ41"/>
    </row>
    <row r="42" spans="1:52" x14ac:dyDescent="0.35">
      <c r="A42">
        <v>126704</v>
      </c>
      <c r="B42" t="str">
        <f t="shared" si="25"/>
        <v>EE126704</v>
      </c>
      <c r="C42" t="s">
        <v>6954</v>
      </c>
      <c r="D42" t="s">
        <v>7041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">
        <v>6886</v>
      </c>
      <c r="J42" t="s">
        <v>20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v>0</v>
      </c>
      <c r="Q42" s="11">
        <f t="shared" si="1"/>
        <v>0</v>
      </c>
      <c r="R42">
        <v>80</v>
      </c>
      <c r="S42" s="11">
        <f t="shared" si="2"/>
        <v>80</v>
      </c>
      <c r="T42">
        <v>0</v>
      </c>
      <c r="U42" s="11">
        <f>IF(IF(T42,T42+$M42,0)&lt;=100,IF(T42,T42+$M42,0),100)</f>
        <v>0</v>
      </c>
      <c r="V42">
        <v>0</v>
      </c>
      <c r="W42" s="11">
        <f t="shared" si="26"/>
        <v>0</v>
      </c>
      <c r="X42"/>
      <c r="Y42" s="11">
        <f t="shared" si="4"/>
        <v>0</v>
      </c>
      <c r="Z42">
        <v>0</v>
      </c>
      <c r="AA42" s="11">
        <f t="shared" si="27"/>
        <v>0</v>
      </c>
      <c r="AB42"/>
      <c r="AC42" s="11">
        <f t="shared" si="6"/>
        <v>0</v>
      </c>
      <c r="AD42"/>
      <c r="AE42" s="11">
        <f t="shared" si="7"/>
        <v>0</v>
      </c>
      <c r="AF42"/>
      <c r="AG42" s="11">
        <f t="shared" si="8"/>
        <v>0</v>
      </c>
      <c r="AI42" s="11">
        <f t="shared" si="9"/>
        <v>0</v>
      </c>
      <c r="AJ42"/>
      <c r="AK42" s="11">
        <f t="shared" si="10"/>
        <v>0</v>
      </c>
      <c r="AL42" s="16">
        <f t="shared" si="11"/>
        <v>80</v>
      </c>
      <c r="AM42"/>
      <c r="AN42">
        <f t="shared" si="12"/>
        <v>0</v>
      </c>
      <c r="AO42">
        <f t="shared" si="13"/>
        <v>80</v>
      </c>
      <c r="AP42">
        <f t="shared" si="14"/>
        <v>0</v>
      </c>
      <c r="AQ42">
        <f t="shared" si="15"/>
        <v>0</v>
      </c>
      <c r="AR42">
        <f t="shared" si="16"/>
        <v>0</v>
      </c>
      <c r="AS42">
        <f t="shared" si="17"/>
        <v>0</v>
      </c>
      <c r="AT42">
        <f t="shared" si="18"/>
        <v>0</v>
      </c>
      <c r="AU42">
        <f t="shared" si="19"/>
        <v>0</v>
      </c>
      <c r="AV42">
        <f t="shared" si="20"/>
        <v>0</v>
      </c>
      <c r="AW42">
        <f t="shared" si="21"/>
        <v>0</v>
      </c>
      <c r="AX42">
        <f t="shared" si="22"/>
        <v>0</v>
      </c>
      <c r="AY42" s="14" cm="1">
        <f t="array" ref="AY42">SUMPRODUCT(LARGE(AN42:AX42, {1,2,3}))</f>
        <v>80</v>
      </c>
      <c r="AZ42"/>
    </row>
    <row r="43" spans="1:52" x14ac:dyDescent="0.35">
      <c r="A43" s="44">
        <v>123128</v>
      </c>
      <c r="B43" t="str">
        <f t="shared" si="25"/>
        <v>EE123128</v>
      </c>
      <c r="C43" t="s">
        <v>7150</v>
      </c>
      <c r="D43" t="s">
        <v>7151</v>
      </c>
      <c r="E43" s="26" t="str">
        <f>_xlfn.IFNA((VLOOKUP(B43,IssueLookup!A:B,2,FALSE)),"")</f>
        <v>AA</v>
      </c>
      <c r="F43" s="26" t="str">
        <f>_xlfn.IFNA((VLOOKUP(B43,IssueLookup!C:D,2,FALSE)),"")</f>
        <v>AA</v>
      </c>
      <c r="G43" s="26" t="str">
        <f>_xlfn.IFNA((VLOOKUP(B43,IssueLookup!E:F,2,FALSE)),"")</f>
        <v>AA</v>
      </c>
      <c r="H43" s="26" t="str">
        <f>_xlfn.IFNA((VLOOKUP(B43,IssueLookup!G:H,2,FALSE)),"")</f>
        <v>AA</v>
      </c>
      <c r="I43" t="s">
        <v>6887</v>
      </c>
      <c r="J43" t="s">
        <v>21</v>
      </c>
      <c r="K43" t="str">
        <f>_xlfn.IFNA((VLOOKUP(J43,DivisionLookup!A:B,2,FALSE)),"")</f>
        <v>North</v>
      </c>
      <c r="L43">
        <f>_xlfn.IFNA(VLOOKUP(E43,HandicapLookup!A:B,2,FALSE),"")</f>
        <v>0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v>80</v>
      </c>
      <c r="Q43" s="11">
        <f t="shared" si="1"/>
        <v>80</v>
      </c>
      <c r="R43">
        <v>0</v>
      </c>
      <c r="S43" s="11">
        <f t="shared" si="2"/>
        <v>0</v>
      </c>
      <c r="T43">
        <v>0</v>
      </c>
      <c r="U43" s="11">
        <f>IF(IF(T43,T43+$L43,0)&lt;=100,IF(T43,T43+$L43,0),100)</f>
        <v>0</v>
      </c>
      <c r="V43">
        <v>0</v>
      </c>
      <c r="W43" s="11">
        <f t="shared" si="26"/>
        <v>0</v>
      </c>
      <c r="X43"/>
      <c r="Y43" s="11">
        <f t="shared" si="4"/>
        <v>0</v>
      </c>
      <c r="Z43">
        <v>0</v>
      </c>
      <c r="AA43" s="11">
        <f t="shared" si="27"/>
        <v>0</v>
      </c>
      <c r="AB43"/>
      <c r="AC43" s="11">
        <f t="shared" si="6"/>
        <v>0</v>
      </c>
      <c r="AD43"/>
      <c r="AE43" s="11">
        <f t="shared" si="7"/>
        <v>0</v>
      </c>
      <c r="AF43"/>
      <c r="AG43" s="11">
        <f t="shared" si="8"/>
        <v>0</v>
      </c>
      <c r="AI43" s="11">
        <f t="shared" si="9"/>
        <v>0</v>
      </c>
      <c r="AJ43"/>
      <c r="AK43" s="11">
        <f t="shared" si="10"/>
        <v>0</v>
      </c>
      <c r="AL43" s="16">
        <f t="shared" si="11"/>
        <v>80</v>
      </c>
      <c r="AM43"/>
      <c r="AN43">
        <f t="shared" si="12"/>
        <v>80</v>
      </c>
      <c r="AO43">
        <f t="shared" si="13"/>
        <v>0</v>
      </c>
      <c r="AP43">
        <f t="shared" si="14"/>
        <v>0</v>
      </c>
      <c r="AQ43">
        <f t="shared" si="15"/>
        <v>0</v>
      </c>
      <c r="AR43">
        <f t="shared" si="16"/>
        <v>0</v>
      </c>
      <c r="AS43">
        <f t="shared" si="17"/>
        <v>0</v>
      </c>
      <c r="AT43">
        <f t="shared" si="18"/>
        <v>0</v>
      </c>
      <c r="AU43">
        <f t="shared" si="19"/>
        <v>0</v>
      </c>
      <c r="AV43">
        <f t="shared" si="20"/>
        <v>0</v>
      </c>
      <c r="AW43">
        <f t="shared" si="21"/>
        <v>0</v>
      </c>
      <c r="AX43">
        <f t="shared" si="22"/>
        <v>0</v>
      </c>
      <c r="AY43" s="14" cm="1">
        <f t="array" ref="AY43">SUMPRODUCT(LARGE(AN43:AX43, {1,2,3}))</f>
        <v>80</v>
      </c>
      <c r="AZ43"/>
    </row>
    <row r="44" spans="1:52" x14ac:dyDescent="0.35">
      <c r="A44">
        <v>128615</v>
      </c>
      <c r="B44" t="str">
        <f t="shared" si="25"/>
        <v>EE128615</v>
      </c>
      <c r="C44" t="s">
        <v>6953</v>
      </c>
      <c r="D44" t="s">
        <v>7037</v>
      </c>
      <c r="E44" s="26" t="str">
        <f>_xlfn.IFNA((VLOOKUP(B44,IssueLookup!A:B,2,FALSE)),"")</f>
        <v>AA</v>
      </c>
      <c r="F44" s="26" t="str">
        <f>_xlfn.IFNA((VLOOKUP(B44,IssueLookup!C:D,2,FALSE)),"")</f>
        <v>AA</v>
      </c>
      <c r="G44" s="26" t="str">
        <f>_xlfn.IFNA((VLOOKUP(B44,IssueLookup!E:F,2,FALSE)),"")</f>
        <v>AA</v>
      </c>
      <c r="H44" s="26" t="str">
        <f>_xlfn.IFNA((VLOOKUP(B44,IssueLookup!G:H,2,FALSE)),"")</f>
        <v>AA</v>
      </c>
      <c r="I44" t="s">
        <v>6886</v>
      </c>
      <c r="J44" t="s">
        <v>20</v>
      </c>
      <c r="K44" t="str">
        <f>_xlfn.IFNA((VLOOKUP(J44,DivisionLookup!A:B,2,FALSE)),"")</f>
        <v>South</v>
      </c>
      <c r="L44">
        <f>_xlfn.IFNA(VLOOKUP(E44,HandicapLookup!A:B,2,FALSE),"")</f>
        <v>0</v>
      </c>
      <c r="M44">
        <f>_xlfn.IFNA(VLOOKUP(F44,HandicapLookup!A:B,2,FALSE),"")</f>
        <v>0</v>
      </c>
      <c r="N44">
        <f>_xlfn.IFNA(VLOOKUP(G44,HandicapLookup!A:B,2,FALSE),"")</f>
        <v>0</v>
      </c>
      <c r="O44">
        <f>_xlfn.IFNA(VLOOKUP(H44,HandicapLookup!A:B,2,FALSE),"")</f>
        <v>0</v>
      </c>
      <c r="P44">
        <v>0</v>
      </c>
      <c r="Q44" s="11">
        <f t="shared" si="1"/>
        <v>0</v>
      </c>
      <c r="R44">
        <v>0</v>
      </c>
      <c r="S44" s="11">
        <f t="shared" si="2"/>
        <v>0</v>
      </c>
      <c r="T44">
        <v>0</v>
      </c>
      <c r="U44" s="11">
        <f>IF(IF(T44,T44+$M44,0)&lt;=100,IF(T44,T44+$M44,0),100)</f>
        <v>0</v>
      </c>
      <c r="V44">
        <v>0</v>
      </c>
      <c r="W44" s="11">
        <f t="shared" si="26"/>
        <v>0</v>
      </c>
      <c r="X44"/>
      <c r="Y44" s="11">
        <f t="shared" si="4"/>
        <v>0</v>
      </c>
      <c r="Z44">
        <v>0</v>
      </c>
      <c r="AA44" s="11">
        <f t="shared" si="27"/>
        <v>0</v>
      </c>
      <c r="AB44"/>
      <c r="AC44" s="11">
        <f t="shared" si="6"/>
        <v>0</v>
      </c>
      <c r="AD44"/>
      <c r="AE44" s="11">
        <f t="shared" si="7"/>
        <v>0</v>
      </c>
      <c r="AF44"/>
      <c r="AG44" s="11">
        <f t="shared" si="8"/>
        <v>0</v>
      </c>
      <c r="AI44" s="11">
        <f t="shared" si="9"/>
        <v>0</v>
      </c>
      <c r="AJ44"/>
      <c r="AK44" s="11">
        <f t="shared" si="10"/>
        <v>0</v>
      </c>
      <c r="AL44" s="16">
        <f t="shared" si="11"/>
        <v>0</v>
      </c>
      <c r="AM44"/>
      <c r="AN44">
        <f t="shared" si="12"/>
        <v>0</v>
      </c>
      <c r="AO44">
        <f t="shared" si="13"/>
        <v>0</v>
      </c>
      <c r="AP44">
        <f t="shared" si="14"/>
        <v>0</v>
      </c>
      <c r="AQ44">
        <f t="shared" si="15"/>
        <v>0</v>
      </c>
      <c r="AR44">
        <f t="shared" si="16"/>
        <v>0</v>
      </c>
      <c r="AS44">
        <f t="shared" si="17"/>
        <v>0</v>
      </c>
      <c r="AT44">
        <f t="shared" si="18"/>
        <v>0</v>
      </c>
      <c r="AU44">
        <f t="shared" si="19"/>
        <v>0</v>
      </c>
      <c r="AV44">
        <f t="shared" si="20"/>
        <v>0</v>
      </c>
      <c r="AW44">
        <f t="shared" si="21"/>
        <v>0</v>
      </c>
      <c r="AX44">
        <f t="shared" si="22"/>
        <v>0</v>
      </c>
      <c r="AY44" s="14" cm="1">
        <f t="array" ref="AY44">SUMPRODUCT(LARGE(AN44:AX44, {1,2,3}))</f>
        <v>0</v>
      </c>
      <c r="AZ44"/>
    </row>
    <row r="45" spans="1:52" x14ac:dyDescent="0.35">
      <c r="A45">
        <v>124370</v>
      </c>
      <c r="B45" t="str">
        <f t="shared" si="25"/>
        <v>EE124370</v>
      </c>
      <c r="C45" t="s">
        <v>6926</v>
      </c>
      <c r="D45" t="s">
        <v>7005</v>
      </c>
      <c r="E45" s="26" t="str">
        <f>_xlfn.IFNA((VLOOKUP(B45,IssueLookup!A:B,2,FALSE)),"")</f>
        <v>AA</v>
      </c>
      <c r="F45" s="26" t="str">
        <f>_xlfn.IFNA((VLOOKUP(B45,IssueLookup!C:D,2,FALSE)),"")</f>
        <v>AA</v>
      </c>
      <c r="G45" s="26" t="str">
        <f>_xlfn.IFNA((VLOOKUP(B45,IssueLookup!E:F,2,FALSE)),"")</f>
        <v>AA</v>
      </c>
      <c r="H45" s="26" t="str">
        <f>_xlfn.IFNA((VLOOKUP(B45,IssueLookup!G:H,2,FALSE)),"")</f>
        <v>AA</v>
      </c>
      <c r="I45" t="s">
        <v>6892</v>
      </c>
      <c r="J45" t="s">
        <v>17</v>
      </c>
      <c r="K45" t="str">
        <f>_xlfn.IFNA((VLOOKUP(J45,DivisionLookup!A:B,2,FALSE)),"")</f>
        <v>South</v>
      </c>
      <c r="L45">
        <f>_xlfn.IFNA(VLOOKUP(E45,HandicapLookup!A:B,2,FALSE),"")</f>
        <v>0</v>
      </c>
      <c r="M45">
        <f>_xlfn.IFNA(VLOOKUP(F45,HandicapLookup!A:B,2,FALSE),"")</f>
        <v>0</v>
      </c>
      <c r="N45">
        <f>_xlfn.IFNA(VLOOKUP(G45,HandicapLookup!A:B,2,FALSE),"")</f>
        <v>0</v>
      </c>
      <c r="O45">
        <f>_xlfn.IFNA(VLOOKUP(H45,HandicapLookup!A:B,2,FALSE),"")</f>
        <v>0</v>
      </c>
      <c r="P45">
        <v>0</v>
      </c>
      <c r="Q45" s="11">
        <f t="shared" si="1"/>
        <v>0</v>
      </c>
      <c r="R45">
        <v>0</v>
      </c>
      <c r="S45" s="11">
        <f t="shared" si="2"/>
        <v>0</v>
      </c>
      <c r="T45">
        <v>0</v>
      </c>
      <c r="U45" s="11">
        <f>IF(IF(T45,T45+$M45,0)&lt;=100,IF(T45,T45+$M45,0),100)</f>
        <v>0</v>
      </c>
      <c r="V45">
        <v>0</v>
      </c>
      <c r="W45" s="11">
        <f t="shared" si="26"/>
        <v>0</v>
      </c>
      <c r="X45"/>
      <c r="Y45" s="11">
        <f t="shared" si="4"/>
        <v>0</v>
      </c>
      <c r="Z45">
        <v>0</v>
      </c>
      <c r="AA45" s="11">
        <f t="shared" si="27"/>
        <v>0</v>
      </c>
      <c r="AB45"/>
      <c r="AC45" s="11">
        <f t="shared" si="6"/>
        <v>0</v>
      </c>
      <c r="AD45"/>
      <c r="AE45" s="11">
        <f t="shared" si="7"/>
        <v>0</v>
      </c>
      <c r="AF45"/>
      <c r="AG45" s="11">
        <f t="shared" si="8"/>
        <v>0</v>
      </c>
      <c r="AI45" s="11">
        <f t="shared" si="9"/>
        <v>0</v>
      </c>
      <c r="AJ45"/>
      <c r="AK45" s="11">
        <f t="shared" si="10"/>
        <v>0</v>
      </c>
      <c r="AL45" s="16">
        <f t="shared" si="11"/>
        <v>0</v>
      </c>
      <c r="AN45">
        <f t="shared" si="12"/>
        <v>0</v>
      </c>
      <c r="AO45">
        <f t="shared" si="13"/>
        <v>0</v>
      </c>
      <c r="AP45">
        <f t="shared" si="14"/>
        <v>0</v>
      </c>
      <c r="AQ45">
        <f t="shared" si="15"/>
        <v>0</v>
      </c>
      <c r="AR45">
        <f t="shared" si="16"/>
        <v>0</v>
      </c>
      <c r="AS45">
        <f t="shared" si="17"/>
        <v>0</v>
      </c>
      <c r="AT45">
        <f t="shared" si="18"/>
        <v>0</v>
      </c>
      <c r="AU45">
        <f t="shared" si="19"/>
        <v>0</v>
      </c>
      <c r="AV45">
        <f t="shared" si="20"/>
        <v>0</v>
      </c>
      <c r="AW45">
        <f t="shared" si="21"/>
        <v>0</v>
      </c>
      <c r="AX45">
        <f t="shared" si="22"/>
        <v>0</v>
      </c>
      <c r="AY45" s="14" cm="1">
        <f t="array" ref="AY45">SUMPRODUCT(LARGE(AN45:AX45, {1,2,3}))</f>
        <v>0</v>
      </c>
      <c r="AZ45"/>
    </row>
    <row r="46" spans="1:52" x14ac:dyDescent="0.35">
      <c r="A46" s="44">
        <v>125734</v>
      </c>
      <c r="B46" t="str">
        <f t="shared" si="25"/>
        <v>EE125734</v>
      </c>
      <c r="C46" t="s">
        <v>6906</v>
      </c>
      <c r="D46" t="s">
        <v>7112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">
        <v>6886</v>
      </c>
      <c r="J46" t="s">
        <v>18</v>
      </c>
      <c r="K46" t="str">
        <f>_xlfn.IFNA((VLOOKUP(J46,DivisionLookup!A:B,2,FALSE)),"")</f>
        <v>North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v>75</v>
      </c>
      <c r="Q46" s="11">
        <f t="shared" si="1"/>
        <v>80</v>
      </c>
      <c r="R46">
        <v>0</v>
      </c>
      <c r="S46" s="11">
        <f t="shared" si="2"/>
        <v>0</v>
      </c>
      <c r="T46">
        <v>76</v>
      </c>
      <c r="U46" s="11">
        <f>IF(IF(T46,T46+$M46,0)&lt;=100,IF(T46,T46+$M46,0),100)</f>
        <v>81</v>
      </c>
      <c r="V46">
        <v>0</v>
      </c>
      <c r="W46" s="11">
        <f t="shared" si="26"/>
        <v>0</v>
      </c>
      <c r="X46"/>
      <c r="Y46" s="11">
        <f t="shared" si="4"/>
        <v>0</v>
      </c>
      <c r="Z46">
        <v>86</v>
      </c>
      <c r="AA46" s="11">
        <f t="shared" si="27"/>
        <v>91</v>
      </c>
      <c r="AB46"/>
      <c r="AC46" s="11">
        <f t="shared" si="6"/>
        <v>0</v>
      </c>
      <c r="AD46"/>
      <c r="AE46" s="11">
        <f t="shared" si="7"/>
        <v>0</v>
      </c>
      <c r="AF46"/>
      <c r="AG46" s="11">
        <f t="shared" si="8"/>
        <v>0</v>
      </c>
      <c r="AI46" s="11">
        <f t="shared" si="9"/>
        <v>0</v>
      </c>
      <c r="AJ46"/>
      <c r="AK46" s="11">
        <f t="shared" si="10"/>
        <v>0</v>
      </c>
      <c r="AL46" s="16">
        <f t="shared" si="11"/>
        <v>252</v>
      </c>
      <c r="AM46"/>
      <c r="AN46">
        <f t="shared" si="12"/>
        <v>80</v>
      </c>
      <c r="AO46">
        <f t="shared" si="13"/>
        <v>0</v>
      </c>
      <c r="AP46">
        <f t="shared" si="14"/>
        <v>81</v>
      </c>
      <c r="AQ46">
        <f t="shared" si="15"/>
        <v>0</v>
      </c>
      <c r="AR46">
        <f t="shared" si="16"/>
        <v>0</v>
      </c>
      <c r="AS46">
        <f t="shared" si="17"/>
        <v>91</v>
      </c>
      <c r="AT46">
        <f t="shared" si="18"/>
        <v>0</v>
      </c>
      <c r="AU46">
        <f t="shared" si="19"/>
        <v>0</v>
      </c>
      <c r="AV46">
        <f t="shared" si="20"/>
        <v>0</v>
      </c>
      <c r="AW46">
        <f t="shared" si="21"/>
        <v>0</v>
      </c>
      <c r="AX46">
        <f t="shared" si="22"/>
        <v>0</v>
      </c>
      <c r="AY46" s="14" cm="1">
        <f t="array" ref="AY46">SUMPRODUCT(LARGE(AN46:AX46, {1,2,3}))</f>
        <v>252</v>
      </c>
      <c r="AZ46"/>
    </row>
    <row r="47" spans="1:52" x14ac:dyDescent="0.35">
      <c r="A47" s="44">
        <v>110569</v>
      </c>
      <c r="B47" t="str">
        <f t="shared" si="25"/>
        <v>EE110569</v>
      </c>
      <c r="C47" t="s">
        <v>7087</v>
      </c>
      <c r="D47" t="s">
        <v>7169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">
        <v>6886</v>
      </c>
      <c r="J47" t="s">
        <v>22</v>
      </c>
      <c r="K47" t="str">
        <f>_xlfn.IFNA((VLOOKUP(J47,DivisionLookup!A:B,2,FALSE)),"")</f>
        <v>North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v>67</v>
      </c>
      <c r="Q47" s="11">
        <f t="shared" si="1"/>
        <v>72</v>
      </c>
      <c r="R47">
        <v>0</v>
      </c>
      <c r="S47" s="11">
        <f t="shared" si="2"/>
        <v>0</v>
      </c>
      <c r="T47">
        <v>79</v>
      </c>
      <c r="U47" s="11">
        <f>IF(IF(T47,T47+$L47,0)&lt;=100,IF(T47,T47+$L47,0),100)</f>
        <v>84</v>
      </c>
      <c r="V47">
        <v>0</v>
      </c>
      <c r="W47" s="11">
        <f t="shared" si="26"/>
        <v>0</v>
      </c>
      <c r="X47"/>
      <c r="Y47" s="11">
        <f t="shared" si="4"/>
        <v>0</v>
      </c>
      <c r="Z47">
        <v>85</v>
      </c>
      <c r="AA47" s="11">
        <f t="shared" si="27"/>
        <v>90</v>
      </c>
      <c r="AB47"/>
      <c r="AC47" s="11">
        <f t="shared" si="6"/>
        <v>0</v>
      </c>
      <c r="AD47"/>
      <c r="AE47" s="11">
        <f t="shared" si="7"/>
        <v>0</v>
      </c>
      <c r="AF47"/>
      <c r="AG47" s="11">
        <f t="shared" si="8"/>
        <v>0</v>
      </c>
      <c r="AI47" s="11">
        <f t="shared" si="9"/>
        <v>0</v>
      </c>
      <c r="AJ47"/>
      <c r="AK47" s="11">
        <f t="shared" si="10"/>
        <v>0</v>
      </c>
      <c r="AL47" s="16">
        <f t="shared" si="11"/>
        <v>246</v>
      </c>
      <c r="AM47"/>
      <c r="AN47">
        <f t="shared" si="12"/>
        <v>72</v>
      </c>
      <c r="AO47">
        <f t="shared" si="13"/>
        <v>0</v>
      </c>
      <c r="AP47">
        <f t="shared" si="14"/>
        <v>84</v>
      </c>
      <c r="AQ47">
        <f t="shared" si="15"/>
        <v>0</v>
      </c>
      <c r="AR47">
        <f t="shared" si="16"/>
        <v>0</v>
      </c>
      <c r="AS47">
        <f t="shared" si="17"/>
        <v>90</v>
      </c>
      <c r="AT47">
        <f t="shared" si="18"/>
        <v>0</v>
      </c>
      <c r="AU47">
        <f t="shared" si="19"/>
        <v>0</v>
      </c>
      <c r="AV47">
        <f t="shared" si="20"/>
        <v>0</v>
      </c>
      <c r="AW47">
        <f t="shared" si="21"/>
        <v>0</v>
      </c>
      <c r="AX47">
        <f t="shared" si="22"/>
        <v>0</v>
      </c>
      <c r="AY47" s="14" cm="1">
        <f t="array" ref="AY47">SUMPRODUCT(LARGE(AN47:AX47, {1,2,3}))</f>
        <v>246</v>
      </c>
      <c r="AZ47"/>
    </row>
    <row r="48" spans="1:52" x14ac:dyDescent="0.35">
      <c r="A48" s="44">
        <v>71507</v>
      </c>
      <c r="B48" t="str">
        <f t="shared" si="25"/>
        <v>EE71507</v>
      </c>
      <c r="C48" t="s">
        <v>6921</v>
      </c>
      <c r="D48" t="s">
        <v>7168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">
        <v>6886</v>
      </c>
      <c r="J48" t="s">
        <v>22</v>
      </c>
      <c r="K48" t="str">
        <f>_xlfn.IFNA((VLOOKUP(J48,DivisionLookup!A:B,2,FALSE)),"")</f>
        <v>North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v>70</v>
      </c>
      <c r="Q48" s="11">
        <f t="shared" si="1"/>
        <v>75</v>
      </c>
      <c r="R48">
        <v>0</v>
      </c>
      <c r="S48" s="11">
        <f t="shared" si="2"/>
        <v>0</v>
      </c>
      <c r="T48">
        <v>75</v>
      </c>
      <c r="U48" s="11">
        <f>IF(IF(T48,T48+$L48,0)&lt;=100,IF(T48,T48+$L48,0),100)</f>
        <v>80</v>
      </c>
      <c r="V48">
        <v>0</v>
      </c>
      <c r="W48" s="11">
        <f t="shared" si="26"/>
        <v>0</v>
      </c>
      <c r="X48"/>
      <c r="Y48" s="11">
        <f t="shared" si="4"/>
        <v>0</v>
      </c>
      <c r="Z48">
        <v>83</v>
      </c>
      <c r="AA48" s="11">
        <f t="shared" si="27"/>
        <v>88</v>
      </c>
      <c r="AB48"/>
      <c r="AC48" s="11">
        <f t="shared" si="6"/>
        <v>0</v>
      </c>
      <c r="AD48"/>
      <c r="AE48" s="11">
        <f t="shared" si="7"/>
        <v>0</v>
      </c>
      <c r="AF48"/>
      <c r="AG48" s="11">
        <f t="shared" si="8"/>
        <v>0</v>
      </c>
      <c r="AI48" s="11">
        <f t="shared" si="9"/>
        <v>0</v>
      </c>
      <c r="AJ48"/>
      <c r="AK48" s="11">
        <f t="shared" si="10"/>
        <v>0</v>
      </c>
      <c r="AL48" s="16">
        <f t="shared" si="11"/>
        <v>243</v>
      </c>
      <c r="AM48"/>
      <c r="AN48">
        <f t="shared" si="12"/>
        <v>75</v>
      </c>
      <c r="AO48">
        <f t="shared" si="13"/>
        <v>0</v>
      </c>
      <c r="AP48">
        <f t="shared" si="14"/>
        <v>80</v>
      </c>
      <c r="AQ48">
        <f t="shared" si="15"/>
        <v>0</v>
      </c>
      <c r="AR48">
        <f t="shared" si="16"/>
        <v>0</v>
      </c>
      <c r="AS48">
        <f t="shared" si="17"/>
        <v>88</v>
      </c>
      <c r="AT48">
        <f t="shared" si="18"/>
        <v>0</v>
      </c>
      <c r="AU48">
        <f t="shared" si="19"/>
        <v>0</v>
      </c>
      <c r="AV48">
        <f t="shared" si="20"/>
        <v>0</v>
      </c>
      <c r="AW48">
        <f t="shared" si="21"/>
        <v>0</v>
      </c>
      <c r="AX48">
        <f t="shared" si="22"/>
        <v>0</v>
      </c>
      <c r="AY48" s="14" cm="1">
        <f t="array" ref="AY48">SUMPRODUCT(LARGE(AN48:AX48, {1,2,3}))</f>
        <v>243</v>
      </c>
    </row>
    <row r="49" spans="1:52" x14ac:dyDescent="0.35">
      <c r="A49" s="44">
        <v>89952</v>
      </c>
      <c r="B49" t="str">
        <f t="shared" si="25"/>
        <v>EE89952</v>
      </c>
      <c r="C49" t="s">
        <v>7096</v>
      </c>
      <c r="D49" t="s">
        <v>7097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">
        <v>6889</v>
      </c>
      <c r="J49" t="s">
        <v>18</v>
      </c>
      <c r="K49" t="str">
        <f>_xlfn.IFNA((VLOOKUP(J49,DivisionLookup!A:B,2,FALSE)),"")</f>
        <v>North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v>65</v>
      </c>
      <c r="Q49" s="11">
        <f t="shared" si="1"/>
        <v>70</v>
      </c>
      <c r="R49">
        <v>0</v>
      </c>
      <c r="S49" s="11">
        <f t="shared" si="2"/>
        <v>0</v>
      </c>
      <c r="T49">
        <v>72</v>
      </c>
      <c r="U49" s="11">
        <f>IF(IF(T49,T49+$M49,0)&lt;=100,IF(T49,T49+$M49,0),100)</f>
        <v>77</v>
      </c>
      <c r="V49">
        <v>0</v>
      </c>
      <c r="W49" s="11">
        <f t="shared" si="26"/>
        <v>0</v>
      </c>
      <c r="X49"/>
      <c r="Y49" s="11">
        <f t="shared" si="4"/>
        <v>0</v>
      </c>
      <c r="Z49">
        <v>80</v>
      </c>
      <c r="AA49" s="11">
        <f t="shared" si="27"/>
        <v>85</v>
      </c>
      <c r="AB49"/>
      <c r="AC49" s="11">
        <f t="shared" si="6"/>
        <v>0</v>
      </c>
      <c r="AD49"/>
      <c r="AE49" s="11">
        <f t="shared" si="7"/>
        <v>0</v>
      </c>
      <c r="AF49"/>
      <c r="AG49" s="11">
        <f t="shared" si="8"/>
        <v>0</v>
      </c>
      <c r="AI49" s="11">
        <f t="shared" si="9"/>
        <v>0</v>
      </c>
      <c r="AJ49"/>
      <c r="AK49" s="11">
        <f t="shared" si="10"/>
        <v>0</v>
      </c>
      <c r="AL49" s="16">
        <f t="shared" si="11"/>
        <v>232</v>
      </c>
      <c r="AM49"/>
      <c r="AN49">
        <f t="shared" si="12"/>
        <v>70</v>
      </c>
      <c r="AO49">
        <f t="shared" si="13"/>
        <v>0</v>
      </c>
      <c r="AP49">
        <f t="shared" si="14"/>
        <v>77</v>
      </c>
      <c r="AQ49">
        <f t="shared" si="15"/>
        <v>0</v>
      </c>
      <c r="AR49">
        <f t="shared" si="16"/>
        <v>0</v>
      </c>
      <c r="AS49">
        <f t="shared" si="17"/>
        <v>85</v>
      </c>
      <c r="AT49">
        <f t="shared" si="18"/>
        <v>0</v>
      </c>
      <c r="AU49">
        <f t="shared" si="19"/>
        <v>0</v>
      </c>
      <c r="AV49">
        <f t="shared" si="20"/>
        <v>0</v>
      </c>
      <c r="AW49">
        <f t="shared" si="21"/>
        <v>0</v>
      </c>
      <c r="AX49">
        <f t="shared" si="22"/>
        <v>0</v>
      </c>
      <c r="AY49" s="14" cm="1">
        <f t="array" ref="AY49">SUMPRODUCT(LARGE(AN49:AX49, {1,2,3}))</f>
        <v>232</v>
      </c>
    </row>
    <row r="50" spans="1:52" x14ac:dyDescent="0.35">
      <c r="A50" s="44">
        <v>133354</v>
      </c>
      <c r="B50" t="str">
        <f t="shared" si="25"/>
        <v>EE133354</v>
      </c>
      <c r="C50" t="s">
        <v>6944</v>
      </c>
      <c r="D50" t="s">
        <v>7108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">
        <v>6886</v>
      </c>
      <c r="J50" t="s">
        <v>18</v>
      </c>
      <c r="K50" t="str">
        <f>_xlfn.IFNA((VLOOKUP(J50,DivisionLookup!A:B,2,FALSE)),"")</f>
        <v>North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v>70</v>
      </c>
      <c r="Q50" s="11">
        <f t="shared" si="1"/>
        <v>75</v>
      </c>
      <c r="R50">
        <v>0</v>
      </c>
      <c r="S50" s="11">
        <f t="shared" si="2"/>
        <v>0</v>
      </c>
      <c r="T50">
        <v>68</v>
      </c>
      <c r="U50" s="11">
        <f>IF(IF(T50,T50+$M50,0)&lt;=100,IF(T50,T50+$M50,0),100)</f>
        <v>73</v>
      </c>
      <c r="V50">
        <v>0</v>
      </c>
      <c r="W50" s="11">
        <f t="shared" si="26"/>
        <v>0</v>
      </c>
      <c r="X50"/>
      <c r="Y50" s="11">
        <f t="shared" si="4"/>
        <v>0</v>
      </c>
      <c r="Z50">
        <v>75</v>
      </c>
      <c r="AA50" s="11">
        <f t="shared" si="27"/>
        <v>80</v>
      </c>
      <c r="AB50"/>
      <c r="AC50" s="11">
        <f t="shared" si="6"/>
        <v>0</v>
      </c>
      <c r="AD50"/>
      <c r="AE50" s="11">
        <f t="shared" si="7"/>
        <v>0</v>
      </c>
      <c r="AF50"/>
      <c r="AG50" s="11">
        <f t="shared" si="8"/>
        <v>0</v>
      </c>
      <c r="AI50" s="11">
        <f t="shared" si="9"/>
        <v>0</v>
      </c>
      <c r="AJ50"/>
      <c r="AK50" s="11">
        <f t="shared" si="10"/>
        <v>0</v>
      </c>
      <c r="AL50" s="16">
        <f t="shared" si="11"/>
        <v>228</v>
      </c>
      <c r="AM50"/>
      <c r="AN50">
        <f t="shared" si="12"/>
        <v>75</v>
      </c>
      <c r="AO50">
        <f t="shared" si="13"/>
        <v>0</v>
      </c>
      <c r="AP50">
        <f t="shared" si="14"/>
        <v>73</v>
      </c>
      <c r="AQ50">
        <f t="shared" si="15"/>
        <v>0</v>
      </c>
      <c r="AR50">
        <f t="shared" si="16"/>
        <v>0</v>
      </c>
      <c r="AS50">
        <f t="shared" si="17"/>
        <v>80</v>
      </c>
      <c r="AT50">
        <f t="shared" si="18"/>
        <v>0</v>
      </c>
      <c r="AU50">
        <f t="shared" si="19"/>
        <v>0</v>
      </c>
      <c r="AV50">
        <f t="shared" si="20"/>
        <v>0</v>
      </c>
      <c r="AW50">
        <f t="shared" si="21"/>
        <v>0</v>
      </c>
      <c r="AX50">
        <f t="shared" si="22"/>
        <v>0</v>
      </c>
      <c r="AY50" s="14" cm="1">
        <f t="array" ref="AY50">SUMPRODUCT(LARGE(AN50:AX50, {1,2,3}))</f>
        <v>228</v>
      </c>
      <c r="AZ50"/>
    </row>
    <row r="51" spans="1:52" x14ac:dyDescent="0.35">
      <c r="A51" s="44">
        <v>2009</v>
      </c>
      <c r="B51" t="str">
        <f t="shared" si="25"/>
        <v>EE2009</v>
      </c>
      <c r="C51" t="s">
        <v>7102</v>
      </c>
      <c r="D51" t="s">
        <v>7103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">
        <v>6889</v>
      </c>
      <c r="J51" t="s">
        <v>18</v>
      </c>
      <c r="K51" t="str">
        <f>_xlfn.IFNA((VLOOKUP(J51,DivisionLookup!A:B,2,FALSE)),"")</f>
        <v>North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v>73</v>
      </c>
      <c r="Q51" s="11">
        <f t="shared" si="1"/>
        <v>78</v>
      </c>
      <c r="R51">
        <v>0</v>
      </c>
      <c r="S51" s="11">
        <f t="shared" si="2"/>
        <v>0</v>
      </c>
      <c r="T51">
        <v>74</v>
      </c>
      <c r="U51" s="11">
        <f>IF(IF(T51,T51+$M51,0)&lt;=100,IF(T51,T51+$M51,0),100)</f>
        <v>79</v>
      </c>
      <c r="V51">
        <v>0</v>
      </c>
      <c r="W51" s="11">
        <f t="shared" si="26"/>
        <v>0</v>
      </c>
      <c r="X51"/>
      <c r="Y51" s="11">
        <f t="shared" si="4"/>
        <v>0</v>
      </c>
      <c r="Z51">
        <v>66</v>
      </c>
      <c r="AA51" s="11">
        <f t="shared" si="27"/>
        <v>71</v>
      </c>
      <c r="AB51"/>
      <c r="AC51" s="11">
        <f t="shared" si="6"/>
        <v>0</v>
      </c>
      <c r="AD51"/>
      <c r="AE51" s="11">
        <f t="shared" si="7"/>
        <v>0</v>
      </c>
      <c r="AF51"/>
      <c r="AG51" s="11">
        <f t="shared" si="8"/>
        <v>0</v>
      </c>
      <c r="AI51" s="11">
        <f t="shared" si="9"/>
        <v>0</v>
      </c>
      <c r="AJ51"/>
      <c r="AK51" s="11">
        <f t="shared" si="10"/>
        <v>0</v>
      </c>
      <c r="AL51" s="16">
        <f t="shared" si="11"/>
        <v>228</v>
      </c>
      <c r="AN51">
        <f t="shared" si="12"/>
        <v>78</v>
      </c>
      <c r="AO51">
        <f t="shared" si="13"/>
        <v>0</v>
      </c>
      <c r="AP51">
        <f t="shared" si="14"/>
        <v>79</v>
      </c>
      <c r="AQ51">
        <f t="shared" si="15"/>
        <v>0</v>
      </c>
      <c r="AR51">
        <f t="shared" si="16"/>
        <v>0</v>
      </c>
      <c r="AS51">
        <f t="shared" si="17"/>
        <v>71</v>
      </c>
      <c r="AT51">
        <f t="shared" si="18"/>
        <v>0</v>
      </c>
      <c r="AU51">
        <f t="shared" si="19"/>
        <v>0</v>
      </c>
      <c r="AV51">
        <f t="shared" si="20"/>
        <v>0</v>
      </c>
      <c r="AW51">
        <f t="shared" si="21"/>
        <v>0</v>
      </c>
      <c r="AX51">
        <f t="shared" si="22"/>
        <v>0</v>
      </c>
      <c r="AY51" s="14" cm="1">
        <f t="array" ref="AY51">SUMPRODUCT(LARGE(AN51:AX51, {1,2,3}))</f>
        <v>228</v>
      </c>
      <c r="AZ51"/>
    </row>
    <row r="52" spans="1:52" x14ac:dyDescent="0.35">
      <c r="A52" s="44">
        <v>127777</v>
      </c>
      <c r="B52" t="str">
        <f t="shared" si="25"/>
        <v>EE127777</v>
      </c>
      <c r="C52" t="s">
        <v>6915</v>
      </c>
      <c r="D52" t="s">
        <v>7178</v>
      </c>
      <c r="E52" s="26" t="s">
        <v>47</v>
      </c>
      <c r="F52" s="26" t="str">
        <f>_xlfn.IFNA((VLOOKUP(B52,IssueLookup!C:D,2,FALSE)),"")</f>
        <v/>
      </c>
      <c r="G52" s="26" t="str">
        <f>_xlfn.IFNA((VLOOKUP(B52,IssueLookup!E:F,2,FALSE)),"")</f>
        <v/>
      </c>
      <c r="H52" s="26" t="str">
        <f>_xlfn.IFNA((VLOOKUP(B52,IssueLookup!G:H,2,FALSE)),"")</f>
        <v/>
      </c>
      <c r="I52" t="s">
        <v>6886</v>
      </c>
      <c r="J52" t="s">
        <v>22</v>
      </c>
      <c r="K52" t="str">
        <f>_xlfn.IFNA((VLOOKUP(J52,DivisionLookup!A:B,2,FALSE)),"")</f>
        <v>North</v>
      </c>
      <c r="L52">
        <f>_xlfn.IFNA(VLOOKUP(E52,HandicapLookup!A:B,2,FALSE),"")</f>
        <v>5</v>
      </c>
      <c r="M52" t="str">
        <f>_xlfn.IFNA(VLOOKUP(F52,HandicapLookup!A:B,2,FALSE),"")</f>
        <v/>
      </c>
      <c r="N52" t="str">
        <f>_xlfn.IFNA(VLOOKUP(G52,HandicapLookup!A:B,2,FALSE),"")</f>
        <v/>
      </c>
      <c r="O52" t="str">
        <f>_xlfn.IFNA(VLOOKUP(H52,HandicapLookup!A:B,2,FALSE),"")</f>
        <v/>
      </c>
      <c r="P52">
        <v>63</v>
      </c>
      <c r="Q52" s="11">
        <f t="shared" si="1"/>
        <v>68</v>
      </c>
      <c r="R52">
        <v>0</v>
      </c>
      <c r="S52" s="11">
        <f t="shared" si="2"/>
        <v>0</v>
      </c>
      <c r="T52">
        <v>66</v>
      </c>
      <c r="U52" s="11">
        <f>IF(IF(T52,T52+$L52,0)&lt;=100,IF(T52,T52+$L52,0),100)</f>
        <v>71</v>
      </c>
      <c r="V52">
        <v>0</v>
      </c>
      <c r="W52" s="11">
        <f t="shared" si="26"/>
        <v>0</v>
      </c>
      <c r="X52"/>
      <c r="Y52" s="11">
        <f t="shared" si="4"/>
        <v>0</v>
      </c>
      <c r="Z52">
        <v>76</v>
      </c>
      <c r="AA52" s="11">
        <v>81</v>
      </c>
      <c r="AB52"/>
      <c r="AC52" s="11">
        <f t="shared" si="6"/>
        <v>0</v>
      </c>
      <c r="AD52"/>
      <c r="AE52" s="11">
        <f t="shared" si="7"/>
        <v>0</v>
      </c>
      <c r="AF52"/>
      <c r="AG52" s="11">
        <f t="shared" si="8"/>
        <v>0</v>
      </c>
      <c r="AI52" s="11">
        <f t="shared" si="9"/>
        <v>0</v>
      </c>
      <c r="AJ52"/>
      <c r="AK52" s="11">
        <f t="shared" si="10"/>
        <v>0</v>
      </c>
      <c r="AL52" s="16">
        <f t="shared" si="11"/>
        <v>220</v>
      </c>
      <c r="AM52"/>
      <c r="AN52">
        <f t="shared" si="12"/>
        <v>68</v>
      </c>
      <c r="AO52">
        <f t="shared" si="13"/>
        <v>0</v>
      </c>
      <c r="AP52">
        <f t="shared" si="14"/>
        <v>71</v>
      </c>
      <c r="AQ52">
        <f t="shared" si="15"/>
        <v>0</v>
      </c>
      <c r="AR52">
        <f t="shared" si="16"/>
        <v>0</v>
      </c>
      <c r="AS52">
        <f t="shared" si="17"/>
        <v>81</v>
      </c>
      <c r="AT52">
        <f t="shared" si="18"/>
        <v>0</v>
      </c>
      <c r="AU52">
        <f t="shared" si="19"/>
        <v>0</v>
      </c>
      <c r="AV52">
        <f t="shared" si="20"/>
        <v>0</v>
      </c>
      <c r="AW52">
        <f t="shared" si="21"/>
        <v>0</v>
      </c>
      <c r="AX52">
        <f t="shared" si="22"/>
        <v>0</v>
      </c>
      <c r="AY52" s="14" cm="1">
        <f t="array" ref="AY52">SUMPRODUCT(LARGE(AN52:AX52, {1,2,3}))</f>
        <v>220</v>
      </c>
      <c r="AZ52"/>
    </row>
    <row r="53" spans="1:52" x14ac:dyDescent="0.35">
      <c r="A53" s="44">
        <v>127058</v>
      </c>
      <c r="B53" t="str">
        <f t="shared" si="25"/>
        <v>EE127058</v>
      </c>
      <c r="C53" t="s">
        <v>7160</v>
      </c>
      <c r="D53" t="s">
        <v>7159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">
        <v>6888</v>
      </c>
      <c r="J53" t="s">
        <v>22</v>
      </c>
      <c r="K53" t="str">
        <f>_xlfn.IFNA((VLOOKUP(J53,DivisionLookup!A:B,2,FALSE)),"")</f>
        <v>North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v>67</v>
      </c>
      <c r="Q53" s="11">
        <f t="shared" si="1"/>
        <v>72</v>
      </c>
      <c r="R53">
        <v>0</v>
      </c>
      <c r="S53" s="11">
        <f t="shared" si="2"/>
        <v>0</v>
      </c>
      <c r="T53">
        <v>67</v>
      </c>
      <c r="U53" s="11">
        <f>IF(IF(T53,T53+$L53,0)&lt;=100,IF(T53,T53+$L53,0),100)</f>
        <v>72</v>
      </c>
      <c r="V53">
        <v>0</v>
      </c>
      <c r="W53" s="11">
        <f t="shared" si="26"/>
        <v>0</v>
      </c>
      <c r="X53"/>
      <c r="Y53" s="11">
        <f t="shared" si="4"/>
        <v>0</v>
      </c>
      <c r="Z53">
        <v>69</v>
      </c>
      <c r="AA53" s="11">
        <f t="shared" ref="AA53:AA116" si="28">IF(IF(Z53,Z53+$M53,0)&lt;=100,IF(Z53,Z53+$M53,0),100)</f>
        <v>74</v>
      </c>
      <c r="AB53"/>
      <c r="AC53" s="11">
        <f t="shared" si="6"/>
        <v>0</v>
      </c>
      <c r="AD53"/>
      <c r="AE53" s="11">
        <f t="shared" si="7"/>
        <v>0</v>
      </c>
      <c r="AF53"/>
      <c r="AG53" s="11">
        <f t="shared" si="8"/>
        <v>0</v>
      </c>
      <c r="AI53" s="11">
        <f t="shared" si="9"/>
        <v>0</v>
      </c>
      <c r="AJ53"/>
      <c r="AK53" s="11">
        <f t="shared" si="10"/>
        <v>0</v>
      </c>
      <c r="AL53" s="16">
        <f t="shared" si="11"/>
        <v>218</v>
      </c>
      <c r="AM53"/>
      <c r="AN53">
        <f t="shared" si="12"/>
        <v>72</v>
      </c>
      <c r="AO53">
        <f t="shared" si="13"/>
        <v>0</v>
      </c>
      <c r="AP53">
        <f t="shared" si="14"/>
        <v>72</v>
      </c>
      <c r="AQ53">
        <f t="shared" si="15"/>
        <v>0</v>
      </c>
      <c r="AR53">
        <f t="shared" si="16"/>
        <v>0</v>
      </c>
      <c r="AS53">
        <f t="shared" si="17"/>
        <v>74</v>
      </c>
      <c r="AT53">
        <f t="shared" si="18"/>
        <v>0</v>
      </c>
      <c r="AU53">
        <f t="shared" si="19"/>
        <v>0</v>
      </c>
      <c r="AV53">
        <f t="shared" si="20"/>
        <v>0</v>
      </c>
      <c r="AW53">
        <f t="shared" si="21"/>
        <v>0</v>
      </c>
      <c r="AX53">
        <f t="shared" si="22"/>
        <v>0</v>
      </c>
      <c r="AY53" s="14" cm="1">
        <f t="array" ref="AY53">SUMPRODUCT(LARGE(AN53:AX53, {1,2,3}))</f>
        <v>218</v>
      </c>
      <c r="AZ53"/>
    </row>
    <row r="54" spans="1:52" x14ac:dyDescent="0.35">
      <c r="A54">
        <v>135536</v>
      </c>
      <c r="B54" t="str">
        <f t="shared" si="25"/>
        <v>EE135536</v>
      </c>
      <c r="C54" t="s">
        <v>6927</v>
      </c>
      <c r="D54" t="s">
        <v>7007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">
        <v>6890</v>
      </c>
      <c r="J54" t="s">
        <v>19</v>
      </c>
      <c r="K54" t="str">
        <f>_xlfn.IFNA((VLOOKUP(J54,DivisionLookup!A:B,2,FALSE)),"")</f>
        <v>South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v>0</v>
      </c>
      <c r="Q54" s="11">
        <f t="shared" si="1"/>
        <v>0</v>
      </c>
      <c r="R54">
        <v>81</v>
      </c>
      <c r="S54" s="11">
        <f t="shared" si="2"/>
        <v>86</v>
      </c>
      <c r="T54">
        <v>0</v>
      </c>
      <c r="U54" s="11">
        <f>IF(IF(T54,T54+$M54,0)&lt;=100,IF(T54,T54+$M54,0),100)</f>
        <v>0</v>
      </c>
      <c r="V54">
        <v>93</v>
      </c>
      <c r="W54" s="11">
        <f t="shared" si="26"/>
        <v>98</v>
      </c>
      <c r="X54"/>
      <c r="Y54" s="11">
        <f t="shared" si="4"/>
        <v>0</v>
      </c>
      <c r="Z54">
        <v>0</v>
      </c>
      <c r="AA54" s="11">
        <f t="shared" si="28"/>
        <v>0</v>
      </c>
      <c r="AB54"/>
      <c r="AC54" s="11">
        <f t="shared" si="6"/>
        <v>0</v>
      </c>
      <c r="AD54"/>
      <c r="AE54" s="11">
        <f t="shared" si="7"/>
        <v>0</v>
      </c>
      <c r="AF54"/>
      <c r="AG54" s="11">
        <f t="shared" si="8"/>
        <v>0</v>
      </c>
      <c r="AI54" s="11">
        <f t="shared" si="9"/>
        <v>0</v>
      </c>
      <c r="AJ54"/>
      <c r="AK54" s="11">
        <f t="shared" si="10"/>
        <v>0</v>
      </c>
      <c r="AL54" s="16">
        <f t="shared" si="11"/>
        <v>184</v>
      </c>
      <c r="AM54"/>
      <c r="AN54">
        <f t="shared" si="12"/>
        <v>0</v>
      </c>
      <c r="AO54">
        <f t="shared" si="13"/>
        <v>86</v>
      </c>
      <c r="AP54">
        <f t="shared" si="14"/>
        <v>0</v>
      </c>
      <c r="AQ54">
        <f t="shared" si="15"/>
        <v>98</v>
      </c>
      <c r="AR54">
        <f t="shared" si="16"/>
        <v>0</v>
      </c>
      <c r="AS54">
        <f t="shared" si="17"/>
        <v>0</v>
      </c>
      <c r="AT54">
        <f t="shared" si="18"/>
        <v>0</v>
      </c>
      <c r="AU54">
        <f t="shared" si="19"/>
        <v>0</v>
      </c>
      <c r="AV54">
        <f t="shared" si="20"/>
        <v>0</v>
      </c>
      <c r="AW54">
        <f t="shared" si="21"/>
        <v>0</v>
      </c>
      <c r="AX54">
        <f t="shared" si="22"/>
        <v>0</v>
      </c>
      <c r="AY54" s="14" cm="1">
        <f t="array" ref="AY54">SUMPRODUCT(LARGE(AN54:AX54, {1,2,3}))</f>
        <v>184</v>
      </c>
      <c r="AZ54"/>
    </row>
    <row r="55" spans="1:52" x14ac:dyDescent="0.35">
      <c r="A55">
        <v>131219</v>
      </c>
      <c r="B55" t="str">
        <f t="shared" si="25"/>
        <v>EE131219</v>
      </c>
      <c r="C55" t="s">
        <v>6899</v>
      </c>
      <c r="D55" t="s">
        <v>7035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">
        <v>6886</v>
      </c>
      <c r="J55" t="s">
        <v>20</v>
      </c>
      <c r="K55" t="str">
        <f>_xlfn.IFNA((VLOOKUP(J55,DivisionLookup!A:B,2,FALSE)),"")</f>
        <v>South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v>0</v>
      </c>
      <c r="Q55" s="11">
        <f t="shared" si="1"/>
        <v>0</v>
      </c>
      <c r="R55">
        <v>81</v>
      </c>
      <c r="S55" s="11">
        <f t="shared" si="2"/>
        <v>86</v>
      </c>
      <c r="T55">
        <v>0</v>
      </c>
      <c r="U55" s="11">
        <f>IF(IF(T55,T55+$M55,0)&lt;=100,IF(T55,T55+$M55,0),100)</f>
        <v>0</v>
      </c>
      <c r="V55">
        <v>81</v>
      </c>
      <c r="W55" s="11">
        <f t="shared" si="26"/>
        <v>86</v>
      </c>
      <c r="X55"/>
      <c r="Y55" s="11">
        <f t="shared" si="4"/>
        <v>0</v>
      </c>
      <c r="Z55">
        <v>0</v>
      </c>
      <c r="AA55" s="11">
        <f t="shared" si="28"/>
        <v>0</v>
      </c>
      <c r="AB55"/>
      <c r="AC55" s="11">
        <f t="shared" si="6"/>
        <v>0</v>
      </c>
      <c r="AD55"/>
      <c r="AE55" s="11">
        <f t="shared" si="7"/>
        <v>0</v>
      </c>
      <c r="AF55"/>
      <c r="AG55" s="11">
        <f t="shared" si="8"/>
        <v>0</v>
      </c>
      <c r="AI55" s="11">
        <f t="shared" si="9"/>
        <v>0</v>
      </c>
      <c r="AJ55"/>
      <c r="AK55" s="11">
        <f t="shared" si="10"/>
        <v>0</v>
      </c>
      <c r="AL55" s="16">
        <f t="shared" si="11"/>
        <v>172</v>
      </c>
      <c r="AM55"/>
      <c r="AN55">
        <f t="shared" si="12"/>
        <v>0</v>
      </c>
      <c r="AO55">
        <f t="shared" si="13"/>
        <v>86</v>
      </c>
      <c r="AP55">
        <f t="shared" si="14"/>
        <v>0</v>
      </c>
      <c r="AQ55">
        <f t="shared" si="15"/>
        <v>86</v>
      </c>
      <c r="AR55">
        <f t="shared" si="16"/>
        <v>0</v>
      </c>
      <c r="AS55">
        <f t="shared" si="17"/>
        <v>0</v>
      </c>
      <c r="AT55">
        <f t="shared" si="18"/>
        <v>0</v>
      </c>
      <c r="AU55">
        <f t="shared" si="19"/>
        <v>0</v>
      </c>
      <c r="AV55">
        <f t="shared" si="20"/>
        <v>0</v>
      </c>
      <c r="AW55">
        <f t="shared" si="21"/>
        <v>0</v>
      </c>
      <c r="AX55">
        <f t="shared" si="22"/>
        <v>0</v>
      </c>
      <c r="AY55" s="14" cm="1">
        <f t="array" ref="AY55">SUMPRODUCT(LARGE(AN55:AX55, {1,2,3}))</f>
        <v>172</v>
      </c>
      <c r="AZ55"/>
    </row>
    <row r="56" spans="1:52" x14ac:dyDescent="0.35">
      <c r="A56" s="44">
        <v>88361</v>
      </c>
      <c r="B56" t="str">
        <f t="shared" si="25"/>
        <v>EE88361</v>
      </c>
      <c r="C56" t="s">
        <v>7174</v>
      </c>
      <c r="D56" t="s">
        <v>7175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">
        <v>6889</v>
      </c>
      <c r="J56" t="s">
        <v>22</v>
      </c>
      <c r="K56" t="str">
        <f>_xlfn.IFNA((VLOOKUP(J56,DivisionLookup!A:B,2,FALSE)),"")</f>
        <v>North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v>80</v>
      </c>
      <c r="Q56" s="11">
        <f t="shared" si="1"/>
        <v>85</v>
      </c>
      <c r="R56">
        <v>0</v>
      </c>
      <c r="S56" s="11">
        <f t="shared" si="2"/>
        <v>0</v>
      </c>
      <c r="T56">
        <v>80</v>
      </c>
      <c r="U56" s="11">
        <f>IF(IF(T56,T56+$L56,0)&lt;=100,IF(T56,T56+$L56,0),100)</f>
        <v>85</v>
      </c>
      <c r="V56">
        <v>0</v>
      </c>
      <c r="W56" s="11">
        <f t="shared" si="26"/>
        <v>0</v>
      </c>
      <c r="X56"/>
      <c r="Y56" s="11">
        <f t="shared" si="4"/>
        <v>0</v>
      </c>
      <c r="Z56">
        <v>0</v>
      </c>
      <c r="AA56" s="11">
        <f t="shared" si="28"/>
        <v>0</v>
      </c>
      <c r="AB56"/>
      <c r="AC56" s="11">
        <f t="shared" si="6"/>
        <v>0</v>
      </c>
      <c r="AD56"/>
      <c r="AE56" s="11">
        <f t="shared" si="7"/>
        <v>0</v>
      </c>
      <c r="AF56"/>
      <c r="AG56" s="11">
        <f t="shared" si="8"/>
        <v>0</v>
      </c>
      <c r="AI56" s="11">
        <f t="shared" si="9"/>
        <v>0</v>
      </c>
      <c r="AJ56"/>
      <c r="AK56" s="11">
        <f t="shared" si="10"/>
        <v>0</v>
      </c>
      <c r="AL56" s="16">
        <f t="shared" si="11"/>
        <v>170</v>
      </c>
      <c r="AM56"/>
      <c r="AN56">
        <f t="shared" si="12"/>
        <v>85</v>
      </c>
      <c r="AO56">
        <f t="shared" si="13"/>
        <v>0</v>
      </c>
      <c r="AP56">
        <f t="shared" si="14"/>
        <v>85</v>
      </c>
      <c r="AQ56">
        <f t="shared" si="15"/>
        <v>0</v>
      </c>
      <c r="AR56">
        <f t="shared" si="16"/>
        <v>0</v>
      </c>
      <c r="AS56">
        <f t="shared" si="17"/>
        <v>0</v>
      </c>
      <c r="AT56">
        <f t="shared" si="18"/>
        <v>0</v>
      </c>
      <c r="AU56">
        <f t="shared" si="19"/>
        <v>0</v>
      </c>
      <c r="AV56">
        <f t="shared" si="20"/>
        <v>0</v>
      </c>
      <c r="AW56">
        <f t="shared" si="21"/>
        <v>0</v>
      </c>
      <c r="AX56">
        <f t="shared" si="22"/>
        <v>0</v>
      </c>
      <c r="AY56" s="14" cm="1">
        <f t="array" ref="AY56">SUMPRODUCT(LARGE(AN56:AX56, {1,2,3}))</f>
        <v>170</v>
      </c>
      <c r="AZ56"/>
    </row>
    <row r="57" spans="1:52" x14ac:dyDescent="0.35">
      <c r="A57">
        <v>61</v>
      </c>
      <c r="B57" t="str">
        <f t="shared" si="25"/>
        <v>EE61</v>
      </c>
      <c r="C57" t="s">
        <v>6912</v>
      </c>
      <c r="D57" t="s">
        <v>7050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">
        <v>6886</v>
      </c>
      <c r="J57" t="s">
        <v>19</v>
      </c>
      <c r="K57" t="str">
        <f>_xlfn.IFNA((VLOOKUP(J57,DivisionLookup!A:B,2,FALSE)),"")</f>
        <v>South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v>0</v>
      </c>
      <c r="Q57" s="11">
        <f t="shared" si="1"/>
        <v>0</v>
      </c>
      <c r="R57">
        <v>80</v>
      </c>
      <c r="S57" s="11">
        <f t="shared" si="2"/>
        <v>85</v>
      </c>
      <c r="T57">
        <v>0</v>
      </c>
      <c r="U57" s="11">
        <f>IF(IF(T57,T57+$M57,0)&lt;=100,IF(T57,T57+$M57,0),100)</f>
        <v>0</v>
      </c>
      <c r="V57">
        <v>79</v>
      </c>
      <c r="W57" s="11">
        <f t="shared" si="26"/>
        <v>84</v>
      </c>
      <c r="X57"/>
      <c r="Y57" s="11">
        <f t="shared" si="4"/>
        <v>0</v>
      </c>
      <c r="Z57">
        <v>0</v>
      </c>
      <c r="AA57" s="11">
        <f t="shared" si="28"/>
        <v>0</v>
      </c>
      <c r="AB57"/>
      <c r="AC57" s="11">
        <f t="shared" si="6"/>
        <v>0</v>
      </c>
      <c r="AD57"/>
      <c r="AE57" s="11">
        <f t="shared" si="7"/>
        <v>0</v>
      </c>
      <c r="AF57"/>
      <c r="AG57" s="11">
        <f t="shared" si="8"/>
        <v>0</v>
      </c>
      <c r="AI57" s="11">
        <f t="shared" si="9"/>
        <v>0</v>
      </c>
      <c r="AJ57"/>
      <c r="AK57" s="11">
        <f t="shared" si="10"/>
        <v>0</v>
      </c>
      <c r="AL57" s="16">
        <f t="shared" si="11"/>
        <v>169</v>
      </c>
      <c r="AM57"/>
      <c r="AN57">
        <f t="shared" si="12"/>
        <v>0</v>
      </c>
      <c r="AO57">
        <f t="shared" si="13"/>
        <v>85</v>
      </c>
      <c r="AP57">
        <f t="shared" si="14"/>
        <v>0</v>
      </c>
      <c r="AQ57">
        <f t="shared" si="15"/>
        <v>84</v>
      </c>
      <c r="AR57">
        <f t="shared" si="16"/>
        <v>0</v>
      </c>
      <c r="AS57">
        <f t="shared" si="17"/>
        <v>0</v>
      </c>
      <c r="AT57">
        <f t="shared" si="18"/>
        <v>0</v>
      </c>
      <c r="AU57">
        <f t="shared" si="19"/>
        <v>0</v>
      </c>
      <c r="AV57">
        <f t="shared" si="20"/>
        <v>0</v>
      </c>
      <c r="AW57">
        <f t="shared" si="21"/>
        <v>0</v>
      </c>
      <c r="AX57">
        <f t="shared" si="22"/>
        <v>0</v>
      </c>
      <c r="AY57" s="14" cm="1">
        <f t="array" ref="AY57">SUMPRODUCT(LARGE(AN57:AX57, {1,2,3}))</f>
        <v>169</v>
      </c>
      <c r="AZ57"/>
    </row>
    <row r="58" spans="1:52" x14ac:dyDescent="0.35">
      <c r="A58">
        <v>50101</v>
      </c>
      <c r="B58" t="str">
        <f t="shared" si="25"/>
        <v>EE50101</v>
      </c>
      <c r="C58" t="s">
        <v>6951</v>
      </c>
      <c r="D58" t="s">
        <v>7034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">
        <v>6886</v>
      </c>
      <c r="J58" t="s">
        <v>20</v>
      </c>
      <c r="K58" t="str">
        <f>_xlfn.IFNA((VLOOKUP(J58,DivisionLookup!A:B,2,FALSE)),"")</f>
        <v>South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v>0</v>
      </c>
      <c r="Q58" s="11">
        <f t="shared" si="1"/>
        <v>0</v>
      </c>
      <c r="R58">
        <v>75</v>
      </c>
      <c r="S58" s="11">
        <f t="shared" si="2"/>
        <v>80</v>
      </c>
      <c r="T58">
        <v>0</v>
      </c>
      <c r="U58" s="11">
        <f>IF(IF(T58,T58+$M58,0)&lt;=100,IF(T58,T58+$M58,0),100)</f>
        <v>0</v>
      </c>
      <c r="V58">
        <v>82</v>
      </c>
      <c r="W58" s="11">
        <f t="shared" si="26"/>
        <v>87</v>
      </c>
      <c r="X58"/>
      <c r="Y58" s="11">
        <f t="shared" si="4"/>
        <v>0</v>
      </c>
      <c r="Z58">
        <v>0</v>
      </c>
      <c r="AA58" s="11">
        <f t="shared" si="28"/>
        <v>0</v>
      </c>
      <c r="AB58"/>
      <c r="AC58" s="11">
        <f t="shared" si="6"/>
        <v>0</v>
      </c>
      <c r="AD58"/>
      <c r="AE58" s="11">
        <f t="shared" si="7"/>
        <v>0</v>
      </c>
      <c r="AF58"/>
      <c r="AG58" s="11">
        <f t="shared" si="8"/>
        <v>0</v>
      </c>
      <c r="AI58" s="11">
        <f t="shared" si="9"/>
        <v>0</v>
      </c>
      <c r="AJ58"/>
      <c r="AK58" s="11">
        <f t="shared" si="10"/>
        <v>0</v>
      </c>
      <c r="AL58" s="16">
        <f t="shared" si="11"/>
        <v>167</v>
      </c>
      <c r="AM58"/>
      <c r="AN58">
        <f t="shared" si="12"/>
        <v>0</v>
      </c>
      <c r="AO58">
        <f t="shared" si="13"/>
        <v>80</v>
      </c>
      <c r="AP58">
        <f t="shared" si="14"/>
        <v>0</v>
      </c>
      <c r="AQ58">
        <f t="shared" si="15"/>
        <v>87</v>
      </c>
      <c r="AR58">
        <f t="shared" si="16"/>
        <v>0</v>
      </c>
      <c r="AS58">
        <f t="shared" si="17"/>
        <v>0</v>
      </c>
      <c r="AT58">
        <f t="shared" si="18"/>
        <v>0</v>
      </c>
      <c r="AU58">
        <f t="shared" si="19"/>
        <v>0</v>
      </c>
      <c r="AV58">
        <f t="shared" si="20"/>
        <v>0</v>
      </c>
      <c r="AW58">
        <f t="shared" si="21"/>
        <v>0</v>
      </c>
      <c r="AX58">
        <f t="shared" si="22"/>
        <v>0</v>
      </c>
      <c r="AY58" s="14" cm="1">
        <f t="array" ref="AY58">SUMPRODUCT(LARGE(AN58:AX58, {1,2,3}))</f>
        <v>167</v>
      </c>
      <c r="AZ58"/>
    </row>
    <row r="59" spans="1:52" x14ac:dyDescent="0.35">
      <c r="A59" s="44">
        <v>118844</v>
      </c>
      <c r="B59" t="str">
        <f t="shared" si="25"/>
        <v>EE118844</v>
      </c>
      <c r="C59" t="s">
        <v>7096</v>
      </c>
      <c r="D59" t="s">
        <v>7098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">
        <v>6886</v>
      </c>
      <c r="J59" t="s">
        <v>18</v>
      </c>
      <c r="K59" t="str">
        <f>_xlfn.IFNA((VLOOKUP(J59,DivisionLookup!A:B,2,FALSE)),"")</f>
        <v>North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v>0</v>
      </c>
      <c r="Q59" s="11">
        <f t="shared" si="1"/>
        <v>0</v>
      </c>
      <c r="R59">
        <v>0</v>
      </c>
      <c r="S59" s="11">
        <f t="shared" si="2"/>
        <v>0</v>
      </c>
      <c r="T59">
        <v>73</v>
      </c>
      <c r="U59" s="11">
        <f>IF(IF(T59,T59+$M59,0)&lt;=100,IF(T59,T59+$M59,0),100)</f>
        <v>78</v>
      </c>
      <c r="V59">
        <v>0</v>
      </c>
      <c r="W59" s="11">
        <f t="shared" si="26"/>
        <v>0</v>
      </c>
      <c r="X59"/>
      <c r="Y59" s="11">
        <f t="shared" si="4"/>
        <v>0</v>
      </c>
      <c r="Z59">
        <v>84</v>
      </c>
      <c r="AA59" s="11">
        <f t="shared" si="28"/>
        <v>89</v>
      </c>
      <c r="AB59"/>
      <c r="AC59" s="11">
        <f t="shared" si="6"/>
        <v>0</v>
      </c>
      <c r="AD59"/>
      <c r="AE59" s="11">
        <f t="shared" si="7"/>
        <v>0</v>
      </c>
      <c r="AF59"/>
      <c r="AG59" s="11">
        <f t="shared" si="8"/>
        <v>0</v>
      </c>
      <c r="AI59" s="11">
        <f t="shared" si="9"/>
        <v>0</v>
      </c>
      <c r="AJ59"/>
      <c r="AK59" s="11">
        <f t="shared" si="10"/>
        <v>0</v>
      </c>
      <c r="AL59" s="16">
        <f t="shared" si="11"/>
        <v>167</v>
      </c>
      <c r="AM59"/>
      <c r="AN59">
        <f t="shared" si="12"/>
        <v>0</v>
      </c>
      <c r="AO59">
        <f t="shared" si="13"/>
        <v>0</v>
      </c>
      <c r="AP59">
        <f t="shared" si="14"/>
        <v>78</v>
      </c>
      <c r="AQ59">
        <f t="shared" si="15"/>
        <v>0</v>
      </c>
      <c r="AR59">
        <f t="shared" si="16"/>
        <v>0</v>
      </c>
      <c r="AS59">
        <f t="shared" si="17"/>
        <v>89</v>
      </c>
      <c r="AT59">
        <f t="shared" si="18"/>
        <v>0</v>
      </c>
      <c r="AU59">
        <f t="shared" si="19"/>
        <v>0</v>
      </c>
      <c r="AV59">
        <f t="shared" si="20"/>
        <v>0</v>
      </c>
      <c r="AW59">
        <f t="shared" si="21"/>
        <v>0</v>
      </c>
      <c r="AX59">
        <f t="shared" si="22"/>
        <v>0</v>
      </c>
      <c r="AY59" s="14" cm="1">
        <f t="array" ref="AY59">SUMPRODUCT(LARGE(AN59:AX59, {1,2,3}))</f>
        <v>167</v>
      </c>
      <c r="AZ59"/>
    </row>
    <row r="60" spans="1:52" x14ac:dyDescent="0.35">
      <c r="A60">
        <v>133056</v>
      </c>
      <c r="B60" t="str">
        <f t="shared" si="25"/>
        <v>EE133056</v>
      </c>
      <c r="C60" t="s">
        <v>6940</v>
      </c>
      <c r="D60" t="s">
        <v>7020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">
        <v>6886</v>
      </c>
      <c r="J60" t="s">
        <v>20</v>
      </c>
      <c r="K60" t="str">
        <f>_xlfn.IFNA((VLOOKUP(J60,DivisionLookup!A:B,2,FALSE)),"")</f>
        <v>South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v>0</v>
      </c>
      <c r="Q60" s="11">
        <f t="shared" si="1"/>
        <v>0</v>
      </c>
      <c r="R60">
        <v>73</v>
      </c>
      <c r="S60" s="11">
        <f t="shared" si="2"/>
        <v>78</v>
      </c>
      <c r="T60">
        <v>0</v>
      </c>
      <c r="U60" s="11">
        <f>IF(IF(T60,T60+$M60,0)&lt;=100,IF(T60,T60+$M60,0),100)</f>
        <v>0</v>
      </c>
      <c r="V60">
        <v>79</v>
      </c>
      <c r="W60" s="11">
        <f t="shared" si="26"/>
        <v>84</v>
      </c>
      <c r="X60"/>
      <c r="Y60" s="11">
        <f t="shared" si="4"/>
        <v>0</v>
      </c>
      <c r="Z60">
        <v>0</v>
      </c>
      <c r="AA60" s="11">
        <f t="shared" si="28"/>
        <v>0</v>
      </c>
      <c r="AB60"/>
      <c r="AC60" s="11">
        <f t="shared" si="6"/>
        <v>0</v>
      </c>
      <c r="AD60"/>
      <c r="AE60" s="11">
        <f t="shared" si="7"/>
        <v>0</v>
      </c>
      <c r="AF60"/>
      <c r="AG60" s="11">
        <f t="shared" si="8"/>
        <v>0</v>
      </c>
      <c r="AI60" s="11">
        <f t="shared" si="9"/>
        <v>0</v>
      </c>
      <c r="AJ60"/>
      <c r="AK60" s="11">
        <f t="shared" si="10"/>
        <v>0</v>
      </c>
      <c r="AL60" s="16">
        <f t="shared" si="11"/>
        <v>162</v>
      </c>
      <c r="AM60"/>
      <c r="AN60">
        <f t="shared" si="12"/>
        <v>0</v>
      </c>
      <c r="AO60">
        <f t="shared" si="13"/>
        <v>78</v>
      </c>
      <c r="AP60">
        <f t="shared" si="14"/>
        <v>0</v>
      </c>
      <c r="AQ60">
        <f t="shared" si="15"/>
        <v>84</v>
      </c>
      <c r="AR60">
        <f t="shared" si="16"/>
        <v>0</v>
      </c>
      <c r="AS60">
        <f t="shared" si="17"/>
        <v>0</v>
      </c>
      <c r="AT60">
        <f t="shared" si="18"/>
        <v>0</v>
      </c>
      <c r="AU60">
        <f t="shared" si="19"/>
        <v>0</v>
      </c>
      <c r="AV60">
        <f t="shared" si="20"/>
        <v>0</v>
      </c>
      <c r="AW60">
        <f t="shared" si="21"/>
        <v>0</v>
      </c>
      <c r="AX60">
        <f t="shared" si="22"/>
        <v>0</v>
      </c>
      <c r="AY60" s="14" cm="1">
        <f t="array" ref="AY60">SUMPRODUCT(LARGE(AN60:AX60, {1,2,3}))</f>
        <v>162</v>
      </c>
      <c r="AZ60"/>
    </row>
    <row r="61" spans="1:52" x14ac:dyDescent="0.35">
      <c r="A61" s="44">
        <v>122340</v>
      </c>
      <c r="B61" t="str">
        <f t="shared" si="25"/>
        <v>EE122340</v>
      </c>
      <c r="C61" t="s">
        <v>6906</v>
      </c>
      <c r="D61" t="s">
        <v>7145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">
        <v>6886</v>
      </c>
      <c r="J61" t="s">
        <v>21</v>
      </c>
      <c r="K61" t="str">
        <f>_xlfn.IFNA((VLOOKUP(J61,DivisionLookup!A:B,2,FALSE)),"")</f>
        <v>North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v>76</v>
      </c>
      <c r="Q61" s="11">
        <f t="shared" si="1"/>
        <v>81</v>
      </c>
      <c r="R61">
        <v>0</v>
      </c>
      <c r="S61" s="11">
        <f t="shared" si="2"/>
        <v>0</v>
      </c>
      <c r="T61">
        <v>76</v>
      </c>
      <c r="U61" s="11">
        <f>IF(IF(T61,T61+$L61,0)&lt;=100,IF(T61,T61+$L61,0),100)</f>
        <v>81</v>
      </c>
      <c r="V61">
        <v>0</v>
      </c>
      <c r="W61" s="11">
        <f t="shared" si="26"/>
        <v>0</v>
      </c>
      <c r="X61"/>
      <c r="Y61" s="11">
        <f t="shared" si="4"/>
        <v>0</v>
      </c>
      <c r="Z61">
        <v>0</v>
      </c>
      <c r="AA61" s="11">
        <f t="shared" si="28"/>
        <v>0</v>
      </c>
      <c r="AB61"/>
      <c r="AC61" s="11">
        <f t="shared" si="6"/>
        <v>0</v>
      </c>
      <c r="AD61"/>
      <c r="AE61" s="11">
        <f t="shared" si="7"/>
        <v>0</v>
      </c>
      <c r="AF61"/>
      <c r="AG61" s="11">
        <f t="shared" si="8"/>
        <v>0</v>
      </c>
      <c r="AI61" s="11">
        <f t="shared" si="9"/>
        <v>0</v>
      </c>
      <c r="AJ61"/>
      <c r="AK61" s="11">
        <f t="shared" si="10"/>
        <v>0</v>
      </c>
      <c r="AL61" s="16">
        <f t="shared" si="11"/>
        <v>162</v>
      </c>
      <c r="AN61">
        <f t="shared" si="12"/>
        <v>81</v>
      </c>
      <c r="AO61">
        <f t="shared" si="13"/>
        <v>0</v>
      </c>
      <c r="AP61">
        <f t="shared" si="14"/>
        <v>81</v>
      </c>
      <c r="AQ61">
        <f t="shared" si="15"/>
        <v>0</v>
      </c>
      <c r="AR61">
        <f t="shared" si="16"/>
        <v>0</v>
      </c>
      <c r="AS61">
        <f t="shared" si="17"/>
        <v>0</v>
      </c>
      <c r="AT61">
        <f t="shared" si="18"/>
        <v>0</v>
      </c>
      <c r="AU61">
        <f t="shared" si="19"/>
        <v>0</v>
      </c>
      <c r="AV61">
        <f t="shared" si="20"/>
        <v>0</v>
      </c>
      <c r="AW61">
        <f t="shared" si="21"/>
        <v>0</v>
      </c>
      <c r="AX61">
        <f t="shared" si="22"/>
        <v>0</v>
      </c>
      <c r="AY61" s="14" cm="1">
        <f t="array" ref="AY61">SUMPRODUCT(LARGE(AN61:AX61, {1,2,3}))</f>
        <v>162</v>
      </c>
    </row>
    <row r="62" spans="1:52" x14ac:dyDescent="0.35">
      <c r="A62">
        <v>129846</v>
      </c>
      <c r="B62" t="str">
        <f t="shared" si="25"/>
        <v>EE129846</v>
      </c>
      <c r="C62" t="s">
        <v>6941</v>
      </c>
      <c r="D62" t="s">
        <v>7060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">
        <v>6886</v>
      </c>
      <c r="J62" t="s">
        <v>19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v>0</v>
      </c>
      <c r="Q62" s="11">
        <f t="shared" si="1"/>
        <v>0</v>
      </c>
      <c r="R62">
        <v>73</v>
      </c>
      <c r="S62" s="11">
        <f t="shared" si="2"/>
        <v>78</v>
      </c>
      <c r="T62">
        <v>0</v>
      </c>
      <c r="U62" s="11">
        <f>IF(IF(T62,T62+$M62,0)&lt;=100,IF(T62,T62+$M62,0),100)</f>
        <v>0</v>
      </c>
      <c r="V62">
        <v>79</v>
      </c>
      <c r="W62" s="11">
        <f t="shared" si="26"/>
        <v>84</v>
      </c>
      <c r="X62"/>
      <c r="Y62" s="11">
        <f t="shared" si="4"/>
        <v>0</v>
      </c>
      <c r="Z62">
        <v>0</v>
      </c>
      <c r="AA62" s="11">
        <f t="shared" si="28"/>
        <v>0</v>
      </c>
      <c r="AB62"/>
      <c r="AC62" s="11">
        <f t="shared" si="6"/>
        <v>0</v>
      </c>
      <c r="AD62"/>
      <c r="AE62" s="11">
        <f t="shared" si="7"/>
        <v>0</v>
      </c>
      <c r="AF62"/>
      <c r="AG62" s="11">
        <f t="shared" si="8"/>
        <v>0</v>
      </c>
      <c r="AI62" s="11">
        <f t="shared" si="9"/>
        <v>0</v>
      </c>
      <c r="AJ62"/>
      <c r="AK62" s="11">
        <f t="shared" si="10"/>
        <v>0</v>
      </c>
      <c r="AL62" s="16">
        <f t="shared" si="11"/>
        <v>162</v>
      </c>
      <c r="AM62"/>
      <c r="AN62">
        <f t="shared" si="12"/>
        <v>0</v>
      </c>
      <c r="AO62">
        <f t="shared" si="13"/>
        <v>78</v>
      </c>
      <c r="AP62">
        <f t="shared" si="14"/>
        <v>0</v>
      </c>
      <c r="AQ62">
        <f t="shared" si="15"/>
        <v>84</v>
      </c>
      <c r="AR62">
        <f t="shared" si="16"/>
        <v>0</v>
      </c>
      <c r="AS62">
        <f t="shared" si="17"/>
        <v>0</v>
      </c>
      <c r="AT62">
        <f t="shared" si="18"/>
        <v>0</v>
      </c>
      <c r="AU62">
        <f t="shared" si="19"/>
        <v>0</v>
      </c>
      <c r="AV62">
        <f t="shared" si="20"/>
        <v>0</v>
      </c>
      <c r="AW62">
        <f t="shared" si="21"/>
        <v>0</v>
      </c>
      <c r="AX62">
        <f t="shared" si="22"/>
        <v>0</v>
      </c>
      <c r="AY62" s="14" cm="1">
        <f t="array" ref="AY62">SUMPRODUCT(LARGE(AN62:AX62, {1,2,3}))</f>
        <v>162</v>
      </c>
      <c r="AZ62"/>
    </row>
    <row r="63" spans="1:52" x14ac:dyDescent="0.35">
      <c r="A63" s="44">
        <v>114307</v>
      </c>
      <c r="B63" t="str">
        <f t="shared" si="25"/>
        <v>EE114307</v>
      </c>
      <c r="C63" t="s">
        <v>7180</v>
      </c>
      <c r="D63" t="s">
        <v>7181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">
        <v>6886</v>
      </c>
      <c r="J63" t="s">
        <v>22</v>
      </c>
      <c r="K63" t="str">
        <f>_xlfn.IFNA((VLOOKUP(J63,DivisionLookup!A:B,2,FALSE)),"")</f>
        <v>North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v>0</v>
      </c>
      <c r="Q63" s="11">
        <f t="shared" si="1"/>
        <v>0</v>
      </c>
      <c r="R63">
        <v>0</v>
      </c>
      <c r="S63" s="11">
        <f t="shared" si="2"/>
        <v>0</v>
      </c>
      <c r="T63">
        <v>69</v>
      </c>
      <c r="U63" s="11">
        <f>IF(IF(T63,T63+$L63,0)&lt;=100,IF(T63,T63+$L63,0),100)</f>
        <v>74</v>
      </c>
      <c r="V63">
        <v>0</v>
      </c>
      <c r="W63" s="11">
        <f t="shared" si="26"/>
        <v>0</v>
      </c>
      <c r="X63"/>
      <c r="Y63" s="11">
        <f t="shared" si="4"/>
        <v>0</v>
      </c>
      <c r="Z63">
        <v>82</v>
      </c>
      <c r="AA63" s="11">
        <f t="shared" si="28"/>
        <v>87</v>
      </c>
      <c r="AB63"/>
      <c r="AC63" s="11">
        <f t="shared" si="6"/>
        <v>0</v>
      </c>
      <c r="AD63"/>
      <c r="AE63" s="11">
        <f t="shared" si="7"/>
        <v>0</v>
      </c>
      <c r="AF63"/>
      <c r="AG63" s="11">
        <f t="shared" si="8"/>
        <v>0</v>
      </c>
      <c r="AI63" s="11">
        <f t="shared" si="9"/>
        <v>0</v>
      </c>
      <c r="AJ63"/>
      <c r="AK63" s="11">
        <f t="shared" si="10"/>
        <v>0</v>
      </c>
      <c r="AL63" s="16">
        <f t="shared" si="11"/>
        <v>161</v>
      </c>
      <c r="AM63"/>
      <c r="AN63">
        <f t="shared" si="12"/>
        <v>0</v>
      </c>
      <c r="AO63">
        <f t="shared" si="13"/>
        <v>0</v>
      </c>
      <c r="AP63">
        <f t="shared" si="14"/>
        <v>74</v>
      </c>
      <c r="AQ63">
        <f t="shared" si="15"/>
        <v>0</v>
      </c>
      <c r="AR63">
        <f t="shared" si="16"/>
        <v>0</v>
      </c>
      <c r="AS63">
        <f t="shared" si="17"/>
        <v>87</v>
      </c>
      <c r="AT63">
        <f t="shared" si="18"/>
        <v>0</v>
      </c>
      <c r="AU63">
        <f t="shared" si="19"/>
        <v>0</v>
      </c>
      <c r="AV63">
        <f t="shared" si="20"/>
        <v>0</v>
      </c>
      <c r="AW63">
        <f t="shared" si="21"/>
        <v>0</v>
      </c>
      <c r="AX63">
        <f t="shared" si="22"/>
        <v>0</v>
      </c>
      <c r="AY63" s="14" cm="1">
        <f t="array" ref="AY63">SUMPRODUCT(LARGE(AN63:AX63, {1,2,3}))</f>
        <v>161</v>
      </c>
      <c r="AZ63"/>
    </row>
    <row r="64" spans="1:52" x14ac:dyDescent="0.35">
      <c r="A64" s="44">
        <v>128767</v>
      </c>
      <c r="B64" t="str">
        <f t="shared" si="25"/>
        <v>EE128767</v>
      </c>
      <c r="C64" t="s">
        <v>7084</v>
      </c>
      <c r="D64" t="s">
        <v>7147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">
        <v>6886</v>
      </c>
      <c r="J64" t="s">
        <v>21</v>
      </c>
      <c r="K64" t="str">
        <f>_xlfn.IFNA((VLOOKUP(J64,DivisionLookup!A:B,2,FALSE)),"")</f>
        <v>North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v>76</v>
      </c>
      <c r="Q64" s="11">
        <f t="shared" si="1"/>
        <v>81</v>
      </c>
      <c r="R64">
        <v>0</v>
      </c>
      <c r="S64" s="11">
        <f t="shared" si="2"/>
        <v>0</v>
      </c>
      <c r="T64">
        <v>75</v>
      </c>
      <c r="U64" s="11">
        <f>IF(IF(T64,T64+$L64,0)&lt;=100,IF(T64,T64+$L64,0),100)</f>
        <v>80</v>
      </c>
      <c r="V64">
        <v>0</v>
      </c>
      <c r="W64" s="11">
        <f t="shared" si="26"/>
        <v>0</v>
      </c>
      <c r="X64"/>
      <c r="Y64" s="11">
        <f t="shared" si="4"/>
        <v>0</v>
      </c>
      <c r="Z64">
        <v>0</v>
      </c>
      <c r="AA64" s="11">
        <f t="shared" si="28"/>
        <v>0</v>
      </c>
      <c r="AB64"/>
      <c r="AC64" s="11">
        <f t="shared" si="6"/>
        <v>0</v>
      </c>
      <c r="AD64"/>
      <c r="AE64" s="11">
        <f t="shared" si="7"/>
        <v>0</v>
      </c>
      <c r="AF64"/>
      <c r="AG64" s="11">
        <f t="shared" si="8"/>
        <v>0</v>
      </c>
      <c r="AI64" s="11">
        <f t="shared" si="9"/>
        <v>0</v>
      </c>
      <c r="AJ64"/>
      <c r="AK64" s="11">
        <f t="shared" si="10"/>
        <v>0</v>
      </c>
      <c r="AL64" s="16">
        <f t="shared" si="11"/>
        <v>161</v>
      </c>
      <c r="AM64"/>
      <c r="AN64">
        <f t="shared" si="12"/>
        <v>81</v>
      </c>
      <c r="AO64">
        <f t="shared" si="13"/>
        <v>0</v>
      </c>
      <c r="AP64">
        <f t="shared" si="14"/>
        <v>80</v>
      </c>
      <c r="AQ64">
        <f t="shared" si="15"/>
        <v>0</v>
      </c>
      <c r="AR64">
        <f t="shared" si="16"/>
        <v>0</v>
      </c>
      <c r="AS64">
        <f t="shared" si="17"/>
        <v>0</v>
      </c>
      <c r="AT64">
        <f t="shared" si="18"/>
        <v>0</v>
      </c>
      <c r="AU64">
        <f t="shared" si="19"/>
        <v>0</v>
      </c>
      <c r="AV64">
        <f t="shared" si="20"/>
        <v>0</v>
      </c>
      <c r="AW64">
        <f t="shared" si="21"/>
        <v>0</v>
      </c>
      <c r="AX64">
        <f t="shared" si="22"/>
        <v>0</v>
      </c>
      <c r="AY64" s="14" cm="1">
        <f t="array" ref="AY64">SUMPRODUCT(LARGE(AN64:AX64, {1,2,3}))</f>
        <v>161</v>
      </c>
    </row>
    <row r="65" spans="1:52" x14ac:dyDescent="0.35">
      <c r="A65">
        <v>128552</v>
      </c>
      <c r="B65" t="str">
        <f t="shared" si="25"/>
        <v>EE128552</v>
      </c>
      <c r="C65" t="s">
        <v>6940</v>
      </c>
      <c r="D65" t="s">
        <v>7045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">
        <v>6886</v>
      </c>
      <c r="J65" t="s">
        <v>19</v>
      </c>
      <c r="K65" t="str">
        <f>_xlfn.IFNA((VLOOKUP(J65,DivisionLookup!A:B,2,FALSE)),"")</f>
        <v>South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v>0</v>
      </c>
      <c r="Q65" s="11">
        <f t="shared" si="1"/>
        <v>0</v>
      </c>
      <c r="R65">
        <v>73</v>
      </c>
      <c r="S65" s="11">
        <f t="shared" si="2"/>
        <v>78</v>
      </c>
      <c r="T65">
        <v>0</v>
      </c>
      <c r="U65" s="11">
        <f t="shared" ref="U65:U73" si="29">IF(IF(T65,T65+$M65,0)&lt;=100,IF(T65,T65+$M65,0),100)</f>
        <v>0</v>
      </c>
      <c r="V65">
        <v>77</v>
      </c>
      <c r="W65" s="11">
        <f t="shared" si="26"/>
        <v>82</v>
      </c>
      <c r="X65"/>
      <c r="Y65" s="11">
        <f t="shared" si="4"/>
        <v>0</v>
      </c>
      <c r="Z65">
        <v>0</v>
      </c>
      <c r="AA65" s="11">
        <f t="shared" si="28"/>
        <v>0</v>
      </c>
      <c r="AB65"/>
      <c r="AC65" s="11">
        <f t="shared" si="6"/>
        <v>0</v>
      </c>
      <c r="AD65"/>
      <c r="AE65" s="11">
        <f t="shared" si="7"/>
        <v>0</v>
      </c>
      <c r="AF65"/>
      <c r="AG65" s="11">
        <f t="shared" si="8"/>
        <v>0</v>
      </c>
      <c r="AI65" s="11">
        <f t="shared" si="9"/>
        <v>0</v>
      </c>
      <c r="AJ65"/>
      <c r="AK65" s="11">
        <f t="shared" si="10"/>
        <v>0</v>
      </c>
      <c r="AL65" s="16">
        <f t="shared" si="11"/>
        <v>160</v>
      </c>
      <c r="AM65"/>
      <c r="AN65">
        <f t="shared" si="12"/>
        <v>0</v>
      </c>
      <c r="AO65">
        <f t="shared" si="13"/>
        <v>78</v>
      </c>
      <c r="AP65">
        <f t="shared" si="14"/>
        <v>0</v>
      </c>
      <c r="AQ65">
        <f t="shared" si="15"/>
        <v>82</v>
      </c>
      <c r="AR65">
        <f t="shared" si="16"/>
        <v>0</v>
      </c>
      <c r="AS65">
        <f t="shared" si="17"/>
        <v>0</v>
      </c>
      <c r="AT65">
        <f t="shared" si="18"/>
        <v>0</v>
      </c>
      <c r="AU65">
        <f t="shared" si="19"/>
        <v>0</v>
      </c>
      <c r="AV65">
        <f t="shared" si="20"/>
        <v>0</v>
      </c>
      <c r="AW65">
        <f t="shared" si="21"/>
        <v>0</v>
      </c>
      <c r="AX65">
        <f t="shared" si="22"/>
        <v>0</v>
      </c>
      <c r="AY65" s="14" cm="1">
        <f t="array" ref="AY65">SUMPRODUCT(LARGE(AN65:AX65, {1,2,3}))</f>
        <v>160</v>
      </c>
    </row>
    <row r="66" spans="1:52" x14ac:dyDescent="0.35">
      <c r="A66" s="44">
        <v>116236</v>
      </c>
      <c r="B66" t="str">
        <f t="shared" ref="B66:B97" si="30">_xlfn.CONCAT("EE",A66)</f>
        <v>EE116236</v>
      </c>
      <c r="C66" t="s">
        <v>6951</v>
      </c>
      <c r="D66" t="s">
        <v>7118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">
        <v>6886</v>
      </c>
      <c r="J66" t="s">
        <v>21</v>
      </c>
      <c r="K66" t="str">
        <f>_xlfn.IFNA((VLOOKUP(J66,DivisionLookup!A:B,2,FALSE)),"")</f>
        <v>North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v>77</v>
      </c>
      <c r="Q66" s="11">
        <f t="shared" ref="Q66:Q129" si="31">IF(IF(P66,P66+$L66,0)&lt;=100,IF(P66,P66+$L66,0),100)</f>
        <v>82</v>
      </c>
      <c r="R66">
        <v>0</v>
      </c>
      <c r="S66" s="11">
        <f t="shared" ref="S66:S129" si="32">IF(IF(R66,R66+$L66,0)&lt;=100,IF(R66,R66+$L66,0),100)</f>
        <v>0</v>
      </c>
      <c r="T66">
        <v>73</v>
      </c>
      <c r="U66" s="11">
        <f t="shared" si="29"/>
        <v>78</v>
      </c>
      <c r="V66">
        <v>0</v>
      </c>
      <c r="W66" s="11">
        <f t="shared" ref="W66:W97" si="33">IF(IF(V66,V66+$M66,0)&lt;=100,IF(V66,V66+$M66,0),100)</f>
        <v>0</v>
      </c>
      <c r="X66"/>
      <c r="Y66" s="11">
        <f t="shared" ref="Y66:Y129" si="34">IF(IF(X66,X66+$M66,0)&lt;=100,IF(X66,X66+$M66,0),100)</f>
        <v>0</v>
      </c>
      <c r="Z66">
        <v>0</v>
      </c>
      <c r="AA66" s="11">
        <f t="shared" si="28"/>
        <v>0</v>
      </c>
      <c r="AB66"/>
      <c r="AC66" s="11">
        <f t="shared" ref="AC66:AC129" si="35">IF(IF(AB66,AB66+$M66,0)&lt;=100,IF(AB66,AB66+$M66,0),100)</f>
        <v>0</v>
      </c>
      <c r="AD66"/>
      <c r="AE66" s="11">
        <f t="shared" ref="AE66:AE129" si="36">IF(IF(AD66,AD66+$O66,0)&lt;=100,IF(AD66,AD66+$O66,0),100)</f>
        <v>0</v>
      </c>
      <c r="AF66"/>
      <c r="AG66" s="11">
        <f t="shared" ref="AG66:AG129" si="37">IF(IF(AF66,AF66+$O66,0)&lt;=100,IF(AF66,AF66+$O66,0),100)</f>
        <v>0</v>
      </c>
      <c r="AI66" s="11">
        <f t="shared" ref="AI66:AI129" si="38">IF(IF(AH66,AH66+$N66,0)&lt;=100,IF(AH66,AH66+$N66,0),100)+(IF(AH66&gt;0,1,))</f>
        <v>0</v>
      </c>
      <c r="AJ66"/>
      <c r="AK66" s="11">
        <f t="shared" ref="AK66:AK129" si="39">IF(IF(AJ66,AJ66+$O66,0)&lt;=100,IF(AJ66,AJ66+$O66,0),100)</f>
        <v>0</v>
      </c>
      <c r="AL66" s="16">
        <f t="shared" ref="AL66:AL129" si="40">Q66+S66+U66+W66+Y66+AA66+AC66+AE66+AG66+AI66+AK66</f>
        <v>160</v>
      </c>
      <c r="AM66"/>
      <c r="AN66">
        <f t="shared" ref="AN66:AN129" si="41">Q66</f>
        <v>82</v>
      </c>
      <c r="AO66">
        <f t="shared" ref="AO66:AO129" si="42">S66</f>
        <v>0</v>
      </c>
      <c r="AP66">
        <f t="shared" ref="AP66:AP129" si="43">U66</f>
        <v>78</v>
      </c>
      <c r="AQ66">
        <f t="shared" ref="AQ66:AQ129" si="44">W66</f>
        <v>0</v>
      </c>
      <c r="AR66">
        <f t="shared" ref="AR66:AR129" si="45">Y66</f>
        <v>0</v>
      </c>
      <c r="AS66">
        <f t="shared" ref="AS66:AS129" si="46">AA66</f>
        <v>0</v>
      </c>
      <c r="AT66">
        <f t="shared" ref="AT66:AT129" si="47">AC66</f>
        <v>0</v>
      </c>
      <c r="AU66">
        <f t="shared" ref="AU66:AU129" si="48">AE66</f>
        <v>0</v>
      </c>
      <c r="AV66">
        <f t="shared" ref="AV66:AV129" si="49">AG66</f>
        <v>0</v>
      </c>
      <c r="AW66">
        <f t="shared" ref="AW66:AW129" si="50">AI66</f>
        <v>0</v>
      </c>
      <c r="AX66">
        <f t="shared" ref="AX66:AX129" si="51">AK66</f>
        <v>0</v>
      </c>
      <c r="AY66" s="14" cm="1">
        <f t="array" ref="AY66">SUMPRODUCT(LARGE(AN66:AX66, {1,2,3}))</f>
        <v>160</v>
      </c>
      <c r="AZ66"/>
    </row>
    <row r="67" spans="1:52" x14ac:dyDescent="0.35">
      <c r="A67" s="44">
        <v>92229</v>
      </c>
      <c r="B67" t="str">
        <f t="shared" si="30"/>
        <v>EE92229</v>
      </c>
      <c r="C67" t="s">
        <v>7087</v>
      </c>
      <c r="D67" t="s">
        <v>7088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">
        <v>6886</v>
      </c>
      <c r="J67" t="s">
        <v>18</v>
      </c>
      <c r="K67" t="str">
        <f>_xlfn.IFNA((VLOOKUP(J67,DivisionLookup!A:B,2,FALSE)),"")</f>
        <v>North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v>0</v>
      </c>
      <c r="Q67" s="11">
        <f t="shared" si="31"/>
        <v>0</v>
      </c>
      <c r="R67">
        <v>0</v>
      </c>
      <c r="S67" s="11">
        <f t="shared" si="32"/>
        <v>0</v>
      </c>
      <c r="T67">
        <v>66</v>
      </c>
      <c r="U67" s="11">
        <f t="shared" si="29"/>
        <v>71</v>
      </c>
      <c r="V67">
        <v>0</v>
      </c>
      <c r="W67" s="11">
        <f t="shared" si="33"/>
        <v>0</v>
      </c>
      <c r="X67"/>
      <c r="Y67" s="11">
        <f t="shared" si="34"/>
        <v>0</v>
      </c>
      <c r="Z67">
        <v>83</v>
      </c>
      <c r="AA67" s="11">
        <f t="shared" si="28"/>
        <v>88</v>
      </c>
      <c r="AB67"/>
      <c r="AC67" s="11">
        <f t="shared" si="35"/>
        <v>0</v>
      </c>
      <c r="AD67"/>
      <c r="AE67" s="11">
        <f t="shared" si="36"/>
        <v>0</v>
      </c>
      <c r="AF67"/>
      <c r="AG67" s="11">
        <f t="shared" si="37"/>
        <v>0</v>
      </c>
      <c r="AI67" s="11">
        <f t="shared" si="38"/>
        <v>0</v>
      </c>
      <c r="AJ67"/>
      <c r="AK67" s="11">
        <f t="shared" si="39"/>
        <v>0</v>
      </c>
      <c r="AL67" s="16">
        <f t="shared" si="40"/>
        <v>159</v>
      </c>
      <c r="AM67"/>
      <c r="AN67">
        <f t="shared" si="41"/>
        <v>0</v>
      </c>
      <c r="AO67">
        <f t="shared" si="42"/>
        <v>0</v>
      </c>
      <c r="AP67">
        <f t="shared" si="43"/>
        <v>71</v>
      </c>
      <c r="AQ67">
        <f t="shared" si="44"/>
        <v>0</v>
      </c>
      <c r="AR67">
        <f t="shared" si="45"/>
        <v>0</v>
      </c>
      <c r="AS67">
        <f t="shared" si="46"/>
        <v>88</v>
      </c>
      <c r="AT67">
        <f t="shared" si="47"/>
        <v>0</v>
      </c>
      <c r="AU67">
        <f t="shared" si="48"/>
        <v>0</v>
      </c>
      <c r="AV67">
        <f t="shared" si="49"/>
        <v>0</v>
      </c>
      <c r="AW67">
        <f t="shared" si="50"/>
        <v>0</v>
      </c>
      <c r="AX67">
        <f t="shared" si="51"/>
        <v>0</v>
      </c>
      <c r="AY67" s="14" cm="1">
        <f t="array" ref="AY67">SUMPRODUCT(LARGE(AN67:AX67, {1,2,3}))</f>
        <v>159</v>
      </c>
      <c r="AZ67"/>
    </row>
    <row r="68" spans="1:52" x14ac:dyDescent="0.35">
      <c r="A68">
        <v>107279</v>
      </c>
      <c r="B68" t="str">
        <f t="shared" si="30"/>
        <v>EE107279</v>
      </c>
      <c r="C68" t="s">
        <v>6957</v>
      </c>
      <c r="D68" t="s">
        <v>7047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">
        <v>6886</v>
      </c>
      <c r="J68" t="s">
        <v>19</v>
      </c>
      <c r="K68" t="str">
        <f>_xlfn.IFNA((VLOOKUP(J68,DivisionLookup!A:B,2,FALSE)),"")</f>
        <v>South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v>0</v>
      </c>
      <c r="Q68" s="11">
        <f t="shared" si="31"/>
        <v>0</v>
      </c>
      <c r="R68">
        <v>71</v>
      </c>
      <c r="S68" s="11">
        <f t="shared" si="32"/>
        <v>76</v>
      </c>
      <c r="T68">
        <v>0</v>
      </c>
      <c r="U68" s="11">
        <f t="shared" si="29"/>
        <v>0</v>
      </c>
      <c r="V68">
        <v>77</v>
      </c>
      <c r="W68" s="11">
        <f t="shared" si="33"/>
        <v>82</v>
      </c>
      <c r="X68"/>
      <c r="Y68" s="11">
        <f t="shared" si="34"/>
        <v>0</v>
      </c>
      <c r="Z68">
        <v>0</v>
      </c>
      <c r="AA68" s="11">
        <f t="shared" si="28"/>
        <v>0</v>
      </c>
      <c r="AB68"/>
      <c r="AC68" s="11">
        <f t="shared" si="35"/>
        <v>0</v>
      </c>
      <c r="AD68"/>
      <c r="AE68" s="11">
        <f t="shared" si="36"/>
        <v>0</v>
      </c>
      <c r="AF68"/>
      <c r="AG68" s="11">
        <f t="shared" si="37"/>
        <v>0</v>
      </c>
      <c r="AI68" s="11">
        <f t="shared" si="38"/>
        <v>0</v>
      </c>
      <c r="AJ68"/>
      <c r="AK68" s="11">
        <f t="shared" si="39"/>
        <v>0</v>
      </c>
      <c r="AL68" s="16">
        <f t="shared" si="40"/>
        <v>158</v>
      </c>
      <c r="AM68"/>
      <c r="AN68">
        <f t="shared" si="41"/>
        <v>0</v>
      </c>
      <c r="AO68">
        <f t="shared" si="42"/>
        <v>76</v>
      </c>
      <c r="AP68">
        <f t="shared" si="43"/>
        <v>0</v>
      </c>
      <c r="AQ68">
        <f t="shared" si="44"/>
        <v>82</v>
      </c>
      <c r="AR68">
        <f t="shared" si="45"/>
        <v>0</v>
      </c>
      <c r="AS68">
        <f t="shared" si="46"/>
        <v>0</v>
      </c>
      <c r="AT68">
        <f t="shared" si="47"/>
        <v>0</v>
      </c>
      <c r="AU68">
        <f t="shared" si="48"/>
        <v>0</v>
      </c>
      <c r="AV68">
        <f t="shared" si="49"/>
        <v>0</v>
      </c>
      <c r="AW68">
        <f t="shared" si="50"/>
        <v>0</v>
      </c>
      <c r="AX68">
        <f t="shared" si="51"/>
        <v>0</v>
      </c>
      <c r="AY68" s="14" cm="1">
        <f t="array" ref="AY68">SUMPRODUCT(LARGE(AN68:AX68, {1,2,3}))</f>
        <v>158</v>
      </c>
      <c r="AZ68"/>
    </row>
    <row r="69" spans="1:52" x14ac:dyDescent="0.35">
      <c r="A69" s="44">
        <v>133250</v>
      </c>
      <c r="B69" t="str">
        <f t="shared" si="30"/>
        <v>EE133250</v>
      </c>
      <c r="C69" t="s">
        <v>6944</v>
      </c>
      <c r="D69" t="s">
        <v>7086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">
        <v>6886</v>
      </c>
      <c r="J69" t="s">
        <v>18</v>
      </c>
      <c r="K69" t="str">
        <f>_xlfn.IFNA((VLOOKUP(J69,DivisionLookup!A:B,2,FALSE)),"")</f>
        <v>North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v>80</v>
      </c>
      <c r="Q69" s="11">
        <f t="shared" si="31"/>
        <v>85</v>
      </c>
      <c r="R69">
        <v>0</v>
      </c>
      <c r="S69" s="11">
        <f t="shared" si="32"/>
        <v>0</v>
      </c>
      <c r="T69">
        <v>64</v>
      </c>
      <c r="U69" s="11">
        <f t="shared" si="29"/>
        <v>69</v>
      </c>
      <c r="V69">
        <v>0</v>
      </c>
      <c r="W69" s="11">
        <f t="shared" si="33"/>
        <v>0</v>
      </c>
      <c r="X69"/>
      <c r="Y69" s="11">
        <f t="shared" si="34"/>
        <v>0</v>
      </c>
      <c r="Z69">
        <v>0</v>
      </c>
      <c r="AA69" s="11">
        <f t="shared" si="28"/>
        <v>0</v>
      </c>
      <c r="AB69"/>
      <c r="AC69" s="11">
        <f t="shared" si="35"/>
        <v>0</v>
      </c>
      <c r="AD69"/>
      <c r="AE69" s="11">
        <f t="shared" si="36"/>
        <v>0</v>
      </c>
      <c r="AF69"/>
      <c r="AG69" s="11">
        <f t="shared" si="37"/>
        <v>0</v>
      </c>
      <c r="AI69" s="11">
        <f t="shared" si="38"/>
        <v>0</v>
      </c>
      <c r="AJ69"/>
      <c r="AK69" s="11">
        <f t="shared" si="39"/>
        <v>0</v>
      </c>
      <c r="AL69" s="16">
        <f t="shared" si="40"/>
        <v>154</v>
      </c>
      <c r="AN69">
        <f t="shared" si="41"/>
        <v>85</v>
      </c>
      <c r="AO69">
        <f t="shared" si="42"/>
        <v>0</v>
      </c>
      <c r="AP69">
        <f t="shared" si="43"/>
        <v>69</v>
      </c>
      <c r="AQ69">
        <f t="shared" si="44"/>
        <v>0</v>
      </c>
      <c r="AR69">
        <f t="shared" si="45"/>
        <v>0</v>
      </c>
      <c r="AS69">
        <f t="shared" si="46"/>
        <v>0</v>
      </c>
      <c r="AT69">
        <f t="shared" si="47"/>
        <v>0</v>
      </c>
      <c r="AU69">
        <f t="shared" si="48"/>
        <v>0</v>
      </c>
      <c r="AV69">
        <f t="shared" si="49"/>
        <v>0</v>
      </c>
      <c r="AW69">
        <f t="shared" si="50"/>
        <v>0</v>
      </c>
      <c r="AX69">
        <f t="shared" si="51"/>
        <v>0</v>
      </c>
      <c r="AY69" s="14" cm="1">
        <f t="array" ref="AY69">SUMPRODUCT(LARGE(AN69:AX69, {1,2,3}))</f>
        <v>154</v>
      </c>
      <c r="AZ69"/>
    </row>
    <row r="70" spans="1:52" x14ac:dyDescent="0.35">
      <c r="A70">
        <v>12063</v>
      </c>
      <c r="B70" t="str">
        <f t="shared" si="30"/>
        <v>EE12063</v>
      </c>
      <c r="C70" t="s">
        <v>6910</v>
      </c>
      <c r="D70" t="s">
        <v>7053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">
        <v>6889</v>
      </c>
      <c r="J70" t="s">
        <v>19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v>0</v>
      </c>
      <c r="Q70" s="11">
        <f t="shared" si="31"/>
        <v>0</v>
      </c>
      <c r="R70">
        <v>78</v>
      </c>
      <c r="S70" s="11">
        <f t="shared" si="32"/>
        <v>83</v>
      </c>
      <c r="T70">
        <v>0</v>
      </c>
      <c r="U70" s="11">
        <f t="shared" si="29"/>
        <v>0</v>
      </c>
      <c r="V70">
        <v>62</v>
      </c>
      <c r="W70" s="11">
        <f t="shared" si="33"/>
        <v>67</v>
      </c>
      <c r="X70"/>
      <c r="Y70" s="11">
        <f t="shared" si="34"/>
        <v>0</v>
      </c>
      <c r="Z70">
        <v>0</v>
      </c>
      <c r="AA70" s="11">
        <f t="shared" si="28"/>
        <v>0</v>
      </c>
      <c r="AB70"/>
      <c r="AC70" s="11">
        <f t="shared" si="35"/>
        <v>0</v>
      </c>
      <c r="AD70"/>
      <c r="AE70" s="11">
        <f t="shared" si="36"/>
        <v>0</v>
      </c>
      <c r="AF70"/>
      <c r="AG70" s="11">
        <f t="shared" si="37"/>
        <v>0</v>
      </c>
      <c r="AI70" s="11">
        <f t="shared" si="38"/>
        <v>0</v>
      </c>
      <c r="AJ70"/>
      <c r="AK70" s="11">
        <f t="shared" si="39"/>
        <v>0</v>
      </c>
      <c r="AL70" s="16">
        <f t="shared" si="40"/>
        <v>150</v>
      </c>
      <c r="AM70"/>
      <c r="AN70">
        <f t="shared" si="41"/>
        <v>0</v>
      </c>
      <c r="AO70">
        <f t="shared" si="42"/>
        <v>83</v>
      </c>
      <c r="AP70">
        <f t="shared" si="43"/>
        <v>0</v>
      </c>
      <c r="AQ70">
        <f t="shared" si="44"/>
        <v>67</v>
      </c>
      <c r="AR70">
        <f t="shared" si="45"/>
        <v>0</v>
      </c>
      <c r="AS70">
        <f t="shared" si="46"/>
        <v>0</v>
      </c>
      <c r="AT70">
        <f t="shared" si="47"/>
        <v>0</v>
      </c>
      <c r="AU70">
        <f t="shared" si="48"/>
        <v>0</v>
      </c>
      <c r="AV70">
        <f t="shared" si="49"/>
        <v>0</v>
      </c>
      <c r="AW70">
        <f t="shared" si="50"/>
        <v>0</v>
      </c>
      <c r="AX70">
        <f t="shared" si="51"/>
        <v>0</v>
      </c>
      <c r="AY70" s="14" cm="1">
        <f t="array" ref="AY70">SUMPRODUCT(LARGE(AN70:AX70, {1,2,3}))</f>
        <v>150</v>
      </c>
      <c r="AZ70"/>
    </row>
    <row r="71" spans="1:52" x14ac:dyDescent="0.35">
      <c r="A71">
        <v>129598</v>
      </c>
      <c r="B71" t="str">
        <f t="shared" si="30"/>
        <v>EE129598</v>
      </c>
      <c r="C71" t="s">
        <v>6944</v>
      </c>
      <c r="D71" t="s">
        <v>7025</v>
      </c>
      <c r="E71" s="26" t="str">
        <f>_xlfn.IFNA((VLOOKUP(B71,IssueLookup!A:B,2,FALSE)),"")</f>
        <v>A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">
        <v>6886</v>
      </c>
      <c r="J71" t="s">
        <v>20</v>
      </c>
      <c r="K71" t="str">
        <f>_xlfn.IFNA((VLOOKUP(J71,DivisionLookup!A:B,2,FALSE)),"")</f>
        <v>South</v>
      </c>
      <c r="L71">
        <f>_xlfn.IFNA(VLOOKUP(E71,HandicapLookup!A:B,2,FALSE),"")</f>
        <v>5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v>0</v>
      </c>
      <c r="Q71" s="11">
        <f t="shared" si="31"/>
        <v>0</v>
      </c>
      <c r="R71">
        <v>64</v>
      </c>
      <c r="S71" s="11">
        <f t="shared" si="32"/>
        <v>69</v>
      </c>
      <c r="T71">
        <v>0</v>
      </c>
      <c r="U71" s="11">
        <f t="shared" si="29"/>
        <v>0</v>
      </c>
      <c r="V71">
        <v>75</v>
      </c>
      <c r="W71" s="11">
        <f t="shared" si="33"/>
        <v>80</v>
      </c>
      <c r="X71"/>
      <c r="Y71" s="11">
        <f t="shared" si="34"/>
        <v>0</v>
      </c>
      <c r="Z71">
        <v>0</v>
      </c>
      <c r="AA71" s="11">
        <f t="shared" si="28"/>
        <v>0</v>
      </c>
      <c r="AB71"/>
      <c r="AC71" s="11">
        <f t="shared" si="35"/>
        <v>0</v>
      </c>
      <c r="AD71"/>
      <c r="AE71" s="11">
        <f t="shared" si="36"/>
        <v>0</v>
      </c>
      <c r="AF71"/>
      <c r="AG71" s="11">
        <f t="shared" si="37"/>
        <v>0</v>
      </c>
      <c r="AI71" s="11">
        <f t="shared" si="38"/>
        <v>0</v>
      </c>
      <c r="AJ71"/>
      <c r="AK71" s="11">
        <f t="shared" si="39"/>
        <v>0</v>
      </c>
      <c r="AL71" s="16">
        <f t="shared" si="40"/>
        <v>149</v>
      </c>
      <c r="AM71"/>
      <c r="AN71">
        <f t="shared" si="41"/>
        <v>0</v>
      </c>
      <c r="AO71">
        <f t="shared" si="42"/>
        <v>69</v>
      </c>
      <c r="AP71">
        <f t="shared" si="43"/>
        <v>0</v>
      </c>
      <c r="AQ71">
        <f t="shared" si="44"/>
        <v>80</v>
      </c>
      <c r="AR71">
        <f t="shared" si="45"/>
        <v>0</v>
      </c>
      <c r="AS71">
        <f t="shared" si="46"/>
        <v>0</v>
      </c>
      <c r="AT71">
        <f t="shared" si="47"/>
        <v>0</v>
      </c>
      <c r="AU71">
        <f t="shared" si="48"/>
        <v>0</v>
      </c>
      <c r="AV71">
        <f t="shared" si="49"/>
        <v>0</v>
      </c>
      <c r="AW71">
        <f t="shared" si="50"/>
        <v>0</v>
      </c>
      <c r="AX71">
        <f t="shared" si="51"/>
        <v>0</v>
      </c>
      <c r="AY71" s="14" cm="1">
        <f t="array" ref="AY71">SUMPRODUCT(LARGE(AN71:AX71, {1,2,3}))</f>
        <v>149</v>
      </c>
      <c r="AZ71"/>
    </row>
    <row r="72" spans="1:52" x14ac:dyDescent="0.35">
      <c r="A72" s="44">
        <v>136620</v>
      </c>
      <c r="B72" t="str">
        <f t="shared" si="30"/>
        <v>EE136620</v>
      </c>
      <c r="C72" t="s">
        <v>7093</v>
      </c>
      <c r="D72" t="s">
        <v>7094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">
        <v>6886</v>
      </c>
      <c r="J72" t="s">
        <v>18</v>
      </c>
      <c r="K72" t="str">
        <f>_xlfn.IFNA((VLOOKUP(J72,DivisionLookup!A:B,2,FALSE)),"")</f>
        <v>North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v>0</v>
      </c>
      <c r="Q72" s="11">
        <f t="shared" si="31"/>
        <v>0</v>
      </c>
      <c r="R72">
        <v>0</v>
      </c>
      <c r="S72" s="11">
        <f t="shared" si="32"/>
        <v>0</v>
      </c>
      <c r="T72">
        <v>56</v>
      </c>
      <c r="U72" s="11">
        <f t="shared" si="29"/>
        <v>61</v>
      </c>
      <c r="V72">
        <v>0</v>
      </c>
      <c r="W72" s="11">
        <f t="shared" si="33"/>
        <v>0</v>
      </c>
      <c r="X72"/>
      <c r="Y72" s="11">
        <f t="shared" si="34"/>
        <v>0</v>
      </c>
      <c r="Z72">
        <v>81</v>
      </c>
      <c r="AA72" s="11">
        <f t="shared" si="28"/>
        <v>86</v>
      </c>
      <c r="AB72"/>
      <c r="AC72" s="11">
        <f t="shared" si="35"/>
        <v>0</v>
      </c>
      <c r="AD72"/>
      <c r="AE72" s="11">
        <f t="shared" si="36"/>
        <v>0</v>
      </c>
      <c r="AF72"/>
      <c r="AG72" s="11">
        <f t="shared" si="37"/>
        <v>0</v>
      </c>
      <c r="AI72" s="11">
        <f t="shared" si="38"/>
        <v>0</v>
      </c>
      <c r="AJ72"/>
      <c r="AK72" s="11">
        <f t="shared" si="39"/>
        <v>0</v>
      </c>
      <c r="AL72" s="16">
        <f t="shared" si="40"/>
        <v>147</v>
      </c>
      <c r="AN72">
        <f t="shared" si="41"/>
        <v>0</v>
      </c>
      <c r="AO72">
        <f t="shared" si="42"/>
        <v>0</v>
      </c>
      <c r="AP72">
        <f t="shared" si="43"/>
        <v>61</v>
      </c>
      <c r="AQ72">
        <f t="shared" si="44"/>
        <v>0</v>
      </c>
      <c r="AR72">
        <f t="shared" si="45"/>
        <v>0</v>
      </c>
      <c r="AS72">
        <f t="shared" si="46"/>
        <v>86</v>
      </c>
      <c r="AT72">
        <f t="shared" si="47"/>
        <v>0</v>
      </c>
      <c r="AU72">
        <f t="shared" si="48"/>
        <v>0</v>
      </c>
      <c r="AV72">
        <f t="shared" si="49"/>
        <v>0</v>
      </c>
      <c r="AW72">
        <f t="shared" si="50"/>
        <v>0</v>
      </c>
      <c r="AX72">
        <f t="shared" si="51"/>
        <v>0</v>
      </c>
      <c r="AY72" s="14" cm="1">
        <f t="array" ref="AY72">SUMPRODUCT(LARGE(AN72:AX72, {1,2,3}))</f>
        <v>147</v>
      </c>
      <c r="AZ72"/>
    </row>
    <row r="73" spans="1:52" x14ac:dyDescent="0.35">
      <c r="A73">
        <v>110699</v>
      </c>
      <c r="B73" t="str">
        <f t="shared" si="30"/>
        <v>EE110699</v>
      </c>
      <c r="C73" t="s">
        <v>6929</v>
      </c>
      <c r="D73" t="s">
        <v>7008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">
        <v>6889</v>
      </c>
      <c r="J73" t="s">
        <v>17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v>0</v>
      </c>
      <c r="Q73" s="11">
        <f t="shared" si="31"/>
        <v>0</v>
      </c>
      <c r="R73">
        <v>73</v>
      </c>
      <c r="S73" s="11">
        <f t="shared" si="32"/>
        <v>78</v>
      </c>
      <c r="T73">
        <v>0</v>
      </c>
      <c r="U73" s="11">
        <f t="shared" si="29"/>
        <v>0</v>
      </c>
      <c r="V73">
        <v>61</v>
      </c>
      <c r="W73" s="11">
        <f t="shared" si="33"/>
        <v>66</v>
      </c>
      <c r="X73"/>
      <c r="Y73" s="11">
        <f t="shared" si="34"/>
        <v>0</v>
      </c>
      <c r="Z73">
        <v>0</v>
      </c>
      <c r="AA73" s="11">
        <f t="shared" si="28"/>
        <v>0</v>
      </c>
      <c r="AB73"/>
      <c r="AC73" s="11">
        <f t="shared" si="35"/>
        <v>0</v>
      </c>
      <c r="AD73"/>
      <c r="AE73" s="11">
        <f t="shared" si="36"/>
        <v>0</v>
      </c>
      <c r="AF73"/>
      <c r="AG73" s="11">
        <f t="shared" si="37"/>
        <v>0</v>
      </c>
      <c r="AI73" s="11">
        <f t="shared" si="38"/>
        <v>0</v>
      </c>
      <c r="AJ73"/>
      <c r="AK73" s="11">
        <f t="shared" si="39"/>
        <v>0</v>
      </c>
      <c r="AL73" s="16">
        <f t="shared" si="40"/>
        <v>144</v>
      </c>
      <c r="AM73"/>
      <c r="AN73">
        <f t="shared" si="41"/>
        <v>0</v>
      </c>
      <c r="AO73">
        <f t="shared" si="42"/>
        <v>78</v>
      </c>
      <c r="AP73">
        <f t="shared" si="43"/>
        <v>0</v>
      </c>
      <c r="AQ73">
        <f t="shared" si="44"/>
        <v>66</v>
      </c>
      <c r="AR73">
        <f t="shared" si="45"/>
        <v>0</v>
      </c>
      <c r="AS73">
        <f t="shared" si="46"/>
        <v>0</v>
      </c>
      <c r="AT73">
        <f t="shared" si="47"/>
        <v>0</v>
      </c>
      <c r="AU73">
        <f t="shared" si="48"/>
        <v>0</v>
      </c>
      <c r="AV73">
        <f t="shared" si="49"/>
        <v>0</v>
      </c>
      <c r="AW73">
        <f t="shared" si="50"/>
        <v>0</v>
      </c>
      <c r="AX73">
        <f t="shared" si="51"/>
        <v>0</v>
      </c>
      <c r="AY73" s="14" cm="1">
        <f t="array" ref="AY73">SUMPRODUCT(LARGE(AN73:AX73, {1,2,3}))</f>
        <v>144</v>
      </c>
      <c r="AZ73"/>
    </row>
    <row r="74" spans="1:52" x14ac:dyDescent="0.35">
      <c r="A74" s="44">
        <v>134610</v>
      </c>
      <c r="B74" t="str">
        <f t="shared" si="30"/>
        <v>EE134610</v>
      </c>
      <c r="C74" t="s">
        <v>7053</v>
      </c>
      <c r="D74" t="s">
        <v>7126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">
        <v>6886</v>
      </c>
      <c r="J74" t="s">
        <v>21</v>
      </c>
      <c r="K74" t="str">
        <f>_xlfn.IFNA((VLOOKUP(J74,DivisionLookup!A:B,2,FALSE)),"")</f>
        <v>North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v>67</v>
      </c>
      <c r="Q74" s="11">
        <f t="shared" si="31"/>
        <v>72</v>
      </c>
      <c r="R74">
        <v>0</v>
      </c>
      <c r="S74" s="11">
        <f t="shared" si="32"/>
        <v>0</v>
      </c>
      <c r="T74">
        <v>66</v>
      </c>
      <c r="U74" s="11">
        <f>IF(IF(T74,T74+$L74,0)&lt;=100,IF(T74,T74+$L74,0),100)</f>
        <v>71</v>
      </c>
      <c r="V74">
        <v>0</v>
      </c>
      <c r="W74" s="11">
        <f t="shared" si="33"/>
        <v>0</v>
      </c>
      <c r="X74"/>
      <c r="Y74" s="11">
        <f t="shared" si="34"/>
        <v>0</v>
      </c>
      <c r="Z74">
        <v>0</v>
      </c>
      <c r="AA74" s="11">
        <f t="shared" si="28"/>
        <v>0</v>
      </c>
      <c r="AB74"/>
      <c r="AC74" s="11">
        <f t="shared" si="35"/>
        <v>0</v>
      </c>
      <c r="AD74"/>
      <c r="AE74" s="11">
        <f t="shared" si="36"/>
        <v>0</v>
      </c>
      <c r="AF74"/>
      <c r="AG74" s="11">
        <f t="shared" si="37"/>
        <v>0</v>
      </c>
      <c r="AI74" s="11">
        <f t="shared" si="38"/>
        <v>0</v>
      </c>
      <c r="AJ74"/>
      <c r="AK74" s="11">
        <f t="shared" si="39"/>
        <v>0</v>
      </c>
      <c r="AL74" s="16">
        <f t="shared" si="40"/>
        <v>143</v>
      </c>
      <c r="AM74"/>
      <c r="AN74">
        <f t="shared" si="41"/>
        <v>72</v>
      </c>
      <c r="AO74">
        <f t="shared" si="42"/>
        <v>0</v>
      </c>
      <c r="AP74">
        <f t="shared" si="43"/>
        <v>71</v>
      </c>
      <c r="AQ74">
        <f t="shared" si="44"/>
        <v>0</v>
      </c>
      <c r="AR74">
        <f t="shared" si="45"/>
        <v>0</v>
      </c>
      <c r="AS74">
        <f t="shared" si="46"/>
        <v>0</v>
      </c>
      <c r="AT74">
        <f t="shared" si="47"/>
        <v>0</v>
      </c>
      <c r="AU74">
        <f t="shared" si="48"/>
        <v>0</v>
      </c>
      <c r="AV74">
        <f t="shared" si="49"/>
        <v>0</v>
      </c>
      <c r="AW74">
        <f t="shared" si="50"/>
        <v>0</v>
      </c>
      <c r="AX74">
        <f t="shared" si="51"/>
        <v>0</v>
      </c>
      <c r="AY74" s="14" cm="1">
        <f t="array" ref="AY74">SUMPRODUCT(LARGE(AN74:AX74, {1,2,3}))</f>
        <v>143</v>
      </c>
      <c r="AZ74"/>
    </row>
    <row r="75" spans="1:52" x14ac:dyDescent="0.35">
      <c r="A75">
        <v>121767</v>
      </c>
      <c r="B75" t="str">
        <f t="shared" si="30"/>
        <v>EE121767</v>
      </c>
      <c r="C75" t="s">
        <v>6940</v>
      </c>
      <c r="D75" t="s">
        <v>7066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">
        <v>6889</v>
      </c>
      <c r="J75" t="s">
        <v>19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v>0</v>
      </c>
      <c r="Q75" s="11">
        <f t="shared" si="31"/>
        <v>0</v>
      </c>
      <c r="R75">
        <v>59</v>
      </c>
      <c r="S75" s="11">
        <f t="shared" si="32"/>
        <v>64</v>
      </c>
      <c r="T75">
        <v>0</v>
      </c>
      <c r="U75" s="11">
        <f>IF(IF(T75,T75+$M75,0)&lt;=100,IF(T75,T75+$M75,0),100)</f>
        <v>0</v>
      </c>
      <c r="V75">
        <v>71</v>
      </c>
      <c r="W75" s="11">
        <f t="shared" si="33"/>
        <v>76</v>
      </c>
      <c r="X75"/>
      <c r="Y75" s="11">
        <f t="shared" si="34"/>
        <v>0</v>
      </c>
      <c r="Z75">
        <v>0</v>
      </c>
      <c r="AA75" s="11">
        <f t="shared" si="28"/>
        <v>0</v>
      </c>
      <c r="AB75"/>
      <c r="AC75" s="11">
        <f t="shared" si="35"/>
        <v>0</v>
      </c>
      <c r="AD75"/>
      <c r="AE75" s="11">
        <f t="shared" si="36"/>
        <v>0</v>
      </c>
      <c r="AF75"/>
      <c r="AG75" s="11">
        <f t="shared" si="37"/>
        <v>0</v>
      </c>
      <c r="AI75" s="11">
        <f t="shared" si="38"/>
        <v>0</v>
      </c>
      <c r="AJ75"/>
      <c r="AK75" s="11">
        <f t="shared" si="39"/>
        <v>0</v>
      </c>
      <c r="AL75" s="16">
        <f t="shared" si="40"/>
        <v>140</v>
      </c>
      <c r="AM75"/>
      <c r="AN75">
        <f t="shared" si="41"/>
        <v>0</v>
      </c>
      <c r="AO75">
        <f t="shared" si="42"/>
        <v>64</v>
      </c>
      <c r="AP75">
        <f t="shared" si="43"/>
        <v>0</v>
      </c>
      <c r="AQ75">
        <f t="shared" si="44"/>
        <v>76</v>
      </c>
      <c r="AR75">
        <f t="shared" si="45"/>
        <v>0</v>
      </c>
      <c r="AS75">
        <f t="shared" si="46"/>
        <v>0</v>
      </c>
      <c r="AT75">
        <f t="shared" si="47"/>
        <v>0</v>
      </c>
      <c r="AU75">
        <f t="shared" si="48"/>
        <v>0</v>
      </c>
      <c r="AV75">
        <f t="shared" si="49"/>
        <v>0</v>
      </c>
      <c r="AW75">
        <f t="shared" si="50"/>
        <v>0</v>
      </c>
      <c r="AX75">
        <f t="shared" si="51"/>
        <v>0</v>
      </c>
      <c r="AY75" s="14" cm="1">
        <f t="array" ref="AY75">SUMPRODUCT(LARGE(AN75:AX75, {1,2,3}))</f>
        <v>140</v>
      </c>
      <c r="AZ75"/>
    </row>
    <row r="76" spans="1:52" x14ac:dyDescent="0.35">
      <c r="A76" s="44">
        <v>133480</v>
      </c>
      <c r="B76" t="str">
        <f t="shared" si="30"/>
        <v>EE133480</v>
      </c>
      <c r="C76" t="s">
        <v>7164</v>
      </c>
      <c r="D76" t="s">
        <v>7165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">
        <v>6890</v>
      </c>
      <c r="J76" t="s">
        <v>22</v>
      </c>
      <c r="K76" t="str">
        <f>_xlfn.IFNA((VLOOKUP(J76,DivisionLookup!A:B,2,FALSE)),"")</f>
        <v>North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v>60</v>
      </c>
      <c r="Q76" s="11">
        <f t="shared" si="31"/>
        <v>65</v>
      </c>
      <c r="R76">
        <v>0</v>
      </c>
      <c r="S76" s="11">
        <f t="shared" si="32"/>
        <v>0</v>
      </c>
      <c r="T76">
        <v>59</v>
      </c>
      <c r="U76" s="11">
        <f>IF(IF(T76,T76+$L76,0)&lt;=100,IF(T76,T76+$L76,0),100)</f>
        <v>64</v>
      </c>
      <c r="V76">
        <v>0</v>
      </c>
      <c r="W76" s="11">
        <f t="shared" si="33"/>
        <v>0</v>
      </c>
      <c r="X76"/>
      <c r="Y76" s="11">
        <f t="shared" si="34"/>
        <v>0</v>
      </c>
      <c r="Z76">
        <v>0</v>
      </c>
      <c r="AA76" s="11">
        <f t="shared" si="28"/>
        <v>0</v>
      </c>
      <c r="AB76"/>
      <c r="AC76" s="11">
        <f t="shared" si="35"/>
        <v>0</v>
      </c>
      <c r="AD76"/>
      <c r="AE76" s="11">
        <f t="shared" si="36"/>
        <v>0</v>
      </c>
      <c r="AF76"/>
      <c r="AG76" s="11">
        <f t="shared" si="37"/>
        <v>0</v>
      </c>
      <c r="AI76" s="11">
        <f t="shared" si="38"/>
        <v>0</v>
      </c>
      <c r="AJ76"/>
      <c r="AK76" s="11">
        <f t="shared" si="39"/>
        <v>0</v>
      </c>
      <c r="AL76" s="16">
        <f t="shared" si="40"/>
        <v>129</v>
      </c>
      <c r="AM76"/>
      <c r="AN76">
        <f t="shared" si="41"/>
        <v>65</v>
      </c>
      <c r="AO76">
        <f t="shared" si="42"/>
        <v>0</v>
      </c>
      <c r="AP76">
        <f t="shared" si="43"/>
        <v>64</v>
      </c>
      <c r="AQ76">
        <f t="shared" si="44"/>
        <v>0</v>
      </c>
      <c r="AR76">
        <f t="shared" si="45"/>
        <v>0</v>
      </c>
      <c r="AS76">
        <f t="shared" si="46"/>
        <v>0</v>
      </c>
      <c r="AT76">
        <f t="shared" si="47"/>
        <v>0</v>
      </c>
      <c r="AU76">
        <f t="shared" si="48"/>
        <v>0</v>
      </c>
      <c r="AV76">
        <f t="shared" si="49"/>
        <v>0</v>
      </c>
      <c r="AW76">
        <f t="shared" si="50"/>
        <v>0</v>
      </c>
      <c r="AX76">
        <f t="shared" si="51"/>
        <v>0</v>
      </c>
      <c r="AY76" s="14" cm="1">
        <f t="array" ref="AY76">SUMPRODUCT(LARGE(AN76:AX76, {1,2,3}))</f>
        <v>129</v>
      </c>
      <c r="AZ76"/>
    </row>
    <row r="77" spans="1:52" x14ac:dyDescent="0.35">
      <c r="A77">
        <v>136316</v>
      </c>
      <c r="B77" t="str">
        <f t="shared" si="30"/>
        <v>EE136316</v>
      </c>
      <c r="C77" t="s">
        <v>6908</v>
      </c>
      <c r="D77" t="s">
        <v>6983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">
        <v>6890</v>
      </c>
      <c r="J77" t="s">
        <v>23</v>
      </c>
      <c r="K77" t="str">
        <f>_xlfn.IFNA((VLOOKUP(J77,DivisionLookup!A:B,2,FALSE)),"")</f>
        <v>South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v>0</v>
      </c>
      <c r="Q77" s="11">
        <f t="shared" si="31"/>
        <v>0</v>
      </c>
      <c r="R77">
        <v>88</v>
      </c>
      <c r="S77" s="11">
        <f t="shared" si="32"/>
        <v>93</v>
      </c>
      <c r="T77">
        <v>0</v>
      </c>
      <c r="U77" s="11">
        <f t="shared" ref="U77:U82" si="52">IF(IF(T77,T77+$M77,0)&lt;=100,IF(T77,T77+$M77,0),100)</f>
        <v>0</v>
      </c>
      <c r="V77">
        <v>0</v>
      </c>
      <c r="W77" s="11">
        <f t="shared" si="33"/>
        <v>0</v>
      </c>
      <c r="X77"/>
      <c r="Y77" s="11">
        <f t="shared" si="34"/>
        <v>0</v>
      </c>
      <c r="Z77">
        <v>0</v>
      </c>
      <c r="AA77" s="11">
        <f t="shared" si="28"/>
        <v>0</v>
      </c>
      <c r="AB77"/>
      <c r="AC77" s="11">
        <f t="shared" si="35"/>
        <v>0</v>
      </c>
      <c r="AD77"/>
      <c r="AE77" s="11">
        <f t="shared" si="36"/>
        <v>0</v>
      </c>
      <c r="AF77"/>
      <c r="AG77" s="11">
        <f t="shared" si="37"/>
        <v>0</v>
      </c>
      <c r="AI77" s="11">
        <f t="shared" si="38"/>
        <v>0</v>
      </c>
      <c r="AJ77"/>
      <c r="AK77" s="11">
        <f t="shared" si="39"/>
        <v>0</v>
      </c>
      <c r="AL77" s="16">
        <f t="shared" si="40"/>
        <v>93</v>
      </c>
      <c r="AN77">
        <f t="shared" si="41"/>
        <v>0</v>
      </c>
      <c r="AO77">
        <f t="shared" si="42"/>
        <v>93</v>
      </c>
      <c r="AP77">
        <f t="shared" si="43"/>
        <v>0</v>
      </c>
      <c r="AQ77">
        <f t="shared" si="44"/>
        <v>0</v>
      </c>
      <c r="AR77">
        <f t="shared" si="45"/>
        <v>0</v>
      </c>
      <c r="AS77">
        <f t="shared" si="46"/>
        <v>0</v>
      </c>
      <c r="AT77">
        <f t="shared" si="47"/>
        <v>0</v>
      </c>
      <c r="AU77">
        <f t="shared" si="48"/>
        <v>0</v>
      </c>
      <c r="AV77">
        <f t="shared" si="49"/>
        <v>0</v>
      </c>
      <c r="AW77">
        <f t="shared" si="50"/>
        <v>0</v>
      </c>
      <c r="AX77">
        <f t="shared" si="51"/>
        <v>0</v>
      </c>
      <c r="AY77" s="14" cm="1">
        <f t="array" ref="AY77">SUMPRODUCT(LARGE(AN77:AX77, {1,2,3}))</f>
        <v>93</v>
      </c>
      <c r="AZ77"/>
    </row>
    <row r="78" spans="1:52" x14ac:dyDescent="0.35">
      <c r="A78">
        <v>81785</v>
      </c>
      <c r="B78" t="str">
        <f t="shared" si="30"/>
        <v>EE81785</v>
      </c>
      <c r="C78" t="s">
        <v>6902</v>
      </c>
      <c r="D78" t="s">
        <v>7058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">
        <v>6889</v>
      </c>
      <c r="J78" t="s">
        <v>19</v>
      </c>
      <c r="K78" t="str">
        <f>_xlfn.IFNA((VLOOKUP(J78,DivisionLookup!A:B,2,FALSE)),"")</f>
        <v>South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v>0</v>
      </c>
      <c r="Q78" s="11">
        <f t="shared" si="31"/>
        <v>0</v>
      </c>
      <c r="R78">
        <v>86</v>
      </c>
      <c r="S78" s="11">
        <f t="shared" si="32"/>
        <v>91</v>
      </c>
      <c r="T78">
        <v>0</v>
      </c>
      <c r="U78" s="11">
        <f t="shared" si="52"/>
        <v>0</v>
      </c>
      <c r="V78">
        <v>0</v>
      </c>
      <c r="W78" s="11">
        <f t="shared" si="33"/>
        <v>0</v>
      </c>
      <c r="X78"/>
      <c r="Y78" s="11">
        <f t="shared" si="34"/>
        <v>0</v>
      </c>
      <c r="Z78">
        <v>0</v>
      </c>
      <c r="AA78" s="11">
        <f t="shared" si="28"/>
        <v>0</v>
      </c>
      <c r="AB78"/>
      <c r="AC78" s="11">
        <f t="shared" si="35"/>
        <v>0</v>
      </c>
      <c r="AD78"/>
      <c r="AE78" s="11">
        <f t="shared" si="36"/>
        <v>0</v>
      </c>
      <c r="AF78"/>
      <c r="AG78" s="11">
        <f t="shared" si="37"/>
        <v>0</v>
      </c>
      <c r="AI78" s="11">
        <f t="shared" si="38"/>
        <v>0</v>
      </c>
      <c r="AJ78"/>
      <c r="AK78" s="11">
        <f t="shared" si="39"/>
        <v>0</v>
      </c>
      <c r="AL78" s="16">
        <f t="shared" si="40"/>
        <v>91</v>
      </c>
      <c r="AN78">
        <f t="shared" si="41"/>
        <v>0</v>
      </c>
      <c r="AO78">
        <f t="shared" si="42"/>
        <v>91</v>
      </c>
      <c r="AP78">
        <f t="shared" si="43"/>
        <v>0</v>
      </c>
      <c r="AQ78">
        <f t="shared" si="44"/>
        <v>0</v>
      </c>
      <c r="AR78">
        <f t="shared" si="45"/>
        <v>0</v>
      </c>
      <c r="AS78">
        <f t="shared" si="46"/>
        <v>0</v>
      </c>
      <c r="AT78">
        <f t="shared" si="47"/>
        <v>0</v>
      </c>
      <c r="AU78">
        <f t="shared" si="48"/>
        <v>0</v>
      </c>
      <c r="AV78">
        <f t="shared" si="49"/>
        <v>0</v>
      </c>
      <c r="AW78">
        <f t="shared" si="50"/>
        <v>0</v>
      </c>
      <c r="AX78">
        <f t="shared" si="51"/>
        <v>0</v>
      </c>
      <c r="AY78" s="14" cm="1">
        <f t="array" ref="AY78">SUMPRODUCT(LARGE(AN78:AX78, {1,2,3}))</f>
        <v>91</v>
      </c>
      <c r="AZ78"/>
    </row>
    <row r="79" spans="1:52" x14ac:dyDescent="0.35">
      <c r="A79">
        <v>133490</v>
      </c>
      <c r="B79" t="str">
        <f t="shared" si="30"/>
        <v>EE133490</v>
      </c>
      <c r="C79" t="s">
        <v>6937</v>
      </c>
      <c r="D79" t="s">
        <v>7015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">
        <v>6886</v>
      </c>
      <c r="J79" t="s">
        <v>20</v>
      </c>
      <c r="K79" t="str">
        <f>_xlfn.IFNA((VLOOKUP(J79,DivisionLookup!A:B,2,FALSE)),"")</f>
        <v>South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v>0</v>
      </c>
      <c r="Q79" s="11">
        <f t="shared" si="31"/>
        <v>0</v>
      </c>
      <c r="R79">
        <v>0</v>
      </c>
      <c r="S79" s="11">
        <f t="shared" si="32"/>
        <v>0</v>
      </c>
      <c r="T79">
        <v>0</v>
      </c>
      <c r="U79" s="11">
        <f t="shared" si="52"/>
        <v>0</v>
      </c>
      <c r="V79">
        <v>79</v>
      </c>
      <c r="W79" s="11">
        <f t="shared" si="33"/>
        <v>84</v>
      </c>
      <c r="X79"/>
      <c r="Y79" s="11">
        <f t="shared" si="34"/>
        <v>0</v>
      </c>
      <c r="Z79">
        <v>0</v>
      </c>
      <c r="AA79" s="11">
        <f t="shared" si="28"/>
        <v>0</v>
      </c>
      <c r="AB79"/>
      <c r="AC79" s="11">
        <f t="shared" si="35"/>
        <v>0</v>
      </c>
      <c r="AD79"/>
      <c r="AE79" s="11">
        <f t="shared" si="36"/>
        <v>0</v>
      </c>
      <c r="AF79"/>
      <c r="AG79" s="11">
        <f t="shared" si="37"/>
        <v>0</v>
      </c>
      <c r="AI79" s="11">
        <f t="shared" si="38"/>
        <v>0</v>
      </c>
      <c r="AJ79"/>
      <c r="AK79" s="11">
        <f t="shared" si="39"/>
        <v>0</v>
      </c>
      <c r="AL79" s="16">
        <f t="shared" si="40"/>
        <v>84</v>
      </c>
      <c r="AM79"/>
      <c r="AN79">
        <f t="shared" si="41"/>
        <v>0</v>
      </c>
      <c r="AO79">
        <f t="shared" si="42"/>
        <v>0</v>
      </c>
      <c r="AP79">
        <f t="shared" si="43"/>
        <v>0</v>
      </c>
      <c r="AQ79">
        <f t="shared" si="44"/>
        <v>84</v>
      </c>
      <c r="AR79">
        <f t="shared" si="45"/>
        <v>0</v>
      </c>
      <c r="AS79">
        <f t="shared" si="46"/>
        <v>0</v>
      </c>
      <c r="AT79">
        <f t="shared" si="47"/>
        <v>0</v>
      </c>
      <c r="AU79">
        <f t="shared" si="48"/>
        <v>0</v>
      </c>
      <c r="AV79">
        <f t="shared" si="49"/>
        <v>0</v>
      </c>
      <c r="AW79">
        <f t="shared" si="50"/>
        <v>0</v>
      </c>
      <c r="AX79">
        <f t="shared" si="51"/>
        <v>0</v>
      </c>
      <c r="AY79" s="14" cm="1">
        <f t="array" ref="AY79">SUMPRODUCT(LARGE(AN79:AX79, {1,2,3}))</f>
        <v>84</v>
      </c>
      <c r="AZ79"/>
    </row>
    <row r="80" spans="1:52" x14ac:dyDescent="0.35">
      <c r="A80">
        <v>124977</v>
      </c>
      <c r="B80" t="str">
        <f t="shared" si="30"/>
        <v>EE124977</v>
      </c>
      <c r="C80" t="s">
        <v>6933</v>
      </c>
      <c r="D80" t="s">
        <v>7012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A</v>
      </c>
      <c r="H80" s="26" t="str">
        <f>_xlfn.IFNA((VLOOKUP(B80,IssueLookup!G:H,2,FALSE)),"")</f>
        <v>A</v>
      </c>
      <c r="I80" t="s">
        <v>6886</v>
      </c>
      <c r="J80" t="s">
        <v>20</v>
      </c>
      <c r="K80" t="str">
        <f>_xlfn.IFNA((VLOOKUP(J80,DivisionLookup!A:B,2,FALSE)),"")</f>
        <v>South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5</v>
      </c>
      <c r="O80">
        <f>_xlfn.IFNA(VLOOKUP(H80,HandicapLookup!A:B,2,FALSE),"")</f>
        <v>5</v>
      </c>
      <c r="P80">
        <v>0</v>
      </c>
      <c r="Q80" s="11">
        <f t="shared" si="31"/>
        <v>0</v>
      </c>
      <c r="R80">
        <v>78</v>
      </c>
      <c r="S80" s="11">
        <f t="shared" si="32"/>
        <v>83</v>
      </c>
      <c r="T80">
        <v>0</v>
      </c>
      <c r="U80" s="11">
        <f t="shared" si="52"/>
        <v>0</v>
      </c>
      <c r="V80">
        <v>0</v>
      </c>
      <c r="W80" s="11">
        <f t="shared" si="33"/>
        <v>0</v>
      </c>
      <c r="X80"/>
      <c r="Y80" s="11">
        <f t="shared" si="34"/>
        <v>0</v>
      </c>
      <c r="Z80">
        <v>0</v>
      </c>
      <c r="AA80" s="11">
        <f t="shared" si="28"/>
        <v>0</v>
      </c>
      <c r="AB80"/>
      <c r="AC80" s="11">
        <f t="shared" si="35"/>
        <v>0</v>
      </c>
      <c r="AD80"/>
      <c r="AE80" s="11">
        <f t="shared" si="36"/>
        <v>0</v>
      </c>
      <c r="AF80"/>
      <c r="AG80" s="11">
        <f t="shared" si="37"/>
        <v>0</v>
      </c>
      <c r="AI80" s="11">
        <f t="shared" si="38"/>
        <v>0</v>
      </c>
      <c r="AJ80"/>
      <c r="AK80" s="11">
        <f t="shared" si="39"/>
        <v>0</v>
      </c>
      <c r="AL80" s="16">
        <f t="shared" si="40"/>
        <v>83</v>
      </c>
      <c r="AM80"/>
      <c r="AN80">
        <f t="shared" si="41"/>
        <v>0</v>
      </c>
      <c r="AO80">
        <f t="shared" si="42"/>
        <v>83</v>
      </c>
      <c r="AP80">
        <f t="shared" si="43"/>
        <v>0</v>
      </c>
      <c r="AQ80">
        <f t="shared" si="44"/>
        <v>0</v>
      </c>
      <c r="AR80">
        <f t="shared" si="45"/>
        <v>0</v>
      </c>
      <c r="AS80">
        <f t="shared" si="46"/>
        <v>0</v>
      </c>
      <c r="AT80">
        <f t="shared" si="47"/>
        <v>0</v>
      </c>
      <c r="AU80">
        <f t="shared" si="48"/>
        <v>0</v>
      </c>
      <c r="AV80">
        <f t="shared" si="49"/>
        <v>0</v>
      </c>
      <c r="AW80">
        <f t="shared" si="50"/>
        <v>0</v>
      </c>
      <c r="AX80">
        <f t="shared" si="51"/>
        <v>0</v>
      </c>
      <c r="AY80" s="14" cm="1">
        <f t="array" ref="AY80">SUMPRODUCT(LARGE(AN80:AX80, {1,2,3}))</f>
        <v>83</v>
      </c>
      <c r="AZ80"/>
    </row>
    <row r="81" spans="1:52" x14ac:dyDescent="0.35">
      <c r="A81">
        <v>109844</v>
      </c>
      <c r="B81" t="str">
        <f t="shared" si="30"/>
        <v>EE109844</v>
      </c>
      <c r="C81" t="s">
        <v>6941</v>
      </c>
      <c r="D81" t="s">
        <v>7011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">
        <v>6886</v>
      </c>
      <c r="J81" t="s">
        <v>20</v>
      </c>
      <c r="K81" t="str">
        <f>_xlfn.IFNA((VLOOKUP(J81,DivisionLookup!A:B,2,FALSE)),"")</f>
        <v>South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v>0</v>
      </c>
      <c r="Q81" s="11">
        <f t="shared" si="31"/>
        <v>0</v>
      </c>
      <c r="R81">
        <v>78</v>
      </c>
      <c r="S81" s="11">
        <f t="shared" si="32"/>
        <v>83</v>
      </c>
      <c r="T81">
        <v>0</v>
      </c>
      <c r="U81" s="11">
        <f t="shared" si="52"/>
        <v>0</v>
      </c>
      <c r="V81">
        <v>0</v>
      </c>
      <c r="W81" s="11">
        <f t="shared" si="33"/>
        <v>0</v>
      </c>
      <c r="X81"/>
      <c r="Y81" s="11">
        <f t="shared" si="34"/>
        <v>0</v>
      </c>
      <c r="Z81">
        <v>0</v>
      </c>
      <c r="AA81" s="11">
        <f t="shared" si="28"/>
        <v>0</v>
      </c>
      <c r="AB81"/>
      <c r="AC81" s="11">
        <f t="shared" si="35"/>
        <v>0</v>
      </c>
      <c r="AD81"/>
      <c r="AE81" s="11">
        <f t="shared" si="36"/>
        <v>0</v>
      </c>
      <c r="AF81"/>
      <c r="AG81" s="11">
        <f t="shared" si="37"/>
        <v>0</v>
      </c>
      <c r="AI81" s="11">
        <f t="shared" si="38"/>
        <v>0</v>
      </c>
      <c r="AJ81"/>
      <c r="AK81" s="11">
        <f t="shared" si="39"/>
        <v>0</v>
      </c>
      <c r="AL81" s="16">
        <f t="shared" si="40"/>
        <v>83</v>
      </c>
      <c r="AM81"/>
      <c r="AN81">
        <f t="shared" si="41"/>
        <v>0</v>
      </c>
      <c r="AO81">
        <f t="shared" si="42"/>
        <v>83</v>
      </c>
      <c r="AP81">
        <f t="shared" si="43"/>
        <v>0</v>
      </c>
      <c r="AQ81">
        <f t="shared" si="44"/>
        <v>0</v>
      </c>
      <c r="AR81">
        <f t="shared" si="45"/>
        <v>0</v>
      </c>
      <c r="AS81">
        <f t="shared" si="46"/>
        <v>0</v>
      </c>
      <c r="AT81">
        <f t="shared" si="47"/>
        <v>0</v>
      </c>
      <c r="AU81">
        <f t="shared" si="48"/>
        <v>0</v>
      </c>
      <c r="AV81">
        <f t="shared" si="49"/>
        <v>0</v>
      </c>
      <c r="AW81">
        <f t="shared" si="50"/>
        <v>0</v>
      </c>
      <c r="AX81">
        <f t="shared" si="51"/>
        <v>0</v>
      </c>
      <c r="AY81" s="14" cm="1">
        <f t="array" ref="AY81">SUMPRODUCT(LARGE(AN81:AX81, {1,2,3}))</f>
        <v>83</v>
      </c>
      <c r="AZ81"/>
    </row>
    <row r="82" spans="1:52" x14ac:dyDescent="0.35">
      <c r="A82">
        <v>130250</v>
      </c>
      <c r="B82" t="str">
        <f t="shared" si="30"/>
        <v>EE130250</v>
      </c>
      <c r="C82" t="s">
        <v>6927</v>
      </c>
      <c r="D82" t="s">
        <v>7031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">
        <v>6886</v>
      </c>
      <c r="J82" t="s">
        <v>20</v>
      </c>
      <c r="K82" t="str">
        <f>_xlfn.IFNA((VLOOKUP(J82,DivisionLookup!A:B,2,FALSE)),"")</f>
        <v>South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v>0</v>
      </c>
      <c r="Q82" s="11">
        <f t="shared" si="31"/>
        <v>0</v>
      </c>
      <c r="R82">
        <v>78</v>
      </c>
      <c r="S82" s="11">
        <f t="shared" si="32"/>
        <v>83</v>
      </c>
      <c r="T82">
        <v>0</v>
      </c>
      <c r="U82" s="11">
        <f t="shared" si="52"/>
        <v>0</v>
      </c>
      <c r="V82">
        <v>0</v>
      </c>
      <c r="W82" s="11">
        <f t="shared" si="33"/>
        <v>0</v>
      </c>
      <c r="X82"/>
      <c r="Y82" s="11">
        <f t="shared" si="34"/>
        <v>0</v>
      </c>
      <c r="Z82">
        <v>0</v>
      </c>
      <c r="AA82" s="11">
        <f t="shared" si="28"/>
        <v>0</v>
      </c>
      <c r="AB82"/>
      <c r="AC82" s="11">
        <f t="shared" si="35"/>
        <v>0</v>
      </c>
      <c r="AD82"/>
      <c r="AE82" s="11">
        <f t="shared" si="36"/>
        <v>0</v>
      </c>
      <c r="AF82"/>
      <c r="AG82" s="11">
        <f t="shared" si="37"/>
        <v>0</v>
      </c>
      <c r="AI82" s="11">
        <f t="shared" si="38"/>
        <v>0</v>
      </c>
      <c r="AJ82"/>
      <c r="AK82" s="11">
        <f t="shared" si="39"/>
        <v>0</v>
      </c>
      <c r="AL82" s="16">
        <f t="shared" si="40"/>
        <v>83</v>
      </c>
      <c r="AM82"/>
      <c r="AN82">
        <f t="shared" si="41"/>
        <v>0</v>
      </c>
      <c r="AO82">
        <f t="shared" si="42"/>
        <v>83</v>
      </c>
      <c r="AP82">
        <f t="shared" si="43"/>
        <v>0</v>
      </c>
      <c r="AQ82">
        <f t="shared" si="44"/>
        <v>0</v>
      </c>
      <c r="AR82">
        <f t="shared" si="45"/>
        <v>0</v>
      </c>
      <c r="AS82">
        <f t="shared" si="46"/>
        <v>0</v>
      </c>
      <c r="AT82">
        <f t="shared" si="47"/>
        <v>0</v>
      </c>
      <c r="AU82">
        <f t="shared" si="48"/>
        <v>0</v>
      </c>
      <c r="AV82">
        <f t="shared" si="49"/>
        <v>0</v>
      </c>
      <c r="AW82">
        <f t="shared" si="50"/>
        <v>0</v>
      </c>
      <c r="AX82">
        <f t="shared" si="51"/>
        <v>0</v>
      </c>
      <c r="AY82" s="14" cm="1">
        <f t="array" ref="AY82">SUMPRODUCT(LARGE(AN82:AX82, {1,2,3}))</f>
        <v>83</v>
      </c>
      <c r="AZ82"/>
    </row>
    <row r="83" spans="1:52" x14ac:dyDescent="0.35">
      <c r="A83" s="44">
        <v>91465</v>
      </c>
      <c r="B83" t="str">
        <f t="shared" si="30"/>
        <v>EE91465</v>
      </c>
      <c r="C83" t="s">
        <v>6893</v>
      </c>
      <c r="D83" t="s">
        <v>7133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">
        <v>6886</v>
      </c>
      <c r="J83" t="s">
        <v>21</v>
      </c>
      <c r="K83" t="str">
        <f>_xlfn.IFNA((VLOOKUP(J83,DivisionLookup!A:B,2,FALSE)),"")</f>
        <v>North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v>77</v>
      </c>
      <c r="Q83" s="11">
        <f t="shared" si="31"/>
        <v>82</v>
      </c>
      <c r="R83">
        <v>0</v>
      </c>
      <c r="S83" s="11">
        <f t="shared" si="32"/>
        <v>0</v>
      </c>
      <c r="T83">
        <v>0</v>
      </c>
      <c r="U83" s="11">
        <f>IF(IF(T83,T83+$L83,0)&lt;=100,IF(T83,T83+$L83,0),100)</f>
        <v>0</v>
      </c>
      <c r="V83">
        <v>0</v>
      </c>
      <c r="W83" s="11">
        <f t="shared" si="33"/>
        <v>0</v>
      </c>
      <c r="X83"/>
      <c r="Y83" s="11">
        <f t="shared" si="34"/>
        <v>0</v>
      </c>
      <c r="Z83">
        <v>0</v>
      </c>
      <c r="AA83" s="11">
        <f t="shared" si="28"/>
        <v>0</v>
      </c>
      <c r="AB83"/>
      <c r="AC83" s="11">
        <f t="shared" si="35"/>
        <v>0</v>
      </c>
      <c r="AD83"/>
      <c r="AE83" s="11">
        <f t="shared" si="36"/>
        <v>0</v>
      </c>
      <c r="AF83"/>
      <c r="AG83" s="11">
        <f t="shared" si="37"/>
        <v>0</v>
      </c>
      <c r="AI83" s="11">
        <f t="shared" si="38"/>
        <v>0</v>
      </c>
      <c r="AJ83"/>
      <c r="AK83" s="11">
        <f t="shared" si="39"/>
        <v>0</v>
      </c>
      <c r="AL83" s="16">
        <f t="shared" si="40"/>
        <v>82</v>
      </c>
      <c r="AN83">
        <f t="shared" si="41"/>
        <v>82</v>
      </c>
      <c r="AO83">
        <f t="shared" si="42"/>
        <v>0</v>
      </c>
      <c r="AP83">
        <f t="shared" si="43"/>
        <v>0</v>
      </c>
      <c r="AQ83">
        <f t="shared" si="44"/>
        <v>0</v>
      </c>
      <c r="AR83">
        <f t="shared" si="45"/>
        <v>0</v>
      </c>
      <c r="AS83">
        <f t="shared" si="46"/>
        <v>0</v>
      </c>
      <c r="AT83">
        <f t="shared" si="47"/>
        <v>0</v>
      </c>
      <c r="AU83">
        <f t="shared" si="48"/>
        <v>0</v>
      </c>
      <c r="AV83">
        <f t="shared" si="49"/>
        <v>0</v>
      </c>
      <c r="AW83">
        <f t="shared" si="50"/>
        <v>0</v>
      </c>
      <c r="AX83">
        <f t="shared" si="51"/>
        <v>0</v>
      </c>
      <c r="AY83" s="14" cm="1">
        <f t="array" ref="AY83">SUMPRODUCT(LARGE(AN83:AX83, {1,2,3}))</f>
        <v>82</v>
      </c>
      <c r="AZ83"/>
    </row>
    <row r="84" spans="1:52" x14ac:dyDescent="0.35">
      <c r="A84">
        <v>89013</v>
      </c>
      <c r="B84" t="str">
        <f t="shared" si="30"/>
        <v>EE89013</v>
      </c>
      <c r="C84" t="s">
        <v>6942</v>
      </c>
      <c r="D84" t="s">
        <v>6995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">
        <v>6886</v>
      </c>
      <c r="J84" t="s">
        <v>19</v>
      </c>
      <c r="K84" t="str">
        <f>_xlfn.IFNA((VLOOKUP(J84,DivisionLookup!A:B,2,FALSE)),"")</f>
        <v>South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v>0</v>
      </c>
      <c r="Q84" s="11">
        <f t="shared" si="31"/>
        <v>0</v>
      </c>
      <c r="R84">
        <v>77</v>
      </c>
      <c r="S84" s="11">
        <f t="shared" si="32"/>
        <v>82</v>
      </c>
      <c r="T84">
        <v>0</v>
      </c>
      <c r="U84" s="11">
        <f>IF(IF(T84,T84+$M84,0)&lt;=100,IF(T84,T84+$M84,0),100)</f>
        <v>0</v>
      </c>
      <c r="V84">
        <v>0</v>
      </c>
      <c r="W84" s="11">
        <f t="shared" si="33"/>
        <v>0</v>
      </c>
      <c r="X84"/>
      <c r="Y84" s="11">
        <f t="shared" si="34"/>
        <v>0</v>
      </c>
      <c r="Z84">
        <v>0</v>
      </c>
      <c r="AA84" s="11">
        <f t="shared" si="28"/>
        <v>0</v>
      </c>
      <c r="AB84"/>
      <c r="AC84" s="11">
        <f t="shared" si="35"/>
        <v>0</v>
      </c>
      <c r="AD84"/>
      <c r="AE84" s="11">
        <f t="shared" si="36"/>
        <v>0</v>
      </c>
      <c r="AF84"/>
      <c r="AG84" s="11">
        <f t="shared" si="37"/>
        <v>0</v>
      </c>
      <c r="AI84" s="11">
        <f t="shared" si="38"/>
        <v>0</v>
      </c>
      <c r="AJ84"/>
      <c r="AK84" s="11">
        <f t="shared" si="39"/>
        <v>0</v>
      </c>
      <c r="AL84" s="16">
        <f t="shared" si="40"/>
        <v>82</v>
      </c>
      <c r="AM84"/>
      <c r="AN84">
        <f t="shared" si="41"/>
        <v>0</v>
      </c>
      <c r="AO84">
        <f t="shared" si="42"/>
        <v>82</v>
      </c>
      <c r="AP84">
        <f t="shared" si="43"/>
        <v>0</v>
      </c>
      <c r="AQ84">
        <f t="shared" si="44"/>
        <v>0</v>
      </c>
      <c r="AR84">
        <f t="shared" si="45"/>
        <v>0</v>
      </c>
      <c r="AS84">
        <f t="shared" si="46"/>
        <v>0</v>
      </c>
      <c r="AT84">
        <f t="shared" si="47"/>
        <v>0</v>
      </c>
      <c r="AU84">
        <f t="shared" si="48"/>
        <v>0</v>
      </c>
      <c r="AV84">
        <f t="shared" si="49"/>
        <v>0</v>
      </c>
      <c r="AW84">
        <f t="shared" si="50"/>
        <v>0</v>
      </c>
      <c r="AX84">
        <f t="shared" si="51"/>
        <v>0</v>
      </c>
      <c r="AY84" s="14" cm="1">
        <f t="array" ref="AY84">SUMPRODUCT(LARGE(AN84:AX84, {1,2,3}))</f>
        <v>82</v>
      </c>
      <c r="AZ84"/>
    </row>
    <row r="85" spans="1:52" x14ac:dyDescent="0.35">
      <c r="A85" s="44">
        <v>92903</v>
      </c>
      <c r="B85" t="str">
        <f t="shared" si="30"/>
        <v>EE92903</v>
      </c>
      <c r="C85" t="s">
        <v>7140</v>
      </c>
      <c r="D85" t="s">
        <v>7141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">
        <v>6889</v>
      </c>
      <c r="J85" t="s">
        <v>21</v>
      </c>
      <c r="K85" t="str">
        <f>_xlfn.IFNA((VLOOKUP(J85,DivisionLookup!A:B,2,FALSE)),"")</f>
        <v>North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v>76</v>
      </c>
      <c r="Q85" s="11">
        <f t="shared" si="31"/>
        <v>81</v>
      </c>
      <c r="R85">
        <v>0</v>
      </c>
      <c r="S85" s="11">
        <f t="shared" si="32"/>
        <v>0</v>
      </c>
      <c r="T85">
        <v>0</v>
      </c>
      <c r="U85" s="11">
        <f>IF(IF(T85,T85+$L85,0)&lt;=100,IF(T85,T85+$L85,0),100)</f>
        <v>0</v>
      </c>
      <c r="V85">
        <v>0</v>
      </c>
      <c r="W85" s="11">
        <f t="shared" si="33"/>
        <v>0</v>
      </c>
      <c r="X85"/>
      <c r="Y85" s="11">
        <f t="shared" si="34"/>
        <v>0</v>
      </c>
      <c r="Z85">
        <v>0</v>
      </c>
      <c r="AA85" s="11">
        <f t="shared" si="28"/>
        <v>0</v>
      </c>
      <c r="AB85"/>
      <c r="AC85" s="11">
        <f t="shared" si="35"/>
        <v>0</v>
      </c>
      <c r="AD85"/>
      <c r="AE85" s="11">
        <f t="shared" si="36"/>
        <v>0</v>
      </c>
      <c r="AF85"/>
      <c r="AG85" s="11">
        <f t="shared" si="37"/>
        <v>0</v>
      </c>
      <c r="AI85" s="11">
        <f t="shared" si="38"/>
        <v>0</v>
      </c>
      <c r="AJ85"/>
      <c r="AK85" s="11">
        <f t="shared" si="39"/>
        <v>0</v>
      </c>
      <c r="AL85" s="16">
        <f t="shared" si="40"/>
        <v>81</v>
      </c>
      <c r="AM85"/>
      <c r="AN85">
        <f t="shared" si="41"/>
        <v>81</v>
      </c>
      <c r="AO85">
        <f t="shared" si="42"/>
        <v>0</v>
      </c>
      <c r="AP85">
        <f t="shared" si="43"/>
        <v>0</v>
      </c>
      <c r="AQ85">
        <f t="shared" si="44"/>
        <v>0</v>
      </c>
      <c r="AR85">
        <f t="shared" si="45"/>
        <v>0</v>
      </c>
      <c r="AS85">
        <f t="shared" si="46"/>
        <v>0</v>
      </c>
      <c r="AT85">
        <f t="shared" si="47"/>
        <v>0</v>
      </c>
      <c r="AU85">
        <f t="shared" si="48"/>
        <v>0</v>
      </c>
      <c r="AV85">
        <f t="shared" si="49"/>
        <v>0</v>
      </c>
      <c r="AW85">
        <f t="shared" si="50"/>
        <v>0</v>
      </c>
      <c r="AX85">
        <f t="shared" si="51"/>
        <v>0</v>
      </c>
      <c r="AY85" s="14" cm="1">
        <f t="array" ref="AY85">SUMPRODUCT(LARGE(AN85:AX85, {1,2,3}))</f>
        <v>81</v>
      </c>
      <c r="AZ85"/>
    </row>
    <row r="86" spans="1:52" x14ac:dyDescent="0.35">
      <c r="A86" s="44">
        <v>132643</v>
      </c>
      <c r="B86" t="str">
        <f t="shared" si="30"/>
        <v>EE132643</v>
      </c>
      <c r="C86" t="s">
        <v>6962</v>
      </c>
      <c r="D86" t="s">
        <v>7091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">
        <v>6886</v>
      </c>
      <c r="J86" t="s">
        <v>18</v>
      </c>
      <c r="K86" t="str">
        <f>_xlfn.IFNA((VLOOKUP(J86,DivisionLookup!A:B,2,FALSE)),"")</f>
        <v>North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v>0</v>
      </c>
      <c r="Q86" s="11">
        <f t="shared" si="31"/>
        <v>0</v>
      </c>
      <c r="R86">
        <v>0</v>
      </c>
      <c r="S86" s="11">
        <f t="shared" si="32"/>
        <v>0</v>
      </c>
      <c r="T86">
        <v>75</v>
      </c>
      <c r="U86" s="11">
        <f>IF(IF(T86,T86+$M86,0)&lt;=100,IF(T86,T86+$M86,0),100)</f>
        <v>80</v>
      </c>
      <c r="V86">
        <v>0</v>
      </c>
      <c r="W86" s="11">
        <f t="shared" si="33"/>
        <v>0</v>
      </c>
      <c r="X86"/>
      <c r="Y86" s="11">
        <f t="shared" si="34"/>
        <v>0</v>
      </c>
      <c r="Z86">
        <v>0</v>
      </c>
      <c r="AA86" s="11">
        <f t="shared" si="28"/>
        <v>0</v>
      </c>
      <c r="AB86"/>
      <c r="AC86" s="11">
        <f t="shared" si="35"/>
        <v>0</v>
      </c>
      <c r="AD86"/>
      <c r="AE86" s="11">
        <f t="shared" si="36"/>
        <v>0</v>
      </c>
      <c r="AF86"/>
      <c r="AG86" s="11">
        <f t="shared" si="37"/>
        <v>0</v>
      </c>
      <c r="AI86" s="11">
        <f t="shared" si="38"/>
        <v>0</v>
      </c>
      <c r="AJ86"/>
      <c r="AK86" s="11">
        <f t="shared" si="39"/>
        <v>0</v>
      </c>
      <c r="AL86" s="16">
        <f t="shared" si="40"/>
        <v>80</v>
      </c>
      <c r="AN86">
        <f t="shared" si="41"/>
        <v>0</v>
      </c>
      <c r="AO86">
        <f t="shared" si="42"/>
        <v>0</v>
      </c>
      <c r="AP86">
        <f t="shared" si="43"/>
        <v>80</v>
      </c>
      <c r="AQ86">
        <f t="shared" si="44"/>
        <v>0</v>
      </c>
      <c r="AR86">
        <f t="shared" si="45"/>
        <v>0</v>
      </c>
      <c r="AS86">
        <f t="shared" si="46"/>
        <v>0</v>
      </c>
      <c r="AT86">
        <f t="shared" si="47"/>
        <v>0</v>
      </c>
      <c r="AU86">
        <f t="shared" si="48"/>
        <v>0</v>
      </c>
      <c r="AV86">
        <f t="shared" si="49"/>
        <v>0</v>
      </c>
      <c r="AW86">
        <f t="shared" si="50"/>
        <v>0</v>
      </c>
      <c r="AX86">
        <f t="shared" si="51"/>
        <v>0</v>
      </c>
      <c r="AY86" s="14" cm="1">
        <f t="array" ref="AY86">SUMPRODUCT(LARGE(AN86:AX86, {1,2,3}))</f>
        <v>80</v>
      </c>
      <c r="AZ86"/>
    </row>
    <row r="87" spans="1:52" x14ac:dyDescent="0.35">
      <c r="A87">
        <v>107995</v>
      </c>
      <c r="B87" t="str">
        <f t="shared" si="30"/>
        <v>EE107995</v>
      </c>
      <c r="C87" t="s">
        <v>6921</v>
      </c>
      <c r="D87" t="s">
        <v>7000</v>
      </c>
      <c r="E87" s="26" t="str">
        <f>_xlfn.IFNA((VLOOKUP(B87,IssueLookup!A:B,2,FALSE)),"")</f>
        <v>A</v>
      </c>
      <c r="F87" s="26" t="str">
        <f>_xlfn.IFNA((VLOOKUP(B87,IssueLookup!C:D,2,FALSE)),"")</f>
        <v>A</v>
      </c>
      <c r="G87" s="26" t="str">
        <f>_xlfn.IFNA((VLOOKUP(B87,IssueLookup!E:F,2,FALSE)),"")</f>
        <v>A</v>
      </c>
      <c r="H87" s="26" t="str">
        <f>_xlfn.IFNA((VLOOKUP(B87,IssueLookup!G:H,2,FALSE)),"")</f>
        <v>A</v>
      </c>
      <c r="I87" t="s">
        <v>6889</v>
      </c>
      <c r="J87" t="s">
        <v>17</v>
      </c>
      <c r="K87" t="str">
        <f>_xlfn.IFNA((VLOOKUP(J87,DivisionLookup!A:B,2,FALSE)),"")</f>
        <v>South</v>
      </c>
      <c r="L87">
        <f>_xlfn.IFNA(VLOOKUP(E87,HandicapLookup!A:B,2,FALSE),"")</f>
        <v>5</v>
      </c>
      <c r="M87">
        <f>_xlfn.IFNA(VLOOKUP(F87,HandicapLookup!A:B,2,FALSE),"")</f>
        <v>5</v>
      </c>
      <c r="N87">
        <f>_xlfn.IFNA(VLOOKUP(G87,HandicapLookup!A:B,2,FALSE),"")</f>
        <v>5</v>
      </c>
      <c r="O87">
        <f>_xlfn.IFNA(VLOOKUP(H87,HandicapLookup!A:B,2,FALSE),"")</f>
        <v>5</v>
      </c>
      <c r="P87">
        <v>0</v>
      </c>
      <c r="Q87" s="11">
        <f t="shared" si="31"/>
        <v>0</v>
      </c>
      <c r="R87">
        <v>75</v>
      </c>
      <c r="S87" s="11">
        <f t="shared" si="32"/>
        <v>80</v>
      </c>
      <c r="T87">
        <v>0</v>
      </c>
      <c r="U87" s="11">
        <f>IF(IF(T87,T87+$M87,0)&lt;=100,IF(T87,T87+$M87,0),100)</f>
        <v>0</v>
      </c>
      <c r="V87">
        <v>0</v>
      </c>
      <c r="W87" s="11">
        <f t="shared" si="33"/>
        <v>0</v>
      </c>
      <c r="X87"/>
      <c r="Y87" s="11">
        <f t="shared" si="34"/>
        <v>0</v>
      </c>
      <c r="Z87">
        <v>0</v>
      </c>
      <c r="AA87" s="11">
        <f t="shared" si="28"/>
        <v>0</v>
      </c>
      <c r="AB87"/>
      <c r="AC87" s="11">
        <f t="shared" si="35"/>
        <v>0</v>
      </c>
      <c r="AD87"/>
      <c r="AE87" s="11">
        <f t="shared" si="36"/>
        <v>0</v>
      </c>
      <c r="AF87"/>
      <c r="AG87" s="11">
        <f t="shared" si="37"/>
        <v>0</v>
      </c>
      <c r="AI87" s="11">
        <f t="shared" si="38"/>
        <v>0</v>
      </c>
      <c r="AJ87"/>
      <c r="AK87" s="11">
        <f t="shared" si="39"/>
        <v>0</v>
      </c>
      <c r="AL87" s="16">
        <f t="shared" si="40"/>
        <v>80</v>
      </c>
      <c r="AM87"/>
      <c r="AN87">
        <f t="shared" si="41"/>
        <v>0</v>
      </c>
      <c r="AO87">
        <f t="shared" si="42"/>
        <v>80</v>
      </c>
      <c r="AP87">
        <f t="shared" si="43"/>
        <v>0</v>
      </c>
      <c r="AQ87">
        <f t="shared" si="44"/>
        <v>0</v>
      </c>
      <c r="AR87">
        <f t="shared" si="45"/>
        <v>0</v>
      </c>
      <c r="AS87">
        <f t="shared" si="46"/>
        <v>0</v>
      </c>
      <c r="AT87">
        <f t="shared" si="47"/>
        <v>0</v>
      </c>
      <c r="AU87">
        <f t="shared" si="48"/>
        <v>0</v>
      </c>
      <c r="AV87">
        <f t="shared" si="49"/>
        <v>0</v>
      </c>
      <c r="AW87">
        <f t="shared" si="50"/>
        <v>0</v>
      </c>
      <c r="AX87">
        <f t="shared" si="51"/>
        <v>0</v>
      </c>
      <c r="AY87" s="14" cm="1">
        <f t="array" ref="AY87">SUMPRODUCT(LARGE(AN87:AX87, {1,2,3}))</f>
        <v>80</v>
      </c>
    </row>
    <row r="88" spans="1:52" x14ac:dyDescent="0.35">
      <c r="A88" s="44">
        <v>111096</v>
      </c>
      <c r="B88" t="str">
        <f t="shared" si="30"/>
        <v>EE111096</v>
      </c>
      <c r="C88" t="s">
        <v>7153</v>
      </c>
      <c r="D88" t="s">
        <v>7154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">
        <v>6886</v>
      </c>
      <c r="J88" t="s">
        <v>15</v>
      </c>
      <c r="K88" t="str">
        <f>_xlfn.IFNA((VLOOKUP(J88,DivisionLookup!A:B,2,FALSE)),"")</f>
        <v>North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v>75</v>
      </c>
      <c r="Q88" s="11">
        <f t="shared" si="31"/>
        <v>80</v>
      </c>
      <c r="R88">
        <v>0</v>
      </c>
      <c r="S88" s="11">
        <f t="shared" si="32"/>
        <v>0</v>
      </c>
      <c r="T88">
        <v>0</v>
      </c>
      <c r="U88" s="11">
        <f>IF(IF(T88,T88+$L88,0)&lt;=100,IF(T88,T88+$L88,0),100)</f>
        <v>0</v>
      </c>
      <c r="V88">
        <v>0</v>
      </c>
      <c r="W88" s="11">
        <f t="shared" si="33"/>
        <v>0</v>
      </c>
      <c r="X88"/>
      <c r="Y88" s="11">
        <f t="shared" si="34"/>
        <v>0</v>
      </c>
      <c r="Z88">
        <v>0</v>
      </c>
      <c r="AA88" s="11">
        <f t="shared" si="28"/>
        <v>0</v>
      </c>
      <c r="AB88"/>
      <c r="AC88" s="11">
        <f t="shared" si="35"/>
        <v>0</v>
      </c>
      <c r="AD88"/>
      <c r="AE88" s="11">
        <f t="shared" si="36"/>
        <v>0</v>
      </c>
      <c r="AF88"/>
      <c r="AG88" s="11">
        <f t="shared" si="37"/>
        <v>0</v>
      </c>
      <c r="AI88" s="11">
        <f t="shared" si="38"/>
        <v>0</v>
      </c>
      <c r="AJ88"/>
      <c r="AK88" s="11">
        <f t="shared" si="39"/>
        <v>0</v>
      </c>
      <c r="AL88" s="16">
        <f t="shared" si="40"/>
        <v>80</v>
      </c>
      <c r="AM88"/>
      <c r="AN88">
        <f t="shared" si="41"/>
        <v>80</v>
      </c>
      <c r="AO88">
        <f t="shared" si="42"/>
        <v>0</v>
      </c>
      <c r="AP88">
        <f t="shared" si="43"/>
        <v>0</v>
      </c>
      <c r="AQ88">
        <f t="shared" si="44"/>
        <v>0</v>
      </c>
      <c r="AR88">
        <f t="shared" si="45"/>
        <v>0</v>
      </c>
      <c r="AS88">
        <f t="shared" si="46"/>
        <v>0</v>
      </c>
      <c r="AT88">
        <f t="shared" si="47"/>
        <v>0</v>
      </c>
      <c r="AU88">
        <f t="shared" si="48"/>
        <v>0</v>
      </c>
      <c r="AV88">
        <f t="shared" si="49"/>
        <v>0</v>
      </c>
      <c r="AW88">
        <f t="shared" si="50"/>
        <v>0</v>
      </c>
      <c r="AX88">
        <f t="shared" si="51"/>
        <v>0</v>
      </c>
      <c r="AY88" s="14" cm="1">
        <f t="array" ref="AY88">SUMPRODUCT(LARGE(AN88:AX88, {1,2,3}))</f>
        <v>80</v>
      </c>
      <c r="AZ88"/>
    </row>
    <row r="89" spans="1:52" x14ac:dyDescent="0.35">
      <c r="A89">
        <v>131248</v>
      </c>
      <c r="B89" t="str">
        <f t="shared" si="30"/>
        <v>EE131248</v>
      </c>
      <c r="C89" t="s">
        <v>6914</v>
      </c>
      <c r="D89" t="s">
        <v>6992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">
        <v>6886</v>
      </c>
      <c r="J89" t="s">
        <v>23</v>
      </c>
      <c r="K89" t="str">
        <f>_xlfn.IFNA((VLOOKUP(J89,DivisionLookup!A:B,2,FALSE)),"")</f>
        <v>South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v>0</v>
      </c>
      <c r="Q89" s="11">
        <f t="shared" si="31"/>
        <v>0</v>
      </c>
      <c r="R89">
        <v>74</v>
      </c>
      <c r="S89" s="11">
        <f t="shared" si="32"/>
        <v>79</v>
      </c>
      <c r="T89">
        <v>0</v>
      </c>
      <c r="U89" s="11">
        <f>IF(IF(T89,T89+$M89,0)&lt;=100,IF(T89,T89+$M89,0),100)</f>
        <v>0</v>
      </c>
      <c r="V89">
        <v>0</v>
      </c>
      <c r="W89" s="11">
        <f t="shared" si="33"/>
        <v>0</v>
      </c>
      <c r="X89"/>
      <c r="Y89" s="11">
        <f t="shared" si="34"/>
        <v>0</v>
      </c>
      <c r="Z89">
        <v>0</v>
      </c>
      <c r="AA89" s="11">
        <f t="shared" si="28"/>
        <v>0</v>
      </c>
      <c r="AB89"/>
      <c r="AC89" s="11">
        <f t="shared" si="35"/>
        <v>0</v>
      </c>
      <c r="AD89"/>
      <c r="AE89" s="11">
        <f t="shared" si="36"/>
        <v>0</v>
      </c>
      <c r="AF89"/>
      <c r="AG89" s="11">
        <f t="shared" si="37"/>
        <v>0</v>
      </c>
      <c r="AI89" s="11">
        <f t="shared" si="38"/>
        <v>0</v>
      </c>
      <c r="AJ89"/>
      <c r="AK89" s="11">
        <f t="shared" si="39"/>
        <v>0</v>
      </c>
      <c r="AL89" s="16">
        <f t="shared" si="40"/>
        <v>79</v>
      </c>
      <c r="AM89"/>
      <c r="AN89">
        <f t="shared" si="41"/>
        <v>0</v>
      </c>
      <c r="AO89">
        <f t="shared" si="42"/>
        <v>79</v>
      </c>
      <c r="AP89">
        <f t="shared" si="43"/>
        <v>0</v>
      </c>
      <c r="AQ89">
        <f t="shared" si="44"/>
        <v>0</v>
      </c>
      <c r="AR89">
        <f t="shared" si="45"/>
        <v>0</v>
      </c>
      <c r="AS89">
        <f t="shared" si="46"/>
        <v>0</v>
      </c>
      <c r="AT89">
        <f t="shared" si="47"/>
        <v>0</v>
      </c>
      <c r="AU89">
        <f t="shared" si="48"/>
        <v>0</v>
      </c>
      <c r="AV89">
        <f t="shared" si="49"/>
        <v>0</v>
      </c>
      <c r="AW89">
        <f t="shared" si="50"/>
        <v>0</v>
      </c>
      <c r="AX89">
        <f t="shared" si="51"/>
        <v>0</v>
      </c>
      <c r="AY89" s="14" cm="1">
        <f t="array" ref="AY89">SUMPRODUCT(LARGE(AN89:AX89, {1,2,3}))</f>
        <v>79</v>
      </c>
      <c r="AZ89"/>
    </row>
    <row r="90" spans="1:52" x14ac:dyDescent="0.35">
      <c r="A90" t="s">
        <v>6885</v>
      </c>
      <c r="B90" t="str">
        <f>_xlfn.CONCAT(A90)</f>
        <v>SS6007</v>
      </c>
      <c r="C90" t="s">
        <v>6948</v>
      </c>
      <c r="D90" t="s">
        <v>7029</v>
      </c>
      <c r="E90" s="26" t="str">
        <f>_xlfn.IFNA((VLOOKUP(B90,IssueLookup!A:B,2,FALSE)),"")</f>
        <v>A</v>
      </c>
      <c r="F90" s="26" t="str">
        <f>_xlfn.IFNA((VLOOKUP(B90,IssueLookup!C:D,2,FALSE)),"")</f>
        <v/>
      </c>
      <c r="G90" s="26" t="str">
        <f>_xlfn.IFNA((VLOOKUP(B90,IssueLookup!E:F,2,FALSE)),"")</f>
        <v/>
      </c>
      <c r="H90" s="26" t="str">
        <f>_xlfn.IFNA((VLOOKUP(B90,IssueLookup!G:H,2,FALSE)),"")</f>
        <v/>
      </c>
      <c r="I90" t="s">
        <v>6889</v>
      </c>
      <c r="J90" t="s">
        <v>20</v>
      </c>
      <c r="K90" t="str">
        <f>_xlfn.IFNA((VLOOKUP(J90,DivisionLookup!A:B,2,FALSE)),"")</f>
        <v>South</v>
      </c>
      <c r="L90">
        <f>_xlfn.IFNA(VLOOKUP(E90,HandicapLookup!A:B,2,FALSE),"")</f>
        <v>5</v>
      </c>
      <c r="M90" t="str">
        <f>_xlfn.IFNA(VLOOKUP(F90,HandicapLookup!A:B,2,FALSE),"")</f>
        <v/>
      </c>
      <c r="N90" t="str">
        <f>_xlfn.IFNA(VLOOKUP(G90,HandicapLookup!A:B,2,FALSE),"")</f>
        <v/>
      </c>
      <c r="O90" t="str">
        <f>_xlfn.IFNA(VLOOKUP(H90,HandicapLookup!A:B,2,FALSE),"")</f>
        <v/>
      </c>
      <c r="P90">
        <v>0</v>
      </c>
      <c r="Q90" s="11">
        <f t="shared" si="31"/>
        <v>0</v>
      </c>
      <c r="R90">
        <v>73</v>
      </c>
      <c r="S90" s="11">
        <f t="shared" si="32"/>
        <v>78</v>
      </c>
      <c r="T90">
        <v>0</v>
      </c>
      <c r="U90" s="11">
        <f>IF(IF(T90,T90+$M90,0)&lt;=100,IF(T90,T90+$M90,0),100)</f>
        <v>0</v>
      </c>
      <c r="V90">
        <v>0</v>
      </c>
      <c r="W90" s="11">
        <f t="shared" si="33"/>
        <v>0</v>
      </c>
      <c r="X90"/>
      <c r="Y90" s="11">
        <f t="shared" si="34"/>
        <v>0</v>
      </c>
      <c r="Z90">
        <v>0</v>
      </c>
      <c r="AA90" s="11">
        <f t="shared" si="28"/>
        <v>0</v>
      </c>
      <c r="AB90"/>
      <c r="AC90" s="11">
        <f t="shared" si="35"/>
        <v>0</v>
      </c>
      <c r="AD90"/>
      <c r="AE90" s="11">
        <f t="shared" si="36"/>
        <v>0</v>
      </c>
      <c r="AF90"/>
      <c r="AG90" s="11">
        <f t="shared" si="37"/>
        <v>0</v>
      </c>
      <c r="AI90" s="11">
        <f t="shared" si="38"/>
        <v>0</v>
      </c>
      <c r="AJ90"/>
      <c r="AK90" s="11">
        <f t="shared" si="39"/>
        <v>0</v>
      </c>
      <c r="AL90" s="16">
        <f t="shared" si="40"/>
        <v>78</v>
      </c>
      <c r="AN90">
        <f t="shared" si="41"/>
        <v>0</v>
      </c>
      <c r="AO90">
        <f t="shared" si="42"/>
        <v>78</v>
      </c>
      <c r="AP90">
        <f t="shared" si="43"/>
        <v>0</v>
      </c>
      <c r="AQ90">
        <f t="shared" si="44"/>
        <v>0</v>
      </c>
      <c r="AR90">
        <f t="shared" si="45"/>
        <v>0</v>
      </c>
      <c r="AS90">
        <f t="shared" si="46"/>
        <v>0</v>
      </c>
      <c r="AT90">
        <f t="shared" si="47"/>
        <v>0</v>
      </c>
      <c r="AU90">
        <f t="shared" si="48"/>
        <v>0</v>
      </c>
      <c r="AV90">
        <f t="shared" si="49"/>
        <v>0</v>
      </c>
      <c r="AW90">
        <f t="shared" si="50"/>
        <v>0</v>
      </c>
      <c r="AX90">
        <f t="shared" si="51"/>
        <v>0</v>
      </c>
      <c r="AY90" s="14" cm="1">
        <f t="array" ref="AY90">SUMPRODUCT(LARGE(AN90:AX90, {1,2,3}))</f>
        <v>78</v>
      </c>
      <c r="AZ90"/>
    </row>
    <row r="91" spans="1:52" x14ac:dyDescent="0.35">
      <c r="A91">
        <v>110769</v>
      </c>
      <c r="B91" t="str">
        <f t="shared" ref="B91:B154" si="53">_xlfn.CONCAT("EE",A91)</f>
        <v>EE110769</v>
      </c>
      <c r="C91" t="s">
        <v>6923</v>
      </c>
      <c r="D91" t="s">
        <v>7002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">
        <v>6886</v>
      </c>
      <c r="J91" t="s">
        <v>17</v>
      </c>
      <c r="K91" t="str">
        <f>_xlfn.IFNA((VLOOKUP(J91,DivisionLookup!A:B,2,FALSE)),"")</f>
        <v>South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v>0</v>
      </c>
      <c r="Q91" s="11">
        <f t="shared" si="31"/>
        <v>0</v>
      </c>
      <c r="R91">
        <v>72</v>
      </c>
      <c r="S91" s="11">
        <f t="shared" si="32"/>
        <v>77</v>
      </c>
      <c r="T91">
        <v>0</v>
      </c>
      <c r="U91" s="11">
        <f>IF(IF(T91,T91+$M91,0)&lt;=100,IF(T91,T91+$M91,0),100)</f>
        <v>0</v>
      </c>
      <c r="V91">
        <v>0</v>
      </c>
      <c r="W91" s="11">
        <f t="shared" si="33"/>
        <v>0</v>
      </c>
      <c r="X91"/>
      <c r="Y91" s="11">
        <f t="shared" si="34"/>
        <v>0</v>
      </c>
      <c r="Z91">
        <v>0</v>
      </c>
      <c r="AA91" s="11">
        <f t="shared" si="28"/>
        <v>0</v>
      </c>
      <c r="AB91"/>
      <c r="AC91" s="11">
        <f t="shared" si="35"/>
        <v>0</v>
      </c>
      <c r="AD91"/>
      <c r="AE91" s="11">
        <f t="shared" si="36"/>
        <v>0</v>
      </c>
      <c r="AF91"/>
      <c r="AG91" s="11">
        <f t="shared" si="37"/>
        <v>0</v>
      </c>
      <c r="AI91" s="11">
        <f t="shared" si="38"/>
        <v>0</v>
      </c>
      <c r="AJ91"/>
      <c r="AK91" s="11">
        <f t="shared" si="39"/>
        <v>0</v>
      </c>
      <c r="AL91" s="16">
        <f t="shared" si="40"/>
        <v>77</v>
      </c>
      <c r="AM91"/>
      <c r="AN91">
        <f t="shared" si="41"/>
        <v>0</v>
      </c>
      <c r="AO91">
        <f t="shared" si="42"/>
        <v>77</v>
      </c>
      <c r="AP91">
        <f t="shared" si="43"/>
        <v>0</v>
      </c>
      <c r="AQ91">
        <f t="shared" si="44"/>
        <v>0</v>
      </c>
      <c r="AR91">
        <f t="shared" si="45"/>
        <v>0</v>
      </c>
      <c r="AS91">
        <f t="shared" si="46"/>
        <v>0</v>
      </c>
      <c r="AT91">
        <f t="shared" si="47"/>
        <v>0</v>
      </c>
      <c r="AU91">
        <f t="shared" si="48"/>
        <v>0</v>
      </c>
      <c r="AV91">
        <f t="shared" si="49"/>
        <v>0</v>
      </c>
      <c r="AW91">
        <f t="shared" si="50"/>
        <v>0</v>
      </c>
      <c r="AX91">
        <f t="shared" si="51"/>
        <v>0</v>
      </c>
      <c r="AY91" s="14" cm="1">
        <f t="array" ref="AY91">SUMPRODUCT(LARGE(AN91:AX91, {1,2,3}))</f>
        <v>77</v>
      </c>
    </row>
    <row r="92" spans="1:52" x14ac:dyDescent="0.35">
      <c r="A92" s="44">
        <v>101213</v>
      </c>
      <c r="B92" t="str">
        <f t="shared" si="53"/>
        <v>EE101213</v>
      </c>
      <c r="C92" t="s">
        <v>6940</v>
      </c>
      <c r="D92" t="s">
        <v>7115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">
        <v>6886</v>
      </c>
      <c r="J92" t="s">
        <v>21</v>
      </c>
      <c r="K92" t="str">
        <f>_xlfn.IFNA((VLOOKUP(J92,DivisionLookup!A:B,2,FALSE)),"")</f>
        <v>North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v>71</v>
      </c>
      <c r="Q92" s="11">
        <f t="shared" si="31"/>
        <v>76</v>
      </c>
      <c r="R92">
        <v>0</v>
      </c>
      <c r="S92" s="11">
        <f t="shared" si="32"/>
        <v>0</v>
      </c>
      <c r="T92">
        <v>0</v>
      </c>
      <c r="U92" s="11">
        <f>IF(IF(T92,T92+$M92,0)&lt;=100,IF(T92,T92+$M92,0),100)</f>
        <v>0</v>
      </c>
      <c r="V92">
        <v>0</v>
      </c>
      <c r="W92" s="11">
        <f t="shared" si="33"/>
        <v>0</v>
      </c>
      <c r="X92"/>
      <c r="Y92" s="11">
        <f t="shared" si="34"/>
        <v>0</v>
      </c>
      <c r="Z92">
        <v>0</v>
      </c>
      <c r="AA92" s="11">
        <f t="shared" si="28"/>
        <v>0</v>
      </c>
      <c r="AB92"/>
      <c r="AC92" s="11">
        <f t="shared" si="35"/>
        <v>0</v>
      </c>
      <c r="AD92"/>
      <c r="AE92" s="11">
        <f t="shared" si="36"/>
        <v>0</v>
      </c>
      <c r="AF92"/>
      <c r="AG92" s="11">
        <f t="shared" si="37"/>
        <v>0</v>
      </c>
      <c r="AI92" s="11">
        <f t="shared" si="38"/>
        <v>0</v>
      </c>
      <c r="AJ92"/>
      <c r="AK92" s="11">
        <f t="shared" si="39"/>
        <v>0</v>
      </c>
      <c r="AL92" s="16">
        <f t="shared" si="40"/>
        <v>76</v>
      </c>
      <c r="AM92"/>
      <c r="AN92">
        <f t="shared" si="41"/>
        <v>76</v>
      </c>
      <c r="AO92">
        <f t="shared" si="42"/>
        <v>0</v>
      </c>
      <c r="AP92">
        <f t="shared" si="43"/>
        <v>0</v>
      </c>
      <c r="AQ92">
        <f t="shared" si="44"/>
        <v>0</v>
      </c>
      <c r="AR92">
        <f t="shared" si="45"/>
        <v>0</v>
      </c>
      <c r="AS92">
        <f t="shared" si="46"/>
        <v>0</v>
      </c>
      <c r="AT92">
        <f t="shared" si="47"/>
        <v>0</v>
      </c>
      <c r="AU92">
        <f t="shared" si="48"/>
        <v>0</v>
      </c>
      <c r="AV92">
        <f t="shared" si="49"/>
        <v>0</v>
      </c>
      <c r="AW92">
        <f t="shared" si="50"/>
        <v>0</v>
      </c>
      <c r="AX92">
        <f t="shared" si="51"/>
        <v>0</v>
      </c>
      <c r="AY92" s="14" cm="1">
        <f t="array" ref="AY92">SUMPRODUCT(LARGE(AN92:AX92, {1,2,3}))</f>
        <v>76</v>
      </c>
    </row>
    <row r="93" spans="1:52" x14ac:dyDescent="0.35">
      <c r="A93" s="44">
        <v>64203</v>
      </c>
      <c r="B93" t="str">
        <f t="shared" si="53"/>
        <v>EE64203</v>
      </c>
      <c r="C93" t="s">
        <v>6957</v>
      </c>
      <c r="D93" t="s">
        <v>7142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">
        <v>6889</v>
      </c>
      <c r="J93" t="s">
        <v>21</v>
      </c>
      <c r="K93" t="str">
        <f>_xlfn.IFNA((VLOOKUP(J93,DivisionLookup!A:B,2,FALSE)),"")</f>
        <v>North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v>70</v>
      </c>
      <c r="Q93" s="11">
        <f t="shared" si="31"/>
        <v>75</v>
      </c>
      <c r="R93">
        <v>0</v>
      </c>
      <c r="S93" s="11">
        <f t="shared" si="32"/>
        <v>0</v>
      </c>
      <c r="T93">
        <v>0</v>
      </c>
      <c r="U93" s="11">
        <f>IF(IF(T93,T93+$L93,0)&lt;=100,IF(T93,T93+$L93,0),100)</f>
        <v>0</v>
      </c>
      <c r="V93">
        <v>0</v>
      </c>
      <c r="W93" s="11">
        <f t="shared" si="33"/>
        <v>0</v>
      </c>
      <c r="X93"/>
      <c r="Y93" s="11">
        <f t="shared" si="34"/>
        <v>0</v>
      </c>
      <c r="Z93">
        <v>0</v>
      </c>
      <c r="AA93" s="11">
        <f t="shared" si="28"/>
        <v>0</v>
      </c>
      <c r="AB93"/>
      <c r="AC93" s="11">
        <f t="shared" si="35"/>
        <v>0</v>
      </c>
      <c r="AD93"/>
      <c r="AE93" s="11">
        <f t="shared" si="36"/>
        <v>0</v>
      </c>
      <c r="AF93"/>
      <c r="AG93" s="11">
        <f t="shared" si="37"/>
        <v>0</v>
      </c>
      <c r="AI93" s="11">
        <f t="shared" si="38"/>
        <v>0</v>
      </c>
      <c r="AJ93"/>
      <c r="AK93" s="11">
        <f t="shared" si="39"/>
        <v>0</v>
      </c>
      <c r="AL93" s="16">
        <f t="shared" si="40"/>
        <v>75</v>
      </c>
      <c r="AM93"/>
      <c r="AN93">
        <f t="shared" si="41"/>
        <v>75</v>
      </c>
      <c r="AO93">
        <f t="shared" si="42"/>
        <v>0</v>
      </c>
      <c r="AP93">
        <f t="shared" si="43"/>
        <v>0</v>
      </c>
      <c r="AQ93">
        <f t="shared" si="44"/>
        <v>0</v>
      </c>
      <c r="AR93">
        <f t="shared" si="45"/>
        <v>0</v>
      </c>
      <c r="AS93">
        <f t="shared" si="46"/>
        <v>0</v>
      </c>
      <c r="AT93">
        <f t="shared" si="47"/>
        <v>0</v>
      </c>
      <c r="AU93">
        <f t="shared" si="48"/>
        <v>0</v>
      </c>
      <c r="AV93">
        <f t="shared" si="49"/>
        <v>0</v>
      </c>
      <c r="AW93">
        <f t="shared" si="50"/>
        <v>0</v>
      </c>
      <c r="AX93">
        <f t="shared" si="51"/>
        <v>0</v>
      </c>
      <c r="AY93" s="14" cm="1">
        <f t="array" ref="AY93">SUMPRODUCT(LARGE(AN93:AX93, {1,2,3}))</f>
        <v>75</v>
      </c>
      <c r="AZ93"/>
    </row>
    <row r="94" spans="1:52" x14ac:dyDescent="0.35">
      <c r="A94">
        <v>126098</v>
      </c>
      <c r="B94" t="str">
        <f t="shared" si="53"/>
        <v>EE126098</v>
      </c>
      <c r="C94" t="s">
        <v>6958</v>
      </c>
      <c r="D94" t="s">
        <v>6995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">
        <v>6888</v>
      </c>
      <c r="J94" t="s">
        <v>19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v>0</v>
      </c>
      <c r="Q94" s="11">
        <f t="shared" si="31"/>
        <v>0</v>
      </c>
      <c r="R94">
        <v>67</v>
      </c>
      <c r="S94" s="11">
        <f t="shared" si="32"/>
        <v>72</v>
      </c>
      <c r="T94">
        <v>0</v>
      </c>
      <c r="U94" s="11">
        <f t="shared" ref="U94:U101" si="54">IF(IF(T94,T94+$M94,0)&lt;=100,IF(T94,T94+$M94,0),100)</f>
        <v>0</v>
      </c>
      <c r="V94">
        <v>0</v>
      </c>
      <c r="W94" s="11">
        <f t="shared" si="33"/>
        <v>0</v>
      </c>
      <c r="X94"/>
      <c r="Y94" s="11">
        <f t="shared" si="34"/>
        <v>0</v>
      </c>
      <c r="Z94">
        <v>0</v>
      </c>
      <c r="AA94" s="11">
        <f t="shared" si="28"/>
        <v>0</v>
      </c>
      <c r="AB94"/>
      <c r="AC94" s="11">
        <f t="shared" si="35"/>
        <v>0</v>
      </c>
      <c r="AD94"/>
      <c r="AE94" s="11">
        <f t="shared" si="36"/>
        <v>0</v>
      </c>
      <c r="AF94"/>
      <c r="AG94" s="11">
        <f t="shared" si="37"/>
        <v>0</v>
      </c>
      <c r="AI94" s="11">
        <f t="shared" si="38"/>
        <v>0</v>
      </c>
      <c r="AJ94"/>
      <c r="AK94" s="11">
        <f t="shared" si="39"/>
        <v>0</v>
      </c>
      <c r="AL94" s="16">
        <f t="shared" si="40"/>
        <v>72</v>
      </c>
      <c r="AM94"/>
      <c r="AN94">
        <f t="shared" si="41"/>
        <v>0</v>
      </c>
      <c r="AO94">
        <f t="shared" si="42"/>
        <v>72</v>
      </c>
      <c r="AP94">
        <f t="shared" si="43"/>
        <v>0</v>
      </c>
      <c r="AQ94">
        <f t="shared" si="44"/>
        <v>0</v>
      </c>
      <c r="AR94">
        <f t="shared" si="45"/>
        <v>0</v>
      </c>
      <c r="AS94">
        <f t="shared" si="46"/>
        <v>0</v>
      </c>
      <c r="AT94">
        <f t="shared" si="47"/>
        <v>0</v>
      </c>
      <c r="AU94">
        <f t="shared" si="48"/>
        <v>0</v>
      </c>
      <c r="AV94">
        <f t="shared" si="49"/>
        <v>0</v>
      </c>
      <c r="AW94">
        <f t="shared" si="50"/>
        <v>0</v>
      </c>
      <c r="AX94">
        <f t="shared" si="51"/>
        <v>0</v>
      </c>
      <c r="AY94" s="14" cm="1">
        <f t="array" ref="AY94">SUMPRODUCT(LARGE(AN94:AX94, {1,2,3}))</f>
        <v>72</v>
      </c>
    </row>
    <row r="95" spans="1:52" x14ac:dyDescent="0.35">
      <c r="A95" s="44">
        <v>56662</v>
      </c>
      <c r="B95" t="str">
        <f t="shared" si="53"/>
        <v>EE56662</v>
      </c>
      <c r="C95" t="s">
        <v>7029</v>
      </c>
      <c r="D95" t="s">
        <v>7106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A</v>
      </c>
      <c r="H95" s="26" t="str">
        <f>_xlfn.IFNA((VLOOKUP(B95,IssueLookup!G:H,2,FALSE)),"")</f>
        <v>A</v>
      </c>
      <c r="I95" t="s">
        <v>6889</v>
      </c>
      <c r="J95" t="s">
        <v>18</v>
      </c>
      <c r="K95" t="str">
        <f>_xlfn.IFNA((VLOOKUP(J95,DivisionLookup!A:B,2,FALSE)),"")</f>
        <v>North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5</v>
      </c>
      <c r="O95">
        <f>_xlfn.IFNA(VLOOKUP(H95,HandicapLookup!A:B,2,FALSE),"")</f>
        <v>5</v>
      </c>
      <c r="P95">
        <v>0</v>
      </c>
      <c r="Q95" s="11">
        <f t="shared" si="31"/>
        <v>0</v>
      </c>
      <c r="R95">
        <v>0</v>
      </c>
      <c r="S95" s="11">
        <f t="shared" si="32"/>
        <v>0</v>
      </c>
      <c r="T95">
        <v>65</v>
      </c>
      <c r="U95" s="11">
        <f t="shared" si="54"/>
        <v>70</v>
      </c>
      <c r="V95">
        <v>0</v>
      </c>
      <c r="W95" s="11">
        <f t="shared" si="33"/>
        <v>0</v>
      </c>
      <c r="X95"/>
      <c r="Y95" s="11">
        <f t="shared" si="34"/>
        <v>0</v>
      </c>
      <c r="Z95">
        <v>0</v>
      </c>
      <c r="AA95" s="11">
        <f t="shared" si="28"/>
        <v>0</v>
      </c>
      <c r="AB95"/>
      <c r="AC95" s="11">
        <f t="shared" si="35"/>
        <v>0</v>
      </c>
      <c r="AD95"/>
      <c r="AE95" s="11">
        <f t="shared" si="36"/>
        <v>0</v>
      </c>
      <c r="AF95"/>
      <c r="AG95" s="11">
        <f t="shared" si="37"/>
        <v>0</v>
      </c>
      <c r="AI95" s="11">
        <f t="shared" si="38"/>
        <v>0</v>
      </c>
      <c r="AJ95"/>
      <c r="AK95" s="11">
        <f t="shared" si="39"/>
        <v>0</v>
      </c>
      <c r="AL95" s="16">
        <f t="shared" si="40"/>
        <v>70</v>
      </c>
      <c r="AM95"/>
      <c r="AN95">
        <f t="shared" si="41"/>
        <v>0</v>
      </c>
      <c r="AO95">
        <f t="shared" si="42"/>
        <v>0</v>
      </c>
      <c r="AP95">
        <f t="shared" si="43"/>
        <v>70</v>
      </c>
      <c r="AQ95">
        <f t="shared" si="44"/>
        <v>0</v>
      </c>
      <c r="AR95">
        <f t="shared" si="45"/>
        <v>0</v>
      </c>
      <c r="AS95">
        <f t="shared" si="46"/>
        <v>0</v>
      </c>
      <c r="AT95">
        <f t="shared" si="47"/>
        <v>0</v>
      </c>
      <c r="AU95">
        <f t="shared" si="48"/>
        <v>0</v>
      </c>
      <c r="AV95">
        <f t="shared" si="49"/>
        <v>0</v>
      </c>
      <c r="AW95">
        <f t="shared" si="50"/>
        <v>0</v>
      </c>
      <c r="AX95">
        <f t="shared" si="51"/>
        <v>0</v>
      </c>
      <c r="AY95" s="14" cm="1">
        <f t="array" ref="AY95">SUMPRODUCT(LARGE(AN95:AX95, {1,2,3}))</f>
        <v>70</v>
      </c>
      <c r="AZ95"/>
    </row>
    <row r="96" spans="1:52" x14ac:dyDescent="0.35">
      <c r="A96">
        <v>138085</v>
      </c>
      <c r="B96" t="str">
        <f t="shared" si="53"/>
        <v>EE138085</v>
      </c>
      <c r="C96" t="s">
        <v>6893</v>
      </c>
      <c r="D96" t="s">
        <v>7067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">
        <v>6886</v>
      </c>
      <c r="J96" t="s">
        <v>19</v>
      </c>
      <c r="K96" t="str">
        <f>_xlfn.IFNA((VLOOKUP(J96,DivisionLookup!A:B,2,FALSE)),"")</f>
        <v>South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v>0</v>
      </c>
      <c r="Q96" s="11">
        <f t="shared" si="31"/>
        <v>0</v>
      </c>
      <c r="R96">
        <v>64</v>
      </c>
      <c r="S96" s="11">
        <f t="shared" si="32"/>
        <v>69</v>
      </c>
      <c r="T96">
        <v>0</v>
      </c>
      <c r="U96" s="11">
        <f t="shared" si="54"/>
        <v>0</v>
      </c>
      <c r="V96">
        <v>0</v>
      </c>
      <c r="W96" s="11">
        <f t="shared" si="33"/>
        <v>0</v>
      </c>
      <c r="X96"/>
      <c r="Y96" s="11">
        <f t="shared" si="34"/>
        <v>0</v>
      </c>
      <c r="Z96">
        <v>0</v>
      </c>
      <c r="AA96" s="11">
        <f t="shared" si="28"/>
        <v>0</v>
      </c>
      <c r="AB96"/>
      <c r="AC96" s="11">
        <f t="shared" si="35"/>
        <v>0</v>
      </c>
      <c r="AD96"/>
      <c r="AE96" s="11">
        <f t="shared" si="36"/>
        <v>0</v>
      </c>
      <c r="AF96"/>
      <c r="AG96" s="11">
        <f t="shared" si="37"/>
        <v>0</v>
      </c>
      <c r="AI96" s="11">
        <f t="shared" si="38"/>
        <v>0</v>
      </c>
      <c r="AJ96"/>
      <c r="AK96" s="11">
        <f t="shared" si="39"/>
        <v>0</v>
      </c>
      <c r="AL96" s="16">
        <f t="shared" si="40"/>
        <v>69</v>
      </c>
      <c r="AM96"/>
      <c r="AN96">
        <f t="shared" si="41"/>
        <v>0</v>
      </c>
      <c r="AO96">
        <f t="shared" si="42"/>
        <v>69</v>
      </c>
      <c r="AP96">
        <f t="shared" si="43"/>
        <v>0</v>
      </c>
      <c r="AQ96">
        <f t="shared" si="44"/>
        <v>0</v>
      </c>
      <c r="AR96">
        <f t="shared" si="45"/>
        <v>0</v>
      </c>
      <c r="AS96">
        <f t="shared" si="46"/>
        <v>0</v>
      </c>
      <c r="AT96">
        <f t="shared" si="47"/>
        <v>0</v>
      </c>
      <c r="AU96">
        <f t="shared" si="48"/>
        <v>0</v>
      </c>
      <c r="AV96">
        <f t="shared" si="49"/>
        <v>0</v>
      </c>
      <c r="AW96">
        <f t="shared" si="50"/>
        <v>0</v>
      </c>
      <c r="AX96">
        <f t="shared" si="51"/>
        <v>0</v>
      </c>
      <c r="AY96" s="14" cm="1">
        <f t="array" ref="AY96">SUMPRODUCT(LARGE(AN96:AX96, {1,2,3}))</f>
        <v>69</v>
      </c>
      <c r="AZ96"/>
    </row>
    <row r="97" spans="1:52" x14ac:dyDescent="0.35">
      <c r="A97">
        <v>321</v>
      </c>
      <c r="B97" t="str">
        <f t="shared" si="53"/>
        <v>EE321</v>
      </c>
      <c r="C97" t="s">
        <v>6933</v>
      </c>
      <c r="D97" t="s">
        <v>7070</v>
      </c>
      <c r="E97" s="26" t="str">
        <f>_xlfn.IFNA((VLOOKUP(B97,IssueLookup!A:B,2,FALSE)),"")</f>
        <v>A</v>
      </c>
      <c r="F97" s="26" t="str">
        <f>_xlfn.IFNA((VLOOKUP(B97,IssueLookup!C:D,2,FALSE)),"")</f>
        <v>A</v>
      </c>
      <c r="G97" s="26" t="str">
        <f>_xlfn.IFNA((VLOOKUP(B97,IssueLookup!E:F,2,FALSE)),"")</f>
        <v>A</v>
      </c>
      <c r="H97" s="26" t="str">
        <f>_xlfn.IFNA((VLOOKUP(B97,IssueLookup!G:H,2,FALSE)),"")</f>
        <v>A</v>
      </c>
      <c r="I97" t="s">
        <v>6886</v>
      </c>
      <c r="J97" t="s">
        <v>19</v>
      </c>
      <c r="K97" t="str">
        <f>_xlfn.IFNA((VLOOKUP(J97,DivisionLookup!A:B,2,FALSE)),"")</f>
        <v>South</v>
      </c>
      <c r="L97">
        <f>_xlfn.IFNA(VLOOKUP(E97,HandicapLookup!A:B,2,FALSE),"")</f>
        <v>5</v>
      </c>
      <c r="M97">
        <f>_xlfn.IFNA(VLOOKUP(F97,HandicapLookup!A:B,2,FALSE),"")</f>
        <v>5</v>
      </c>
      <c r="N97">
        <f>_xlfn.IFNA(VLOOKUP(G97,HandicapLookup!A:B,2,FALSE),"")</f>
        <v>5</v>
      </c>
      <c r="O97">
        <f>_xlfn.IFNA(VLOOKUP(H97,HandicapLookup!A:B,2,FALSE),"")</f>
        <v>5</v>
      </c>
      <c r="P97">
        <v>0</v>
      </c>
      <c r="Q97" s="11">
        <f t="shared" si="31"/>
        <v>0</v>
      </c>
      <c r="R97">
        <v>63</v>
      </c>
      <c r="S97" s="11">
        <f t="shared" si="32"/>
        <v>68</v>
      </c>
      <c r="T97">
        <v>0</v>
      </c>
      <c r="U97" s="11">
        <f t="shared" si="54"/>
        <v>0</v>
      </c>
      <c r="V97">
        <v>0</v>
      </c>
      <c r="W97" s="11">
        <f t="shared" si="33"/>
        <v>0</v>
      </c>
      <c r="X97"/>
      <c r="Y97" s="11">
        <f t="shared" si="34"/>
        <v>0</v>
      </c>
      <c r="Z97">
        <v>0</v>
      </c>
      <c r="AA97" s="11">
        <f t="shared" si="28"/>
        <v>0</v>
      </c>
      <c r="AB97"/>
      <c r="AC97" s="11">
        <f t="shared" si="35"/>
        <v>0</v>
      </c>
      <c r="AD97"/>
      <c r="AE97" s="11">
        <f t="shared" si="36"/>
        <v>0</v>
      </c>
      <c r="AF97"/>
      <c r="AG97" s="11">
        <f t="shared" si="37"/>
        <v>0</v>
      </c>
      <c r="AI97" s="11">
        <f t="shared" si="38"/>
        <v>0</v>
      </c>
      <c r="AJ97"/>
      <c r="AK97" s="11">
        <f t="shared" si="39"/>
        <v>0</v>
      </c>
      <c r="AL97" s="16">
        <f t="shared" si="40"/>
        <v>68</v>
      </c>
      <c r="AM97"/>
      <c r="AN97">
        <f t="shared" si="41"/>
        <v>0</v>
      </c>
      <c r="AO97">
        <f t="shared" si="42"/>
        <v>68</v>
      </c>
      <c r="AP97">
        <f t="shared" si="43"/>
        <v>0</v>
      </c>
      <c r="AQ97">
        <f t="shared" si="44"/>
        <v>0</v>
      </c>
      <c r="AR97">
        <f t="shared" si="45"/>
        <v>0</v>
      </c>
      <c r="AS97">
        <f t="shared" si="46"/>
        <v>0</v>
      </c>
      <c r="AT97">
        <f t="shared" si="47"/>
        <v>0</v>
      </c>
      <c r="AU97">
        <f t="shared" si="48"/>
        <v>0</v>
      </c>
      <c r="AV97">
        <f t="shared" si="49"/>
        <v>0</v>
      </c>
      <c r="AW97">
        <f t="shared" si="50"/>
        <v>0</v>
      </c>
      <c r="AX97">
        <f t="shared" si="51"/>
        <v>0</v>
      </c>
      <c r="AY97" s="14" cm="1">
        <f t="array" ref="AY97">SUMPRODUCT(LARGE(AN97:AX97, {1,2,3}))</f>
        <v>68</v>
      </c>
    </row>
    <row r="98" spans="1:52" x14ac:dyDescent="0.35">
      <c r="A98">
        <v>132080</v>
      </c>
      <c r="B98" t="str">
        <f t="shared" si="53"/>
        <v>EE132080</v>
      </c>
      <c r="C98" t="s">
        <v>6927</v>
      </c>
      <c r="D98" t="s">
        <v>7018</v>
      </c>
      <c r="E98" s="26" t="str">
        <f>_xlfn.IFNA((VLOOKUP(B98,IssueLookup!A:B,2,FALSE)),"")</f>
        <v>A</v>
      </c>
      <c r="F98" s="26" t="str">
        <f>_xlfn.IFNA((VLOOKUP(B98,IssueLookup!C:D,2,FALSE)),"")</f>
        <v>A</v>
      </c>
      <c r="G98" s="26" t="str">
        <f>_xlfn.IFNA((VLOOKUP(B98,IssueLookup!E:F,2,FALSE)),"")</f>
        <v>A</v>
      </c>
      <c r="H98" s="26" t="str">
        <f>_xlfn.IFNA((VLOOKUP(B98,IssueLookup!G:H,2,FALSE)),"")</f>
        <v>A</v>
      </c>
      <c r="I98" t="s">
        <v>6887</v>
      </c>
      <c r="J98" t="s">
        <v>20</v>
      </c>
      <c r="K98" t="str">
        <f>_xlfn.IFNA((VLOOKUP(J98,DivisionLookup!A:B,2,FALSE)),"")</f>
        <v>South</v>
      </c>
      <c r="L98">
        <f>_xlfn.IFNA(VLOOKUP(E98,HandicapLookup!A:B,2,FALSE),"")</f>
        <v>5</v>
      </c>
      <c r="M98">
        <f>_xlfn.IFNA(VLOOKUP(F98,HandicapLookup!A:B,2,FALSE),"")</f>
        <v>5</v>
      </c>
      <c r="N98">
        <f>_xlfn.IFNA(VLOOKUP(G98,HandicapLookup!A:B,2,FALSE),"")</f>
        <v>5</v>
      </c>
      <c r="O98">
        <f>_xlfn.IFNA(VLOOKUP(H98,HandicapLookup!A:B,2,FALSE),"")</f>
        <v>5</v>
      </c>
      <c r="P98">
        <v>0</v>
      </c>
      <c r="Q98" s="11">
        <f t="shared" si="31"/>
        <v>0</v>
      </c>
      <c r="R98">
        <v>0</v>
      </c>
      <c r="S98" s="11">
        <f t="shared" si="32"/>
        <v>0</v>
      </c>
      <c r="T98">
        <v>0</v>
      </c>
      <c r="U98" s="11">
        <f t="shared" si="54"/>
        <v>0</v>
      </c>
      <c r="V98">
        <v>0</v>
      </c>
      <c r="W98" s="11">
        <f t="shared" ref="W98:W129" si="55">IF(IF(V98,V98+$M98,0)&lt;=100,IF(V98,V98+$M98,0),100)</f>
        <v>0</v>
      </c>
      <c r="X98"/>
      <c r="Y98" s="11">
        <f t="shared" si="34"/>
        <v>0</v>
      </c>
      <c r="Z98">
        <v>0</v>
      </c>
      <c r="AA98" s="11">
        <f t="shared" si="28"/>
        <v>0</v>
      </c>
      <c r="AB98"/>
      <c r="AC98" s="11">
        <f t="shared" si="35"/>
        <v>0</v>
      </c>
      <c r="AD98"/>
      <c r="AE98" s="11">
        <f t="shared" si="36"/>
        <v>0</v>
      </c>
      <c r="AF98"/>
      <c r="AG98" s="11">
        <f t="shared" si="37"/>
        <v>0</v>
      </c>
      <c r="AI98" s="11">
        <f t="shared" si="38"/>
        <v>0</v>
      </c>
      <c r="AJ98"/>
      <c r="AK98" s="11">
        <f t="shared" si="39"/>
        <v>0</v>
      </c>
      <c r="AL98" s="16">
        <f t="shared" si="40"/>
        <v>0</v>
      </c>
      <c r="AM98"/>
      <c r="AN98">
        <f t="shared" si="41"/>
        <v>0</v>
      </c>
      <c r="AO98">
        <f t="shared" si="42"/>
        <v>0</v>
      </c>
      <c r="AP98">
        <f t="shared" si="43"/>
        <v>0</v>
      </c>
      <c r="AQ98">
        <f t="shared" si="44"/>
        <v>0</v>
      </c>
      <c r="AR98">
        <f t="shared" si="45"/>
        <v>0</v>
      </c>
      <c r="AS98">
        <f t="shared" si="46"/>
        <v>0</v>
      </c>
      <c r="AT98">
        <f t="shared" si="47"/>
        <v>0</v>
      </c>
      <c r="AU98">
        <f t="shared" si="48"/>
        <v>0</v>
      </c>
      <c r="AV98">
        <f t="shared" si="49"/>
        <v>0</v>
      </c>
      <c r="AW98">
        <f t="shared" si="50"/>
        <v>0</v>
      </c>
      <c r="AX98">
        <f t="shared" si="51"/>
        <v>0</v>
      </c>
      <c r="AY98" s="14" cm="1">
        <f t="array" ref="AY98">SUMPRODUCT(LARGE(AN98:AX98, {1,2,3}))</f>
        <v>0</v>
      </c>
      <c r="AZ98"/>
    </row>
    <row r="99" spans="1:52" x14ac:dyDescent="0.35">
      <c r="A99">
        <v>136712</v>
      </c>
      <c r="B99" t="str">
        <f t="shared" si="53"/>
        <v>EE136712</v>
      </c>
      <c r="C99" t="s">
        <v>6947</v>
      </c>
      <c r="D99" t="s">
        <v>7028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">
        <v>6886</v>
      </c>
      <c r="J99" t="s">
        <v>20</v>
      </c>
      <c r="K99" t="str">
        <f>_xlfn.IFNA((VLOOKUP(J99,DivisionLookup!A:B,2,FALSE)),"")</f>
        <v>South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v>0</v>
      </c>
      <c r="Q99" s="11">
        <f t="shared" si="31"/>
        <v>0</v>
      </c>
      <c r="R99">
        <v>0</v>
      </c>
      <c r="S99" s="11">
        <f t="shared" si="32"/>
        <v>0</v>
      </c>
      <c r="T99">
        <v>0</v>
      </c>
      <c r="U99" s="11">
        <f t="shared" si="54"/>
        <v>0</v>
      </c>
      <c r="V99">
        <v>0</v>
      </c>
      <c r="W99" s="11">
        <f t="shared" si="55"/>
        <v>0</v>
      </c>
      <c r="X99"/>
      <c r="Y99" s="11">
        <f t="shared" si="34"/>
        <v>0</v>
      </c>
      <c r="Z99">
        <v>0</v>
      </c>
      <c r="AA99" s="11">
        <f t="shared" si="28"/>
        <v>0</v>
      </c>
      <c r="AB99"/>
      <c r="AC99" s="11">
        <f t="shared" si="35"/>
        <v>0</v>
      </c>
      <c r="AD99"/>
      <c r="AE99" s="11">
        <f t="shared" si="36"/>
        <v>0</v>
      </c>
      <c r="AF99"/>
      <c r="AG99" s="11">
        <f t="shared" si="37"/>
        <v>0</v>
      </c>
      <c r="AI99" s="11">
        <f t="shared" si="38"/>
        <v>0</v>
      </c>
      <c r="AJ99"/>
      <c r="AK99" s="11">
        <f t="shared" si="39"/>
        <v>0</v>
      </c>
      <c r="AL99" s="16">
        <f t="shared" si="40"/>
        <v>0</v>
      </c>
      <c r="AM99"/>
      <c r="AN99">
        <f t="shared" si="41"/>
        <v>0</v>
      </c>
      <c r="AO99">
        <f t="shared" si="42"/>
        <v>0</v>
      </c>
      <c r="AP99">
        <f t="shared" si="43"/>
        <v>0</v>
      </c>
      <c r="AQ99">
        <f t="shared" si="44"/>
        <v>0</v>
      </c>
      <c r="AR99">
        <f t="shared" si="45"/>
        <v>0</v>
      </c>
      <c r="AS99">
        <f t="shared" si="46"/>
        <v>0</v>
      </c>
      <c r="AT99">
        <f t="shared" si="47"/>
        <v>0</v>
      </c>
      <c r="AU99">
        <f t="shared" si="48"/>
        <v>0</v>
      </c>
      <c r="AV99">
        <f t="shared" si="49"/>
        <v>0</v>
      </c>
      <c r="AW99">
        <f t="shared" si="50"/>
        <v>0</v>
      </c>
      <c r="AX99">
        <f t="shared" si="51"/>
        <v>0</v>
      </c>
      <c r="AY99" s="14" cm="1">
        <f t="array" ref="AY99">SUMPRODUCT(LARGE(AN99:AX99, {1,2,3}))</f>
        <v>0</v>
      </c>
      <c r="AZ99"/>
    </row>
    <row r="100" spans="1:52" x14ac:dyDescent="0.35">
      <c r="A100">
        <v>1436</v>
      </c>
      <c r="B100" t="str">
        <f t="shared" si="53"/>
        <v>EE1436</v>
      </c>
      <c r="C100" t="s">
        <v>6931</v>
      </c>
      <c r="D100" t="s">
        <v>7010</v>
      </c>
      <c r="E100" s="26" t="str">
        <f>_xlfn.IFNA((VLOOKUP(B100,IssueLookup!A:B,2,FALSE)),"")</f>
        <v>A</v>
      </c>
      <c r="F100" s="26" t="str">
        <f>_xlfn.IFNA((VLOOKUP(B100,IssueLookup!C:D,2,FALSE)),"")</f>
        <v>A</v>
      </c>
      <c r="G100" s="26" t="str">
        <f>_xlfn.IFNA((VLOOKUP(B100,IssueLookup!E:F,2,FALSE)),"")</f>
        <v>A</v>
      </c>
      <c r="H100" s="26" t="str">
        <f>_xlfn.IFNA((VLOOKUP(B100,IssueLookup!G:H,2,FALSE)),"")</f>
        <v>A</v>
      </c>
      <c r="I100" t="s">
        <v>6888</v>
      </c>
      <c r="J100" t="s">
        <v>20</v>
      </c>
      <c r="K100" t="str">
        <f>_xlfn.IFNA((VLOOKUP(J100,DivisionLookup!A:B,2,FALSE)),"")</f>
        <v>South</v>
      </c>
      <c r="L100">
        <f>_xlfn.IFNA(VLOOKUP(E100,HandicapLookup!A:B,2,FALSE),"")</f>
        <v>5</v>
      </c>
      <c r="M100">
        <f>_xlfn.IFNA(VLOOKUP(F100,HandicapLookup!A:B,2,FALSE),"")</f>
        <v>5</v>
      </c>
      <c r="N100">
        <f>_xlfn.IFNA(VLOOKUP(G100,HandicapLookup!A:B,2,FALSE),"")</f>
        <v>5</v>
      </c>
      <c r="O100">
        <f>_xlfn.IFNA(VLOOKUP(H100,HandicapLookup!A:B,2,FALSE),"")</f>
        <v>5</v>
      </c>
      <c r="P100">
        <v>0</v>
      </c>
      <c r="Q100" s="11">
        <f t="shared" si="31"/>
        <v>0</v>
      </c>
      <c r="R100">
        <v>0</v>
      </c>
      <c r="S100" s="11">
        <f t="shared" si="32"/>
        <v>0</v>
      </c>
      <c r="T100">
        <v>0</v>
      </c>
      <c r="U100" s="11">
        <f t="shared" si="54"/>
        <v>0</v>
      </c>
      <c r="V100">
        <v>0</v>
      </c>
      <c r="W100" s="11">
        <f t="shared" si="55"/>
        <v>0</v>
      </c>
      <c r="X100"/>
      <c r="Y100" s="11">
        <f t="shared" si="34"/>
        <v>0</v>
      </c>
      <c r="Z100">
        <v>0</v>
      </c>
      <c r="AA100" s="11">
        <f t="shared" si="28"/>
        <v>0</v>
      </c>
      <c r="AB100"/>
      <c r="AC100" s="11">
        <f t="shared" si="35"/>
        <v>0</v>
      </c>
      <c r="AD100"/>
      <c r="AE100" s="11">
        <f t="shared" si="36"/>
        <v>0</v>
      </c>
      <c r="AF100"/>
      <c r="AG100" s="11">
        <f t="shared" si="37"/>
        <v>0</v>
      </c>
      <c r="AI100" s="11">
        <f t="shared" si="38"/>
        <v>0</v>
      </c>
      <c r="AJ100"/>
      <c r="AK100" s="11">
        <f t="shared" si="39"/>
        <v>0</v>
      </c>
      <c r="AL100" s="16">
        <f t="shared" si="40"/>
        <v>0</v>
      </c>
      <c r="AN100">
        <f t="shared" si="41"/>
        <v>0</v>
      </c>
      <c r="AO100">
        <f t="shared" si="42"/>
        <v>0</v>
      </c>
      <c r="AP100">
        <f t="shared" si="43"/>
        <v>0</v>
      </c>
      <c r="AQ100">
        <f t="shared" si="44"/>
        <v>0</v>
      </c>
      <c r="AR100">
        <f t="shared" si="45"/>
        <v>0</v>
      </c>
      <c r="AS100">
        <f t="shared" si="46"/>
        <v>0</v>
      </c>
      <c r="AT100">
        <f t="shared" si="47"/>
        <v>0</v>
      </c>
      <c r="AU100">
        <f t="shared" si="48"/>
        <v>0</v>
      </c>
      <c r="AV100">
        <f t="shared" si="49"/>
        <v>0</v>
      </c>
      <c r="AW100">
        <f t="shared" si="50"/>
        <v>0</v>
      </c>
      <c r="AX100">
        <f t="shared" si="51"/>
        <v>0</v>
      </c>
      <c r="AY100" s="14" cm="1">
        <f t="array" ref="AY100">SUMPRODUCT(LARGE(AN100:AX100, {1,2,3}))</f>
        <v>0</v>
      </c>
      <c r="AZ100"/>
    </row>
    <row r="101" spans="1:52" x14ac:dyDescent="0.35">
      <c r="A101">
        <v>108297</v>
      </c>
      <c r="B101" t="str">
        <f t="shared" si="53"/>
        <v>EE108297</v>
      </c>
      <c r="C101" t="s">
        <v>6966</v>
      </c>
      <c r="D101" t="s">
        <v>7068</v>
      </c>
      <c r="E101" s="26" t="str">
        <f>_xlfn.IFNA((VLOOKUP(B101,IssueLookup!A:B,2,FALSE)),"")</f>
        <v>A</v>
      </c>
      <c r="F101" s="26" t="str">
        <f>_xlfn.IFNA((VLOOKUP(B101,IssueLookup!C:D,2,FALSE)),"")</f>
        <v>A</v>
      </c>
      <c r="G101" s="26" t="str">
        <f>_xlfn.IFNA((VLOOKUP(B101,IssueLookup!E:F,2,FALSE)),"")</f>
        <v>A</v>
      </c>
      <c r="H101" s="26" t="str">
        <f>_xlfn.IFNA((VLOOKUP(B101,IssueLookup!G:H,2,FALSE)),"")</f>
        <v>A</v>
      </c>
      <c r="I101" t="s">
        <v>6886</v>
      </c>
      <c r="J101" t="s">
        <v>19</v>
      </c>
      <c r="K101" t="str">
        <f>_xlfn.IFNA((VLOOKUP(J101,DivisionLookup!A:B,2,FALSE)),"")</f>
        <v>South</v>
      </c>
      <c r="L101">
        <f>_xlfn.IFNA(VLOOKUP(E101,HandicapLookup!A:B,2,FALSE),"")</f>
        <v>5</v>
      </c>
      <c r="M101">
        <f>_xlfn.IFNA(VLOOKUP(F101,HandicapLookup!A:B,2,FALSE),"")</f>
        <v>5</v>
      </c>
      <c r="N101">
        <f>_xlfn.IFNA(VLOOKUP(G101,HandicapLookup!A:B,2,FALSE),"")</f>
        <v>5</v>
      </c>
      <c r="O101">
        <f>_xlfn.IFNA(VLOOKUP(H101,HandicapLookup!A:B,2,FALSE),"")</f>
        <v>5</v>
      </c>
      <c r="P101">
        <v>0</v>
      </c>
      <c r="Q101" s="11">
        <f t="shared" si="31"/>
        <v>0</v>
      </c>
      <c r="R101">
        <v>0</v>
      </c>
      <c r="S101" s="11">
        <f t="shared" si="32"/>
        <v>0</v>
      </c>
      <c r="T101">
        <v>0</v>
      </c>
      <c r="U101" s="11">
        <f t="shared" si="54"/>
        <v>0</v>
      </c>
      <c r="V101">
        <v>0</v>
      </c>
      <c r="W101" s="11">
        <f t="shared" si="55"/>
        <v>0</v>
      </c>
      <c r="X101"/>
      <c r="Y101" s="11">
        <f t="shared" si="34"/>
        <v>0</v>
      </c>
      <c r="Z101">
        <v>0</v>
      </c>
      <c r="AA101" s="11">
        <f t="shared" si="28"/>
        <v>0</v>
      </c>
      <c r="AB101"/>
      <c r="AC101" s="11">
        <f t="shared" si="35"/>
        <v>0</v>
      </c>
      <c r="AD101"/>
      <c r="AE101" s="11">
        <f t="shared" si="36"/>
        <v>0</v>
      </c>
      <c r="AF101"/>
      <c r="AG101" s="11">
        <f t="shared" si="37"/>
        <v>0</v>
      </c>
      <c r="AI101" s="11">
        <f t="shared" si="38"/>
        <v>0</v>
      </c>
      <c r="AJ101"/>
      <c r="AK101" s="11">
        <f t="shared" si="39"/>
        <v>0</v>
      </c>
      <c r="AL101" s="16">
        <f t="shared" si="40"/>
        <v>0</v>
      </c>
      <c r="AM101"/>
      <c r="AN101">
        <f t="shared" si="41"/>
        <v>0</v>
      </c>
      <c r="AO101">
        <f t="shared" si="42"/>
        <v>0</v>
      </c>
      <c r="AP101">
        <f t="shared" si="43"/>
        <v>0</v>
      </c>
      <c r="AQ101">
        <f t="shared" si="44"/>
        <v>0</v>
      </c>
      <c r="AR101">
        <f t="shared" si="45"/>
        <v>0</v>
      </c>
      <c r="AS101">
        <f t="shared" si="46"/>
        <v>0</v>
      </c>
      <c r="AT101">
        <f t="shared" si="47"/>
        <v>0</v>
      </c>
      <c r="AU101">
        <f t="shared" si="48"/>
        <v>0</v>
      </c>
      <c r="AV101">
        <f t="shared" si="49"/>
        <v>0</v>
      </c>
      <c r="AW101">
        <f t="shared" si="50"/>
        <v>0</v>
      </c>
      <c r="AX101">
        <f t="shared" si="51"/>
        <v>0</v>
      </c>
      <c r="AY101" s="14" cm="1">
        <f t="array" ref="AY101">SUMPRODUCT(LARGE(AN101:AX101, {1,2,3}))</f>
        <v>0</v>
      </c>
      <c r="AZ101"/>
    </row>
    <row r="102" spans="1:52" x14ac:dyDescent="0.35">
      <c r="A102" s="44">
        <v>132398</v>
      </c>
      <c r="B102" t="str">
        <f t="shared" si="53"/>
        <v>EE132398</v>
      </c>
      <c r="C102" t="s">
        <v>7148</v>
      </c>
      <c r="D102" t="s">
        <v>7149</v>
      </c>
      <c r="E102" s="26" t="str">
        <f>_xlfn.IFNA((VLOOKUP(B102,IssueLookup!A:B,2,FALSE)),"")</f>
        <v>A</v>
      </c>
      <c r="F102" s="26" t="str">
        <f>_xlfn.IFNA((VLOOKUP(B102,IssueLookup!C:D,2,FALSE)),"")</f>
        <v>A</v>
      </c>
      <c r="G102" s="26" t="str">
        <f>_xlfn.IFNA((VLOOKUP(B102,IssueLookup!E:F,2,FALSE)),"")</f>
        <v>A</v>
      </c>
      <c r="H102" s="26" t="str">
        <f>_xlfn.IFNA((VLOOKUP(B102,IssueLookup!G:H,2,FALSE)),"")</f>
        <v>A</v>
      </c>
      <c r="I102" t="s">
        <v>6886</v>
      </c>
      <c r="J102" t="s">
        <v>21</v>
      </c>
      <c r="K102" t="str">
        <f>_xlfn.IFNA((VLOOKUP(J102,DivisionLookup!A:B,2,FALSE)),"")</f>
        <v>North</v>
      </c>
      <c r="L102">
        <f>_xlfn.IFNA(VLOOKUP(E102,HandicapLookup!A:B,2,FALSE),"")</f>
        <v>5</v>
      </c>
      <c r="M102">
        <f>_xlfn.IFNA(VLOOKUP(F102,HandicapLookup!A:B,2,FALSE),"")</f>
        <v>5</v>
      </c>
      <c r="N102">
        <f>_xlfn.IFNA(VLOOKUP(G102,HandicapLookup!A:B,2,FALSE),"")</f>
        <v>5</v>
      </c>
      <c r="O102">
        <f>_xlfn.IFNA(VLOOKUP(H102,HandicapLookup!A:B,2,FALSE),"")</f>
        <v>5</v>
      </c>
      <c r="P102">
        <v>0</v>
      </c>
      <c r="Q102" s="11">
        <f t="shared" si="31"/>
        <v>0</v>
      </c>
      <c r="R102">
        <v>0</v>
      </c>
      <c r="S102" s="11">
        <f t="shared" si="32"/>
        <v>0</v>
      </c>
      <c r="T102">
        <v>0</v>
      </c>
      <c r="U102" s="11">
        <f>IF(IF(T102,T102+$L102,0)&lt;=100,IF(T102,T102+$L102,0),100)</f>
        <v>0</v>
      </c>
      <c r="V102">
        <v>0</v>
      </c>
      <c r="W102" s="11">
        <f t="shared" si="55"/>
        <v>0</v>
      </c>
      <c r="X102"/>
      <c r="Y102" s="11">
        <f t="shared" si="34"/>
        <v>0</v>
      </c>
      <c r="Z102">
        <v>0</v>
      </c>
      <c r="AA102" s="11">
        <f t="shared" si="28"/>
        <v>0</v>
      </c>
      <c r="AB102"/>
      <c r="AC102" s="11">
        <f t="shared" si="35"/>
        <v>0</v>
      </c>
      <c r="AD102"/>
      <c r="AE102" s="11">
        <f t="shared" si="36"/>
        <v>0</v>
      </c>
      <c r="AF102"/>
      <c r="AG102" s="11">
        <f t="shared" si="37"/>
        <v>0</v>
      </c>
      <c r="AI102" s="11">
        <f t="shared" si="38"/>
        <v>0</v>
      </c>
      <c r="AJ102"/>
      <c r="AK102" s="11">
        <f t="shared" si="39"/>
        <v>0</v>
      </c>
      <c r="AL102" s="16">
        <f t="shared" si="40"/>
        <v>0</v>
      </c>
      <c r="AM102"/>
      <c r="AN102">
        <f t="shared" si="41"/>
        <v>0</v>
      </c>
      <c r="AO102">
        <f t="shared" si="42"/>
        <v>0</v>
      </c>
      <c r="AP102">
        <f t="shared" si="43"/>
        <v>0</v>
      </c>
      <c r="AQ102">
        <f t="shared" si="44"/>
        <v>0</v>
      </c>
      <c r="AR102">
        <f t="shared" si="45"/>
        <v>0</v>
      </c>
      <c r="AS102">
        <f t="shared" si="46"/>
        <v>0</v>
      </c>
      <c r="AT102">
        <f t="shared" si="47"/>
        <v>0</v>
      </c>
      <c r="AU102">
        <f t="shared" si="48"/>
        <v>0</v>
      </c>
      <c r="AV102">
        <f t="shared" si="49"/>
        <v>0</v>
      </c>
      <c r="AW102">
        <f t="shared" si="50"/>
        <v>0</v>
      </c>
      <c r="AX102">
        <f t="shared" si="51"/>
        <v>0</v>
      </c>
      <c r="AY102" s="14" cm="1">
        <f t="array" ref="AY102">SUMPRODUCT(LARGE(AN102:AX102, {1,2,3}))</f>
        <v>0</v>
      </c>
      <c r="AZ102"/>
    </row>
    <row r="103" spans="1:52" x14ac:dyDescent="0.35">
      <c r="A103">
        <v>128249</v>
      </c>
      <c r="B103" t="str">
        <f t="shared" si="53"/>
        <v>EE128249</v>
      </c>
      <c r="C103" t="s">
        <v>6946</v>
      </c>
      <c r="D103" t="s">
        <v>7027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">
        <v>6888</v>
      </c>
      <c r="J103" t="s">
        <v>20</v>
      </c>
      <c r="K103" t="str">
        <f>_xlfn.IFNA((VLOOKUP(J103,DivisionLookup!A:B,2,FALSE)),"")</f>
        <v>South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v>0</v>
      </c>
      <c r="Q103" s="11">
        <f t="shared" si="31"/>
        <v>0</v>
      </c>
      <c r="R103">
        <v>0</v>
      </c>
      <c r="S103" s="11">
        <f t="shared" si="32"/>
        <v>0</v>
      </c>
      <c r="T103">
        <v>0</v>
      </c>
      <c r="U103" s="11">
        <f>IF(IF(T103,T103+$M103,0)&lt;=100,IF(T103,T103+$M103,0),100)</f>
        <v>0</v>
      </c>
      <c r="V103">
        <v>0</v>
      </c>
      <c r="W103" s="11">
        <f t="shared" si="55"/>
        <v>0</v>
      </c>
      <c r="X103"/>
      <c r="Y103" s="11">
        <f t="shared" si="34"/>
        <v>0</v>
      </c>
      <c r="Z103">
        <v>0</v>
      </c>
      <c r="AA103" s="11">
        <f t="shared" si="28"/>
        <v>0</v>
      </c>
      <c r="AB103"/>
      <c r="AC103" s="11">
        <f t="shared" si="35"/>
        <v>0</v>
      </c>
      <c r="AD103"/>
      <c r="AE103" s="11">
        <f t="shared" si="36"/>
        <v>0</v>
      </c>
      <c r="AF103"/>
      <c r="AG103" s="11">
        <f t="shared" si="37"/>
        <v>0</v>
      </c>
      <c r="AI103" s="11">
        <f t="shared" si="38"/>
        <v>0</v>
      </c>
      <c r="AJ103"/>
      <c r="AK103" s="11">
        <f t="shared" si="39"/>
        <v>0</v>
      </c>
      <c r="AL103" s="16">
        <f t="shared" si="40"/>
        <v>0</v>
      </c>
      <c r="AM103"/>
      <c r="AN103">
        <f t="shared" si="41"/>
        <v>0</v>
      </c>
      <c r="AO103">
        <f t="shared" si="42"/>
        <v>0</v>
      </c>
      <c r="AP103">
        <f t="shared" si="43"/>
        <v>0</v>
      </c>
      <c r="AQ103">
        <f t="shared" si="44"/>
        <v>0</v>
      </c>
      <c r="AR103">
        <f t="shared" si="45"/>
        <v>0</v>
      </c>
      <c r="AS103">
        <f t="shared" si="46"/>
        <v>0</v>
      </c>
      <c r="AT103">
        <f t="shared" si="47"/>
        <v>0</v>
      </c>
      <c r="AU103">
        <f t="shared" si="48"/>
        <v>0</v>
      </c>
      <c r="AV103">
        <f t="shared" si="49"/>
        <v>0</v>
      </c>
      <c r="AW103">
        <f t="shared" si="50"/>
        <v>0</v>
      </c>
      <c r="AX103">
        <f t="shared" si="51"/>
        <v>0</v>
      </c>
      <c r="AY103" s="14" cm="1">
        <f t="array" ref="AY103">SUMPRODUCT(LARGE(AN103:AX103, {1,2,3}))</f>
        <v>0</v>
      </c>
      <c r="AZ103"/>
    </row>
    <row r="104" spans="1:52" x14ac:dyDescent="0.35">
      <c r="A104">
        <v>88843</v>
      </c>
      <c r="B104" t="str">
        <f t="shared" si="53"/>
        <v>EE88843</v>
      </c>
      <c r="C104" t="s">
        <v>6909</v>
      </c>
      <c r="D104" t="s">
        <v>6984</v>
      </c>
      <c r="E104" s="26" t="str">
        <f>_xlfn.IFNA((VLOOKUP(B104,IssueLookup!A:B,2,FALSE)),"")</f>
        <v>A</v>
      </c>
      <c r="F104" s="26" t="str">
        <f>_xlfn.IFNA((VLOOKUP(B104,IssueLookup!C:D,2,FALSE)),"")</f>
        <v>A</v>
      </c>
      <c r="G104" s="26" t="str">
        <f>_xlfn.IFNA((VLOOKUP(B104,IssueLookup!E:F,2,FALSE)),"")</f>
        <v>A</v>
      </c>
      <c r="H104" s="26" t="str">
        <f>_xlfn.IFNA((VLOOKUP(B104,IssueLookup!G:H,2,FALSE)),"")</f>
        <v>A</v>
      </c>
      <c r="I104" t="s">
        <v>6889</v>
      </c>
      <c r="J104" t="s">
        <v>23</v>
      </c>
      <c r="K104" t="str">
        <f>_xlfn.IFNA((VLOOKUP(J104,DivisionLookup!A:B,2,FALSE)),"")</f>
        <v>South</v>
      </c>
      <c r="L104">
        <f>_xlfn.IFNA(VLOOKUP(E104,HandicapLookup!A:B,2,FALSE),"")</f>
        <v>5</v>
      </c>
      <c r="M104">
        <f>_xlfn.IFNA(VLOOKUP(F104,HandicapLookup!A:B,2,FALSE),"")</f>
        <v>5</v>
      </c>
      <c r="N104">
        <f>_xlfn.IFNA(VLOOKUP(G104,HandicapLookup!A:B,2,FALSE),"")</f>
        <v>5</v>
      </c>
      <c r="O104">
        <f>_xlfn.IFNA(VLOOKUP(H104,HandicapLookup!A:B,2,FALSE),"")</f>
        <v>5</v>
      </c>
      <c r="P104">
        <v>0</v>
      </c>
      <c r="Q104" s="11">
        <f t="shared" si="31"/>
        <v>0</v>
      </c>
      <c r="R104">
        <v>0</v>
      </c>
      <c r="S104" s="11">
        <f t="shared" si="32"/>
        <v>0</v>
      </c>
      <c r="T104">
        <v>0</v>
      </c>
      <c r="U104" s="11">
        <f>IF(IF(T104,T104+$M104,0)&lt;=100,IF(T104,T104+$M104,0),100)</f>
        <v>0</v>
      </c>
      <c r="V104">
        <v>0</v>
      </c>
      <c r="W104" s="11">
        <f t="shared" si="55"/>
        <v>0</v>
      </c>
      <c r="X104"/>
      <c r="Y104" s="11">
        <f t="shared" si="34"/>
        <v>0</v>
      </c>
      <c r="Z104">
        <v>0</v>
      </c>
      <c r="AA104" s="11">
        <f t="shared" si="28"/>
        <v>0</v>
      </c>
      <c r="AB104"/>
      <c r="AC104" s="11">
        <f t="shared" si="35"/>
        <v>0</v>
      </c>
      <c r="AD104"/>
      <c r="AE104" s="11">
        <f t="shared" si="36"/>
        <v>0</v>
      </c>
      <c r="AF104"/>
      <c r="AG104" s="11">
        <f t="shared" si="37"/>
        <v>0</v>
      </c>
      <c r="AI104" s="11">
        <f t="shared" si="38"/>
        <v>0</v>
      </c>
      <c r="AJ104"/>
      <c r="AK104" s="11">
        <f t="shared" si="39"/>
        <v>0</v>
      </c>
      <c r="AL104" s="16">
        <f t="shared" si="40"/>
        <v>0</v>
      </c>
      <c r="AM104"/>
      <c r="AN104">
        <f t="shared" si="41"/>
        <v>0</v>
      </c>
      <c r="AO104">
        <f t="shared" si="42"/>
        <v>0</v>
      </c>
      <c r="AP104">
        <f t="shared" si="43"/>
        <v>0</v>
      </c>
      <c r="AQ104">
        <f t="shared" si="44"/>
        <v>0</v>
      </c>
      <c r="AR104">
        <f t="shared" si="45"/>
        <v>0</v>
      </c>
      <c r="AS104">
        <f t="shared" si="46"/>
        <v>0</v>
      </c>
      <c r="AT104">
        <f t="shared" si="47"/>
        <v>0</v>
      </c>
      <c r="AU104">
        <f t="shared" si="48"/>
        <v>0</v>
      </c>
      <c r="AV104">
        <f t="shared" si="49"/>
        <v>0</v>
      </c>
      <c r="AW104">
        <f t="shared" si="50"/>
        <v>0</v>
      </c>
      <c r="AX104">
        <f t="shared" si="51"/>
        <v>0</v>
      </c>
      <c r="AY104" s="14" cm="1">
        <f t="array" ref="AY104">SUMPRODUCT(LARGE(AN104:AX104, {1,2,3}))</f>
        <v>0</v>
      </c>
      <c r="AZ104"/>
    </row>
    <row r="105" spans="1:52" x14ac:dyDescent="0.35">
      <c r="A105">
        <v>133640</v>
      </c>
      <c r="B105" t="str">
        <f t="shared" si="53"/>
        <v>EE133640</v>
      </c>
      <c r="C105" t="s">
        <v>6902</v>
      </c>
      <c r="D105" t="s">
        <v>6977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">
        <v>6886</v>
      </c>
      <c r="J105" t="s">
        <v>23</v>
      </c>
      <c r="K105" t="str">
        <f>_xlfn.IFNA((VLOOKUP(J105,DivisionLookup!A:B,2,FALSE)),"")</f>
        <v>South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v>0</v>
      </c>
      <c r="Q105" s="11">
        <f t="shared" si="31"/>
        <v>0</v>
      </c>
      <c r="R105">
        <v>0</v>
      </c>
      <c r="S105" s="11">
        <f t="shared" si="32"/>
        <v>0</v>
      </c>
      <c r="T105">
        <v>0</v>
      </c>
      <c r="U105" s="11">
        <f>IF(IF(T105,T105+$M105,0)&lt;=100,IF(T105,T105+$M105,0),100)</f>
        <v>0</v>
      </c>
      <c r="V105">
        <v>0</v>
      </c>
      <c r="W105" s="11">
        <f t="shared" si="55"/>
        <v>0</v>
      </c>
      <c r="X105"/>
      <c r="Y105" s="11">
        <f t="shared" si="34"/>
        <v>0</v>
      </c>
      <c r="Z105">
        <v>0</v>
      </c>
      <c r="AA105" s="11">
        <f t="shared" si="28"/>
        <v>0</v>
      </c>
      <c r="AB105"/>
      <c r="AC105" s="11">
        <f t="shared" si="35"/>
        <v>0</v>
      </c>
      <c r="AD105"/>
      <c r="AE105" s="11">
        <f t="shared" si="36"/>
        <v>0</v>
      </c>
      <c r="AF105"/>
      <c r="AG105" s="11">
        <f t="shared" si="37"/>
        <v>0</v>
      </c>
      <c r="AI105" s="11">
        <f t="shared" si="38"/>
        <v>0</v>
      </c>
      <c r="AJ105"/>
      <c r="AK105" s="11">
        <f t="shared" si="39"/>
        <v>0</v>
      </c>
      <c r="AL105" s="16">
        <f t="shared" si="40"/>
        <v>0</v>
      </c>
      <c r="AN105">
        <f t="shared" si="41"/>
        <v>0</v>
      </c>
      <c r="AO105">
        <f t="shared" si="42"/>
        <v>0</v>
      </c>
      <c r="AP105">
        <f t="shared" si="43"/>
        <v>0</v>
      </c>
      <c r="AQ105">
        <f t="shared" si="44"/>
        <v>0</v>
      </c>
      <c r="AR105">
        <f t="shared" si="45"/>
        <v>0</v>
      </c>
      <c r="AS105">
        <f t="shared" si="46"/>
        <v>0</v>
      </c>
      <c r="AT105">
        <f t="shared" si="47"/>
        <v>0</v>
      </c>
      <c r="AU105">
        <f t="shared" si="48"/>
        <v>0</v>
      </c>
      <c r="AV105">
        <f t="shared" si="49"/>
        <v>0</v>
      </c>
      <c r="AW105">
        <f t="shared" si="50"/>
        <v>0</v>
      </c>
      <c r="AX105">
        <f t="shared" si="51"/>
        <v>0</v>
      </c>
      <c r="AY105" s="14" cm="1">
        <f t="array" ref="AY105">SUMPRODUCT(LARGE(AN105:AX105, {1,2,3}))</f>
        <v>0</v>
      </c>
      <c r="AZ105"/>
    </row>
    <row r="106" spans="1:52" x14ac:dyDescent="0.35">
      <c r="A106" s="44">
        <v>11003</v>
      </c>
      <c r="B106" t="str">
        <f t="shared" si="53"/>
        <v>EE11003</v>
      </c>
      <c r="C106" t="s">
        <v>7185</v>
      </c>
      <c r="D106" t="s">
        <v>7186</v>
      </c>
      <c r="E106" s="26" t="str">
        <f>_xlfn.IFNA((VLOOKUP(B106,IssueLookup!A:B,2,FALSE)),"")</f>
        <v>A</v>
      </c>
      <c r="F106" s="26" t="str">
        <f>_xlfn.IFNA((VLOOKUP(B106,IssueLookup!C:D,2,FALSE)),"")</f>
        <v>A</v>
      </c>
      <c r="G106" s="26" t="str">
        <f>_xlfn.IFNA((VLOOKUP(B106,IssueLookup!E:F,2,FALSE)),"")</f>
        <v>A</v>
      </c>
      <c r="H106" s="26" t="str">
        <f>_xlfn.IFNA((VLOOKUP(B106,IssueLookup!G:H,2,FALSE)),"")</f>
        <v>A</v>
      </c>
      <c r="I106" t="s">
        <v>6889</v>
      </c>
      <c r="J106" t="s">
        <v>22</v>
      </c>
      <c r="K106" t="str">
        <f>_xlfn.IFNA((VLOOKUP(J106,DivisionLookup!A:B,2,FALSE)),"")</f>
        <v>North</v>
      </c>
      <c r="L106">
        <f>_xlfn.IFNA(VLOOKUP(E106,HandicapLookup!A:B,2,FALSE),"")</f>
        <v>5</v>
      </c>
      <c r="M106">
        <f>_xlfn.IFNA(VLOOKUP(F106,HandicapLookup!A:B,2,FALSE),"")</f>
        <v>5</v>
      </c>
      <c r="N106">
        <f>_xlfn.IFNA(VLOOKUP(G106,HandicapLookup!A:B,2,FALSE),"")</f>
        <v>5</v>
      </c>
      <c r="O106">
        <f>_xlfn.IFNA(VLOOKUP(H106,HandicapLookup!A:B,2,FALSE),"")</f>
        <v>5</v>
      </c>
      <c r="P106">
        <v>0</v>
      </c>
      <c r="Q106" s="11">
        <f t="shared" si="31"/>
        <v>0</v>
      </c>
      <c r="R106">
        <v>0</v>
      </c>
      <c r="S106" s="11">
        <f t="shared" si="32"/>
        <v>0</v>
      </c>
      <c r="T106">
        <v>0</v>
      </c>
      <c r="U106" s="11">
        <f>IF(IF(T106,T106+$L106,0)&lt;=100,IF(T106,T106+$L106,0),100)</f>
        <v>0</v>
      </c>
      <c r="V106">
        <v>0</v>
      </c>
      <c r="W106" s="11">
        <f t="shared" si="55"/>
        <v>0</v>
      </c>
      <c r="X106"/>
      <c r="Y106" s="11">
        <f t="shared" si="34"/>
        <v>0</v>
      </c>
      <c r="Z106">
        <v>0</v>
      </c>
      <c r="AA106" s="11">
        <f t="shared" si="28"/>
        <v>0</v>
      </c>
      <c r="AB106"/>
      <c r="AC106" s="11">
        <f t="shared" si="35"/>
        <v>0</v>
      </c>
      <c r="AD106"/>
      <c r="AE106" s="11">
        <f t="shared" si="36"/>
        <v>0</v>
      </c>
      <c r="AF106"/>
      <c r="AG106" s="11">
        <f t="shared" si="37"/>
        <v>0</v>
      </c>
      <c r="AI106" s="11">
        <f t="shared" si="38"/>
        <v>0</v>
      </c>
      <c r="AJ106"/>
      <c r="AK106" s="11">
        <f t="shared" si="39"/>
        <v>0</v>
      </c>
      <c r="AL106" s="16">
        <f t="shared" si="40"/>
        <v>0</v>
      </c>
      <c r="AM106"/>
      <c r="AN106">
        <f t="shared" si="41"/>
        <v>0</v>
      </c>
      <c r="AO106">
        <f t="shared" si="42"/>
        <v>0</v>
      </c>
      <c r="AP106">
        <f t="shared" si="43"/>
        <v>0</v>
      </c>
      <c r="AQ106">
        <f t="shared" si="44"/>
        <v>0</v>
      </c>
      <c r="AR106">
        <f t="shared" si="45"/>
        <v>0</v>
      </c>
      <c r="AS106">
        <f t="shared" si="46"/>
        <v>0</v>
      </c>
      <c r="AT106">
        <f t="shared" si="47"/>
        <v>0</v>
      </c>
      <c r="AU106">
        <f t="shared" si="48"/>
        <v>0</v>
      </c>
      <c r="AV106">
        <f t="shared" si="49"/>
        <v>0</v>
      </c>
      <c r="AW106">
        <f t="shared" si="50"/>
        <v>0</v>
      </c>
      <c r="AX106">
        <f t="shared" si="51"/>
        <v>0</v>
      </c>
      <c r="AY106" s="14" cm="1">
        <f t="array" ref="AY106">SUMPRODUCT(LARGE(AN106:AX106, {1,2,3}))</f>
        <v>0</v>
      </c>
      <c r="AZ106"/>
    </row>
    <row r="107" spans="1:52" x14ac:dyDescent="0.35">
      <c r="A107" s="44">
        <v>141415</v>
      </c>
      <c r="B107" t="str">
        <f t="shared" si="53"/>
        <v>EE141415</v>
      </c>
      <c r="C107" t="s">
        <v>7134</v>
      </c>
      <c r="D107" t="s">
        <v>7135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">
        <v>6886</v>
      </c>
      <c r="J107" t="s">
        <v>21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v>0</v>
      </c>
      <c r="Q107" s="11">
        <f t="shared" si="31"/>
        <v>0</v>
      </c>
      <c r="R107">
        <v>0</v>
      </c>
      <c r="S107" s="11">
        <f t="shared" si="32"/>
        <v>0</v>
      </c>
      <c r="T107">
        <v>0</v>
      </c>
      <c r="U107" s="11">
        <f>IF(IF(T107,T107+$L107,0)&lt;=100,IF(T107,T107+$L107,0),100)</f>
        <v>0</v>
      </c>
      <c r="V107">
        <v>0</v>
      </c>
      <c r="W107" s="11">
        <f t="shared" si="55"/>
        <v>0</v>
      </c>
      <c r="X107"/>
      <c r="Y107" s="11">
        <f t="shared" si="34"/>
        <v>0</v>
      </c>
      <c r="Z107">
        <v>0</v>
      </c>
      <c r="AA107" s="11">
        <f t="shared" si="28"/>
        <v>0</v>
      </c>
      <c r="AB107"/>
      <c r="AC107" s="11">
        <f t="shared" si="35"/>
        <v>0</v>
      </c>
      <c r="AD107"/>
      <c r="AE107" s="11">
        <f t="shared" si="36"/>
        <v>0</v>
      </c>
      <c r="AF107"/>
      <c r="AG107" s="11">
        <f t="shared" si="37"/>
        <v>0</v>
      </c>
      <c r="AI107" s="11">
        <f t="shared" si="38"/>
        <v>0</v>
      </c>
      <c r="AJ107"/>
      <c r="AK107" s="11">
        <f t="shared" si="39"/>
        <v>0</v>
      </c>
      <c r="AL107" s="16">
        <f t="shared" si="40"/>
        <v>0</v>
      </c>
      <c r="AN107">
        <f t="shared" si="41"/>
        <v>0</v>
      </c>
      <c r="AO107">
        <f t="shared" si="42"/>
        <v>0</v>
      </c>
      <c r="AP107">
        <f t="shared" si="43"/>
        <v>0</v>
      </c>
      <c r="AQ107">
        <f t="shared" si="44"/>
        <v>0</v>
      </c>
      <c r="AR107">
        <f t="shared" si="45"/>
        <v>0</v>
      </c>
      <c r="AS107">
        <f t="shared" si="46"/>
        <v>0</v>
      </c>
      <c r="AT107">
        <f t="shared" si="47"/>
        <v>0</v>
      </c>
      <c r="AU107">
        <f t="shared" si="48"/>
        <v>0</v>
      </c>
      <c r="AV107">
        <f t="shared" si="49"/>
        <v>0</v>
      </c>
      <c r="AW107">
        <f t="shared" si="50"/>
        <v>0</v>
      </c>
      <c r="AX107">
        <f t="shared" si="51"/>
        <v>0</v>
      </c>
      <c r="AY107" s="14" cm="1">
        <f t="array" ref="AY107">SUMPRODUCT(LARGE(AN107:AX107, {1,2,3}))</f>
        <v>0</v>
      </c>
      <c r="AZ107"/>
    </row>
    <row r="108" spans="1:52" x14ac:dyDescent="0.35">
      <c r="A108">
        <v>131644</v>
      </c>
      <c r="B108" t="str">
        <f t="shared" si="53"/>
        <v>EE131644</v>
      </c>
      <c r="C108" t="s">
        <v>6898</v>
      </c>
      <c r="D108" t="s">
        <v>6973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">
        <v>6887</v>
      </c>
      <c r="J108" t="s">
        <v>23</v>
      </c>
      <c r="K108" t="str">
        <f>_xlfn.IFNA((VLOOKUP(J108,DivisionLookup!A:B,2,FALSE)),"")</f>
        <v>South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v>0</v>
      </c>
      <c r="Q108" s="11">
        <f t="shared" si="31"/>
        <v>0</v>
      </c>
      <c r="R108">
        <v>0</v>
      </c>
      <c r="S108" s="11">
        <f t="shared" si="32"/>
        <v>0</v>
      </c>
      <c r="T108">
        <v>0</v>
      </c>
      <c r="U108" s="11">
        <f>IF(IF(T108,T108+$M108,0)&lt;=100,IF(T108,T108+$M108,0),100)</f>
        <v>0</v>
      </c>
      <c r="V108">
        <v>0</v>
      </c>
      <c r="W108" s="11">
        <f t="shared" si="55"/>
        <v>0</v>
      </c>
      <c r="X108"/>
      <c r="Y108" s="11">
        <f t="shared" si="34"/>
        <v>0</v>
      </c>
      <c r="Z108">
        <v>0</v>
      </c>
      <c r="AA108" s="11">
        <f t="shared" si="28"/>
        <v>0</v>
      </c>
      <c r="AB108"/>
      <c r="AC108" s="11">
        <f t="shared" si="35"/>
        <v>0</v>
      </c>
      <c r="AD108"/>
      <c r="AE108" s="11">
        <f t="shared" si="36"/>
        <v>0</v>
      </c>
      <c r="AF108"/>
      <c r="AG108" s="11">
        <f t="shared" si="37"/>
        <v>0</v>
      </c>
      <c r="AI108" s="11">
        <f t="shared" si="38"/>
        <v>0</v>
      </c>
      <c r="AJ108"/>
      <c r="AK108" s="11">
        <f t="shared" si="39"/>
        <v>0</v>
      </c>
      <c r="AL108" s="16">
        <f t="shared" si="40"/>
        <v>0</v>
      </c>
      <c r="AM108"/>
      <c r="AN108">
        <f t="shared" si="41"/>
        <v>0</v>
      </c>
      <c r="AO108">
        <f t="shared" si="42"/>
        <v>0</v>
      </c>
      <c r="AP108">
        <f t="shared" si="43"/>
        <v>0</v>
      </c>
      <c r="AQ108">
        <f t="shared" si="44"/>
        <v>0</v>
      </c>
      <c r="AR108">
        <f t="shared" si="45"/>
        <v>0</v>
      </c>
      <c r="AS108">
        <f t="shared" si="46"/>
        <v>0</v>
      </c>
      <c r="AT108">
        <f t="shared" si="47"/>
        <v>0</v>
      </c>
      <c r="AU108">
        <f t="shared" si="48"/>
        <v>0</v>
      </c>
      <c r="AV108">
        <f t="shared" si="49"/>
        <v>0</v>
      </c>
      <c r="AW108">
        <f t="shared" si="50"/>
        <v>0</v>
      </c>
      <c r="AX108">
        <f t="shared" si="51"/>
        <v>0</v>
      </c>
      <c r="AY108" s="14" cm="1">
        <f t="array" ref="AY108">SUMPRODUCT(LARGE(AN108:AX108, {1,2,3}))</f>
        <v>0</v>
      </c>
    </row>
    <row r="109" spans="1:52" x14ac:dyDescent="0.35">
      <c r="A109">
        <v>139934</v>
      </c>
      <c r="B109" t="str">
        <f t="shared" si="53"/>
        <v>EE139934</v>
      </c>
      <c r="C109" t="s">
        <v>6913</v>
      </c>
      <c r="D109" t="s">
        <v>6991</v>
      </c>
      <c r="E109" s="26" t="str">
        <f>_xlfn.IFNA((VLOOKUP(B109,IssueLookup!A:B,2,FALSE)),"")</f>
        <v>A</v>
      </c>
      <c r="F109" s="26" t="str">
        <f>_xlfn.IFNA((VLOOKUP(B109,IssueLookup!C:D,2,FALSE)),"")</f>
        <v>A</v>
      </c>
      <c r="G109" s="26" t="str">
        <f>_xlfn.IFNA((VLOOKUP(B109,IssueLookup!E:F,2,FALSE)),"")</f>
        <v>A</v>
      </c>
      <c r="H109" s="26" t="str">
        <f>_xlfn.IFNA((VLOOKUP(B109,IssueLookup!G:H,2,FALSE)),"")</f>
        <v>A</v>
      </c>
      <c r="I109" t="s">
        <v>6886</v>
      </c>
      <c r="J109" t="s">
        <v>23</v>
      </c>
      <c r="K109" t="str">
        <f>_xlfn.IFNA((VLOOKUP(J109,DivisionLookup!A:B,2,FALSE)),"")</f>
        <v>South</v>
      </c>
      <c r="L109">
        <f>_xlfn.IFNA(VLOOKUP(E109,HandicapLookup!A:B,2,FALSE),"")</f>
        <v>5</v>
      </c>
      <c r="M109">
        <f>_xlfn.IFNA(VLOOKUP(F109,HandicapLookup!A:B,2,FALSE),"")</f>
        <v>5</v>
      </c>
      <c r="N109">
        <f>_xlfn.IFNA(VLOOKUP(G109,HandicapLookup!A:B,2,FALSE),"")</f>
        <v>5</v>
      </c>
      <c r="O109">
        <f>_xlfn.IFNA(VLOOKUP(H109,HandicapLookup!A:B,2,FALSE),"")</f>
        <v>5</v>
      </c>
      <c r="P109">
        <v>0</v>
      </c>
      <c r="Q109" s="11">
        <f t="shared" si="31"/>
        <v>0</v>
      </c>
      <c r="R109">
        <v>0</v>
      </c>
      <c r="S109" s="11">
        <f t="shared" si="32"/>
        <v>0</v>
      </c>
      <c r="T109">
        <v>0</v>
      </c>
      <c r="U109" s="11">
        <f>IF(IF(T109,T109+$M109,0)&lt;=100,IF(T109,T109+$M109,0),100)</f>
        <v>0</v>
      </c>
      <c r="V109">
        <v>0</v>
      </c>
      <c r="W109" s="11">
        <f t="shared" si="55"/>
        <v>0</v>
      </c>
      <c r="X109"/>
      <c r="Y109" s="11">
        <f t="shared" si="34"/>
        <v>0</v>
      </c>
      <c r="Z109">
        <v>0</v>
      </c>
      <c r="AA109" s="11">
        <f t="shared" si="28"/>
        <v>0</v>
      </c>
      <c r="AB109"/>
      <c r="AC109" s="11">
        <f t="shared" si="35"/>
        <v>0</v>
      </c>
      <c r="AD109"/>
      <c r="AE109" s="11">
        <f t="shared" si="36"/>
        <v>0</v>
      </c>
      <c r="AF109"/>
      <c r="AG109" s="11">
        <f t="shared" si="37"/>
        <v>0</v>
      </c>
      <c r="AI109" s="11">
        <f t="shared" si="38"/>
        <v>0</v>
      </c>
      <c r="AJ109"/>
      <c r="AK109" s="11">
        <f t="shared" si="39"/>
        <v>0</v>
      </c>
      <c r="AL109" s="16">
        <f t="shared" si="40"/>
        <v>0</v>
      </c>
      <c r="AM109"/>
      <c r="AN109">
        <f t="shared" si="41"/>
        <v>0</v>
      </c>
      <c r="AO109">
        <f t="shared" si="42"/>
        <v>0</v>
      </c>
      <c r="AP109">
        <f t="shared" si="43"/>
        <v>0</v>
      </c>
      <c r="AQ109">
        <f t="shared" si="44"/>
        <v>0</v>
      </c>
      <c r="AR109">
        <f t="shared" si="45"/>
        <v>0</v>
      </c>
      <c r="AS109">
        <f t="shared" si="46"/>
        <v>0</v>
      </c>
      <c r="AT109">
        <f t="shared" si="47"/>
        <v>0</v>
      </c>
      <c r="AU109">
        <f t="shared" si="48"/>
        <v>0</v>
      </c>
      <c r="AV109">
        <f t="shared" si="49"/>
        <v>0</v>
      </c>
      <c r="AW109">
        <f t="shared" si="50"/>
        <v>0</v>
      </c>
      <c r="AX109">
        <f t="shared" si="51"/>
        <v>0</v>
      </c>
      <c r="AY109" s="14" cm="1">
        <f t="array" ref="AY109">SUMPRODUCT(LARGE(AN109:AX109, {1,2,3}))</f>
        <v>0</v>
      </c>
    </row>
    <row r="110" spans="1:52" x14ac:dyDescent="0.35">
      <c r="A110" s="44">
        <v>140943</v>
      </c>
      <c r="B110" t="str">
        <f t="shared" si="53"/>
        <v>EE140943</v>
      </c>
      <c r="C110" t="s">
        <v>7155</v>
      </c>
      <c r="D110" t="s">
        <v>7156</v>
      </c>
      <c r="E110" s="26" t="str">
        <f>_xlfn.IFNA((VLOOKUP(B110,IssueLookup!A:B,2,FALSE)),"")</f>
        <v>B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">
        <v>6886</v>
      </c>
      <c r="J110" t="s">
        <v>22</v>
      </c>
      <c r="K110" t="str">
        <f>_xlfn.IFNA((VLOOKUP(J110,DivisionLookup!A:B,2,FALSE)),"")</f>
        <v>North</v>
      </c>
      <c r="L110">
        <f>_xlfn.IFNA(VLOOKUP(E110,HandicapLookup!A:B,2,FALSE),"")</f>
        <v>10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v>59</v>
      </c>
      <c r="Q110" s="11">
        <f t="shared" si="31"/>
        <v>69</v>
      </c>
      <c r="R110">
        <v>0</v>
      </c>
      <c r="S110" s="11">
        <f t="shared" si="32"/>
        <v>0</v>
      </c>
      <c r="T110">
        <v>76</v>
      </c>
      <c r="U110" s="11">
        <f>IF(IF(T110,T110+$L110,0)&lt;=100,IF(T110,T110+$L110,0),100)</f>
        <v>86</v>
      </c>
      <c r="V110">
        <v>0</v>
      </c>
      <c r="W110" s="11">
        <f t="shared" si="55"/>
        <v>0</v>
      </c>
      <c r="X110"/>
      <c r="Y110" s="11">
        <f t="shared" si="34"/>
        <v>0</v>
      </c>
      <c r="Z110">
        <v>84</v>
      </c>
      <c r="AA110" s="11">
        <f t="shared" si="28"/>
        <v>94</v>
      </c>
      <c r="AB110"/>
      <c r="AC110" s="11">
        <f t="shared" si="35"/>
        <v>0</v>
      </c>
      <c r="AD110"/>
      <c r="AE110" s="11">
        <f t="shared" si="36"/>
        <v>0</v>
      </c>
      <c r="AF110"/>
      <c r="AG110" s="11">
        <f t="shared" si="37"/>
        <v>0</v>
      </c>
      <c r="AI110" s="11">
        <f t="shared" si="38"/>
        <v>0</v>
      </c>
      <c r="AJ110"/>
      <c r="AK110" s="11">
        <f t="shared" si="39"/>
        <v>0</v>
      </c>
      <c r="AL110" s="16">
        <f t="shared" si="40"/>
        <v>249</v>
      </c>
      <c r="AN110">
        <f t="shared" si="41"/>
        <v>69</v>
      </c>
      <c r="AO110">
        <f t="shared" si="42"/>
        <v>0</v>
      </c>
      <c r="AP110">
        <f t="shared" si="43"/>
        <v>86</v>
      </c>
      <c r="AQ110">
        <f t="shared" si="44"/>
        <v>0</v>
      </c>
      <c r="AR110">
        <f t="shared" si="45"/>
        <v>0</v>
      </c>
      <c r="AS110">
        <f t="shared" si="46"/>
        <v>94</v>
      </c>
      <c r="AT110">
        <f t="shared" si="47"/>
        <v>0</v>
      </c>
      <c r="AU110">
        <f t="shared" si="48"/>
        <v>0</v>
      </c>
      <c r="AV110">
        <f t="shared" si="49"/>
        <v>0</v>
      </c>
      <c r="AW110">
        <f t="shared" si="50"/>
        <v>0</v>
      </c>
      <c r="AX110">
        <f t="shared" si="51"/>
        <v>0</v>
      </c>
      <c r="AY110" s="14" cm="1">
        <f t="array" ref="AY110">SUMPRODUCT(LARGE(AN110:AX110, {1,2,3}))</f>
        <v>249</v>
      </c>
      <c r="AZ110"/>
    </row>
    <row r="111" spans="1:52" x14ac:dyDescent="0.35">
      <c r="A111" s="44">
        <v>137206</v>
      </c>
      <c r="B111" t="str">
        <f t="shared" si="53"/>
        <v>EE137206</v>
      </c>
      <c r="C111" t="s">
        <v>7164</v>
      </c>
      <c r="D111" t="s">
        <v>7167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">
        <v>6887</v>
      </c>
      <c r="J111" t="s">
        <v>22</v>
      </c>
      <c r="K111" t="str">
        <f>_xlfn.IFNA((VLOOKUP(J111,DivisionLookup!A:B,2,FALSE)),"")</f>
        <v>North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P111">
        <v>71</v>
      </c>
      <c r="Q111" s="11">
        <f t="shared" si="31"/>
        <v>81</v>
      </c>
      <c r="R111">
        <v>0</v>
      </c>
      <c r="S111" s="11">
        <f t="shared" si="32"/>
        <v>0</v>
      </c>
      <c r="T111">
        <v>66</v>
      </c>
      <c r="U111" s="11">
        <f>IF(IF(T111,T111+$L111,0)&lt;=100,IF(T111,T111+$L111,0),100)</f>
        <v>76</v>
      </c>
      <c r="V111">
        <v>0</v>
      </c>
      <c r="W111" s="11">
        <f t="shared" si="55"/>
        <v>0</v>
      </c>
      <c r="X111"/>
      <c r="Y111" s="11">
        <f t="shared" si="34"/>
        <v>0</v>
      </c>
      <c r="Z111">
        <v>77</v>
      </c>
      <c r="AA111" s="11">
        <f t="shared" si="28"/>
        <v>87</v>
      </c>
      <c r="AB111"/>
      <c r="AC111" s="11">
        <f t="shared" si="35"/>
        <v>0</v>
      </c>
      <c r="AD111"/>
      <c r="AE111" s="11">
        <f t="shared" si="36"/>
        <v>0</v>
      </c>
      <c r="AF111"/>
      <c r="AG111" s="11">
        <f t="shared" si="37"/>
        <v>0</v>
      </c>
      <c r="AI111" s="11">
        <f t="shared" si="38"/>
        <v>0</v>
      </c>
      <c r="AJ111"/>
      <c r="AK111" s="11">
        <f t="shared" si="39"/>
        <v>0</v>
      </c>
      <c r="AL111" s="16">
        <f t="shared" si="40"/>
        <v>244</v>
      </c>
      <c r="AM111"/>
      <c r="AN111">
        <f t="shared" si="41"/>
        <v>81</v>
      </c>
      <c r="AO111">
        <f t="shared" si="42"/>
        <v>0</v>
      </c>
      <c r="AP111">
        <f t="shared" si="43"/>
        <v>76</v>
      </c>
      <c r="AQ111">
        <f t="shared" si="44"/>
        <v>0</v>
      </c>
      <c r="AR111">
        <f t="shared" si="45"/>
        <v>0</v>
      </c>
      <c r="AS111">
        <f t="shared" si="46"/>
        <v>87</v>
      </c>
      <c r="AT111">
        <f t="shared" si="47"/>
        <v>0</v>
      </c>
      <c r="AU111">
        <f t="shared" si="48"/>
        <v>0</v>
      </c>
      <c r="AV111">
        <f t="shared" si="49"/>
        <v>0</v>
      </c>
      <c r="AW111">
        <f t="shared" si="50"/>
        <v>0</v>
      </c>
      <c r="AX111">
        <f t="shared" si="51"/>
        <v>0</v>
      </c>
      <c r="AY111" s="14" cm="1">
        <f t="array" ref="AY111">SUMPRODUCT(LARGE(AN111:AX111, {1,2,3}))</f>
        <v>244</v>
      </c>
      <c r="AZ111"/>
    </row>
    <row r="112" spans="1:52" x14ac:dyDescent="0.35">
      <c r="A112" s="44">
        <v>110109</v>
      </c>
      <c r="B112" t="str">
        <f t="shared" si="53"/>
        <v>EE110109</v>
      </c>
      <c r="C112" t="s">
        <v>6940</v>
      </c>
      <c r="D112" t="s">
        <v>7172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">
        <v>6886</v>
      </c>
      <c r="J112" t="s">
        <v>22</v>
      </c>
      <c r="K112" t="str">
        <f>_xlfn.IFNA((VLOOKUP(J112,DivisionLookup!A:B,2,FALSE)),"")</f>
        <v>North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v>62</v>
      </c>
      <c r="Q112" s="11">
        <f t="shared" si="31"/>
        <v>72</v>
      </c>
      <c r="R112">
        <v>0</v>
      </c>
      <c r="S112" s="11">
        <f t="shared" si="32"/>
        <v>0</v>
      </c>
      <c r="T112">
        <v>69</v>
      </c>
      <c r="U112" s="11">
        <f>IF(IF(T112,T112+$L112,0)&lt;=100,IF(T112,T112+$L112,0),100)</f>
        <v>79</v>
      </c>
      <c r="V112">
        <v>0</v>
      </c>
      <c r="W112" s="11">
        <f t="shared" si="55"/>
        <v>0</v>
      </c>
      <c r="X112"/>
      <c r="Y112" s="11">
        <f t="shared" si="34"/>
        <v>0</v>
      </c>
      <c r="Z112">
        <v>77</v>
      </c>
      <c r="AA112" s="11">
        <f t="shared" si="28"/>
        <v>87</v>
      </c>
      <c r="AB112"/>
      <c r="AC112" s="11">
        <f t="shared" si="35"/>
        <v>0</v>
      </c>
      <c r="AD112"/>
      <c r="AE112" s="11">
        <f t="shared" si="36"/>
        <v>0</v>
      </c>
      <c r="AF112"/>
      <c r="AG112" s="11">
        <f t="shared" si="37"/>
        <v>0</v>
      </c>
      <c r="AI112" s="11">
        <f t="shared" si="38"/>
        <v>0</v>
      </c>
      <c r="AJ112"/>
      <c r="AK112" s="11">
        <f t="shared" si="39"/>
        <v>0</v>
      </c>
      <c r="AL112" s="16">
        <f t="shared" si="40"/>
        <v>238</v>
      </c>
      <c r="AM112"/>
      <c r="AN112">
        <f t="shared" si="41"/>
        <v>72</v>
      </c>
      <c r="AO112">
        <f t="shared" si="42"/>
        <v>0</v>
      </c>
      <c r="AP112">
        <f t="shared" si="43"/>
        <v>79</v>
      </c>
      <c r="AQ112">
        <f t="shared" si="44"/>
        <v>0</v>
      </c>
      <c r="AR112">
        <f t="shared" si="45"/>
        <v>0</v>
      </c>
      <c r="AS112">
        <f t="shared" si="46"/>
        <v>87</v>
      </c>
      <c r="AT112">
        <f t="shared" si="47"/>
        <v>0</v>
      </c>
      <c r="AU112">
        <f t="shared" si="48"/>
        <v>0</v>
      </c>
      <c r="AV112">
        <f t="shared" si="49"/>
        <v>0</v>
      </c>
      <c r="AW112">
        <f t="shared" si="50"/>
        <v>0</v>
      </c>
      <c r="AX112">
        <f t="shared" si="51"/>
        <v>0</v>
      </c>
      <c r="AY112" s="14" cm="1">
        <f t="array" ref="AY112">SUMPRODUCT(LARGE(AN112:AX112, {1,2,3}))</f>
        <v>238</v>
      </c>
      <c r="AZ112"/>
    </row>
    <row r="113" spans="1:52" x14ac:dyDescent="0.35">
      <c r="A113" s="44">
        <v>23089</v>
      </c>
      <c r="B113" t="str">
        <f t="shared" si="53"/>
        <v>EE23089</v>
      </c>
      <c r="C113" t="s">
        <v>6919</v>
      </c>
      <c r="D113" t="s">
        <v>6981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">
        <v>6889</v>
      </c>
      <c r="J113" t="s">
        <v>18</v>
      </c>
      <c r="K113" t="str">
        <f>_xlfn.IFNA((VLOOKUP(J113,DivisionLookup!A:B,2,FALSE)),"")</f>
        <v>North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v>57</v>
      </c>
      <c r="Q113" s="11">
        <f t="shared" si="31"/>
        <v>67</v>
      </c>
      <c r="R113">
        <v>0</v>
      </c>
      <c r="S113" s="11">
        <f t="shared" si="32"/>
        <v>0</v>
      </c>
      <c r="T113">
        <v>68</v>
      </c>
      <c r="U113" s="11">
        <f>IF(IF(T113,T113+$M113,0)&lt;=100,IF(T113,T113+$M113,0),100)</f>
        <v>78</v>
      </c>
      <c r="V113">
        <v>0</v>
      </c>
      <c r="W113" s="11">
        <f t="shared" si="55"/>
        <v>0</v>
      </c>
      <c r="X113"/>
      <c r="Y113" s="11">
        <f t="shared" si="34"/>
        <v>0</v>
      </c>
      <c r="Z113">
        <v>77</v>
      </c>
      <c r="AA113" s="11">
        <f t="shared" si="28"/>
        <v>87</v>
      </c>
      <c r="AB113"/>
      <c r="AC113" s="11">
        <f t="shared" si="35"/>
        <v>0</v>
      </c>
      <c r="AD113"/>
      <c r="AE113" s="11">
        <f t="shared" si="36"/>
        <v>0</v>
      </c>
      <c r="AF113"/>
      <c r="AG113" s="11">
        <f t="shared" si="37"/>
        <v>0</v>
      </c>
      <c r="AI113" s="11">
        <f t="shared" si="38"/>
        <v>0</v>
      </c>
      <c r="AJ113"/>
      <c r="AK113" s="11">
        <f t="shared" si="39"/>
        <v>0</v>
      </c>
      <c r="AL113" s="16">
        <f t="shared" si="40"/>
        <v>232</v>
      </c>
      <c r="AN113">
        <f t="shared" si="41"/>
        <v>67</v>
      </c>
      <c r="AO113">
        <f t="shared" si="42"/>
        <v>0</v>
      </c>
      <c r="AP113">
        <f t="shared" si="43"/>
        <v>78</v>
      </c>
      <c r="AQ113">
        <f t="shared" si="44"/>
        <v>0</v>
      </c>
      <c r="AR113">
        <f t="shared" si="45"/>
        <v>0</v>
      </c>
      <c r="AS113">
        <f t="shared" si="46"/>
        <v>87</v>
      </c>
      <c r="AT113">
        <f t="shared" si="47"/>
        <v>0</v>
      </c>
      <c r="AU113">
        <f t="shared" si="48"/>
        <v>0</v>
      </c>
      <c r="AV113">
        <f t="shared" si="49"/>
        <v>0</v>
      </c>
      <c r="AW113">
        <f t="shared" si="50"/>
        <v>0</v>
      </c>
      <c r="AX113">
        <f t="shared" si="51"/>
        <v>0</v>
      </c>
      <c r="AY113" s="14" cm="1">
        <f t="array" ref="AY113">SUMPRODUCT(LARGE(AN113:AX113, {1,2,3}))</f>
        <v>232</v>
      </c>
      <c r="AZ113"/>
    </row>
    <row r="114" spans="1:52" x14ac:dyDescent="0.35">
      <c r="A114" s="44">
        <v>71206</v>
      </c>
      <c r="B114" t="str">
        <f t="shared" si="53"/>
        <v>EE71206</v>
      </c>
      <c r="C114" t="s">
        <v>6906</v>
      </c>
      <c r="D114" t="s">
        <v>7104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">
        <v>6889</v>
      </c>
      <c r="J114" t="s">
        <v>18</v>
      </c>
      <c r="K114" t="str">
        <f>_xlfn.IFNA((VLOOKUP(J114,DivisionLookup!A:B,2,FALSE)),"")</f>
        <v>North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v>69</v>
      </c>
      <c r="Q114" s="11">
        <f t="shared" si="31"/>
        <v>79</v>
      </c>
      <c r="R114">
        <v>0</v>
      </c>
      <c r="S114" s="11">
        <f t="shared" si="32"/>
        <v>0</v>
      </c>
      <c r="T114">
        <v>57</v>
      </c>
      <c r="U114" s="11">
        <f>IF(IF(T114,T114+$M114,0)&lt;=100,IF(T114,T114+$M114,0),100)</f>
        <v>67</v>
      </c>
      <c r="V114">
        <v>0</v>
      </c>
      <c r="W114" s="11">
        <f t="shared" si="55"/>
        <v>0</v>
      </c>
      <c r="X114"/>
      <c r="Y114" s="11">
        <f t="shared" si="34"/>
        <v>0</v>
      </c>
      <c r="Z114">
        <v>71</v>
      </c>
      <c r="AA114" s="11">
        <f t="shared" si="28"/>
        <v>81</v>
      </c>
      <c r="AB114"/>
      <c r="AC114" s="11">
        <f t="shared" si="35"/>
        <v>0</v>
      </c>
      <c r="AD114"/>
      <c r="AE114" s="11">
        <f t="shared" si="36"/>
        <v>0</v>
      </c>
      <c r="AF114"/>
      <c r="AG114" s="11">
        <f t="shared" si="37"/>
        <v>0</v>
      </c>
      <c r="AI114" s="11">
        <f t="shared" si="38"/>
        <v>0</v>
      </c>
      <c r="AJ114"/>
      <c r="AK114" s="11">
        <f t="shared" si="39"/>
        <v>0</v>
      </c>
      <c r="AL114" s="16">
        <f t="shared" si="40"/>
        <v>227</v>
      </c>
      <c r="AN114">
        <f t="shared" si="41"/>
        <v>79</v>
      </c>
      <c r="AO114">
        <f t="shared" si="42"/>
        <v>0</v>
      </c>
      <c r="AP114">
        <f t="shared" si="43"/>
        <v>67</v>
      </c>
      <c r="AQ114">
        <f t="shared" si="44"/>
        <v>0</v>
      </c>
      <c r="AR114">
        <f t="shared" si="45"/>
        <v>0</v>
      </c>
      <c r="AS114">
        <f t="shared" si="46"/>
        <v>81</v>
      </c>
      <c r="AT114">
        <f t="shared" si="47"/>
        <v>0</v>
      </c>
      <c r="AU114">
        <f t="shared" si="48"/>
        <v>0</v>
      </c>
      <c r="AV114">
        <f t="shared" si="49"/>
        <v>0</v>
      </c>
      <c r="AW114">
        <f t="shared" si="50"/>
        <v>0</v>
      </c>
      <c r="AX114">
        <f t="shared" si="51"/>
        <v>0</v>
      </c>
      <c r="AY114" s="14" cm="1">
        <f t="array" ref="AY114">SUMPRODUCT(LARGE(AN114:AX114, {1,2,3}))</f>
        <v>227</v>
      </c>
    </row>
    <row r="115" spans="1:52" x14ac:dyDescent="0.35">
      <c r="A115">
        <v>62297</v>
      </c>
      <c r="B115" t="str">
        <f t="shared" si="53"/>
        <v>EE62297</v>
      </c>
      <c r="C115" t="s">
        <v>6914</v>
      </c>
      <c r="D115" t="s">
        <v>7054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">
        <v>6886</v>
      </c>
      <c r="J115" t="s">
        <v>19</v>
      </c>
      <c r="K115" t="str">
        <f>_xlfn.IFNA((VLOOKUP(J115,DivisionLookup!A:B,2,FALSE)),"")</f>
        <v>South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v>0</v>
      </c>
      <c r="Q115" s="11">
        <f t="shared" si="31"/>
        <v>0</v>
      </c>
      <c r="R115">
        <v>79</v>
      </c>
      <c r="S115" s="11">
        <f t="shared" si="32"/>
        <v>89</v>
      </c>
      <c r="T115">
        <v>0</v>
      </c>
      <c r="U115" s="11">
        <f>IF(IF(T115,T115+$M115,0)&lt;=100,IF(T115,T115+$M115,0),100)</f>
        <v>0</v>
      </c>
      <c r="V115">
        <v>79</v>
      </c>
      <c r="W115" s="11">
        <f t="shared" si="55"/>
        <v>89</v>
      </c>
      <c r="X115"/>
      <c r="Y115" s="11">
        <f t="shared" si="34"/>
        <v>0</v>
      </c>
      <c r="Z115">
        <v>0</v>
      </c>
      <c r="AA115" s="11">
        <f t="shared" si="28"/>
        <v>0</v>
      </c>
      <c r="AB115"/>
      <c r="AC115" s="11">
        <f t="shared" si="35"/>
        <v>0</v>
      </c>
      <c r="AD115"/>
      <c r="AE115" s="11">
        <f t="shared" si="36"/>
        <v>0</v>
      </c>
      <c r="AF115"/>
      <c r="AG115" s="11">
        <f t="shared" si="37"/>
        <v>0</v>
      </c>
      <c r="AI115" s="11">
        <f t="shared" si="38"/>
        <v>0</v>
      </c>
      <c r="AJ115"/>
      <c r="AK115" s="11">
        <f t="shared" si="39"/>
        <v>0</v>
      </c>
      <c r="AL115" s="16">
        <f t="shared" si="40"/>
        <v>178</v>
      </c>
      <c r="AM115"/>
      <c r="AN115">
        <f t="shared" si="41"/>
        <v>0</v>
      </c>
      <c r="AO115">
        <f t="shared" si="42"/>
        <v>89</v>
      </c>
      <c r="AP115">
        <f t="shared" si="43"/>
        <v>0</v>
      </c>
      <c r="AQ115">
        <f t="shared" si="44"/>
        <v>89</v>
      </c>
      <c r="AR115">
        <f t="shared" si="45"/>
        <v>0</v>
      </c>
      <c r="AS115">
        <f t="shared" si="46"/>
        <v>0</v>
      </c>
      <c r="AT115">
        <f t="shared" si="47"/>
        <v>0</v>
      </c>
      <c r="AU115">
        <f t="shared" si="48"/>
        <v>0</v>
      </c>
      <c r="AV115">
        <f t="shared" si="49"/>
        <v>0</v>
      </c>
      <c r="AW115">
        <f t="shared" si="50"/>
        <v>0</v>
      </c>
      <c r="AX115">
        <f t="shared" si="51"/>
        <v>0</v>
      </c>
      <c r="AY115" s="14" cm="1">
        <f t="array" ref="AY115">SUMPRODUCT(LARGE(AN115:AX115, {1,2,3}))</f>
        <v>178</v>
      </c>
      <c r="AZ115"/>
    </row>
    <row r="116" spans="1:52" x14ac:dyDescent="0.35">
      <c r="A116">
        <v>142260</v>
      </c>
      <c r="B116" t="str">
        <f t="shared" si="53"/>
        <v>EE142260</v>
      </c>
      <c r="C116" t="s">
        <v>6970</v>
      </c>
      <c r="D116" t="s">
        <v>7075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">
        <v>6886</v>
      </c>
      <c r="J116" t="s">
        <v>19</v>
      </c>
      <c r="K116" t="str">
        <f>_xlfn.IFNA((VLOOKUP(J116,DivisionLookup!A:B,2,FALSE)),"")</f>
        <v>South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v>0</v>
      </c>
      <c r="Q116" s="11">
        <f t="shared" si="31"/>
        <v>0</v>
      </c>
      <c r="R116">
        <v>71</v>
      </c>
      <c r="S116" s="11">
        <f t="shared" si="32"/>
        <v>81</v>
      </c>
      <c r="T116">
        <v>0</v>
      </c>
      <c r="U116" s="11">
        <f>IF(IF(T116,T116+$M116,0)&lt;=100,IF(T116,T116+$M116,0),100)</f>
        <v>0</v>
      </c>
      <c r="V116">
        <v>82</v>
      </c>
      <c r="W116" s="11">
        <f t="shared" si="55"/>
        <v>92</v>
      </c>
      <c r="X116"/>
      <c r="Y116" s="11">
        <f t="shared" si="34"/>
        <v>0</v>
      </c>
      <c r="Z116">
        <v>0</v>
      </c>
      <c r="AA116" s="11">
        <f t="shared" si="28"/>
        <v>0</v>
      </c>
      <c r="AB116"/>
      <c r="AC116" s="11">
        <f t="shared" si="35"/>
        <v>0</v>
      </c>
      <c r="AD116"/>
      <c r="AE116" s="11">
        <f t="shared" si="36"/>
        <v>0</v>
      </c>
      <c r="AF116"/>
      <c r="AG116" s="11">
        <f t="shared" si="37"/>
        <v>0</v>
      </c>
      <c r="AI116" s="11">
        <f t="shared" si="38"/>
        <v>0</v>
      </c>
      <c r="AJ116"/>
      <c r="AK116" s="11">
        <f t="shared" si="39"/>
        <v>0</v>
      </c>
      <c r="AL116" s="16">
        <f t="shared" si="40"/>
        <v>173</v>
      </c>
      <c r="AM116"/>
      <c r="AN116">
        <f t="shared" si="41"/>
        <v>0</v>
      </c>
      <c r="AO116">
        <f t="shared" si="42"/>
        <v>81</v>
      </c>
      <c r="AP116">
        <f t="shared" si="43"/>
        <v>0</v>
      </c>
      <c r="AQ116">
        <f t="shared" si="44"/>
        <v>92</v>
      </c>
      <c r="AR116">
        <f t="shared" si="45"/>
        <v>0</v>
      </c>
      <c r="AS116">
        <f t="shared" si="46"/>
        <v>0</v>
      </c>
      <c r="AT116">
        <f t="shared" si="47"/>
        <v>0</v>
      </c>
      <c r="AU116">
        <f t="shared" si="48"/>
        <v>0</v>
      </c>
      <c r="AV116">
        <f t="shared" si="49"/>
        <v>0</v>
      </c>
      <c r="AW116">
        <f t="shared" si="50"/>
        <v>0</v>
      </c>
      <c r="AX116">
        <f t="shared" si="51"/>
        <v>0</v>
      </c>
      <c r="AY116" s="14" cm="1">
        <f t="array" ref="AY116">SUMPRODUCT(LARGE(AN116:AX116, {1,2,3}))</f>
        <v>173</v>
      </c>
      <c r="AZ116"/>
    </row>
    <row r="117" spans="1:52" x14ac:dyDescent="0.35">
      <c r="A117" s="44">
        <v>85329</v>
      </c>
      <c r="B117" t="str">
        <f t="shared" si="53"/>
        <v>EE85329</v>
      </c>
      <c r="C117" t="s">
        <v>6971</v>
      </c>
      <c r="D117" t="s">
        <v>7107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">
        <v>6889</v>
      </c>
      <c r="J117" t="s">
        <v>18</v>
      </c>
      <c r="K117" t="str">
        <f>_xlfn.IFNA((VLOOKUP(J117,DivisionLookup!A:B,2,FALSE)),"")</f>
        <v>North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v>0</v>
      </c>
      <c r="Q117" s="11">
        <f t="shared" si="31"/>
        <v>0</v>
      </c>
      <c r="R117">
        <v>0</v>
      </c>
      <c r="S117" s="11">
        <f t="shared" si="32"/>
        <v>0</v>
      </c>
      <c r="T117">
        <v>70</v>
      </c>
      <c r="U117" s="11">
        <f>IF(IF(T117,T117+$M117,0)&lt;=100,IF(T117,T117+$M117,0),100)</f>
        <v>80</v>
      </c>
      <c r="V117">
        <v>0</v>
      </c>
      <c r="W117" s="11">
        <f t="shared" si="55"/>
        <v>0</v>
      </c>
      <c r="X117"/>
      <c r="Y117" s="11">
        <f t="shared" si="34"/>
        <v>0</v>
      </c>
      <c r="Z117">
        <v>80</v>
      </c>
      <c r="AA117" s="11">
        <f t="shared" ref="AA117:AA180" si="56">IF(IF(Z117,Z117+$M117,0)&lt;=100,IF(Z117,Z117+$M117,0),100)</f>
        <v>90</v>
      </c>
      <c r="AB117"/>
      <c r="AC117" s="11">
        <f t="shared" si="35"/>
        <v>0</v>
      </c>
      <c r="AD117"/>
      <c r="AE117" s="11">
        <f t="shared" si="36"/>
        <v>0</v>
      </c>
      <c r="AF117"/>
      <c r="AG117" s="11">
        <f t="shared" si="37"/>
        <v>0</v>
      </c>
      <c r="AI117" s="11">
        <f t="shared" si="38"/>
        <v>0</v>
      </c>
      <c r="AJ117"/>
      <c r="AK117" s="11">
        <f t="shared" si="39"/>
        <v>0</v>
      </c>
      <c r="AL117" s="16">
        <f t="shared" si="40"/>
        <v>170</v>
      </c>
      <c r="AM117"/>
      <c r="AN117">
        <f t="shared" si="41"/>
        <v>0</v>
      </c>
      <c r="AO117">
        <f t="shared" si="42"/>
        <v>0</v>
      </c>
      <c r="AP117">
        <f t="shared" si="43"/>
        <v>80</v>
      </c>
      <c r="AQ117">
        <f t="shared" si="44"/>
        <v>0</v>
      </c>
      <c r="AR117">
        <f t="shared" si="45"/>
        <v>0</v>
      </c>
      <c r="AS117">
        <f t="shared" si="46"/>
        <v>90</v>
      </c>
      <c r="AT117">
        <f t="shared" si="47"/>
        <v>0</v>
      </c>
      <c r="AU117">
        <f t="shared" si="48"/>
        <v>0</v>
      </c>
      <c r="AV117">
        <f t="shared" si="49"/>
        <v>0</v>
      </c>
      <c r="AW117">
        <f t="shared" si="50"/>
        <v>0</v>
      </c>
      <c r="AX117">
        <f t="shared" si="51"/>
        <v>0</v>
      </c>
      <c r="AY117" s="14" cm="1">
        <f t="array" ref="AY117">SUMPRODUCT(LARGE(AN117:AX117, {1,2,3}))</f>
        <v>170</v>
      </c>
      <c r="AZ117"/>
    </row>
    <row r="118" spans="1:52" x14ac:dyDescent="0.35">
      <c r="A118" s="44">
        <v>137654</v>
      </c>
      <c r="B118" t="str">
        <f t="shared" si="53"/>
        <v>EE137654</v>
      </c>
      <c r="C118" t="s">
        <v>6881</v>
      </c>
      <c r="D118" t="s">
        <v>6882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">
        <v>6886</v>
      </c>
      <c r="J118" t="s">
        <v>15</v>
      </c>
      <c r="K118" t="str">
        <f>_xlfn.IFNA((VLOOKUP(J118,DivisionLookup!A:B,2,FALSE)),"")</f>
        <v>North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v>75</v>
      </c>
      <c r="Q118" s="11">
        <f t="shared" si="31"/>
        <v>85</v>
      </c>
      <c r="R118">
        <v>0</v>
      </c>
      <c r="S118" s="11">
        <f t="shared" si="32"/>
        <v>0</v>
      </c>
      <c r="T118">
        <v>75</v>
      </c>
      <c r="U118" s="11">
        <f>IF(IF(T118,T118+$L118,0)&lt;=100,IF(T118,T118+$L118,0),100)</f>
        <v>85</v>
      </c>
      <c r="V118">
        <v>0</v>
      </c>
      <c r="W118" s="11">
        <f t="shared" si="55"/>
        <v>0</v>
      </c>
      <c r="X118"/>
      <c r="Y118" s="11">
        <f t="shared" si="34"/>
        <v>0</v>
      </c>
      <c r="Z118">
        <v>0</v>
      </c>
      <c r="AA118" s="11">
        <f t="shared" si="56"/>
        <v>0</v>
      </c>
      <c r="AB118"/>
      <c r="AC118" s="11">
        <f t="shared" si="35"/>
        <v>0</v>
      </c>
      <c r="AD118"/>
      <c r="AE118" s="11">
        <f t="shared" si="36"/>
        <v>0</v>
      </c>
      <c r="AF118"/>
      <c r="AG118" s="11">
        <f t="shared" si="37"/>
        <v>0</v>
      </c>
      <c r="AI118" s="11">
        <f t="shared" si="38"/>
        <v>0</v>
      </c>
      <c r="AJ118"/>
      <c r="AK118" s="11">
        <f t="shared" si="39"/>
        <v>0</v>
      </c>
      <c r="AL118" s="16">
        <f t="shared" si="40"/>
        <v>170</v>
      </c>
      <c r="AN118">
        <f t="shared" si="41"/>
        <v>85</v>
      </c>
      <c r="AO118">
        <f t="shared" si="42"/>
        <v>0</v>
      </c>
      <c r="AP118">
        <f t="shared" si="43"/>
        <v>85</v>
      </c>
      <c r="AQ118">
        <f t="shared" si="44"/>
        <v>0</v>
      </c>
      <c r="AR118">
        <f t="shared" si="45"/>
        <v>0</v>
      </c>
      <c r="AS118">
        <f t="shared" si="46"/>
        <v>0</v>
      </c>
      <c r="AT118">
        <f t="shared" si="47"/>
        <v>0</v>
      </c>
      <c r="AU118">
        <f t="shared" si="48"/>
        <v>0</v>
      </c>
      <c r="AV118">
        <f t="shared" si="49"/>
        <v>0</v>
      </c>
      <c r="AW118">
        <f t="shared" si="50"/>
        <v>0</v>
      </c>
      <c r="AX118">
        <f t="shared" si="51"/>
        <v>0</v>
      </c>
      <c r="AY118" s="14" cm="1">
        <f t="array" ref="AY118">SUMPRODUCT(LARGE(AN118:AX118, {1,2,3}))</f>
        <v>170</v>
      </c>
      <c r="AZ118"/>
    </row>
    <row r="119" spans="1:52" x14ac:dyDescent="0.35">
      <c r="A119">
        <v>115201</v>
      </c>
      <c r="B119" t="str">
        <f t="shared" si="53"/>
        <v>EE115201</v>
      </c>
      <c r="C119" t="s">
        <v>6883</v>
      </c>
      <c r="D119" t="s">
        <v>7065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">
        <v>6889</v>
      </c>
      <c r="J119" t="s">
        <v>19</v>
      </c>
      <c r="K119" t="str">
        <f>_xlfn.IFNA((VLOOKUP(J119,DivisionLookup!A:B,2,FALSE)),"")</f>
        <v>South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v>0</v>
      </c>
      <c r="Q119" s="11">
        <f t="shared" si="31"/>
        <v>0</v>
      </c>
      <c r="R119">
        <v>77</v>
      </c>
      <c r="S119" s="11">
        <f t="shared" si="32"/>
        <v>87</v>
      </c>
      <c r="T119">
        <v>0</v>
      </c>
      <c r="U119" s="11">
        <f>IF(IF(T119,T119+$M119,0)&lt;=100,IF(T119,T119+$M119,0),100)</f>
        <v>0</v>
      </c>
      <c r="V119">
        <v>72</v>
      </c>
      <c r="W119" s="11">
        <f t="shared" si="55"/>
        <v>82</v>
      </c>
      <c r="X119"/>
      <c r="Y119" s="11">
        <f t="shared" si="34"/>
        <v>0</v>
      </c>
      <c r="Z119">
        <v>0</v>
      </c>
      <c r="AA119" s="11">
        <f t="shared" si="56"/>
        <v>0</v>
      </c>
      <c r="AB119"/>
      <c r="AC119" s="11">
        <f t="shared" si="35"/>
        <v>0</v>
      </c>
      <c r="AD119"/>
      <c r="AE119" s="11">
        <f t="shared" si="36"/>
        <v>0</v>
      </c>
      <c r="AF119"/>
      <c r="AG119" s="11">
        <f t="shared" si="37"/>
        <v>0</v>
      </c>
      <c r="AI119" s="11">
        <f t="shared" si="38"/>
        <v>0</v>
      </c>
      <c r="AJ119"/>
      <c r="AK119" s="11">
        <f t="shared" si="39"/>
        <v>0</v>
      </c>
      <c r="AL119" s="16">
        <f t="shared" si="40"/>
        <v>169</v>
      </c>
      <c r="AM119"/>
      <c r="AN119">
        <f t="shared" si="41"/>
        <v>0</v>
      </c>
      <c r="AO119">
        <f t="shared" si="42"/>
        <v>87</v>
      </c>
      <c r="AP119">
        <f t="shared" si="43"/>
        <v>0</v>
      </c>
      <c r="AQ119">
        <f t="shared" si="44"/>
        <v>82</v>
      </c>
      <c r="AR119">
        <f t="shared" si="45"/>
        <v>0</v>
      </c>
      <c r="AS119">
        <f t="shared" si="46"/>
        <v>0</v>
      </c>
      <c r="AT119">
        <f t="shared" si="47"/>
        <v>0</v>
      </c>
      <c r="AU119">
        <f t="shared" si="48"/>
        <v>0</v>
      </c>
      <c r="AV119">
        <f t="shared" si="49"/>
        <v>0</v>
      </c>
      <c r="AW119">
        <f t="shared" si="50"/>
        <v>0</v>
      </c>
      <c r="AX119">
        <f t="shared" si="51"/>
        <v>0</v>
      </c>
      <c r="AY119" s="14" cm="1">
        <f t="array" ref="AY119">SUMPRODUCT(LARGE(AN119:AX119, {1,2,3}))</f>
        <v>169</v>
      </c>
      <c r="AZ119"/>
    </row>
    <row r="120" spans="1:52" x14ac:dyDescent="0.35">
      <c r="A120">
        <v>130780</v>
      </c>
      <c r="B120" t="str">
        <f t="shared" si="53"/>
        <v>EE130780</v>
      </c>
      <c r="C120" t="s">
        <v>6905</v>
      </c>
      <c r="D120" t="s">
        <v>6980</v>
      </c>
      <c r="E120" s="26" t="str">
        <f>_xlfn.IFNA((VLOOKUP(B120,IssueLookup!A:B,2,FALSE)),"")</f>
        <v>B</v>
      </c>
      <c r="F120" s="26" t="str">
        <f>_xlfn.IFNA((VLOOKUP(B120,IssueLookup!C:D,2,FALSE)),"")</f>
        <v>B</v>
      </c>
      <c r="G120" s="26" t="str">
        <f>_xlfn.IFNA((VLOOKUP(B120,IssueLookup!E:F,2,FALSE)),"")</f>
        <v>B</v>
      </c>
      <c r="H120" s="26" t="str">
        <f>_xlfn.IFNA((VLOOKUP(B120,IssueLookup!G:H,2,FALSE)),"")</f>
        <v>B</v>
      </c>
      <c r="I120" t="s">
        <v>6888</v>
      </c>
      <c r="J120" t="s">
        <v>23</v>
      </c>
      <c r="K120" t="str">
        <f>_xlfn.IFNA((VLOOKUP(J120,DivisionLookup!A:B,2,FALSE)),"")</f>
        <v>South</v>
      </c>
      <c r="L120">
        <f>_xlfn.IFNA(VLOOKUP(E120,HandicapLookup!A:B,2,FALSE),"")</f>
        <v>10</v>
      </c>
      <c r="M120">
        <f>_xlfn.IFNA(VLOOKUP(F120,HandicapLookup!A:B,2,FALSE),"")</f>
        <v>10</v>
      </c>
      <c r="N120">
        <f>_xlfn.IFNA(VLOOKUP(G120,HandicapLookup!A:B,2,FALSE),"")</f>
        <v>10</v>
      </c>
      <c r="O120">
        <f>_xlfn.IFNA(VLOOKUP(H120,HandicapLookup!A:B,2,FALSE),"")</f>
        <v>10</v>
      </c>
      <c r="P120">
        <v>0</v>
      </c>
      <c r="Q120" s="11">
        <f t="shared" si="31"/>
        <v>0</v>
      </c>
      <c r="R120">
        <v>75</v>
      </c>
      <c r="S120" s="11">
        <f t="shared" si="32"/>
        <v>85</v>
      </c>
      <c r="T120">
        <v>0</v>
      </c>
      <c r="U120" s="11">
        <f>IF(IF(T120,T120+$M120,0)&lt;=100,IF(T120,T120+$M120,0),100)</f>
        <v>0</v>
      </c>
      <c r="V120">
        <v>70</v>
      </c>
      <c r="W120" s="11">
        <f t="shared" si="55"/>
        <v>80</v>
      </c>
      <c r="X120"/>
      <c r="Y120" s="11">
        <f t="shared" si="34"/>
        <v>0</v>
      </c>
      <c r="Z120">
        <v>0</v>
      </c>
      <c r="AA120" s="11">
        <f t="shared" si="56"/>
        <v>0</v>
      </c>
      <c r="AB120"/>
      <c r="AC120" s="11">
        <f t="shared" si="35"/>
        <v>0</v>
      </c>
      <c r="AD120"/>
      <c r="AE120" s="11">
        <f t="shared" si="36"/>
        <v>0</v>
      </c>
      <c r="AF120"/>
      <c r="AG120" s="11">
        <f t="shared" si="37"/>
        <v>0</v>
      </c>
      <c r="AI120" s="11">
        <f t="shared" si="38"/>
        <v>0</v>
      </c>
      <c r="AJ120"/>
      <c r="AK120" s="11">
        <f t="shared" si="39"/>
        <v>0</v>
      </c>
      <c r="AL120" s="16">
        <f t="shared" si="40"/>
        <v>165</v>
      </c>
      <c r="AM120"/>
      <c r="AN120">
        <f t="shared" si="41"/>
        <v>0</v>
      </c>
      <c r="AO120">
        <f t="shared" si="42"/>
        <v>85</v>
      </c>
      <c r="AP120">
        <f t="shared" si="43"/>
        <v>0</v>
      </c>
      <c r="AQ120">
        <f t="shared" si="44"/>
        <v>80</v>
      </c>
      <c r="AR120">
        <f t="shared" si="45"/>
        <v>0</v>
      </c>
      <c r="AS120">
        <f t="shared" si="46"/>
        <v>0</v>
      </c>
      <c r="AT120">
        <f t="shared" si="47"/>
        <v>0</v>
      </c>
      <c r="AU120">
        <f t="shared" si="48"/>
        <v>0</v>
      </c>
      <c r="AV120">
        <f t="shared" si="49"/>
        <v>0</v>
      </c>
      <c r="AW120">
        <f t="shared" si="50"/>
        <v>0</v>
      </c>
      <c r="AX120">
        <f t="shared" si="51"/>
        <v>0</v>
      </c>
      <c r="AY120" s="14" cm="1">
        <f t="array" ref="AY120">SUMPRODUCT(LARGE(AN120:AX120, {1,2,3}))</f>
        <v>165</v>
      </c>
      <c r="AZ120"/>
    </row>
    <row r="121" spans="1:52" x14ac:dyDescent="0.35">
      <c r="A121">
        <v>139165</v>
      </c>
      <c r="B121" t="str">
        <f t="shared" si="53"/>
        <v>EE139165</v>
      </c>
      <c r="C121" t="s">
        <v>6959</v>
      </c>
      <c r="D121" t="s">
        <v>7052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">
        <v>6886</v>
      </c>
      <c r="J121" t="s">
        <v>19</v>
      </c>
      <c r="K121" t="str">
        <f>_xlfn.IFNA((VLOOKUP(J121,DivisionLookup!A:B,2,FALSE)),"")</f>
        <v>South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v>0</v>
      </c>
      <c r="Q121" s="11">
        <f t="shared" si="31"/>
        <v>0</v>
      </c>
      <c r="R121">
        <v>69</v>
      </c>
      <c r="S121" s="11">
        <f t="shared" si="32"/>
        <v>79</v>
      </c>
      <c r="T121">
        <v>0</v>
      </c>
      <c r="U121" s="11">
        <f>IF(IF(T121,T121+$M121,0)&lt;=100,IF(T121,T121+$M121,0),100)</f>
        <v>0</v>
      </c>
      <c r="V121">
        <v>75</v>
      </c>
      <c r="W121" s="11">
        <f t="shared" si="55"/>
        <v>85</v>
      </c>
      <c r="X121"/>
      <c r="Y121" s="11">
        <f t="shared" si="34"/>
        <v>0</v>
      </c>
      <c r="Z121">
        <v>0</v>
      </c>
      <c r="AA121" s="11">
        <f t="shared" si="56"/>
        <v>0</v>
      </c>
      <c r="AB121"/>
      <c r="AC121" s="11">
        <f t="shared" si="35"/>
        <v>0</v>
      </c>
      <c r="AD121"/>
      <c r="AE121" s="11">
        <f t="shared" si="36"/>
        <v>0</v>
      </c>
      <c r="AF121"/>
      <c r="AG121" s="11">
        <f t="shared" si="37"/>
        <v>0</v>
      </c>
      <c r="AI121" s="11">
        <f t="shared" si="38"/>
        <v>0</v>
      </c>
      <c r="AJ121"/>
      <c r="AK121" s="11">
        <f t="shared" si="39"/>
        <v>0</v>
      </c>
      <c r="AL121" s="16">
        <f t="shared" si="40"/>
        <v>164</v>
      </c>
      <c r="AN121">
        <f t="shared" si="41"/>
        <v>0</v>
      </c>
      <c r="AO121">
        <f t="shared" si="42"/>
        <v>79</v>
      </c>
      <c r="AP121">
        <f t="shared" si="43"/>
        <v>0</v>
      </c>
      <c r="AQ121">
        <f t="shared" si="44"/>
        <v>85</v>
      </c>
      <c r="AR121">
        <f t="shared" si="45"/>
        <v>0</v>
      </c>
      <c r="AS121">
        <f t="shared" si="46"/>
        <v>0</v>
      </c>
      <c r="AT121">
        <f t="shared" si="47"/>
        <v>0</v>
      </c>
      <c r="AU121">
        <f t="shared" si="48"/>
        <v>0</v>
      </c>
      <c r="AV121">
        <f t="shared" si="49"/>
        <v>0</v>
      </c>
      <c r="AW121">
        <f t="shared" si="50"/>
        <v>0</v>
      </c>
      <c r="AX121">
        <f t="shared" si="51"/>
        <v>0</v>
      </c>
      <c r="AY121" s="14" cm="1">
        <f t="array" ref="AY121">SUMPRODUCT(LARGE(AN121:AX121, {1,2,3}))</f>
        <v>164</v>
      </c>
      <c r="AZ121"/>
    </row>
    <row r="122" spans="1:52" x14ac:dyDescent="0.35">
      <c r="A122">
        <v>129228</v>
      </c>
      <c r="B122" t="str">
        <f t="shared" si="53"/>
        <v>EE129228</v>
      </c>
      <c r="C122" t="s">
        <v>6933</v>
      </c>
      <c r="D122" t="s">
        <v>7046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">
        <v>6886</v>
      </c>
      <c r="J122" t="s">
        <v>19</v>
      </c>
      <c r="K122" t="str">
        <f>_xlfn.IFNA((VLOOKUP(J122,DivisionLookup!A:B,2,FALSE)),"")</f>
        <v>South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v>0</v>
      </c>
      <c r="Q122" s="11">
        <f t="shared" si="31"/>
        <v>0</v>
      </c>
      <c r="R122">
        <v>72</v>
      </c>
      <c r="S122" s="11">
        <f t="shared" si="32"/>
        <v>82</v>
      </c>
      <c r="T122">
        <v>0</v>
      </c>
      <c r="U122" s="11">
        <f>IF(IF(T122,T122+$M122,0)&lt;=100,IF(T122,T122+$M122,0),100)</f>
        <v>0</v>
      </c>
      <c r="V122">
        <v>71</v>
      </c>
      <c r="W122" s="11">
        <f t="shared" si="55"/>
        <v>81</v>
      </c>
      <c r="X122"/>
      <c r="Y122" s="11">
        <f t="shared" si="34"/>
        <v>0</v>
      </c>
      <c r="Z122">
        <v>0</v>
      </c>
      <c r="AA122" s="11">
        <f t="shared" si="56"/>
        <v>0</v>
      </c>
      <c r="AB122"/>
      <c r="AC122" s="11">
        <f t="shared" si="35"/>
        <v>0</v>
      </c>
      <c r="AD122"/>
      <c r="AE122" s="11">
        <f t="shared" si="36"/>
        <v>0</v>
      </c>
      <c r="AF122"/>
      <c r="AG122" s="11">
        <f t="shared" si="37"/>
        <v>0</v>
      </c>
      <c r="AI122" s="11">
        <f t="shared" si="38"/>
        <v>0</v>
      </c>
      <c r="AJ122"/>
      <c r="AK122" s="11">
        <f t="shared" si="39"/>
        <v>0</v>
      </c>
      <c r="AL122" s="16">
        <f t="shared" si="40"/>
        <v>163</v>
      </c>
      <c r="AM122"/>
      <c r="AN122">
        <f t="shared" si="41"/>
        <v>0</v>
      </c>
      <c r="AO122">
        <f t="shared" si="42"/>
        <v>82</v>
      </c>
      <c r="AP122">
        <f t="shared" si="43"/>
        <v>0</v>
      </c>
      <c r="AQ122">
        <f t="shared" si="44"/>
        <v>81</v>
      </c>
      <c r="AR122">
        <f t="shared" si="45"/>
        <v>0</v>
      </c>
      <c r="AS122">
        <f t="shared" si="46"/>
        <v>0</v>
      </c>
      <c r="AT122">
        <f t="shared" si="47"/>
        <v>0</v>
      </c>
      <c r="AU122">
        <f t="shared" si="48"/>
        <v>0</v>
      </c>
      <c r="AV122">
        <f t="shared" si="49"/>
        <v>0</v>
      </c>
      <c r="AW122">
        <f t="shared" si="50"/>
        <v>0</v>
      </c>
      <c r="AX122">
        <f t="shared" si="51"/>
        <v>0</v>
      </c>
      <c r="AY122" s="14" cm="1">
        <f t="array" ref="AY122">SUMPRODUCT(LARGE(AN122:AX122, {1,2,3}))</f>
        <v>163</v>
      </c>
    </row>
    <row r="123" spans="1:52" x14ac:dyDescent="0.35">
      <c r="A123">
        <v>138303</v>
      </c>
      <c r="B123" t="str">
        <f t="shared" si="53"/>
        <v>EE138303</v>
      </c>
      <c r="C123" t="s">
        <v>6917</v>
      </c>
      <c r="D123" t="s">
        <v>6996</v>
      </c>
      <c r="E123" s="26" t="str">
        <f>_xlfn.IFNA((VLOOKUP(B123,IssueLookup!A:B,2,FALSE)),"")</f>
        <v>B</v>
      </c>
      <c r="F123" s="26" t="str">
        <f>_xlfn.IFNA((VLOOKUP(B123,IssueLookup!C:D,2,FALSE)),"")</f>
        <v>B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">
        <v>6886</v>
      </c>
      <c r="J123" t="s">
        <v>17</v>
      </c>
      <c r="K123" t="str">
        <f>_xlfn.IFNA((VLOOKUP(J123,DivisionLookup!A:B,2,FALSE)),"")</f>
        <v>South</v>
      </c>
      <c r="L123">
        <f>_xlfn.IFNA(VLOOKUP(E123,HandicapLookup!A:B,2,FALSE),"")</f>
        <v>10</v>
      </c>
      <c r="M123">
        <f>_xlfn.IFNA(VLOOKUP(F123,HandicapLookup!A:B,2,FALSE),"")</f>
        <v>10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v>0</v>
      </c>
      <c r="Q123" s="11">
        <f t="shared" si="31"/>
        <v>0</v>
      </c>
      <c r="R123">
        <v>67</v>
      </c>
      <c r="S123" s="11">
        <f t="shared" si="32"/>
        <v>77</v>
      </c>
      <c r="T123">
        <v>0</v>
      </c>
      <c r="U123" s="11">
        <f>IF(IF(T123,T123+$M123,0)&lt;=100,IF(T123,T123+$M123,0),100)</f>
        <v>0</v>
      </c>
      <c r="V123">
        <v>76</v>
      </c>
      <c r="W123" s="11">
        <f t="shared" si="55"/>
        <v>86</v>
      </c>
      <c r="X123"/>
      <c r="Y123" s="11">
        <f t="shared" si="34"/>
        <v>0</v>
      </c>
      <c r="Z123">
        <v>0</v>
      </c>
      <c r="AA123" s="11">
        <f t="shared" si="56"/>
        <v>0</v>
      </c>
      <c r="AB123"/>
      <c r="AC123" s="11">
        <f t="shared" si="35"/>
        <v>0</v>
      </c>
      <c r="AD123"/>
      <c r="AE123" s="11">
        <f t="shared" si="36"/>
        <v>0</v>
      </c>
      <c r="AF123"/>
      <c r="AG123" s="11">
        <f t="shared" si="37"/>
        <v>0</v>
      </c>
      <c r="AI123" s="11">
        <f t="shared" si="38"/>
        <v>0</v>
      </c>
      <c r="AJ123"/>
      <c r="AK123" s="11">
        <f t="shared" si="39"/>
        <v>0</v>
      </c>
      <c r="AL123" s="16">
        <f t="shared" si="40"/>
        <v>163</v>
      </c>
      <c r="AM123"/>
      <c r="AN123">
        <f t="shared" si="41"/>
        <v>0</v>
      </c>
      <c r="AO123">
        <f t="shared" si="42"/>
        <v>77</v>
      </c>
      <c r="AP123">
        <f t="shared" si="43"/>
        <v>0</v>
      </c>
      <c r="AQ123">
        <f t="shared" si="44"/>
        <v>86</v>
      </c>
      <c r="AR123">
        <f t="shared" si="45"/>
        <v>0</v>
      </c>
      <c r="AS123">
        <f t="shared" si="46"/>
        <v>0</v>
      </c>
      <c r="AT123">
        <f t="shared" si="47"/>
        <v>0</v>
      </c>
      <c r="AU123">
        <f t="shared" si="48"/>
        <v>0</v>
      </c>
      <c r="AV123">
        <f t="shared" si="49"/>
        <v>0</v>
      </c>
      <c r="AW123">
        <f t="shared" si="50"/>
        <v>0</v>
      </c>
      <c r="AX123">
        <f t="shared" si="51"/>
        <v>0</v>
      </c>
      <c r="AY123" s="14" cm="1">
        <f t="array" ref="AY123">SUMPRODUCT(LARGE(AN123:AX123, {1,2,3}))</f>
        <v>163</v>
      </c>
      <c r="AZ123"/>
    </row>
    <row r="124" spans="1:52" x14ac:dyDescent="0.35">
      <c r="A124" s="44">
        <v>138042</v>
      </c>
      <c r="B124" t="str">
        <f t="shared" si="53"/>
        <v>EE138042</v>
      </c>
      <c r="C124" t="s">
        <v>6893</v>
      </c>
      <c r="D124" t="s">
        <v>7170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">
        <v>6886</v>
      </c>
      <c r="J124" t="s">
        <v>22</v>
      </c>
      <c r="K124" t="str">
        <f>_xlfn.IFNA((VLOOKUP(J124,DivisionLookup!A:B,2,FALSE)),"")</f>
        <v>North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v>75</v>
      </c>
      <c r="Q124" s="11">
        <f t="shared" si="31"/>
        <v>85</v>
      </c>
      <c r="R124">
        <v>0</v>
      </c>
      <c r="S124" s="11">
        <f t="shared" si="32"/>
        <v>0</v>
      </c>
      <c r="T124">
        <v>66</v>
      </c>
      <c r="U124" s="11">
        <f>IF(IF(T124,T124+$L124,0)&lt;=100,IF(T124,T124+$L124,0),100)</f>
        <v>76</v>
      </c>
      <c r="V124">
        <v>0</v>
      </c>
      <c r="W124" s="11">
        <f t="shared" si="55"/>
        <v>0</v>
      </c>
      <c r="X124"/>
      <c r="Y124" s="11">
        <f t="shared" si="34"/>
        <v>0</v>
      </c>
      <c r="Z124">
        <v>0</v>
      </c>
      <c r="AA124" s="11">
        <f t="shared" si="56"/>
        <v>0</v>
      </c>
      <c r="AB124"/>
      <c r="AC124" s="11">
        <f t="shared" si="35"/>
        <v>0</v>
      </c>
      <c r="AD124"/>
      <c r="AE124" s="11">
        <f t="shared" si="36"/>
        <v>0</v>
      </c>
      <c r="AF124"/>
      <c r="AG124" s="11">
        <f t="shared" si="37"/>
        <v>0</v>
      </c>
      <c r="AI124" s="11">
        <f t="shared" si="38"/>
        <v>0</v>
      </c>
      <c r="AJ124"/>
      <c r="AK124" s="11">
        <f t="shared" si="39"/>
        <v>0</v>
      </c>
      <c r="AL124" s="16">
        <f t="shared" si="40"/>
        <v>161</v>
      </c>
      <c r="AN124">
        <f t="shared" si="41"/>
        <v>85</v>
      </c>
      <c r="AO124">
        <f t="shared" si="42"/>
        <v>0</v>
      </c>
      <c r="AP124">
        <f t="shared" si="43"/>
        <v>76</v>
      </c>
      <c r="AQ124">
        <f t="shared" si="44"/>
        <v>0</v>
      </c>
      <c r="AR124">
        <f t="shared" si="45"/>
        <v>0</v>
      </c>
      <c r="AS124">
        <f t="shared" si="46"/>
        <v>0</v>
      </c>
      <c r="AT124">
        <f t="shared" si="47"/>
        <v>0</v>
      </c>
      <c r="AU124">
        <f t="shared" si="48"/>
        <v>0</v>
      </c>
      <c r="AV124">
        <f t="shared" si="49"/>
        <v>0</v>
      </c>
      <c r="AW124">
        <f t="shared" si="50"/>
        <v>0</v>
      </c>
      <c r="AX124">
        <f t="shared" si="51"/>
        <v>0</v>
      </c>
      <c r="AY124" s="14" cm="1">
        <f t="array" ref="AY124">SUMPRODUCT(LARGE(AN124:AX124, {1,2,3}))</f>
        <v>161</v>
      </c>
      <c r="AZ124"/>
    </row>
    <row r="125" spans="1:52" x14ac:dyDescent="0.35">
      <c r="A125">
        <v>114087</v>
      </c>
      <c r="B125" t="str">
        <f t="shared" si="53"/>
        <v>EE114087</v>
      </c>
      <c r="C125" t="s">
        <v>6930</v>
      </c>
      <c r="D125" t="s">
        <v>7009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">
        <v>6888</v>
      </c>
      <c r="J125" t="s">
        <v>17</v>
      </c>
      <c r="K125" t="str">
        <f>_xlfn.IFNA((VLOOKUP(J125,DivisionLookup!A:B,2,FALSE)),"")</f>
        <v>South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v>0</v>
      </c>
      <c r="Q125" s="11">
        <f t="shared" si="31"/>
        <v>0</v>
      </c>
      <c r="R125">
        <v>75</v>
      </c>
      <c r="S125" s="11">
        <f t="shared" si="32"/>
        <v>85</v>
      </c>
      <c r="T125">
        <v>0</v>
      </c>
      <c r="U125" s="11">
        <f t="shared" ref="U125:U131" si="57">IF(IF(T125,T125+$M125,0)&lt;=100,IF(T125,T125+$M125,0),100)</f>
        <v>0</v>
      </c>
      <c r="V125">
        <v>63</v>
      </c>
      <c r="W125" s="11">
        <f t="shared" si="55"/>
        <v>73</v>
      </c>
      <c r="X125"/>
      <c r="Y125" s="11">
        <f t="shared" si="34"/>
        <v>0</v>
      </c>
      <c r="Z125">
        <v>0</v>
      </c>
      <c r="AA125" s="11">
        <f t="shared" si="56"/>
        <v>0</v>
      </c>
      <c r="AB125"/>
      <c r="AC125" s="11">
        <f t="shared" si="35"/>
        <v>0</v>
      </c>
      <c r="AD125"/>
      <c r="AE125" s="11">
        <f t="shared" si="36"/>
        <v>0</v>
      </c>
      <c r="AF125"/>
      <c r="AG125" s="11">
        <f t="shared" si="37"/>
        <v>0</v>
      </c>
      <c r="AI125" s="11">
        <f t="shared" si="38"/>
        <v>0</v>
      </c>
      <c r="AJ125"/>
      <c r="AK125" s="11">
        <f t="shared" si="39"/>
        <v>0</v>
      </c>
      <c r="AL125" s="16">
        <f t="shared" si="40"/>
        <v>158</v>
      </c>
      <c r="AM125"/>
      <c r="AN125">
        <f t="shared" si="41"/>
        <v>0</v>
      </c>
      <c r="AO125">
        <f t="shared" si="42"/>
        <v>85</v>
      </c>
      <c r="AP125">
        <f t="shared" si="43"/>
        <v>0</v>
      </c>
      <c r="AQ125">
        <f t="shared" si="44"/>
        <v>73</v>
      </c>
      <c r="AR125">
        <f t="shared" si="45"/>
        <v>0</v>
      </c>
      <c r="AS125">
        <f t="shared" si="46"/>
        <v>0</v>
      </c>
      <c r="AT125">
        <f t="shared" si="47"/>
        <v>0</v>
      </c>
      <c r="AU125">
        <f t="shared" si="48"/>
        <v>0</v>
      </c>
      <c r="AV125">
        <f t="shared" si="49"/>
        <v>0</v>
      </c>
      <c r="AW125">
        <f t="shared" si="50"/>
        <v>0</v>
      </c>
      <c r="AX125">
        <f t="shared" si="51"/>
        <v>0</v>
      </c>
      <c r="AY125" s="14" cm="1">
        <f t="array" ref="AY125">SUMPRODUCT(LARGE(AN125:AX125, {1,2,3}))</f>
        <v>158</v>
      </c>
      <c r="AZ125"/>
    </row>
    <row r="126" spans="1:52" x14ac:dyDescent="0.35">
      <c r="A126" s="44">
        <v>132337</v>
      </c>
      <c r="B126" t="str">
        <f t="shared" si="53"/>
        <v>EE132337</v>
      </c>
      <c r="C126" t="s">
        <v>7100</v>
      </c>
      <c r="D126" t="s">
        <v>7099</v>
      </c>
      <c r="E126" s="26" t="str">
        <f>_xlfn.IFNA((VLOOKUP(B126,IssueLookup!A:B,2,FALSE)),"")</f>
        <v>B</v>
      </c>
      <c r="F126" s="26" t="str">
        <f>_xlfn.IFNA((VLOOKUP(B126,IssueLookup!C:D,2,FALSE)),"")</f>
        <v>B</v>
      </c>
      <c r="G126" s="26" t="str">
        <f>_xlfn.IFNA((VLOOKUP(B126,IssueLookup!E:F,2,FALSE)),"")</f>
        <v>B</v>
      </c>
      <c r="H126" s="26" t="str">
        <f>_xlfn.IFNA((VLOOKUP(B126,IssueLookup!G:H,2,FALSE)),"")</f>
        <v>B</v>
      </c>
      <c r="I126" t="s">
        <v>7187</v>
      </c>
      <c r="J126" t="s">
        <v>18</v>
      </c>
      <c r="K126" t="str">
        <f>_xlfn.IFNA((VLOOKUP(J126,DivisionLookup!A:B,2,FALSE)),"")</f>
        <v>North</v>
      </c>
      <c r="L126">
        <f>_xlfn.IFNA(VLOOKUP(E126,HandicapLookup!A:B,2,FALSE),"")</f>
        <v>10</v>
      </c>
      <c r="M126">
        <f>_xlfn.IFNA(VLOOKUP(F126,HandicapLookup!A:B,2,FALSE),"")</f>
        <v>10</v>
      </c>
      <c r="N126">
        <f>_xlfn.IFNA(VLOOKUP(G126,HandicapLookup!A:B,2,FALSE),"")</f>
        <v>10</v>
      </c>
      <c r="O126">
        <f>_xlfn.IFNA(VLOOKUP(H126,HandicapLookup!A:B,2,FALSE),"")</f>
        <v>10</v>
      </c>
      <c r="P126">
        <v>67</v>
      </c>
      <c r="Q126" s="11">
        <f t="shared" si="31"/>
        <v>77</v>
      </c>
      <c r="R126">
        <v>0</v>
      </c>
      <c r="S126" s="11">
        <f t="shared" si="32"/>
        <v>0</v>
      </c>
      <c r="T126">
        <v>69</v>
      </c>
      <c r="U126" s="11">
        <f t="shared" si="57"/>
        <v>79</v>
      </c>
      <c r="V126">
        <v>0</v>
      </c>
      <c r="W126" s="11">
        <f t="shared" si="55"/>
        <v>0</v>
      </c>
      <c r="X126"/>
      <c r="Y126" s="11">
        <f t="shared" si="34"/>
        <v>0</v>
      </c>
      <c r="Z126">
        <v>0</v>
      </c>
      <c r="AA126" s="11">
        <f t="shared" si="56"/>
        <v>0</v>
      </c>
      <c r="AB126"/>
      <c r="AC126" s="11">
        <f t="shared" si="35"/>
        <v>0</v>
      </c>
      <c r="AD126"/>
      <c r="AE126" s="11">
        <f t="shared" si="36"/>
        <v>0</v>
      </c>
      <c r="AF126"/>
      <c r="AG126" s="11">
        <f t="shared" si="37"/>
        <v>0</v>
      </c>
      <c r="AI126" s="11">
        <f t="shared" si="38"/>
        <v>0</v>
      </c>
      <c r="AJ126"/>
      <c r="AK126" s="11">
        <f t="shared" si="39"/>
        <v>0</v>
      </c>
      <c r="AL126" s="16">
        <f t="shared" si="40"/>
        <v>156</v>
      </c>
      <c r="AM126"/>
      <c r="AN126">
        <f t="shared" si="41"/>
        <v>77</v>
      </c>
      <c r="AO126">
        <f t="shared" si="42"/>
        <v>0</v>
      </c>
      <c r="AP126">
        <f t="shared" si="43"/>
        <v>79</v>
      </c>
      <c r="AQ126">
        <f t="shared" si="44"/>
        <v>0</v>
      </c>
      <c r="AR126">
        <f t="shared" si="45"/>
        <v>0</v>
      </c>
      <c r="AS126">
        <f t="shared" si="46"/>
        <v>0</v>
      </c>
      <c r="AT126">
        <f t="shared" si="47"/>
        <v>0</v>
      </c>
      <c r="AU126">
        <f t="shared" si="48"/>
        <v>0</v>
      </c>
      <c r="AV126">
        <f t="shared" si="49"/>
        <v>0</v>
      </c>
      <c r="AW126">
        <f t="shared" si="50"/>
        <v>0</v>
      </c>
      <c r="AX126">
        <f t="shared" si="51"/>
        <v>0</v>
      </c>
      <c r="AY126" s="14" cm="1">
        <f t="array" ref="AY126">SUMPRODUCT(LARGE(AN126:AX126, {1,2,3}))</f>
        <v>156</v>
      </c>
      <c r="AZ126"/>
    </row>
    <row r="127" spans="1:52" x14ac:dyDescent="0.35">
      <c r="A127">
        <v>130499</v>
      </c>
      <c r="B127" t="str">
        <f t="shared" si="53"/>
        <v>EE130499</v>
      </c>
      <c r="C127" t="s">
        <v>6915</v>
      </c>
      <c r="D127" t="s">
        <v>6993</v>
      </c>
      <c r="E127" s="26" t="str">
        <f>_xlfn.IFNA((VLOOKUP(B127,IssueLookup!A:B,2,FALSE)),"")</f>
        <v>B</v>
      </c>
      <c r="F127" s="26" t="str">
        <f>_xlfn.IFNA((VLOOKUP(B127,IssueLookup!C:D,2,FALSE)),"")</f>
        <v>B</v>
      </c>
      <c r="G127" s="26" t="str">
        <f>_xlfn.IFNA((VLOOKUP(B127,IssueLookup!E:F,2,FALSE)),"")</f>
        <v>B</v>
      </c>
      <c r="H127" s="26" t="str">
        <f>_xlfn.IFNA((VLOOKUP(B127,IssueLookup!G:H,2,FALSE)),"")</f>
        <v>B</v>
      </c>
      <c r="I127" t="s">
        <v>6889</v>
      </c>
      <c r="J127" t="s">
        <v>17</v>
      </c>
      <c r="K127" t="str">
        <f>_xlfn.IFNA((VLOOKUP(J127,DivisionLookup!A:B,2,FALSE)),"")</f>
        <v>South</v>
      </c>
      <c r="L127">
        <f>_xlfn.IFNA(VLOOKUP(E127,HandicapLookup!A:B,2,FALSE),"")</f>
        <v>10</v>
      </c>
      <c r="M127">
        <f>_xlfn.IFNA(VLOOKUP(F127,HandicapLookup!A:B,2,FALSE),"")</f>
        <v>10</v>
      </c>
      <c r="N127">
        <f>_xlfn.IFNA(VLOOKUP(G127,HandicapLookup!A:B,2,FALSE),"")</f>
        <v>10</v>
      </c>
      <c r="O127">
        <f>_xlfn.IFNA(VLOOKUP(H127,HandicapLookup!A:B,2,FALSE),"")</f>
        <v>10</v>
      </c>
      <c r="P127">
        <v>0</v>
      </c>
      <c r="Q127" s="11">
        <f t="shared" si="31"/>
        <v>0</v>
      </c>
      <c r="R127">
        <v>76</v>
      </c>
      <c r="S127" s="11">
        <f t="shared" si="32"/>
        <v>86</v>
      </c>
      <c r="T127">
        <v>0</v>
      </c>
      <c r="U127" s="11">
        <f t="shared" si="57"/>
        <v>0</v>
      </c>
      <c r="V127">
        <v>60</v>
      </c>
      <c r="W127" s="11">
        <f t="shared" si="55"/>
        <v>70</v>
      </c>
      <c r="X127"/>
      <c r="Y127" s="11">
        <f t="shared" si="34"/>
        <v>0</v>
      </c>
      <c r="Z127">
        <v>0</v>
      </c>
      <c r="AA127" s="11">
        <f t="shared" si="56"/>
        <v>0</v>
      </c>
      <c r="AB127"/>
      <c r="AC127" s="11">
        <f t="shared" si="35"/>
        <v>0</v>
      </c>
      <c r="AD127"/>
      <c r="AE127" s="11">
        <f t="shared" si="36"/>
        <v>0</v>
      </c>
      <c r="AF127"/>
      <c r="AG127" s="11">
        <f t="shared" si="37"/>
        <v>0</v>
      </c>
      <c r="AI127" s="11">
        <f t="shared" si="38"/>
        <v>0</v>
      </c>
      <c r="AJ127"/>
      <c r="AK127" s="11">
        <f t="shared" si="39"/>
        <v>0</v>
      </c>
      <c r="AL127" s="16">
        <f t="shared" si="40"/>
        <v>156</v>
      </c>
      <c r="AM127"/>
      <c r="AN127">
        <f t="shared" si="41"/>
        <v>0</v>
      </c>
      <c r="AO127">
        <f t="shared" si="42"/>
        <v>86</v>
      </c>
      <c r="AP127">
        <f t="shared" si="43"/>
        <v>0</v>
      </c>
      <c r="AQ127">
        <f t="shared" si="44"/>
        <v>70</v>
      </c>
      <c r="AR127">
        <f t="shared" si="45"/>
        <v>0</v>
      </c>
      <c r="AS127">
        <f t="shared" si="46"/>
        <v>0</v>
      </c>
      <c r="AT127">
        <f t="shared" si="47"/>
        <v>0</v>
      </c>
      <c r="AU127">
        <f t="shared" si="48"/>
        <v>0</v>
      </c>
      <c r="AV127">
        <f t="shared" si="49"/>
        <v>0</v>
      </c>
      <c r="AW127">
        <f t="shared" si="50"/>
        <v>0</v>
      </c>
      <c r="AX127">
        <f t="shared" si="51"/>
        <v>0</v>
      </c>
      <c r="AY127" s="14" cm="1">
        <f t="array" ref="AY127">SUMPRODUCT(LARGE(AN127:AX127, {1,2,3}))</f>
        <v>156</v>
      </c>
      <c r="AZ127"/>
    </row>
    <row r="128" spans="1:52" x14ac:dyDescent="0.35">
      <c r="A128">
        <v>119073</v>
      </c>
      <c r="B128" t="str">
        <f t="shared" si="53"/>
        <v>EE119073</v>
      </c>
      <c r="C128" t="s">
        <v>6939</v>
      </c>
      <c r="D128" t="s">
        <v>7065</v>
      </c>
      <c r="E128" s="26" t="str">
        <f>_xlfn.IFNA((VLOOKUP(B128,IssueLookup!A:B,2,FALSE)),"")</f>
        <v>B</v>
      </c>
      <c r="F128" s="26" t="str">
        <f>_xlfn.IFNA((VLOOKUP(B128,IssueLookup!C:D,2,FALSE)),"")</f>
        <v>B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">
        <v>6886</v>
      </c>
      <c r="J128" t="s">
        <v>19</v>
      </c>
      <c r="K128" t="str">
        <f>_xlfn.IFNA((VLOOKUP(J128,DivisionLookup!A:B,2,FALSE)),"")</f>
        <v>South</v>
      </c>
      <c r="L128">
        <f>_xlfn.IFNA(VLOOKUP(E128,HandicapLookup!A:B,2,FALSE),"")</f>
        <v>10</v>
      </c>
      <c r="M128">
        <f>_xlfn.IFNA(VLOOKUP(F128,HandicapLookup!A:B,2,FALSE),"")</f>
        <v>10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v>0</v>
      </c>
      <c r="Q128" s="11">
        <f t="shared" si="31"/>
        <v>0</v>
      </c>
      <c r="R128">
        <v>67</v>
      </c>
      <c r="S128" s="11">
        <f t="shared" si="32"/>
        <v>77</v>
      </c>
      <c r="T128">
        <v>0</v>
      </c>
      <c r="U128" s="11">
        <f t="shared" si="57"/>
        <v>0</v>
      </c>
      <c r="V128">
        <v>69</v>
      </c>
      <c r="W128" s="11">
        <f t="shared" si="55"/>
        <v>79</v>
      </c>
      <c r="X128"/>
      <c r="Y128" s="11">
        <f t="shared" si="34"/>
        <v>0</v>
      </c>
      <c r="Z128">
        <v>0</v>
      </c>
      <c r="AA128" s="11">
        <f t="shared" si="56"/>
        <v>0</v>
      </c>
      <c r="AB128"/>
      <c r="AC128" s="11">
        <f t="shared" si="35"/>
        <v>0</v>
      </c>
      <c r="AD128"/>
      <c r="AE128" s="11">
        <f t="shared" si="36"/>
        <v>0</v>
      </c>
      <c r="AF128"/>
      <c r="AG128" s="11">
        <f t="shared" si="37"/>
        <v>0</v>
      </c>
      <c r="AI128" s="11">
        <f t="shared" si="38"/>
        <v>0</v>
      </c>
      <c r="AJ128"/>
      <c r="AK128" s="11">
        <f t="shared" si="39"/>
        <v>0</v>
      </c>
      <c r="AL128" s="16">
        <f t="shared" si="40"/>
        <v>156</v>
      </c>
      <c r="AM128"/>
      <c r="AN128">
        <f t="shared" si="41"/>
        <v>0</v>
      </c>
      <c r="AO128">
        <f t="shared" si="42"/>
        <v>77</v>
      </c>
      <c r="AP128">
        <f t="shared" si="43"/>
        <v>0</v>
      </c>
      <c r="AQ128">
        <f t="shared" si="44"/>
        <v>79</v>
      </c>
      <c r="AR128">
        <f t="shared" si="45"/>
        <v>0</v>
      </c>
      <c r="AS128">
        <f t="shared" si="46"/>
        <v>0</v>
      </c>
      <c r="AT128">
        <f t="shared" si="47"/>
        <v>0</v>
      </c>
      <c r="AU128">
        <f t="shared" si="48"/>
        <v>0</v>
      </c>
      <c r="AV128">
        <f t="shared" si="49"/>
        <v>0</v>
      </c>
      <c r="AW128">
        <f t="shared" si="50"/>
        <v>0</v>
      </c>
      <c r="AX128">
        <f t="shared" si="51"/>
        <v>0</v>
      </c>
      <c r="AY128" s="14" cm="1">
        <f t="array" ref="AY128">SUMPRODUCT(LARGE(AN128:AX128, {1,2,3}))</f>
        <v>156</v>
      </c>
      <c r="AZ128"/>
    </row>
    <row r="129" spans="1:52" x14ac:dyDescent="0.35">
      <c r="A129">
        <v>3042</v>
      </c>
      <c r="B129" t="str">
        <f t="shared" si="53"/>
        <v>EE3042</v>
      </c>
      <c r="C129" t="s">
        <v>6945</v>
      </c>
      <c r="D129" t="s">
        <v>7026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">
        <v>6889</v>
      </c>
      <c r="J129" t="s">
        <v>20</v>
      </c>
      <c r="K129" t="str">
        <f>_xlfn.IFNA((VLOOKUP(J129,DivisionLookup!A:B,2,FALSE)),"")</f>
        <v>South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v>0</v>
      </c>
      <c r="Q129" s="11">
        <f t="shared" si="31"/>
        <v>0</v>
      </c>
      <c r="R129">
        <v>63</v>
      </c>
      <c r="S129" s="11">
        <f t="shared" si="32"/>
        <v>73</v>
      </c>
      <c r="T129">
        <v>0</v>
      </c>
      <c r="U129" s="11">
        <f t="shared" si="57"/>
        <v>0</v>
      </c>
      <c r="V129">
        <v>71</v>
      </c>
      <c r="W129" s="11">
        <f t="shared" si="55"/>
        <v>81</v>
      </c>
      <c r="X129"/>
      <c r="Y129" s="11">
        <f t="shared" si="34"/>
        <v>0</v>
      </c>
      <c r="Z129">
        <v>0</v>
      </c>
      <c r="AA129" s="11">
        <f t="shared" si="56"/>
        <v>0</v>
      </c>
      <c r="AB129"/>
      <c r="AC129" s="11">
        <f t="shared" si="35"/>
        <v>0</v>
      </c>
      <c r="AD129"/>
      <c r="AE129" s="11">
        <f t="shared" si="36"/>
        <v>0</v>
      </c>
      <c r="AF129"/>
      <c r="AG129" s="11">
        <f t="shared" si="37"/>
        <v>0</v>
      </c>
      <c r="AI129" s="11">
        <f t="shared" si="38"/>
        <v>0</v>
      </c>
      <c r="AJ129"/>
      <c r="AK129" s="11">
        <f t="shared" si="39"/>
        <v>0</v>
      </c>
      <c r="AL129" s="16">
        <f t="shared" si="40"/>
        <v>154</v>
      </c>
      <c r="AM129"/>
      <c r="AN129">
        <f t="shared" si="41"/>
        <v>0</v>
      </c>
      <c r="AO129">
        <f t="shared" si="42"/>
        <v>73</v>
      </c>
      <c r="AP129">
        <f t="shared" si="43"/>
        <v>0</v>
      </c>
      <c r="AQ129">
        <f t="shared" si="44"/>
        <v>81</v>
      </c>
      <c r="AR129">
        <f t="shared" si="45"/>
        <v>0</v>
      </c>
      <c r="AS129">
        <f t="shared" si="46"/>
        <v>0</v>
      </c>
      <c r="AT129">
        <f t="shared" si="47"/>
        <v>0</v>
      </c>
      <c r="AU129">
        <f t="shared" si="48"/>
        <v>0</v>
      </c>
      <c r="AV129">
        <f t="shared" si="49"/>
        <v>0</v>
      </c>
      <c r="AW129">
        <f t="shared" si="50"/>
        <v>0</v>
      </c>
      <c r="AX129">
        <f t="shared" si="51"/>
        <v>0</v>
      </c>
      <c r="AY129" s="14" cm="1">
        <f t="array" ref="AY129">SUMPRODUCT(LARGE(AN129:AX129, {1,2,3}))</f>
        <v>154</v>
      </c>
      <c r="AZ129"/>
    </row>
    <row r="130" spans="1:52" x14ac:dyDescent="0.35">
      <c r="A130">
        <v>133800</v>
      </c>
      <c r="B130" t="str">
        <f t="shared" si="53"/>
        <v>EE133800</v>
      </c>
      <c r="C130" t="s">
        <v>6938</v>
      </c>
      <c r="D130" t="s">
        <v>7017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">
        <v>6886</v>
      </c>
      <c r="J130" t="s">
        <v>20</v>
      </c>
      <c r="K130" t="str">
        <f>_xlfn.IFNA((VLOOKUP(J130,DivisionLookup!A:B,2,FALSE)),"")</f>
        <v>South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v>0</v>
      </c>
      <c r="Q130" s="11">
        <f t="shared" ref="Q130:Q193" si="58">IF(IF(P130,P130+$L130,0)&lt;=100,IF(P130,P130+$L130,0),100)</f>
        <v>0</v>
      </c>
      <c r="R130">
        <v>71</v>
      </c>
      <c r="S130" s="11">
        <f t="shared" ref="S130:S193" si="59">IF(IF(R130,R130+$L130,0)&lt;=100,IF(R130,R130+$L130,0),100)</f>
        <v>81</v>
      </c>
      <c r="T130">
        <v>0</v>
      </c>
      <c r="U130" s="11">
        <f t="shared" si="57"/>
        <v>0</v>
      </c>
      <c r="V130">
        <v>62</v>
      </c>
      <c r="W130" s="11">
        <f t="shared" ref="W130:W161" si="60">IF(IF(V130,V130+$M130,0)&lt;=100,IF(V130,V130+$M130,0),100)</f>
        <v>72</v>
      </c>
      <c r="X130"/>
      <c r="Y130" s="11">
        <f t="shared" ref="Y130:Y193" si="61">IF(IF(X130,X130+$M130,0)&lt;=100,IF(X130,X130+$M130,0),100)</f>
        <v>0</v>
      </c>
      <c r="Z130">
        <v>0</v>
      </c>
      <c r="AA130" s="11">
        <f t="shared" si="56"/>
        <v>0</v>
      </c>
      <c r="AB130"/>
      <c r="AC130" s="11">
        <f t="shared" ref="AC130:AC193" si="62">IF(IF(AB130,AB130+$M130,0)&lt;=100,IF(AB130,AB130+$M130,0),100)</f>
        <v>0</v>
      </c>
      <c r="AD130"/>
      <c r="AE130" s="11">
        <f t="shared" ref="AE130:AE193" si="63">IF(IF(AD130,AD130+$O130,0)&lt;=100,IF(AD130,AD130+$O130,0),100)</f>
        <v>0</v>
      </c>
      <c r="AF130"/>
      <c r="AG130" s="11">
        <f t="shared" ref="AG130:AG193" si="64">IF(IF(AF130,AF130+$O130,0)&lt;=100,IF(AF130,AF130+$O130,0),100)</f>
        <v>0</v>
      </c>
      <c r="AI130" s="11">
        <f t="shared" ref="AI130:AI193" si="65">IF(IF(AH130,AH130+$N130,0)&lt;=100,IF(AH130,AH130+$N130,0),100)+(IF(AH130&gt;0,1,))</f>
        <v>0</v>
      </c>
      <c r="AJ130"/>
      <c r="AK130" s="11">
        <f t="shared" ref="AK130:AK193" si="66">IF(IF(AJ130,AJ130+$O130,0)&lt;=100,IF(AJ130,AJ130+$O130,0),100)</f>
        <v>0</v>
      </c>
      <c r="AL130" s="16">
        <f t="shared" ref="AL130:AL193" si="67">Q130+S130+U130+W130+Y130+AA130+AC130+AE130+AG130+AI130+AK130</f>
        <v>153</v>
      </c>
      <c r="AM130"/>
      <c r="AN130">
        <f t="shared" ref="AN130:AN193" si="68">Q130</f>
        <v>0</v>
      </c>
      <c r="AO130">
        <f t="shared" ref="AO130:AO193" si="69">S130</f>
        <v>81</v>
      </c>
      <c r="AP130">
        <f t="shared" ref="AP130:AP193" si="70">U130</f>
        <v>0</v>
      </c>
      <c r="AQ130">
        <f t="shared" ref="AQ130:AQ193" si="71">W130</f>
        <v>72</v>
      </c>
      <c r="AR130">
        <f t="shared" ref="AR130:AR193" si="72">Y130</f>
        <v>0</v>
      </c>
      <c r="AS130">
        <f t="shared" ref="AS130:AS193" si="73">AA130</f>
        <v>0</v>
      </c>
      <c r="AT130">
        <f t="shared" ref="AT130:AT193" si="74">AC130</f>
        <v>0</v>
      </c>
      <c r="AU130">
        <f t="shared" ref="AU130:AU193" si="75">AE130</f>
        <v>0</v>
      </c>
      <c r="AV130">
        <f t="shared" ref="AV130:AV193" si="76">AG130</f>
        <v>0</v>
      </c>
      <c r="AW130">
        <f t="shared" ref="AW130:AW193" si="77">AI130</f>
        <v>0</v>
      </c>
      <c r="AX130">
        <f t="shared" ref="AX130:AX193" si="78">AK130</f>
        <v>0</v>
      </c>
      <c r="AY130" s="14" cm="1">
        <f t="array" ref="AY130">SUMPRODUCT(LARGE(AN130:AX130, {1,2,3}))</f>
        <v>153</v>
      </c>
      <c r="AZ130"/>
    </row>
    <row r="131" spans="1:52" x14ac:dyDescent="0.35">
      <c r="A131" s="44">
        <v>71767</v>
      </c>
      <c r="B131" t="str">
        <f t="shared" si="53"/>
        <v>EE71767</v>
      </c>
      <c r="C131" t="s">
        <v>6912</v>
      </c>
      <c r="D131" t="s">
        <v>7104</v>
      </c>
      <c r="E131" s="26" t="str">
        <f>_xlfn.IFNA((VLOOKUP(B131,IssueLookup!A:B,2,FALSE)),"")</f>
        <v>B</v>
      </c>
      <c r="F131" s="26" t="str">
        <f>_xlfn.IFNA((VLOOKUP(B131,IssueLookup!C:D,2,FALSE)),"")</f>
        <v>B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">
        <v>6889</v>
      </c>
      <c r="J131" t="s">
        <v>18</v>
      </c>
      <c r="K131" t="str">
        <f>_xlfn.IFNA((VLOOKUP(J131,DivisionLookup!A:B,2,FALSE)),"")</f>
        <v>North</v>
      </c>
      <c r="L131">
        <f>_xlfn.IFNA(VLOOKUP(E131,HandicapLookup!A:B,2,FALSE),"")</f>
        <v>10</v>
      </c>
      <c r="M131">
        <f>_xlfn.IFNA(VLOOKUP(F131,HandicapLookup!A:B,2,FALSE),"")</f>
        <v>10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v>67</v>
      </c>
      <c r="Q131" s="11">
        <f t="shared" si="58"/>
        <v>77</v>
      </c>
      <c r="R131">
        <v>0</v>
      </c>
      <c r="S131" s="11">
        <f t="shared" si="59"/>
        <v>0</v>
      </c>
      <c r="T131">
        <v>61</v>
      </c>
      <c r="U131" s="11">
        <f t="shared" si="57"/>
        <v>71</v>
      </c>
      <c r="V131">
        <v>0</v>
      </c>
      <c r="W131" s="11">
        <f t="shared" si="60"/>
        <v>0</v>
      </c>
      <c r="X131"/>
      <c r="Y131" s="11">
        <f t="shared" si="61"/>
        <v>0</v>
      </c>
      <c r="Z131">
        <v>0</v>
      </c>
      <c r="AA131" s="11">
        <f t="shared" si="56"/>
        <v>0</v>
      </c>
      <c r="AB131"/>
      <c r="AC131" s="11">
        <f t="shared" si="62"/>
        <v>0</v>
      </c>
      <c r="AD131"/>
      <c r="AE131" s="11">
        <f t="shared" si="63"/>
        <v>0</v>
      </c>
      <c r="AF131"/>
      <c r="AG131" s="11">
        <f t="shared" si="64"/>
        <v>0</v>
      </c>
      <c r="AI131" s="11">
        <f t="shared" si="65"/>
        <v>0</v>
      </c>
      <c r="AJ131"/>
      <c r="AK131" s="11">
        <f t="shared" si="66"/>
        <v>0</v>
      </c>
      <c r="AL131" s="16">
        <f t="shared" si="67"/>
        <v>148</v>
      </c>
      <c r="AM131"/>
      <c r="AN131">
        <f t="shared" si="68"/>
        <v>77</v>
      </c>
      <c r="AO131">
        <f t="shared" si="69"/>
        <v>0</v>
      </c>
      <c r="AP131">
        <f t="shared" si="70"/>
        <v>71</v>
      </c>
      <c r="AQ131">
        <f t="shared" si="71"/>
        <v>0</v>
      </c>
      <c r="AR131">
        <f t="shared" si="72"/>
        <v>0</v>
      </c>
      <c r="AS131">
        <f t="shared" si="73"/>
        <v>0</v>
      </c>
      <c r="AT131">
        <f t="shared" si="74"/>
        <v>0</v>
      </c>
      <c r="AU131">
        <f t="shared" si="75"/>
        <v>0</v>
      </c>
      <c r="AV131">
        <f t="shared" si="76"/>
        <v>0</v>
      </c>
      <c r="AW131">
        <f t="shared" si="77"/>
        <v>0</v>
      </c>
      <c r="AX131">
        <f t="shared" si="78"/>
        <v>0</v>
      </c>
      <c r="AY131" s="14" cm="1">
        <f t="array" ref="AY131">SUMPRODUCT(LARGE(AN131:AX131, {1,2,3}))</f>
        <v>148</v>
      </c>
      <c r="AZ131"/>
    </row>
    <row r="132" spans="1:52" x14ac:dyDescent="0.35">
      <c r="A132" s="44">
        <v>141323</v>
      </c>
      <c r="B132" t="str">
        <f t="shared" si="53"/>
        <v>EE141323</v>
      </c>
      <c r="C132" t="s">
        <v>7121</v>
      </c>
      <c r="D132" t="s">
        <v>6968</v>
      </c>
      <c r="E132" s="26" t="str">
        <f>_xlfn.IFNA((VLOOKUP(B132,IssueLookup!A:B,2,FALSE)),"")</f>
        <v>B</v>
      </c>
      <c r="F132" s="26" t="str">
        <f>_xlfn.IFNA((VLOOKUP(B132,IssueLookup!C:D,2,FALSE)),"")</f>
        <v>B</v>
      </c>
      <c r="G132" s="26" t="str">
        <f>_xlfn.IFNA((VLOOKUP(B132,IssueLookup!E:F,2,FALSE)),"")</f>
        <v>B</v>
      </c>
      <c r="H132" s="26" t="str">
        <f>_xlfn.IFNA((VLOOKUP(B132,IssueLookup!G:H,2,FALSE)),"")</f>
        <v>B</v>
      </c>
      <c r="I132" t="s">
        <v>6886</v>
      </c>
      <c r="J132" t="s">
        <v>21</v>
      </c>
      <c r="K132" t="str">
        <f>_xlfn.IFNA((VLOOKUP(J132,DivisionLookup!A:B,2,FALSE)),"")</f>
        <v>North</v>
      </c>
      <c r="L132">
        <f>_xlfn.IFNA(VLOOKUP(E132,HandicapLookup!A:B,2,FALSE),"")</f>
        <v>10</v>
      </c>
      <c r="M132">
        <f>_xlfn.IFNA(VLOOKUP(F132,HandicapLookup!A:B,2,FALSE),"")</f>
        <v>10</v>
      </c>
      <c r="N132">
        <f>_xlfn.IFNA(VLOOKUP(G132,HandicapLookup!A:B,2,FALSE),"")</f>
        <v>10</v>
      </c>
      <c r="O132">
        <f>_xlfn.IFNA(VLOOKUP(H132,HandicapLookup!A:B,2,FALSE),"")</f>
        <v>10</v>
      </c>
      <c r="P132">
        <v>61</v>
      </c>
      <c r="Q132" s="11">
        <f t="shared" si="58"/>
        <v>71</v>
      </c>
      <c r="R132">
        <v>0</v>
      </c>
      <c r="S132" s="11">
        <f t="shared" si="59"/>
        <v>0</v>
      </c>
      <c r="T132">
        <v>66</v>
      </c>
      <c r="U132" s="11">
        <f>IF(IF(T132,T132+$L132,0)&lt;=100,IF(T132,T132+$L132,0),100)</f>
        <v>76</v>
      </c>
      <c r="V132">
        <v>0</v>
      </c>
      <c r="W132" s="11">
        <f t="shared" si="60"/>
        <v>0</v>
      </c>
      <c r="X132"/>
      <c r="Y132" s="11">
        <f t="shared" si="61"/>
        <v>0</v>
      </c>
      <c r="Z132">
        <v>0</v>
      </c>
      <c r="AA132" s="11">
        <f t="shared" si="56"/>
        <v>0</v>
      </c>
      <c r="AB132"/>
      <c r="AC132" s="11">
        <f t="shared" si="62"/>
        <v>0</v>
      </c>
      <c r="AD132"/>
      <c r="AE132" s="11">
        <f t="shared" si="63"/>
        <v>0</v>
      </c>
      <c r="AF132"/>
      <c r="AG132" s="11">
        <f t="shared" si="64"/>
        <v>0</v>
      </c>
      <c r="AI132" s="11">
        <f t="shared" si="65"/>
        <v>0</v>
      </c>
      <c r="AJ132"/>
      <c r="AK132" s="11">
        <f t="shared" si="66"/>
        <v>0</v>
      </c>
      <c r="AL132" s="16">
        <f t="shared" si="67"/>
        <v>147</v>
      </c>
      <c r="AM132"/>
      <c r="AN132">
        <f t="shared" si="68"/>
        <v>71</v>
      </c>
      <c r="AO132">
        <f t="shared" si="69"/>
        <v>0</v>
      </c>
      <c r="AP132">
        <f t="shared" si="70"/>
        <v>76</v>
      </c>
      <c r="AQ132">
        <f t="shared" si="71"/>
        <v>0</v>
      </c>
      <c r="AR132">
        <f t="shared" si="72"/>
        <v>0</v>
      </c>
      <c r="AS132">
        <f t="shared" si="73"/>
        <v>0</v>
      </c>
      <c r="AT132">
        <f t="shared" si="74"/>
        <v>0</v>
      </c>
      <c r="AU132">
        <f t="shared" si="75"/>
        <v>0</v>
      </c>
      <c r="AV132">
        <f t="shared" si="76"/>
        <v>0</v>
      </c>
      <c r="AW132">
        <f t="shared" si="77"/>
        <v>0</v>
      </c>
      <c r="AX132">
        <f t="shared" si="78"/>
        <v>0</v>
      </c>
      <c r="AY132" s="14" cm="1">
        <f t="array" ref="AY132">SUMPRODUCT(LARGE(AN132:AX132, {1,2,3}))</f>
        <v>147</v>
      </c>
    </row>
    <row r="133" spans="1:52" x14ac:dyDescent="0.35">
      <c r="A133" s="44">
        <v>139783</v>
      </c>
      <c r="B133" t="str">
        <f t="shared" si="53"/>
        <v>EE139783</v>
      </c>
      <c r="C133" t="s">
        <v>6893</v>
      </c>
      <c r="D133" t="s">
        <v>7152</v>
      </c>
      <c r="E133" s="26" t="str">
        <f>_xlfn.IFNA((VLOOKUP(B133,IssueLookup!A:B,2,FALSE)),"")</f>
        <v>B</v>
      </c>
      <c r="F133" s="26" t="str">
        <f>_xlfn.IFNA((VLOOKUP(B133,IssueLookup!C:D,2,FALSE)),"")</f>
        <v>B</v>
      </c>
      <c r="G133" s="26" t="str">
        <f>_xlfn.IFNA((VLOOKUP(B133,IssueLookup!E:F,2,FALSE)),"")</f>
        <v>B</v>
      </c>
      <c r="H133" s="26" t="str">
        <f>_xlfn.IFNA((VLOOKUP(B133,IssueLookup!G:H,2,FALSE)),"")</f>
        <v>B</v>
      </c>
      <c r="I133" t="s">
        <v>6886</v>
      </c>
      <c r="J133" t="s">
        <v>21</v>
      </c>
      <c r="K133" t="str">
        <f>_xlfn.IFNA((VLOOKUP(J133,DivisionLookup!A:B,2,FALSE)),"")</f>
        <v>North</v>
      </c>
      <c r="L133">
        <f>_xlfn.IFNA(VLOOKUP(E133,HandicapLookup!A:B,2,FALSE),"")</f>
        <v>10</v>
      </c>
      <c r="M133">
        <f>_xlfn.IFNA(VLOOKUP(F133,HandicapLookup!A:B,2,FALSE),"")</f>
        <v>10</v>
      </c>
      <c r="N133">
        <f>_xlfn.IFNA(VLOOKUP(G133,HandicapLookup!A:B,2,FALSE),"")</f>
        <v>10</v>
      </c>
      <c r="O133">
        <f>_xlfn.IFNA(VLOOKUP(H133,HandicapLookup!A:B,2,FALSE),"")</f>
        <v>10</v>
      </c>
      <c r="P133">
        <v>68</v>
      </c>
      <c r="Q133" s="11">
        <f t="shared" si="58"/>
        <v>78</v>
      </c>
      <c r="R133">
        <v>0</v>
      </c>
      <c r="S133" s="11">
        <f t="shared" si="59"/>
        <v>0</v>
      </c>
      <c r="T133">
        <v>58</v>
      </c>
      <c r="U133" s="11">
        <f>IF(IF(T133,T133+$L133,0)&lt;=100,IF(T133,T133+$L133,0),100)</f>
        <v>68</v>
      </c>
      <c r="V133">
        <v>0</v>
      </c>
      <c r="W133" s="11">
        <f t="shared" si="60"/>
        <v>0</v>
      </c>
      <c r="X133"/>
      <c r="Y133" s="11">
        <f t="shared" si="61"/>
        <v>0</v>
      </c>
      <c r="Z133">
        <v>0</v>
      </c>
      <c r="AA133" s="11">
        <f t="shared" si="56"/>
        <v>0</v>
      </c>
      <c r="AB133"/>
      <c r="AC133" s="11">
        <f t="shared" si="62"/>
        <v>0</v>
      </c>
      <c r="AD133"/>
      <c r="AE133" s="11">
        <f t="shared" si="63"/>
        <v>0</v>
      </c>
      <c r="AF133"/>
      <c r="AG133" s="11">
        <f t="shared" si="64"/>
        <v>0</v>
      </c>
      <c r="AI133" s="11">
        <f t="shared" si="65"/>
        <v>0</v>
      </c>
      <c r="AJ133"/>
      <c r="AK133" s="11">
        <f t="shared" si="66"/>
        <v>0</v>
      </c>
      <c r="AL133" s="16">
        <f t="shared" si="67"/>
        <v>146</v>
      </c>
      <c r="AM133"/>
      <c r="AN133">
        <f t="shared" si="68"/>
        <v>78</v>
      </c>
      <c r="AO133">
        <f t="shared" si="69"/>
        <v>0</v>
      </c>
      <c r="AP133">
        <f t="shared" si="70"/>
        <v>68</v>
      </c>
      <c r="AQ133">
        <f t="shared" si="71"/>
        <v>0</v>
      </c>
      <c r="AR133">
        <f t="shared" si="72"/>
        <v>0</v>
      </c>
      <c r="AS133">
        <f t="shared" si="73"/>
        <v>0</v>
      </c>
      <c r="AT133">
        <f t="shared" si="74"/>
        <v>0</v>
      </c>
      <c r="AU133">
        <f t="shared" si="75"/>
        <v>0</v>
      </c>
      <c r="AV133">
        <f t="shared" si="76"/>
        <v>0</v>
      </c>
      <c r="AW133">
        <f t="shared" si="77"/>
        <v>0</v>
      </c>
      <c r="AX133">
        <f t="shared" si="78"/>
        <v>0</v>
      </c>
      <c r="AY133" s="14" cm="1">
        <f t="array" ref="AY133">SUMPRODUCT(LARGE(AN133:AX133, {1,2,3}))</f>
        <v>146</v>
      </c>
      <c r="AZ133"/>
    </row>
    <row r="134" spans="1:52" x14ac:dyDescent="0.35">
      <c r="A134">
        <v>130704</v>
      </c>
      <c r="B134" t="str">
        <f t="shared" si="53"/>
        <v>EE130704</v>
      </c>
      <c r="C134" t="s">
        <v>6906</v>
      </c>
      <c r="D134" t="s">
        <v>6981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">
        <v>6889</v>
      </c>
      <c r="J134" t="s">
        <v>23</v>
      </c>
      <c r="K134" t="str">
        <f>_xlfn.IFNA((VLOOKUP(J134,DivisionLookup!A:B,2,FALSE)),"")</f>
        <v>South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v>0</v>
      </c>
      <c r="Q134" s="11">
        <f t="shared" si="58"/>
        <v>0</v>
      </c>
      <c r="R134">
        <v>67</v>
      </c>
      <c r="S134" s="11">
        <f t="shared" si="59"/>
        <v>77</v>
      </c>
      <c r="T134">
        <v>0</v>
      </c>
      <c r="U134" s="11">
        <f>IF(IF(T134,T134+$M134,0)&lt;=100,IF(T134,T134+$M134,0),100)</f>
        <v>0</v>
      </c>
      <c r="V134">
        <v>56</v>
      </c>
      <c r="W134" s="11">
        <f t="shared" si="60"/>
        <v>66</v>
      </c>
      <c r="X134"/>
      <c r="Y134" s="11">
        <f t="shared" si="61"/>
        <v>0</v>
      </c>
      <c r="Z134">
        <v>0</v>
      </c>
      <c r="AA134" s="11">
        <f t="shared" si="56"/>
        <v>0</v>
      </c>
      <c r="AB134"/>
      <c r="AC134" s="11">
        <f t="shared" si="62"/>
        <v>0</v>
      </c>
      <c r="AD134"/>
      <c r="AE134" s="11">
        <f t="shared" si="63"/>
        <v>0</v>
      </c>
      <c r="AF134"/>
      <c r="AG134" s="11">
        <f t="shared" si="64"/>
        <v>0</v>
      </c>
      <c r="AI134" s="11">
        <f t="shared" si="65"/>
        <v>0</v>
      </c>
      <c r="AJ134"/>
      <c r="AK134" s="11">
        <f t="shared" si="66"/>
        <v>0</v>
      </c>
      <c r="AL134" s="16">
        <f t="shared" si="67"/>
        <v>143</v>
      </c>
      <c r="AM134"/>
      <c r="AN134">
        <f t="shared" si="68"/>
        <v>0</v>
      </c>
      <c r="AO134">
        <f t="shared" si="69"/>
        <v>77</v>
      </c>
      <c r="AP134">
        <f t="shared" si="70"/>
        <v>0</v>
      </c>
      <c r="AQ134">
        <f t="shared" si="71"/>
        <v>66</v>
      </c>
      <c r="AR134">
        <f t="shared" si="72"/>
        <v>0</v>
      </c>
      <c r="AS134">
        <f t="shared" si="73"/>
        <v>0</v>
      </c>
      <c r="AT134">
        <f t="shared" si="74"/>
        <v>0</v>
      </c>
      <c r="AU134">
        <f t="shared" si="75"/>
        <v>0</v>
      </c>
      <c r="AV134">
        <f t="shared" si="76"/>
        <v>0</v>
      </c>
      <c r="AW134">
        <f t="shared" si="77"/>
        <v>0</v>
      </c>
      <c r="AX134">
        <f t="shared" si="78"/>
        <v>0</v>
      </c>
      <c r="AY134" s="14" cm="1">
        <f t="array" ref="AY134">SUMPRODUCT(LARGE(AN134:AX134, {1,2,3}))</f>
        <v>143</v>
      </c>
      <c r="AZ134"/>
    </row>
    <row r="135" spans="1:52" x14ac:dyDescent="0.35">
      <c r="A135">
        <v>118452</v>
      </c>
      <c r="B135" t="str">
        <f t="shared" si="53"/>
        <v>EE118452</v>
      </c>
      <c r="C135" t="s">
        <v>6960</v>
      </c>
      <c r="D135" t="s">
        <v>7055</v>
      </c>
      <c r="E135" s="26" t="str">
        <f>_xlfn.IFNA((VLOOKUP(B135,IssueLookup!A:B,2,FALSE)),"")</f>
        <v>B</v>
      </c>
      <c r="F135" s="26" t="str">
        <f>_xlfn.IFNA((VLOOKUP(B135,IssueLookup!C:D,2,FALSE)),"")</f>
        <v>B</v>
      </c>
      <c r="G135" s="26" t="str">
        <f>_xlfn.IFNA((VLOOKUP(B135,IssueLookup!E:F,2,FALSE)),"")</f>
        <v>B</v>
      </c>
      <c r="H135" s="26" t="str">
        <f>_xlfn.IFNA((VLOOKUP(B135,IssueLookup!G:H,2,FALSE)),"")</f>
        <v>B</v>
      </c>
      <c r="I135" t="s">
        <v>6891</v>
      </c>
      <c r="J135" t="s">
        <v>19</v>
      </c>
      <c r="K135" t="str">
        <f>_xlfn.IFNA((VLOOKUP(J135,DivisionLookup!A:B,2,FALSE)),"")</f>
        <v>South</v>
      </c>
      <c r="L135">
        <f>_xlfn.IFNA(VLOOKUP(E135,HandicapLookup!A:B,2,FALSE),"")</f>
        <v>10</v>
      </c>
      <c r="M135">
        <f>_xlfn.IFNA(VLOOKUP(F135,HandicapLookup!A:B,2,FALSE),"")</f>
        <v>10</v>
      </c>
      <c r="N135">
        <f>_xlfn.IFNA(VLOOKUP(G135,HandicapLookup!A:B,2,FALSE),"")</f>
        <v>10</v>
      </c>
      <c r="O135">
        <f>_xlfn.IFNA(VLOOKUP(H135,HandicapLookup!A:B,2,FALSE),"")</f>
        <v>10</v>
      </c>
      <c r="P135">
        <v>0</v>
      </c>
      <c r="Q135" s="11">
        <f t="shared" si="58"/>
        <v>0</v>
      </c>
      <c r="R135">
        <v>66</v>
      </c>
      <c r="S135" s="11">
        <f t="shared" si="59"/>
        <v>76</v>
      </c>
      <c r="T135">
        <v>0</v>
      </c>
      <c r="U135" s="11">
        <f>IF(IF(T135,T135+$M135,0)&lt;=100,IF(T135,T135+$M135,0),100)</f>
        <v>0</v>
      </c>
      <c r="V135">
        <v>51</v>
      </c>
      <c r="W135" s="11">
        <f t="shared" si="60"/>
        <v>61</v>
      </c>
      <c r="X135"/>
      <c r="Y135" s="11">
        <f t="shared" si="61"/>
        <v>0</v>
      </c>
      <c r="Z135">
        <v>0</v>
      </c>
      <c r="AA135" s="11">
        <f t="shared" si="56"/>
        <v>0</v>
      </c>
      <c r="AB135"/>
      <c r="AC135" s="11">
        <f t="shared" si="62"/>
        <v>0</v>
      </c>
      <c r="AD135"/>
      <c r="AE135" s="11">
        <f t="shared" si="63"/>
        <v>0</v>
      </c>
      <c r="AF135"/>
      <c r="AG135" s="11">
        <f t="shared" si="64"/>
        <v>0</v>
      </c>
      <c r="AI135" s="11">
        <f t="shared" si="65"/>
        <v>0</v>
      </c>
      <c r="AJ135"/>
      <c r="AK135" s="11">
        <f t="shared" si="66"/>
        <v>0</v>
      </c>
      <c r="AL135" s="16">
        <f t="shared" si="67"/>
        <v>137</v>
      </c>
      <c r="AM135"/>
      <c r="AN135">
        <f t="shared" si="68"/>
        <v>0</v>
      </c>
      <c r="AO135">
        <f t="shared" si="69"/>
        <v>76</v>
      </c>
      <c r="AP135">
        <f t="shared" si="70"/>
        <v>0</v>
      </c>
      <c r="AQ135">
        <f t="shared" si="71"/>
        <v>61</v>
      </c>
      <c r="AR135">
        <f t="shared" si="72"/>
        <v>0</v>
      </c>
      <c r="AS135">
        <f t="shared" si="73"/>
        <v>0</v>
      </c>
      <c r="AT135">
        <f t="shared" si="74"/>
        <v>0</v>
      </c>
      <c r="AU135">
        <f t="shared" si="75"/>
        <v>0</v>
      </c>
      <c r="AV135">
        <f t="shared" si="76"/>
        <v>0</v>
      </c>
      <c r="AW135">
        <f t="shared" si="77"/>
        <v>0</v>
      </c>
      <c r="AX135">
        <f t="shared" si="78"/>
        <v>0</v>
      </c>
      <c r="AY135" s="14" cm="1">
        <f t="array" ref="AY135">SUMPRODUCT(LARGE(AN135:AX135, {1,2,3}))</f>
        <v>137</v>
      </c>
      <c r="AZ135"/>
    </row>
    <row r="136" spans="1:52" x14ac:dyDescent="0.35">
      <c r="A136" s="44">
        <v>133500</v>
      </c>
      <c r="B136" t="str">
        <f t="shared" si="53"/>
        <v>EE133500</v>
      </c>
      <c r="C136" t="s">
        <v>6899</v>
      </c>
      <c r="D136" t="s">
        <v>7165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">
        <v>6886</v>
      </c>
      <c r="J136" t="s">
        <v>22</v>
      </c>
      <c r="K136" t="str">
        <f>_xlfn.IFNA((VLOOKUP(J136,DivisionLookup!A:B,2,FALSE)),"")</f>
        <v>North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v>54</v>
      </c>
      <c r="Q136" s="11">
        <f t="shared" si="58"/>
        <v>64</v>
      </c>
      <c r="R136">
        <v>0</v>
      </c>
      <c r="S136" s="11">
        <f t="shared" si="59"/>
        <v>0</v>
      </c>
      <c r="T136">
        <v>63</v>
      </c>
      <c r="U136" s="11">
        <f>IF(IF(T136,T136+$L136,0)&lt;=100,IF(T136,T136+$L136,0),100)</f>
        <v>73</v>
      </c>
      <c r="V136">
        <v>0</v>
      </c>
      <c r="W136" s="11">
        <f t="shared" si="60"/>
        <v>0</v>
      </c>
      <c r="X136"/>
      <c r="Y136" s="11">
        <f t="shared" si="61"/>
        <v>0</v>
      </c>
      <c r="Z136">
        <v>0</v>
      </c>
      <c r="AA136" s="11">
        <f t="shared" si="56"/>
        <v>0</v>
      </c>
      <c r="AB136"/>
      <c r="AC136" s="11">
        <f t="shared" si="62"/>
        <v>0</v>
      </c>
      <c r="AD136"/>
      <c r="AE136" s="11">
        <f t="shared" si="63"/>
        <v>0</v>
      </c>
      <c r="AF136"/>
      <c r="AG136" s="11">
        <f t="shared" si="64"/>
        <v>0</v>
      </c>
      <c r="AI136" s="11">
        <f t="shared" si="65"/>
        <v>0</v>
      </c>
      <c r="AJ136"/>
      <c r="AK136" s="11">
        <f t="shared" si="66"/>
        <v>0</v>
      </c>
      <c r="AL136" s="16">
        <f t="shared" si="67"/>
        <v>137</v>
      </c>
      <c r="AM136"/>
      <c r="AN136">
        <f t="shared" si="68"/>
        <v>64</v>
      </c>
      <c r="AO136">
        <f t="shared" si="69"/>
        <v>0</v>
      </c>
      <c r="AP136">
        <f t="shared" si="70"/>
        <v>73</v>
      </c>
      <c r="AQ136">
        <f t="shared" si="71"/>
        <v>0</v>
      </c>
      <c r="AR136">
        <f t="shared" si="72"/>
        <v>0</v>
      </c>
      <c r="AS136">
        <f t="shared" si="73"/>
        <v>0</v>
      </c>
      <c r="AT136">
        <f t="shared" si="74"/>
        <v>0</v>
      </c>
      <c r="AU136">
        <f t="shared" si="75"/>
        <v>0</v>
      </c>
      <c r="AV136">
        <f t="shared" si="76"/>
        <v>0</v>
      </c>
      <c r="AW136">
        <f t="shared" si="77"/>
        <v>0</v>
      </c>
      <c r="AX136">
        <f t="shared" si="78"/>
        <v>0</v>
      </c>
      <c r="AY136" s="14" cm="1">
        <f t="array" ref="AY136">SUMPRODUCT(LARGE(AN136:AX136, {1,2,3}))</f>
        <v>137</v>
      </c>
    </row>
    <row r="137" spans="1:52" x14ac:dyDescent="0.35">
      <c r="A137">
        <v>98867</v>
      </c>
      <c r="B137" t="str">
        <f t="shared" si="53"/>
        <v>EE98867</v>
      </c>
      <c r="C137" t="s">
        <v>6941</v>
      </c>
      <c r="D137" t="s">
        <v>7021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">
        <v>6886</v>
      </c>
      <c r="J137" t="s">
        <v>20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v>0</v>
      </c>
      <c r="Q137" s="11">
        <f t="shared" si="58"/>
        <v>0</v>
      </c>
      <c r="R137">
        <v>0</v>
      </c>
      <c r="S137" s="11">
        <f t="shared" si="59"/>
        <v>0</v>
      </c>
      <c r="T137">
        <v>0</v>
      </c>
      <c r="U137" s="11">
        <f t="shared" ref="U137:U151" si="79">IF(IF(T137,T137+$M137,0)&lt;=100,IF(T137,T137+$M137,0),100)</f>
        <v>0</v>
      </c>
      <c r="V137">
        <v>79</v>
      </c>
      <c r="W137" s="11">
        <f t="shared" si="60"/>
        <v>89</v>
      </c>
      <c r="X137"/>
      <c r="Y137" s="11">
        <f t="shared" si="61"/>
        <v>0</v>
      </c>
      <c r="Z137">
        <v>0</v>
      </c>
      <c r="AA137" s="11">
        <f t="shared" si="56"/>
        <v>0</v>
      </c>
      <c r="AB137"/>
      <c r="AC137" s="11">
        <f t="shared" si="62"/>
        <v>0</v>
      </c>
      <c r="AD137"/>
      <c r="AE137" s="11">
        <f t="shared" si="63"/>
        <v>0</v>
      </c>
      <c r="AF137"/>
      <c r="AG137" s="11">
        <f t="shared" si="64"/>
        <v>0</v>
      </c>
      <c r="AI137" s="11">
        <f t="shared" si="65"/>
        <v>0</v>
      </c>
      <c r="AJ137"/>
      <c r="AK137" s="11">
        <f t="shared" si="66"/>
        <v>0</v>
      </c>
      <c r="AL137" s="16">
        <f t="shared" si="67"/>
        <v>89</v>
      </c>
      <c r="AN137">
        <f t="shared" si="68"/>
        <v>0</v>
      </c>
      <c r="AO137">
        <f t="shared" si="69"/>
        <v>0</v>
      </c>
      <c r="AP137">
        <f t="shared" si="70"/>
        <v>0</v>
      </c>
      <c r="AQ137">
        <f t="shared" si="71"/>
        <v>89</v>
      </c>
      <c r="AR137">
        <f t="shared" si="72"/>
        <v>0</v>
      </c>
      <c r="AS137">
        <f t="shared" si="73"/>
        <v>0</v>
      </c>
      <c r="AT137">
        <f t="shared" si="74"/>
        <v>0</v>
      </c>
      <c r="AU137">
        <f t="shared" si="75"/>
        <v>0</v>
      </c>
      <c r="AV137">
        <f t="shared" si="76"/>
        <v>0</v>
      </c>
      <c r="AW137">
        <f t="shared" si="77"/>
        <v>0</v>
      </c>
      <c r="AX137">
        <f t="shared" si="78"/>
        <v>0</v>
      </c>
      <c r="AY137" s="14" cm="1">
        <f t="array" ref="AY137">SUMPRODUCT(LARGE(AN137:AX137, {1,2,3}))</f>
        <v>89</v>
      </c>
      <c r="AZ137"/>
    </row>
    <row r="138" spans="1:52" x14ac:dyDescent="0.35">
      <c r="A138">
        <v>140166</v>
      </c>
      <c r="B138" t="str">
        <f t="shared" si="53"/>
        <v>EE140166</v>
      </c>
      <c r="C138" t="s">
        <v>6942</v>
      </c>
      <c r="D138" t="s">
        <v>7022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">
        <v>6886</v>
      </c>
      <c r="J138" t="s">
        <v>20</v>
      </c>
      <c r="K138" t="str">
        <f>_xlfn.IFNA((VLOOKUP(J138,DivisionLookup!A:B,2,FALSE)),"")</f>
        <v>South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v>0</v>
      </c>
      <c r="Q138" s="11">
        <f t="shared" si="58"/>
        <v>0</v>
      </c>
      <c r="R138">
        <v>79</v>
      </c>
      <c r="S138" s="11">
        <f t="shared" si="59"/>
        <v>89</v>
      </c>
      <c r="T138">
        <v>0</v>
      </c>
      <c r="U138" s="11">
        <f t="shared" si="79"/>
        <v>0</v>
      </c>
      <c r="V138">
        <v>0</v>
      </c>
      <c r="W138" s="11">
        <f t="shared" si="60"/>
        <v>0</v>
      </c>
      <c r="X138"/>
      <c r="Y138" s="11">
        <f t="shared" si="61"/>
        <v>0</v>
      </c>
      <c r="Z138">
        <v>0</v>
      </c>
      <c r="AA138" s="11">
        <f t="shared" si="56"/>
        <v>0</v>
      </c>
      <c r="AB138"/>
      <c r="AC138" s="11">
        <f t="shared" si="62"/>
        <v>0</v>
      </c>
      <c r="AD138"/>
      <c r="AE138" s="11">
        <f t="shared" si="63"/>
        <v>0</v>
      </c>
      <c r="AF138"/>
      <c r="AG138" s="11">
        <f t="shared" si="64"/>
        <v>0</v>
      </c>
      <c r="AI138" s="11">
        <f t="shared" si="65"/>
        <v>0</v>
      </c>
      <c r="AJ138"/>
      <c r="AK138" s="11">
        <f t="shared" si="66"/>
        <v>0</v>
      </c>
      <c r="AL138" s="16">
        <f t="shared" si="67"/>
        <v>89</v>
      </c>
      <c r="AM138"/>
      <c r="AN138">
        <f t="shared" si="68"/>
        <v>0</v>
      </c>
      <c r="AO138">
        <f t="shared" si="69"/>
        <v>89</v>
      </c>
      <c r="AP138">
        <f t="shared" si="70"/>
        <v>0</v>
      </c>
      <c r="AQ138">
        <f t="shared" si="71"/>
        <v>0</v>
      </c>
      <c r="AR138">
        <f t="shared" si="72"/>
        <v>0</v>
      </c>
      <c r="AS138">
        <f t="shared" si="73"/>
        <v>0</v>
      </c>
      <c r="AT138">
        <f t="shared" si="74"/>
        <v>0</v>
      </c>
      <c r="AU138">
        <f t="shared" si="75"/>
        <v>0</v>
      </c>
      <c r="AV138">
        <f t="shared" si="76"/>
        <v>0</v>
      </c>
      <c r="AW138">
        <f t="shared" si="77"/>
        <v>0</v>
      </c>
      <c r="AX138">
        <f t="shared" si="78"/>
        <v>0</v>
      </c>
      <c r="AY138" s="14" cm="1">
        <f t="array" ref="AY138">SUMPRODUCT(LARGE(AN138:AX138, {1,2,3}))</f>
        <v>89</v>
      </c>
      <c r="AZ138"/>
    </row>
    <row r="139" spans="1:52" x14ac:dyDescent="0.35">
      <c r="A139">
        <v>140350</v>
      </c>
      <c r="B139" t="str">
        <f t="shared" si="53"/>
        <v>EE140350</v>
      </c>
      <c r="C139" t="s">
        <v>6912</v>
      </c>
      <c r="D139" t="s">
        <v>7062</v>
      </c>
      <c r="E139" s="26" t="str">
        <f>_xlfn.IFNA((VLOOKUP(B139,IssueLookup!A:B,2,FALSE)),"")</f>
        <v>B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">
        <v>6886</v>
      </c>
      <c r="J139" t="s">
        <v>19</v>
      </c>
      <c r="K139" t="str">
        <f>_xlfn.IFNA((VLOOKUP(J139,DivisionLookup!A:B,2,FALSE)),"")</f>
        <v>South</v>
      </c>
      <c r="L139">
        <f>_xlfn.IFNA(VLOOKUP(E139,HandicapLookup!A:B,2,FALSE),"")</f>
        <v>10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v>0</v>
      </c>
      <c r="Q139" s="11">
        <f t="shared" si="58"/>
        <v>0</v>
      </c>
      <c r="R139">
        <v>78</v>
      </c>
      <c r="S139" s="11">
        <f t="shared" si="59"/>
        <v>88</v>
      </c>
      <c r="T139">
        <v>0</v>
      </c>
      <c r="U139" s="11">
        <f t="shared" si="79"/>
        <v>0</v>
      </c>
      <c r="V139">
        <v>0</v>
      </c>
      <c r="W139" s="11">
        <f t="shared" si="60"/>
        <v>0</v>
      </c>
      <c r="X139"/>
      <c r="Y139" s="11">
        <f t="shared" si="61"/>
        <v>0</v>
      </c>
      <c r="Z139">
        <v>0</v>
      </c>
      <c r="AA139" s="11">
        <f t="shared" si="56"/>
        <v>0</v>
      </c>
      <c r="AB139"/>
      <c r="AC139" s="11">
        <f t="shared" si="62"/>
        <v>0</v>
      </c>
      <c r="AD139"/>
      <c r="AE139" s="11">
        <f t="shared" si="63"/>
        <v>0</v>
      </c>
      <c r="AF139"/>
      <c r="AG139" s="11">
        <f t="shared" si="64"/>
        <v>0</v>
      </c>
      <c r="AI139" s="11">
        <f t="shared" si="65"/>
        <v>0</v>
      </c>
      <c r="AJ139"/>
      <c r="AK139" s="11">
        <f t="shared" si="66"/>
        <v>0</v>
      </c>
      <c r="AL139" s="16">
        <f t="shared" si="67"/>
        <v>88</v>
      </c>
      <c r="AM139"/>
      <c r="AN139">
        <f t="shared" si="68"/>
        <v>0</v>
      </c>
      <c r="AO139">
        <f t="shared" si="69"/>
        <v>88</v>
      </c>
      <c r="AP139">
        <f t="shared" si="70"/>
        <v>0</v>
      </c>
      <c r="AQ139">
        <f t="shared" si="71"/>
        <v>0</v>
      </c>
      <c r="AR139">
        <f t="shared" si="72"/>
        <v>0</v>
      </c>
      <c r="AS139">
        <f t="shared" si="73"/>
        <v>0</v>
      </c>
      <c r="AT139">
        <f t="shared" si="74"/>
        <v>0</v>
      </c>
      <c r="AU139">
        <f t="shared" si="75"/>
        <v>0</v>
      </c>
      <c r="AV139">
        <f t="shared" si="76"/>
        <v>0</v>
      </c>
      <c r="AW139">
        <f t="shared" si="77"/>
        <v>0</v>
      </c>
      <c r="AX139">
        <f t="shared" si="78"/>
        <v>0</v>
      </c>
      <c r="AY139" s="14" cm="1">
        <f t="array" ref="AY139">SUMPRODUCT(LARGE(AN139:AX139, {1,2,3}))</f>
        <v>88</v>
      </c>
      <c r="AZ139"/>
    </row>
    <row r="140" spans="1:52" x14ac:dyDescent="0.35">
      <c r="A140">
        <v>137318</v>
      </c>
      <c r="B140" t="str">
        <f t="shared" si="53"/>
        <v>EE137318</v>
      </c>
      <c r="C140" t="s">
        <v>6944</v>
      </c>
      <c r="D140" t="s">
        <v>7040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">
        <v>6886</v>
      </c>
      <c r="J140" t="s">
        <v>20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v>0</v>
      </c>
      <c r="Q140" s="11">
        <f t="shared" si="58"/>
        <v>0</v>
      </c>
      <c r="R140">
        <v>77</v>
      </c>
      <c r="S140" s="11">
        <f t="shared" si="59"/>
        <v>87</v>
      </c>
      <c r="T140">
        <v>0</v>
      </c>
      <c r="U140" s="11">
        <f t="shared" si="79"/>
        <v>0</v>
      </c>
      <c r="V140">
        <v>0</v>
      </c>
      <c r="W140" s="11">
        <f t="shared" si="60"/>
        <v>0</v>
      </c>
      <c r="X140"/>
      <c r="Y140" s="11">
        <f t="shared" si="61"/>
        <v>0</v>
      </c>
      <c r="Z140">
        <v>0</v>
      </c>
      <c r="AA140" s="11">
        <f t="shared" si="56"/>
        <v>0</v>
      </c>
      <c r="AB140"/>
      <c r="AC140" s="11">
        <f t="shared" si="62"/>
        <v>0</v>
      </c>
      <c r="AD140"/>
      <c r="AE140" s="11">
        <f t="shared" si="63"/>
        <v>0</v>
      </c>
      <c r="AF140"/>
      <c r="AG140" s="11">
        <f t="shared" si="64"/>
        <v>0</v>
      </c>
      <c r="AI140" s="11">
        <f t="shared" si="65"/>
        <v>0</v>
      </c>
      <c r="AJ140"/>
      <c r="AK140" s="11">
        <f t="shared" si="66"/>
        <v>0</v>
      </c>
      <c r="AL140" s="16">
        <f t="shared" si="67"/>
        <v>87</v>
      </c>
      <c r="AN140">
        <f t="shared" si="68"/>
        <v>0</v>
      </c>
      <c r="AO140">
        <f t="shared" si="69"/>
        <v>87</v>
      </c>
      <c r="AP140">
        <f t="shared" si="70"/>
        <v>0</v>
      </c>
      <c r="AQ140">
        <f t="shared" si="71"/>
        <v>0</v>
      </c>
      <c r="AR140">
        <f t="shared" si="72"/>
        <v>0</v>
      </c>
      <c r="AS140">
        <f t="shared" si="73"/>
        <v>0</v>
      </c>
      <c r="AT140">
        <f t="shared" si="74"/>
        <v>0</v>
      </c>
      <c r="AU140">
        <f t="shared" si="75"/>
        <v>0</v>
      </c>
      <c r="AV140">
        <f t="shared" si="76"/>
        <v>0</v>
      </c>
      <c r="AW140">
        <f t="shared" si="77"/>
        <v>0</v>
      </c>
      <c r="AX140">
        <f t="shared" si="78"/>
        <v>0</v>
      </c>
      <c r="AY140" s="14" cm="1">
        <f t="array" ref="AY140">SUMPRODUCT(LARGE(AN140:AX140, {1,2,3}))</f>
        <v>87</v>
      </c>
      <c r="AZ140"/>
    </row>
    <row r="141" spans="1:52" x14ac:dyDescent="0.35">
      <c r="A141">
        <v>119717</v>
      </c>
      <c r="B141" t="str">
        <f t="shared" si="53"/>
        <v>EE119717</v>
      </c>
      <c r="C141" t="s">
        <v>6916</v>
      </c>
      <c r="D141" t="s">
        <v>6994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">
        <v>6886</v>
      </c>
      <c r="J141" t="s">
        <v>17</v>
      </c>
      <c r="K141" t="str">
        <f>_xlfn.IFNA((VLOOKUP(J141,DivisionLookup!A:B,2,FALSE)),"")</f>
        <v>South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v>0</v>
      </c>
      <c r="Q141" s="11">
        <f t="shared" si="58"/>
        <v>0</v>
      </c>
      <c r="R141">
        <v>74</v>
      </c>
      <c r="S141" s="11">
        <f t="shared" si="59"/>
        <v>84</v>
      </c>
      <c r="T141">
        <v>0</v>
      </c>
      <c r="U141" s="11">
        <f t="shared" si="79"/>
        <v>0</v>
      </c>
      <c r="V141">
        <v>0</v>
      </c>
      <c r="W141" s="11">
        <f t="shared" si="60"/>
        <v>0</v>
      </c>
      <c r="X141"/>
      <c r="Y141" s="11">
        <f t="shared" si="61"/>
        <v>0</v>
      </c>
      <c r="Z141">
        <v>0</v>
      </c>
      <c r="AA141" s="11">
        <f t="shared" si="56"/>
        <v>0</v>
      </c>
      <c r="AB141"/>
      <c r="AC141" s="11">
        <f t="shared" si="62"/>
        <v>0</v>
      </c>
      <c r="AD141"/>
      <c r="AE141" s="11">
        <f t="shared" si="63"/>
        <v>0</v>
      </c>
      <c r="AF141"/>
      <c r="AG141" s="11">
        <f t="shared" si="64"/>
        <v>0</v>
      </c>
      <c r="AI141" s="11">
        <f t="shared" si="65"/>
        <v>0</v>
      </c>
      <c r="AJ141"/>
      <c r="AK141" s="11">
        <f t="shared" si="66"/>
        <v>0</v>
      </c>
      <c r="AL141" s="16">
        <f t="shared" si="67"/>
        <v>84</v>
      </c>
      <c r="AN141">
        <f t="shared" si="68"/>
        <v>0</v>
      </c>
      <c r="AO141">
        <f t="shared" si="69"/>
        <v>84</v>
      </c>
      <c r="AP141">
        <f t="shared" si="70"/>
        <v>0</v>
      </c>
      <c r="AQ141">
        <f t="shared" si="71"/>
        <v>0</v>
      </c>
      <c r="AR141">
        <f t="shared" si="72"/>
        <v>0</v>
      </c>
      <c r="AS141">
        <f t="shared" si="73"/>
        <v>0</v>
      </c>
      <c r="AT141">
        <f t="shared" si="74"/>
        <v>0</v>
      </c>
      <c r="AU141">
        <f t="shared" si="75"/>
        <v>0</v>
      </c>
      <c r="AV141">
        <f t="shared" si="76"/>
        <v>0</v>
      </c>
      <c r="AW141">
        <f t="shared" si="77"/>
        <v>0</v>
      </c>
      <c r="AX141">
        <f t="shared" si="78"/>
        <v>0</v>
      </c>
      <c r="AY141" s="14" cm="1">
        <f t="array" ref="AY141">SUMPRODUCT(LARGE(AN141:AX141, {1,2,3}))</f>
        <v>84</v>
      </c>
      <c r="AZ141"/>
    </row>
    <row r="142" spans="1:52" x14ac:dyDescent="0.35">
      <c r="A142">
        <v>105589</v>
      </c>
      <c r="B142" t="str">
        <f t="shared" si="53"/>
        <v>EE105589</v>
      </c>
      <c r="C142" t="s">
        <v>6899</v>
      </c>
      <c r="D142" t="s">
        <v>7003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">
        <v>6886</v>
      </c>
      <c r="J142" t="s">
        <v>17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v>0</v>
      </c>
      <c r="Q142" s="11">
        <f t="shared" si="58"/>
        <v>0</v>
      </c>
      <c r="R142">
        <v>0</v>
      </c>
      <c r="S142" s="11">
        <f t="shared" si="59"/>
        <v>0</v>
      </c>
      <c r="T142">
        <v>0</v>
      </c>
      <c r="U142" s="11">
        <f t="shared" si="79"/>
        <v>0</v>
      </c>
      <c r="V142">
        <v>73</v>
      </c>
      <c r="W142" s="11">
        <f t="shared" si="60"/>
        <v>83</v>
      </c>
      <c r="X142"/>
      <c r="Y142" s="11">
        <f t="shared" si="61"/>
        <v>0</v>
      </c>
      <c r="Z142">
        <v>0</v>
      </c>
      <c r="AA142" s="11">
        <f t="shared" si="56"/>
        <v>0</v>
      </c>
      <c r="AB142"/>
      <c r="AC142" s="11">
        <f t="shared" si="62"/>
        <v>0</v>
      </c>
      <c r="AD142"/>
      <c r="AE142" s="11">
        <f t="shared" si="63"/>
        <v>0</v>
      </c>
      <c r="AF142"/>
      <c r="AG142" s="11">
        <f t="shared" si="64"/>
        <v>0</v>
      </c>
      <c r="AI142" s="11">
        <f t="shared" si="65"/>
        <v>0</v>
      </c>
      <c r="AJ142"/>
      <c r="AK142" s="11">
        <f t="shared" si="66"/>
        <v>0</v>
      </c>
      <c r="AL142" s="16">
        <f t="shared" si="67"/>
        <v>83</v>
      </c>
      <c r="AM142"/>
      <c r="AN142">
        <f t="shared" si="68"/>
        <v>0</v>
      </c>
      <c r="AO142">
        <f t="shared" si="69"/>
        <v>0</v>
      </c>
      <c r="AP142">
        <f t="shared" si="70"/>
        <v>0</v>
      </c>
      <c r="AQ142">
        <f t="shared" si="71"/>
        <v>83</v>
      </c>
      <c r="AR142">
        <f t="shared" si="72"/>
        <v>0</v>
      </c>
      <c r="AS142">
        <f t="shared" si="73"/>
        <v>0</v>
      </c>
      <c r="AT142">
        <f t="shared" si="74"/>
        <v>0</v>
      </c>
      <c r="AU142">
        <f t="shared" si="75"/>
        <v>0</v>
      </c>
      <c r="AV142">
        <f t="shared" si="76"/>
        <v>0</v>
      </c>
      <c r="AW142">
        <f t="shared" si="77"/>
        <v>0</v>
      </c>
      <c r="AX142">
        <f t="shared" si="78"/>
        <v>0</v>
      </c>
      <c r="AY142" s="14" cm="1">
        <f t="array" ref="AY142">SUMPRODUCT(LARGE(AN142:AX142, {1,2,3}))</f>
        <v>83</v>
      </c>
      <c r="AZ142"/>
    </row>
    <row r="143" spans="1:52" x14ac:dyDescent="0.35">
      <c r="A143">
        <v>134813</v>
      </c>
      <c r="B143" t="str">
        <f t="shared" si="53"/>
        <v>EE134813</v>
      </c>
      <c r="C143" t="s">
        <v>6907</v>
      </c>
      <c r="D143" t="s">
        <v>6982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">
        <v>6888</v>
      </c>
      <c r="J143" t="s">
        <v>23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v>0</v>
      </c>
      <c r="Q143" s="11">
        <f t="shared" si="58"/>
        <v>0</v>
      </c>
      <c r="R143">
        <v>73</v>
      </c>
      <c r="S143" s="11">
        <f t="shared" si="59"/>
        <v>83</v>
      </c>
      <c r="T143">
        <v>0</v>
      </c>
      <c r="U143" s="11">
        <f t="shared" si="79"/>
        <v>0</v>
      </c>
      <c r="V143">
        <v>0</v>
      </c>
      <c r="W143" s="11">
        <f t="shared" si="60"/>
        <v>0</v>
      </c>
      <c r="X143"/>
      <c r="Y143" s="11">
        <f t="shared" si="61"/>
        <v>0</v>
      </c>
      <c r="Z143">
        <v>0</v>
      </c>
      <c r="AA143" s="11">
        <f t="shared" si="56"/>
        <v>0</v>
      </c>
      <c r="AB143"/>
      <c r="AC143" s="11">
        <f t="shared" si="62"/>
        <v>0</v>
      </c>
      <c r="AD143"/>
      <c r="AE143" s="11">
        <f t="shared" si="63"/>
        <v>0</v>
      </c>
      <c r="AF143"/>
      <c r="AG143" s="11">
        <f t="shared" si="64"/>
        <v>0</v>
      </c>
      <c r="AI143" s="11">
        <f t="shared" si="65"/>
        <v>0</v>
      </c>
      <c r="AJ143"/>
      <c r="AK143" s="11">
        <f t="shared" si="66"/>
        <v>0</v>
      </c>
      <c r="AL143" s="16">
        <f t="shared" si="67"/>
        <v>83</v>
      </c>
      <c r="AM143"/>
      <c r="AN143">
        <f t="shared" si="68"/>
        <v>0</v>
      </c>
      <c r="AO143">
        <f t="shared" si="69"/>
        <v>83</v>
      </c>
      <c r="AP143">
        <f t="shared" si="70"/>
        <v>0</v>
      </c>
      <c r="AQ143">
        <f t="shared" si="71"/>
        <v>0</v>
      </c>
      <c r="AR143">
        <f t="shared" si="72"/>
        <v>0</v>
      </c>
      <c r="AS143">
        <f t="shared" si="73"/>
        <v>0</v>
      </c>
      <c r="AT143">
        <f t="shared" si="74"/>
        <v>0</v>
      </c>
      <c r="AU143">
        <f t="shared" si="75"/>
        <v>0</v>
      </c>
      <c r="AV143">
        <f t="shared" si="76"/>
        <v>0</v>
      </c>
      <c r="AW143">
        <f t="shared" si="77"/>
        <v>0</v>
      </c>
      <c r="AX143">
        <f t="shared" si="78"/>
        <v>0</v>
      </c>
      <c r="AY143" s="14" cm="1">
        <f t="array" ref="AY143">SUMPRODUCT(LARGE(AN143:AX143, {1,2,3}))</f>
        <v>83</v>
      </c>
      <c r="AZ143"/>
    </row>
    <row r="144" spans="1:52" x14ac:dyDescent="0.35">
      <c r="A144">
        <v>125718</v>
      </c>
      <c r="B144" t="str">
        <f t="shared" si="53"/>
        <v>EE125718</v>
      </c>
      <c r="C144" t="s">
        <v>6920</v>
      </c>
      <c r="D144" t="s">
        <v>6996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">
        <v>6886</v>
      </c>
      <c r="J144" t="s">
        <v>17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v>0</v>
      </c>
      <c r="Q144" s="11">
        <f t="shared" si="58"/>
        <v>0</v>
      </c>
      <c r="R144">
        <v>72</v>
      </c>
      <c r="S144" s="11">
        <f t="shared" si="59"/>
        <v>82</v>
      </c>
      <c r="T144">
        <v>0</v>
      </c>
      <c r="U144" s="11">
        <f t="shared" si="79"/>
        <v>0</v>
      </c>
      <c r="V144">
        <v>0</v>
      </c>
      <c r="W144" s="11">
        <f t="shared" si="60"/>
        <v>0</v>
      </c>
      <c r="X144"/>
      <c r="Y144" s="11">
        <f t="shared" si="61"/>
        <v>0</v>
      </c>
      <c r="Z144">
        <v>0</v>
      </c>
      <c r="AA144" s="11">
        <f t="shared" si="56"/>
        <v>0</v>
      </c>
      <c r="AB144"/>
      <c r="AC144" s="11">
        <f t="shared" si="62"/>
        <v>0</v>
      </c>
      <c r="AD144"/>
      <c r="AE144" s="11">
        <f t="shared" si="63"/>
        <v>0</v>
      </c>
      <c r="AF144"/>
      <c r="AG144" s="11">
        <f t="shared" si="64"/>
        <v>0</v>
      </c>
      <c r="AI144" s="11">
        <f t="shared" si="65"/>
        <v>0</v>
      </c>
      <c r="AJ144"/>
      <c r="AK144" s="11">
        <f t="shared" si="66"/>
        <v>0</v>
      </c>
      <c r="AL144" s="16">
        <f t="shared" si="67"/>
        <v>82</v>
      </c>
      <c r="AM144"/>
      <c r="AN144">
        <f t="shared" si="68"/>
        <v>0</v>
      </c>
      <c r="AO144">
        <f t="shared" si="69"/>
        <v>82</v>
      </c>
      <c r="AP144">
        <f t="shared" si="70"/>
        <v>0</v>
      </c>
      <c r="AQ144">
        <f t="shared" si="71"/>
        <v>0</v>
      </c>
      <c r="AR144">
        <f t="shared" si="72"/>
        <v>0</v>
      </c>
      <c r="AS144">
        <f t="shared" si="73"/>
        <v>0</v>
      </c>
      <c r="AT144">
        <f t="shared" si="74"/>
        <v>0</v>
      </c>
      <c r="AU144">
        <f t="shared" si="75"/>
        <v>0</v>
      </c>
      <c r="AV144">
        <f t="shared" si="76"/>
        <v>0</v>
      </c>
      <c r="AW144">
        <f t="shared" si="77"/>
        <v>0</v>
      </c>
      <c r="AX144">
        <f t="shared" si="78"/>
        <v>0</v>
      </c>
      <c r="AY144" s="14" cm="1">
        <f t="array" ref="AY144">SUMPRODUCT(LARGE(AN144:AX144, {1,2,3}))</f>
        <v>82</v>
      </c>
      <c r="AZ144"/>
    </row>
    <row r="145" spans="1:52" x14ac:dyDescent="0.35">
      <c r="A145">
        <v>112272</v>
      </c>
      <c r="B145" t="str">
        <f t="shared" si="53"/>
        <v>EE112272</v>
      </c>
      <c r="C145" t="s">
        <v>6919</v>
      </c>
      <c r="D145" t="s">
        <v>6998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">
        <v>6886</v>
      </c>
      <c r="J145" t="s">
        <v>17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v>0</v>
      </c>
      <c r="Q145" s="11">
        <f t="shared" si="58"/>
        <v>0</v>
      </c>
      <c r="R145">
        <v>72</v>
      </c>
      <c r="S145" s="11">
        <f t="shared" si="59"/>
        <v>82</v>
      </c>
      <c r="T145">
        <v>0</v>
      </c>
      <c r="U145" s="11">
        <f t="shared" si="79"/>
        <v>0</v>
      </c>
      <c r="V145">
        <v>0</v>
      </c>
      <c r="W145" s="11">
        <f t="shared" si="60"/>
        <v>0</v>
      </c>
      <c r="X145"/>
      <c r="Y145" s="11">
        <f t="shared" si="61"/>
        <v>0</v>
      </c>
      <c r="Z145">
        <v>0</v>
      </c>
      <c r="AA145" s="11">
        <f t="shared" si="56"/>
        <v>0</v>
      </c>
      <c r="AB145"/>
      <c r="AC145" s="11">
        <f t="shared" si="62"/>
        <v>0</v>
      </c>
      <c r="AD145"/>
      <c r="AE145" s="11">
        <f t="shared" si="63"/>
        <v>0</v>
      </c>
      <c r="AF145"/>
      <c r="AG145" s="11">
        <f t="shared" si="64"/>
        <v>0</v>
      </c>
      <c r="AI145" s="11">
        <f t="shared" si="65"/>
        <v>0</v>
      </c>
      <c r="AJ145"/>
      <c r="AK145" s="11">
        <f t="shared" si="66"/>
        <v>0</v>
      </c>
      <c r="AL145" s="16">
        <f t="shared" si="67"/>
        <v>82</v>
      </c>
      <c r="AM145"/>
      <c r="AN145">
        <f t="shared" si="68"/>
        <v>0</v>
      </c>
      <c r="AO145">
        <f t="shared" si="69"/>
        <v>82</v>
      </c>
      <c r="AP145">
        <f t="shared" si="70"/>
        <v>0</v>
      </c>
      <c r="AQ145">
        <f t="shared" si="71"/>
        <v>0</v>
      </c>
      <c r="AR145">
        <f t="shared" si="72"/>
        <v>0</v>
      </c>
      <c r="AS145">
        <f t="shared" si="73"/>
        <v>0</v>
      </c>
      <c r="AT145">
        <f t="shared" si="74"/>
        <v>0</v>
      </c>
      <c r="AU145">
        <f t="shared" si="75"/>
        <v>0</v>
      </c>
      <c r="AV145">
        <f t="shared" si="76"/>
        <v>0</v>
      </c>
      <c r="AW145">
        <f t="shared" si="77"/>
        <v>0</v>
      </c>
      <c r="AX145">
        <f t="shared" si="78"/>
        <v>0</v>
      </c>
      <c r="AY145" s="14" cm="1">
        <f t="array" ref="AY145">SUMPRODUCT(LARGE(AN145:AX145, {1,2,3}))</f>
        <v>82</v>
      </c>
      <c r="AZ145"/>
    </row>
    <row r="146" spans="1:52" x14ac:dyDescent="0.35">
      <c r="A146">
        <v>137999</v>
      </c>
      <c r="B146" t="str">
        <f t="shared" si="53"/>
        <v>EE137999</v>
      </c>
      <c r="C146" t="s">
        <v>6910</v>
      </c>
      <c r="D146" t="s">
        <v>6995</v>
      </c>
      <c r="E146" s="26" t="str">
        <f>_xlfn.IFNA((VLOOKUP(B146,IssueLookup!A:B,2,FALSE)),"")</f>
        <v>B</v>
      </c>
      <c r="F146" s="26" t="str">
        <f>_xlfn.IFNA((VLOOKUP(B146,IssueLookup!C:D,2,FALSE)),"")</f>
        <v>B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">
        <v>6889</v>
      </c>
      <c r="J146" t="s">
        <v>17</v>
      </c>
      <c r="K146" t="str">
        <f>_xlfn.IFNA((VLOOKUP(J146,DivisionLookup!A:B,2,FALSE)),"")</f>
        <v>South</v>
      </c>
      <c r="L146">
        <f>_xlfn.IFNA(VLOOKUP(E146,HandicapLookup!A:B,2,FALSE),"")</f>
        <v>10</v>
      </c>
      <c r="M146">
        <f>_xlfn.IFNA(VLOOKUP(F146,HandicapLookup!A:B,2,FALSE),"")</f>
        <v>10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v>0</v>
      </c>
      <c r="Q146" s="11">
        <f t="shared" si="58"/>
        <v>0</v>
      </c>
      <c r="R146">
        <v>71</v>
      </c>
      <c r="S146" s="11">
        <f t="shared" si="59"/>
        <v>81</v>
      </c>
      <c r="T146">
        <v>0</v>
      </c>
      <c r="U146" s="11">
        <f t="shared" si="79"/>
        <v>0</v>
      </c>
      <c r="V146">
        <v>0</v>
      </c>
      <c r="W146" s="11">
        <f t="shared" si="60"/>
        <v>0</v>
      </c>
      <c r="X146"/>
      <c r="Y146" s="11">
        <f t="shared" si="61"/>
        <v>0</v>
      </c>
      <c r="Z146">
        <v>0</v>
      </c>
      <c r="AA146" s="11">
        <f t="shared" si="56"/>
        <v>0</v>
      </c>
      <c r="AB146"/>
      <c r="AC146" s="11">
        <f t="shared" si="62"/>
        <v>0</v>
      </c>
      <c r="AD146"/>
      <c r="AE146" s="11">
        <f t="shared" si="63"/>
        <v>0</v>
      </c>
      <c r="AF146"/>
      <c r="AG146" s="11">
        <f t="shared" si="64"/>
        <v>0</v>
      </c>
      <c r="AI146" s="11">
        <f t="shared" si="65"/>
        <v>0</v>
      </c>
      <c r="AJ146"/>
      <c r="AK146" s="11">
        <f t="shared" si="66"/>
        <v>0</v>
      </c>
      <c r="AL146" s="16">
        <f t="shared" si="67"/>
        <v>81</v>
      </c>
      <c r="AM146"/>
      <c r="AN146">
        <f t="shared" si="68"/>
        <v>0</v>
      </c>
      <c r="AO146">
        <f t="shared" si="69"/>
        <v>81</v>
      </c>
      <c r="AP146">
        <f t="shared" si="70"/>
        <v>0</v>
      </c>
      <c r="AQ146">
        <f t="shared" si="71"/>
        <v>0</v>
      </c>
      <c r="AR146">
        <f t="shared" si="72"/>
        <v>0</v>
      </c>
      <c r="AS146">
        <f t="shared" si="73"/>
        <v>0</v>
      </c>
      <c r="AT146">
        <f t="shared" si="74"/>
        <v>0</v>
      </c>
      <c r="AU146">
        <f t="shared" si="75"/>
        <v>0</v>
      </c>
      <c r="AV146">
        <f t="shared" si="76"/>
        <v>0</v>
      </c>
      <c r="AW146">
        <f t="shared" si="77"/>
        <v>0</v>
      </c>
      <c r="AX146">
        <f t="shared" si="78"/>
        <v>0</v>
      </c>
      <c r="AY146" s="14" cm="1">
        <f t="array" ref="AY146">SUMPRODUCT(LARGE(AN146:AX146, {1,2,3}))</f>
        <v>81</v>
      </c>
      <c r="AZ146"/>
    </row>
    <row r="147" spans="1:52" x14ac:dyDescent="0.35">
      <c r="A147">
        <v>139919</v>
      </c>
      <c r="B147" t="str">
        <f t="shared" si="53"/>
        <v>EE139919</v>
      </c>
      <c r="C147" t="s">
        <v>6897</v>
      </c>
      <c r="D147" t="s">
        <v>6972</v>
      </c>
      <c r="E147" s="26" t="str">
        <f>_xlfn.IFNA((VLOOKUP(B147,IssueLookup!A:B,2,FALSE)),"")</f>
        <v>B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">
        <v>6886</v>
      </c>
      <c r="J147" t="s">
        <v>23</v>
      </c>
      <c r="K147" t="str">
        <f>_xlfn.IFNA((VLOOKUP(J147,DivisionLookup!A:B,2,FALSE)),"")</f>
        <v>South</v>
      </c>
      <c r="L147">
        <f>_xlfn.IFNA(VLOOKUP(E147,HandicapLookup!A:B,2,FALSE),"")</f>
        <v>10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v>0</v>
      </c>
      <c r="Q147" s="11">
        <f t="shared" si="58"/>
        <v>0</v>
      </c>
      <c r="R147">
        <v>71</v>
      </c>
      <c r="S147" s="11">
        <f t="shared" si="59"/>
        <v>81</v>
      </c>
      <c r="T147">
        <v>0</v>
      </c>
      <c r="U147" s="11">
        <f t="shared" si="79"/>
        <v>0</v>
      </c>
      <c r="V147">
        <v>0</v>
      </c>
      <c r="W147" s="11">
        <f t="shared" si="60"/>
        <v>0</v>
      </c>
      <c r="X147"/>
      <c r="Y147" s="11">
        <f t="shared" si="61"/>
        <v>0</v>
      </c>
      <c r="Z147">
        <v>0</v>
      </c>
      <c r="AA147" s="11">
        <f t="shared" si="56"/>
        <v>0</v>
      </c>
      <c r="AB147"/>
      <c r="AC147" s="11">
        <f t="shared" si="62"/>
        <v>0</v>
      </c>
      <c r="AD147"/>
      <c r="AE147" s="11">
        <f t="shared" si="63"/>
        <v>0</v>
      </c>
      <c r="AF147"/>
      <c r="AG147" s="11">
        <f t="shared" si="64"/>
        <v>0</v>
      </c>
      <c r="AI147" s="11">
        <f t="shared" si="65"/>
        <v>0</v>
      </c>
      <c r="AJ147"/>
      <c r="AK147" s="11">
        <f t="shared" si="66"/>
        <v>0</v>
      </c>
      <c r="AL147" s="16">
        <f t="shared" si="67"/>
        <v>81</v>
      </c>
      <c r="AM147"/>
      <c r="AN147">
        <f t="shared" si="68"/>
        <v>0</v>
      </c>
      <c r="AO147">
        <f t="shared" si="69"/>
        <v>81</v>
      </c>
      <c r="AP147">
        <f t="shared" si="70"/>
        <v>0</v>
      </c>
      <c r="AQ147">
        <f t="shared" si="71"/>
        <v>0</v>
      </c>
      <c r="AR147">
        <f t="shared" si="72"/>
        <v>0</v>
      </c>
      <c r="AS147">
        <f t="shared" si="73"/>
        <v>0</v>
      </c>
      <c r="AT147">
        <f t="shared" si="74"/>
        <v>0</v>
      </c>
      <c r="AU147">
        <f t="shared" si="75"/>
        <v>0</v>
      </c>
      <c r="AV147">
        <f t="shared" si="76"/>
        <v>0</v>
      </c>
      <c r="AW147">
        <f t="shared" si="77"/>
        <v>0</v>
      </c>
      <c r="AX147">
        <f t="shared" si="78"/>
        <v>0</v>
      </c>
      <c r="AY147" s="14" cm="1">
        <f t="array" ref="AY147">SUMPRODUCT(LARGE(AN147:AX147, {1,2,3}))</f>
        <v>81</v>
      </c>
    </row>
    <row r="148" spans="1:52" x14ac:dyDescent="0.35">
      <c r="A148">
        <v>1969</v>
      </c>
      <c r="B148" t="str">
        <f t="shared" si="53"/>
        <v>EE1969</v>
      </c>
      <c r="C148" t="s">
        <v>6969</v>
      </c>
      <c r="D148" t="s">
        <v>7073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">
        <v>6888</v>
      </c>
      <c r="J148" t="s">
        <v>19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v>0</v>
      </c>
      <c r="Q148" s="11">
        <f t="shared" si="58"/>
        <v>0</v>
      </c>
      <c r="R148">
        <v>70</v>
      </c>
      <c r="S148" s="11">
        <f t="shared" si="59"/>
        <v>80</v>
      </c>
      <c r="T148">
        <v>0</v>
      </c>
      <c r="U148" s="11">
        <f t="shared" si="79"/>
        <v>0</v>
      </c>
      <c r="V148">
        <v>0</v>
      </c>
      <c r="W148" s="11">
        <f t="shared" si="60"/>
        <v>0</v>
      </c>
      <c r="X148"/>
      <c r="Y148" s="11">
        <f t="shared" si="61"/>
        <v>0</v>
      </c>
      <c r="Z148">
        <v>0</v>
      </c>
      <c r="AA148" s="11">
        <f t="shared" si="56"/>
        <v>0</v>
      </c>
      <c r="AB148"/>
      <c r="AC148" s="11">
        <f t="shared" si="62"/>
        <v>0</v>
      </c>
      <c r="AD148"/>
      <c r="AE148" s="11">
        <f t="shared" si="63"/>
        <v>0</v>
      </c>
      <c r="AF148"/>
      <c r="AG148" s="11">
        <f t="shared" si="64"/>
        <v>0</v>
      </c>
      <c r="AI148" s="11">
        <f t="shared" si="65"/>
        <v>0</v>
      </c>
      <c r="AJ148"/>
      <c r="AK148" s="11">
        <f t="shared" si="66"/>
        <v>0</v>
      </c>
      <c r="AL148" s="16">
        <f t="shared" si="67"/>
        <v>80</v>
      </c>
      <c r="AM148"/>
      <c r="AN148">
        <f t="shared" si="68"/>
        <v>0</v>
      </c>
      <c r="AO148">
        <f t="shared" si="69"/>
        <v>80</v>
      </c>
      <c r="AP148">
        <f t="shared" si="70"/>
        <v>0</v>
      </c>
      <c r="AQ148">
        <f t="shared" si="71"/>
        <v>0</v>
      </c>
      <c r="AR148">
        <f t="shared" si="72"/>
        <v>0</v>
      </c>
      <c r="AS148">
        <f t="shared" si="73"/>
        <v>0</v>
      </c>
      <c r="AT148">
        <f t="shared" si="74"/>
        <v>0</v>
      </c>
      <c r="AU148">
        <f t="shared" si="75"/>
        <v>0</v>
      </c>
      <c r="AV148">
        <f t="shared" si="76"/>
        <v>0</v>
      </c>
      <c r="AW148">
        <f t="shared" si="77"/>
        <v>0</v>
      </c>
      <c r="AX148">
        <f t="shared" si="78"/>
        <v>0</v>
      </c>
      <c r="AY148" s="14" cm="1">
        <f t="array" ref="AY148">SUMPRODUCT(LARGE(AN148:AX148, {1,2,3}))</f>
        <v>80</v>
      </c>
    </row>
    <row r="149" spans="1:52" x14ac:dyDescent="0.35">
      <c r="A149" s="44">
        <v>130061</v>
      </c>
      <c r="B149" t="str">
        <f t="shared" si="53"/>
        <v>EE130061</v>
      </c>
      <c r="C149" t="s">
        <v>7109</v>
      </c>
      <c r="D149" t="s">
        <v>7110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">
        <v>6886</v>
      </c>
      <c r="J149" t="s">
        <v>18</v>
      </c>
      <c r="K149" t="str">
        <f>_xlfn.IFNA((VLOOKUP(J149,DivisionLookup!A:B,2,FALSE)),"")</f>
        <v>North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v>0</v>
      </c>
      <c r="Q149" s="11">
        <f t="shared" si="58"/>
        <v>0</v>
      </c>
      <c r="R149">
        <v>0</v>
      </c>
      <c r="S149" s="11">
        <f t="shared" si="59"/>
        <v>0</v>
      </c>
      <c r="T149">
        <v>70</v>
      </c>
      <c r="U149" s="11">
        <f t="shared" si="79"/>
        <v>80</v>
      </c>
      <c r="V149">
        <v>0</v>
      </c>
      <c r="W149" s="11">
        <f t="shared" si="60"/>
        <v>0</v>
      </c>
      <c r="X149"/>
      <c r="Y149" s="11">
        <f t="shared" si="61"/>
        <v>0</v>
      </c>
      <c r="Z149">
        <v>0</v>
      </c>
      <c r="AA149" s="11">
        <f t="shared" si="56"/>
        <v>0</v>
      </c>
      <c r="AB149"/>
      <c r="AC149" s="11">
        <f t="shared" si="62"/>
        <v>0</v>
      </c>
      <c r="AD149"/>
      <c r="AE149" s="11">
        <f t="shared" si="63"/>
        <v>0</v>
      </c>
      <c r="AF149"/>
      <c r="AG149" s="11">
        <f t="shared" si="64"/>
        <v>0</v>
      </c>
      <c r="AI149" s="11">
        <f t="shared" si="65"/>
        <v>0</v>
      </c>
      <c r="AJ149"/>
      <c r="AK149" s="11">
        <f t="shared" si="66"/>
        <v>0</v>
      </c>
      <c r="AL149" s="16">
        <f t="shared" si="67"/>
        <v>80</v>
      </c>
      <c r="AM149"/>
      <c r="AN149">
        <f t="shared" si="68"/>
        <v>0</v>
      </c>
      <c r="AO149">
        <f t="shared" si="69"/>
        <v>0</v>
      </c>
      <c r="AP149">
        <f t="shared" si="70"/>
        <v>80</v>
      </c>
      <c r="AQ149">
        <f t="shared" si="71"/>
        <v>0</v>
      </c>
      <c r="AR149">
        <f t="shared" si="72"/>
        <v>0</v>
      </c>
      <c r="AS149">
        <f t="shared" si="73"/>
        <v>0</v>
      </c>
      <c r="AT149">
        <f t="shared" si="74"/>
        <v>0</v>
      </c>
      <c r="AU149">
        <f t="shared" si="75"/>
        <v>0</v>
      </c>
      <c r="AV149">
        <f t="shared" si="76"/>
        <v>0</v>
      </c>
      <c r="AW149">
        <f t="shared" si="77"/>
        <v>0</v>
      </c>
      <c r="AX149">
        <f t="shared" si="78"/>
        <v>0</v>
      </c>
      <c r="AY149" s="14" cm="1">
        <f t="array" ref="AY149">SUMPRODUCT(LARGE(AN149:AX149, {1,2,3}))</f>
        <v>80</v>
      </c>
    </row>
    <row r="150" spans="1:52" x14ac:dyDescent="0.35">
      <c r="A150">
        <v>132107</v>
      </c>
      <c r="B150" t="str">
        <f t="shared" si="53"/>
        <v>EE132107</v>
      </c>
      <c r="C150" t="s">
        <v>6927</v>
      </c>
      <c r="D150" t="s">
        <v>7006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">
        <v>6886</v>
      </c>
      <c r="J150" t="s">
        <v>17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v>0</v>
      </c>
      <c r="Q150" s="11">
        <f t="shared" si="58"/>
        <v>0</v>
      </c>
      <c r="R150">
        <v>69</v>
      </c>
      <c r="S150" s="11">
        <f t="shared" si="59"/>
        <v>79</v>
      </c>
      <c r="T150">
        <v>0</v>
      </c>
      <c r="U150" s="11">
        <f t="shared" si="79"/>
        <v>0</v>
      </c>
      <c r="V150">
        <v>0</v>
      </c>
      <c r="W150" s="11">
        <f t="shared" si="60"/>
        <v>0</v>
      </c>
      <c r="X150"/>
      <c r="Y150" s="11">
        <f t="shared" si="61"/>
        <v>0</v>
      </c>
      <c r="Z150">
        <v>0</v>
      </c>
      <c r="AA150" s="11">
        <f t="shared" si="56"/>
        <v>0</v>
      </c>
      <c r="AB150"/>
      <c r="AC150" s="11">
        <f t="shared" si="62"/>
        <v>0</v>
      </c>
      <c r="AD150"/>
      <c r="AE150" s="11">
        <f t="shared" si="63"/>
        <v>0</v>
      </c>
      <c r="AF150"/>
      <c r="AG150" s="11">
        <f t="shared" si="64"/>
        <v>0</v>
      </c>
      <c r="AI150" s="11">
        <f t="shared" si="65"/>
        <v>0</v>
      </c>
      <c r="AJ150"/>
      <c r="AK150" s="11">
        <f t="shared" si="66"/>
        <v>0</v>
      </c>
      <c r="AL150" s="16">
        <f t="shared" si="67"/>
        <v>79</v>
      </c>
      <c r="AN150">
        <f t="shared" si="68"/>
        <v>0</v>
      </c>
      <c r="AO150">
        <f t="shared" si="69"/>
        <v>79</v>
      </c>
      <c r="AP150">
        <f t="shared" si="70"/>
        <v>0</v>
      </c>
      <c r="AQ150">
        <f t="shared" si="71"/>
        <v>0</v>
      </c>
      <c r="AR150">
        <f t="shared" si="72"/>
        <v>0</v>
      </c>
      <c r="AS150">
        <f t="shared" si="73"/>
        <v>0</v>
      </c>
      <c r="AT150">
        <f t="shared" si="74"/>
        <v>0</v>
      </c>
      <c r="AU150">
        <f t="shared" si="75"/>
        <v>0</v>
      </c>
      <c r="AV150">
        <f t="shared" si="76"/>
        <v>0</v>
      </c>
      <c r="AW150">
        <f t="shared" si="77"/>
        <v>0</v>
      </c>
      <c r="AX150">
        <f t="shared" si="78"/>
        <v>0</v>
      </c>
      <c r="AY150" s="14" cm="1">
        <f t="array" ref="AY150">SUMPRODUCT(LARGE(AN150:AX150, {1,2,3}))</f>
        <v>79</v>
      </c>
      <c r="AZ150"/>
    </row>
    <row r="151" spans="1:52" x14ac:dyDescent="0.35">
      <c r="A151">
        <v>137287</v>
      </c>
      <c r="B151" t="str">
        <f t="shared" si="53"/>
        <v>EE137287</v>
      </c>
      <c r="C151" t="s">
        <v>6950</v>
      </c>
      <c r="D151" t="s">
        <v>7033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">
        <v>6886</v>
      </c>
      <c r="J151" t="s">
        <v>20</v>
      </c>
      <c r="K151" t="str">
        <f>_xlfn.IFNA((VLOOKUP(J151,DivisionLookup!A:B,2,FALSE)),"")</f>
        <v>South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v>0</v>
      </c>
      <c r="Q151" s="11">
        <f t="shared" si="58"/>
        <v>0</v>
      </c>
      <c r="R151">
        <v>68</v>
      </c>
      <c r="S151" s="11">
        <f t="shared" si="59"/>
        <v>78</v>
      </c>
      <c r="T151">
        <v>0</v>
      </c>
      <c r="U151" s="11">
        <f t="shared" si="79"/>
        <v>0</v>
      </c>
      <c r="V151">
        <v>0</v>
      </c>
      <c r="W151" s="11">
        <f t="shared" si="60"/>
        <v>0</v>
      </c>
      <c r="X151"/>
      <c r="Y151" s="11">
        <f t="shared" si="61"/>
        <v>0</v>
      </c>
      <c r="Z151">
        <v>0</v>
      </c>
      <c r="AA151" s="11">
        <f t="shared" si="56"/>
        <v>0</v>
      </c>
      <c r="AB151"/>
      <c r="AC151" s="11">
        <f t="shared" si="62"/>
        <v>0</v>
      </c>
      <c r="AD151"/>
      <c r="AE151" s="11">
        <f t="shared" si="63"/>
        <v>0</v>
      </c>
      <c r="AF151"/>
      <c r="AG151" s="11">
        <f t="shared" si="64"/>
        <v>0</v>
      </c>
      <c r="AI151" s="11">
        <f t="shared" si="65"/>
        <v>0</v>
      </c>
      <c r="AJ151"/>
      <c r="AK151" s="11">
        <f t="shared" si="66"/>
        <v>0</v>
      </c>
      <c r="AL151" s="16">
        <f t="shared" si="67"/>
        <v>78</v>
      </c>
      <c r="AN151">
        <f t="shared" si="68"/>
        <v>0</v>
      </c>
      <c r="AO151">
        <f t="shared" si="69"/>
        <v>78</v>
      </c>
      <c r="AP151">
        <f t="shared" si="70"/>
        <v>0</v>
      </c>
      <c r="AQ151">
        <f t="shared" si="71"/>
        <v>0</v>
      </c>
      <c r="AR151">
        <f t="shared" si="72"/>
        <v>0</v>
      </c>
      <c r="AS151">
        <f t="shared" si="73"/>
        <v>0</v>
      </c>
      <c r="AT151">
        <f t="shared" si="74"/>
        <v>0</v>
      </c>
      <c r="AU151">
        <f t="shared" si="75"/>
        <v>0</v>
      </c>
      <c r="AV151">
        <f t="shared" si="76"/>
        <v>0</v>
      </c>
      <c r="AW151">
        <f t="shared" si="77"/>
        <v>0</v>
      </c>
      <c r="AX151">
        <f t="shared" si="78"/>
        <v>0</v>
      </c>
      <c r="AY151" s="14" cm="1">
        <f t="array" ref="AY151">SUMPRODUCT(LARGE(AN151:AX151, {1,2,3}))</f>
        <v>78</v>
      </c>
      <c r="AZ151"/>
    </row>
    <row r="152" spans="1:52" x14ac:dyDescent="0.35">
      <c r="A152" s="44">
        <v>136388</v>
      </c>
      <c r="B152" t="str">
        <f t="shared" si="53"/>
        <v>EE136388</v>
      </c>
      <c r="C152" t="s">
        <v>7138</v>
      </c>
      <c r="D152" t="s">
        <v>7171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">
        <v>6886</v>
      </c>
      <c r="J152" t="s">
        <v>22</v>
      </c>
      <c r="K152" t="str">
        <f>_xlfn.IFNA((VLOOKUP(J152,DivisionLookup!A:B,2,FALSE)),"")</f>
        <v>North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v>67</v>
      </c>
      <c r="Q152" s="11">
        <f t="shared" si="58"/>
        <v>77</v>
      </c>
      <c r="R152">
        <v>0</v>
      </c>
      <c r="S152" s="11">
        <f t="shared" si="59"/>
        <v>0</v>
      </c>
      <c r="T152">
        <v>0</v>
      </c>
      <c r="U152" s="11">
        <f>IF(IF(T152,T152+$L152,0)&lt;=100,IF(T152,T152+$L152,0),100)</f>
        <v>0</v>
      </c>
      <c r="V152">
        <v>0</v>
      </c>
      <c r="W152" s="11">
        <f t="shared" si="60"/>
        <v>0</v>
      </c>
      <c r="X152"/>
      <c r="Y152" s="11">
        <f t="shared" si="61"/>
        <v>0</v>
      </c>
      <c r="Z152">
        <v>0</v>
      </c>
      <c r="AA152" s="11">
        <f t="shared" si="56"/>
        <v>0</v>
      </c>
      <c r="AB152"/>
      <c r="AC152" s="11">
        <f t="shared" si="62"/>
        <v>0</v>
      </c>
      <c r="AD152"/>
      <c r="AE152" s="11">
        <f t="shared" si="63"/>
        <v>0</v>
      </c>
      <c r="AF152"/>
      <c r="AG152" s="11">
        <f t="shared" si="64"/>
        <v>0</v>
      </c>
      <c r="AI152" s="11">
        <f t="shared" si="65"/>
        <v>0</v>
      </c>
      <c r="AJ152"/>
      <c r="AK152" s="11">
        <f t="shared" si="66"/>
        <v>0</v>
      </c>
      <c r="AL152" s="16">
        <f t="shared" si="67"/>
        <v>77</v>
      </c>
      <c r="AM152"/>
      <c r="AN152">
        <f t="shared" si="68"/>
        <v>77</v>
      </c>
      <c r="AO152">
        <f t="shared" si="69"/>
        <v>0</v>
      </c>
      <c r="AP152">
        <f t="shared" si="70"/>
        <v>0</v>
      </c>
      <c r="AQ152">
        <f t="shared" si="71"/>
        <v>0</v>
      </c>
      <c r="AR152">
        <f t="shared" si="72"/>
        <v>0</v>
      </c>
      <c r="AS152">
        <f t="shared" si="73"/>
        <v>0</v>
      </c>
      <c r="AT152">
        <f t="shared" si="74"/>
        <v>0</v>
      </c>
      <c r="AU152">
        <f t="shared" si="75"/>
        <v>0</v>
      </c>
      <c r="AV152">
        <f t="shared" si="76"/>
        <v>0</v>
      </c>
      <c r="AW152">
        <f t="shared" si="77"/>
        <v>0</v>
      </c>
      <c r="AX152">
        <f t="shared" si="78"/>
        <v>0</v>
      </c>
      <c r="AY152" s="14" cm="1">
        <f t="array" ref="AY152">SUMPRODUCT(LARGE(AN152:AX152, {1,2,3}))</f>
        <v>77</v>
      </c>
      <c r="AZ152"/>
    </row>
    <row r="153" spans="1:52" x14ac:dyDescent="0.35">
      <c r="A153" s="44">
        <v>91174</v>
      </c>
      <c r="B153" t="str">
        <f t="shared" si="53"/>
        <v>EE91174</v>
      </c>
      <c r="C153" t="s">
        <v>7138</v>
      </c>
      <c r="D153" t="s">
        <v>7139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">
        <v>6886</v>
      </c>
      <c r="J153" t="s">
        <v>21</v>
      </c>
      <c r="K153" t="str">
        <f>_xlfn.IFNA((VLOOKUP(J153,DivisionLookup!A:B,2,FALSE)),"")</f>
        <v>North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v>67</v>
      </c>
      <c r="Q153" s="11">
        <f t="shared" si="58"/>
        <v>77</v>
      </c>
      <c r="R153">
        <v>0</v>
      </c>
      <c r="S153" s="11">
        <f t="shared" si="59"/>
        <v>0</v>
      </c>
      <c r="T153">
        <v>0</v>
      </c>
      <c r="U153" s="11">
        <f>IF(IF(T153,T153+$L153,0)&lt;=100,IF(T153,T153+$L153,0),100)</f>
        <v>0</v>
      </c>
      <c r="V153">
        <v>0</v>
      </c>
      <c r="W153" s="11">
        <f t="shared" si="60"/>
        <v>0</v>
      </c>
      <c r="X153"/>
      <c r="Y153" s="11">
        <f t="shared" si="61"/>
        <v>0</v>
      </c>
      <c r="Z153">
        <v>0</v>
      </c>
      <c r="AA153" s="11">
        <f t="shared" si="56"/>
        <v>0</v>
      </c>
      <c r="AB153"/>
      <c r="AC153" s="11">
        <f t="shared" si="62"/>
        <v>0</v>
      </c>
      <c r="AD153"/>
      <c r="AE153" s="11">
        <f t="shared" si="63"/>
        <v>0</v>
      </c>
      <c r="AF153"/>
      <c r="AG153" s="11">
        <f t="shared" si="64"/>
        <v>0</v>
      </c>
      <c r="AI153" s="11">
        <f t="shared" si="65"/>
        <v>0</v>
      </c>
      <c r="AJ153"/>
      <c r="AK153" s="11">
        <f t="shared" si="66"/>
        <v>0</v>
      </c>
      <c r="AL153" s="16">
        <f t="shared" si="67"/>
        <v>77</v>
      </c>
      <c r="AM153"/>
      <c r="AN153">
        <f t="shared" si="68"/>
        <v>77</v>
      </c>
      <c r="AO153">
        <f t="shared" si="69"/>
        <v>0</v>
      </c>
      <c r="AP153">
        <f t="shared" si="70"/>
        <v>0</v>
      </c>
      <c r="AQ153">
        <f t="shared" si="71"/>
        <v>0</v>
      </c>
      <c r="AR153">
        <f t="shared" si="72"/>
        <v>0</v>
      </c>
      <c r="AS153">
        <f t="shared" si="73"/>
        <v>0</v>
      </c>
      <c r="AT153">
        <f t="shared" si="74"/>
        <v>0</v>
      </c>
      <c r="AU153">
        <f t="shared" si="75"/>
        <v>0</v>
      </c>
      <c r="AV153">
        <f t="shared" si="76"/>
        <v>0</v>
      </c>
      <c r="AW153">
        <f t="shared" si="77"/>
        <v>0</v>
      </c>
      <c r="AX153">
        <f t="shared" si="78"/>
        <v>0</v>
      </c>
      <c r="AY153" s="14" cm="1">
        <f t="array" ref="AY153">SUMPRODUCT(LARGE(AN153:AX153, {1,2,3}))</f>
        <v>77</v>
      </c>
      <c r="AZ153"/>
    </row>
    <row r="154" spans="1:52" x14ac:dyDescent="0.35">
      <c r="A154">
        <v>135148</v>
      </c>
      <c r="B154" t="str">
        <f t="shared" si="53"/>
        <v>EE135148</v>
      </c>
      <c r="C154" t="s">
        <v>6932</v>
      </c>
      <c r="D154" t="s">
        <v>7011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">
        <v>6888</v>
      </c>
      <c r="J154" t="s">
        <v>20</v>
      </c>
      <c r="K154" t="str">
        <f>_xlfn.IFNA((VLOOKUP(J154,DivisionLookup!A:B,2,FALSE)),"")</f>
        <v>South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v>0</v>
      </c>
      <c r="Q154" s="11">
        <f t="shared" si="58"/>
        <v>0</v>
      </c>
      <c r="R154">
        <v>66</v>
      </c>
      <c r="S154" s="11">
        <f t="shared" si="59"/>
        <v>76</v>
      </c>
      <c r="T154">
        <v>0</v>
      </c>
      <c r="U154" s="11">
        <f t="shared" ref="U154:U159" si="80">IF(IF(T154,T154+$M154,0)&lt;=100,IF(T154,T154+$M154,0),100)</f>
        <v>0</v>
      </c>
      <c r="V154">
        <v>0</v>
      </c>
      <c r="W154" s="11">
        <f t="shared" si="60"/>
        <v>0</v>
      </c>
      <c r="X154"/>
      <c r="Y154" s="11">
        <f t="shared" si="61"/>
        <v>0</v>
      </c>
      <c r="Z154">
        <v>0</v>
      </c>
      <c r="AA154" s="11">
        <f t="shared" si="56"/>
        <v>0</v>
      </c>
      <c r="AB154"/>
      <c r="AC154" s="11">
        <f t="shared" si="62"/>
        <v>0</v>
      </c>
      <c r="AD154"/>
      <c r="AE154" s="11">
        <f t="shared" si="63"/>
        <v>0</v>
      </c>
      <c r="AF154"/>
      <c r="AG154" s="11">
        <f t="shared" si="64"/>
        <v>0</v>
      </c>
      <c r="AI154" s="11">
        <f t="shared" si="65"/>
        <v>0</v>
      </c>
      <c r="AJ154"/>
      <c r="AK154" s="11">
        <f t="shared" si="66"/>
        <v>0</v>
      </c>
      <c r="AL154" s="16">
        <f t="shared" si="67"/>
        <v>76</v>
      </c>
      <c r="AN154">
        <f t="shared" si="68"/>
        <v>0</v>
      </c>
      <c r="AO154">
        <f t="shared" si="69"/>
        <v>76</v>
      </c>
      <c r="AP154">
        <f t="shared" si="70"/>
        <v>0</v>
      </c>
      <c r="AQ154">
        <f t="shared" si="71"/>
        <v>0</v>
      </c>
      <c r="AR154">
        <f t="shared" si="72"/>
        <v>0</v>
      </c>
      <c r="AS154">
        <f t="shared" si="73"/>
        <v>0</v>
      </c>
      <c r="AT154">
        <f t="shared" si="74"/>
        <v>0</v>
      </c>
      <c r="AU154">
        <f t="shared" si="75"/>
        <v>0</v>
      </c>
      <c r="AV154">
        <f t="shared" si="76"/>
        <v>0</v>
      </c>
      <c r="AW154">
        <f t="shared" si="77"/>
        <v>0</v>
      </c>
      <c r="AX154">
        <f t="shared" si="78"/>
        <v>0</v>
      </c>
      <c r="AY154" s="14" cm="1">
        <f t="array" ref="AY154">SUMPRODUCT(LARGE(AN154:AX154, {1,2,3}))</f>
        <v>76</v>
      </c>
      <c r="AZ154"/>
    </row>
    <row r="155" spans="1:52" x14ac:dyDescent="0.35">
      <c r="A155">
        <v>137937</v>
      </c>
      <c r="B155" t="str">
        <f t="shared" ref="B155:B218" si="81">_xlfn.CONCAT("EE",A155)</f>
        <v>EE137937</v>
      </c>
      <c r="C155" t="s">
        <v>6916</v>
      </c>
      <c r="D155" t="s">
        <v>7004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">
        <v>6886</v>
      </c>
      <c r="J155" t="s">
        <v>17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v>0</v>
      </c>
      <c r="Q155" s="11">
        <f t="shared" si="58"/>
        <v>0</v>
      </c>
      <c r="R155">
        <v>66</v>
      </c>
      <c r="S155" s="11">
        <f t="shared" si="59"/>
        <v>76</v>
      </c>
      <c r="T155">
        <v>0</v>
      </c>
      <c r="U155" s="11">
        <f t="shared" si="80"/>
        <v>0</v>
      </c>
      <c r="V155">
        <v>0</v>
      </c>
      <c r="W155" s="11">
        <f t="shared" si="60"/>
        <v>0</v>
      </c>
      <c r="X155"/>
      <c r="Y155" s="11">
        <f t="shared" si="61"/>
        <v>0</v>
      </c>
      <c r="Z155">
        <v>0</v>
      </c>
      <c r="AA155" s="11">
        <f t="shared" si="56"/>
        <v>0</v>
      </c>
      <c r="AB155"/>
      <c r="AC155" s="11">
        <f t="shared" si="62"/>
        <v>0</v>
      </c>
      <c r="AD155"/>
      <c r="AE155" s="11">
        <f t="shared" si="63"/>
        <v>0</v>
      </c>
      <c r="AF155"/>
      <c r="AG155" s="11">
        <f t="shared" si="64"/>
        <v>0</v>
      </c>
      <c r="AI155" s="11">
        <f t="shared" si="65"/>
        <v>0</v>
      </c>
      <c r="AJ155"/>
      <c r="AK155" s="11">
        <f t="shared" si="66"/>
        <v>0</v>
      </c>
      <c r="AL155" s="16">
        <f t="shared" si="67"/>
        <v>76</v>
      </c>
      <c r="AM155"/>
      <c r="AN155">
        <f t="shared" si="68"/>
        <v>0</v>
      </c>
      <c r="AO155">
        <f t="shared" si="69"/>
        <v>76</v>
      </c>
      <c r="AP155">
        <f t="shared" si="70"/>
        <v>0</v>
      </c>
      <c r="AQ155">
        <f t="shared" si="71"/>
        <v>0</v>
      </c>
      <c r="AR155">
        <f t="shared" si="72"/>
        <v>0</v>
      </c>
      <c r="AS155">
        <f t="shared" si="73"/>
        <v>0</v>
      </c>
      <c r="AT155">
        <f t="shared" si="74"/>
        <v>0</v>
      </c>
      <c r="AU155">
        <f t="shared" si="75"/>
        <v>0</v>
      </c>
      <c r="AV155">
        <f t="shared" si="76"/>
        <v>0</v>
      </c>
      <c r="AW155">
        <f t="shared" si="77"/>
        <v>0</v>
      </c>
      <c r="AX155">
        <f t="shared" si="78"/>
        <v>0</v>
      </c>
      <c r="AY155" s="14" cm="1">
        <f t="array" ref="AY155">SUMPRODUCT(LARGE(AN155:AX155, {1,2,3}))</f>
        <v>76</v>
      </c>
    </row>
    <row r="156" spans="1:52" x14ac:dyDescent="0.35">
      <c r="A156">
        <v>123217</v>
      </c>
      <c r="B156" t="str">
        <f t="shared" si="81"/>
        <v>EE123217</v>
      </c>
      <c r="C156" t="s">
        <v>6910</v>
      </c>
      <c r="D156" t="s">
        <v>6988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">
        <v>6886</v>
      </c>
      <c r="J156" t="s">
        <v>23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v>0</v>
      </c>
      <c r="Q156" s="11">
        <f t="shared" si="58"/>
        <v>0</v>
      </c>
      <c r="R156">
        <v>66</v>
      </c>
      <c r="S156" s="11">
        <f t="shared" si="59"/>
        <v>76</v>
      </c>
      <c r="T156">
        <v>0</v>
      </c>
      <c r="U156" s="11">
        <f t="shared" si="80"/>
        <v>0</v>
      </c>
      <c r="V156">
        <v>0</v>
      </c>
      <c r="W156" s="11">
        <f t="shared" si="60"/>
        <v>0</v>
      </c>
      <c r="X156"/>
      <c r="Y156" s="11">
        <f t="shared" si="61"/>
        <v>0</v>
      </c>
      <c r="Z156">
        <v>0</v>
      </c>
      <c r="AA156" s="11">
        <f t="shared" si="56"/>
        <v>0</v>
      </c>
      <c r="AB156"/>
      <c r="AC156" s="11">
        <f t="shared" si="62"/>
        <v>0</v>
      </c>
      <c r="AD156"/>
      <c r="AE156" s="11">
        <f t="shared" si="63"/>
        <v>0</v>
      </c>
      <c r="AF156"/>
      <c r="AG156" s="11">
        <f t="shared" si="64"/>
        <v>0</v>
      </c>
      <c r="AI156" s="11">
        <f t="shared" si="65"/>
        <v>0</v>
      </c>
      <c r="AJ156"/>
      <c r="AK156" s="11">
        <f t="shared" si="66"/>
        <v>0</v>
      </c>
      <c r="AL156" s="16">
        <f t="shared" si="67"/>
        <v>76</v>
      </c>
      <c r="AM156"/>
      <c r="AN156">
        <f t="shared" si="68"/>
        <v>0</v>
      </c>
      <c r="AO156">
        <f t="shared" si="69"/>
        <v>76</v>
      </c>
      <c r="AP156">
        <f t="shared" si="70"/>
        <v>0</v>
      </c>
      <c r="AQ156">
        <f t="shared" si="71"/>
        <v>0</v>
      </c>
      <c r="AR156">
        <f t="shared" si="72"/>
        <v>0</v>
      </c>
      <c r="AS156">
        <f t="shared" si="73"/>
        <v>0</v>
      </c>
      <c r="AT156">
        <f t="shared" si="74"/>
        <v>0</v>
      </c>
      <c r="AU156">
        <f t="shared" si="75"/>
        <v>0</v>
      </c>
      <c r="AV156">
        <f t="shared" si="76"/>
        <v>0</v>
      </c>
      <c r="AW156">
        <f t="shared" si="77"/>
        <v>0</v>
      </c>
      <c r="AX156">
        <f t="shared" si="78"/>
        <v>0</v>
      </c>
      <c r="AY156" s="14" cm="1">
        <f t="array" ref="AY156">SUMPRODUCT(LARGE(AN156:AX156, {1,2,3}))</f>
        <v>76</v>
      </c>
      <c r="AZ156"/>
    </row>
    <row r="157" spans="1:52" x14ac:dyDescent="0.35">
      <c r="A157" s="44">
        <v>119726</v>
      </c>
      <c r="B157" t="str">
        <f t="shared" si="81"/>
        <v>EE119726</v>
      </c>
      <c r="C157" t="s">
        <v>6906</v>
      </c>
      <c r="D157" t="s">
        <v>7116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">
        <v>6886</v>
      </c>
      <c r="J157" t="s">
        <v>21</v>
      </c>
      <c r="K157" t="str">
        <f>_xlfn.IFNA((VLOOKUP(J157,DivisionLookup!A:B,2,FALSE)),"")</f>
        <v>North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v>64</v>
      </c>
      <c r="Q157" s="11">
        <f t="shared" si="58"/>
        <v>74</v>
      </c>
      <c r="R157">
        <v>0</v>
      </c>
      <c r="S157" s="11">
        <f t="shared" si="59"/>
        <v>0</v>
      </c>
      <c r="T157">
        <v>0</v>
      </c>
      <c r="U157" s="11">
        <f t="shared" si="80"/>
        <v>0</v>
      </c>
      <c r="V157">
        <v>0</v>
      </c>
      <c r="W157" s="11">
        <f t="shared" si="60"/>
        <v>0</v>
      </c>
      <c r="X157"/>
      <c r="Y157" s="11">
        <f t="shared" si="61"/>
        <v>0</v>
      </c>
      <c r="Z157">
        <v>0</v>
      </c>
      <c r="AA157" s="11">
        <f t="shared" si="56"/>
        <v>0</v>
      </c>
      <c r="AB157"/>
      <c r="AC157" s="11">
        <f t="shared" si="62"/>
        <v>0</v>
      </c>
      <c r="AD157"/>
      <c r="AE157" s="11">
        <f t="shared" si="63"/>
        <v>0</v>
      </c>
      <c r="AF157"/>
      <c r="AG157" s="11">
        <f t="shared" si="64"/>
        <v>0</v>
      </c>
      <c r="AI157" s="11">
        <f t="shared" si="65"/>
        <v>0</v>
      </c>
      <c r="AJ157"/>
      <c r="AK157" s="11">
        <f t="shared" si="66"/>
        <v>0</v>
      </c>
      <c r="AL157" s="16">
        <f t="shared" si="67"/>
        <v>74</v>
      </c>
      <c r="AM157"/>
      <c r="AN157">
        <f t="shared" si="68"/>
        <v>74</v>
      </c>
      <c r="AO157">
        <f t="shared" si="69"/>
        <v>0</v>
      </c>
      <c r="AP157">
        <f t="shared" si="70"/>
        <v>0</v>
      </c>
      <c r="AQ157">
        <f t="shared" si="71"/>
        <v>0</v>
      </c>
      <c r="AR157">
        <f t="shared" si="72"/>
        <v>0</v>
      </c>
      <c r="AS157">
        <f t="shared" si="73"/>
        <v>0</v>
      </c>
      <c r="AT157">
        <f t="shared" si="74"/>
        <v>0</v>
      </c>
      <c r="AU157">
        <f t="shared" si="75"/>
        <v>0</v>
      </c>
      <c r="AV157">
        <f t="shared" si="76"/>
        <v>0</v>
      </c>
      <c r="AW157">
        <f t="shared" si="77"/>
        <v>0</v>
      </c>
      <c r="AX157">
        <f t="shared" si="78"/>
        <v>0</v>
      </c>
      <c r="AY157" s="14" cm="1">
        <f t="array" ref="AY157">SUMPRODUCT(LARGE(AN157:AX157, {1,2,3}))</f>
        <v>74</v>
      </c>
      <c r="AZ157"/>
    </row>
    <row r="158" spans="1:52" x14ac:dyDescent="0.35">
      <c r="A158" s="44">
        <v>138153</v>
      </c>
      <c r="B158" t="str">
        <f t="shared" si="81"/>
        <v>EE138153</v>
      </c>
      <c r="C158" t="s">
        <v>6903</v>
      </c>
      <c r="D158" t="s">
        <v>7119</v>
      </c>
      <c r="E158" s="26" t="str">
        <f>_xlfn.IFNA((VLOOKUP(B158,IssueLookup!A:B,2,FALSE)),"")</f>
        <v>B</v>
      </c>
      <c r="F158" s="26" t="str">
        <f>_xlfn.IFNA((VLOOKUP(B158,IssueLookup!C:D,2,FALSE)),"")</f>
        <v>B</v>
      </c>
      <c r="G158" s="26" t="str">
        <f>_xlfn.IFNA((VLOOKUP(B158,IssueLookup!E:F,2,FALSE)),"")</f>
        <v>B</v>
      </c>
      <c r="H158" s="26" t="str">
        <f>_xlfn.IFNA((VLOOKUP(B158,IssueLookup!G:H,2,FALSE)),"")</f>
        <v>B</v>
      </c>
      <c r="I158" t="s">
        <v>6886</v>
      </c>
      <c r="J158" t="s">
        <v>21</v>
      </c>
      <c r="K158" t="str">
        <f>_xlfn.IFNA((VLOOKUP(J158,DivisionLookup!A:B,2,FALSE)),"")</f>
        <v>North</v>
      </c>
      <c r="L158">
        <f>_xlfn.IFNA(VLOOKUP(E158,HandicapLookup!A:B,2,FALSE),"")</f>
        <v>10</v>
      </c>
      <c r="M158">
        <f>_xlfn.IFNA(VLOOKUP(F158,HandicapLookup!A:B,2,FALSE),"")</f>
        <v>10</v>
      </c>
      <c r="N158">
        <f>_xlfn.IFNA(VLOOKUP(G158,HandicapLookup!A:B,2,FALSE),"")</f>
        <v>10</v>
      </c>
      <c r="O158">
        <f>_xlfn.IFNA(VLOOKUP(H158,HandicapLookup!A:B,2,FALSE),"")</f>
        <v>10</v>
      </c>
      <c r="P158">
        <v>62</v>
      </c>
      <c r="Q158" s="11">
        <f t="shared" si="58"/>
        <v>72</v>
      </c>
      <c r="R158">
        <v>0</v>
      </c>
      <c r="S158" s="11">
        <f t="shared" si="59"/>
        <v>0</v>
      </c>
      <c r="T158">
        <v>0</v>
      </c>
      <c r="U158" s="11">
        <f t="shared" si="80"/>
        <v>0</v>
      </c>
      <c r="V158">
        <v>0</v>
      </c>
      <c r="W158" s="11">
        <f t="shared" si="60"/>
        <v>0</v>
      </c>
      <c r="X158"/>
      <c r="Y158" s="11">
        <f t="shared" si="61"/>
        <v>0</v>
      </c>
      <c r="Z158">
        <v>0</v>
      </c>
      <c r="AA158" s="11">
        <f t="shared" si="56"/>
        <v>0</v>
      </c>
      <c r="AB158"/>
      <c r="AC158" s="11">
        <f t="shared" si="62"/>
        <v>0</v>
      </c>
      <c r="AD158"/>
      <c r="AE158" s="11">
        <f t="shared" si="63"/>
        <v>0</v>
      </c>
      <c r="AF158"/>
      <c r="AG158" s="11">
        <f t="shared" si="64"/>
        <v>0</v>
      </c>
      <c r="AI158" s="11">
        <f t="shared" si="65"/>
        <v>0</v>
      </c>
      <c r="AJ158"/>
      <c r="AK158" s="11">
        <f t="shared" si="66"/>
        <v>0</v>
      </c>
      <c r="AL158" s="16">
        <f t="shared" si="67"/>
        <v>72</v>
      </c>
      <c r="AM158"/>
      <c r="AN158">
        <f t="shared" si="68"/>
        <v>72</v>
      </c>
      <c r="AO158">
        <f t="shared" si="69"/>
        <v>0</v>
      </c>
      <c r="AP158">
        <f t="shared" si="70"/>
        <v>0</v>
      </c>
      <c r="AQ158">
        <f t="shared" si="71"/>
        <v>0</v>
      </c>
      <c r="AR158">
        <f t="shared" si="72"/>
        <v>0</v>
      </c>
      <c r="AS158">
        <f t="shared" si="73"/>
        <v>0</v>
      </c>
      <c r="AT158">
        <f t="shared" si="74"/>
        <v>0</v>
      </c>
      <c r="AU158">
        <f t="shared" si="75"/>
        <v>0</v>
      </c>
      <c r="AV158">
        <f t="shared" si="76"/>
        <v>0</v>
      </c>
      <c r="AW158">
        <f t="shared" si="77"/>
        <v>0</v>
      </c>
      <c r="AX158">
        <f t="shared" si="78"/>
        <v>0</v>
      </c>
      <c r="AY158" s="14" cm="1">
        <f t="array" ref="AY158">SUMPRODUCT(LARGE(AN158:AX158, {1,2,3}))</f>
        <v>72</v>
      </c>
      <c r="AZ158"/>
    </row>
    <row r="159" spans="1:52" x14ac:dyDescent="0.35">
      <c r="A159">
        <v>131648</v>
      </c>
      <c r="B159" t="str">
        <f t="shared" si="81"/>
        <v>EE131648</v>
      </c>
      <c r="C159" t="s">
        <v>6910</v>
      </c>
      <c r="D159" t="s">
        <v>7071</v>
      </c>
      <c r="E159" s="26" t="str">
        <f>_xlfn.IFNA((VLOOKUP(B159,IssueLookup!A:B,2,FALSE)),"")</f>
        <v>B</v>
      </c>
      <c r="F159" s="26" t="str">
        <f>_xlfn.IFNA((VLOOKUP(B159,IssueLookup!C:D,2,FALSE)),"")</f>
        <v>B</v>
      </c>
      <c r="G159" s="26" t="str">
        <f>_xlfn.IFNA((VLOOKUP(B159,IssueLookup!E:F,2,FALSE)),"")</f>
        <v>B</v>
      </c>
      <c r="H159" s="26" t="str">
        <f>_xlfn.IFNA((VLOOKUP(B159,IssueLookup!G:H,2,FALSE)),"")</f>
        <v>B</v>
      </c>
      <c r="I159" t="s">
        <v>6886</v>
      </c>
      <c r="J159" t="s">
        <v>19</v>
      </c>
      <c r="K159" t="str">
        <f>_xlfn.IFNA((VLOOKUP(J159,DivisionLookup!A:B,2,FALSE)),"")</f>
        <v>South</v>
      </c>
      <c r="L159">
        <f>_xlfn.IFNA(VLOOKUP(E159,HandicapLookup!A:B,2,FALSE),"")</f>
        <v>10</v>
      </c>
      <c r="M159">
        <f>_xlfn.IFNA(VLOOKUP(F159,HandicapLookup!A:B,2,FALSE),"")</f>
        <v>10</v>
      </c>
      <c r="N159">
        <f>_xlfn.IFNA(VLOOKUP(G159,HandicapLookup!A:B,2,FALSE),"")</f>
        <v>10</v>
      </c>
      <c r="O159">
        <f>_xlfn.IFNA(VLOOKUP(H159,HandicapLookup!A:B,2,FALSE),"")</f>
        <v>10</v>
      </c>
      <c r="P159">
        <v>0</v>
      </c>
      <c r="Q159" s="11">
        <f t="shared" si="58"/>
        <v>0</v>
      </c>
      <c r="R159">
        <v>62</v>
      </c>
      <c r="S159" s="11">
        <f t="shared" si="59"/>
        <v>72</v>
      </c>
      <c r="T159">
        <v>0</v>
      </c>
      <c r="U159" s="11">
        <f t="shared" si="80"/>
        <v>0</v>
      </c>
      <c r="V159">
        <v>0</v>
      </c>
      <c r="W159" s="11">
        <f t="shared" si="60"/>
        <v>0</v>
      </c>
      <c r="X159"/>
      <c r="Y159" s="11">
        <f t="shared" si="61"/>
        <v>0</v>
      </c>
      <c r="Z159">
        <v>0</v>
      </c>
      <c r="AA159" s="11">
        <f t="shared" si="56"/>
        <v>0</v>
      </c>
      <c r="AB159"/>
      <c r="AC159" s="11">
        <f t="shared" si="62"/>
        <v>0</v>
      </c>
      <c r="AD159"/>
      <c r="AE159" s="11">
        <f t="shared" si="63"/>
        <v>0</v>
      </c>
      <c r="AF159"/>
      <c r="AG159" s="11">
        <f t="shared" si="64"/>
        <v>0</v>
      </c>
      <c r="AI159" s="11">
        <f t="shared" si="65"/>
        <v>0</v>
      </c>
      <c r="AJ159"/>
      <c r="AK159" s="11">
        <f t="shared" si="66"/>
        <v>0</v>
      </c>
      <c r="AL159" s="16">
        <f t="shared" si="67"/>
        <v>72</v>
      </c>
      <c r="AM159"/>
      <c r="AN159">
        <f t="shared" si="68"/>
        <v>0</v>
      </c>
      <c r="AO159">
        <f t="shared" si="69"/>
        <v>72</v>
      </c>
      <c r="AP159">
        <f t="shared" si="70"/>
        <v>0</v>
      </c>
      <c r="AQ159">
        <f t="shared" si="71"/>
        <v>0</v>
      </c>
      <c r="AR159">
        <f t="shared" si="72"/>
        <v>0</v>
      </c>
      <c r="AS159">
        <f t="shared" si="73"/>
        <v>0</v>
      </c>
      <c r="AT159">
        <f t="shared" si="74"/>
        <v>0</v>
      </c>
      <c r="AU159">
        <f t="shared" si="75"/>
        <v>0</v>
      </c>
      <c r="AV159">
        <f t="shared" si="76"/>
        <v>0</v>
      </c>
      <c r="AW159">
        <f t="shared" si="77"/>
        <v>0</v>
      </c>
      <c r="AX159">
        <f t="shared" si="78"/>
        <v>0</v>
      </c>
      <c r="AY159" s="14" cm="1">
        <f t="array" ref="AY159">SUMPRODUCT(LARGE(AN159:AX159, {1,2,3}))</f>
        <v>72</v>
      </c>
      <c r="AZ159"/>
    </row>
    <row r="160" spans="1:52" x14ac:dyDescent="0.35">
      <c r="A160" s="44">
        <v>138677</v>
      </c>
      <c r="B160" t="str">
        <f t="shared" si="81"/>
        <v>EE138677</v>
      </c>
      <c r="C160" t="s">
        <v>6910</v>
      </c>
      <c r="D160" t="s">
        <v>7143</v>
      </c>
      <c r="E160" s="26" t="str">
        <f>_xlfn.IFNA((VLOOKUP(B160,IssueLookup!A:B,2,FALSE)),"")</f>
        <v>B</v>
      </c>
      <c r="F160" s="26" t="str">
        <f>_xlfn.IFNA((VLOOKUP(B160,IssueLookup!C:D,2,FALSE)),"")</f>
        <v>B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">
        <v>6886</v>
      </c>
      <c r="J160" t="s">
        <v>21</v>
      </c>
      <c r="K160" t="str">
        <f>_xlfn.IFNA((VLOOKUP(J160,DivisionLookup!A:B,2,FALSE)),"")</f>
        <v>North</v>
      </c>
      <c r="L160">
        <f>_xlfn.IFNA(VLOOKUP(E160,HandicapLookup!A:B,2,FALSE),"")</f>
        <v>10</v>
      </c>
      <c r="M160">
        <f>_xlfn.IFNA(VLOOKUP(F160,HandicapLookup!A:B,2,FALSE),"")</f>
        <v>10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v>61</v>
      </c>
      <c r="Q160" s="11">
        <f t="shared" si="58"/>
        <v>71</v>
      </c>
      <c r="R160">
        <v>0</v>
      </c>
      <c r="S160" s="11">
        <f t="shared" si="59"/>
        <v>0</v>
      </c>
      <c r="T160">
        <v>0</v>
      </c>
      <c r="U160" s="11">
        <f>IF(IF(T160,T160+$L160,0)&lt;=100,IF(T160,T160+$L160,0),100)</f>
        <v>0</v>
      </c>
      <c r="V160">
        <v>0</v>
      </c>
      <c r="W160" s="11">
        <f t="shared" si="60"/>
        <v>0</v>
      </c>
      <c r="X160"/>
      <c r="Y160" s="11">
        <f t="shared" si="61"/>
        <v>0</v>
      </c>
      <c r="Z160">
        <v>0</v>
      </c>
      <c r="AA160" s="11">
        <f t="shared" si="56"/>
        <v>0</v>
      </c>
      <c r="AB160"/>
      <c r="AC160" s="11">
        <f t="shared" si="62"/>
        <v>0</v>
      </c>
      <c r="AD160"/>
      <c r="AE160" s="11">
        <f t="shared" si="63"/>
        <v>0</v>
      </c>
      <c r="AF160"/>
      <c r="AG160" s="11">
        <f t="shared" si="64"/>
        <v>0</v>
      </c>
      <c r="AI160" s="11">
        <f t="shared" si="65"/>
        <v>0</v>
      </c>
      <c r="AJ160"/>
      <c r="AK160" s="11">
        <f t="shared" si="66"/>
        <v>0</v>
      </c>
      <c r="AL160" s="16">
        <f t="shared" si="67"/>
        <v>71</v>
      </c>
      <c r="AM160"/>
      <c r="AN160">
        <f t="shared" si="68"/>
        <v>71</v>
      </c>
      <c r="AO160">
        <f t="shared" si="69"/>
        <v>0</v>
      </c>
      <c r="AP160">
        <f t="shared" si="70"/>
        <v>0</v>
      </c>
      <c r="AQ160">
        <f t="shared" si="71"/>
        <v>0</v>
      </c>
      <c r="AR160">
        <f t="shared" si="72"/>
        <v>0</v>
      </c>
      <c r="AS160">
        <f t="shared" si="73"/>
        <v>0</v>
      </c>
      <c r="AT160">
        <f t="shared" si="74"/>
        <v>0</v>
      </c>
      <c r="AU160">
        <f t="shared" si="75"/>
        <v>0</v>
      </c>
      <c r="AV160">
        <f t="shared" si="76"/>
        <v>0</v>
      </c>
      <c r="AW160">
        <f t="shared" si="77"/>
        <v>0</v>
      </c>
      <c r="AX160">
        <f t="shared" si="78"/>
        <v>0</v>
      </c>
      <c r="AY160" s="14" cm="1">
        <f t="array" ref="AY160">SUMPRODUCT(LARGE(AN160:AX160, {1,2,3}))</f>
        <v>71</v>
      </c>
      <c r="AZ160"/>
    </row>
    <row r="161" spans="1:52" x14ac:dyDescent="0.35">
      <c r="A161">
        <v>138866</v>
      </c>
      <c r="B161" t="str">
        <f t="shared" si="81"/>
        <v>EE138866</v>
      </c>
      <c r="C161" t="s">
        <v>7084</v>
      </c>
      <c r="D161" t="s">
        <v>7085</v>
      </c>
      <c r="E161" s="26" t="str">
        <f>_xlfn.IFNA((VLOOKUP(B161,IssueLookup!A:B,2,FALSE)),"")</f>
        <v>B</v>
      </c>
      <c r="F161" s="26" t="str">
        <f>_xlfn.IFNA((VLOOKUP(B161,IssueLookup!C:D,2,FALSE)),"")</f>
        <v>B</v>
      </c>
      <c r="G161" s="26" t="str">
        <f>_xlfn.IFNA((VLOOKUP(B161,IssueLookup!E:F,2,FALSE)),"")</f>
        <v>B</v>
      </c>
      <c r="H161" s="26" t="str">
        <f>_xlfn.IFNA((VLOOKUP(B161,IssueLookup!G:H,2,FALSE)),"")</f>
        <v>B</v>
      </c>
      <c r="I161" t="s">
        <v>6889</v>
      </c>
      <c r="J161" t="s">
        <v>23</v>
      </c>
      <c r="K161" t="str">
        <f>_xlfn.IFNA((VLOOKUP(J161,DivisionLookup!A:B,2,FALSE)),"")</f>
        <v>South</v>
      </c>
      <c r="L161">
        <f>_xlfn.IFNA(VLOOKUP(E161,HandicapLookup!A:B,2,FALSE),"")</f>
        <v>10</v>
      </c>
      <c r="M161">
        <f>_xlfn.IFNA(VLOOKUP(F161,HandicapLookup!A:B,2,FALSE),"")</f>
        <v>10</v>
      </c>
      <c r="N161">
        <f>_xlfn.IFNA(VLOOKUP(G161,HandicapLookup!A:B,2,FALSE),"")</f>
        <v>10</v>
      </c>
      <c r="O161">
        <f>_xlfn.IFNA(VLOOKUP(H161,HandicapLookup!A:B,2,FALSE),"")</f>
        <v>10</v>
      </c>
      <c r="P161">
        <v>0</v>
      </c>
      <c r="Q161" s="11">
        <f t="shared" si="58"/>
        <v>0</v>
      </c>
      <c r="R161">
        <v>57</v>
      </c>
      <c r="S161" s="11">
        <f t="shared" si="59"/>
        <v>67</v>
      </c>
      <c r="T161">
        <v>0</v>
      </c>
      <c r="U161" s="11">
        <f>IF(IF(T161,T161+$M161,0)&lt;=100,IF(T161,T161+$M161,0),100)</f>
        <v>0</v>
      </c>
      <c r="V161">
        <v>0</v>
      </c>
      <c r="W161" s="11">
        <f t="shared" si="60"/>
        <v>0</v>
      </c>
      <c r="X161"/>
      <c r="Y161" s="11">
        <f t="shared" si="61"/>
        <v>0</v>
      </c>
      <c r="Z161">
        <v>0</v>
      </c>
      <c r="AA161" s="11">
        <f t="shared" si="56"/>
        <v>0</v>
      </c>
      <c r="AB161"/>
      <c r="AC161" s="11">
        <f t="shared" si="62"/>
        <v>0</v>
      </c>
      <c r="AD161"/>
      <c r="AE161" s="11">
        <f t="shared" si="63"/>
        <v>0</v>
      </c>
      <c r="AF161"/>
      <c r="AG161" s="11">
        <f t="shared" si="64"/>
        <v>0</v>
      </c>
      <c r="AI161" s="11">
        <f t="shared" si="65"/>
        <v>0</v>
      </c>
      <c r="AJ161"/>
      <c r="AK161" s="11">
        <f t="shared" si="66"/>
        <v>0</v>
      </c>
      <c r="AL161" s="16">
        <f t="shared" si="67"/>
        <v>67</v>
      </c>
      <c r="AM161"/>
      <c r="AN161">
        <f t="shared" si="68"/>
        <v>0</v>
      </c>
      <c r="AO161">
        <f t="shared" si="69"/>
        <v>67</v>
      </c>
      <c r="AP161">
        <f t="shared" si="70"/>
        <v>0</v>
      </c>
      <c r="AQ161">
        <f t="shared" si="71"/>
        <v>0</v>
      </c>
      <c r="AR161">
        <f t="shared" si="72"/>
        <v>0</v>
      </c>
      <c r="AS161">
        <f t="shared" si="73"/>
        <v>0</v>
      </c>
      <c r="AT161">
        <f t="shared" si="74"/>
        <v>0</v>
      </c>
      <c r="AU161">
        <f t="shared" si="75"/>
        <v>0</v>
      </c>
      <c r="AV161">
        <f t="shared" si="76"/>
        <v>0</v>
      </c>
      <c r="AW161">
        <f t="shared" si="77"/>
        <v>0</v>
      </c>
      <c r="AX161">
        <f t="shared" si="78"/>
        <v>0</v>
      </c>
      <c r="AY161" s="14" cm="1">
        <f t="array" ref="AY161">SUMPRODUCT(LARGE(AN161:AX161, {1,2,3}))</f>
        <v>67</v>
      </c>
      <c r="AZ161"/>
    </row>
    <row r="162" spans="1:52" x14ac:dyDescent="0.35">
      <c r="A162">
        <v>68057</v>
      </c>
      <c r="B162" t="str">
        <f t="shared" si="81"/>
        <v>EE68057</v>
      </c>
      <c r="C162" t="s">
        <v>7193</v>
      </c>
      <c r="D162" t="s">
        <v>7194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">
        <v>6886</v>
      </c>
      <c r="J162" t="s">
        <v>21</v>
      </c>
      <c r="K162" t="str">
        <f>_xlfn.IFNA((VLOOKUP(J162,DivisionLookup!A:B,2,FALSE)),"")</f>
        <v>North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v>0</v>
      </c>
      <c r="Q162" s="11">
        <f t="shared" si="58"/>
        <v>0</v>
      </c>
      <c r="R162">
        <v>0</v>
      </c>
      <c r="S162" s="11">
        <f t="shared" si="59"/>
        <v>0</v>
      </c>
      <c r="T162">
        <v>0</v>
      </c>
      <c r="U162" s="11">
        <f>IF(IF(T162,T162+$M162,0)&lt;=100,IF(T162,T162+$M162,0),100)</f>
        <v>0</v>
      </c>
      <c r="V162">
        <v>0</v>
      </c>
      <c r="W162" s="11">
        <f t="shared" ref="W162:W193" si="82">IF(IF(V162,V162+$M162,0)&lt;=100,IF(V162,V162+$M162,0),100)</f>
        <v>0</v>
      </c>
      <c r="X162"/>
      <c r="Y162" s="11">
        <f t="shared" si="61"/>
        <v>0</v>
      </c>
      <c r="Z162">
        <v>0</v>
      </c>
      <c r="AA162" s="11">
        <f t="shared" si="56"/>
        <v>0</v>
      </c>
      <c r="AB162"/>
      <c r="AC162" s="11">
        <f t="shared" si="62"/>
        <v>0</v>
      </c>
      <c r="AD162"/>
      <c r="AE162" s="11">
        <f t="shared" si="63"/>
        <v>0</v>
      </c>
      <c r="AF162"/>
      <c r="AG162" s="11">
        <f t="shared" si="64"/>
        <v>0</v>
      </c>
      <c r="AI162" s="11">
        <f t="shared" si="65"/>
        <v>0</v>
      </c>
      <c r="AJ162"/>
      <c r="AK162" s="11">
        <f t="shared" si="66"/>
        <v>0</v>
      </c>
      <c r="AL162" s="16">
        <f t="shared" si="67"/>
        <v>0</v>
      </c>
      <c r="AM162"/>
      <c r="AN162">
        <f t="shared" si="68"/>
        <v>0</v>
      </c>
      <c r="AO162">
        <f t="shared" si="69"/>
        <v>0</v>
      </c>
      <c r="AP162">
        <f t="shared" si="70"/>
        <v>0</v>
      </c>
      <c r="AQ162">
        <f t="shared" si="71"/>
        <v>0</v>
      </c>
      <c r="AR162">
        <f t="shared" si="72"/>
        <v>0</v>
      </c>
      <c r="AS162">
        <f t="shared" si="73"/>
        <v>0</v>
      </c>
      <c r="AT162">
        <f t="shared" si="74"/>
        <v>0</v>
      </c>
      <c r="AU162">
        <f t="shared" si="75"/>
        <v>0</v>
      </c>
      <c r="AV162">
        <f t="shared" si="76"/>
        <v>0</v>
      </c>
      <c r="AW162">
        <f t="shared" si="77"/>
        <v>0</v>
      </c>
      <c r="AX162">
        <f t="shared" si="78"/>
        <v>0</v>
      </c>
      <c r="AY162" s="14" cm="1">
        <f t="array" ref="AY162">SUMPRODUCT(LARGE(AN162:AX162, {1,2,3}))</f>
        <v>0</v>
      </c>
      <c r="AZ162"/>
    </row>
    <row r="163" spans="1:52" x14ac:dyDescent="0.35">
      <c r="A163" s="44">
        <v>116293</v>
      </c>
      <c r="B163" t="str">
        <f t="shared" si="81"/>
        <v>EE116293</v>
      </c>
      <c r="C163" t="s">
        <v>7113</v>
      </c>
      <c r="D163" t="s">
        <v>7144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">
        <v>6889</v>
      </c>
      <c r="J163" t="s">
        <v>21</v>
      </c>
      <c r="K163" t="str">
        <f>_xlfn.IFNA((VLOOKUP(J163,DivisionLookup!A:B,2,FALSE)),"")</f>
        <v>North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v>0</v>
      </c>
      <c r="Q163" s="11">
        <f t="shared" si="58"/>
        <v>0</v>
      </c>
      <c r="R163">
        <v>0</v>
      </c>
      <c r="S163" s="11">
        <f t="shared" si="59"/>
        <v>0</v>
      </c>
      <c r="T163">
        <v>0</v>
      </c>
      <c r="U163" s="11">
        <f>IF(IF(T163,T163+$L163,0)&lt;=100,IF(T163,T163+$L163,0),100)</f>
        <v>0</v>
      </c>
      <c r="V163">
        <v>0</v>
      </c>
      <c r="W163" s="11">
        <f t="shared" si="82"/>
        <v>0</v>
      </c>
      <c r="X163"/>
      <c r="Y163" s="11">
        <f t="shared" si="61"/>
        <v>0</v>
      </c>
      <c r="Z163">
        <v>0</v>
      </c>
      <c r="AA163" s="11">
        <f t="shared" si="56"/>
        <v>0</v>
      </c>
      <c r="AB163"/>
      <c r="AC163" s="11">
        <f t="shared" si="62"/>
        <v>0</v>
      </c>
      <c r="AD163"/>
      <c r="AE163" s="11">
        <f t="shared" si="63"/>
        <v>0</v>
      </c>
      <c r="AF163"/>
      <c r="AG163" s="11">
        <f t="shared" si="64"/>
        <v>0</v>
      </c>
      <c r="AI163" s="11">
        <f t="shared" si="65"/>
        <v>0</v>
      </c>
      <c r="AJ163"/>
      <c r="AK163" s="11">
        <f t="shared" si="66"/>
        <v>0</v>
      </c>
      <c r="AL163" s="16">
        <f t="shared" si="67"/>
        <v>0</v>
      </c>
      <c r="AM163"/>
      <c r="AN163">
        <f t="shared" si="68"/>
        <v>0</v>
      </c>
      <c r="AO163">
        <f t="shared" si="69"/>
        <v>0</v>
      </c>
      <c r="AP163">
        <f t="shared" si="70"/>
        <v>0</v>
      </c>
      <c r="AQ163">
        <f t="shared" si="71"/>
        <v>0</v>
      </c>
      <c r="AR163">
        <f t="shared" si="72"/>
        <v>0</v>
      </c>
      <c r="AS163">
        <f t="shared" si="73"/>
        <v>0</v>
      </c>
      <c r="AT163">
        <f t="shared" si="74"/>
        <v>0</v>
      </c>
      <c r="AU163">
        <f t="shared" si="75"/>
        <v>0</v>
      </c>
      <c r="AV163">
        <f t="shared" si="76"/>
        <v>0</v>
      </c>
      <c r="AW163">
        <f t="shared" si="77"/>
        <v>0</v>
      </c>
      <c r="AX163">
        <f t="shared" si="78"/>
        <v>0</v>
      </c>
      <c r="AY163" s="14" cm="1">
        <f t="array" ref="AY163">SUMPRODUCT(LARGE(AN163:AX163, {1,2,3}))</f>
        <v>0</v>
      </c>
      <c r="AZ163"/>
    </row>
    <row r="164" spans="1:52" x14ac:dyDescent="0.35">
      <c r="A164">
        <v>141048</v>
      </c>
      <c r="B164" t="str">
        <f t="shared" si="81"/>
        <v>EE141048</v>
      </c>
      <c r="C164" t="s">
        <v>6938</v>
      </c>
      <c r="D164" t="s">
        <v>7077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">
        <v>6886</v>
      </c>
      <c r="J164" t="s">
        <v>23</v>
      </c>
      <c r="K164" t="str">
        <f>_xlfn.IFNA((VLOOKUP(J164,DivisionLookup!A:B,2,FALSE)),"")</f>
        <v>South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v>0</v>
      </c>
      <c r="Q164" s="11">
        <f t="shared" si="58"/>
        <v>0</v>
      </c>
      <c r="R164">
        <v>0</v>
      </c>
      <c r="S164" s="11">
        <f t="shared" si="59"/>
        <v>0</v>
      </c>
      <c r="T164">
        <v>0</v>
      </c>
      <c r="U164" s="11">
        <f>IF(IF(T164,T164+$M164,0)&lt;=100,IF(T164,T164+$M164,0),100)</f>
        <v>0</v>
      </c>
      <c r="V164">
        <v>0</v>
      </c>
      <c r="W164" s="11">
        <f t="shared" si="82"/>
        <v>0</v>
      </c>
      <c r="X164"/>
      <c r="Y164" s="11">
        <f t="shared" si="61"/>
        <v>0</v>
      </c>
      <c r="Z164">
        <v>0</v>
      </c>
      <c r="AA164" s="11">
        <f t="shared" si="56"/>
        <v>0</v>
      </c>
      <c r="AB164"/>
      <c r="AC164" s="11">
        <f t="shared" si="62"/>
        <v>0</v>
      </c>
      <c r="AD164"/>
      <c r="AE164" s="11">
        <f t="shared" si="63"/>
        <v>0</v>
      </c>
      <c r="AF164"/>
      <c r="AG164" s="11">
        <f t="shared" si="64"/>
        <v>0</v>
      </c>
      <c r="AI164" s="11">
        <f t="shared" si="65"/>
        <v>0</v>
      </c>
      <c r="AJ164"/>
      <c r="AK164" s="11">
        <f t="shared" si="66"/>
        <v>0</v>
      </c>
      <c r="AL164" s="16">
        <f t="shared" si="67"/>
        <v>0</v>
      </c>
      <c r="AN164">
        <f t="shared" si="68"/>
        <v>0</v>
      </c>
      <c r="AO164">
        <f t="shared" si="69"/>
        <v>0</v>
      </c>
      <c r="AP164">
        <f t="shared" si="70"/>
        <v>0</v>
      </c>
      <c r="AQ164">
        <f t="shared" si="71"/>
        <v>0</v>
      </c>
      <c r="AR164">
        <f t="shared" si="72"/>
        <v>0</v>
      </c>
      <c r="AS164">
        <f t="shared" si="73"/>
        <v>0</v>
      </c>
      <c r="AT164">
        <f t="shared" si="74"/>
        <v>0</v>
      </c>
      <c r="AU164">
        <f t="shared" si="75"/>
        <v>0</v>
      </c>
      <c r="AV164">
        <f t="shared" si="76"/>
        <v>0</v>
      </c>
      <c r="AW164">
        <f t="shared" si="77"/>
        <v>0</v>
      </c>
      <c r="AX164">
        <f t="shared" si="78"/>
        <v>0</v>
      </c>
      <c r="AY164" s="14" cm="1">
        <f t="array" ref="AY164">SUMPRODUCT(LARGE(AN164:AX164, {1,2,3}))</f>
        <v>0</v>
      </c>
    </row>
    <row r="165" spans="1:52" x14ac:dyDescent="0.35">
      <c r="A165">
        <v>135106</v>
      </c>
      <c r="B165" t="str">
        <f t="shared" si="81"/>
        <v>EE135106</v>
      </c>
      <c r="C165" t="s">
        <v>6901</v>
      </c>
      <c r="D165" t="s">
        <v>6976</v>
      </c>
      <c r="E165" s="26" t="str">
        <f>_xlfn.IFNA((VLOOKUP(B165,IssueLookup!A:B,2,FALSE)),"")</f>
        <v>B</v>
      </c>
      <c r="F165" s="26" t="str">
        <f>_xlfn.IFNA((VLOOKUP(B165,IssueLookup!C:D,2,FALSE)),"")</f>
        <v>B</v>
      </c>
      <c r="G165" s="26" t="str">
        <f>_xlfn.IFNA((VLOOKUP(B165,IssueLookup!E:F,2,FALSE)),"")</f>
        <v>B</v>
      </c>
      <c r="H165" s="26" t="str">
        <f>_xlfn.IFNA((VLOOKUP(B165,IssueLookup!G:H,2,FALSE)),"")</f>
        <v>B</v>
      </c>
      <c r="I165" t="s">
        <v>6887</v>
      </c>
      <c r="J165" t="s">
        <v>23</v>
      </c>
      <c r="K165" t="str">
        <f>_xlfn.IFNA((VLOOKUP(J165,DivisionLookup!A:B,2,FALSE)),"")</f>
        <v>South</v>
      </c>
      <c r="L165">
        <f>_xlfn.IFNA(VLOOKUP(E165,HandicapLookup!A:B,2,FALSE),"")</f>
        <v>10</v>
      </c>
      <c r="M165">
        <f>_xlfn.IFNA(VLOOKUP(F165,HandicapLookup!A:B,2,FALSE),"")</f>
        <v>10</v>
      </c>
      <c r="N165">
        <f>_xlfn.IFNA(VLOOKUP(G165,HandicapLookup!A:B,2,FALSE),"")</f>
        <v>10</v>
      </c>
      <c r="O165">
        <f>_xlfn.IFNA(VLOOKUP(H165,HandicapLookup!A:B,2,FALSE),"")</f>
        <v>10</v>
      </c>
      <c r="P165">
        <v>0</v>
      </c>
      <c r="Q165" s="11">
        <f t="shared" si="58"/>
        <v>0</v>
      </c>
      <c r="R165">
        <v>0</v>
      </c>
      <c r="S165" s="11">
        <f t="shared" si="59"/>
        <v>0</v>
      </c>
      <c r="T165">
        <v>0</v>
      </c>
      <c r="U165" s="11">
        <f>IF(IF(T165,T165+$M165,0)&lt;=100,IF(T165,T165+$M165,0),100)</f>
        <v>0</v>
      </c>
      <c r="V165">
        <v>0</v>
      </c>
      <c r="W165" s="11">
        <f t="shared" si="82"/>
        <v>0</v>
      </c>
      <c r="X165"/>
      <c r="Y165" s="11">
        <f t="shared" si="61"/>
        <v>0</v>
      </c>
      <c r="Z165">
        <v>0</v>
      </c>
      <c r="AA165" s="11">
        <f t="shared" si="56"/>
        <v>0</v>
      </c>
      <c r="AB165"/>
      <c r="AC165" s="11">
        <f t="shared" si="62"/>
        <v>0</v>
      </c>
      <c r="AD165"/>
      <c r="AE165" s="11">
        <f t="shared" si="63"/>
        <v>0</v>
      </c>
      <c r="AF165"/>
      <c r="AG165" s="11">
        <f t="shared" si="64"/>
        <v>0</v>
      </c>
      <c r="AI165" s="11">
        <f t="shared" si="65"/>
        <v>0</v>
      </c>
      <c r="AJ165"/>
      <c r="AK165" s="11">
        <f t="shared" si="66"/>
        <v>0</v>
      </c>
      <c r="AL165" s="16">
        <f t="shared" si="67"/>
        <v>0</v>
      </c>
      <c r="AN165">
        <f t="shared" si="68"/>
        <v>0</v>
      </c>
      <c r="AO165">
        <f t="shared" si="69"/>
        <v>0</v>
      </c>
      <c r="AP165">
        <f t="shared" si="70"/>
        <v>0</v>
      </c>
      <c r="AQ165">
        <f t="shared" si="71"/>
        <v>0</v>
      </c>
      <c r="AR165">
        <f t="shared" si="72"/>
        <v>0</v>
      </c>
      <c r="AS165">
        <f t="shared" si="73"/>
        <v>0</v>
      </c>
      <c r="AT165">
        <f t="shared" si="74"/>
        <v>0</v>
      </c>
      <c r="AU165">
        <f t="shared" si="75"/>
        <v>0</v>
      </c>
      <c r="AV165">
        <f t="shared" si="76"/>
        <v>0</v>
      </c>
      <c r="AW165">
        <f t="shared" si="77"/>
        <v>0</v>
      </c>
      <c r="AX165">
        <f t="shared" si="78"/>
        <v>0</v>
      </c>
      <c r="AY165" s="14" cm="1">
        <f t="array" ref="AY165">SUMPRODUCT(LARGE(AN165:AX165, {1,2,3}))</f>
        <v>0</v>
      </c>
      <c r="AZ165"/>
    </row>
    <row r="166" spans="1:52" x14ac:dyDescent="0.35">
      <c r="A166" s="44">
        <v>29170</v>
      </c>
      <c r="B166" t="str">
        <f t="shared" si="81"/>
        <v>EE29170</v>
      </c>
      <c r="C166" t="s">
        <v>6933</v>
      </c>
      <c r="D166" t="s">
        <v>7105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">
        <v>6889</v>
      </c>
      <c r="J166" t="s">
        <v>18</v>
      </c>
      <c r="K166" t="str">
        <f>_xlfn.IFNA((VLOOKUP(J166,DivisionLookup!A:B,2,FALSE)),"")</f>
        <v>North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v>60</v>
      </c>
      <c r="Q166" s="11">
        <f t="shared" si="58"/>
        <v>75</v>
      </c>
      <c r="R166">
        <v>0</v>
      </c>
      <c r="S166" s="11">
        <f t="shared" si="59"/>
        <v>0</v>
      </c>
      <c r="T166">
        <v>61</v>
      </c>
      <c r="U166" s="11">
        <f>IF(IF(T166,T166+$M166,0)&lt;=100,IF(T166,T166+$M166,0),100)</f>
        <v>76</v>
      </c>
      <c r="V166">
        <v>0</v>
      </c>
      <c r="W166" s="11">
        <f t="shared" si="82"/>
        <v>0</v>
      </c>
      <c r="X166"/>
      <c r="Y166" s="11">
        <f t="shared" si="61"/>
        <v>0</v>
      </c>
      <c r="Z166">
        <v>64</v>
      </c>
      <c r="AA166" s="11">
        <f t="shared" si="56"/>
        <v>79</v>
      </c>
      <c r="AB166"/>
      <c r="AC166" s="11">
        <f t="shared" si="62"/>
        <v>0</v>
      </c>
      <c r="AD166"/>
      <c r="AE166" s="11">
        <f t="shared" si="63"/>
        <v>0</v>
      </c>
      <c r="AF166"/>
      <c r="AG166" s="11">
        <f t="shared" si="64"/>
        <v>0</v>
      </c>
      <c r="AI166" s="11">
        <f t="shared" si="65"/>
        <v>0</v>
      </c>
      <c r="AJ166"/>
      <c r="AK166" s="11">
        <f t="shared" si="66"/>
        <v>0</v>
      </c>
      <c r="AL166" s="16">
        <f t="shared" si="67"/>
        <v>230</v>
      </c>
      <c r="AM166"/>
      <c r="AN166">
        <f t="shared" si="68"/>
        <v>75</v>
      </c>
      <c r="AO166">
        <f t="shared" si="69"/>
        <v>0</v>
      </c>
      <c r="AP166">
        <f t="shared" si="70"/>
        <v>76</v>
      </c>
      <c r="AQ166">
        <f t="shared" si="71"/>
        <v>0</v>
      </c>
      <c r="AR166">
        <f t="shared" si="72"/>
        <v>0</v>
      </c>
      <c r="AS166">
        <f t="shared" si="73"/>
        <v>79</v>
      </c>
      <c r="AT166">
        <f t="shared" si="74"/>
        <v>0</v>
      </c>
      <c r="AU166">
        <f t="shared" si="75"/>
        <v>0</v>
      </c>
      <c r="AV166">
        <f t="shared" si="76"/>
        <v>0</v>
      </c>
      <c r="AW166">
        <f t="shared" si="77"/>
        <v>0</v>
      </c>
      <c r="AX166">
        <f t="shared" si="78"/>
        <v>0</v>
      </c>
      <c r="AY166" s="14" cm="1">
        <f t="array" ref="AY166">SUMPRODUCT(LARGE(AN166:AX166, {1,2,3}))</f>
        <v>230</v>
      </c>
      <c r="AZ166"/>
    </row>
    <row r="167" spans="1:52" x14ac:dyDescent="0.35">
      <c r="A167" s="44">
        <v>137389</v>
      </c>
      <c r="B167" t="str">
        <f t="shared" si="81"/>
        <v>EE137389</v>
      </c>
      <c r="C167" t="s">
        <v>6899</v>
      </c>
      <c r="D167" t="s">
        <v>7163</v>
      </c>
      <c r="E167" s="26" t="str">
        <f>_xlfn.IFNA((VLOOKUP(B167,IssueLookup!A:B,2,FALSE)),"")</f>
        <v>C</v>
      </c>
      <c r="F167" s="26" t="str">
        <f>_xlfn.IFNA((VLOOKUP(B167,IssueLookup!C:D,2,FALSE)),"")</f>
        <v>C</v>
      </c>
      <c r="G167" s="26" t="str">
        <f>_xlfn.IFNA((VLOOKUP(B167,IssueLookup!E:F,2,FALSE)),"")</f>
        <v>C</v>
      </c>
      <c r="H167" s="26" t="str">
        <f>_xlfn.IFNA((VLOOKUP(B167,IssueLookup!G:H,2,FALSE)),"")</f>
        <v>C</v>
      </c>
      <c r="I167" t="s">
        <v>6889</v>
      </c>
      <c r="J167" t="s">
        <v>22</v>
      </c>
      <c r="K167" t="str">
        <f>_xlfn.IFNA((VLOOKUP(J167,DivisionLookup!A:B,2,FALSE)),"")</f>
        <v>North</v>
      </c>
      <c r="L167">
        <f>_xlfn.IFNA(VLOOKUP(E167,HandicapLookup!A:B,2,FALSE),"")</f>
        <v>15</v>
      </c>
      <c r="M167">
        <f>_xlfn.IFNA(VLOOKUP(F167,HandicapLookup!A:B,2,FALSE),"")</f>
        <v>15</v>
      </c>
      <c r="N167">
        <f>_xlfn.IFNA(VLOOKUP(G167,HandicapLookup!A:B,2,FALSE),"")</f>
        <v>15</v>
      </c>
      <c r="O167">
        <f>_xlfn.IFNA(VLOOKUP(H167,HandicapLookup!A:B,2,FALSE),"")</f>
        <v>15</v>
      </c>
      <c r="P167">
        <v>56</v>
      </c>
      <c r="Q167" s="11">
        <f t="shared" si="58"/>
        <v>71</v>
      </c>
      <c r="R167">
        <v>0</v>
      </c>
      <c r="S167" s="11">
        <f t="shared" si="59"/>
        <v>0</v>
      </c>
      <c r="T167">
        <v>52</v>
      </c>
      <c r="U167" s="11">
        <f>IF(IF(T167,T167+$L167,0)&lt;=100,IF(T167,T167+$L167,0),100)</f>
        <v>67</v>
      </c>
      <c r="V167">
        <v>0</v>
      </c>
      <c r="W167" s="11">
        <f t="shared" si="82"/>
        <v>0</v>
      </c>
      <c r="X167"/>
      <c r="Y167" s="11">
        <f t="shared" si="61"/>
        <v>0</v>
      </c>
      <c r="Z167">
        <v>68</v>
      </c>
      <c r="AA167" s="11">
        <f t="shared" si="56"/>
        <v>83</v>
      </c>
      <c r="AB167"/>
      <c r="AC167" s="11">
        <f t="shared" si="62"/>
        <v>0</v>
      </c>
      <c r="AD167"/>
      <c r="AE167" s="11">
        <f t="shared" si="63"/>
        <v>0</v>
      </c>
      <c r="AF167"/>
      <c r="AG167" s="11">
        <f t="shared" si="64"/>
        <v>0</v>
      </c>
      <c r="AI167" s="11">
        <f t="shared" si="65"/>
        <v>0</v>
      </c>
      <c r="AJ167"/>
      <c r="AK167" s="11">
        <f t="shared" si="66"/>
        <v>0</v>
      </c>
      <c r="AL167" s="16">
        <f t="shared" si="67"/>
        <v>221</v>
      </c>
      <c r="AM167"/>
      <c r="AN167">
        <f t="shared" si="68"/>
        <v>71</v>
      </c>
      <c r="AO167">
        <f t="shared" si="69"/>
        <v>0</v>
      </c>
      <c r="AP167">
        <f t="shared" si="70"/>
        <v>67</v>
      </c>
      <c r="AQ167">
        <f t="shared" si="71"/>
        <v>0</v>
      </c>
      <c r="AR167">
        <f t="shared" si="72"/>
        <v>0</v>
      </c>
      <c r="AS167">
        <f t="shared" si="73"/>
        <v>83</v>
      </c>
      <c r="AT167">
        <f t="shared" si="74"/>
        <v>0</v>
      </c>
      <c r="AU167">
        <f t="shared" si="75"/>
        <v>0</v>
      </c>
      <c r="AV167">
        <f t="shared" si="76"/>
        <v>0</v>
      </c>
      <c r="AW167">
        <f t="shared" si="77"/>
        <v>0</v>
      </c>
      <c r="AX167">
        <f t="shared" si="78"/>
        <v>0</v>
      </c>
      <c r="AY167" s="14" cm="1">
        <f t="array" ref="AY167">SUMPRODUCT(LARGE(AN167:AX167, {1,2,3}))</f>
        <v>221</v>
      </c>
      <c r="AZ167"/>
    </row>
    <row r="168" spans="1:52" x14ac:dyDescent="0.35">
      <c r="A168">
        <v>124600</v>
      </c>
      <c r="B168" t="str">
        <f t="shared" si="81"/>
        <v>EE124600</v>
      </c>
      <c r="C168" t="s">
        <v>6910</v>
      </c>
      <c r="D168" t="s">
        <v>6990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">
        <v>6886</v>
      </c>
      <c r="J168" t="s">
        <v>20</v>
      </c>
      <c r="K168" t="str">
        <f>_xlfn.IFNA((VLOOKUP(J168,DivisionLookup!A:B,2,FALSE)),"")</f>
        <v>South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v>0</v>
      </c>
      <c r="Q168" s="11">
        <f t="shared" si="58"/>
        <v>0</v>
      </c>
      <c r="R168">
        <v>71</v>
      </c>
      <c r="S168" s="11">
        <f t="shared" si="59"/>
        <v>86</v>
      </c>
      <c r="T168">
        <v>0</v>
      </c>
      <c r="U168" s="11">
        <f t="shared" ref="U168:U173" si="83">IF(IF(T168,T168+$M168,0)&lt;=100,IF(T168,T168+$M168,0),100)</f>
        <v>0</v>
      </c>
      <c r="V168">
        <v>69</v>
      </c>
      <c r="W168" s="11">
        <f t="shared" si="82"/>
        <v>84</v>
      </c>
      <c r="X168"/>
      <c r="Y168" s="11">
        <f t="shared" si="61"/>
        <v>0</v>
      </c>
      <c r="Z168">
        <v>0</v>
      </c>
      <c r="AA168" s="11">
        <f t="shared" si="56"/>
        <v>0</v>
      </c>
      <c r="AB168"/>
      <c r="AC168" s="11">
        <f t="shared" si="62"/>
        <v>0</v>
      </c>
      <c r="AD168"/>
      <c r="AE168" s="11">
        <f t="shared" si="63"/>
        <v>0</v>
      </c>
      <c r="AF168"/>
      <c r="AG168" s="11">
        <f t="shared" si="64"/>
        <v>0</v>
      </c>
      <c r="AI168" s="11">
        <f t="shared" si="65"/>
        <v>0</v>
      </c>
      <c r="AJ168"/>
      <c r="AK168" s="11">
        <f t="shared" si="66"/>
        <v>0</v>
      </c>
      <c r="AL168" s="16">
        <f t="shared" si="67"/>
        <v>170</v>
      </c>
      <c r="AM168"/>
      <c r="AN168">
        <f t="shared" si="68"/>
        <v>0</v>
      </c>
      <c r="AO168">
        <f t="shared" si="69"/>
        <v>86</v>
      </c>
      <c r="AP168">
        <f t="shared" si="70"/>
        <v>0</v>
      </c>
      <c r="AQ168">
        <f t="shared" si="71"/>
        <v>84</v>
      </c>
      <c r="AR168">
        <f t="shared" si="72"/>
        <v>0</v>
      </c>
      <c r="AS168">
        <f t="shared" si="73"/>
        <v>0</v>
      </c>
      <c r="AT168">
        <f t="shared" si="74"/>
        <v>0</v>
      </c>
      <c r="AU168">
        <f t="shared" si="75"/>
        <v>0</v>
      </c>
      <c r="AV168">
        <f t="shared" si="76"/>
        <v>0</v>
      </c>
      <c r="AW168">
        <f t="shared" si="77"/>
        <v>0</v>
      </c>
      <c r="AX168">
        <f t="shared" si="78"/>
        <v>0</v>
      </c>
      <c r="AY168" s="14" cm="1">
        <f t="array" ref="AY168">SUMPRODUCT(LARGE(AN168:AX168, {1,2,3}))</f>
        <v>170</v>
      </c>
      <c r="AZ168"/>
    </row>
    <row r="169" spans="1:52" x14ac:dyDescent="0.35">
      <c r="A169">
        <v>134901</v>
      </c>
      <c r="B169" t="str">
        <f t="shared" si="81"/>
        <v>EE134901</v>
      </c>
      <c r="C169" t="s">
        <v>6965</v>
      </c>
      <c r="D169" t="s">
        <v>7064</v>
      </c>
      <c r="E169" s="26" t="str">
        <f>_xlfn.IFNA((VLOOKUP(B169,IssueLookup!A:B,2,FALSE)),"")</f>
        <v>C</v>
      </c>
      <c r="F169" s="26" t="str">
        <f>_xlfn.IFNA((VLOOKUP(B169,IssueLookup!C:D,2,FALSE)),"")</f>
        <v>C</v>
      </c>
      <c r="G169" s="26" t="str">
        <f>_xlfn.IFNA((VLOOKUP(B169,IssueLookup!E:F,2,FALSE)),"")</f>
        <v>C</v>
      </c>
      <c r="H169" s="26" t="str">
        <f>_xlfn.IFNA((VLOOKUP(B169,IssueLookup!G:H,2,FALSE)),"")</f>
        <v>C</v>
      </c>
      <c r="I169" t="s">
        <v>6886</v>
      </c>
      <c r="J169" t="s">
        <v>19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>
        <f>_xlfn.IFNA(VLOOKUP(F169,HandicapLookup!A:B,2,FALSE),"")</f>
        <v>15</v>
      </c>
      <c r="N169">
        <f>_xlfn.IFNA(VLOOKUP(G169,HandicapLookup!A:B,2,FALSE),"")</f>
        <v>15</v>
      </c>
      <c r="O169">
        <f>_xlfn.IFNA(VLOOKUP(H169,HandicapLookup!A:B,2,FALSE),"")</f>
        <v>15</v>
      </c>
      <c r="P169">
        <v>0</v>
      </c>
      <c r="Q169" s="11">
        <f t="shared" si="58"/>
        <v>0</v>
      </c>
      <c r="R169">
        <v>65</v>
      </c>
      <c r="S169" s="11">
        <f t="shared" si="59"/>
        <v>80</v>
      </c>
      <c r="T169">
        <v>0</v>
      </c>
      <c r="U169" s="11">
        <f t="shared" si="83"/>
        <v>0</v>
      </c>
      <c r="V169">
        <v>70</v>
      </c>
      <c r="W169" s="11">
        <f t="shared" si="82"/>
        <v>85</v>
      </c>
      <c r="X169"/>
      <c r="Y169" s="11">
        <f t="shared" si="61"/>
        <v>0</v>
      </c>
      <c r="Z169">
        <v>0</v>
      </c>
      <c r="AA169" s="11">
        <f t="shared" si="56"/>
        <v>0</v>
      </c>
      <c r="AB169"/>
      <c r="AC169" s="11">
        <f t="shared" si="62"/>
        <v>0</v>
      </c>
      <c r="AD169"/>
      <c r="AE169" s="11">
        <f t="shared" si="63"/>
        <v>0</v>
      </c>
      <c r="AF169"/>
      <c r="AG169" s="11">
        <f t="shared" si="64"/>
        <v>0</v>
      </c>
      <c r="AI169" s="11">
        <f t="shared" si="65"/>
        <v>0</v>
      </c>
      <c r="AJ169"/>
      <c r="AK169" s="11">
        <f t="shared" si="66"/>
        <v>0</v>
      </c>
      <c r="AL169" s="16">
        <f t="shared" si="67"/>
        <v>165</v>
      </c>
      <c r="AM169"/>
      <c r="AN169">
        <f t="shared" si="68"/>
        <v>0</v>
      </c>
      <c r="AO169">
        <f t="shared" si="69"/>
        <v>80</v>
      </c>
      <c r="AP169">
        <f t="shared" si="70"/>
        <v>0</v>
      </c>
      <c r="AQ169">
        <f t="shared" si="71"/>
        <v>85</v>
      </c>
      <c r="AR169">
        <f t="shared" si="72"/>
        <v>0</v>
      </c>
      <c r="AS169">
        <f t="shared" si="73"/>
        <v>0</v>
      </c>
      <c r="AT169">
        <f t="shared" si="74"/>
        <v>0</v>
      </c>
      <c r="AU169">
        <f t="shared" si="75"/>
        <v>0</v>
      </c>
      <c r="AV169">
        <f t="shared" si="76"/>
        <v>0</v>
      </c>
      <c r="AW169">
        <f t="shared" si="77"/>
        <v>0</v>
      </c>
      <c r="AX169">
        <f t="shared" si="78"/>
        <v>0</v>
      </c>
      <c r="AY169" s="14" cm="1">
        <f t="array" ref="AY169">SUMPRODUCT(LARGE(AN169:AX169, {1,2,3}))</f>
        <v>165</v>
      </c>
      <c r="AZ169"/>
    </row>
    <row r="170" spans="1:52" x14ac:dyDescent="0.35">
      <c r="A170" s="44">
        <v>139288</v>
      </c>
      <c r="B170" t="str">
        <f t="shared" si="81"/>
        <v>EE139288</v>
      </c>
      <c r="C170" t="s">
        <v>6906</v>
      </c>
      <c r="D170" t="s">
        <v>7101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">
        <v>6886</v>
      </c>
      <c r="J170" t="s">
        <v>18</v>
      </c>
      <c r="K170" t="str">
        <f>_xlfn.IFNA((VLOOKUP(J170,DivisionLookup!A:B,2,FALSE)),"")</f>
        <v>North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v>0</v>
      </c>
      <c r="Q170" s="11">
        <f t="shared" si="58"/>
        <v>0</v>
      </c>
      <c r="R170">
        <v>0</v>
      </c>
      <c r="S170" s="11">
        <f t="shared" si="59"/>
        <v>0</v>
      </c>
      <c r="T170">
        <v>66</v>
      </c>
      <c r="U170" s="11">
        <f t="shared" si="83"/>
        <v>81</v>
      </c>
      <c r="V170">
        <v>0</v>
      </c>
      <c r="W170" s="11">
        <f t="shared" si="82"/>
        <v>0</v>
      </c>
      <c r="X170"/>
      <c r="Y170" s="11">
        <f t="shared" si="61"/>
        <v>0</v>
      </c>
      <c r="Z170">
        <v>66</v>
      </c>
      <c r="AA170" s="11">
        <f t="shared" si="56"/>
        <v>81</v>
      </c>
      <c r="AB170"/>
      <c r="AC170" s="11">
        <f t="shared" si="62"/>
        <v>0</v>
      </c>
      <c r="AD170"/>
      <c r="AE170" s="11">
        <f t="shared" si="63"/>
        <v>0</v>
      </c>
      <c r="AF170"/>
      <c r="AG170" s="11">
        <f t="shared" si="64"/>
        <v>0</v>
      </c>
      <c r="AI170" s="11">
        <f t="shared" si="65"/>
        <v>0</v>
      </c>
      <c r="AJ170"/>
      <c r="AK170" s="11">
        <f t="shared" si="66"/>
        <v>0</v>
      </c>
      <c r="AL170" s="16">
        <f t="shared" si="67"/>
        <v>162</v>
      </c>
      <c r="AM170"/>
      <c r="AN170">
        <f t="shared" si="68"/>
        <v>0</v>
      </c>
      <c r="AO170">
        <f t="shared" si="69"/>
        <v>0</v>
      </c>
      <c r="AP170">
        <f t="shared" si="70"/>
        <v>81</v>
      </c>
      <c r="AQ170">
        <f t="shared" si="71"/>
        <v>0</v>
      </c>
      <c r="AR170">
        <f t="shared" si="72"/>
        <v>0</v>
      </c>
      <c r="AS170">
        <f t="shared" si="73"/>
        <v>81</v>
      </c>
      <c r="AT170">
        <f t="shared" si="74"/>
        <v>0</v>
      </c>
      <c r="AU170">
        <f t="shared" si="75"/>
        <v>0</v>
      </c>
      <c r="AV170">
        <f t="shared" si="76"/>
        <v>0</v>
      </c>
      <c r="AW170">
        <f t="shared" si="77"/>
        <v>0</v>
      </c>
      <c r="AX170">
        <f t="shared" si="78"/>
        <v>0</v>
      </c>
      <c r="AY170" s="14" cm="1">
        <f t="array" ref="AY170">SUMPRODUCT(LARGE(AN170:AX170, {1,2,3}))</f>
        <v>162</v>
      </c>
    </row>
    <row r="171" spans="1:52" x14ac:dyDescent="0.35">
      <c r="A171">
        <v>140643</v>
      </c>
      <c r="B171" t="str">
        <f t="shared" si="81"/>
        <v>EE140643</v>
      </c>
      <c r="C171" t="s">
        <v>6909</v>
      </c>
      <c r="D171" t="s">
        <v>7024</v>
      </c>
      <c r="E171" s="26" t="str">
        <f>_xlfn.IFNA((VLOOKUP(B171,IssueLookup!A:B,2,FALSE)),"")</f>
        <v>C</v>
      </c>
      <c r="F171" s="26" t="str">
        <f>_xlfn.IFNA((VLOOKUP(B171,IssueLookup!C:D,2,FALSE)),"")</f>
        <v>C</v>
      </c>
      <c r="G171" s="26" t="str">
        <f>_xlfn.IFNA((VLOOKUP(B171,IssueLookup!E:F,2,FALSE)),"")</f>
        <v>C</v>
      </c>
      <c r="H171" s="26" t="str">
        <f>_xlfn.IFNA((VLOOKUP(B171,IssueLookup!G:H,2,FALSE)),"")</f>
        <v>C</v>
      </c>
      <c r="I171" t="s">
        <v>6886</v>
      </c>
      <c r="J171" t="s">
        <v>20</v>
      </c>
      <c r="K171" t="str">
        <f>_xlfn.IFNA((VLOOKUP(J171,DivisionLookup!A:B,2,FALSE)),"")</f>
        <v>South</v>
      </c>
      <c r="L171">
        <f>_xlfn.IFNA(VLOOKUP(E171,HandicapLookup!A:B,2,FALSE),"")</f>
        <v>15</v>
      </c>
      <c r="M171">
        <f>_xlfn.IFNA(VLOOKUP(F171,HandicapLookup!A:B,2,FALSE),"")</f>
        <v>15</v>
      </c>
      <c r="N171">
        <f>_xlfn.IFNA(VLOOKUP(G171,HandicapLookup!A:B,2,FALSE),"")</f>
        <v>15</v>
      </c>
      <c r="O171">
        <f>_xlfn.IFNA(VLOOKUP(H171,HandicapLookup!A:B,2,FALSE),"")</f>
        <v>15</v>
      </c>
      <c r="P171">
        <v>0</v>
      </c>
      <c r="Q171" s="11">
        <f t="shared" si="58"/>
        <v>0</v>
      </c>
      <c r="R171">
        <v>69</v>
      </c>
      <c r="S171" s="11">
        <f t="shared" si="59"/>
        <v>84</v>
      </c>
      <c r="T171">
        <v>0</v>
      </c>
      <c r="U171" s="11">
        <f t="shared" si="83"/>
        <v>0</v>
      </c>
      <c r="V171">
        <v>63</v>
      </c>
      <c r="W171" s="11">
        <f t="shared" si="82"/>
        <v>78</v>
      </c>
      <c r="X171"/>
      <c r="Y171" s="11">
        <f t="shared" si="61"/>
        <v>0</v>
      </c>
      <c r="Z171">
        <v>0</v>
      </c>
      <c r="AA171" s="11">
        <f t="shared" si="56"/>
        <v>0</v>
      </c>
      <c r="AB171"/>
      <c r="AC171" s="11">
        <f t="shared" si="62"/>
        <v>0</v>
      </c>
      <c r="AD171"/>
      <c r="AE171" s="11">
        <f t="shared" si="63"/>
        <v>0</v>
      </c>
      <c r="AF171"/>
      <c r="AG171" s="11">
        <f t="shared" si="64"/>
        <v>0</v>
      </c>
      <c r="AI171" s="11">
        <f t="shared" si="65"/>
        <v>0</v>
      </c>
      <c r="AJ171"/>
      <c r="AK171" s="11">
        <f t="shared" si="66"/>
        <v>0</v>
      </c>
      <c r="AL171" s="16">
        <f t="shared" si="67"/>
        <v>162</v>
      </c>
      <c r="AM171"/>
      <c r="AN171">
        <f t="shared" si="68"/>
        <v>0</v>
      </c>
      <c r="AO171">
        <f t="shared" si="69"/>
        <v>84</v>
      </c>
      <c r="AP171">
        <f t="shared" si="70"/>
        <v>0</v>
      </c>
      <c r="AQ171">
        <f t="shared" si="71"/>
        <v>78</v>
      </c>
      <c r="AR171">
        <f t="shared" si="72"/>
        <v>0</v>
      </c>
      <c r="AS171">
        <f t="shared" si="73"/>
        <v>0</v>
      </c>
      <c r="AT171">
        <f t="shared" si="74"/>
        <v>0</v>
      </c>
      <c r="AU171">
        <f t="shared" si="75"/>
        <v>0</v>
      </c>
      <c r="AV171">
        <f t="shared" si="76"/>
        <v>0</v>
      </c>
      <c r="AW171">
        <f t="shared" si="77"/>
        <v>0</v>
      </c>
      <c r="AX171">
        <f t="shared" si="78"/>
        <v>0</v>
      </c>
      <c r="AY171" s="14" cm="1">
        <f t="array" ref="AY171">SUMPRODUCT(LARGE(AN171:AX171, {1,2,3}))</f>
        <v>162</v>
      </c>
    </row>
    <row r="172" spans="1:52" x14ac:dyDescent="0.35">
      <c r="A172">
        <v>125217</v>
      </c>
      <c r="B172" t="str">
        <f t="shared" si="81"/>
        <v>EE125217</v>
      </c>
      <c r="C172" t="s">
        <v>6967</v>
      </c>
      <c r="D172" t="s">
        <v>7069</v>
      </c>
      <c r="E172" s="26" t="str">
        <f>_xlfn.IFNA((VLOOKUP(B172,IssueLookup!A:B,2,FALSE)),"")</f>
        <v>C</v>
      </c>
      <c r="F172" s="26" t="str">
        <f>_xlfn.IFNA((VLOOKUP(B172,IssueLookup!C:D,2,FALSE)),"")</f>
        <v/>
      </c>
      <c r="G172" s="26" t="str">
        <f>_xlfn.IFNA((VLOOKUP(B172,IssueLookup!E:F,2,FALSE)),"")</f>
        <v/>
      </c>
      <c r="H172" s="26" t="str">
        <f>_xlfn.IFNA((VLOOKUP(B172,IssueLookup!G:H,2,FALSE)),"")</f>
        <v/>
      </c>
      <c r="I172" t="s">
        <v>6888</v>
      </c>
      <c r="J172" t="s">
        <v>19</v>
      </c>
      <c r="K172" t="str">
        <f>_xlfn.IFNA((VLOOKUP(J172,DivisionLookup!A:B,2,FALSE)),"")</f>
        <v>South</v>
      </c>
      <c r="L172">
        <f>_xlfn.IFNA(VLOOKUP(E172,HandicapLookup!A:B,2,FALSE),"")</f>
        <v>15</v>
      </c>
      <c r="M172" t="str">
        <f>_xlfn.IFNA(VLOOKUP(F172,HandicapLookup!A:B,2,FALSE),"")</f>
        <v/>
      </c>
      <c r="N172" t="str">
        <f>_xlfn.IFNA(VLOOKUP(G172,HandicapLookup!A:B,2,FALSE),"")</f>
        <v/>
      </c>
      <c r="O172" t="str">
        <f>_xlfn.IFNA(VLOOKUP(H172,HandicapLookup!A:B,2,FALSE),"")</f>
        <v/>
      </c>
      <c r="P172">
        <v>0</v>
      </c>
      <c r="Q172" s="11">
        <f t="shared" si="58"/>
        <v>0</v>
      </c>
      <c r="R172">
        <v>63</v>
      </c>
      <c r="S172" s="11">
        <f t="shared" si="59"/>
        <v>78</v>
      </c>
      <c r="T172">
        <v>0</v>
      </c>
      <c r="U172" s="11">
        <f t="shared" si="83"/>
        <v>0</v>
      </c>
      <c r="V172">
        <v>64</v>
      </c>
      <c r="W172" s="11">
        <v>79</v>
      </c>
      <c r="X172"/>
      <c r="Y172" s="11">
        <f t="shared" si="61"/>
        <v>0</v>
      </c>
      <c r="Z172">
        <v>0</v>
      </c>
      <c r="AA172" s="11">
        <f t="shared" si="56"/>
        <v>0</v>
      </c>
      <c r="AB172"/>
      <c r="AC172" s="11">
        <f t="shared" si="62"/>
        <v>0</v>
      </c>
      <c r="AD172"/>
      <c r="AE172" s="11">
        <f t="shared" si="63"/>
        <v>0</v>
      </c>
      <c r="AF172"/>
      <c r="AG172" s="11">
        <f t="shared" si="64"/>
        <v>0</v>
      </c>
      <c r="AI172" s="11">
        <f t="shared" si="65"/>
        <v>0</v>
      </c>
      <c r="AJ172"/>
      <c r="AK172" s="11">
        <f t="shared" si="66"/>
        <v>0</v>
      </c>
      <c r="AL172" s="16">
        <f t="shared" si="67"/>
        <v>157</v>
      </c>
      <c r="AM172"/>
      <c r="AN172">
        <f t="shared" si="68"/>
        <v>0</v>
      </c>
      <c r="AO172">
        <f t="shared" si="69"/>
        <v>78</v>
      </c>
      <c r="AP172">
        <f t="shared" si="70"/>
        <v>0</v>
      </c>
      <c r="AQ172">
        <f t="shared" si="71"/>
        <v>79</v>
      </c>
      <c r="AR172">
        <f t="shared" si="72"/>
        <v>0</v>
      </c>
      <c r="AS172">
        <f t="shared" si="73"/>
        <v>0</v>
      </c>
      <c r="AT172">
        <f t="shared" si="74"/>
        <v>0</v>
      </c>
      <c r="AU172">
        <f t="shared" si="75"/>
        <v>0</v>
      </c>
      <c r="AV172">
        <f t="shared" si="76"/>
        <v>0</v>
      </c>
      <c r="AW172">
        <f t="shared" si="77"/>
        <v>0</v>
      </c>
      <c r="AX172">
        <f t="shared" si="78"/>
        <v>0</v>
      </c>
      <c r="AY172" s="14" cm="1">
        <f t="array" ref="AY172">SUMPRODUCT(LARGE(AN172:AX172, {1,2,3}))</f>
        <v>157</v>
      </c>
      <c r="AZ172"/>
    </row>
    <row r="173" spans="1:52" x14ac:dyDescent="0.35">
      <c r="A173">
        <v>134027</v>
      </c>
      <c r="B173" t="str">
        <f t="shared" si="81"/>
        <v>EE134027</v>
      </c>
      <c r="C173" t="s">
        <v>6915</v>
      </c>
      <c r="D173" t="s">
        <v>7063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">
        <v>6886</v>
      </c>
      <c r="J173" t="s">
        <v>19</v>
      </c>
      <c r="K173" t="str">
        <f>_xlfn.IFNA((VLOOKUP(J173,DivisionLookup!A:B,2,FALSE)),"")</f>
        <v>South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v>0</v>
      </c>
      <c r="Q173" s="11">
        <f t="shared" si="58"/>
        <v>0</v>
      </c>
      <c r="R173">
        <v>72</v>
      </c>
      <c r="S173" s="11">
        <f t="shared" si="59"/>
        <v>87</v>
      </c>
      <c r="T173">
        <v>0</v>
      </c>
      <c r="U173" s="11">
        <f t="shared" si="83"/>
        <v>0</v>
      </c>
      <c r="V173">
        <v>53</v>
      </c>
      <c r="W173" s="11">
        <f t="shared" ref="W173:W204" si="84">IF(IF(V173,V173+$M173,0)&lt;=100,IF(V173,V173+$M173,0),100)</f>
        <v>68</v>
      </c>
      <c r="X173"/>
      <c r="Y173" s="11">
        <f t="shared" si="61"/>
        <v>0</v>
      </c>
      <c r="Z173">
        <v>0</v>
      </c>
      <c r="AA173" s="11">
        <f t="shared" si="56"/>
        <v>0</v>
      </c>
      <c r="AB173"/>
      <c r="AC173" s="11">
        <f t="shared" si="62"/>
        <v>0</v>
      </c>
      <c r="AD173"/>
      <c r="AE173" s="11">
        <f t="shared" si="63"/>
        <v>0</v>
      </c>
      <c r="AF173"/>
      <c r="AG173" s="11">
        <f t="shared" si="64"/>
        <v>0</v>
      </c>
      <c r="AI173" s="11">
        <f t="shared" si="65"/>
        <v>0</v>
      </c>
      <c r="AJ173"/>
      <c r="AK173" s="11">
        <f t="shared" si="66"/>
        <v>0</v>
      </c>
      <c r="AL173" s="16">
        <f t="shared" si="67"/>
        <v>155</v>
      </c>
      <c r="AM173"/>
      <c r="AN173">
        <f t="shared" si="68"/>
        <v>0</v>
      </c>
      <c r="AO173">
        <f t="shared" si="69"/>
        <v>87</v>
      </c>
      <c r="AP173">
        <f t="shared" si="70"/>
        <v>0</v>
      </c>
      <c r="AQ173">
        <f t="shared" si="71"/>
        <v>68</v>
      </c>
      <c r="AR173">
        <f t="shared" si="72"/>
        <v>0</v>
      </c>
      <c r="AS173">
        <f t="shared" si="73"/>
        <v>0</v>
      </c>
      <c r="AT173">
        <f t="shared" si="74"/>
        <v>0</v>
      </c>
      <c r="AU173">
        <f t="shared" si="75"/>
        <v>0</v>
      </c>
      <c r="AV173">
        <f t="shared" si="76"/>
        <v>0</v>
      </c>
      <c r="AW173">
        <f t="shared" si="77"/>
        <v>0</v>
      </c>
      <c r="AX173">
        <f t="shared" si="78"/>
        <v>0</v>
      </c>
      <c r="AY173" s="14" cm="1">
        <f t="array" ref="AY173">SUMPRODUCT(LARGE(AN173:AX173, {1,2,3}))</f>
        <v>155</v>
      </c>
    </row>
    <row r="174" spans="1:52" x14ac:dyDescent="0.35">
      <c r="A174" s="44">
        <v>133497</v>
      </c>
      <c r="B174" t="str">
        <f t="shared" si="81"/>
        <v>EE133497</v>
      </c>
      <c r="C174" t="s">
        <v>6971</v>
      </c>
      <c r="D174" t="s">
        <v>7173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">
        <v>6886</v>
      </c>
      <c r="J174" t="s">
        <v>22</v>
      </c>
      <c r="K174" t="str">
        <f>_xlfn.IFNA((VLOOKUP(J174,DivisionLookup!A:B,2,FALSE)),"")</f>
        <v>North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v>57</v>
      </c>
      <c r="Q174" s="11">
        <f t="shared" si="58"/>
        <v>72</v>
      </c>
      <c r="R174">
        <v>0</v>
      </c>
      <c r="S174" s="11">
        <f t="shared" si="59"/>
        <v>0</v>
      </c>
      <c r="T174">
        <v>64</v>
      </c>
      <c r="U174" s="11">
        <f>IF(IF(T174,T174+$L174,0)&lt;=100,IF(T174,T174+$L174,0),100)</f>
        <v>79</v>
      </c>
      <c r="V174">
        <v>0</v>
      </c>
      <c r="W174" s="11">
        <f t="shared" si="84"/>
        <v>0</v>
      </c>
      <c r="X174"/>
      <c r="Y174" s="11">
        <f t="shared" si="61"/>
        <v>0</v>
      </c>
      <c r="Z174">
        <v>0</v>
      </c>
      <c r="AA174" s="11">
        <f t="shared" si="56"/>
        <v>0</v>
      </c>
      <c r="AB174"/>
      <c r="AC174" s="11">
        <f t="shared" si="62"/>
        <v>0</v>
      </c>
      <c r="AD174"/>
      <c r="AE174" s="11">
        <f t="shared" si="63"/>
        <v>0</v>
      </c>
      <c r="AF174"/>
      <c r="AG174" s="11">
        <f t="shared" si="64"/>
        <v>0</v>
      </c>
      <c r="AI174" s="11">
        <f t="shared" si="65"/>
        <v>0</v>
      </c>
      <c r="AJ174"/>
      <c r="AK174" s="11">
        <f t="shared" si="66"/>
        <v>0</v>
      </c>
      <c r="AL174" s="16">
        <f t="shared" si="67"/>
        <v>151</v>
      </c>
      <c r="AM174"/>
      <c r="AN174">
        <f t="shared" si="68"/>
        <v>72</v>
      </c>
      <c r="AO174">
        <f t="shared" si="69"/>
        <v>0</v>
      </c>
      <c r="AP174">
        <f t="shared" si="70"/>
        <v>79</v>
      </c>
      <c r="AQ174">
        <f t="shared" si="71"/>
        <v>0</v>
      </c>
      <c r="AR174">
        <f t="shared" si="72"/>
        <v>0</v>
      </c>
      <c r="AS174">
        <f t="shared" si="73"/>
        <v>0</v>
      </c>
      <c r="AT174">
        <f t="shared" si="74"/>
        <v>0</v>
      </c>
      <c r="AU174">
        <f t="shared" si="75"/>
        <v>0</v>
      </c>
      <c r="AV174">
        <f t="shared" si="76"/>
        <v>0</v>
      </c>
      <c r="AW174">
        <f t="shared" si="77"/>
        <v>0</v>
      </c>
      <c r="AX174">
        <f t="shared" si="78"/>
        <v>0</v>
      </c>
      <c r="AY174" s="14" cm="1">
        <f t="array" ref="AY174">SUMPRODUCT(LARGE(AN174:AX174, {1,2,3}))</f>
        <v>151</v>
      </c>
      <c r="AZ174"/>
    </row>
    <row r="175" spans="1:52" x14ac:dyDescent="0.35">
      <c r="A175" s="44">
        <v>121439</v>
      </c>
      <c r="B175" t="str">
        <f t="shared" si="81"/>
        <v>EE121439</v>
      </c>
      <c r="C175" t="s">
        <v>7089</v>
      </c>
      <c r="D175" t="s">
        <v>7090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">
        <v>6888</v>
      </c>
      <c r="J175" t="s">
        <v>18</v>
      </c>
      <c r="K175" t="str">
        <f>_xlfn.IFNA((VLOOKUP(J175,DivisionLookup!A:B,2,FALSE)),"")</f>
        <v>North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v>0</v>
      </c>
      <c r="Q175" s="11">
        <f t="shared" si="58"/>
        <v>0</v>
      </c>
      <c r="R175">
        <v>0</v>
      </c>
      <c r="S175" s="11">
        <f t="shared" si="59"/>
        <v>0</v>
      </c>
      <c r="T175">
        <v>55</v>
      </c>
      <c r="U175" s="11">
        <f>IF(IF(T175,T175+$M175,0)&lt;=100,IF(T175,T175+$M175,0),100)</f>
        <v>70</v>
      </c>
      <c r="V175">
        <v>0</v>
      </c>
      <c r="W175" s="11">
        <f t="shared" si="84"/>
        <v>0</v>
      </c>
      <c r="X175"/>
      <c r="Y175" s="11">
        <f t="shared" si="61"/>
        <v>0</v>
      </c>
      <c r="Z175">
        <v>60</v>
      </c>
      <c r="AA175" s="11">
        <f t="shared" si="56"/>
        <v>75</v>
      </c>
      <c r="AB175"/>
      <c r="AC175" s="11">
        <f t="shared" si="62"/>
        <v>0</v>
      </c>
      <c r="AD175"/>
      <c r="AE175" s="11">
        <f t="shared" si="63"/>
        <v>0</v>
      </c>
      <c r="AF175"/>
      <c r="AG175" s="11">
        <f t="shared" si="64"/>
        <v>0</v>
      </c>
      <c r="AI175" s="11">
        <f t="shared" si="65"/>
        <v>0</v>
      </c>
      <c r="AJ175"/>
      <c r="AK175" s="11">
        <f t="shared" si="66"/>
        <v>0</v>
      </c>
      <c r="AL175" s="16">
        <f t="shared" si="67"/>
        <v>145</v>
      </c>
      <c r="AM175"/>
      <c r="AN175">
        <f t="shared" si="68"/>
        <v>0</v>
      </c>
      <c r="AO175">
        <f t="shared" si="69"/>
        <v>0</v>
      </c>
      <c r="AP175">
        <f t="shared" si="70"/>
        <v>70</v>
      </c>
      <c r="AQ175">
        <f t="shared" si="71"/>
        <v>0</v>
      </c>
      <c r="AR175">
        <f t="shared" si="72"/>
        <v>0</v>
      </c>
      <c r="AS175">
        <f t="shared" si="73"/>
        <v>75</v>
      </c>
      <c r="AT175">
        <f t="shared" si="74"/>
        <v>0</v>
      </c>
      <c r="AU175">
        <f t="shared" si="75"/>
        <v>0</v>
      </c>
      <c r="AV175">
        <f t="shared" si="76"/>
        <v>0</v>
      </c>
      <c r="AW175">
        <f t="shared" si="77"/>
        <v>0</v>
      </c>
      <c r="AX175">
        <f t="shared" si="78"/>
        <v>0</v>
      </c>
      <c r="AY175" s="14" cm="1">
        <f t="array" ref="AY175">SUMPRODUCT(LARGE(AN175:AX175, {1,2,3}))</f>
        <v>145</v>
      </c>
      <c r="AZ175"/>
    </row>
    <row r="176" spans="1:52" x14ac:dyDescent="0.35">
      <c r="A176" s="44">
        <v>139306</v>
      </c>
      <c r="B176" t="str">
        <f t="shared" si="81"/>
        <v>EE139306</v>
      </c>
      <c r="C176" t="s">
        <v>6883</v>
      </c>
      <c r="D176" t="s">
        <v>6884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">
        <v>6886</v>
      </c>
      <c r="J176" t="s">
        <v>15</v>
      </c>
      <c r="K176" t="str">
        <f>_xlfn.IFNA((VLOOKUP(J176,DivisionLookup!A:B,2,FALSE)),"")</f>
        <v>North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v>51</v>
      </c>
      <c r="Q176" s="11">
        <f t="shared" si="58"/>
        <v>66</v>
      </c>
      <c r="R176">
        <v>0</v>
      </c>
      <c r="S176" s="11">
        <f t="shared" si="59"/>
        <v>0</v>
      </c>
      <c r="T176">
        <v>55</v>
      </c>
      <c r="U176" s="11">
        <f>IF(IF(T176,T176+$L176,0)&lt;=100,IF(T176,T176+$L176,0),100)</f>
        <v>70</v>
      </c>
      <c r="V176">
        <v>0</v>
      </c>
      <c r="W176" s="11">
        <f t="shared" si="84"/>
        <v>0</v>
      </c>
      <c r="X176"/>
      <c r="Y176" s="11">
        <f t="shared" si="61"/>
        <v>0</v>
      </c>
      <c r="Z176">
        <v>0</v>
      </c>
      <c r="AA176" s="11">
        <f t="shared" si="56"/>
        <v>0</v>
      </c>
      <c r="AB176"/>
      <c r="AC176" s="11">
        <f t="shared" si="62"/>
        <v>0</v>
      </c>
      <c r="AD176"/>
      <c r="AE176" s="11">
        <f t="shared" si="63"/>
        <v>0</v>
      </c>
      <c r="AF176"/>
      <c r="AG176" s="11">
        <f t="shared" si="64"/>
        <v>0</v>
      </c>
      <c r="AI176" s="11">
        <f t="shared" si="65"/>
        <v>0</v>
      </c>
      <c r="AJ176"/>
      <c r="AK176" s="11">
        <f t="shared" si="66"/>
        <v>0</v>
      </c>
      <c r="AL176" s="16">
        <f t="shared" si="67"/>
        <v>136</v>
      </c>
      <c r="AM176"/>
      <c r="AN176">
        <f t="shared" si="68"/>
        <v>66</v>
      </c>
      <c r="AO176">
        <f t="shared" si="69"/>
        <v>0</v>
      </c>
      <c r="AP176">
        <f t="shared" si="70"/>
        <v>70</v>
      </c>
      <c r="AQ176">
        <f t="shared" si="71"/>
        <v>0</v>
      </c>
      <c r="AR176">
        <f t="shared" si="72"/>
        <v>0</v>
      </c>
      <c r="AS176">
        <f t="shared" si="73"/>
        <v>0</v>
      </c>
      <c r="AT176">
        <f t="shared" si="74"/>
        <v>0</v>
      </c>
      <c r="AU176">
        <f t="shared" si="75"/>
        <v>0</v>
      </c>
      <c r="AV176">
        <f t="shared" si="76"/>
        <v>0</v>
      </c>
      <c r="AW176">
        <f t="shared" si="77"/>
        <v>0</v>
      </c>
      <c r="AX176">
        <f t="shared" si="78"/>
        <v>0</v>
      </c>
      <c r="AY176" s="14" cm="1">
        <f t="array" ref="AY176">SUMPRODUCT(LARGE(AN176:AX176, {1,2,3}))</f>
        <v>136</v>
      </c>
      <c r="AZ176"/>
    </row>
    <row r="177" spans="1:52" x14ac:dyDescent="0.35">
      <c r="A177" s="44">
        <v>35944</v>
      </c>
      <c r="B177" t="str">
        <f t="shared" si="81"/>
        <v>EE35944</v>
      </c>
      <c r="C177" t="s">
        <v>6959</v>
      </c>
      <c r="D177" t="s">
        <v>7157</v>
      </c>
      <c r="E177" s="26" t="str">
        <f>_xlfn.IFNA((VLOOKUP(B177,IssueLookup!A:B,2,FALSE)),"")</f>
        <v>C</v>
      </c>
      <c r="F177" s="26" t="str">
        <f>_xlfn.IFNA((VLOOKUP(B177,IssueLookup!C:D,2,FALSE)),"")</f>
        <v>C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">
        <v>6889</v>
      </c>
      <c r="J177" t="s">
        <v>22</v>
      </c>
      <c r="K177" t="str">
        <f>_xlfn.IFNA((VLOOKUP(J177,DivisionLookup!A:B,2,FALSE)),"")</f>
        <v>North</v>
      </c>
      <c r="L177">
        <f>_xlfn.IFNA(VLOOKUP(E177,HandicapLookup!A:B,2,FALSE),"")</f>
        <v>15</v>
      </c>
      <c r="M177">
        <f>_xlfn.IFNA(VLOOKUP(F177,HandicapLookup!A:B,2,FALSE),"")</f>
        <v>15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v>47</v>
      </c>
      <c r="Q177" s="11">
        <f t="shared" si="58"/>
        <v>62</v>
      </c>
      <c r="R177">
        <v>0</v>
      </c>
      <c r="S177" s="11">
        <f t="shared" si="59"/>
        <v>0</v>
      </c>
      <c r="T177">
        <v>47</v>
      </c>
      <c r="U177" s="11">
        <f>IF(IF(T177,T177+$L177,0)&lt;=100,IF(T177,T177+$L177,0),100)</f>
        <v>62</v>
      </c>
      <c r="V177">
        <v>0</v>
      </c>
      <c r="W177" s="11">
        <f t="shared" si="84"/>
        <v>0</v>
      </c>
      <c r="X177"/>
      <c r="Y177" s="11">
        <f t="shared" si="61"/>
        <v>0</v>
      </c>
      <c r="Z177">
        <v>0</v>
      </c>
      <c r="AA177" s="11">
        <f t="shared" si="56"/>
        <v>0</v>
      </c>
      <c r="AB177"/>
      <c r="AC177" s="11">
        <f t="shared" si="62"/>
        <v>0</v>
      </c>
      <c r="AD177"/>
      <c r="AE177" s="11">
        <f t="shared" si="63"/>
        <v>0</v>
      </c>
      <c r="AF177"/>
      <c r="AG177" s="11">
        <f t="shared" si="64"/>
        <v>0</v>
      </c>
      <c r="AI177" s="11">
        <f t="shared" si="65"/>
        <v>0</v>
      </c>
      <c r="AJ177"/>
      <c r="AK177" s="11">
        <f t="shared" si="66"/>
        <v>0</v>
      </c>
      <c r="AL177" s="16">
        <f t="shared" si="67"/>
        <v>124</v>
      </c>
      <c r="AM177"/>
      <c r="AN177">
        <f t="shared" si="68"/>
        <v>62</v>
      </c>
      <c r="AO177">
        <f t="shared" si="69"/>
        <v>0</v>
      </c>
      <c r="AP177">
        <f t="shared" si="70"/>
        <v>62</v>
      </c>
      <c r="AQ177">
        <f t="shared" si="71"/>
        <v>0</v>
      </c>
      <c r="AR177">
        <f t="shared" si="72"/>
        <v>0</v>
      </c>
      <c r="AS177">
        <f t="shared" si="73"/>
        <v>0</v>
      </c>
      <c r="AT177">
        <f t="shared" si="74"/>
        <v>0</v>
      </c>
      <c r="AU177">
        <f t="shared" si="75"/>
        <v>0</v>
      </c>
      <c r="AV177">
        <f t="shared" si="76"/>
        <v>0</v>
      </c>
      <c r="AW177">
        <f t="shared" si="77"/>
        <v>0</v>
      </c>
      <c r="AX177">
        <f t="shared" si="78"/>
        <v>0</v>
      </c>
      <c r="AY177" s="14" cm="1">
        <f t="array" ref="AY177">SUMPRODUCT(LARGE(AN177:AX177, {1,2,3}))</f>
        <v>124</v>
      </c>
      <c r="AZ177"/>
    </row>
    <row r="178" spans="1:52" x14ac:dyDescent="0.35">
      <c r="A178">
        <v>141283</v>
      </c>
      <c r="B178" t="str">
        <f t="shared" si="81"/>
        <v>EE141283</v>
      </c>
      <c r="C178" t="s">
        <v>6904</v>
      </c>
      <c r="D178" t="s">
        <v>6979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">
        <v>6886</v>
      </c>
      <c r="J178" t="s">
        <v>23</v>
      </c>
      <c r="K178" t="str">
        <f>_xlfn.IFNA((VLOOKUP(J178,DivisionLookup!A:B,2,FALSE)),"")</f>
        <v>South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v>0</v>
      </c>
      <c r="Q178" s="11">
        <f t="shared" si="58"/>
        <v>0</v>
      </c>
      <c r="R178">
        <v>45</v>
      </c>
      <c r="S178" s="11">
        <f t="shared" si="59"/>
        <v>60</v>
      </c>
      <c r="T178">
        <v>0</v>
      </c>
      <c r="U178" s="11">
        <f>IF(IF(T178,T178+$M178,0)&lt;=100,IF(T178,T178+$M178,0),100)</f>
        <v>0</v>
      </c>
      <c r="V178">
        <v>45</v>
      </c>
      <c r="W178" s="11">
        <f t="shared" si="84"/>
        <v>60</v>
      </c>
      <c r="X178"/>
      <c r="Y178" s="11">
        <f t="shared" si="61"/>
        <v>0</v>
      </c>
      <c r="Z178">
        <v>0</v>
      </c>
      <c r="AA178" s="11">
        <f t="shared" si="56"/>
        <v>0</v>
      </c>
      <c r="AB178"/>
      <c r="AC178" s="11">
        <f t="shared" si="62"/>
        <v>0</v>
      </c>
      <c r="AD178"/>
      <c r="AE178" s="11">
        <f t="shared" si="63"/>
        <v>0</v>
      </c>
      <c r="AF178"/>
      <c r="AG178" s="11">
        <f t="shared" si="64"/>
        <v>0</v>
      </c>
      <c r="AI178" s="11">
        <f t="shared" si="65"/>
        <v>0</v>
      </c>
      <c r="AJ178"/>
      <c r="AK178" s="11">
        <f t="shared" si="66"/>
        <v>0</v>
      </c>
      <c r="AL178" s="16">
        <f t="shared" si="67"/>
        <v>120</v>
      </c>
      <c r="AM178"/>
      <c r="AN178">
        <f t="shared" si="68"/>
        <v>0</v>
      </c>
      <c r="AO178">
        <f t="shared" si="69"/>
        <v>60</v>
      </c>
      <c r="AP178">
        <f t="shared" si="70"/>
        <v>0</v>
      </c>
      <c r="AQ178">
        <f t="shared" si="71"/>
        <v>60</v>
      </c>
      <c r="AR178">
        <f t="shared" si="72"/>
        <v>0</v>
      </c>
      <c r="AS178">
        <f t="shared" si="73"/>
        <v>0</v>
      </c>
      <c r="AT178">
        <f t="shared" si="74"/>
        <v>0</v>
      </c>
      <c r="AU178">
        <f t="shared" si="75"/>
        <v>0</v>
      </c>
      <c r="AV178">
        <f t="shared" si="76"/>
        <v>0</v>
      </c>
      <c r="AW178">
        <f t="shared" si="77"/>
        <v>0</v>
      </c>
      <c r="AX178">
        <f t="shared" si="78"/>
        <v>0</v>
      </c>
      <c r="AY178" s="14" cm="1">
        <f t="array" ref="AY178">SUMPRODUCT(LARGE(AN178:AX178, {1,2,3}))</f>
        <v>120</v>
      </c>
    </row>
    <row r="179" spans="1:52" x14ac:dyDescent="0.35">
      <c r="A179">
        <v>140288</v>
      </c>
      <c r="B179" t="str">
        <f t="shared" si="81"/>
        <v>EE140288</v>
      </c>
      <c r="C179" t="s">
        <v>6912</v>
      </c>
      <c r="D179" t="s">
        <v>6990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">
        <v>6886</v>
      </c>
      <c r="J179" t="s">
        <v>23</v>
      </c>
      <c r="K179" t="str">
        <f>_xlfn.IFNA((VLOOKUP(J179,DivisionLookup!A:B,2,FALSE)),"")</f>
        <v>South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v>0</v>
      </c>
      <c r="Q179" s="11">
        <f t="shared" si="58"/>
        <v>0</v>
      </c>
      <c r="R179">
        <v>75</v>
      </c>
      <c r="S179" s="11">
        <f t="shared" si="59"/>
        <v>90</v>
      </c>
      <c r="T179">
        <v>0</v>
      </c>
      <c r="U179" s="11">
        <f>IF(IF(T179,T179+$M179,0)&lt;=100,IF(T179,T179+$M179,0),100)</f>
        <v>0</v>
      </c>
      <c r="V179">
        <v>0</v>
      </c>
      <c r="W179" s="11">
        <f t="shared" si="84"/>
        <v>0</v>
      </c>
      <c r="X179"/>
      <c r="Y179" s="11">
        <f t="shared" si="61"/>
        <v>0</v>
      </c>
      <c r="Z179">
        <v>0</v>
      </c>
      <c r="AA179" s="11">
        <f t="shared" si="56"/>
        <v>0</v>
      </c>
      <c r="AB179"/>
      <c r="AC179" s="11">
        <f t="shared" si="62"/>
        <v>0</v>
      </c>
      <c r="AD179"/>
      <c r="AE179" s="11">
        <f t="shared" si="63"/>
        <v>0</v>
      </c>
      <c r="AF179"/>
      <c r="AG179" s="11">
        <f t="shared" si="64"/>
        <v>0</v>
      </c>
      <c r="AI179" s="11">
        <f t="shared" si="65"/>
        <v>0</v>
      </c>
      <c r="AJ179"/>
      <c r="AK179" s="11">
        <f t="shared" si="66"/>
        <v>0</v>
      </c>
      <c r="AL179" s="16">
        <f t="shared" si="67"/>
        <v>90</v>
      </c>
      <c r="AM179"/>
      <c r="AN179">
        <f t="shared" si="68"/>
        <v>0</v>
      </c>
      <c r="AO179">
        <f t="shared" si="69"/>
        <v>90</v>
      </c>
      <c r="AP179">
        <f t="shared" si="70"/>
        <v>0</v>
      </c>
      <c r="AQ179">
        <f t="shared" si="71"/>
        <v>0</v>
      </c>
      <c r="AR179">
        <f t="shared" si="72"/>
        <v>0</v>
      </c>
      <c r="AS179">
        <f t="shared" si="73"/>
        <v>0</v>
      </c>
      <c r="AT179">
        <f t="shared" si="74"/>
        <v>0</v>
      </c>
      <c r="AU179">
        <f t="shared" si="75"/>
        <v>0</v>
      </c>
      <c r="AV179">
        <f t="shared" si="76"/>
        <v>0</v>
      </c>
      <c r="AW179">
        <f t="shared" si="77"/>
        <v>0</v>
      </c>
      <c r="AX179">
        <f t="shared" si="78"/>
        <v>0</v>
      </c>
      <c r="AY179" s="14" cm="1">
        <f t="array" ref="AY179">SUMPRODUCT(LARGE(AN179:AX179, {1,2,3}))</f>
        <v>90</v>
      </c>
    </row>
    <row r="180" spans="1:52" x14ac:dyDescent="0.35">
      <c r="A180">
        <v>137814</v>
      </c>
      <c r="B180" t="str">
        <f t="shared" si="81"/>
        <v>EE137814</v>
      </c>
      <c r="C180" t="s">
        <v>6906</v>
      </c>
      <c r="D180" t="s">
        <v>7056</v>
      </c>
      <c r="E180" s="26" t="str">
        <f>_xlfn.IFNA((VLOOKUP(B180,IssueLookup!A:B,2,FALSE)),"")</f>
        <v>C</v>
      </c>
      <c r="F180" s="26" t="str">
        <f>_xlfn.IFNA((VLOOKUP(B180,IssueLookup!C:D,2,FALSE)),"")</f>
        <v>C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">
        <v>6886</v>
      </c>
      <c r="J180" t="s">
        <v>19</v>
      </c>
      <c r="K180" t="str">
        <f>_xlfn.IFNA((VLOOKUP(J180,DivisionLookup!A:B,2,FALSE)),"")</f>
        <v>South</v>
      </c>
      <c r="L180">
        <f>_xlfn.IFNA(VLOOKUP(E180,HandicapLookup!A:B,2,FALSE),"")</f>
        <v>15</v>
      </c>
      <c r="M180">
        <f>_xlfn.IFNA(VLOOKUP(F180,HandicapLookup!A:B,2,FALSE),"")</f>
        <v>15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v>0</v>
      </c>
      <c r="Q180" s="11">
        <f t="shared" si="58"/>
        <v>0</v>
      </c>
      <c r="R180">
        <v>75</v>
      </c>
      <c r="S180" s="11">
        <f t="shared" si="59"/>
        <v>90</v>
      </c>
      <c r="T180">
        <v>0</v>
      </c>
      <c r="U180" s="11">
        <f>IF(IF(T180,T180+$M180,0)&lt;=100,IF(T180,T180+$M180,0),100)</f>
        <v>0</v>
      </c>
      <c r="V180">
        <v>0</v>
      </c>
      <c r="W180" s="11">
        <f t="shared" si="84"/>
        <v>0</v>
      </c>
      <c r="X180"/>
      <c r="Y180" s="11">
        <f t="shared" si="61"/>
        <v>0</v>
      </c>
      <c r="Z180">
        <v>0</v>
      </c>
      <c r="AA180" s="11">
        <f t="shared" si="56"/>
        <v>0</v>
      </c>
      <c r="AB180"/>
      <c r="AC180" s="11">
        <f t="shared" si="62"/>
        <v>0</v>
      </c>
      <c r="AD180"/>
      <c r="AE180" s="11">
        <f t="shared" si="63"/>
        <v>0</v>
      </c>
      <c r="AF180"/>
      <c r="AG180" s="11">
        <f t="shared" si="64"/>
        <v>0</v>
      </c>
      <c r="AI180" s="11">
        <f t="shared" si="65"/>
        <v>0</v>
      </c>
      <c r="AJ180"/>
      <c r="AK180" s="11">
        <f t="shared" si="66"/>
        <v>0</v>
      </c>
      <c r="AL180" s="16">
        <f t="shared" si="67"/>
        <v>90</v>
      </c>
      <c r="AM180"/>
      <c r="AN180">
        <f t="shared" si="68"/>
        <v>0</v>
      </c>
      <c r="AO180">
        <f t="shared" si="69"/>
        <v>90</v>
      </c>
      <c r="AP180">
        <f t="shared" si="70"/>
        <v>0</v>
      </c>
      <c r="AQ180">
        <f t="shared" si="71"/>
        <v>0</v>
      </c>
      <c r="AR180">
        <f t="shared" si="72"/>
        <v>0</v>
      </c>
      <c r="AS180">
        <f t="shared" si="73"/>
        <v>0</v>
      </c>
      <c r="AT180">
        <f t="shared" si="74"/>
        <v>0</v>
      </c>
      <c r="AU180">
        <f t="shared" si="75"/>
        <v>0</v>
      </c>
      <c r="AV180">
        <f t="shared" si="76"/>
        <v>0</v>
      </c>
      <c r="AW180">
        <f t="shared" si="77"/>
        <v>0</v>
      </c>
      <c r="AX180">
        <f t="shared" si="78"/>
        <v>0</v>
      </c>
      <c r="AY180" s="14" cm="1">
        <f t="array" ref="AY180">SUMPRODUCT(LARGE(AN180:AX180, {1,2,3}))</f>
        <v>90</v>
      </c>
      <c r="AZ180"/>
    </row>
    <row r="181" spans="1:52" x14ac:dyDescent="0.35">
      <c r="A181">
        <v>138867</v>
      </c>
      <c r="B181" t="str">
        <f t="shared" si="81"/>
        <v>EE138867</v>
      </c>
      <c r="C181" t="s">
        <v>6900</v>
      </c>
      <c r="D181" t="s">
        <v>6975</v>
      </c>
      <c r="E181" s="26" t="str">
        <f>_xlfn.IFNA((VLOOKUP(B181,IssueLookup!A:B,2,FALSE)),"")</f>
        <v>C</v>
      </c>
      <c r="F181" s="26" t="str">
        <f>_xlfn.IFNA((VLOOKUP(B181,IssueLookup!C:D,2,FALSE)),"")</f>
        <v>C</v>
      </c>
      <c r="G181" s="26" t="str">
        <f>_xlfn.IFNA((VLOOKUP(B181,IssueLookup!E:F,2,FALSE)),"")</f>
        <v>C</v>
      </c>
      <c r="H181" s="26" t="str">
        <f>_xlfn.IFNA((VLOOKUP(B181,IssueLookup!G:H,2,FALSE)),"")</f>
        <v>C</v>
      </c>
      <c r="I181" t="s">
        <v>6888</v>
      </c>
      <c r="J181" t="s">
        <v>23</v>
      </c>
      <c r="K181" t="str">
        <f>_xlfn.IFNA((VLOOKUP(J181,DivisionLookup!A:B,2,FALSE)),"")</f>
        <v>South</v>
      </c>
      <c r="L181">
        <f>_xlfn.IFNA(VLOOKUP(E181,HandicapLookup!A:B,2,FALSE),"")</f>
        <v>15</v>
      </c>
      <c r="M181">
        <f>_xlfn.IFNA(VLOOKUP(F181,HandicapLookup!A:B,2,FALSE),"")</f>
        <v>15</v>
      </c>
      <c r="N181">
        <f>_xlfn.IFNA(VLOOKUP(G181,HandicapLookup!A:B,2,FALSE),"")</f>
        <v>15</v>
      </c>
      <c r="O181">
        <f>_xlfn.IFNA(VLOOKUP(H181,HandicapLookup!A:B,2,FALSE),"")</f>
        <v>15</v>
      </c>
      <c r="P181">
        <v>0</v>
      </c>
      <c r="Q181" s="11">
        <f t="shared" si="58"/>
        <v>0</v>
      </c>
      <c r="R181">
        <v>73</v>
      </c>
      <c r="S181" s="11">
        <f t="shared" si="59"/>
        <v>88</v>
      </c>
      <c r="T181">
        <v>0</v>
      </c>
      <c r="U181" s="11">
        <f>IF(IF(T181,T181+$M181,0)&lt;=100,IF(T181,T181+$M181,0),100)</f>
        <v>0</v>
      </c>
      <c r="V181">
        <v>0</v>
      </c>
      <c r="W181" s="11">
        <f t="shared" si="84"/>
        <v>0</v>
      </c>
      <c r="X181"/>
      <c r="Y181" s="11">
        <f t="shared" si="61"/>
        <v>0</v>
      </c>
      <c r="Z181">
        <v>0</v>
      </c>
      <c r="AA181" s="11">
        <f t="shared" ref="AA181:AA244" si="85">IF(IF(Z181,Z181+$M181,0)&lt;=100,IF(Z181,Z181+$M181,0),100)</f>
        <v>0</v>
      </c>
      <c r="AB181"/>
      <c r="AC181" s="11">
        <f t="shared" si="62"/>
        <v>0</v>
      </c>
      <c r="AD181"/>
      <c r="AE181" s="11">
        <f t="shared" si="63"/>
        <v>0</v>
      </c>
      <c r="AF181"/>
      <c r="AG181" s="11">
        <f t="shared" si="64"/>
        <v>0</v>
      </c>
      <c r="AI181" s="11">
        <f t="shared" si="65"/>
        <v>0</v>
      </c>
      <c r="AJ181"/>
      <c r="AK181" s="11">
        <f t="shared" si="66"/>
        <v>0</v>
      </c>
      <c r="AL181" s="16">
        <f t="shared" si="67"/>
        <v>88</v>
      </c>
      <c r="AM181"/>
      <c r="AN181">
        <f t="shared" si="68"/>
        <v>0</v>
      </c>
      <c r="AO181">
        <f t="shared" si="69"/>
        <v>88</v>
      </c>
      <c r="AP181">
        <f t="shared" si="70"/>
        <v>0</v>
      </c>
      <c r="AQ181">
        <f t="shared" si="71"/>
        <v>0</v>
      </c>
      <c r="AR181">
        <f t="shared" si="72"/>
        <v>0</v>
      </c>
      <c r="AS181">
        <f t="shared" si="73"/>
        <v>0</v>
      </c>
      <c r="AT181">
        <f t="shared" si="74"/>
        <v>0</v>
      </c>
      <c r="AU181">
        <f t="shared" si="75"/>
        <v>0</v>
      </c>
      <c r="AV181">
        <f t="shared" si="76"/>
        <v>0</v>
      </c>
      <c r="AW181">
        <f t="shared" si="77"/>
        <v>0</v>
      </c>
      <c r="AX181">
        <f t="shared" si="78"/>
        <v>0</v>
      </c>
      <c r="AY181" s="14" cm="1">
        <f t="array" ref="AY181">SUMPRODUCT(LARGE(AN181:AX181, {1,2,3}))</f>
        <v>88</v>
      </c>
      <c r="AZ181"/>
    </row>
    <row r="182" spans="1:52" x14ac:dyDescent="0.35">
      <c r="A182">
        <v>141238</v>
      </c>
      <c r="B182" t="str">
        <f t="shared" si="81"/>
        <v>EE141238</v>
      </c>
      <c r="C182" t="s">
        <v>6964</v>
      </c>
      <c r="D182" t="s">
        <v>7062</v>
      </c>
      <c r="E182" s="26" t="str">
        <f>_xlfn.IFNA((VLOOKUP(B182,IssueLookup!A:B,2,FALSE)),"")</f>
        <v>C</v>
      </c>
      <c r="F182" s="26" t="str">
        <f>_xlfn.IFNA((VLOOKUP(B182,IssueLookup!C:D,2,FALSE)),"")</f>
        <v>C</v>
      </c>
      <c r="G182" s="26" t="str">
        <f>_xlfn.IFNA((VLOOKUP(B182,IssueLookup!E:F,2,FALSE)),"")</f>
        <v>C</v>
      </c>
      <c r="H182" s="26" t="str">
        <f>_xlfn.IFNA((VLOOKUP(B182,IssueLookup!G:H,2,FALSE)),"")</f>
        <v>C</v>
      </c>
      <c r="I182" t="s">
        <v>6888</v>
      </c>
      <c r="J182" t="s">
        <v>19</v>
      </c>
      <c r="K182" t="str">
        <f>_xlfn.IFNA((VLOOKUP(J182,DivisionLookup!A:B,2,FALSE)),"")</f>
        <v>South</v>
      </c>
      <c r="L182">
        <f>_xlfn.IFNA(VLOOKUP(E182,HandicapLookup!A:B,2,FALSE),"")</f>
        <v>15</v>
      </c>
      <c r="M182">
        <f>_xlfn.IFNA(VLOOKUP(F182,HandicapLookup!A:B,2,FALSE),"")</f>
        <v>15</v>
      </c>
      <c r="N182">
        <f>_xlfn.IFNA(VLOOKUP(G182,HandicapLookup!A:B,2,FALSE),"")</f>
        <v>15</v>
      </c>
      <c r="O182">
        <f>_xlfn.IFNA(VLOOKUP(H182,HandicapLookup!A:B,2,FALSE),"")</f>
        <v>15</v>
      </c>
      <c r="P182">
        <v>0</v>
      </c>
      <c r="Q182" s="11">
        <f t="shared" si="58"/>
        <v>0</v>
      </c>
      <c r="R182">
        <v>70</v>
      </c>
      <c r="S182" s="11">
        <f t="shared" si="59"/>
        <v>85</v>
      </c>
      <c r="T182">
        <v>0</v>
      </c>
      <c r="U182" s="11">
        <f>IF(IF(T182,T182+$M182,0)&lt;=100,IF(T182,T182+$M182,0),100)</f>
        <v>0</v>
      </c>
      <c r="V182">
        <v>0</v>
      </c>
      <c r="W182" s="11">
        <f t="shared" si="84"/>
        <v>0</v>
      </c>
      <c r="X182"/>
      <c r="Y182" s="11">
        <f t="shared" si="61"/>
        <v>0</v>
      </c>
      <c r="Z182">
        <v>0</v>
      </c>
      <c r="AA182" s="11">
        <f t="shared" si="85"/>
        <v>0</v>
      </c>
      <c r="AB182"/>
      <c r="AC182" s="11">
        <f t="shared" si="62"/>
        <v>0</v>
      </c>
      <c r="AD182"/>
      <c r="AE182" s="11">
        <f t="shared" si="63"/>
        <v>0</v>
      </c>
      <c r="AF182"/>
      <c r="AG182" s="11">
        <f t="shared" si="64"/>
        <v>0</v>
      </c>
      <c r="AI182" s="11">
        <f t="shared" si="65"/>
        <v>0</v>
      </c>
      <c r="AJ182"/>
      <c r="AK182" s="11">
        <f t="shared" si="66"/>
        <v>0</v>
      </c>
      <c r="AL182" s="16">
        <f t="shared" si="67"/>
        <v>85</v>
      </c>
      <c r="AM182"/>
      <c r="AN182">
        <f t="shared" si="68"/>
        <v>0</v>
      </c>
      <c r="AO182">
        <f t="shared" si="69"/>
        <v>85</v>
      </c>
      <c r="AP182">
        <f t="shared" si="70"/>
        <v>0</v>
      </c>
      <c r="AQ182">
        <f t="shared" si="71"/>
        <v>0</v>
      </c>
      <c r="AR182">
        <f t="shared" si="72"/>
        <v>0</v>
      </c>
      <c r="AS182">
        <f t="shared" si="73"/>
        <v>0</v>
      </c>
      <c r="AT182">
        <f t="shared" si="74"/>
        <v>0</v>
      </c>
      <c r="AU182">
        <f t="shared" si="75"/>
        <v>0</v>
      </c>
      <c r="AV182">
        <f t="shared" si="76"/>
        <v>0</v>
      </c>
      <c r="AW182">
        <f t="shared" si="77"/>
        <v>0</v>
      </c>
      <c r="AX182">
        <f t="shared" si="78"/>
        <v>0</v>
      </c>
      <c r="AY182" s="14" cm="1">
        <f t="array" ref="AY182">SUMPRODUCT(LARGE(AN182:AX182, {1,2,3}))</f>
        <v>85</v>
      </c>
      <c r="AZ182"/>
    </row>
    <row r="183" spans="1:52" x14ac:dyDescent="0.35">
      <c r="A183" s="44">
        <v>135138</v>
      </c>
      <c r="B183" t="str">
        <f t="shared" si="81"/>
        <v>EE135138</v>
      </c>
      <c r="C183" t="s">
        <v>6897</v>
      </c>
      <c r="D183" t="s">
        <v>7179</v>
      </c>
      <c r="E183" s="26" t="str">
        <f>_xlfn.IFNA((VLOOKUP(B183,IssueLookup!A:B,2,FALSE)),"")</f>
        <v>C</v>
      </c>
      <c r="F183" s="26" t="str">
        <f>_xlfn.IFNA((VLOOKUP(B183,IssueLookup!C:D,2,FALSE)),"")</f>
        <v>C</v>
      </c>
      <c r="G183" s="26" t="str">
        <f>_xlfn.IFNA((VLOOKUP(B183,IssueLookup!E:F,2,FALSE)),"")</f>
        <v>C</v>
      </c>
      <c r="H183" s="26" t="str">
        <f>_xlfn.IFNA((VLOOKUP(B183,IssueLookup!G:H,2,FALSE)),"")</f>
        <v>C</v>
      </c>
      <c r="I183" t="s">
        <v>6886</v>
      </c>
      <c r="J183" t="s">
        <v>22</v>
      </c>
      <c r="K183" t="str">
        <f>_xlfn.IFNA((VLOOKUP(J183,DivisionLookup!A:B,2,FALSE)),"")</f>
        <v>North</v>
      </c>
      <c r="L183">
        <f>_xlfn.IFNA(VLOOKUP(E183,HandicapLookup!A:B,2,FALSE),"")</f>
        <v>15</v>
      </c>
      <c r="M183">
        <f>_xlfn.IFNA(VLOOKUP(F183,HandicapLookup!A:B,2,FALSE),"")</f>
        <v>15</v>
      </c>
      <c r="N183">
        <f>_xlfn.IFNA(VLOOKUP(G183,HandicapLookup!A:B,2,FALSE),"")</f>
        <v>15</v>
      </c>
      <c r="O183">
        <f>_xlfn.IFNA(VLOOKUP(H183,HandicapLookup!A:B,2,FALSE),"")</f>
        <v>15</v>
      </c>
      <c r="P183">
        <v>0</v>
      </c>
      <c r="Q183" s="11">
        <f t="shared" si="58"/>
        <v>0</v>
      </c>
      <c r="R183">
        <v>0</v>
      </c>
      <c r="S183" s="11">
        <f t="shared" si="59"/>
        <v>0</v>
      </c>
      <c r="T183">
        <v>70</v>
      </c>
      <c r="U183" s="11">
        <f>IF(IF(T183,T183+$L183,0)&lt;=100,IF(T183,T183+$L183,0),100)</f>
        <v>85</v>
      </c>
      <c r="V183">
        <v>0</v>
      </c>
      <c r="W183" s="11">
        <f t="shared" si="84"/>
        <v>0</v>
      </c>
      <c r="X183"/>
      <c r="Y183" s="11">
        <f t="shared" si="61"/>
        <v>0</v>
      </c>
      <c r="Z183">
        <v>0</v>
      </c>
      <c r="AA183" s="11">
        <f t="shared" si="85"/>
        <v>0</v>
      </c>
      <c r="AB183"/>
      <c r="AC183" s="11">
        <f t="shared" si="62"/>
        <v>0</v>
      </c>
      <c r="AD183"/>
      <c r="AE183" s="11">
        <f t="shared" si="63"/>
        <v>0</v>
      </c>
      <c r="AF183"/>
      <c r="AG183" s="11">
        <f t="shared" si="64"/>
        <v>0</v>
      </c>
      <c r="AI183" s="11">
        <f t="shared" si="65"/>
        <v>0</v>
      </c>
      <c r="AJ183"/>
      <c r="AK183" s="11">
        <f t="shared" si="66"/>
        <v>0</v>
      </c>
      <c r="AL183" s="16">
        <f t="shared" si="67"/>
        <v>85</v>
      </c>
      <c r="AM183"/>
      <c r="AN183">
        <f t="shared" si="68"/>
        <v>0</v>
      </c>
      <c r="AO183">
        <f t="shared" si="69"/>
        <v>0</v>
      </c>
      <c r="AP183">
        <f t="shared" si="70"/>
        <v>85</v>
      </c>
      <c r="AQ183">
        <f t="shared" si="71"/>
        <v>0</v>
      </c>
      <c r="AR183">
        <f t="shared" si="72"/>
        <v>0</v>
      </c>
      <c r="AS183">
        <f t="shared" si="73"/>
        <v>0</v>
      </c>
      <c r="AT183">
        <f t="shared" si="74"/>
        <v>0</v>
      </c>
      <c r="AU183">
        <f t="shared" si="75"/>
        <v>0</v>
      </c>
      <c r="AV183">
        <f t="shared" si="76"/>
        <v>0</v>
      </c>
      <c r="AW183">
        <f t="shared" si="77"/>
        <v>0</v>
      </c>
      <c r="AX183">
        <f t="shared" si="78"/>
        <v>0</v>
      </c>
      <c r="AY183" s="14" cm="1">
        <f t="array" ref="AY183">SUMPRODUCT(LARGE(AN183:AX183, {1,2,3}))</f>
        <v>85</v>
      </c>
    </row>
    <row r="184" spans="1:52" x14ac:dyDescent="0.35">
      <c r="A184">
        <v>104452</v>
      </c>
      <c r="B184" t="str">
        <f t="shared" si="81"/>
        <v>EE104452</v>
      </c>
      <c r="C184" t="s">
        <v>6918</v>
      </c>
      <c r="D184" t="s">
        <v>6997</v>
      </c>
      <c r="E184" s="26" t="str">
        <f>_xlfn.IFNA((VLOOKUP(B184,IssueLookup!A:B,2,FALSE)),"")</f>
        <v>C</v>
      </c>
      <c r="F184" s="26" t="str">
        <f>_xlfn.IFNA((VLOOKUP(B184,IssueLookup!C:D,2,FALSE)),"")</f>
        <v>C</v>
      </c>
      <c r="G184" s="26" t="str">
        <f>_xlfn.IFNA((VLOOKUP(B184,IssueLookup!E:F,2,FALSE)),"")</f>
        <v>C</v>
      </c>
      <c r="H184" s="26" t="str">
        <f>_xlfn.IFNA((VLOOKUP(B184,IssueLookup!G:H,2,FALSE)),"")</f>
        <v>C</v>
      </c>
      <c r="I184" t="s">
        <v>6891</v>
      </c>
      <c r="J184" t="s">
        <v>17</v>
      </c>
      <c r="K184" t="str">
        <f>_xlfn.IFNA((VLOOKUP(J184,DivisionLookup!A:B,2,FALSE)),"")</f>
        <v>South</v>
      </c>
      <c r="L184">
        <f>_xlfn.IFNA(VLOOKUP(E184,HandicapLookup!A:B,2,FALSE),"")</f>
        <v>15</v>
      </c>
      <c r="M184">
        <f>_xlfn.IFNA(VLOOKUP(F184,HandicapLookup!A:B,2,FALSE),"")</f>
        <v>15</v>
      </c>
      <c r="N184">
        <f>_xlfn.IFNA(VLOOKUP(G184,HandicapLookup!A:B,2,FALSE),"")</f>
        <v>15</v>
      </c>
      <c r="O184">
        <f>_xlfn.IFNA(VLOOKUP(H184,HandicapLookup!A:B,2,FALSE),"")</f>
        <v>15</v>
      </c>
      <c r="P184">
        <v>0</v>
      </c>
      <c r="Q184" s="11">
        <f t="shared" si="58"/>
        <v>0</v>
      </c>
      <c r="R184">
        <v>67</v>
      </c>
      <c r="S184" s="11">
        <f t="shared" si="59"/>
        <v>82</v>
      </c>
      <c r="T184">
        <v>0</v>
      </c>
      <c r="U184" s="11">
        <f t="shared" ref="U184:U193" si="86">IF(IF(T184,T184+$M184,0)&lt;=100,IF(T184,T184+$M184,0),100)</f>
        <v>0</v>
      </c>
      <c r="V184">
        <v>0</v>
      </c>
      <c r="W184" s="11">
        <f t="shared" si="84"/>
        <v>0</v>
      </c>
      <c r="X184"/>
      <c r="Y184" s="11">
        <f t="shared" si="61"/>
        <v>0</v>
      </c>
      <c r="Z184">
        <v>0</v>
      </c>
      <c r="AA184" s="11">
        <f t="shared" si="85"/>
        <v>0</v>
      </c>
      <c r="AB184"/>
      <c r="AC184" s="11">
        <f t="shared" si="62"/>
        <v>0</v>
      </c>
      <c r="AD184"/>
      <c r="AE184" s="11">
        <f t="shared" si="63"/>
        <v>0</v>
      </c>
      <c r="AF184"/>
      <c r="AG184" s="11">
        <f t="shared" si="64"/>
        <v>0</v>
      </c>
      <c r="AI184" s="11">
        <f t="shared" si="65"/>
        <v>0</v>
      </c>
      <c r="AJ184"/>
      <c r="AK184" s="11">
        <f t="shared" si="66"/>
        <v>0</v>
      </c>
      <c r="AL184" s="16">
        <f t="shared" si="67"/>
        <v>82</v>
      </c>
      <c r="AM184"/>
      <c r="AN184">
        <f t="shared" si="68"/>
        <v>0</v>
      </c>
      <c r="AO184">
        <f t="shared" si="69"/>
        <v>82</v>
      </c>
      <c r="AP184">
        <f t="shared" si="70"/>
        <v>0</v>
      </c>
      <c r="AQ184">
        <f t="shared" si="71"/>
        <v>0</v>
      </c>
      <c r="AR184">
        <f t="shared" si="72"/>
        <v>0</v>
      </c>
      <c r="AS184">
        <f t="shared" si="73"/>
        <v>0</v>
      </c>
      <c r="AT184">
        <f t="shared" si="74"/>
        <v>0</v>
      </c>
      <c r="AU184">
        <f t="shared" si="75"/>
        <v>0</v>
      </c>
      <c r="AV184">
        <f t="shared" si="76"/>
        <v>0</v>
      </c>
      <c r="AW184">
        <f t="shared" si="77"/>
        <v>0</v>
      </c>
      <c r="AX184">
        <f t="shared" si="78"/>
        <v>0</v>
      </c>
      <c r="AY184" s="14" cm="1">
        <f t="array" ref="AY184">SUMPRODUCT(LARGE(AN184:AX184, {1,2,3}))</f>
        <v>82</v>
      </c>
    </row>
    <row r="185" spans="1:52" x14ac:dyDescent="0.35">
      <c r="A185">
        <v>139593</v>
      </c>
      <c r="B185" t="str">
        <f t="shared" si="81"/>
        <v>EE139593</v>
      </c>
      <c r="C185" t="s">
        <v>6955</v>
      </c>
      <c r="D185" t="s">
        <v>7010</v>
      </c>
      <c r="E185" s="26" t="str">
        <f>_xlfn.IFNA((VLOOKUP(B185,IssueLookup!A:B,2,FALSE)),"")</f>
        <v>C</v>
      </c>
      <c r="F185" s="26" t="str">
        <f>_xlfn.IFNA((VLOOKUP(B185,IssueLookup!C:D,2,FALSE)),"")</f>
        <v>C</v>
      </c>
      <c r="G185" s="26" t="str">
        <f>_xlfn.IFNA((VLOOKUP(B185,IssueLookup!E:F,2,FALSE)),"")</f>
        <v>C</v>
      </c>
      <c r="H185" s="26" t="str">
        <f>_xlfn.IFNA((VLOOKUP(B185,IssueLookup!G:H,2,FALSE)),"")</f>
        <v>C</v>
      </c>
      <c r="I185" t="s">
        <v>6890</v>
      </c>
      <c r="J185" t="s">
        <v>20</v>
      </c>
      <c r="K185" t="str">
        <f>_xlfn.IFNA((VLOOKUP(J185,DivisionLookup!A:B,2,FALSE)),"")</f>
        <v>South</v>
      </c>
      <c r="L185">
        <f>_xlfn.IFNA(VLOOKUP(E185,HandicapLookup!A:B,2,FALSE),"")</f>
        <v>15</v>
      </c>
      <c r="M185">
        <f>_xlfn.IFNA(VLOOKUP(F185,HandicapLookup!A:B,2,FALSE),"")</f>
        <v>15</v>
      </c>
      <c r="N185">
        <f>_xlfn.IFNA(VLOOKUP(G185,HandicapLookup!A:B,2,FALSE),"")</f>
        <v>15</v>
      </c>
      <c r="O185">
        <f>_xlfn.IFNA(VLOOKUP(H185,HandicapLookup!A:B,2,FALSE),"")</f>
        <v>15</v>
      </c>
      <c r="P185">
        <v>0</v>
      </c>
      <c r="Q185" s="11">
        <f t="shared" si="58"/>
        <v>0</v>
      </c>
      <c r="R185">
        <v>66</v>
      </c>
      <c r="S185" s="11">
        <f t="shared" si="59"/>
        <v>81</v>
      </c>
      <c r="T185">
        <v>0</v>
      </c>
      <c r="U185" s="11">
        <f t="shared" si="86"/>
        <v>0</v>
      </c>
      <c r="V185">
        <v>0</v>
      </c>
      <c r="W185" s="11">
        <f t="shared" si="84"/>
        <v>0</v>
      </c>
      <c r="X185"/>
      <c r="Y185" s="11">
        <f t="shared" si="61"/>
        <v>0</v>
      </c>
      <c r="Z185">
        <v>0</v>
      </c>
      <c r="AA185" s="11">
        <f t="shared" si="85"/>
        <v>0</v>
      </c>
      <c r="AB185"/>
      <c r="AC185" s="11">
        <f t="shared" si="62"/>
        <v>0</v>
      </c>
      <c r="AD185"/>
      <c r="AE185" s="11">
        <f t="shared" si="63"/>
        <v>0</v>
      </c>
      <c r="AF185"/>
      <c r="AG185" s="11">
        <f t="shared" si="64"/>
        <v>0</v>
      </c>
      <c r="AI185" s="11">
        <f t="shared" si="65"/>
        <v>0</v>
      </c>
      <c r="AJ185"/>
      <c r="AK185" s="11">
        <f t="shared" si="66"/>
        <v>0</v>
      </c>
      <c r="AL185" s="16">
        <f t="shared" si="67"/>
        <v>81</v>
      </c>
      <c r="AM185"/>
      <c r="AN185">
        <f t="shared" si="68"/>
        <v>0</v>
      </c>
      <c r="AO185">
        <f t="shared" si="69"/>
        <v>81</v>
      </c>
      <c r="AP185">
        <f t="shared" si="70"/>
        <v>0</v>
      </c>
      <c r="AQ185">
        <f t="shared" si="71"/>
        <v>0</v>
      </c>
      <c r="AR185">
        <f t="shared" si="72"/>
        <v>0</v>
      </c>
      <c r="AS185">
        <f t="shared" si="73"/>
        <v>0</v>
      </c>
      <c r="AT185">
        <f t="shared" si="74"/>
        <v>0</v>
      </c>
      <c r="AU185">
        <f t="shared" si="75"/>
        <v>0</v>
      </c>
      <c r="AV185">
        <f t="shared" si="76"/>
        <v>0</v>
      </c>
      <c r="AW185">
        <f t="shared" si="77"/>
        <v>0</v>
      </c>
      <c r="AX185">
        <f t="shared" si="78"/>
        <v>0</v>
      </c>
      <c r="AY185" s="14" cm="1">
        <f t="array" ref="AY185">SUMPRODUCT(LARGE(AN185:AX185, {1,2,3}))</f>
        <v>81</v>
      </c>
      <c r="AZ185"/>
    </row>
    <row r="186" spans="1:52" x14ac:dyDescent="0.35">
      <c r="A186">
        <v>125390</v>
      </c>
      <c r="B186" t="str">
        <f t="shared" si="81"/>
        <v>EE125390</v>
      </c>
      <c r="C186" t="s">
        <v>6933</v>
      </c>
      <c r="D186" t="s">
        <v>7074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">
        <v>6889</v>
      </c>
      <c r="J186" t="s">
        <v>19</v>
      </c>
      <c r="K186" t="str">
        <f>_xlfn.IFNA((VLOOKUP(J186,DivisionLookup!A:B,2,FALSE)),"")</f>
        <v>South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v>0</v>
      </c>
      <c r="Q186" s="11">
        <f t="shared" si="58"/>
        <v>0</v>
      </c>
      <c r="R186">
        <v>66</v>
      </c>
      <c r="S186" s="11">
        <f t="shared" si="59"/>
        <v>81</v>
      </c>
      <c r="T186">
        <v>0</v>
      </c>
      <c r="U186" s="11">
        <f t="shared" si="86"/>
        <v>0</v>
      </c>
      <c r="V186">
        <v>0</v>
      </c>
      <c r="W186" s="11">
        <f t="shared" si="84"/>
        <v>0</v>
      </c>
      <c r="X186"/>
      <c r="Y186" s="11">
        <f t="shared" si="61"/>
        <v>0</v>
      </c>
      <c r="Z186">
        <v>0</v>
      </c>
      <c r="AA186" s="11">
        <f t="shared" si="85"/>
        <v>0</v>
      </c>
      <c r="AB186"/>
      <c r="AC186" s="11">
        <f t="shared" si="62"/>
        <v>0</v>
      </c>
      <c r="AD186"/>
      <c r="AE186" s="11">
        <f t="shared" si="63"/>
        <v>0</v>
      </c>
      <c r="AF186"/>
      <c r="AG186" s="11">
        <f t="shared" si="64"/>
        <v>0</v>
      </c>
      <c r="AI186" s="11">
        <f t="shared" si="65"/>
        <v>0</v>
      </c>
      <c r="AJ186"/>
      <c r="AK186" s="11">
        <f t="shared" si="66"/>
        <v>0</v>
      </c>
      <c r="AL186" s="16">
        <f t="shared" si="67"/>
        <v>81</v>
      </c>
      <c r="AM186"/>
      <c r="AN186">
        <f t="shared" si="68"/>
        <v>0</v>
      </c>
      <c r="AO186">
        <f t="shared" si="69"/>
        <v>81</v>
      </c>
      <c r="AP186">
        <f t="shared" si="70"/>
        <v>0</v>
      </c>
      <c r="AQ186">
        <f t="shared" si="71"/>
        <v>0</v>
      </c>
      <c r="AR186">
        <f t="shared" si="72"/>
        <v>0</v>
      </c>
      <c r="AS186">
        <f t="shared" si="73"/>
        <v>0</v>
      </c>
      <c r="AT186">
        <f t="shared" si="74"/>
        <v>0</v>
      </c>
      <c r="AU186">
        <f t="shared" si="75"/>
        <v>0</v>
      </c>
      <c r="AV186">
        <f t="shared" si="76"/>
        <v>0</v>
      </c>
      <c r="AW186">
        <f t="shared" si="77"/>
        <v>0</v>
      </c>
      <c r="AX186">
        <f t="shared" si="78"/>
        <v>0</v>
      </c>
      <c r="AY186" s="14" cm="1">
        <f t="array" ref="AY186">SUMPRODUCT(LARGE(AN186:AX186, {1,2,3}))</f>
        <v>81</v>
      </c>
      <c r="AZ186"/>
    </row>
    <row r="187" spans="1:52" x14ac:dyDescent="0.35">
      <c r="A187">
        <v>141831</v>
      </c>
      <c r="B187" t="str">
        <f t="shared" si="81"/>
        <v>EE141831</v>
      </c>
      <c r="C187" t="s">
        <v>6903</v>
      </c>
      <c r="D187" t="s">
        <v>7016</v>
      </c>
      <c r="E187" s="26" t="str">
        <f>_xlfn.IFNA((VLOOKUP(B187,IssueLookup!A:B,2,FALSE)),"")</f>
        <v>C</v>
      </c>
      <c r="F187" s="26" t="str">
        <f>_xlfn.IFNA((VLOOKUP(B187,IssueLookup!C:D,2,FALSE)),"")</f>
        <v>C</v>
      </c>
      <c r="G187" s="26" t="str">
        <f>_xlfn.IFNA((VLOOKUP(B187,IssueLookup!E:F,2,FALSE)),"")</f>
        <v>C</v>
      </c>
      <c r="H187" s="26" t="str">
        <f>_xlfn.IFNA((VLOOKUP(B187,IssueLookup!G:H,2,FALSE)),"")</f>
        <v>C</v>
      </c>
      <c r="I187" t="s">
        <v>6886</v>
      </c>
      <c r="J187" t="s">
        <v>20</v>
      </c>
      <c r="K187" t="str">
        <f>_xlfn.IFNA((VLOOKUP(J187,DivisionLookup!A:B,2,FALSE)),"")</f>
        <v>South</v>
      </c>
      <c r="L187">
        <f>_xlfn.IFNA(VLOOKUP(E187,HandicapLookup!A:B,2,FALSE),"")</f>
        <v>15</v>
      </c>
      <c r="M187">
        <f>_xlfn.IFNA(VLOOKUP(F187,HandicapLookup!A:B,2,FALSE),"")</f>
        <v>15</v>
      </c>
      <c r="N187">
        <f>_xlfn.IFNA(VLOOKUP(G187,HandicapLookup!A:B,2,FALSE),"")</f>
        <v>15</v>
      </c>
      <c r="O187">
        <f>_xlfn.IFNA(VLOOKUP(H187,HandicapLookup!A:B,2,FALSE),"")</f>
        <v>15</v>
      </c>
      <c r="P187">
        <v>0</v>
      </c>
      <c r="Q187" s="11">
        <f t="shared" si="58"/>
        <v>0</v>
      </c>
      <c r="R187">
        <v>0</v>
      </c>
      <c r="S187" s="11">
        <f t="shared" si="59"/>
        <v>0</v>
      </c>
      <c r="T187">
        <v>0</v>
      </c>
      <c r="U187" s="11">
        <f t="shared" si="86"/>
        <v>0</v>
      </c>
      <c r="V187">
        <v>64</v>
      </c>
      <c r="W187" s="11">
        <f t="shared" si="84"/>
        <v>79</v>
      </c>
      <c r="X187"/>
      <c r="Y187" s="11">
        <f t="shared" si="61"/>
        <v>0</v>
      </c>
      <c r="Z187">
        <v>0</v>
      </c>
      <c r="AA187" s="11">
        <f t="shared" si="85"/>
        <v>0</v>
      </c>
      <c r="AB187"/>
      <c r="AC187" s="11">
        <f t="shared" si="62"/>
        <v>0</v>
      </c>
      <c r="AD187"/>
      <c r="AE187" s="11">
        <f t="shared" si="63"/>
        <v>0</v>
      </c>
      <c r="AF187"/>
      <c r="AG187" s="11">
        <f t="shared" si="64"/>
        <v>0</v>
      </c>
      <c r="AI187" s="11">
        <f t="shared" si="65"/>
        <v>0</v>
      </c>
      <c r="AJ187"/>
      <c r="AK187" s="11">
        <f t="shared" si="66"/>
        <v>0</v>
      </c>
      <c r="AL187" s="16">
        <f t="shared" si="67"/>
        <v>79</v>
      </c>
      <c r="AM187"/>
      <c r="AN187">
        <f t="shared" si="68"/>
        <v>0</v>
      </c>
      <c r="AO187">
        <f t="shared" si="69"/>
        <v>0</v>
      </c>
      <c r="AP187">
        <f t="shared" si="70"/>
        <v>0</v>
      </c>
      <c r="AQ187">
        <f t="shared" si="71"/>
        <v>79</v>
      </c>
      <c r="AR187">
        <f t="shared" si="72"/>
        <v>0</v>
      </c>
      <c r="AS187">
        <f t="shared" si="73"/>
        <v>0</v>
      </c>
      <c r="AT187">
        <f t="shared" si="74"/>
        <v>0</v>
      </c>
      <c r="AU187">
        <f t="shared" si="75"/>
        <v>0</v>
      </c>
      <c r="AV187">
        <f t="shared" si="76"/>
        <v>0</v>
      </c>
      <c r="AW187">
        <f t="shared" si="77"/>
        <v>0</v>
      </c>
      <c r="AX187">
        <f t="shared" si="78"/>
        <v>0</v>
      </c>
      <c r="AY187" s="14" cm="1">
        <f t="array" ref="AY187">SUMPRODUCT(LARGE(AN187:AX187, {1,2,3}))</f>
        <v>79</v>
      </c>
      <c r="AZ187"/>
    </row>
    <row r="188" spans="1:52" x14ac:dyDescent="0.35">
      <c r="A188">
        <v>131997</v>
      </c>
      <c r="B188" t="str">
        <f t="shared" si="81"/>
        <v>EE131997</v>
      </c>
      <c r="C188" t="s">
        <v>6899</v>
      </c>
      <c r="D188" t="s">
        <v>6974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">
        <v>6886</v>
      </c>
      <c r="J188" t="s">
        <v>23</v>
      </c>
      <c r="K188" t="str">
        <f>_xlfn.IFNA((VLOOKUP(J188,DivisionLookup!A:B,2,FALSE)),"")</f>
        <v>South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v>0</v>
      </c>
      <c r="Q188" s="11">
        <f t="shared" si="58"/>
        <v>0</v>
      </c>
      <c r="R188">
        <v>64</v>
      </c>
      <c r="S188" s="11">
        <f t="shared" si="59"/>
        <v>79</v>
      </c>
      <c r="T188">
        <v>0</v>
      </c>
      <c r="U188" s="11">
        <f t="shared" si="86"/>
        <v>0</v>
      </c>
      <c r="V188">
        <v>0</v>
      </c>
      <c r="W188" s="11">
        <f t="shared" si="84"/>
        <v>0</v>
      </c>
      <c r="X188"/>
      <c r="Y188" s="11">
        <f t="shared" si="61"/>
        <v>0</v>
      </c>
      <c r="Z188">
        <v>0</v>
      </c>
      <c r="AA188" s="11">
        <f t="shared" si="85"/>
        <v>0</v>
      </c>
      <c r="AB188"/>
      <c r="AC188" s="11">
        <f t="shared" si="62"/>
        <v>0</v>
      </c>
      <c r="AD188"/>
      <c r="AE188" s="11">
        <f t="shared" si="63"/>
        <v>0</v>
      </c>
      <c r="AF188"/>
      <c r="AG188" s="11">
        <f t="shared" si="64"/>
        <v>0</v>
      </c>
      <c r="AI188" s="11">
        <f t="shared" si="65"/>
        <v>0</v>
      </c>
      <c r="AJ188"/>
      <c r="AK188" s="11">
        <f t="shared" si="66"/>
        <v>0</v>
      </c>
      <c r="AL188" s="16">
        <f t="shared" si="67"/>
        <v>79</v>
      </c>
      <c r="AN188">
        <f t="shared" si="68"/>
        <v>0</v>
      </c>
      <c r="AO188">
        <f t="shared" si="69"/>
        <v>79</v>
      </c>
      <c r="AP188">
        <f t="shared" si="70"/>
        <v>0</v>
      </c>
      <c r="AQ188">
        <f t="shared" si="71"/>
        <v>0</v>
      </c>
      <c r="AR188">
        <f t="shared" si="72"/>
        <v>0</v>
      </c>
      <c r="AS188">
        <f t="shared" si="73"/>
        <v>0</v>
      </c>
      <c r="AT188">
        <f t="shared" si="74"/>
        <v>0</v>
      </c>
      <c r="AU188">
        <f t="shared" si="75"/>
        <v>0</v>
      </c>
      <c r="AV188">
        <f t="shared" si="76"/>
        <v>0</v>
      </c>
      <c r="AW188">
        <f t="shared" si="77"/>
        <v>0</v>
      </c>
      <c r="AX188">
        <f t="shared" si="78"/>
        <v>0</v>
      </c>
      <c r="AY188" s="14" cm="1">
        <f t="array" ref="AY188">SUMPRODUCT(LARGE(AN188:AX188, {1,2,3}))</f>
        <v>79</v>
      </c>
      <c r="AZ188"/>
    </row>
    <row r="189" spans="1:52" x14ac:dyDescent="0.35">
      <c r="A189">
        <v>138618</v>
      </c>
      <c r="B189" t="str">
        <f t="shared" si="81"/>
        <v>EE138618</v>
      </c>
      <c r="C189" t="s">
        <v>6928</v>
      </c>
      <c r="D189" t="s">
        <v>7007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">
        <v>6888</v>
      </c>
      <c r="J189" t="s">
        <v>17</v>
      </c>
      <c r="K189" t="str">
        <f>_xlfn.IFNA((VLOOKUP(J189,DivisionLookup!A:B,2,FALSE)),"")</f>
        <v>South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v>0</v>
      </c>
      <c r="Q189" s="11">
        <f t="shared" si="58"/>
        <v>0</v>
      </c>
      <c r="R189">
        <v>63</v>
      </c>
      <c r="S189" s="11">
        <f t="shared" si="59"/>
        <v>78</v>
      </c>
      <c r="T189">
        <v>0</v>
      </c>
      <c r="U189" s="11">
        <f t="shared" si="86"/>
        <v>0</v>
      </c>
      <c r="V189">
        <v>0</v>
      </c>
      <c r="W189" s="11">
        <f t="shared" si="84"/>
        <v>0</v>
      </c>
      <c r="X189"/>
      <c r="Y189" s="11">
        <f t="shared" si="61"/>
        <v>0</v>
      </c>
      <c r="Z189">
        <v>0</v>
      </c>
      <c r="AA189" s="11">
        <f t="shared" si="85"/>
        <v>0</v>
      </c>
      <c r="AB189"/>
      <c r="AC189" s="11">
        <f t="shared" si="62"/>
        <v>0</v>
      </c>
      <c r="AD189"/>
      <c r="AE189" s="11">
        <f t="shared" si="63"/>
        <v>0</v>
      </c>
      <c r="AF189"/>
      <c r="AG189" s="11">
        <f t="shared" si="64"/>
        <v>0</v>
      </c>
      <c r="AI189" s="11">
        <f t="shared" si="65"/>
        <v>0</v>
      </c>
      <c r="AJ189"/>
      <c r="AK189" s="11">
        <f t="shared" si="66"/>
        <v>0</v>
      </c>
      <c r="AL189" s="16">
        <f t="shared" si="67"/>
        <v>78</v>
      </c>
      <c r="AM189"/>
      <c r="AN189">
        <f t="shared" si="68"/>
        <v>0</v>
      </c>
      <c r="AO189">
        <f t="shared" si="69"/>
        <v>78</v>
      </c>
      <c r="AP189">
        <f t="shared" si="70"/>
        <v>0</v>
      </c>
      <c r="AQ189">
        <f t="shared" si="71"/>
        <v>0</v>
      </c>
      <c r="AR189">
        <f t="shared" si="72"/>
        <v>0</v>
      </c>
      <c r="AS189">
        <f t="shared" si="73"/>
        <v>0</v>
      </c>
      <c r="AT189">
        <f t="shared" si="74"/>
        <v>0</v>
      </c>
      <c r="AU189">
        <f t="shared" si="75"/>
        <v>0</v>
      </c>
      <c r="AV189">
        <f t="shared" si="76"/>
        <v>0</v>
      </c>
      <c r="AW189">
        <f t="shared" si="77"/>
        <v>0</v>
      </c>
      <c r="AX189">
        <f t="shared" si="78"/>
        <v>0</v>
      </c>
      <c r="AY189" s="14" cm="1">
        <f t="array" ref="AY189">SUMPRODUCT(LARGE(AN189:AX189, {1,2,3}))</f>
        <v>78</v>
      </c>
      <c r="AZ189"/>
    </row>
    <row r="190" spans="1:52" x14ac:dyDescent="0.35">
      <c r="A190">
        <v>118011</v>
      </c>
      <c r="B190" t="str">
        <f t="shared" si="81"/>
        <v>EE118011</v>
      </c>
      <c r="C190" t="s">
        <v>6893</v>
      </c>
      <c r="D190" t="s">
        <v>6987</v>
      </c>
      <c r="E190" s="26" t="str">
        <f>_xlfn.IFNA((VLOOKUP(B190,IssueLookup!A:B,2,FALSE)),"")</f>
        <v>C</v>
      </c>
      <c r="F190" s="26" t="str">
        <f>_xlfn.IFNA((VLOOKUP(B190,IssueLookup!C:D,2,FALSE)),"")</f>
        <v>C</v>
      </c>
      <c r="G190" s="26" t="str">
        <f>_xlfn.IFNA((VLOOKUP(B190,IssueLookup!E:F,2,FALSE)),"")</f>
        <v>C</v>
      </c>
      <c r="H190" s="26" t="str">
        <f>_xlfn.IFNA((VLOOKUP(B190,IssueLookup!G:H,2,FALSE)),"")</f>
        <v>C</v>
      </c>
      <c r="I190" t="s">
        <v>6886</v>
      </c>
      <c r="J190" t="s">
        <v>23</v>
      </c>
      <c r="K190" t="str">
        <f>_xlfn.IFNA((VLOOKUP(J190,DivisionLookup!A:B,2,FALSE)),"")</f>
        <v>South</v>
      </c>
      <c r="L190">
        <f>_xlfn.IFNA(VLOOKUP(E190,HandicapLookup!A:B,2,FALSE),"")</f>
        <v>15</v>
      </c>
      <c r="M190">
        <f>_xlfn.IFNA(VLOOKUP(F190,HandicapLookup!A:B,2,FALSE),"")</f>
        <v>15</v>
      </c>
      <c r="N190">
        <f>_xlfn.IFNA(VLOOKUP(G190,HandicapLookup!A:B,2,FALSE),"")</f>
        <v>15</v>
      </c>
      <c r="O190">
        <f>_xlfn.IFNA(VLOOKUP(H190,HandicapLookup!A:B,2,FALSE),"")</f>
        <v>15</v>
      </c>
      <c r="P190">
        <v>0</v>
      </c>
      <c r="Q190" s="11">
        <f t="shared" si="58"/>
        <v>0</v>
      </c>
      <c r="R190">
        <v>63</v>
      </c>
      <c r="S190" s="11">
        <f t="shared" si="59"/>
        <v>78</v>
      </c>
      <c r="T190">
        <v>0</v>
      </c>
      <c r="U190" s="11">
        <f t="shared" si="86"/>
        <v>0</v>
      </c>
      <c r="V190">
        <v>0</v>
      </c>
      <c r="W190" s="11">
        <f t="shared" si="84"/>
        <v>0</v>
      </c>
      <c r="X190"/>
      <c r="Y190" s="11">
        <f t="shared" si="61"/>
        <v>0</v>
      </c>
      <c r="Z190">
        <v>0</v>
      </c>
      <c r="AA190" s="11">
        <f t="shared" si="85"/>
        <v>0</v>
      </c>
      <c r="AB190"/>
      <c r="AC190" s="11">
        <f t="shared" si="62"/>
        <v>0</v>
      </c>
      <c r="AD190"/>
      <c r="AE190" s="11">
        <f t="shared" si="63"/>
        <v>0</v>
      </c>
      <c r="AF190"/>
      <c r="AG190" s="11">
        <f t="shared" si="64"/>
        <v>0</v>
      </c>
      <c r="AI190" s="11">
        <f t="shared" si="65"/>
        <v>0</v>
      </c>
      <c r="AJ190"/>
      <c r="AK190" s="11">
        <f t="shared" si="66"/>
        <v>0</v>
      </c>
      <c r="AL190" s="16">
        <f t="shared" si="67"/>
        <v>78</v>
      </c>
      <c r="AM190"/>
      <c r="AN190">
        <f t="shared" si="68"/>
        <v>0</v>
      </c>
      <c r="AO190">
        <f t="shared" si="69"/>
        <v>78</v>
      </c>
      <c r="AP190">
        <f t="shared" si="70"/>
        <v>0</v>
      </c>
      <c r="AQ190">
        <f t="shared" si="71"/>
        <v>0</v>
      </c>
      <c r="AR190">
        <f t="shared" si="72"/>
        <v>0</v>
      </c>
      <c r="AS190">
        <f t="shared" si="73"/>
        <v>0</v>
      </c>
      <c r="AT190">
        <f t="shared" si="74"/>
        <v>0</v>
      </c>
      <c r="AU190">
        <f t="shared" si="75"/>
        <v>0</v>
      </c>
      <c r="AV190">
        <f t="shared" si="76"/>
        <v>0</v>
      </c>
      <c r="AW190">
        <f t="shared" si="77"/>
        <v>0</v>
      </c>
      <c r="AX190">
        <f t="shared" si="78"/>
        <v>0</v>
      </c>
      <c r="AY190" s="14" cm="1">
        <f t="array" ref="AY190">SUMPRODUCT(LARGE(AN190:AX190, {1,2,3}))</f>
        <v>78</v>
      </c>
      <c r="AZ190"/>
    </row>
    <row r="191" spans="1:52" x14ac:dyDescent="0.35">
      <c r="A191">
        <v>129280</v>
      </c>
      <c r="B191" t="str">
        <f t="shared" si="81"/>
        <v>EE129280</v>
      </c>
      <c r="C191" t="s">
        <v>6910</v>
      </c>
      <c r="D191" t="s">
        <v>6985</v>
      </c>
      <c r="E191" s="26" t="str">
        <f>_xlfn.IFNA((VLOOKUP(B191,IssueLookup!A:B,2,FALSE)),"")</f>
        <v>C</v>
      </c>
      <c r="F191" s="26" t="str">
        <f>_xlfn.IFNA((VLOOKUP(B191,IssueLookup!C:D,2,FALSE)),"")</f>
        <v>C</v>
      </c>
      <c r="G191" s="26" t="str">
        <f>_xlfn.IFNA((VLOOKUP(B191,IssueLookup!E:F,2,FALSE)),"")</f>
        <v>C</v>
      </c>
      <c r="H191" s="26" t="str">
        <f>_xlfn.IFNA((VLOOKUP(B191,IssueLookup!G:H,2,FALSE)),"")</f>
        <v>C</v>
      </c>
      <c r="I191" t="s">
        <v>6886</v>
      </c>
      <c r="J191" t="s">
        <v>23</v>
      </c>
      <c r="K191" t="str">
        <f>_xlfn.IFNA((VLOOKUP(J191,DivisionLookup!A:B,2,FALSE)),"")</f>
        <v>South</v>
      </c>
      <c r="L191">
        <f>_xlfn.IFNA(VLOOKUP(E191,HandicapLookup!A:B,2,FALSE),"")</f>
        <v>15</v>
      </c>
      <c r="M191">
        <f>_xlfn.IFNA(VLOOKUP(F191,HandicapLookup!A:B,2,FALSE),"")</f>
        <v>15</v>
      </c>
      <c r="N191">
        <f>_xlfn.IFNA(VLOOKUP(G191,HandicapLookup!A:B,2,FALSE),"")</f>
        <v>15</v>
      </c>
      <c r="O191">
        <f>_xlfn.IFNA(VLOOKUP(H191,HandicapLookup!A:B,2,FALSE),"")</f>
        <v>15</v>
      </c>
      <c r="P191">
        <v>0</v>
      </c>
      <c r="Q191" s="11">
        <f t="shared" si="58"/>
        <v>0</v>
      </c>
      <c r="R191">
        <v>62</v>
      </c>
      <c r="S191" s="11">
        <f t="shared" si="59"/>
        <v>77</v>
      </c>
      <c r="T191">
        <v>0</v>
      </c>
      <c r="U191" s="11">
        <f t="shared" si="86"/>
        <v>0</v>
      </c>
      <c r="V191">
        <v>0</v>
      </c>
      <c r="W191" s="11">
        <f t="shared" si="84"/>
        <v>0</v>
      </c>
      <c r="X191"/>
      <c r="Y191" s="11">
        <f t="shared" si="61"/>
        <v>0</v>
      </c>
      <c r="Z191">
        <v>0</v>
      </c>
      <c r="AA191" s="11">
        <f t="shared" si="85"/>
        <v>0</v>
      </c>
      <c r="AB191"/>
      <c r="AC191" s="11">
        <f t="shared" si="62"/>
        <v>0</v>
      </c>
      <c r="AD191"/>
      <c r="AE191" s="11">
        <f t="shared" si="63"/>
        <v>0</v>
      </c>
      <c r="AF191"/>
      <c r="AG191" s="11">
        <f t="shared" si="64"/>
        <v>0</v>
      </c>
      <c r="AI191" s="11">
        <f t="shared" si="65"/>
        <v>0</v>
      </c>
      <c r="AJ191"/>
      <c r="AK191" s="11">
        <f t="shared" si="66"/>
        <v>0</v>
      </c>
      <c r="AL191" s="16">
        <f t="shared" si="67"/>
        <v>77</v>
      </c>
      <c r="AN191">
        <f t="shared" si="68"/>
        <v>0</v>
      </c>
      <c r="AO191">
        <f t="shared" si="69"/>
        <v>77</v>
      </c>
      <c r="AP191">
        <f t="shared" si="70"/>
        <v>0</v>
      </c>
      <c r="AQ191">
        <f t="shared" si="71"/>
        <v>0</v>
      </c>
      <c r="AR191">
        <f t="shared" si="72"/>
        <v>0</v>
      </c>
      <c r="AS191">
        <f t="shared" si="73"/>
        <v>0</v>
      </c>
      <c r="AT191">
        <f t="shared" si="74"/>
        <v>0</v>
      </c>
      <c r="AU191">
        <f t="shared" si="75"/>
        <v>0</v>
      </c>
      <c r="AV191">
        <f t="shared" si="76"/>
        <v>0</v>
      </c>
      <c r="AW191">
        <f t="shared" si="77"/>
        <v>0</v>
      </c>
      <c r="AX191">
        <f t="shared" si="78"/>
        <v>0</v>
      </c>
      <c r="AY191" s="14" cm="1">
        <f t="array" ref="AY191">SUMPRODUCT(LARGE(AN191:AX191, {1,2,3}))</f>
        <v>77</v>
      </c>
      <c r="AZ191"/>
    </row>
    <row r="192" spans="1:52" x14ac:dyDescent="0.35">
      <c r="A192">
        <v>139341</v>
      </c>
      <c r="B192" t="str">
        <f t="shared" si="81"/>
        <v>EE139341</v>
      </c>
      <c r="C192" t="s">
        <v>6922</v>
      </c>
      <c r="D192" t="s">
        <v>7001</v>
      </c>
      <c r="E192" s="26" t="str">
        <f>_xlfn.IFNA((VLOOKUP(B192,IssueLookup!A:B,2,FALSE)),"")</f>
        <v>C</v>
      </c>
      <c r="F192" s="26" t="str">
        <f>_xlfn.IFNA((VLOOKUP(B192,IssueLookup!C:D,2,FALSE)),"")</f>
        <v/>
      </c>
      <c r="G192" s="26" t="str">
        <f>_xlfn.IFNA((VLOOKUP(B192,IssueLookup!E:F,2,FALSE)),"")</f>
        <v/>
      </c>
      <c r="H192" s="26" t="str">
        <f>_xlfn.IFNA((VLOOKUP(B192,IssueLookup!G:H,2,FALSE)),"")</f>
        <v/>
      </c>
      <c r="I192" t="s">
        <v>6886</v>
      </c>
      <c r="J192" t="s">
        <v>17</v>
      </c>
      <c r="K192" t="str">
        <f>_xlfn.IFNA((VLOOKUP(J192,DivisionLookup!A:B,2,FALSE)),"")</f>
        <v>South</v>
      </c>
      <c r="L192">
        <f>_xlfn.IFNA(VLOOKUP(E192,HandicapLookup!A:B,2,FALSE),"")</f>
        <v>15</v>
      </c>
      <c r="M192" t="str">
        <f>_xlfn.IFNA(VLOOKUP(F192,HandicapLookup!A:B,2,FALSE),"")</f>
        <v/>
      </c>
      <c r="N192" t="str">
        <f>_xlfn.IFNA(VLOOKUP(G192,HandicapLookup!A:B,2,FALSE),"")</f>
        <v/>
      </c>
      <c r="O192" t="str">
        <f>_xlfn.IFNA(VLOOKUP(H192,HandicapLookup!A:B,2,FALSE),"")</f>
        <v/>
      </c>
      <c r="P192">
        <v>0</v>
      </c>
      <c r="Q192" s="11">
        <f t="shared" si="58"/>
        <v>0</v>
      </c>
      <c r="R192">
        <v>62</v>
      </c>
      <c r="S192" s="11">
        <f t="shared" si="59"/>
        <v>77</v>
      </c>
      <c r="T192">
        <v>0</v>
      </c>
      <c r="U192" s="11">
        <f t="shared" si="86"/>
        <v>0</v>
      </c>
      <c r="V192">
        <v>0</v>
      </c>
      <c r="W192" s="11">
        <f t="shared" si="84"/>
        <v>0</v>
      </c>
      <c r="X192"/>
      <c r="Y192" s="11">
        <f t="shared" si="61"/>
        <v>0</v>
      </c>
      <c r="Z192">
        <v>0</v>
      </c>
      <c r="AA192" s="11">
        <f t="shared" si="85"/>
        <v>0</v>
      </c>
      <c r="AB192"/>
      <c r="AC192" s="11">
        <f t="shared" si="62"/>
        <v>0</v>
      </c>
      <c r="AD192"/>
      <c r="AE192" s="11">
        <f t="shared" si="63"/>
        <v>0</v>
      </c>
      <c r="AF192"/>
      <c r="AG192" s="11">
        <f t="shared" si="64"/>
        <v>0</v>
      </c>
      <c r="AI192" s="11">
        <f t="shared" si="65"/>
        <v>0</v>
      </c>
      <c r="AJ192"/>
      <c r="AK192" s="11">
        <f t="shared" si="66"/>
        <v>0</v>
      </c>
      <c r="AL192" s="16">
        <f t="shared" si="67"/>
        <v>77</v>
      </c>
      <c r="AM192"/>
      <c r="AN192">
        <f t="shared" si="68"/>
        <v>0</v>
      </c>
      <c r="AO192">
        <f t="shared" si="69"/>
        <v>77</v>
      </c>
      <c r="AP192">
        <f t="shared" si="70"/>
        <v>0</v>
      </c>
      <c r="AQ192">
        <f t="shared" si="71"/>
        <v>0</v>
      </c>
      <c r="AR192">
        <f t="shared" si="72"/>
        <v>0</v>
      </c>
      <c r="AS192">
        <f t="shared" si="73"/>
        <v>0</v>
      </c>
      <c r="AT192">
        <f t="shared" si="74"/>
        <v>0</v>
      </c>
      <c r="AU192">
        <f t="shared" si="75"/>
        <v>0</v>
      </c>
      <c r="AV192">
        <f t="shared" si="76"/>
        <v>0</v>
      </c>
      <c r="AW192">
        <f t="shared" si="77"/>
        <v>0</v>
      </c>
      <c r="AX192">
        <f t="shared" si="78"/>
        <v>0</v>
      </c>
      <c r="AY192" s="14" cm="1">
        <f t="array" ref="AY192">SUMPRODUCT(LARGE(AN192:AX192, {1,2,3}))</f>
        <v>77</v>
      </c>
    </row>
    <row r="193" spans="1:52" x14ac:dyDescent="0.35">
      <c r="A193">
        <v>138501</v>
      </c>
      <c r="B193" t="str">
        <f t="shared" si="81"/>
        <v>EE138501</v>
      </c>
      <c r="C193" t="s">
        <v>6935</v>
      </c>
      <c r="D193" t="s">
        <v>7033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">
        <v>6890</v>
      </c>
      <c r="J193" t="s">
        <v>20</v>
      </c>
      <c r="K193" t="str">
        <f>_xlfn.IFNA((VLOOKUP(J193,DivisionLookup!A:B,2,FALSE)),"")</f>
        <v>South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v>0</v>
      </c>
      <c r="Q193" s="11">
        <f t="shared" si="58"/>
        <v>0</v>
      </c>
      <c r="R193">
        <v>62</v>
      </c>
      <c r="S193" s="11">
        <f t="shared" si="59"/>
        <v>77</v>
      </c>
      <c r="T193">
        <v>0</v>
      </c>
      <c r="U193" s="11">
        <f t="shared" si="86"/>
        <v>0</v>
      </c>
      <c r="V193">
        <v>0</v>
      </c>
      <c r="W193" s="11">
        <f t="shared" si="84"/>
        <v>0</v>
      </c>
      <c r="X193"/>
      <c r="Y193" s="11">
        <f t="shared" si="61"/>
        <v>0</v>
      </c>
      <c r="Z193">
        <v>0</v>
      </c>
      <c r="AA193" s="11">
        <f t="shared" si="85"/>
        <v>0</v>
      </c>
      <c r="AB193"/>
      <c r="AC193" s="11">
        <f t="shared" si="62"/>
        <v>0</v>
      </c>
      <c r="AD193"/>
      <c r="AE193" s="11">
        <f t="shared" si="63"/>
        <v>0</v>
      </c>
      <c r="AF193"/>
      <c r="AG193" s="11">
        <f t="shared" si="64"/>
        <v>0</v>
      </c>
      <c r="AI193" s="11">
        <f t="shared" si="65"/>
        <v>0</v>
      </c>
      <c r="AJ193"/>
      <c r="AK193" s="11">
        <f t="shared" si="66"/>
        <v>0</v>
      </c>
      <c r="AL193" s="16">
        <f t="shared" si="67"/>
        <v>77</v>
      </c>
      <c r="AM193"/>
      <c r="AN193">
        <f t="shared" si="68"/>
        <v>0</v>
      </c>
      <c r="AO193">
        <f t="shared" si="69"/>
        <v>77</v>
      </c>
      <c r="AP193">
        <f t="shared" si="70"/>
        <v>0</v>
      </c>
      <c r="AQ193">
        <f t="shared" si="71"/>
        <v>0</v>
      </c>
      <c r="AR193">
        <f t="shared" si="72"/>
        <v>0</v>
      </c>
      <c r="AS193">
        <f t="shared" si="73"/>
        <v>0</v>
      </c>
      <c r="AT193">
        <f t="shared" si="74"/>
        <v>0</v>
      </c>
      <c r="AU193">
        <f t="shared" si="75"/>
        <v>0</v>
      </c>
      <c r="AV193">
        <f t="shared" si="76"/>
        <v>0</v>
      </c>
      <c r="AW193">
        <f t="shared" si="77"/>
        <v>0</v>
      </c>
      <c r="AX193">
        <f t="shared" si="78"/>
        <v>0</v>
      </c>
      <c r="AY193" s="14" cm="1">
        <f t="array" ref="AY193">SUMPRODUCT(LARGE(AN193:AX193, {1,2,3}))</f>
        <v>77</v>
      </c>
    </row>
    <row r="194" spans="1:52" x14ac:dyDescent="0.35">
      <c r="A194" s="44">
        <v>141272</v>
      </c>
      <c r="B194" t="str">
        <f t="shared" si="81"/>
        <v>EE141272</v>
      </c>
      <c r="C194" t="s">
        <v>7162</v>
      </c>
      <c r="D194" t="s">
        <v>7149</v>
      </c>
      <c r="E194" s="26" t="str">
        <f>_xlfn.IFNA((VLOOKUP(B194,IssueLookup!A:B,2,FALSE)),"")</f>
        <v>C</v>
      </c>
      <c r="F194" s="26" t="str">
        <f>_xlfn.IFNA((VLOOKUP(B194,IssueLookup!C:D,2,FALSE)),"")</f>
        <v>C</v>
      </c>
      <c r="G194" s="26" t="str">
        <f>_xlfn.IFNA((VLOOKUP(B194,IssueLookup!E:F,2,FALSE)),"")</f>
        <v>C</v>
      </c>
      <c r="H194" s="26" t="str">
        <f>_xlfn.IFNA((VLOOKUP(B194,IssueLookup!G:H,2,FALSE)),"")</f>
        <v>C</v>
      </c>
      <c r="I194" t="s">
        <v>6886</v>
      </c>
      <c r="J194" t="s">
        <v>22</v>
      </c>
      <c r="K194" t="str">
        <f>_xlfn.IFNA((VLOOKUP(J194,DivisionLookup!A:B,2,FALSE)),"")</f>
        <v>North</v>
      </c>
      <c r="L194">
        <f>_xlfn.IFNA(VLOOKUP(E194,HandicapLookup!A:B,2,FALSE),"")</f>
        <v>15</v>
      </c>
      <c r="M194">
        <f>_xlfn.IFNA(VLOOKUP(F194,HandicapLookup!A:B,2,FALSE),"")</f>
        <v>15</v>
      </c>
      <c r="N194">
        <f>_xlfn.IFNA(VLOOKUP(G194,HandicapLookup!A:B,2,FALSE),"")</f>
        <v>15</v>
      </c>
      <c r="O194">
        <f>_xlfn.IFNA(VLOOKUP(H194,HandicapLookup!A:B,2,FALSE),"")</f>
        <v>15</v>
      </c>
      <c r="P194">
        <v>60</v>
      </c>
      <c r="Q194" s="11">
        <f t="shared" ref="Q194:Q257" si="87">IF(IF(P194,P194+$L194,0)&lt;=100,IF(P194,P194+$L194,0),100)</f>
        <v>75</v>
      </c>
      <c r="R194">
        <v>0</v>
      </c>
      <c r="S194" s="11">
        <f t="shared" ref="S194:S257" si="88">IF(IF(R194,R194+$L194,0)&lt;=100,IF(R194,R194+$L194,0),100)</f>
        <v>0</v>
      </c>
      <c r="T194">
        <v>0</v>
      </c>
      <c r="U194" s="11">
        <f>IF(IF(T194,T194+$L194,0)&lt;=100,IF(T194,T194+$L194,0),100)</f>
        <v>0</v>
      </c>
      <c r="V194">
        <v>0</v>
      </c>
      <c r="W194" s="11">
        <f t="shared" si="84"/>
        <v>0</v>
      </c>
      <c r="X194"/>
      <c r="Y194" s="11">
        <f t="shared" ref="Y194:Y257" si="89">IF(IF(X194,X194+$M194,0)&lt;=100,IF(X194,X194+$M194,0),100)</f>
        <v>0</v>
      </c>
      <c r="Z194">
        <v>0</v>
      </c>
      <c r="AA194" s="11">
        <f t="shared" si="85"/>
        <v>0</v>
      </c>
      <c r="AB194"/>
      <c r="AC194" s="11">
        <f t="shared" ref="AC194:AC257" si="90">IF(IF(AB194,AB194+$M194,0)&lt;=100,IF(AB194,AB194+$M194,0),100)</f>
        <v>0</v>
      </c>
      <c r="AD194"/>
      <c r="AE194" s="11">
        <f t="shared" ref="AE194:AE257" si="91">IF(IF(AD194,AD194+$O194,0)&lt;=100,IF(AD194,AD194+$O194,0),100)</f>
        <v>0</v>
      </c>
      <c r="AF194"/>
      <c r="AG194" s="11">
        <f t="shared" ref="AG194:AG257" si="92">IF(IF(AF194,AF194+$O194,0)&lt;=100,IF(AF194,AF194+$O194,0),100)</f>
        <v>0</v>
      </c>
      <c r="AI194" s="11">
        <f t="shared" ref="AI194:AI257" si="93">IF(IF(AH194,AH194+$N194,0)&lt;=100,IF(AH194,AH194+$N194,0),100)+(IF(AH194&gt;0,1,))</f>
        <v>0</v>
      </c>
      <c r="AJ194"/>
      <c r="AK194" s="11">
        <f t="shared" ref="AK194:AK257" si="94">IF(IF(AJ194,AJ194+$O194,0)&lt;=100,IF(AJ194,AJ194+$O194,0),100)</f>
        <v>0</v>
      </c>
      <c r="AL194" s="16">
        <f t="shared" ref="AL194:AL257" si="95">Q194+S194+U194+W194+Y194+AA194+AC194+AE194+AG194+AI194+AK194</f>
        <v>75</v>
      </c>
      <c r="AN194">
        <f t="shared" ref="AN194:AN257" si="96">Q194</f>
        <v>75</v>
      </c>
      <c r="AO194">
        <f t="shared" ref="AO194:AO257" si="97">S194</f>
        <v>0</v>
      </c>
      <c r="AP194">
        <f t="shared" ref="AP194:AP257" si="98">U194</f>
        <v>0</v>
      </c>
      <c r="AQ194">
        <f t="shared" ref="AQ194:AQ257" si="99">W194</f>
        <v>0</v>
      </c>
      <c r="AR194">
        <f t="shared" ref="AR194:AR257" si="100">Y194</f>
        <v>0</v>
      </c>
      <c r="AS194">
        <f t="shared" ref="AS194:AS257" si="101">AA194</f>
        <v>0</v>
      </c>
      <c r="AT194">
        <f t="shared" ref="AT194:AT257" si="102">AC194</f>
        <v>0</v>
      </c>
      <c r="AU194">
        <f t="shared" ref="AU194:AU257" si="103">AE194</f>
        <v>0</v>
      </c>
      <c r="AV194">
        <f t="shared" ref="AV194:AV257" si="104">AG194</f>
        <v>0</v>
      </c>
      <c r="AW194">
        <f t="shared" ref="AW194:AW257" si="105">AI194</f>
        <v>0</v>
      </c>
      <c r="AX194">
        <f t="shared" ref="AX194:AX257" si="106">AK194</f>
        <v>0</v>
      </c>
      <c r="AY194" s="14" cm="1">
        <f t="array" ref="AY194">SUMPRODUCT(LARGE(AN194:AX194, {1,2,3}))</f>
        <v>75</v>
      </c>
    </row>
    <row r="195" spans="1:52" x14ac:dyDescent="0.35">
      <c r="A195">
        <v>138744</v>
      </c>
      <c r="B195" t="str">
        <f t="shared" si="81"/>
        <v>EE138744</v>
      </c>
      <c r="C195" t="s">
        <v>6894</v>
      </c>
      <c r="D195" t="s">
        <v>6999</v>
      </c>
      <c r="E195" s="26" t="str">
        <f>_xlfn.IFNA((VLOOKUP(B195,IssueLookup!A:B,2,FALSE)),"")</f>
        <v>C</v>
      </c>
      <c r="F195" s="26" t="str">
        <f>_xlfn.IFNA((VLOOKUP(B195,IssueLookup!C:D,2,FALSE)),"")</f>
        <v/>
      </c>
      <c r="G195" s="26" t="str">
        <f>_xlfn.IFNA((VLOOKUP(B195,IssueLookup!E:F,2,FALSE)),"")</f>
        <v/>
      </c>
      <c r="H195" s="26" t="str">
        <f>_xlfn.IFNA((VLOOKUP(B195,IssueLookup!G:H,2,FALSE)),"")</f>
        <v/>
      </c>
      <c r="I195" t="s">
        <v>6886</v>
      </c>
      <c r="J195" t="s">
        <v>17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 t="str">
        <f>_xlfn.IFNA(VLOOKUP(F195,HandicapLookup!A:B,2,FALSE),"")</f>
        <v/>
      </c>
      <c r="N195" t="str">
        <f>_xlfn.IFNA(VLOOKUP(G195,HandicapLookup!A:B,2,FALSE),"")</f>
        <v/>
      </c>
      <c r="O195" t="str">
        <f>_xlfn.IFNA(VLOOKUP(H195,HandicapLookup!A:B,2,FALSE),"")</f>
        <v/>
      </c>
      <c r="P195">
        <v>0</v>
      </c>
      <c r="Q195" s="11">
        <f t="shared" si="87"/>
        <v>0</v>
      </c>
      <c r="R195">
        <v>58</v>
      </c>
      <c r="S195" s="11">
        <f t="shared" si="88"/>
        <v>73</v>
      </c>
      <c r="T195">
        <v>0</v>
      </c>
      <c r="U195" s="11">
        <f>IF(IF(T195,T195+$M195,0)&lt;=100,IF(T195,T195+$M195,0),100)</f>
        <v>0</v>
      </c>
      <c r="V195">
        <v>0</v>
      </c>
      <c r="W195" s="11">
        <f t="shared" si="84"/>
        <v>0</v>
      </c>
      <c r="X195"/>
      <c r="Y195" s="11">
        <f t="shared" si="89"/>
        <v>0</v>
      </c>
      <c r="Z195">
        <v>0</v>
      </c>
      <c r="AA195" s="11">
        <f t="shared" si="85"/>
        <v>0</v>
      </c>
      <c r="AB195"/>
      <c r="AC195" s="11">
        <f t="shared" si="90"/>
        <v>0</v>
      </c>
      <c r="AD195"/>
      <c r="AE195" s="11">
        <f t="shared" si="91"/>
        <v>0</v>
      </c>
      <c r="AF195"/>
      <c r="AG195" s="11">
        <f t="shared" si="92"/>
        <v>0</v>
      </c>
      <c r="AI195" s="11">
        <f t="shared" si="93"/>
        <v>0</v>
      </c>
      <c r="AJ195"/>
      <c r="AK195" s="11">
        <f t="shared" si="94"/>
        <v>0</v>
      </c>
      <c r="AL195" s="16">
        <f t="shared" si="95"/>
        <v>73</v>
      </c>
      <c r="AM195"/>
      <c r="AN195">
        <f t="shared" si="96"/>
        <v>0</v>
      </c>
      <c r="AO195">
        <f t="shared" si="97"/>
        <v>73</v>
      </c>
      <c r="AP195">
        <f t="shared" si="98"/>
        <v>0</v>
      </c>
      <c r="AQ195">
        <f t="shared" si="99"/>
        <v>0</v>
      </c>
      <c r="AR195">
        <f t="shared" si="100"/>
        <v>0</v>
      </c>
      <c r="AS195">
        <f t="shared" si="101"/>
        <v>0</v>
      </c>
      <c r="AT195">
        <f t="shared" si="102"/>
        <v>0</v>
      </c>
      <c r="AU195">
        <f t="shared" si="103"/>
        <v>0</v>
      </c>
      <c r="AV195">
        <f t="shared" si="104"/>
        <v>0</v>
      </c>
      <c r="AW195">
        <f t="shared" si="105"/>
        <v>0</v>
      </c>
      <c r="AX195">
        <f t="shared" si="106"/>
        <v>0</v>
      </c>
      <c r="AY195" s="14" cm="1">
        <f t="array" ref="AY195">SUMPRODUCT(LARGE(AN195:AX195, {1,2,3}))</f>
        <v>73</v>
      </c>
      <c r="AZ195"/>
    </row>
    <row r="196" spans="1:52" x14ac:dyDescent="0.35">
      <c r="A196">
        <v>100000</v>
      </c>
      <c r="B196" t="str">
        <f t="shared" si="81"/>
        <v>EE100000</v>
      </c>
      <c r="C196" t="s">
        <v>6949</v>
      </c>
      <c r="D196" t="s">
        <v>7032</v>
      </c>
      <c r="E196" s="26" t="str">
        <f>_xlfn.IFNA((VLOOKUP(B196,IssueLookup!A:B,2,FALSE)),"")</f>
        <v>C</v>
      </c>
      <c r="F196" s="26" t="str">
        <f>_xlfn.IFNA((VLOOKUP(B196,IssueLookup!C:D,2,FALSE)),"")</f>
        <v>C</v>
      </c>
      <c r="G196" s="26" t="str">
        <f>_xlfn.IFNA((VLOOKUP(B196,IssueLookup!E:F,2,FALSE)),"")</f>
        <v>C</v>
      </c>
      <c r="H196" s="26" t="str">
        <f>_xlfn.IFNA((VLOOKUP(B196,IssueLookup!G:H,2,FALSE)),"")</f>
        <v>C</v>
      </c>
      <c r="I196" t="s">
        <v>6889</v>
      </c>
      <c r="J196" t="s">
        <v>20</v>
      </c>
      <c r="K196" t="str">
        <f>_xlfn.IFNA((VLOOKUP(J196,DivisionLookup!A:B,2,FALSE)),"")</f>
        <v>South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>
        <f>_xlfn.IFNA(VLOOKUP(H196,HandicapLookup!A:B,2,FALSE),"")</f>
        <v>15</v>
      </c>
      <c r="P196">
        <v>0</v>
      </c>
      <c r="Q196" s="11">
        <f t="shared" si="87"/>
        <v>0</v>
      </c>
      <c r="R196">
        <v>58</v>
      </c>
      <c r="S196" s="11">
        <f t="shared" si="88"/>
        <v>73</v>
      </c>
      <c r="T196">
        <v>0</v>
      </c>
      <c r="U196" s="11">
        <f>IF(IF(T196,T196+$M196,0)&lt;=100,IF(T196,T196+$M196,0),100)</f>
        <v>0</v>
      </c>
      <c r="V196">
        <v>0</v>
      </c>
      <c r="W196" s="11">
        <f t="shared" si="84"/>
        <v>0</v>
      </c>
      <c r="X196"/>
      <c r="Y196" s="11">
        <f t="shared" si="89"/>
        <v>0</v>
      </c>
      <c r="Z196">
        <v>0</v>
      </c>
      <c r="AA196" s="11">
        <f t="shared" si="85"/>
        <v>0</v>
      </c>
      <c r="AB196"/>
      <c r="AC196" s="11">
        <f t="shared" si="90"/>
        <v>0</v>
      </c>
      <c r="AD196"/>
      <c r="AE196" s="11">
        <f t="shared" si="91"/>
        <v>0</v>
      </c>
      <c r="AF196"/>
      <c r="AG196" s="11">
        <f t="shared" si="92"/>
        <v>0</v>
      </c>
      <c r="AI196" s="11">
        <f t="shared" si="93"/>
        <v>0</v>
      </c>
      <c r="AJ196"/>
      <c r="AK196" s="11">
        <f t="shared" si="94"/>
        <v>0</v>
      </c>
      <c r="AL196" s="16">
        <f t="shared" si="95"/>
        <v>73</v>
      </c>
      <c r="AN196">
        <f t="shared" si="96"/>
        <v>0</v>
      </c>
      <c r="AO196">
        <f t="shared" si="97"/>
        <v>73</v>
      </c>
      <c r="AP196">
        <f t="shared" si="98"/>
        <v>0</v>
      </c>
      <c r="AQ196">
        <f t="shared" si="99"/>
        <v>0</v>
      </c>
      <c r="AR196">
        <f t="shared" si="100"/>
        <v>0</v>
      </c>
      <c r="AS196">
        <f t="shared" si="101"/>
        <v>0</v>
      </c>
      <c r="AT196">
        <f t="shared" si="102"/>
        <v>0</v>
      </c>
      <c r="AU196">
        <f t="shared" si="103"/>
        <v>0</v>
      </c>
      <c r="AV196">
        <f t="shared" si="104"/>
        <v>0</v>
      </c>
      <c r="AW196">
        <f t="shared" si="105"/>
        <v>0</v>
      </c>
      <c r="AX196">
        <f t="shared" si="106"/>
        <v>0</v>
      </c>
      <c r="AY196" s="14" cm="1">
        <f t="array" ref="AY196">SUMPRODUCT(LARGE(AN196:AX196, {1,2,3}))</f>
        <v>73</v>
      </c>
      <c r="AZ196"/>
    </row>
    <row r="197" spans="1:52" x14ac:dyDescent="0.35">
      <c r="A197">
        <v>136649</v>
      </c>
      <c r="B197" t="str">
        <f t="shared" si="81"/>
        <v>EE136649</v>
      </c>
      <c r="C197" t="s">
        <v>6903</v>
      </c>
      <c r="D197" t="s">
        <v>6978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">
        <v>6889</v>
      </c>
      <c r="J197" t="s">
        <v>23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v>0</v>
      </c>
      <c r="Q197" s="11">
        <f t="shared" si="87"/>
        <v>0</v>
      </c>
      <c r="R197">
        <v>57</v>
      </c>
      <c r="S197" s="11">
        <f t="shared" si="88"/>
        <v>72</v>
      </c>
      <c r="T197">
        <v>0</v>
      </c>
      <c r="U197" s="11">
        <f>IF(IF(T197,T197+$M197,0)&lt;=100,IF(T197,T197+$M197,0),100)</f>
        <v>0</v>
      </c>
      <c r="V197">
        <v>0</v>
      </c>
      <c r="W197" s="11">
        <f t="shared" si="84"/>
        <v>0</v>
      </c>
      <c r="X197"/>
      <c r="Y197" s="11">
        <f t="shared" si="89"/>
        <v>0</v>
      </c>
      <c r="Z197">
        <v>0</v>
      </c>
      <c r="AA197" s="11">
        <f t="shared" si="85"/>
        <v>0</v>
      </c>
      <c r="AB197"/>
      <c r="AC197" s="11">
        <f t="shared" si="90"/>
        <v>0</v>
      </c>
      <c r="AD197"/>
      <c r="AE197" s="11">
        <f t="shared" si="91"/>
        <v>0</v>
      </c>
      <c r="AF197"/>
      <c r="AG197" s="11">
        <f t="shared" si="92"/>
        <v>0</v>
      </c>
      <c r="AI197" s="11">
        <f t="shared" si="93"/>
        <v>0</v>
      </c>
      <c r="AJ197"/>
      <c r="AK197" s="11">
        <f t="shared" si="94"/>
        <v>0</v>
      </c>
      <c r="AL197" s="16">
        <f t="shared" si="95"/>
        <v>72</v>
      </c>
      <c r="AM197"/>
      <c r="AN197">
        <f t="shared" si="96"/>
        <v>0</v>
      </c>
      <c r="AO197">
        <f t="shared" si="97"/>
        <v>72</v>
      </c>
      <c r="AP197">
        <f t="shared" si="98"/>
        <v>0</v>
      </c>
      <c r="AQ197">
        <f t="shared" si="99"/>
        <v>0</v>
      </c>
      <c r="AR197">
        <f t="shared" si="100"/>
        <v>0</v>
      </c>
      <c r="AS197">
        <f t="shared" si="101"/>
        <v>0</v>
      </c>
      <c r="AT197">
        <f t="shared" si="102"/>
        <v>0</v>
      </c>
      <c r="AU197">
        <f t="shared" si="103"/>
        <v>0</v>
      </c>
      <c r="AV197">
        <f t="shared" si="104"/>
        <v>0</v>
      </c>
      <c r="AW197">
        <f t="shared" si="105"/>
        <v>0</v>
      </c>
      <c r="AX197">
        <f t="shared" si="106"/>
        <v>0</v>
      </c>
      <c r="AY197" s="14" cm="1">
        <f t="array" ref="AY197">SUMPRODUCT(LARGE(AN197:AX197, {1,2,3}))</f>
        <v>72</v>
      </c>
    </row>
    <row r="198" spans="1:52" x14ac:dyDescent="0.35">
      <c r="A198">
        <v>142289</v>
      </c>
      <c r="B198" t="str">
        <f t="shared" si="81"/>
        <v>EE142289</v>
      </c>
      <c r="C198" t="s">
        <v>6896</v>
      </c>
      <c r="D198" t="s">
        <v>7062</v>
      </c>
      <c r="E198" s="26" t="str">
        <f>_xlfn.IFNA((VLOOKUP(B198,IssueLookup!A:B,2,FALSE)),"")</f>
        <v>C</v>
      </c>
      <c r="F198" s="26" t="str">
        <f>_xlfn.IFNA((VLOOKUP(B198,IssueLookup!C:D,2,FALSE)),"")</f>
        <v/>
      </c>
      <c r="G198" s="26" t="str">
        <f>_xlfn.IFNA((VLOOKUP(B198,IssueLookup!E:F,2,FALSE)),"")</f>
        <v/>
      </c>
      <c r="H198" s="26" t="str">
        <f>_xlfn.IFNA((VLOOKUP(B198,IssueLookup!G:H,2,FALSE)),"")</f>
        <v/>
      </c>
      <c r="I198" t="s">
        <v>6889</v>
      </c>
      <c r="J198" t="s">
        <v>19</v>
      </c>
      <c r="K198" t="str">
        <f>_xlfn.IFNA((VLOOKUP(J198,DivisionLookup!A:B,2,FALSE)),"")</f>
        <v>South</v>
      </c>
      <c r="L198">
        <f>_xlfn.IFNA(VLOOKUP(E198,HandicapLookup!A:B,2,FALSE),"")</f>
        <v>15</v>
      </c>
      <c r="M198" t="str">
        <f>_xlfn.IFNA(VLOOKUP(F198,HandicapLookup!A:B,2,FALSE),"")</f>
        <v/>
      </c>
      <c r="N198" t="str">
        <f>_xlfn.IFNA(VLOOKUP(G198,HandicapLookup!A:B,2,FALSE),"")</f>
        <v/>
      </c>
      <c r="O198" t="str">
        <f>_xlfn.IFNA(VLOOKUP(H198,HandicapLookup!A:B,2,FALSE),"")</f>
        <v/>
      </c>
      <c r="P198">
        <v>0</v>
      </c>
      <c r="Q198" s="11">
        <f t="shared" si="87"/>
        <v>0</v>
      </c>
      <c r="R198">
        <v>57</v>
      </c>
      <c r="S198" s="11">
        <f t="shared" si="88"/>
        <v>72</v>
      </c>
      <c r="T198">
        <v>0</v>
      </c>
      <c r="U198" s="11">
        <f>IF(IF(T198,T198+$M198,0)&lt;=100,IF(T198,T198+$M198,0),100)</f>
        <v>0</v>
      </c>
      <c r="V198">
        <v>0</v>
      </c>
      <c r="W198" s="11">
        <f t="shared" si="84"/>
        <v>0</v>
      </c>
      <c r="X198"/>
      <c r="Y198" s="11">
        <f t="shared" si="89"/>
        <v>0</v>
      </c>
      <c r="Z198">
        <v>0</v>
      </c>
      <c r="AA198" s="11">
        <f t="shared" si="85"/>
        <v>0</v>
      </c>
      <c r="AB198"/>
      <c r="AC198" s="11">
        <f t="shared" si="90"/>
        <v>0</v>
      </c>
      <c r="AD198"/>
      <c r="AE198" s="11">
        <f t="shared" si="91"/>
        <v>0</v>
      </c>
      <c r="AF198"/>
      <c r="AG198" s="11">
        <f t="shared" si="92"/>
        <v>0</v>
      </c>
      <c r="AI198" s="11">
        <f t="shared" si="93"/>
        <v>0</v>
      </c>
      <c r="AJ198"/>
      <c r="AK198" s="11">
        <f t="shared" si="94"/>
        <v>0</v>
      </c>
      <c r="AL198" s="16">
        <f t="shared" si="95"/>
        <v>72</v>
      </c>
      <c r="AM198"/>
      <c r="AN198">
        <f t="shared" si="96"/>
        <v>0</v>
      </c>
      <c r="AO198">
        <f t="shared" si="97"/>
        <v>72</v>
      </c>
      <c r="AP198">
        <f t="shared" si="98"/>
        <v>0</v>
      </c>
      <c r="AQ198">
        <f t="shared" si="99"/>
        <v>0</v>
      </c>
      <c r="AR198">
        <f t="shared" si="100"/>
        <v>0</v>
      </c>
      <c r="AS198">
        <f t="shared" si="101"/>
        <v>0</v>
      </c>
      <c r="AT198">
        <f t="shared" si="102"/>
        <v>0</v>
      </c>
      <c r="AU198">
        <f t="shared" si="103"/>
        <v>0</v>
      </c>
      <c r="AV198">
        <f t="shared" si="104"/>
        <v>0</v>
      </c>
      <c r="AW198">
        <f t="shared" si="105"/>
        <v>0</v>
      </c>
      <c r="AX198">
        <f t="shared" si="106"/>
        <v>0</v>
      </c>
      <c r="AY198" s="14" cm="1">
        <f t="array" ref="AY198">SUMPRODUCT(LARGE(AN198:AX198, {1,2,3}))</f>
        <v>72</v>
      </c>
    </row>
    <row r="199" spans="1:52" x14ac:dyDescent="0.35">
      <c r="A199">
        <v>86765</v>
      </c>
      <c r="B199" t="str">
        <f t="shared" si="81"/>
        <v>EE86765</v>
      </c>
      <c r="C199" t="s">
        <v>6952</v>
      </c>
      <c r="D199" t="s">
        <v>7036</v>
      </c>
      <c r="E199" s="26" t="str">
        <f>_xlfn.IFNA((VLOOKUP(B199,IssueLookup!A:B,2,FALSE)),"")</f>
        <v>C</v>
      </c>
      <c r="F199" s="26" t="str">
        <f>_xlfn.IFNA((VLOOKUP(B199,IssueLookup!C:D,2,FALSE)),"")</f>
        <v>C</v>
      </c>
      <c r="G199" s="26" t="str">
        <f>_xlfn.IFNA((VLOOKUP(B199,IssueLookup!E:F,2,FALSE)),"")</f>
        <v>C</v>
      </c>
      <c r="H199" s="26" t="str">
        <f>_xlfn.IFNA((VLOOKUP(B199,IssueLookup!G:H,2,FALSE)),"")</f>
        <v>C</v>
      </c>
      <c r="I199" t="s">
        <v>6889</v>
      </c>
      <c r="J199" t="s">
        <v>20</v>
      </c>
      <c r="K199" t="str">
        <f>_xlfn.IFNA((VLOOKUP(J199,DivisionLookup!A:B,2,FALSE)),"")</f>
        <v>South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v>0</v>
      </c>
      <c r="Q199" s="11">
        <f t="shared" si="87"/>
        <v>0</v>
      </c>
      <c r="R199">
        <v>57</v>
      </c>
      <c r="S199" s="11">
        <f t="shared" si="88"/>
        <v>72</v>
      </c>
      <c r="T199">
        <v>0</v>
      </c>
      <c r="U199" s="11">
        <f>IF(IF(T199,T199+$M199,0)&lt;=100,IF(T199,T199+$M199,0),100)</f>
        <v>0</v>
      </c>
      <c r="V199">
        <v>0</v>
      </c>
      <c r="W199" s="11">
        <f t="shared" si="84"/>
        <v>0</v>
      </c>
      <c r="X199"/>
      <c r="Y199" s="11">
        <f t="shared" si="89"/>
        <v>0</v>
      </c>
      <c r="Z199">
        <v>0</v>
      </c>
      <c r="AA199" s="11">
        <f t="shared" si="85"/>
        <v>0</v>
      </c>
      <c r="AB199"/>
      <c r="AC199" s="11">
        <f t="shared" si="90"/>
        <v>0</v>
      </c>
      <c r="AD199"/>
      <c r="AE199" s="11">
        <f t="shared" si="91"/>
        <v>0</v>
      </c>
      <c r="AF199"/>
      <c r="AG199" s="11">
        <f t="shared" si="92"/>
        <v>0</v>
      </c>
      <c r="AI199" s="11">
        <f t="shared" si="93"/>
        <v>0</v>
      </c>
      <c r="AJ199"/>
      <c r="AK199" s="11">
        <f t="shared" si="94"/>
        <v>0</v>
      </c>
      <c r="AL199" s="16">
        <f t="shared" si="95"/>
        <v>72</v>
      </c>
      <c r="AN199">
        <f t="shared" si="96"/>
        <v>0</v>
      </c>
      <c r="AO199">
        <f t="shared" si="97"/>
        <v>72</v>
      </c>
      <c r="AP199">
        <f t="shared" si="98"/>
        <v>0</v>
      </c>
      <c r="AQ199">
        <f t="shared" si="99"/>
        <v>0</v>
      </c>
      <c r="AR199">
        <f t="shared" si="100"/>
        <v>0</v>
      </c>
      <c r="AS199">
        <f t="shared" si="101"/>
        <v>0</v>
      </c>
      <c r="AT199">
        <f t="shared" si="102"/>
        <v>0</v>
      </c>
      <c r="AU199">
        <f t="shared" si="103"/>
        <v>0</v>
      </c>
      <c r="AV199">
        <f t="shared" si="104"/>
        <v>0</v>
      </c>
      <c r="AW199">
        <f t="shared" si="105"/>
        <v>0</v>
      </c>
      <c r="AX199">
        <f t="shared" si="106"/>
        <v>0</v>
      </c>
      <c r="AY199" s="14" cm="1">
        <f t="array" ref="AY199">SUMPRODUCT(LARGE(AN199:AX199, {1,2,3}))</f>
        <v>72</v>
      </c>
    </row>
    <row r="200" spans="1:52" x14ac:dyDescent="0.35">
      <c r="A200" s="44">
        <v>1947</v>
      </c>
      <c r="B200" t="str">
        <f t="shared" si="81"/>
        <v>EE1947</v>
      </c>
      <c r="C200" t="s">
        <v>6933</v>
      </c>
      <c r="D200" t="s">
        <v>7129</v>
      </c>
      <c r="E200" s="26" t="str">
        <f>_xlfn.IFNA((VLOOKUP(B200,IssueLookup!A:B,2,FALSE)),"")</f>
        <v>C</v>
      </c>
      <c r="F200" s="26" t="str">
        <f>_xlfn.IFNA((VLOOKUP(B200,IssueLookup!C:D,2,FALSE)),"")</f>
        <v>C</v>
      </c>
      <c r="G200" s="26" t="str">
        <f>_xlfn.IFNA((VLOOKUP(B200,IssueLookup!E:F,2,FALSE)),"")</f>
        <v>C</v>
      </c>
      <c r="H200" s="26" t="str">
        <f>_xlfn.IFNA((VLOOKUP(B200,IssueLookup!G:H,2,FALSE)),"")</f>
        <v>C</v>
      </c>
      <c r="I200" t="s">
        <v>6889</v>
      </c>
      <c r="J200" t="s">
        <v>21</v>
      </c>
      <c r="K200" t="str">
        <f>_xlfn.IFNA((VLOOKUP(J200,DivisionLookup!A:B,2,FALSE)),"")</f>
        <v>North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>
        <f>_xlfn.IFNA(VLOOKUP(H200,HandicapLookup!A:B,2,FALSE),"")</f>
        <v>15</v>
      </c>
      <c r="P200">
        <v>56</v>
      </c>
      <c r="Q200" s="11">
        <f t="shared" si="87"/>
        <v>71</v>
      </c>
      <c r="R200">
        <v>0</v>
      </c>
      <c r="S200" s="11">
        <f t="shared" si="88"/>
        <v>0</v>
      </c>
      <c r="T200">
        <v>0</v>
      </c>
      <c r="U200" s="11">
        <f>IF(IF(T200,T200+$L200,0)&lt;=100,IF(T200,T200+$L200,0),100)</f>
        <v>0</v>
      </c>
      <c r="V200">
        <v>0</v>
      </c>
      <c r="W200" s="11">
        <f t="shared" si="84"/>
        <v>0</v>
      </c>
      <c r="X200"/>
      <c r="Y200" s="11">
        <f t="shared" si="89"/>
        <v>0</v>
      </c>
      <c r="Z200">
        <v>0</v>
      </c>
      <c r="AA200" s="11">
        <f t="shared" si="85"/>
        <v>0</v>
      </c>
      <c r="AB200"/>
      <c r="AC200" s="11">
        <f t="shared" si="90"/>
        <v>0</v>
      </c>
      <c r="AD200"/>
      <c r="AE200" s="11">
        <f t="shared" si="91"/>
        <v>0</v>
      </c>
      <c r="AF200"/>
      <c r="AG200" s="11">
        <f t="shared" si="92"/>
        <v>0</v>
      </c>
      <c r="AI200" s="11">
        <f t="shared" si="93"/>
        <v>0</v>
      </c>
      <c r="AJ200"/>
      <c r="AK200" s="11">
        <f t="shared" si="94"/>
        <v>0</v>
      </c>
      <c r="AL200" s="16">
        <f t="shared" si="95"/>
        <v>71</v>
      </c>
      <c r="AN200">
        <f t="shared" si="96"/>
        <v>71</v>
      </c>
      <c r="AO200">
        <f t="shared" si="97"/>
        <v>0</v>
      </c>
      <c r="AP200">
        <f t="shared" si="98"/>
        <v>0</v>
      </c>
      <c r="AQ200">
        <f t="shared" si="99"/>
        <v>0</v>
      </c>
      <c r="AR200">
        <f t="shared" si="100"/>
        <v>0</v>
      </c>
      <c r="AS200">
        <f t="shared" si="101"/>
        <v>0</v>
      </c>
      <c r="AT200">
        <f t="shared" si="102"/>
        <v>0</v>
      </c>
      <c r="AU200">
        <f t="shared" si="103"/>
        <v>0</v>
      </c>
      <c r="AV200">
        <f t="shared" si="104"/>
        <v>0</v>
      </c>
      <c r="AW200">
        <f t="shared" si="105"/>
        <v>0</v>
      </c>
      <c r="AX200">
        <f t="shared" si="106"/>
        <v>0</v>
      </c>
      <c r="AY200" s="14" cm="1">
        <f t="array" ref="AY200">SUMPRODUCT(LARGE(AN200:AX200, {1,2,3}))</f>
        <v>71</v>
      </c>
      <c r="AZ200"/>
    </row>
    <row r="201" spans="1:52" x14ac:dyDescent="0.35">
      <c r="A201">
        <v>142621</v>
      </c>
      <c r="B201" t="str">
        <f t="shared" si="81"/>
        <v>EE142621</v>
      </c>
      <c r="C201" t="s">
        <v>6893</v>
      </c>
      <c r="D201" t="s">
        <v>6989</v>
      </c>
      <c r="E201" s="26" t="str">
        <f>_xlfn.IFNA((VLOOKUP(B201,IssueLookup!A:B,2,FALSE)),"")</f>
        <v>C</v>
      </c>
      <c r="F201" s="26" t="str">
        <f>_xlfn.IFNA((VLOOKUP(B201,IssueLookup!C:D,2,FALSE)),"")</f>
        <v/>
      </c>
      <c r="G201" s="26" t="str">
        <f>_xlfn.IFNA((VLOOKUP(B201,IssueLookup!E:F,2,FALSE)),"")</f>
        <v/>
      </c>
      <c r="H201" s="26" t="str">
        <f>_xlfn.IFNA((VLOOKUP(B201,IssueLookup!G:H,2,FALSE)),"")</f>
        <v/>
      </c>
      <c r="I201" t="s">
        <v>6886</v>
      </c>
      <c r="J201" t="s">
        <v>23</v>
      </c>
      <c r="K201" t="str">
        <f>_xlfn.IFNA((VLOOKUP(J201,DivisionLookup!A:B,2,FALSE)),"")</f>
        <v>South</v>
      </c>
      <c r="L201">
        <f>_xlfn.IFNA(VLOOKUP(E201,HandicapLookup!A:B,2,FALSE),"")</f>
        <v>15</v>
      </c>
      <c r="M201" t="str">
        <f>_xlfn.IFNA(VLOOKUP(F201,HandicapLookup!A:B,2,FALSE),"")</f>
        <v/>
      </c>
      <c r="N201" t="str">
        <f>_xlfn.IFNA(VLOOKUP(G201,HandicapLookup!A:B,2,FALSE),"")</f>
        <v/>
      </c>
      <c r="O201" t="str">
        <f>_xlfn.IFNA(VLOOKUP(H201,HandicapLookup!A:B,2,FALSE),"")</f>
        <v/>
      </c>
      <c r="P201">
        <v>0</v>
      </c>
      <c r="Q201" s="11">
        <f t="shared" si="87"/>
        <v>0</v>
      </c>
      <c r="R201">
        <v>55</v>
      </c>
      <c r="S201" s="11">
        <f t="shared" si="88"/>
        <v>70</v>
      </c>
      <c r="T201">
        <v>0</v>
      </c>
      <c r="U201" s="11">
        <f>IF(IF(T201,T201+$M201,0)&lt;=100,IF(T201,T201+$M201,0),100)</f>
        <v>0</v>
      </c>
      <c r="V201">
        <v>0</v>
      </c>
      <c r="W201" s="11">
        <f t="shared" si="84"/>
        <v>0</v>
      </c>
      <c r="X201"/>
      <c r="Y201" s="11">
        <f t="shared" si="89"/>
        <v>0</v>
      </c>
      <c r="Z201">
        <v>0</v>
      </c>
      <c r="AA201" s="11">
        <f t="shared" si="85"/>
        <v>0</v>
      </c>
      <c r="AB201"/>
      <c r="AC201" s="11">
        <f t="shared" si="90"/>
        <v>0</v>
      </c>
      <c r="AD201"/>
      <c r="AE201" s="11">
        <f t="shared" si="91"/>
        <v>0</v>
      </c>
      <c r="AF201"/>
      <c r="AG201" s="11">
        <f t="shared" si="92"/>
        <v>0</v>
      </c>
      <c r="AI201" s="11">
        <f t="shared" si="93"/>
        <v>0</v>
      </c>
      <c r="AJ201"/>
      <c r="AK201" s="11">
        <f t="shared" si="94"/>
        <v>0</v>
      </c>
      <c r="AL201" s="16">
        <f t="shared" si="95"/>
        <v>70</v>
      </c>
      <c r="AM201"/>
      <c r="AN201">
        <f t="shared" si="96"/>
        <v>0</v>
      </c>
      <c r="AO201">
        <f t="shared" si="97"/>
        <v>70</v>
      </c>
      <c r="AP201">
        <f t="shared" si="98"/>
        <v>0</v>
      </c>
      <c r="AQ201">
        <f t="shared" si="99"/>
        <v>0</v>
      </c>
      <c r="AR201">
        <f t="shared" si="100"/>
        <v>0</v>
      </c>
      <c r="AS201">
        <f t="shared" si="101"/>
        <v>0</v>
      </c>
      <c r="AT201">
        <f t="shared" si="102"/>
        <v>0</v>
      </c>
      <c r="AU201">
        <f t="shared" si="103"/>
        <v>0</v>
      </c>
      <c r="AV201">
        <f t="shared" si="104"/>
        <v>0</v>
      </c>
      <c r="AW201">
        <f t="shared" si="105"/>
        <v>0</v>
      </c>
      <c r="AX201">
        <f t="shared" si="106"/>
        <v>0</v>
      </c>
      <c r="AY201" s="14" cm="1">
        <f t="array" ref="AY201">SUMPRODUCT(LARGE(AN201:AX201, {1,2,3}))</f>
        <v>70</v>
      </c>
    </row>
    <row r="202" spans="1:52" x14ac:dyDescent="0.35">
      <c r="A202">
        <v>129813</v>
      </c>
      <c r="B202" t="str">
        <f t="shared" si="81"/>
        <v>EE129813</v>
      </c>
      <c r="C202" t="s">
        <v>6924</v>
      </c>
      <c r="D202" t="s">
        <v>7003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">
        <v>6890</v>
      </c>
      <c r="J202" t="s">
        <v>17</v>
      </c>
      <c r="K202" t="str">
        <f>_xlfn.IFNA((VLOOKUP(J202,DivisionLookup!A:B,2,FALSE)),"")</f>
        <v>South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v>0</v>
      </c>
      <c r="Q202" s="11">
        <f t="shared" si="87"/>
        <v>0</v>
      </c>
      <c r="R202">
        <v>0</v>
      </c>
      <c r="S202" s="11">
        <f t="shared" si="88"/>
        <v>0</v>
      </c>
      <c r="T202">
        <v>0</v>
      </c>
      <c r="U202" s="11">
        <f>IF(IF(T202,T202+$M202,0)&lt;=100,IF(T202,T202+$M202,0),100)</f>
        <v>0</v>
      </c>
      <c r="V202">
        <v>53</v>
      </c>
      <c r="W202" s="11">
        <f t="shared" si="84"/>
        <v>68</v>
      </c>
      <c r="X202"/>
      <c r="Y202" s="11">
        <f t="shared" si="89"/>
        <v>0</v>
      </c>
      <c r="Z202">
        <v>0</v>
      </c>
      <c r="AA202" s="11">
        <f t="shared" si="85"/>
        <v>0</v>
      </c>
      <c r="AB202"/>
      <c r="AC202" s="11">
        <f t="shared" si="90"/>
        <v>0</v>
      </c>
      <c r="AD202"/>
      <c r="AE202" s="11">
        <f t="shared" si="91"/>
        <v>0</v>
      </c>
      <c r="AF202"/>
      <c r="AG202" s="11">
        <f t="shared" si="92"/>
        <v>0</v>
      </c>
      <c r="AI202" s="11">
        <f t="shared" si="93"/>
        <v>0</v>
      </c>
      <c r="AJ202"/>
      <c r="AK202" s="11">
        <f t="shared" si="94"/>
        <v>0</v>
      </c>
      <c r="AL202" s="16">
        <f t="shared" si="95"/>
        <v>68</v>
      </c>
      <c r="AM202"/>
      <c r="AN202">
        <f t="shared" si="96"/>
        <v>0</v>
      </c>
      <c r="AO202">
        <f t="shared" si="97"/>
        <v>0</v>
      </c>
      <c r="AP202">
        <f t="shared" si="98"/>
        <v>0</v>
      </c>
      <c r="AQ202">
        <f t="shared" si="99"/>
        <v>68</v>
      </c>
      <c r="AR202">
        <f t="shared" si="100"/>
        <v>0</v>
      </c>
      <c r="AS202">
        <f t="shared" si="101"/>
        <v>0</v>
      </c>
      <c r="AT202">
        <f t="shared" si="102"/>
        <v>0</v>
      </c>
      <c r="AU202">
        <f t="shared" si="103"/>
        <v>0</v>
      </c>
      <c r="AV202">
        <f t="shared" si="104"/>
        <v>0</v>
      </c>
      <c r="AW202">
        <f t="shared" si="105"/>
        <v>0</v>
      </c>
      <c r="AX202">
        <f t="shared" si="106"/>
        <v>0</v>
      </c>
      <c r="AY202" s="14" cm="1">
        <f t="array" ref="AY202">SUMPRODUCT(LARGE(AN202:AX202, {1,2,3}))</f>
        <v>68</v>
      </c>
      <c r="AZ202"/>
    </row>
    <row r="203" spans="1:52" x14ac:dyDescent="0.35">
      <c r="A203" s="44">
        <v>142086</v>
      </c>
      <c r="B203" t="str">
        <f t="shared" si="81"/>
        <v>EE142086</v>
      </c>
      <c r="C203" t="s">
        <v>7127</v>
      </c>
      <c r="D203" t="s">
        <v>7128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">
        <v>6886</v>
      </c>
      <c r="J203" t="s">
        <v>21</v>
      </c>
      <c r="K203" t="str">
        <f>_xlfn.IFNA((VLOOKUP(J203,DivisionLookup!A:B,2,FALSE)),"")</f>
        <v>North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v>51</v>
      </c>
      <c r="Q203" s="11">
        <f t="shared" si="87"/>
        <v>66</v>
      </c>
      <c r="R203">
        <v>0</v>
      </c>
      <c r="S203" s="11">
        <f t="shared" si="88"/>
        <v>0</v>
      </c>
      <c r="T203">
        <v>0</v>
      </c>
      <c r="U203" s="11">
        <f>IF(IF(T203,T203+$L203,0)&lt;=100,IF(T203,T203+$L203,0),100)</f>
        <v>0</v>
      </c>
      <c r="V203">
        <v>0</v>
      </c>
      <c r="W203" s="11">
        <f t="shared" si="84"/>
        <v>0</v>
      </c>
      <c r="X203"/>
      <c r="Y203" s="11">
        <f t="shared" si="89"/>
        <v>0</v>
      </c>
      <c r="Z203">
        <v>0</v>
      </c>
      <c r="AA203" s="11">
        <f t="shared" si="85"/>
        <v>0</v>
      </c>
      <c r="AB203"/>
      <c r="AC203" s="11">
        <f t="shared" si="90"/>
        <v>0</v>
      </c>
      <c r="AD203"/>
      <c r="AE203" s="11">
        <f t="shared" si="91"/>
        <v>0</v>
      </c>
      <c r="AF203"/>
      <c r="AG203" s="11">
        <f t="shared" si="92"/>
        <v>0</v>
      </c>
      <c r="AI203" s="11">
        <f t="shared" si="93"/>
        <v>0</v>
      </c>
      <c r="AJ203"/>
      <c r="AK203" s="11">
        <f t="shared" si="94"/>
        <v>0</v>
      </c>
      <c r="AL203" s="16">
        <f t="shared" si="95"/>
        <v>66</v>
      </c>
      <c r="AM203"/>
      <c r="AN203">
        <f t="shared" si="96"/>
        <v>66</v>
      </c>
      <c r="AO203">
        <f t="shared" si="97"/>
        <v>0</v>
      </c>
      <c r="AP203">
        <f t="shared" si="98"/>
        <v>0</v>
      </c>
      <c r="AQ203">
        <f t="shared" si="99"/>
        <v>0</v>
      </c>
      <c r="AR203">
        <f t="shared" si="100"/>
        <v>0</v>
      </c>
      <c r="AS203">
        <f t="shared" si="101"/>
        <v>0</v>
      </c>
      <c r="AT203">
        <f t="shared" si="102"/>
        <v>0</v>
      </c>
      <c r="AU203">
        <f t="shared" si="103"/>
        <v>0</v>
      </c>
      <c r="AV203">
        <f t="shared" si="104"/>
        <v>0</v>
      </c>
      <c r="AW203">
        <f t="shared" si="105"/>
        <v>0</v>
      </c>
      <c r="AX203">
        <f t="shared" si="106"/>
        <v>0</v>
      </c>
      <c r="AY203" s="14" cm="1">
        <f t="array" ref="AY203">SUMPRODUCT(LARGE(AN203:AX203, {1,2,3}))</f>
        <v>66</v>
      </c>
    </row>
    <row r="204" spans="1:52" x14ac:dyDescent="0.35">
      <c r="A204" s="44">
        <v>139821</v>
      </c>
      <c r="B204" t="str">
        <f t="shared" si="81"/>
        <v>EE139821</v>
      </c>
      <c r="C204" t="s">
        <v>6957</v>
      </c>
      <c r="D204" t="s">
        <v>7125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">
        <v>6886</v>
      </c>
      <c r="J204" t="s">
        <v>21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v>50</v>
      </c>
      <c r="Q204" s="11">
        <f t="shared" si="87"/>
        <v>65</v>
      </c>
      <c r="R204">
        <v>0</v>
      </c>
      <c r="S204" s="11">
        <f t="shared" si="88"/>
        <v>0</v>
      </c>
      <c r="T204">
        <v>60</v>
      </c>
      <c r="U204" s="11"/>
      <c r="V204">
        <v>0</v>
      </c>
      <c r="W204" s="11">
        <f t="shared" si="84"/>
        <v>0</v>
      </c>
      <c r="X204"/>
      <c r="Y204" s="11">
        <f t="shared" si="89"/>
        <v>0</v>
      </c>
      <c r="Z204">
        <v>0</v>
      </c>
      <c r="AA204" s="11">
        <f t="shared" si="85"/>
        <v>0</v>
      </c>
      <c r="AB204"/>
      <c r="AC204" s="11">
        <f t="shared" si="90"/>
        <v>0</v>
      </c>
      <c r="AD204"/>
      <c r="AE204" s="11">
        <f t="shared" si="91"/>
        <v>0</v>
      </c>
      <c r="AF204"/>
      <c r="AG204" s="11">
        <f t="shared" si="92"/>
        <v>0</v>
      </c>
      <c r="AI204" s="11">
        <f t="shared" si="93"/>
        <v>0</v>
      </c>
      <c r="AJ204"/>
      <c r="AK204" s="11">
        <f t="shared" si="94"/>
        <v>0</v>
      </c>
      <c r="AL204" s="16">
        <f t="shared" si="95"/>
        <v>65</v>
      </c>
      <c r="AN204">
        <f t="shared" si="96"/>
        <v>65</v>
      </c>
      <c r="AO204">
        <f t="shared" si="97"/>
        <v>0</v>
      </c>
      <c r="AP204">
        <f t="shared" si="98"/>
        <v>0</v>
      </c>
      <c r="AQ204">
        <f t="shared" si="99"/>
        <v>0</v>
      </c>
      <c r="AR204">
        <f t="shared" si="100"/>
        <v>0</v>
      </c>
      <c r="AS204">
        <f t="shared" si="101"/>
        <v>0</v>
      </c>
      <c r="AT204">
        <f t="shared" si="102"/>
        <v>0</v>
      </c>
      <c r="AU204">
        <f t="shared" si="103"/>
        <v>0</v>
      </c>
      <c r="AV204">
        <f t="shared" si="104"/>
        <v>0</v>
      </c>
      <c r="AW204">
        <f t="shared" si="105"/>
        <v>0</v>
      </c>
      <c r="AX204">
        <f t="shared" si="106"/>
        <v>0</v>
      </c>
      <c r="AY204" s="14" cm="1">
        <f t="array" ref="AY204">SUMPRODUCT(LARGE(AN204:AX204, {1,2,3}))</f>
        <v>65</v>
      </c>
      <c r="AZ204"/>
    </row>
    <row r="205" spans="1:52" x14ac:dyDescent="0.35">
      <c r="A205">
        <v>142752</v>
      </c>
      <c r="B205" t="str">
        <f t="shared" si="81"/>
        <v>EE142752</v>
      </c>
      <c r="C205" t="s">
        <v>6895</v>
      </c>
      <c r="D205" t="s">
        <v>7039</v>
      </c>
      <c r="E205" s="26" t="str">
        <f>_xlfn.IFNA((VLOOKUP(B205,IssueLookup!A:B,2,FALSE)),"")</f>
        <v>C</v>
      </c>
      <c r="F205" s="26" t="str">
        <f>_xlfn.IFNA((VLOOKUP(B205,IssueLookup!C:D,2,FALSE)),"")</f>
        <v/>
      </c>
      <c r="G205" s="26" t="str">
        <f>_xlfn.IFNA((VLOOKUP(B205,IssueLookup!E:F,2,FALSE)),"")</f>
        <v/>
      </c>
      <c r="H205" s="26" t="str">
        <f>_xlfn.IFNA((VLOOKUP(B205,IssueLookup!G:H,2,FALSE)),"")</f>
        <v/>
      </c>
      <c r="I205" t="s">
        <v>6888</v>
      </c>
      <c r="J205" t="s">
        <v>20</v>
      </c>
      <c r="K205" t="str">
        <f>_xlfn.IFNA((VLOOKUP(J205,DivisionLookup!A:B,2,FALSE)),"")</f>
        <v>South</v>
      </c>
      <c r="L205">
        <f>_xlfn.IFNA(VLOOKUP(E205,HandicapLookup!A:B,2,FALSE),"")</f>
        <v>15</v>
      </c>
      <c r="M205" t="str">
        <f>_xlfn.IFNA(VLOOKUP(F205,HandicapLookup!A:B,2,FALSE),"")</f>
        <v/>
      </c>
      <c r="N205" t="str">
        <f>_xlfn.IFNA(VLOOKUP(G205,HandicapLookup!A:B,2,FALSE),"")</f>
        <v/>
      </c>
      <c r="O205" t="str">
        <f>_xlfn.IFNA(VLOOKUP(H205,HandicapLookup!A:B,2,FALSE),"")</f>
        <v/>
      </c>
      <c r="P205">
        <v>0</v>
      </c>
      <c r="Q205" s="11">
        <f t="shared" si="87"/>
        <v>0</v>
      </c>
      <c r="R205">
        <v>45</v>
      </c>
      <c r="S205" s="11">
        <f t="shared" si="88"/>
        <v>60</v>
      </c>
      <c r="T205">
        <v>0</v>
      </c>
      <c r="U205" s="11">
        <f>IF(IF(T205,T205+$M205,0)&lt;=100,IF(T205,T205+$M205,0),100)</f>
        <v>0</v>
      </c>
      <c r="V205">
        <v>0</v>
      </c>
      <c r="W205" s="11">
        <f t="shared" ref="W205:W236" si="107">IF(IF(V205,V205+$M205,0)&lt;=100,IF(V205,V205+$M205,0),100)</f>
        <v>0</v>
      </c>
      <c r="X205"/>
      <c r="Y205" s="11">
        <f t="shared" si="89"/>
        <v>0</v>
      </c>
      <c r="Z205">
        <v>0</v>
      </c>
      <c r="AA205" s="11">
        <f t="shared" si="85"/>
        <v>0</v>
      </c>
      <c r="AB205"/>
      <c r="AC205" s="11">
        <f t="shared" si="90"/>
        <v>0</v>
      </c>
      <c r="AD205"/>
      <c r="AE205" s="11">
        <f t="shared" si="91"/>
        <v>0</v>
      </c>
      <c r="AF205"/>
      <c r="AG205" s="11">
        <f t="shared" si="92"/>
        <v>0</v>
      </c>
      <c r="AI205" s="11">
        <f t="shared" si="93"/>
        <v>0</v>
      </c>
      <c r="AJ205"/>
      <c r="AK205" s="11">
        <f t="shared" si="94"/>
        <v>0</v>
      </c>
      <c r="AL205" s="16">
        <f t="shared" si="95"/>
        <v>60</v>
      </c>
      <c r="AM205"/>
      <c r="AN205">
        <f t="shared" si="96"/>
        <v>0</v>
      </c>
      <c r="AO205">
        <f t="shared" si="97"/>
        <v>60</v>
      </c>
      <c r="AP205">
        <f t="shared" si="98"/>
        <v>0</v>
      </c>
      <c r="AQ205">
        <f t="shared" si="99"/>
        <v>0</v>
      </c>
      <c r="AR205">
        <f t="shared" si="100"/>
        <v>0</v>
      </c>
      <c r="AS205">
        <f t="shared" si="101"/>
        <v>0</v>
      </c>
      <c r="AT205">
        <f t="shared" si="102"/>
        <v>0</v>
      </c>
      <c r="AU205">
        <f t="shared" si="103"/>
        <v>0</v>
      </c>
      <c r="AV205">
        <f t="shared" si="104"/>
        <v>0</v>
      </c>
      <c r="AW205">
        <f t="shared" si="105"/>
        <v>0</v>
      </c>
      <c r="AX205">
        <f t="shared" si="106"/>
        <v>0</v>
      </c>
      <c r="AY205" s="14" cm="1">
        <f t="array" ref="AY205">SUMPRODUCT(LARGE(AN205:AX205, {1,2,3}))</f>
        <v>60</v>
      </c>
      <c r="AZ205"/>
    </row>
    <row r="206" spans="1:52" x14ac:dyDescent="0.35">
      <c r="A206">
        <v>129718</v>
      </c>
      <c r="B206" t="str">
        <f t="shared" si="81"/>
        <v>EE129718</v>
      </c>
      <c r="C206" t="s">
        <v>6961</v>
      </c>
      <c r="D206" t="s">
        <v>7057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">
        <v>6888</v>
      </c>
      <c r="J206" t="s">
        <v>19</v>
      </c>
      <c r="K206" t="str">
        <f>_xlfn.IFNA((VLOOKUP(J206,DivisionLookup!A:B,2,FALSE)),"")</f>
        <v>South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v>0</v>
      </c>
      <c r="Q206" s="11">
        <f t="shared" si="87"/>
        <v>0</v>
      </c>
      <c r="R206">
        <v>0</v>
      </c>
      <c r="S206" s="11">
        <f t="shared" si="88"/>
        <v>0</v>
      </c>
      <c r="T206">
        <v>0</v>
      </c>
      <c r="U206" s="11">
        <f>IF(IF(T206,T206+$M206,0)&lt;=100,IF(T206,T206+$M206,0),100)</f>
        <v>0</v>
      </c>
      <c r="V206">
        <v>0</v>
      </c>
      <c r="W206" s="11">
        <f t="shared" si="107"/>
        <v>0</v>
      </c>
      <c r="X206"/>
      <c r="Y206" s="11">
        <f t="shared" si="89"/>
        <v>0</v>
      </c>
      <c r="Z206">
        <v>0</v>
      </c>
      <c r="AA206" s="11">
        <f t="shared" si="85"/>
        <v>0</v>
      </c>
      <c r="AB206"/>
      <c r="AC206" s="11">
        <f t="shared" si="90"/>
        <v>0</v>
      </c>
      <c r="AD206"/>
      <c r="AE206" s="11">
        <f t="shared" si="91"/>
        <v>0</v>
      </c>
      <c r="AF206"/>
      <c r="AG206" s="11">
        <f t="shared" si="92"/>
        <v>0</v>
      </c>
      <c r="AI206" s="11">
        <f t="shared" si="93"/>
        <v>0</v>
      </c>
      <c r="AJ206"/>
      <c r="AK206" s="11">
        <f t="shared" si="94"/>
        <v>0</v>
      </c>
      <c r="AL206" s="16">
        <f t="shared" si="95"/>
        <v>0</v>
      </c>
      <c r="AN206">
        <f t="shared" si="96"/>
        <v>0</v>
      </c>
      <c r="AO206">
        <f t="shared" si="97"/>
        <v>0</v>
      </c>
      <c r="AP206">
        <f t="shared" si="98"/>
        <v>0</v>
      </c>
      <c r="AQ206">
        <f t="shared" si="99"/>
        <v>0</v>
      </c>
      <c r="AR206">
        <f t="shared" si="100"/>
        <v>0</v>
      </c>
      <c r="AS206">
        <f t="shared" si="101"/>
        <v>0</v>
      </c>
      <c r="AT206">
        <f t="shared" si="102"/>
        <v>0</v>
      </c>
      <c r="AU206">
        <f t="shared" si="103"/>
        <v>0</v>
      </c>
      <c r="AV206">
        <f t="shared" si="104"/>
        <v>0</v>
      </c>
      <c r="AW206">
        <f t="shared" si="105"/>
        <v>0</v>
      </c>
      <c r="AX206">
        <f t="shared" si="106"/>
        <v>0</v>
      </c>
      <c r="AY206" s="14" cm="1">
        <f t="array" ref="AY206">SUMPRODUCT(LARGE(AN206:AX206, {1,2,3}))</f>
        <v>0</v>
      </c>
      <c r="AZ206"/>
    </row>
    <row r="207" spans="1:52" x14ac:dyDescent="0.35">
      <c r="A207" s="44">
        <v>132934</v>
      </c>
      <c r="B207" t="str">
        <f t="shared" si="81"/>
        <v>EE132934</v>
      </c>
      <c r="C207" t="s">
        <v>7166</v>
      </c>
      <c r="D207" t="s">
        <v>7016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">
        <v>6886</v>
      </c>
      <c r="J207" t="s">
        <v>22</v>
      </c>
      <c r="K207" t="str">
        <f>_xlfn.IFNA((VLOOKUP(J207,DivisionLookup!A:B,2,FALSE)),"")</f>
        <v>North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v>0</v>
      </c>
      <c r="Q207" s="11">
        <f t="shared" si="87"/>
        <v>0</v>
      </c>
      <c r="R207">
        <v>0</v>
      </c>
      <c r="S207" s="11">
        <f t="shared" si="88"/>
        <v>0</v>
      </c>
      <c r="T207">
        <v>0</v>
      </c>
      <c r="U207" s="11">
        <f>IF(IF(T207,T207+$L207,0)&lt;=100,IF(T207,T207+$L207,0),100)</f>
        <v>0</v>
      </c>
      <c r="V207">
        <v>0</v>
      </c>
      <c r="W207" s="11">
        <f t="shared" si="107"/>
        <v>0</v>
      </c>
      <c r="X207"/>
      <c r="Y207" s="11">
        <f t="shared" si="89"/>
        <v>0</v>
      </c>
      <c r="Z207">
        <v>0</v>
      </c>
      <c r="AA207" s="11">
        <f t="shared" si="85"/>
        <v>0</v>
      </c>
      <c r="AB207"/>
      <c r="AC207" s="11">
        <f t="shared" si="90"/>
        <v>0</v>
      </c>
      <c r="AD207"/>
      <c r="AE207" s="11">
        <f t="shared" si="91"/>
        <v>0</v>
      </c>
      <c r="AF207"/>
      <c r="AG207" s="11">
        <f t="shared" si="92"/>
        <v>0</v>
      </c>
      <c r="AI207" s="11">
        <f t="shared" si="93"/>
        <v>0</v>
      </c>
      <c r="AJ207"/>
      <c r="AK207" s="11">
        <f t="shared" si="94"/>
        <v>0</v>
      </c>
      <c r="AL207" s="16">
        <f t="shared" si="95"/>
        <v>0</v>
      </c>
      <c r="AM207"/>
      <c r="AN207">
        <f t="shared" si="96"/>
        <v>0</v>
      </c>
      <c r="AO207">
        <f t="shared" si="97"/>
        <v>0</v>
      </c>
      <c r="AP207">
        <f t="shared" si="98"/>
        <v>0</v>
      </c>
      <c r="AQ207">
        <f t="shared" si="99"/>
        <v>0</v>
      </c>
      <c r="AR207">
        <f t="shared" si="100"/>
        <v>0</v>
      </c>
      <c r="AS207">
        <f t="shared" si="101"/>
        <v>0</v>
      </c>
      <c r="AT207">
        <f t="shared" si="102"/>
        <v>0</v>
      </c>
      <c r="AU207">
        <f t="shared" si="103"/>
        <v>0</v>
      </c>
      <c r="AV207">
        <f t="shared" si="104"/>
        <v>0</v>
      </c>
      <c r="AW207">
        <f t="shared" si="105"/>
        <v>0</v>
      </c>
      <c r="AX207">
        <f t="shared" si="106"/>
        <v>0</v>
      </c>
      <c r="AY207" s="14" cm="1">
        <f t="array" ref="AY207">SUMPRODUCT(LARGE(AN207:AX207, {1,2,3}))</f>
        <v>0</v>
      </c>
      <c r="AZ207"/>
    </row>
    <row r="208" spans="1:52" x14ac:dyDescent="0.35">
      <c r="A208">
        <v>127073</v>
      </c>
      <c r="B208" t="str">
        <f t="shared" si="81"/>
        <v>EE127073</v>
      </c>
      <c r="C208" t="s">
        <v>6934</v>
      </c>
      <c r="D208" t="s">
        <v>7012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">
        <v>6889</v>
      </c>
      <c r="J208" t="s">
        <v>20</v>
      </c>
      <c r="K208" t="str">
        <f>_xlfn.IFNA((VLOOKUP(J208,DivisionLookup!A:B,2,FALSE)),"")</f>
        <v>South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v>0</v>
      </c>
      <c r="Q208" s="11">
        <f t="shared" si="87"/>
        <v>0</v>
      </c>
      <c r="R208">
        <v>0</v>
      </c>
      <c r="S208" s="11">
        <f t="shared" si="88"/>
        <v>0</v>
      </c>
      <c r="T208">
        <v>0</v>
      </c>
      <c r="U208" s="11">
        <f>IF(IF(T208,T208+$M208,0)&lt;=100,IF(T208,T208+$M208,0),100)</f>
        <v>0</v>
      </c>
      <c r="V208">
        <v>0</v>
      </c>
      <c r="W208" s="11">
        <f t="shared" si="107"/>
        <v>0</v>
      </c>
      <c r="X208"/>
      <c r="Y208" s="11">
        <f t="shared" si="89"/>
        <v>0</v>
      </c>
      <c r="Z208">
        <v>0</v>
      </c>
      <c r="AA208" s="11">
        <f t="shared" si="85"/>
        <v>0</v>
      </c>
      <c r="AB208"/>
      <c r="AC208" s="11">
        <f t="shared" si="90"/>
        <v>0</v>
      </c>
      <c r="AD208"/>
      <c r="AE208" s="11">
        <f t="shared" si="91"/>
        <v>0</v>
      </c>
      <c r="AF208"/>
      <c r="AG208" s="11">
        <f t="shared" si="92"/>
        <v>0</v>
      </c>
      <c r="AI208" s="11">
        <f t="shared" si="93"/>
        <v>0</v>
      </c>
      <c r="AJ208"/>
      <c r="AK208" s="11">
        <f t="shared" si="94"/>
        <v>0</v>
      </c>
      <c r="AL208" s="16">
        <f t="shared" si="95"/>
        <v>0</v>
      </c>
      <c r="AM208"/>
      <c r="AN208">
        <f t="shared" si="96"/>
        <v>0</v>
      </c>
      <c r="AO208">
        <f t="shared" si="97"/>
        <v>0</v>
      </c>
      <c r="AP208">
        <f t="shared" si="98"/>
        <v>0</v>
      </c>
      <c r="AQ208">
        <f t="shared" si="99"/>
        <v>0</v>
      </c>
      <c r="AR208">
        <f t="shared" si="100"/>
        <v>0</v>
      </c>
      <c r="AS208">
        <f t="shared" si="101"/>
        <v>0</v>
      </c>
      <c r="AT208">
        <f t="shared" si="102"/>
        <v>0</v>
      </c>
      <c r="AU208">
        <f t="shared" si="103"/>
        <v>0</v>
      </c>
      <c r="AV208">
        <f t="shared" si="104"/>
        <v>0</v>
      </c>
      <c r="AW208">
        <f t="shared" si="105"/>
        <v>0</v>
      </c>
      <c r="AX208">
        <f t="shared" si="106"/>
        <v>0</v>
      </c>
      <c r="AY208" s="14" cm="1">
        <f t="array" ref="AY208">SUMPRODUCT(LARGE(AN208:AX208, {1,2,3}))</f>
        <v>0</v>
      </c>
      <c r="AZ208"/>
    </row>
    <row r="209" spans="1:52" x14ac:dyDescent="0.35">
      <c r="A209" s="44">
        <v>139849</v>
      </c>
      <c r="B209" t="str">
        <f t="shared" si="81"/>
        <v>EE139849</v>
      </c>
      <c r="C209" t="s">
        <v>7136</v>
      </c>
      <c r="D209" t="s">
        <v>7137</v>
      </c>
      <c r="E209" s="26" t="str">
        <f>_xlfn.IFNA((VLOOKUP(B209,IssueLookup!A:B,2,FALSE)),"")</f>
        <v>C</v>
      </c>
      <c r="F209" s="26" t="str">
        <f>_xlfn.IFNA((VLOOKUP(B209,IssueLookup!C:D,2,FALSE)),"")</f>
        <v>C</v>
      </c>
      <c r="G209" s="26" t="str">
        <f>_xlfn.IFNA((VLOOKUP(B209,IssueLookup!E:F,2,FALSE)),"")</f>
        <v>C</v>
      </c>
      <c r="H209" s="26" t="str">
        <f>_xlfn.IFNA((VLOOKUP(B209,IssueLookup!G:H,2,FALSE)),"")</f>
        <v>C</v>
      </c>
      <c r="I209" t="s">
        <v>6886</v>
      </c>
      <c r="J209" t="s">
        <v>21</v>
      </c>
      <c r="K209" t="str">
        <f>_xlfn.IFNA((VLOOKUP(J209,DivisionLookup!A:B,2,FALSE)),"")</f>
        <v>North</v>
      </c>
      <c r="L209">
        <f>_xlfn.IFNA(VLOOKUP(E209,HandicapLookup!A:B,2,FALSE),"")</f>
        <v>15</v>
      </c>
      <c r="M209">
        <f>_xlfn.IFNA(VLOOKUP(F209,HandicapLookup!A:B,2,FALSE),"")</f>
        <v>15</v>
      </c>
      <c r="N209">
        <f>_xlfn.IFNA(VLOOKUP(G209,HandicapLookup!A:B,2,FALSE),"")</f>
        <v>15</v>
      </c>
      <c r="O209">
        <f>_xlfn.IFNA(VLOOKUP(H209,HandicapLookup!A:B,2,FALSE),"")</f>
        <v>15</v>
      </c>
      <c r="P209">
        <v>0</v>
      </c>
      <c r="Q209" s="11">
        <f t="shared" si="87"/>
        <v>0</v>
      </c>
      <c r="R209">
        <v>0</v>
      </c>
      <c r="S209" s="11">
        <f t="shared" si="88"/>
        <v>0</v>
      </c>
      <c r="T209">
        <v>0</v>
      </c>
      <c r="U209" s="11">
        <f>IF(IF(T209,T209+$L209,0)&lt;=100,IF(T209,T209+$L209,0),100)</f>
        <v>0</v>
      </c>
      <c r="V209">
        <v>0</v>
      </c>
      <c r="W209" s="11">
        <f t="shared" si="107"/>
        <v>0</v>
      </c>
      <c r="X209"/>
      <c r="Y209" s="11">
        <f t="shared" si="89"/>
        <v>0</v>
      </c>
      <c r="Z209">
        <v>0</v>
      </c>
      <c r="AA209" s="11">
        <f t="shared" si="85"/>
        <v>0</v>
      </c>
      <c r="AB209"/>
      <c r="AC209" s="11">
        <f t="shared" si="90"/>
        <v>0</v>
      </c>
      <c r="AD209"/>
      <c r="AE209" s="11">
        <f t="shared" si="91"/>
        <v>0</v>
      </c>
      <c r="AF209"/>
      <c r="AG209" s="11">
        <f t="shared" si="92"/>
        <v>0</v>
      </c>
      <c r="AI209" s="11">
        <f t="shared" si="93"/>
        <v>0</v>
      </c>
      <c r="AJ209"/>
      <c r="AK209" s="11">
        <f t="shared" si="94"/>
        <v>0</v>
      </c>
      <c r="AL209" s="16">
        <f t="shared" si="95"/>
        <v>0</v>
      </c>
      <c r="AN209">
        <f t="shared" si="96"/>
        <v>0</v>
      </c>
      <c r="AO209">
        <f t="shared" si="97"/>
        <v>0</v>
      </c>
      <c r="AP209">
        <f t="shared" si="98"/>
        <v>0</v>
      </c>
      <c r="AQ209">
        <f t="shared" si="99"/>
        <v>0</v>
      </c>
      <c r="AR209">
        <f t="shared" si="100"/>
        <v>0</v>
      </c>
      <c r="AS209">
        <f t="shared" si="101"/>
        <v>0</v>
      </c>
      <c r="AT209">
        <f t="shared" si="102"/>
        <v>0</v>
      </c>
      <c r="AU209">
        <f t="shared" si="103"/>
        <v>0</v>
      </c>
      <c r="AV209">
        <f t="shared" si="104"/>
        <v>0</v>
      </c>
      <c r="AW209">
        <f t="shared" si="105"/>
        <v>0</v>
      </c>
      <c r="AX209">
        <f t="shared" si="106"/>
        <v>0</v>
      </c>
      <c r="AY209" s="14" cm="1">
        <f t="array" ref="AY209">SUMPRODUCT(LARGE(AN209:AX209, {1,2,3}))</f>
        <v>0</v>
      </c>
      <c r="AZ209"/>
    </row>
    <row r="210" spans="1:52" x14ac:dyDescent="0.35">
      <c r="A210" s="44">
        <v>115062</v>
      </c>
      <c r="B210" t="str">
        <f t="shared" si="81"/>
        <v>EE115062</v>
      </c>
      <c r="C210" t="s">
        <v>7084</v>
      </c>
      <c r="D210" t="s">
        <v>7146</v>
      </c>
      <c r="E210" s="26" t="str">
        <f>_xlfn.IFNA((VLOOKUP(B210,IssueLookup!A:B,2,FALSE)),"")</f>
        <v>C</v>
      </c>
      <c r="F210" s="26" t="str">
        <f>_xlfn.IFNA((VLOOKUP(B210,IssueLookup!C:D,2,FALSE)),"")</f>
        <v>C</v>
      </c>
      <c r="G210" s="26" t="str">
        <f>_xlfn.IFNA((VLOOKUP(B210,IssueLookup!E:F,2,FALSE)),"")</f>
        <v>C</v>
      </c>
      <c r="H210" s="26" t="str">
        <f>_xlfn.IFNA((VLOOKUP(B210,IssueLookup!G:H,2,FALSE)),"")</f>
        <v>C</v>
      </c>
      <c r="I210" t="s">
        <v>6886</v>
      </c>
      <c r="J210" t="s">
        <v>21</v>
      </c>
      <c r="K210" t="str">
        <f>_xlfn.IFNA((VLOOKUP(J210,DivisionLookup!A:B,2,FALSE)),"")</f>
        <v>North</v>
      </c>
      <c r="L210">
        <f>_xlfn.IFNA(VLOOKUP(E210,HandicapLookup!A:B,2,FALSE),"")</f>
        <v>15</v>
      </c>
      <c r="M210">
        <f>_xlfn.IFNA(VLOOKUP(F210,HandicapLookup!A:B,2,FALSE),"")</f>
        <v>15</v>
      </c>
      <c r="N210">
        <f>_xlfn.IFNA(VLOOKUP(G210,HandicapLookup!A:B,2,FALSE),"")</f>
        <v>15</v>
      </c>
      <c r="O210">
        <f>_xlfn.IFNA(VLOOKUP(H210,HandicapLookup!A:B,2,FALSE),"")</f>
        <v>15</v>
      </c>
      <c r="P210">
        <v>0</v>
      </c>
      <c r="Q210" s="11">
        <f t="shared" si="87"/>
        <v>0</v>
      </c>
      <c r="R210">
        <v>0</v>
      </c>
      <c r="S210" s="11">
        <f t="shared" si="88"/>
        <v>0</v>
      </c>
      <c r="T210">
        <v>0</v>
      </c>
      <c r="U210" s="11">
        <f>IF(IF(T210,T210+$L210,0)&lt;=100,IF(T210,T210+$L210,0),100)</f>
        <v>0</v>
      </c>
      <c r="V210">
        <v>0</v>
      </c>
      <c r="W210" s="11">
        <f t="shared" si="107"/>
        <v>0</v>
      </c>
      <c r="X210"/>
      <c r="Y210" s="11">
        <f t="shared" si="89"/>
        <v>0</v>
      </c>
      <c r="Z210">
        <v>0</v>
      </c>
      <c r="AA210" s="11">
        <f t="shared" si="85"/>
        <v>0</v>
      </c>
      <c r="AB210"/>
      <c r="AC210" s="11">
        <f t="shared" si="90"/>
        <v>0</v>
      </c>
      <c r="AD210"/>
      <c r="AE210" s="11">
        <f t="shared" si="91"/>
        <v>0</v>
      </c>
      <c r="AF210"/>
      <c r="AG210" s="11">
        <f t="shared" si="92"/>
        <v>0</v>
      </c>
      <c r="AI210" s="11">
        <f t="shared" si="93"/>
        <v>0</v>
      </c>
      <c r="AJ210"/>
      <c r="AK210" s="11">
        <f t="shared" si="94"/>
        <v>0</v>
      </c>
      <c r="AL210" s="16">
        <f t="shared" si="95"/>
        <v>0</v>
      </c>
      <c r="AM210"/>
      <c r="AN210">
        <f t="shared" si="96"/>
        <v>0</v>
      </c>
      <c r="AO210">
        <f t="shared" si="97"/>
        <v>0</v>
      </c>
      <c r="AP210">
        <f t="shared" si="98"/>
        <v>0</v>
      </c>
      <c r="AQ210">
        <f t="shared" si="99"/>
        <v>0</v>
      </c>
      <c r="AR210">
        <f t="shared" si="100"/>
        <v>0</v>
      </c>
      <c r="AS210">
        <f t="shared" si="101"/>
        <v>0</v>
      </c>
      <c r="AT210">
        <f t="shared" si="102"/>
        <v>0</v>
      </c>
      <c r="AU210">
        <f t="shared" si="103"/>
        <v>0</v>
      </c>
      <c r="AV210">
        <f t="shared" si="104"/>
        <v>0</v>
      </c>
      <c r="AW210">
        <f t="shared" si="105"/>
        <v>0</v>
      </c>
      <c r="AX210">
        <f t="shared" si="106"/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v>136394</v>
      </c>
      <c r="B211" t="str">
        <f t="shared" si="81"/>
        <v>EE136394</v>
      </c>
      <c r="C211" t="s">
        <v>7190</v>
      </c>
      <c r="D211" t="s">
        <v>7191</v>
      </c>
      <c r="E211" s="26" t="str">
        <f>_xlfn.IFNA((VLOOKUP(B211,IssueLookup!A:B,2,FALSE)),"")</f>
        <v>C</v>
      </c>
      <c r="F211" s="26" t="str">
        <f>_xlfn.IFNA((VLOOKUP(B211,IssueLookup!C:D,2,FALSE)),"")</f>
        <v>C</v>
      </c>
      <c r="G211" s="26" t="str">
        <f>_xlfn.IFNA((VLOOKUP(B211,IssueLookup!E:F,2,FALSE)),"")</f>
        <v>C</v>
      </c>
      <c r="H211" s="26" t="str">
        <f>_xlfn.IFNA((VLOOKUP(B211,IssueLookup!G:H,2,FALSE)),"")</f>
        <v>C</v>
      </c>
      <c r="I211" t="s">
        <v>6886</v>
      </c>
      <c r="J211" t="s">
        <v>17</v>
      </c>
      <c r="K211" t="str">
        <f>_xlfn.IFNA((VLOOKUP(J211,DivisionLookup!A:B,2,FALSE)),"")</f>
        <v>South</v>
      </c>
      <c r="L211">
        <f>_xlfn.IFNA(VLOOKUP(E211,HandicapLookup!A:B,2,FALSE),"")</f>
        <v>15</v>
      </c>
      <c r="M211">
        <f>_xlfn.IFNA(VLOOKUP(F211,HandicapLookup!A:B,2,FALSE),"")</f>
        <v>15</v>
      </c>
      <c r="N211">
        <f>_xlfn.IFNA(VLOOKUP(G211,HandicapLookup!A:B,2,FALSE),"")</f>
        <v>15</v>
      </c>
      <c r="O211">
        <f>_xlfn.IFNA(VLOOKUP(H211,HandicapLookup!A:B,2,FALSE),"")</f>
        <v>15</v>
      </c>
      <c r="Q211" s="11">
        <f t="shared" si="87"/>
        <v>0</v>
      </c>
      <c r="S211" s="11">
        <f t="shared" si="88"/>
        <v>0</v>
      </c>
      <c r="T211">
        <v>0</v>
      </c>
      <c r="U211" s="11">
        <f>IF(IF(T211,T211+$L211,0)&lt;=100,IF(T211,T211+$L211,0),100)</f>
        <v>0</v>
      </c>
      <c r="V211">
        <v>0</v>
      </c>
      <c r="W211" s="11">
        <f t="shared" si="107"/>
        <v>0</v>
      </c>
      <c r="X211"/>
      <c r="Y211" s="11">
        <f t="shared" si="89"/>
        <v>0</v>
      </c>
      <c r="Z211">
        <v>0</v>
      </c>
      <c r="AA211" s="11">
        <f t="shared" si="85"/>
        <v>0</v>
      </c>
      <c r="AB211"/>
      <c r="AC211" s="11">
        <f t="shared" si="90"/>
        <v>0</v>
      </c>
      <c r="AD211"/>
      <c r="AE211" s="11">
        <f t="shared" si="91"/>
        <v>0</v>
      </c>
      <c r="AF211"/>
      <c r="AG211" s="11">
        <f t="shared" si="92"/>
        <v>0</v>
      </c>
      <c r="AI211" s="11">
        <f t="shared" si="93"/>
        <v>0</v>
      </c>
      <c r="AJ211"/>
      <c r="AK211" s="11">
        <f t="shared" si="94"/>
        <v>0</v>
      </c>
      <c r="AL211" s="16">
        <f t="shared" si="95"/>
        <v>0</v>
      </c>
      <c r="AN211">
        <f t="shared" si="96"/>
        <v>0</v>
      </c>
      <c r="AO211">
        <f t="shared" si="97"/>
        <v>0</v>
      </c>
      <c r="AP211">
        <f t="shared" si="98"/>
        <v>0</v>
      </c>
      <c r="AQ211">
        <f t="shared" si="99"/>
        <v>0</v>
      </c>
      <c r="AR211">
        <f t="shared" si="100"/>
        <v>0</v>
      </c>
      <c r="AS211">
        <f t="shared" si="101"/>
        <v>0</v>
      </c>
      <c r="AT211">
        <f t="shared" si="102"/>
        <v>0</v>
      </c>
      <c r="AU211">
        <f t="shared" si="103"/>
        <v>0</v>
      </c>
      <c r="AV211">
        <f t="shared" si="104"/>
        <v>0</v>
      </c>
      <c r="AW211">
        <f t="shared" si="105"/>
        <v>0</v>
      </c>
      <c r="AX211">
        <f t="shared" si="106"/>
        <v>0</v>
      </c>
      <c r="AY211" s="14" cm="1">
        <f t="array" ref="AY211">SUMPRODUCT(LARGE(AN211:AX211, {1,2,3}))</f>
        <v>0</v>
      </c>
    </row>
    <row r="212" spans="1:52" x14ac:dyDescent="0.35">
      <c r="A212">
        <v>140345</v>
      </c>
      <c r="B212" t="str">
        <f t="shared" si="81"/>
        <v>EE140345</v>
      </c>
      <c r="C212" t="s">
        <v>6968</v>
      </c>
      <c r="D212" t="s">
        <v>7072</v>
      </c>
      <c r="E212" s="26" t="str">
        <f>_xlfn.IFNA((VLOOKUP(B212,IssueLookup!A:B,2,FALSE)),"")</f>
        <v>C</v>
      </c>
      <c r="F212" s="26" t="str">
        <f>_xlfn.IFNA((VLOOKUP(B212,IssueLookup!C:D,2,FALSE)),"")</f>
        <v>C</v>
      </c>
      <c r="G212" s="26" t="str">
        <f>_xlfn.IFNA((VLOOKUP(B212,IssueLookup!E:F,2,FALSE)),"")</f>
        <v>C</v>
      </c>
      <c r="H212" s="26" t="str">
        <f>_xlfn.IFNA((VLOOKUP(B212,IssueLookup!G:H,2,FALSE)),"")</f>
        <v>C</v>
      </c>
      <c r="I212" t="s">
        <v>6886</v>
      </c>
      <c r="J212" t="s">
        <v>19</v>
      </c>
      <c r="K212" t="str">
        <f>_xlfn.IFNA((VLOOKUP(J212,DivisionLookup!A:B,2,FALSE)),"")</f>
        <v>South</v>
      </c>
      <c r="L212">
        <f>_xlfn.IFNA(VLOOKUP(E212,HandicapLookup!A:B,2,FALSE),"")</f>
        <v>15</v>
      </c>
      <c r="M212">
        <f>_xlfn.IFNA(VLOOKUP(F212,HandicapLookup!A:B,2,FALSE),"")</f>
        <v>15</v>
      </c>
      <c r="N212">
        <f>_xlfn.IFNA(VLOOKUP(G212,HandicapLookup!A:B,2,FALSE),"")</f>
        <v>15</v>
      </c>
      <c r="O212">
        <f>_xlfn.IFNA(VLOOKUP(H212,HandicapLookup!A:B,2,FALSE),"")</f>
        <v>15</v>
      </c>
      <c r="P212">
        <v>0</v>
      </c>
      <c r="Q212" s="11">
        <f t="shared" si="87"/>
        <v>0</v>
      </c>
      <c r="R212">
        <v>0</v>
      </c>
      <c r="S212" s="11">
        <f t="shared" si="88"/>
        <v>0</v>
      </c>
      <c r="T212">
        <v>0</v>
      </c>
      <c r="U212" s="11">
        <f>IF(IF(T212,T212+$M212,0)&lt;=100,IF(T212,T212+$M212,0),100)</f>
        <v>0</v>
      </c>
      <c r="V212">
        <v>0</v>
      </c>
      <c r="W212" s="11">
        <f t="shared" si="107"/>
        <v>0</v>
      </c>
      <c r="X212"/>
      <c r="Y212" s="11">
        <f t="shared" si="89"/>
        <v>0</v>
      </c>
      <c r="Z212">
        <v>0</v>
      </c>
      <c r="AA212" s="11">
        <f t="shared" si="85"/>
        <v>0</v>
      </c>
      <c r="AB212"/>
      <c r="AC212" s="11">
        <f t="shared" si="90"/>
        <v>0</v>
      </c>
      <c r="AD212"/>
      <c r="AE212" s="11">
        <f t="shared" si="91"/>
        <v>0</v>
      </c>
      <c r="AF212"/>
      <c r="AG212" s="11">
        <f t="shared" si="92"/>
        <v>0</v>
      </c>
      <c r="AI212" s="11">
        <f t="shared" si="93"/>
        <v>0</v>
      </c>
      <c r="AJ212"/>
      <c r="AK212" s="11">
        <f t="shared" si="94"/>
        <v>0</v>
      </c>
      <c r="AL212" s="16">
        <f t="shared" si="95"/>
        <v>0</v>
      </c>
      <c r="AM212"/>
      <c r="AN212">
        <f t="shared" si="96"/>
        <v>0</v>
      </c>
      <c r="AO212">
        <f t="shared" si="97"/>
        <v>0</v>
      </c>
      <c r="AP212">
        <f t="shared" si="98"/>
        <v>0</v>
      </c>
      <c r="AQ212">
        <f t="shared" si="99"/>
        <v>0</v>
      </c>
      <c r="AR212">
        <f t="shared" si="100"/>
        <v>0</v>
      </c>
      <c r="AS212">
        <f t="shared" si="101"/>
        <v>0</v>
      </c>
      <c r="AT212">
        <f t="shared" si="102"/>
        <v>0</v>
      </c>
      <c r="AU212">
        <f t="shared" si="103"/>
        <v>0</v>
      </c>
      <c r="AV212">
        <f t="shared" si="104"/>
        <v>0</v>
      </c>
      <c r="AW212">
        <f t="shared" si="105"/>
        <v>0</v>
      </c>
      <c r="AX212">
        <f t="shared" si="106"/>
        <v>0</v>
      </c>
      <c r="AY212" s="14" cm="1">
        <f t="array" ref="AY212">SUMPRODUCT(LARGE(AN212:AX212, {1,2,3}))</f>
        <v>0</v>
      </c>
      <c r="AZ212"/>
    </row>
    <row r="213" spans="1:52" x14ac:dyDescent="0.35">
      <c r="A213">
        <v>141399</v>
      </c>
      <c r="B213" t="str">
        <f t="shared" si="81"/>
        <v>EE141399</v>
      </c>
      <c r="C213" t="s">
        <v>6971</v>
      </c>
      <c r="D213" t="s">
        <v>7076</v>
      </c>
      <c r="E213" s="26" t="str">
        <f>_xlfn.IFNA((VLOOKUP(B213,IssueLookup!A:B,2,FALSE)),"")</f>
        <v>C</v>
      </c>
      <c r="F213" s="26" t="str">
        <f>_xlfn.IFNA((VLOOKUP(B213,IssueLookup!C:D,2,FALSE)),"")</f>
        <v>C</v>
      </c>
      <c r="G213" s="26" t="str">
        <f>_xlfn.IFNA((VLOOKUP(B213,IssueLookup!E:F,2,FALSE)),"")</f>
        <v>C</v>
      </c>
      <c r="H213" s="26" t="str">
        <f>_xlfn.IFNA((VLOOKUP(B213,IssueLookup!G:H,2,FALSE)),"")</f>
        <v>C</v>
      </c>
      <c r="I213" t="s">
        <v>6886</v>
      </c>
      <c r="J213" t="s">
        <v>19</v>
      </c>
      <c r="K213" t="str">
        <f>_xlfn.IFNA((VLOOKUP(J213,DivisionLookup!A:B,2,FALSE)),"")</f>
        <v>South</v>
      </c>
      <c r="L213">
        <f>_xlfn.IFNA(VLOOKUP(E213,HandicapLookup!A:B,2,FALSE),"")</f>
        <v>15</v>
      </c>
      <c r="M213">
        <f>_xlfn.IFNA(VLOOKUP(F213,HandicapLookup!A:B,2,FALSE),"")</f>
        <v>15</v>
      </c>
      <c r="N213">
        <f>_xlfn.IFNA(VLOOKUP(G213,HandicapLookup!A:B,2,FALSE),"")</f>
        <v>15</v>
      </c>
      <c r="O213">
        <f>_xlfn.IFNA(VLOOKUP(H213,HandicapLookup!A:B,2,FALSE),"")</f>
        <v>15</v>
      </c>
      <c r="P213">
        <v>0</v>
      </c>
      <c r="Q213" s="11">
        <f t="shared" si="87"/>
        <v>0</v>
      </c>
      <c r="R213">
        <v>0</v>
      </c>
      <c r="S213" s="11">
        <f t="shared" si="88"/>
        <v>0</v>
      </c>
      <c r="T213">
        <v>0</v>
      </c>
      <c r="U213" s="11">
        <f>IF(IF(T213,T213+$M213,0)&lt;=100,IF(T213,T213+$M213,0),100)</f>
        <v>0</v>
      </c>
      <c r="V213">
        <v>0</v>
      </c>
      <c r="W213" s="11">
        <f t="shared" si="107"/>
        <v>0</v>
      </c>
      <c r="X213"/>
      <c r="Y213" s="11">
        <f t="shared" si="89"/>
        <v>0</v>
      </c>
      <c r="Z213">
        <v>0</v>
      </c>
      <c r="AA213" s="11">
        <f t="shared" si="85"/>
        <v>0</v>
      </c>
      <c r="AB213"/>
      <c r="AC213" s="11">
        <f t="shared" si="90"/>
        <v>0</v>
      </c>
      <c r="AD213"/>
      <c r="AE213" s="11">
        <f t="shared" si="91"/>
        <v>0</v>
      </c>
      <c r="AF213"/>
      <c r="AG213" s="11">
        <f t="shared" si="92"/>
        <v>0</v>
      </c>
      <c r="AI213" s="11">
        <f t="shared" si="93"/>
        <v>0</v>
      </c>
      <c r="AJ213"/>
      <c r="AK213" s="11">
        <f t="shared" si="94"/>
        <v>0</v>
      </c>
      <c r="AL213" s="16">
        <f t="shared" si="95"/>
        <v>0</v>
      </c>
      <c r="AM213"/>
      <c r="AN213">
        <f t="shared" si="96"/>
        <v>0</v>
      </c>
      <c r="AO213">
        <f t="shared" si="97"/>
        <v>0</v>
      </c>
      <c r="AP213">
        <f t="shared" si="98"/>
        <v>0</v>
      </c>
      <c r="AQ213">
        <f t="shared" si="99"/>
        <v>0</v>
      </c>
      <c r="AR213">
        <f t="shared" si="100"/>
        <v>0</v>
      </c>
      <c r="AS213">
        <f t="shared" si="101"/>
        <v>0</v>
      </c>
      <c r="AT213">
        <f t="shared" si="102"/>
        <v>0</v>
      </c>
      <c r="AU213">
        <f t="shared" si="103"/>
        <v>0</v>
      </c>
      <c r="AV213">
        <f t="shared" si="104"/>
        <v>0</v>
      </c>
      <c r="AW213">
        <f t="shared" si="105"/>
        <v>0</v>
      </c>
      <c r="AX213">
        <f t="shared" si="106"/>
        <v>0</v>
      </c>
      <c r="AY213" s="14" cm="1">
        <f t="array" ref="AY213">SUMPRODUCT(LARGE(AN213:AX213, {1,2,3}))</f>
        <v>0</v>
      </c>
    </row>
    <row r="214" spans="1:52" x14ac:dyDescent="0.35">
      <c r="B214" t="str">
        <f t="shared" si="81"/>
        <v>EE</v>
      </c>
      <c r="E214" s="26" t="str">
        <f>_xlfn.IFNA((VLOOKUP(B214,IssueLookup!A:B,2,FALSE)),"")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Q214" s="11">
        <f t="shared" si="87"/>
        <v>0</v>
      </c>
      <c r="S214" s="11">
        <f t="shared" si="88"/>
        <v>0</v>
      </c>
      <c r="T214">
        <v>0</v>
      </c>
      <c r="U214" s="11">
        <f t="shared" ref="U214:U224" si="108">IF(IF(T214,T214+$L214,0)&lt;=100,IF(T214,T214+$L214,0),100)</f>
        <v>0</v>
      </c>
      <c r="V214">
        <v>0</v>
      </c>
      <c r="W214" s="11">
        <f t="shared" si="107"/>
        <v>0</v>
      </c>
      <c r="X214"/>
      <c r="Y214" s="11">
        <f t="shared" si="89"/>
        <v>0</v>
      </c>
      <c r="Z214">
        <v>0</v>
      </c>
      <c r="AA214" s="11">
        <f t="shared" si="85"/>
        <v>0</v>
      </c>
      <c r="AB214"/>
      <c r="AC214" s="11">
        <f t="shared" si="90"/>
        <v>0</v>
      </c>
      <c r="AD214"/>
      <c r="AE214" s="11">
        <f t="shared" si="91"/>
        <v>0</v>
      </c>
      <c r="AF214"/>
      <c r="AG214" s="11">
        <f t="shared" si="92"/>
        <v>0</v>
      </c>
      <c r="AI214" s="11">
        <f t="shared" si="93"/>
        <v>0</v>
      </c>
      <c r="AJ214"/>
      <c r="AK214" s="11">
        <f t="shared" si="94"/>
        <v>0</v>
      </c>
      <c r="AL214" s="16">
        <f t="shared" si="95"/>
        <v>0</v>
      </c>
      <c r="AM214"/>
      <c r="AN214">
        <f t="shared" si="96"/>
        <v>0</v>
      </c>
      <c r="AO214">
        <f t="shared" si="97"/>
        <v>0</v>
      </c>
      <c r="AP214">
        <f t="shared" si="98"/>
        <v>0</v>
      </c>
      <c r="AQ214">
        <f t="shared" si="99"/>
        <v>0</v>
      </c>
      <c r="AR214">
        <f t="shared" si="100"/>
        <v>0</v>
      </c>
      <c r="AS214">
        <f t="shared" si="101"/>
        <v>0</v>
      </c>
      <c r="AT214">
        <f t="shared" si="102"/>
        <v>0</v>
      </c>
      <c r="AU214">
        <f t="shared" si="103"/>
        <v>0</v>
      </c>
      <c r="AV214">
        <f t="shared" si="104"/>
        <v>0</v>
      </c>
      <c r="AW214">
        <f t="shared" si="105"/>
        <v>0</v>
      </c>
      <c r="AX214">
        <f t="shared" si="106"/>
        <v>0</v>
      </c>
      <c r="AY214" s="14" cm="1">
        <f t="array" ref="AY214">SUMPRODUCT(LARGE(AN214:AX214, {1,2,3}))</f>
        <v>0</v>
      </c>
    </row>
    <row r="215" spans="1:52" x14ac:dyDescent="0.35">
      <c r="B215" t="str">
        <f t="shared" si="81"/>
        <v>EE</v>
      </c>
      <c r="E215" s="26" t="str">
        <f>_xlfn.IFNA((VLOOKUP(B215,IssueLookup!A:B,2,FALSE)),"")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Q215" s="11">
        <f t="shared" si="87"/>
        <v>0</v>
      </c>
      <c r="S215" s="11">
        <f t="shared" si="88"/>
        <v>0</v>
      </c>
      <c r="T215">
        <v>0</v>
      </c>
      <c r="U215" s="11">
        <f t="shared" si="108"/>
        <v>0</v>
      </c>
      <c r="V215">
        <v>0</v>
      </c>
      <c r="W215" s="11">
        <f t="shared" si="107"/>
        <v>0</v>
      </c>
      <c r="X215"/>
      <c r="Y215" s="11">
        <f t="shared" si="89"/>
        <v>0</v>
      </c>
      <c r="Z215">
        <v>0</v>
      </c>
      <c r="AA215" s="11">
        <f t="shared" si="85"/>
        <v>0</v>
      </c>
      <c r="AB215"/>
      <c r="AC215" s="11">
        <f t="shared" si="90"/>
        <v>0</v>
      </c>
      <c r="AD215"/>
      <c r="AE215" s="11">
        <f t="shared" si="91"/>
        <v>0</v>
      </c>
      <c r="AF215"/>
      <c r="AG215" s="11">
        <f t="shared" si="92"/>
        <v>0</v>
      </c>
      <c r="AI215" s="11">
        <f t="shared" si="93"/>
        <v>0</v>
      </c>
      <c r="AJ215"/>
      <c r="AK215" s="11">
        <f t="shared" si="94"/>
        <v>0</v>
      </c>
      <c r="AL215" s="16">
        <f t="shared" si="95"/>
        <v>0</v>
      </c>
      <c r="AM215"/>
      <c r="AN215">
        <f t="shared" si="96"/>
        <v>0</v>
      </c>
      <c r="AO215">
        <f t="shared" si="97"/>
        <v>0</v>
      </c>
      <c r="AP215">
        <f t="shared" si="98"/>
        <v>0</v>
      </c>
      <c r="AQ215">
        <f t="shared" si="99"/>
        <v>0</v>
      </c>
      <c r="AR215">
        <f t="shared" si="100"/>
        <v>0</v>
      </c>
      <c r="AS215">
        <f t="shared" si="101"/>
        <v>0</v>
      </c>
      <c r="AT215">
        <f t="shared" si="102"/>
        <v>0</v>
      </c>
      <c r="AU215">
        <f t="shared" si="103"/>
        <v>0</v>
      </c>
      <c r="AV215">
        <f t="shared" si="104"/>
        <v>0</v>
      </c>
      <c r="AW215">
        <f t="shared" si="105"/>
        <v>0</v>
      </c>
      <c r="AX215">
        <f t="shared" si="106"/>
        <v>0</v>
      </c>
      <c r="AY215" s="14" cm="1">
        <f t="array" ref="AY215">SUMPRODUCT(LARGE(AN215:AX215, {1,2,3}))</f>
        <v>0</v>
      </c>
      <c r="AZ215"/>
    </row>
    <row r="216" spans="1:52" x14ac:dyDescent="0.35">
      <c r="B216" t="str">
        <f t="shared" si="81"/>
        <v>EE</v>
      </c>
      <c r="E216" s="26" t="str">
        <f>_xlfn.IFNA((VLOOKUP(B216,IssueLookup!A:B,2,FALSE)),"")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Q216" s="11">
        <f t="shared" si="87"/>
        <v>0</v>
      </c>
      <c r="S216" s="11">
        <f t="shared" si="88"/>
        <v>0</v>
      </c>
      <c r="T216">
        <v>0</v>
      </c>
      <c r="U216" s="11">
        <f t="shared" si="108"/>
        <v>0</v>
      </c>
      <c r="V216">
        <v>0</v>
      </c>
      <c r="W216" s="11">
        <f t="shared" si="107"/>
        <v>0</v>
      </c>
      <c r="X216"/>
      <c r="Y216" s="11">
        <f t="shared" si="89"/>
        <v>0</v>
      </c>
      <c r="Z216">
        <v>0</v>
      </c>
      <c r="AA216" s="11">
        <f t="shared" si="85"/>
        <v>0</v>
      </c>
      <c r="AB216"/>
      <c r="AC216" s="11">
        <f t="shared" si="90"/>
        <v>0</v>
      </c>
      <c r="AD216"/>
      <c r="AE216" s="11">
        <f t="shared" si="91"/>
        <v>0</v>
      </c>
      <c r="AF216"/>
      <c r="AG216" s="11">
        <f t="shared" si="92"/>
        <v>0</v>
      </c>
      <c r="AI216" s="11">
        <f t="shared" si="93"/>
        <v>0</v>
      </c>
      <c r="AJ216"/>
      <c r="AK216" s="11">
        <f t="shared" si="94"/>
        <v>0</v>
      </c>
      <c r="AL216" s="16">
        <f t="shared" si="95"/>
        <v>0</v>
      </c>
      <c r="AN216">
        <f t="shared" si="96"/>
        <v>0</v>
      </c>
      <c r="AO216">
        <f t="shared" si="97"/>
        <v>0</v>
      </c>
      <c r="AP216">
        <f t="shared" si="98"/>
        <v>0</v>
      </c>
      <c r="AQ216">
        <f t="shared" si="99"/>
        <v>0</v>
      </c>
      <c r="AR216">
        <f t="shared" si="100"/>
        <v>0</v>
      </c>
      <c r="AS216">
        <f t="shared" si="101"/>
        <v>0</v>
      </c>
      <c r="AT216">
        <f t="shared" si="102"/>
        <v>0</v>
      </c>
      <c r="AU216">
        <f t="shared" si="103"/>
        <v>0</v>
      </c>
      <c r="AV216">
        <f t="shared" si="104"/>
        <v>0</v>
      </c>
      <c r="AW216">
        <f t="shared" si="105"/>
        <v>0</v>
      </c>
      <c r="AX216">
        <f t="shared" si="106"/>
        <v>0</v>
      </c>
      <c r="AY216" s="14" cm="1">
        <f t="array" ref="AY216">SUMPRODUCT(LARGE(AN216:AX216, {1,2,3}))</f>
        <v>0</v>
      </c>
      <c r="AZ216"/>
    </row>
    <row r="217" spans="1:52" x14ac:dyDescent="0.35">
      <c r="B217" t="str">
        <f t="shared" si="81"/>
        <v>EE</v>
      </c>
      <c r="E217" s="26" t="str">
        <f>_xlfn.IFNA((VLOOKUP(B217,IssueLookup!A:B,2,FALSE)),"")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Q217" s="11">
        <f t="shared" si="87"/>
        <v>0</v>
      </c>
      <c r="S217" s="11">
        <f t="shared" si="88"/>
        <v>0</v>
      </c>
      <c r="T217">
        <v>0</v>
      </c>
      <c r="U217" s="11">
        <f t="shared" si="108"/>
        <v>0</v>
      </c>
      <c r="V217">
        <v>0</v>
      </c>
      <c r="W217" s="11">
        <f t="shared" si="107"/>
        <v>0</v>
      </c>
      <c r="X217"/>
      <c r="Y217" s="11">
        <f t="shared" si="89"/>
        <v>0</v>
      </c>
      <c r="Z217">
        <v>0</v>
      </c>
      <c r="AA217" s="11">
        <f t="shared" si="85"/>
        <v>0</v>
      </c>
      <c r="AB217"/>
      <c r="AC217" s="11">
        <f t="shared" si="90"/>
        <v>0</v>
      </c>
      <c r="AD217"/>
      <c r="AE217" s="11">
        <f t="shared" si="91"/>
        <v>0</v>
      </c>
      <c r="AF217"/>
      <c r="AG217" s="11">
        <f t="shared" si="92"/>
        <v>0</v>
      </c>
      <c r="AI217" s="11">
        <f t="shared" si="93"/>
        <v>0</v>
      </c>
      <c r="AJ217"/>
      <c r="AK217" s="11">
        <f t="shared" si="94"/>
        <v>0</v>
      </c>
      <c r="AL217" s="16">
        <f t="shared" si="95"/>
        <v>0</v>
      </c>
      <c r="AM217"/>
      <c r="AN217">
        <f t="shared" si="96"/>
        <v>0</v>
      </c>
      <c r="AO217">
        <f t="shared" si="97"/>
        <v>0</v>
      </c>
      <c r="AP217">
        <f t="shared" si="98"/>
        <v>0</v>
      </c>
      <c r="AQ217">
        <f t="shared" si="99"/>
        <v>0</v>
      </c>
      <c r="AR217">
        <f t="shared" si="100"/>
        <v>0</v>
      </c>
      <c r="AS217">
        <f t="shared" si="101"/>
        <v>0</v>
      </c>
      <c r="AT217">
        <f t="shared" si="102"/>
        <v>0</v>
      </c>
      <c r="AU217">
        <f t="shared" si="103"/>
        <v>0</v>
      </c>
      <c r="AV217">
        <f t="shared" si="104"/>
        <v>0</v>
      </c>
      <c r="AW217">
        <f t="shared" si="105"/>
        <v>0</v>
      </c>
      <c r="AX217">
        <f t="shared" si="106"/>
        <v>0</v>
      </c>
      <c r="AY217" s="14" cm="1">
        <f t="array" ref="AY217">SUMPRODUCT(LARGE(AN217:AX217, {1,2,3}))</f>
        <v>0</v>
      </c>
      <c r="AZ217"/>
    </row>
    <row r="218" spans="1:52" x14ac:dyDescent="0.35">
      <c r="B218" t="str">
        <f t="shared" si="81"/>
        <v>EE</v>
      </c>
      <c r="E218" s="26" t="str">
        <f>_xlfn.IFNA((VLOOKUP(B218,IssueLookup!A:B,2,FALSE)),"")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Q218" s="11">
        <f t="shared" si="87"/>
        <v>0</v>
      </c>
      <c r="S218" s="11">
        <f t="shared" si="88"/>
        <v>0</v>
      </c>
      <c r="T218">
        <v>0</v>
      </c>
      <c r="U218" s="11">
        <f t="shared" si="108"/>
        <v>0</v>
      </c>
      <c r="V218">
        <v>0</v>
      </c>
      <c r="W218" s="11">
        <f t="shared" si="107"/>
        <v>0</v>
      </c>
      <c r="X218"/>
      <c r="Y218" s="11">
        <f t="shared" si="89"/>
        <v>0</v>
      </c>
      <c r="Z218">
        <v>0</v>
      </c>
      <c r="AA218" s="11">
        <f t="shared" si="85"/>
        <v>0</v>
      </c>
      <c r="AB218"/>
      <c r="AC218" s="11">
        <f t="shared" si="90"/>
        <v>0</v>
      </c>
      <c r="AD218"/>
      <c r="AE218" s="11">
        <f t="shared" si="91"/>
        <v>0</v>
      </c>
      <c r="AF218"/>
      <c r="AG218" s="11">
        <f t="shared" si="92"/>
        <v>0</v>
      </c>
      <c r="AI218" s="11">
        <f t="shared" si="93"/>
        <v>0</v>
      </c>
      <c r="AJ218"/>
      <c r="AK218" s="11">
        <f t="shared" si="94"/>
        <v>0</v>
      </c>
      <c r="AL218" s="16">
        <f t="shared" si="95"/>
        <v>0</v>
      </c>
      <c r="AM218"/>
      <c r="AN218">
        <f t="shared" si="96"/>
        <v>0</v>
      </c>
      <c r="AO218">
        <f t="shared" si="97"/>
        <v>0</v>
      </c>
      <c r="AP218">
        <f t="shared" si="98"/>
        <v>0</v>
      </c>
      <c r="AQ218">
        <f t="shared" si="99"/>
        <v>0</v>
      </c>
      <c r="AR218">
        <f t="shared" si="100"/>
        <v>0</v>
      </c>
      <c r="AS218">
        <f t="shared" si="101"/>
        <v>0</v>
      </c>
      <c r="AT218">
        <f t="shared" si="102"/>
        <v>0</v>
      </c>
      <c r="AU218">
        <f t="shared" si="103"/>
        <v>0</v>
      </c>
      <c r="AV218">
        <f t="shared" si="104"/>
        <v>0</v>
      </c>
      <c r="AW218">
        <f t="shared" si="105"/>
        <v>0</v>
      </c>
      <c r="AX218">
        <f t="shared" si="106"/>
        <v>0</v>
      </c>
      <c r="AY218" s="14" cm="1">
        <f t="array" ref="AY218">SUMPRODUCT(LARGE(AN218:AX218, {1,2,3}))</f>
        <v>0</v>
      </c>
      <c r="AZ218"/>
    </row>
    <row r="219" spans="1:52" x14ac:dyDescent="0.35">
      <c r="B219" t="str">
        <f t="shared" ref="B219:B282" si="109">_xlfn.CONCAT("EE",A219)</f>
        <v>EE</v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Q219" s="11">
        <f t="shared" si="87"/>
        <v>0</v>
      </c>
      <c r="S219" s="11">
        <f t="shared" si="88"/>
        <v>0</v>
      </c>
      <c r="T219">
        <v>0</v>
      </c>
      <c r="U219" s="11">
        <f t="shared" si="108"/>
        <v>0</v>
      </c>
      <c r="V219">
        <v>0</v>
      </c>
      <c r="W219" s="11">
        <f t="shared" si="107"/>
        <v>0</v>
      </c>
      <c r="X219"/>
      <c r="Y219" s="11">
        <f t="shared" si="89"/>
        <v>0</v>
      </c>
      <c r="Z219">
        <v>0</v>
      </c>
      <c r="AA219" s="11">
        <f t="shared" si="85"/>
        <v>0</v>
      </c>
      <c r="AB219"/>
      <c r="AC219" s="11">
        <f t="shared" si="90"/>
        <v>0</v>
      </c>
      <c r="AD219"/>
      <c r="AE219" s="11">
        <f t="shared" si="91"/>
        <v>0</v>
      </c>
      <c r="AF219"/>
      <c r="AG219" s="11">
        <f t="shared" si="92"/>
        <v>0</v>
      </c>
      <c r="AI219" s="11">
        <f t="shared" si="93"/>
        <v>0</v>
      </c>
      <c r="AJ219"/>
      <c r="AK219" s="11">
        <f t="shared" si="94"/>
        <v>0</v>
      </c>
      <c r="AL219" s="16">
        <f t="shared" si="95"/>
        <v>0</v>
      </c>
      <c r="AM219"/>
      <c r="AN219">
        <f t="shared" si="96"/>
        <v>0</v>
      </c>
      <c r="AO219">
        <f t="shared" si="97"/>
        <v>0</v>
      </c>
      <c r="AP219">
        <f t="shared" si="98"/>
        <v>0</v>
      </c>
      <c r="AQ219">
        <f t="shared" si="99"/>
        <v>0</v>
      </c>
      <c r="AR219">
        <f t="shared" si="100"/>
        <v>0</v>
      </c>
      <c r="AS219">
        <f t="shared" si="101"/>
        <v>0</v>
      </c>
      <c r="AT219">
        <f t="shared" si="102"/>
        <v>0</v>
      </c>
      <c r="AU219">
        <f t="shared" si="103"/>
        <v>0</v>
      </c>
      <c r="AV219">
        <f t="shared" si="104"/>
        <v>0</v>
      </c>
      <c r="AW219">
        <f t="shared" si="105"/>
        <v>0</v>
      </c>
      <c r="AX219">
        <f t="shared" si="106"/>
        <v>0</v>
      </c>
      <c r="AY219" s="14" cm="1">
        <f t="array" ref="AY219">SUMPRODUCT(LARGE(AN219:AX219, {1,2,3}))</f>
        <v>0</v>
      </c>
      <c r="AZ219"/>
    </row>
    <row r="220" spans="1:52" x14ac:dyDescent="0.35">
      <c r="B220" t="str">
        <f t="shared" si="109"/>
        <v>EE</v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Q220" s="11">
        <f t="shared" si="87"/>
        <v>0</v>
      </c>
      <c r="S220" s="11">
        <f t="shared" si="88"/>
        <v>0</v>
      </c>
      <c r="T220">
        <v>0</v>
      </c>
      <c r="U220" s="11">
        <f t="shared" si="108"/>
        <v>0</v>
      </c>
      <c r="V220">
        <v>0</v>
      </c>
      <c r="W220" s="11">
        <f t="shared" si="107"/>
        <v>0</v>
      </c>
      <c r="X220"/>
      <c r="Y220" s="11">
        <f t="shared" si="89"/>
        <v>0</v>
      </c>
      <c r="Z220">
        <v>0</v>
      </c>
      <c r="AA220" s="11">
        <f t="shared" si="85"/>
        <v>0</v>
      </c>
      <c r="AB220"/>
      <c r="AC220" s="11">
        <f t="shared" si="90"/>
        <v>0</v>
      </c>
      <c r="AD220"/>
      <c r="AE220" s="11">
        <f t="shared" si="91"/>
        <v>0</v>
      </c>
      <c r="AF220"/>
      <c r="AG220" s="11">
        <f t="shared" si="92"/>
        <v>0</v>
      </c>
      <c r="AI220" s="11">
        <f t="shared" si="93"/>
        <v>0</v>
      </c>
      <c r="AJ220"/>
      <c r="AK220" s="11">
        <f t="shared" si="94"/>
        <v>0</v>
      </c>
      <c r="AL220" s="16">
        <f t="shared" si="95"/>
        <v>0</v>
      </c>
      <c r="AM220"/>
      <c r="AN220">
        <f t="shared" si="96"/>
        <v>0</v>
      </c>
      <c r="AO220">
        <f t="shared" si="97"/>
        <v>0</v>
      </c>
      <c r="AP220">
        <f t="shared" si="98"/>
        <v>0</v>
      </c>
      <c r="AQ220">
        <f t="shared" si="99"/>
        <v>0</v>
      </c>
      <c r="AR220">
        <f t="shared" si="100"/>
        <v>0</v>
      </c>
      <c r="AS220">
        <f t="shared" si="101"/>
        <v>0</v>
      </c>
      <c r="AT220">
        <f t="shared" si="102"/>
        <v>0</v>
      </c>
      <c r="AU220">
        <f t="shared" si="103"/>
        <v>0</v>
      </c>
      <c r="AV220">
        <f t="shared" si="104"/>
        <v>0</v>
      </c>
      <c r="AW220">
        <f t="shared" si="105"/>
        <v>0</v>
      </c>
      <c r="AX220">
        <f t="shared" si="106"/>
        <v>0</v>
      </c>
      <c r="AY220" s="14" cm="1">
        <f t="array" ref="AY220">SUMPRODUCT(LARGE(AN220:AX220, {1,2,3}))</f>
        <v>0</v>
      </c>
    </row>
    <row r="221" spans="1:52" x14ac:dyDescent="0.35">
      <c r="B221" t="str">
        <f t="shared" si="109"/>
        <v>EE</v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Q221" s="11">
        <f t="shared" si="87"/>
        <v>0</v>
      </c>
      <c r="S221" s="11">
        <f t="shared" si="88"/>
        <v>0</v>
      </c>
      <c r="T221">
        <v>0</v>
      </c>
      <c r="U221" s="11">
        <f t="shared" si="108"/>
        <v>0</v>
      </c>
      <c r="V221">
        <v>0</v>
      </c>
      <c r="W221" s="11">
        <f t="shared" si="107"/>
        <v>0</v>
      </c>
      <c r="X221"/>
      <c r="Y221" s="11">
        <f t="shared" si="89"/>
        <v>0</v>
      </c>
      <c r="Z221">
        <v>0</v>
      </c>
      <c r="AA221" s="11">
        <f t="shared" si="85"/>
        <v>0</v>
      </c>
      <c r="AB221"/>
      <c r="AC221" s="11">
        <f t="shared" si="90"/>
        <v>0</v>
      </c>
      <c r="AD221"/>
      <c r="AE221" s="11">
        <f t="shared" si="91"/>
        <v>0</v>
      </c>
      <c r="AF221"/>
      <c r="AG221" s="11">
        <f t="shared" si="92"/>
        <v>0</v>
      </c>
      <c r="AI221" s="11">
        <f t="shared" si="93"/>
        <v>0</v>
      </c>
      <c r="AJ221"/>
      <c r="AK221" s="11">
        <f t="shared" si="94"/>
        <v>0</v>
      </c>
      <c r="AL221" s="16">
        <f t="shared" si="95"/>
        <v>0</v>
      </c>
      <c r="AM221"/>
      <c r="AN221">
        <f t="shared" si="96"/>
        <v>0</v>
      </c>
      <c r="AO221">
        <f t="shared" si="97"/>
        <v>0</v>
      </c>
      <c r="AP221">
        <f t="shared" si="98"/>
        <v>0</v>
      </c>
      <c r="AQ221">
        <f t="shared" si="99"/>
        <v>0</v>
      </c>
      <c r="AR221">
        <f t="shared" si="100"/>
        <v>0</v>
      </c>
      <c r="AS221">
        <f t="shared" si="101"/>
        <v>0</v>
      </c>
      <c r="AT221">
        <f t="shared" si="102"/>
        <v>0</v>
      </c>
      <c r="AU221">
        <f t="shared" si="103"/>
        <v>0</v>
      </c>
      <c r="AV221">
        <f t="shared" si="104"/>
        <v>0</v>
      </c>
      <c r="AW221">
        <f t="shared" si="105"/>
        <v>0</v>
      </c>
      <c r="AX221">
        <f t="shared" si="106"/>
        <v>0</v>
      </c>
      <c r="AY221" s="14" cm="1">
        <f t="array" ref="AY221">SUMPRODUCT(LARGE(AN221:AX221, {1,2,3}))</f>
        <v>0</v>
      </c>
      <c r="AZ221"/>
    </row>
    <row r="222" spans="1:52" x14ac:dyDescent="0.35">
      <c r="B222" t="str">
        <f t="shared" si="109"/>
        <v>EE</v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Q222" s="11">
        <f t="shared" si="87"/>
        <v>0</v>
      </c>
      <c r="S222" s="11">
        <f t="shared" si="88"/>
        <v>0</v>
      </c>
      <c r="T222">
        <v>0</v>
      </c>
      <c r="U222" s="11">
        <f t="shared" si="108"/>
        <v>0</v>
      </c>
      <c r="V222">
        <v>0</v>
      </c>
      <c r="W222" s="11">
        <f t="shared" si="107"/>
        <v>0</v>
      </c>
      <c r="X222"/>
      <c r="Y222" s="11">
        <f t="shared" si="89"/>
        <v>0</v>
      </c>
      <c r="Z222">
        <v>0</v>
      </c>
      <c r="AA222" s="11">
        <f t="shared" si="85"/>
        <v>0</v>
      </c>
      <c r="AB222"/>
      <c r="AC222" s="11">
        <f t="shared" si="90"/>
        <v>0</v>
      </c>
      <c r="AD222"/>
      <c r="AE222" s="11">
        <f t="shared" si="91"/>
        <v>0</v>
      </c>
      <c r="AF222"/>
      <c r="AG222" s="11">
        <f t="shared" si="92"/>
        <v>0</v>
      </c>
      <c r="AI222" s="11">
        <f t="shared" si="93"/>
        <v>0</v>
      </c>
      <c r="AJ222"/>
      <c r="AK222" s="11">
        <f t="shared" si="94"/>
        <v>0</v>
      </c>
      <c r="AL222" s="16">
        <f t="shared" si="95"/>
        <v>0</v>
      </c>
      <c r="AM222"/>
      <c r="AN222">
        <f t="shared" si="96"/>
        <v>0</v>
      </c>
      <c r="AO222">
        <f t="shared" si="97"/>
        <v>0</v>
      </c>
      <c r="AP222">
        <f t="shared" si="98"/>
        <v>0</v>
      </c>
      <c r="AQ222">
        <f t="shared" si="99"/>
        <v>0</v>
      </c>
      <c r="AR222">
        <f t="shared" si="100"/>
        <v>0</v>
      </c>
      <c r="AS222">
        <f t="shared" si="101"/>
        <v>0</v>
      </c>
      <c r="AT222">
        <f t="shared" si="102"/>
        <v>0</v>
      </c>
      <c r="AU222">
        <f t="shared" si="103"/>
        <v>0</v>
      </c>
      <c r="AV222">
        <f t="shared" si="104"/>
        <v>0</v>
      </c>
      <c r="AW222">
        <f t="shared" si="105"/>
        <v>0</v>
      </c>
      <c r="AX222">
        <f t="shared" si="106"/>
        <v>0</v>
      </c>
      <c r="AY222" s="14" cm="1">
        <f t="array" ref="AY222">SUMPRODUCT(LARGE(AN222:AX222, {1,2,3}))</f>
        <v>0</v>
      </c>
    </row>
    <row r="223" spans="1:52" x14ac:dyDescent="0.35">
      <c r="B223" t="str">
        <f t="shared" si="109"/>
        <v>EE</v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Q223" s="11">
        <f t="shared" si="87"/>
        <v>0</v>
      </c>
      <c r="S223" s="11">
        <f t="shared" si="88"/>
        <v>0</v>
      </c>
      <c r="T223">
        <v>0</v>
      </c>
      <c r="U223" s="11">
        <f t="shared" si="108"/>
        <v>0</v>
      </c>
      <c r="V223">
        <v>0</v>
      </c>
      <c r="W223" s="11">
        <f t="shared" si="107"/>
        <v>0</v>
      </c>
      <c r="X223"/>
      <c r="Y223" s="11">
        <f t="shared" si="89"/>
        <v>0</v>
      </c>
      <c r="Z223">
        <v>0</v>
      </c>
      <c r="AA223" s="11">
        <f t="shared" si="85"/>
        <v>0</v>
      </c>
      <c r="AB223"/>
      <c r="AC223" s="11">
        <f t="shared" si="90"/>
        <v>0</v>
      </c>
      <c r="AD223"/>
      <c r="AE223" s="11">
        <f t="shared" si="91"/>
        <v>0</v>
      </c>
      <c r="AF223"/>
      <c r="AG223" s="11">
        <f t="shared" si="92"/>
        <v>0</v>
      </c>
      <c r="AI223" s="11">
        <f t="shared" si="93"/>
        <v>0</v>
      </c>
      <c r="AJ223"/>
      <c r="AK223" s="11">
        <f t="shared" si="94"/>
        <v>0</v>
      </c>
      <c r="AL223" s="16">
        <f t="shared" si="95"/>
        <v>0</v>
      </c>
      <c r="AN223">
        <f t="shared" si="96"/>
        <v>0</v>
      </c>
      <c r="AO223">
        <f t="shared" si="97"/>
        <v>0</v>
      </c>
      <c r="AP223">
        <f t="shared" si="98"/>
        <v>0</v>
      </c>
      <c r="AQ223">
        <f t="shared" si="99"/>
        <v>0</v>
      </c>
      <c r="AR223">
        <f t="shared" si="100"/>
        <v>0</v>
      </c>
      <c r="AS223">
        <f t="shared" si="101"/>
        <v>0</v>
      </c>
      <c r="AT223">
        <f t="shared" si="102"/>
        <v>0</v>
      </c>
      <c r="AU223">
        <f t="shared" si="103"/>
        <v>0</v>
      </c>
      <c r="AV223">
        <f t="shared" si="104"/>
        <v>0</v>
      </c>
      <c r="AW223">
        <f t="shared" si="105"/>
        <v>0</v>
      </c>
      <c r="AX223">
        <f t="shared" si="106"/>
        <v>0</v>
      </c>
      <c r="AY223" s="14" cm="1">
        <f t="array" ref="AY223">SUMPRODUCT(LARGE(AN223:AX223, {1,2,3}))</f>
        <v>0</v>
      </c>
      <c r="AZ223"/>
    </row>
    <row r="224" spans="1:52" x14ac:dyDescent="0.35">
      <c r="B224" t="str">
        <f t="shared" si="109"/>
        <v>EE</v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Q224" s="11">
        <f t="shared" si="87"/>
        <v>0</v>
      </c>
      <c r="S224" s="11">
        <f t="shared" si="88"/>
        <v>0</v>
      </c>
      <c r="T224">
        <v>0</v>
      </c>
      <c r="U224" s="11">
        <f t="shared" si="108"/>
        <v>0</v>
      </c>
      <c r="V224">
        <v>0</v>
      </c>
      <c r="W224" s="11">
        <f t="shared" si="107"/>
        <v>0</v>
      </c>
      <c r="X224"/>
      <c r="Y224" s="11">
        <f t="shared" si="89"/>
        <v>0</v>
      </c>
      <c r="Z224">
        <v>0</v>
      </c>
      <c r="AA224" s="11">
        <f t="shared" si="85"/>
        <v>0</v>
      </c>
      <c r="AB224"/>
      <c r="AC224" s="11">
        <f t="shared" si="90"/>
        <v>0</v>
      </c>
      <c r="AD224"/>
      <c r="AE224" s="11">
        <f t="shared" si="91"/>
        <v>0</v>
      </c>
      <c r="AF224"/>
      <c r="AG224" s="11">
        <f t="shared" si="92"/>
        <v>0</v>
      </c>
      <c r="AI224" s="11">
        <f t="shared" si="93"/>
        <v>0</v>
      </c>
      <c r="AJ224"/>
      <c r="AK224" s="11">
        <f t="shared" si="94"/>
        <v>0</v>
      </c>
      <c r="AL224" s="16">
        <f t="shared" si="95"/>
        <v>0</v>
      </c>
      <c r="AN224">
        <f t="shared" si="96"/>
        <v>0</v>
      </c>
      <c r="AO224">
        <f t="shared" si="97"/>
        <v>0</v>
      </c>
      <c r="AP224">
        <f t="shared" si="98"/>
        <v>0</v>
      </c>
      <c r="AQ224">
        <f t="shared" si="99"/>
        <v>0</v>
      </c>
      <c r="AR224">
        <f t="shared" si="100"/>
        <v>0</v>
      </c>
      <c r="AS224">
        <f t="shared" si="101"/>
        <v>0</v>
      </c>
      <c r="AT224">
        <f t="shared" si="102"/>
        <v>0</v>
      </c>
      <c r="AU224">
        <f t="shared" si="103"/>
        <v>0</v>
      </c>
      <c r="AV224">
        <f t="shared" si="104"/>
        <v>0</v>
      </c>
      <c r="AW224">
        <f t="shared" si="105"/>
        <v>0</v>
      </c>
      <c r="AX224">
        <f t="shared" si="106"/>
        <v>0</v>
      </c>
      <c r="AY224" s="14" cm="1">
        <f t="array" ref="AY224">SUMPRODUCT(LARGE(AN224:AX224, {1,2,3}))</f>
        <v>0</v>
      </c>
      <c r="AZ224"/>
    </row>
    <row r="225" spans="2:52" x14ac:dyDescent="0.35">
      <c r="B225" t="str">
        <f t="shared" si="109"/>
        <v>EE</v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Q225" s="11">
        <f t="shared" si="87"/>
        <v>0</v>
      </c>
      <c r="S225" s="11">
        <f t="shared" si="88"/>
        <v>0</v>
      </c>
      <c r="T225">
        <v>0</v>
      </c>
      <c r="U225" s="11"/>
      <c r="V225">
        <v>0</v>
      </c>
      <c r="W225" s="11">
        <f t="shared" si="107"/>
        <v>0</v>
      </c>
      <c r="X225"/>
      <c r="Y225" s="11">
        <f t="shared" si="89"/>
        <v>0</v>
      </c>
      <c r="Z225">
        <v>0</v>
      </c>
      <c r="AA225" s="11">
        <f t="shared" si="85"/>
        <v>0</v>
      </c>
      <c r="AB225"/>
      <c r="AC225" s="11">
        <f t="shared" si="90"/>
        <v>0</v>
      </c>
      <c r="AD225"/>
      <c r="AE225" s="11">
        <f t="shared" si="91"/>
        <v>0</v>
      </c>
      <c r="AF225"/>
      <c r="AG225" s="11">
        <f t="shared" si="92"/>
        <v>0</v>
      </c>
      <c r="AI225" s="11">
        <f t="shared" si="93"/>
        <v>0</v>
      </c>
      <c r="AJ225"/>
      <c r="AK225" s="11">
        <f t="shared" si="94"/>
        <v>0</v>
      </c>
      <c r="AL225" s="16">
        <f t="shared" si="95"/>
        <v>0</v>
      </c>
      <c r="AM225"/>
      <c r="AN225">
        <f t="shared" si="96"/>
        <v>0</v>
      </c>
      <c r="AO225">
        <f t="shared" si="97"/>
        <v>0</v>
      </c>
      <c r="AP225">
        <f t="shared" si="98"/>
        <v>0</v>
      </c>
      <c r="AQ225">
        <f t="shared" si="99"/>
        <v>0</v>
      </c>
      <c r="AR225">
        <f t="shared" si="100"/>
        <v>0</v>
      </c>
      <c r="AS225">
        <f t="shared" si="101"/>
        <v>0</v>
      </c>
      <c r="AT225">
        <f t="shared" si="102"/>
        <v>0</v>
      </c>
      <c r="AU225">
        <f t="shared" si="103"/>
        <v>0</v>
      </c>
      <c r="AV225">
        <f t="shared" si="104"/>
        <v>0</v>
      </c>
      <c r="AW225">
        <f t="shared" si="105"/>
        <v>0</v>
      </c>
      <c r="AX225">
        <f t="shared" si="106"/>
        <v>0</v>
      </c>
      <c r="AY225" s="14" cm="1">
        <f t="array" ref="AY225">SUMPRODUCT(LARGE(AN225:AX225, {1,2,3}))</f>
        <v>0</v>
      </c>
      <c r="AZ225"/>
    </row>
    <row r="226" spans="2:52" x14ac:dyDescent="0.35">
      <c r="B226" t="str">
        <f t="shared" si="109"/>
        <v>EE</v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Q226" s="11">
        <f t="shared" si="87"/>
        <v>0</v>
      </c>
      <c r="S226" s="11">
        <f t="shared" si="88"/>
        <v>0</v>
      </c>
      <c r="T226">
        <v>0</v>
      </c>
      <c r="U226" s="11">
        <f t="shared" ref="U226:U257" si="110">IF(IF(T226,T226+$L226,0)&lt;=100,IF(T226,T226+$L226,0),100)</f>
        <v>0</v>
      </c>
      <c r="V226">
        <v>0</v>
      </c>
      <c r="W226" s="11">
        <f t="shared" si="107"/>
        <v>0</v>
      </c>
      <c r="X226"/>
      <c r="Y226" s="11">
        <f t="shared" si="89"/>
        <v>0</v>
      </c>
      <c r="Z226">
        <v>0</v>
      </c>
      <c r="AA226" s="11">
        <f t="shared" si="85"/>
        <v>0</v>
      </c>
      <c r="AB226"/>
      <c r="AC226" s="11">
        <f t="shared" si="90"/>
        <v>0</v>
      </c>
      <c r="AD226"/>
      <c r="AE226" s="11">
        <f t="shared" si="91"/>
        <v>0</v>
      </c>
      <c r="AF226"/>
      <c r="AG226" s="11">
        <f t="shared" si="92"/>
        <v>0</v>
      </c>
      <c r="AI226" s="11">
        <f t="shared" si="93"/>
        <v>0</v>
      </c>
      <c r="AJ226"/>
      <c r="AK226" s="11">
        <f t="shared" si="94"/>
        <v>0</v>
      </c>
      <c r="AL226" s="16">
        <f t="shared" si="95"/>
        <v>0</v>
      </c>
      <c r="AM226"/>
      <c r="AN226">
        <f t="shared" si="96"/>
        <v>0</v>
      </c>
      <c r="AO226">
        <f t="shared" si="97"/>
        <v>0</v>
      </c>
      <c r="AP226">
        <f t="shared" si="98"/>
        <v>0</v>
      </c>
      <c r="AQ226">
        <f t="shared" si="99"/>
        <v>0</v>
      </c>
      <c r="AR226">
        <f t="shared" si="100"/>
        <v>0</v>
      </c>
      <c r="AS226">
        <f t="shared" si="101"/>
        <v>0</v>
      </c>
      <c r="AT226">
        <f t="shared" si="102"/>
        <v>0</v>
      </c>
      <c r="AU226">
        <f t="shared" si="103"/>
        <v>0</v>
      </c>
      <c r="AV226">
        <f t="shared" si="104"/>
        <v>0</v>
      </c>
      <c r="AW226">
        <f t="shared" si="105"/>
        <v>0</v>
      </c>
      <c r="AX226">
        <f t="shared" si="106"/>
        <v>0</v>
      </c>
      <c r="AY226" s="14" cm="1">
        <f t="array" ref="AY226">SUMPRODUCT(LARGE(AN226:AX226, {1,2,3}))</f>
        <v>0</v>
      </c>
    </row>
    <row r="227" spans="2:52" x14ac:dyDescent="0.35">
      <c r="B227" t="str">
        <f t="shared" si="109"/>
        <v>EE</v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Q227" s="11">
        <f t="shared" si="87"/>
        <v>0</v>
      </c>
      <c r="S227" s="11">
        <f t="shared" si="88"/>
        <v>0</v>
      </c>
      <c r="T227">
        <v>0</v>
      </c>
      <c r="U227" s="11">
        <f t="shared" si="110"/>
        <v>0</v>
      </c>
      <c r="V227">
        <v>0</v>
      </c>
      <c r="W227" s="11">
        <f t="shared" si="107"/>
        <v>0</v>
      </c>
      <c r="X227"/>
      <c r="Y227" s="11">
        <f t="shared" si="89"/>
        <v>0</v>
      </c>
      <c r="Z227">
        <v>0</v>
      </c>
      <c r="AA227" s="11">
        <f t="shared" si="85"/>
        <v>0</v>
      </c>
      <c r="AB227"/>
      <c r="AC227" s="11">
        <f t="shared" si="90"/>
        <v>0</v>
      </c>
      <c r="AD227"/>
      <c r="AE227" s="11">
        <f t="shared" si="91"/>
        <v>0</v>
      </c>
      <c r="AF227"/>
      <c r="AG227" s="11">
        <f t="shared" si="92"/>
        <v>0</v>
      </c>
      <c r="AI227" s="11">
        <f t="shared" si="93"/>
        <v>0</v>
      </c>
      <c r="AJ227"/>
      <c r="AK227" s="11">
        <f t="shared" si="94"/>
        <v>0</v>
      </c>
      <c r="AL227" s="16">
        <f t="shared" si="95"/>
        <v>0</v>
      </c>
      <c r="AN227">
        <f t="shared" si="96"/>
        <v>0</v>
      </c>
      <c r="AO227">
        <f t="shared" si="97"/>
        <v>0</v>
      </c>
      <c r="AP227">
        <f t="shared" si="98"/>
        <v>0</v>
      </c>
      <c r="AQ227">
        <f t="shared" si="99"/>
        <v>0</v>
      </c>
      <c r="AR227">
        <f t="shared" si="100"/>
        <v>0</v>
      </c>
      <c r="AS227">
        <f t="shared" si="101"/>
        <v>0</v>
      </c>
      <c r="AT227">
        <f t="shared" si="102"/>
        <v>0</v>
      </c>
      <c r="AU227">
        <f t="shared" si="103"/>
        <v>0</v>
      </c>
      <c r="AV227">
        <f t="shared" si="104"/>
        <v>0</v>
      </c>
      <c r="AW227">
        <f t="shared" si="105"/>
        <v>0</v>
      </c>
      <c r="AX227">
        <f t="shared" si="106"/>
        <v>0</v>
      </c>
      <c r="AY227" s="14" cm="1">
        <f t="array" ref="AY227">SUMPRODUCT(LARGE(AN227:AX227, {1,2,3}))</f>
        <v>0</v>
      </c>
    </row>
    <row r="228" spans="2:52" x14ac:dyDescent="0.35">
      <c r="B228" t="str">
        <f t="shared" si="109"/>
        <v>EE</v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Q228" s="11">
        <f t="shared" si="87"/>
        <v>0</v>
      </c>
      <c r="S228" s="11">
        <f t="shared" si="88"/>
        <v>0</v>
      </c>
      <c r="T228">
        <v>0</v>
      </c>
      <c r="U228" s="11">
        <f t="shared" si="110"/>
        <v>0</v>
      </c>
      <c r="V228">
        <v>0</v>
      </c>
      <c r="W228" s="11">
        <f t="shared" si="107"/>
        <v>0</v>
      </c>
      <c r="X228"/>
      <c r="Y228" s="11">
        <f t="shared" si="89"/>
        <v>0</v>
      </c>
      <c r="Z228">
        <v>0</v>
      </c>
      <c r="AA228" s="11">
        <f t="shared" si="85"/>
        <v>0</v>
      </c>
      <c r="AB228"/>
      <c r="AC228" s="11">
        <f t="shared" si="90"/>
        <v>0</v>
      </c>
      <c r="AD228"/>
      <c r="AE228" s="11">
        <f t="shared" si="91"/>
        <v>0</v>
      </c>
      <c r="AF228"/>
      <c r="AG228" s="11">
        <f t="shared" si="92"/>
        <v>0</v>
      </c>
      <c r="AI228" s="11">
        <f t="shared" si="93"/>
        <v>0</v>
      </c>
      <c r="AJ228"/>
      <c r="AK228" s="11">
        <f t="shared" si="94"/>
        <v>0</v>
      </c>
      <c r="AL228" s="16">
        <f t="shared" si="95"/>
        <v>0</v>
      </c>
      <c r="AM228"/>
      <c r="AN228">
        <f t="shared" si="96"/>
        <v>0</v>
      </c>
      <c r="AO228">
        <f t="shared" si="97"/>
        <v>0</v>
      </c>
      <c r="AP228">
        <f t="shared" si="98"/>
        <v>0</v>
      </c>
      <c r="AQ228">
        <f t="shared" si="99"/>
        <v>0</v>
      </c>
      <c r="AR228">
        <f t="shared" si="100"/>
        <v>0</v>
      </c>
      <c r="AS228">
        <f t="shared" si="101"/>
        <v>0</v>
      </c>
      <c r="AT228">
        <f t="shared" si="102"/>
        <v>0</v>
      </c>
      <c r="AU228">
        <f t="shared" si="103"/>
        <v>0</v>
      </c>
      <c r="AV228">
        <f t="shared" si="104"/>
        <v>0</v>
      </c>
      <c r="AW228">
        <f t="shared" si="105"/>
        <v>0</v>
      </c>
      <c r="AX228">
        <f t="shared" si="106"/>
        <v>0</v>
      </c>
      <c r="AY228" s="14" cm="1">
        <f t="array" ref="AY228">SUMPRODUCT(LARGE(AN228:AX228, {1,2,3}))</f>
        <v>0</v>
      </c>
      <c r="AZ228"/>
    </row>
    <row r="229" spans="2:52" x14ac:dyDescent="0.35">
      <c r="B229" t="str">
        <f t="shared" si="109"/>
        <v>EE</v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Q229" s="11">
        <f t="shared" si="87"/>
        <v>0</v>
      </c>
      <c r="S229" s="11">
        <f t="shared" si="88"/>
        <v>0</v>
      </c>
      <c r="T229">
        <v>0</v>
      </c>
      <c r="U229" s="11">
        <f t="shared" si="110"/>
        <v>0</v>
      </c>
      <c r="V229">
        <v>0</v>
      </c>
      <c r="W229" s="11">
        <f t="shared" si="107"/>
        <v>0</v>
      </c>
      <c r="X229"/>
      <c r="Y229" s="11">
        <f t="shared" si="89"/>
        <v>0</v>
      </c>
      <c r="Z229">
        <v>0</v>
      </c>
      <c r="AA229" s="11">
        <f t="shared" si="85"/>
        <v>0</v>
      </c>
      <c r="AB229"/>
      <c r="AC229" s="11">
        <f t="shared" si="90"/>
        <v>0</v>
      </c>
      <c r="AD229"/>
      <c r="AE229" s="11">
        <f t="shared" si="91"/>
        <v>0</v>
      </c>
      <c r="AF229"/>
      <c r="AG229" s="11">
        <f t="shared" si="92"/>
        <v>0</v>
      </c>
      <c r="AI229" s="11">
        <f t="shared" si="93"/>
        <v>0</v>
      </c>
      <c r="AJ229"/>
      <c r="AK229" s="11">
        <f t="shared" si="94"/>
        <v>0</v>
      </c>
      <c r="AL229" s="16">
        <f t="shared" si="95"/>
        <v>0</v>
      </c>
      <c r="AN229">
        <f t="shared" si="96"/>
        <v>0</v>
      </c>
      <c r="AO229">
        <f t="shared" si="97"/>
        <v>0</v>
      </c>
      <c r="AP229">
        <f t="shared" si="98"/>
        <v>0</v>
      </c>
      <c r="AQ229">
        <f t="shared" si="99"/>
        <v>0</v>
      </c>
      <c r="AR229">
        <f t="shared" si="100"/>
        <v>0</v>
      </c>
      <c r="AS229">
        <f t="shared" si="101"/>
        <v>0</v>
      </c>
      <c r="AT229">
        <f t="shared" si="102"/>
        <v>0</v>
      </c>
      <c r="AU229">
        <f t="shared" si="103"/>
        <v>0</v>
      </c>
      <c r="AV229">
        <f t="shared" si="104"/>
        <v>0</v>
      </c>
      <c r="AW229">
        <f t="shared" si="105"/>
        <v>0</v>
      </c>
      <c r="AX229">
        <f t="shared" si="106"/>
        <v>0</v>
      </c>
      <c r="AY229" s="14" cm="1">
        <f t="array" ref="AY229">SUMPRODUCT(LARGE(AN229:AX229, {1,2,3}))</f>
        <v>0</v>
      </c>
      <c r="AZ229"/>
    </row>
    <row r="230" spans="2:52" x14ac:dyDescent="0.35">
      <c r="B230" t="str">
        <f t="shared" si="109"/>
        <v>EE</v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Q230" s="11">
        <f t="shared" si="87"/>
        <v>0</v>
      </c>
      <c r="S230" s="11">
        <f t="shared" si="88"/>
        <v>0</v>
      </c>
      <c r="T230">
        <v>0</v>
      </c>
      <c r="U230" s="11">
        <f t="shared" si="110"/>
        <v>0</v>
      </c>
      <c r="V230">
        <v>0</v>
      </c>
      <c r="W230" s="11">
        <f t="shared" si="107"/>
        <v>0</v>
      </c>
      <c r="X230"/>
      <c r="Y230" s="11">
        <f t="shared" si="89"/>
        <v>0</v>
      </c>
      <c r="Z230">
        <v>0</v>
      </c>
      <c r="AA230" s="11">
        <f t="shared" si="85"/>
        <v>0</v>
      </c>
      <c r="AB230"/>
      <c r="AC230" s="11">
        <f t="shared" si="90"/>
        <v>0</v>
      </c>
      <c r="AD230"/>
      <c r="AE230" s="11">
        <f t="shared" si="91"/>
        <v>0</v>
      </c>
      <c r="AF230"/>
      <c r="AG230" s="11">
        <f t="shared" si="92"/>
        <v>0</v>
      </c>
      <c r="AI230" s="11">
        <f t="shared" si="93"/>
        <v>0</v>
      </c>
      <c r="AJ230"/>
      <c r="AK230" s="11">
        <f t="shared" si="94"/>
        <v>0</v>
      </c>
      <c r="AL230" s="16">
        <f t="shared" si="95"/>
        <v>0</v>
      </c>
      <c r="AN230">
        <f t="shared" si="96"/>
        <v>0</v>
      </c>
      <c r="AO230">
        <f t="shared" si="97"/>
        <v>0</v>
      </c>
      <c r="AP230">
        <f t="shared" si="98"/>
        <v>0</v>
      </c>
      <c r="AQ230">
        <f t="shared" si="99"/>
        <v>0</v>
      </c>
      <c r="AR230">
        <f t="shared" si="100"/>
        <v>0</v>
      </c>
      <c r="AS230">
        <f t="shared" si="101"/>
        <v>0</v>
      </c>
      <c r="AT230">
        <f t="shared" si="102"/>
        <v>0</v>
      </c>
      <c r="AU230">
        <f t="shared" si="103"/>
        <v>0</v>
      </c>
      <c r="AV230">
        <f t="shared" si="104"/>
        <v>0</v>
      </c>
      <c r="AW230">
        <f t="shared" si="105"/>
        <v>0</v>
      </c>
      <c r="AX230">
        <f t="shared" si="106"/>
        <v>0</v>
      </c>
      <c r="AY230" s="14" cm="1">
        <f t="array" ref="AY230">SUMPRODUCT(LARGE(AN230:AX230, {1,2,3}))</f>
        <v>0</v>
      </c>
      <c r="AZ230"/>
    </row>
    <row r="231" spans="2:52" x14ac:dyDescent="0.35">
      <c r="B231" t="str">
        <f t="shared" si="109"/>
        <v>EE</v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Q231" s="11">
        <f t="shared" si="87"/>
        <v>0</v>
      </c>
      <c r="S231" s="11">
        <f t="shared" si="88"/>
        <v>0</v>
      </c>
      <c r="T231">
        <v>0</v>
      </c>
      <c r="U231" s="11">
        <f t="shared" si="110"/>
        <v>0</v>
      </c>
      <c r="V231">
        <v>0</v>
      </c>
      <c r="W231" s="11">
        <f t="shared" si="107"/>
        <v>0</v>
      </c>
      <c r="X231"/>
      <c r="Y231" s="11">
        <f t="shared" si="89"/>
        <v>0</v>
      </c>
      <c r="Z231">
        <v>0</v>
      </c>
      <c r="AA231" s="11">
        <f t="shared" si="85"/>
        <v>0</v>
      </c>
      <c r="AB231"/>
      <c r="AC231" s="11">
        <f t="shared" si="90"/>
        <v>0</v>
      </c>
      <c r="AD231"/>
      <c r="AE231" s="11">
        <f t="shared" si="91"/>
        <v>0</v>
      </c>
      <c r="AF231"/>
      <c r="AG231" s="11">
        <f t="shared" si="92"/>
        <v>0</v>
      </c>
      <c r="AI231" s="11">
        <f t="shared" si="93"/>
        <v>0</v>
      </c>
      <c r="AJ231"/>
      <c r="AK231" s="11">
        <f t="shared" si="94"/>
        <v>0</v>
      </c>
      <c r="AL231" s="16">
        <f t="shared" si="95"/>
        <v>0</v>
      </c>
      <c r="AM231"/>
      <c r="AN231">
        <f t="shared" si="96"/>
        <v>0</v>
      </c>
      <c r="AO231">
        <f t="shared" si="97"/>
        <v>0</v>
      </c>
      <c r="AP231">
        <f t="shared" si="98"/>
        <v>0</v>
      </c>
      <c r="AQ231">
        <f t="shared" si="99"/>
        <v>0</v>
      </c>
      <c r="AR231">
        <f t="shared" si="100"/>
        <v>0</v>
      </c>
      <c r="AS231">
        <f t="shared" si="101"/>
        <v>0</v>
      </c>
      <c r="AT231">
        <f t="shared" si="102"/>
        <v>0</v>
      </c>
      <c r="AU231">
        <f t="shared" si="103"/>
        <v>0</v>
      </c>
      <c r="AV231">
        <f t="shared" si="104"/>
        <v>0</v>
      </c>
      <c r="AW231">
        <f t="shared" si="105"/>
        <v>0</v>
      </c>
      <c r="AX231">
        <f t="shared" si="106"/>
        <v>0</v>
      </c>
      <c r="AY231" s="14" cm="1">
        <f t="array" ref="AY231">SUMPRODUCT(LARGE(AN231:AX231, {1,2,3}))</f>
        <v>0</v>
      </c>
    </row>
    <row r="232" spans="2:52" x14ac:dyDescent="0.35">
      <c r="B232" t="str">
        <f t="shared" si="109"/>
        <v>EE</v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Q232" s="11">
        <f t="shared" si="87"/>
        <v>0</v>
      </c>
      <c r="S232" s="11">
        <f t="shared" si="88"/>
        <v>0</v>
      </c>
      <c r="T232">
        <v>0</v>
      </c>
      <c r="U232" s="11">
        <f t="shared" si="110"/>
        <v>0</v>
      </c>
      <c r="V232">
        <v>0</v>
      </c>
      <c r="W232" s="11">
        <f t="shared" si="107"/>
        <v>0</v>
      </c>
      <c r="X232"/>
      <c r="Y232" s="11">
        <f t="shared" si="89"/>
        <v>0</v>
      </c>
      <c r="Z232">
        <v>0</v>
      </c>
      <c r="AA232" s="11">
        <f t="shared" si="85"/>
        <v>0</v>
      </c>
      <c r="AB232"/>
      <c r="AC232" s="11">
        <f t="shared" si="90"/>
        <v>0</v>
      </c>
      <c r="AD232"/>
      <c r="AE232" s="11">
        <f t="shared" si="91"/>
        <v>0</v>
      </c>
      <c r="AF232"/>
      <c r="AG232" s="11">
        <f t="shared" si="92"/>
        <v>0</v>
      </c>
      <c r="AI232" s="11">
        <f t="shared" si="93"/>
        <v>0</v>
      </c>
      <c r="AJ232"/>
      <c r="AK232" s="11">
        <f t="shared" si="94"/>
        <v>0</v>
      </c>
      <c r="AL232" s="16">
        <f t="shared" si="95"/>
        <v>0</v>
      </c>
      <c r="AN232">
        <f t="shared" si="96"/>
        <v>0</v>
      </c>
      <c r="AO232">
        <f t="shared" si="97"/>
        <v>0</v>
      </c>
      <c r="AP232">
        <f t="shared" si="98"/>
        <v>0</v>
      </c>
      <c r="AQ232">
        <f t="shared" si="99"/>
        <v>0</v>
      </c>
      <c r="AR232">
        <f t="shared" si="100"/>
        <v>0</v>
      </c>
      <c r="AS232">
        <f t="shared" si="101"/>
        <v>0</v>
      </c>
      <c r="AT232">
        <f t="shared" si="102"/>
        <v>0</v>
      </c>
      <c r="AU232">
        <f t="shared" si="103"/>
        <v>0</v>
      </c>
      <c r="AV232">
        <f t="shared" si="104"/>
        <v>0</v>
      </c>
      <c r="AW232">
        <f t="shared" si="105"/>
        <v>0</v>
      </c>
      <c r="AX232">
        <f t="shared" si="106"/>
        <v>0</v>
      </c>
      <c r="AY232" s="14" cm="1">
        <f t="array" ref="AY232">SUMPRODUCT(LARGE(AN232:AX232, {1,2,3}))</f>
        <v>0</v>
      </c>
      <c r="AZ232"/>
    </row>
    <row r="233" spans="2:52" x14ac:dyDescent="0.35">
      <c r="B233" t="str">
        <f t="shared" si="109"/>
        <v>EE</v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Q233" s="11">
        <f t="shared" si="87"/>
        <v>0</v>
      </c>
      <c r="S233" s="11">
        <f t="shared" si="88"/>
        <v>0</v>
      </c>
      <c r="T233">
        <v>0</v>
      </c>
      <c r="U233" s="11">
        <f t="shared" si="110"/>
        <v>0</v>
      </c>
      <c r="V233">
        <v>0</v>
      </c>
      <c r="W233" s="11">
        <f t="shared" si="107"/>
        <v>0</v>
      </c>
      <c r="X233"/>
      <c r="Y233" s="11">
        <f t="shared" si="89"/>
        <v>0</v>
      </c>
      <c r="Z233">
        <v>0</v>
      </c>
      <c r="AA233" s="11">
        <f t="shared" si="85"/>
        <v>0</v>
      </c>
      <c r="AB233"/>
      <c r="AC233" s="11">
        <f t="shared" si="90"/>
        <v>0</v>
      </c>
      <c r="AD233"/>
      <c r="AE233" s="11">
        <f t="shared" si="91"/>
        <v>0</v>
      </c>
      <c r="AF233"/>
      <c r="AG233" s="11">
        <f t="shared" si="92"/>
        <v>0</v>
      </c>
      <c r="AI233" s="11">
        <f t="shared" si="93"/>
        <v>0</v>
      </c>
      <c r="AJ233"/>
      <c r="AK233" s="11">
        <f t="shared" si="94"/>
        <v>0</v>
      </c>
      <c r="AL233" s="16">
        <f t="shared" si="95"/>
        <v>0</v>
      </c>
      <c r="AM233"/>
      <c r="AN233">
        <f t="shared" si="96"/>
        <v>0</v>
      </c>
      <c r="AO233">
        <f t="shared" si="97"/>
        <v>0</v>
      </c>
      <c r="AP233">
        <f t="shared" si="98"/>
        <v>0</v>
      </c>
      <c r="AQ233">
        <f t="shared" si="99"/>
        <v>0</v>
      </c>
      <c r="AR233">
        <f t="shared" si="100"/>
        <v>0</v>
      </c>
      <c r="AS233">
        <f t="shared" si="101"/>
        <v>0</v>
      </c>
      <c r="AT233">
        <f t="shared" si="102"/>
        <v>0</v>
      </c>
      <c r="AU233">
        <f t="shared" si="103"/>
        <v>0</v>
      </c>
      <c r="AV233">
        <f t="shared" si="104"/>
        <v>0</v>
      </c>
      <c r="AW233">
        <f t="shared" si="105"/>
        <v>0</v>
      </c>
      <c r="AX233">
        <f t="shared" si="106"/>
        <v>0</v>
      </c>
      <c r="AY233" s="14" cm="1">
        <f t="array" ref="AY233">SUMPRODUCT(LARGE(AN233:AX233, {1,2,3}))</f>
        <v>0</v>
      </c>
    </row>
    <row r="234" spans="2:52" x14ac:dyDescent="0.35">
      <c r="B234" t="str">
        <f t="shared" si="109"/>
        <v>EE</v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Q234" s="11">
        <f t="shared" si="87"/>
        <v>0</v>
      </c>
      <c r="S234" s="11">
        <f t="shared" si="88"/>
        <v>0</v>
      </c>
      <c r="T234">
        <v>0</v>
      </c>
      <c r="U234" s="11">
        <f t="shared" si="110"/>
        <v>0</v>
      </c>
      <c r="V234">
        <v>0</v>
      </c>
      <c r="W234" s="11">
        <f t="shared" si="107"/>
        <v>0</v>
      </c>
      <c r="X234"/>
      <c r="Y234" s="11">
        <f t="shared" si="89"/>
        <v>0</v>
      </c>
      <c r="Z234">
        <v>0</v>
      </c>
      <c r="AA234" s="11">
        <f t="shared" si="85"/>
        <v>0</v>
      </c>
      <c r="AB234"/>
      <c r="AC234" s="11">
        <f t="shared" si="90"/>
        <v>0</v>
      </c>
      <c r="AD234"/>
      <c r="AE234" s="11">
        <f t="shared" si="91"/>
        <v>0</v>
      </c>
      <c r="AF234"/>
      <c r="AG234" s="11">
        <f t="shared" si="92"/>
        <v>0</v>
      </c>
      <c r="AI234" s="11">
        <f t="shared" si="93"/>
        <v>0</v>
      </c>
      <c r="AJ234"/>
      <c r="AK234" s="11">
        <f t="shared" si="94"/>
        <v>0</v>
      </c>
      <c r="AL234" s="16">
        <f t="shared" si="95"/>
        <v>0</v>
      </c>
      <c r="AM234"/>
      <c r="AN234">
        <f t="shared" si="96"/>
        <v>0</v>
      </c>
      <c r="AO234">
        <f t="shared" si="97"/>
        <v>0</v>
      </c>
      <c r="AP234">
        <f t="shared" si="98"/>
        <v>0</v>
      </c>
      <c r="AQ234">
        <f t="shared" si="99"/>
        <v>0</v>
      </c>
      <c r="AR234">
        <f t="shared" si="100"/>
        <v>0</v>
      </c>
      <c r="AS234">
        <f t="shared" si="101"/>
        <v>0</v>
      </c>
      <c r="AT234">
        <f t="shared" si="102"/>
        <v>0</v>
      </c>
      <c r="AU234">
        <f t="shared" si="103"/>
        <v>0</v>
      </c>
      <c r="AV234">
        <f t="shared" si="104"/>
        <v>0</v>
      </c>
      <c r="AW234">
        <f t="shared" si="105"/>
        <v>0</v>
      </c>
      <c r="AX234">
        <f t="shared" si="106"/>
        <v>0</v>
      </c>
      <c r="AY234" s="14" cm="1">
        <f t="array" ref="AY234">SUMPRODUCT(LARGE(AN234:AX234, {1,2,3}))</f>
        <v>0</v>
      </c>
      <c r="AZ234"/>
    </row>
    <row r="235" spans="2:52" x14ac:dyDescent="0.35">
      <c r="B235" t="str">
        <f t="shared" si="109"/>
        <v>EE</v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Q235" s="11">
        <f t="shared" si="87"/>
        <v>0</v>
      </c>
      <c r="S235" s="11">
        <f t="shared" si="88"/>
        <v>0</v>
      </c>
      <c r="T235">
        <v>0</v>
      </c>
      <c r="U235" s="11">
        <f t="shared" si="110"/>
        <v>0</v>
      </c>
      <c r="V235">
        <v>0</v>
      </c>
      <c r="W235" s="11">
        <f t="shared" si="107"/>
        <v>0</v>
      </c>
      <c r="X235"/>
      <c r="Y235" s="11">
        <f t="shared" si="89"/>
        <v>0</v>
      </c>
      <c r="Z235">
        <v>0</v>
      </c>
      <c r="AA235" s="11">
        <f t="shared" si="85"/>
        <v>0</v>
      </c>
      <c r="AB235"/>
      <c r="AC235" s="11">
        <f t="shared" si="90"/>
        <v>0</v>
      </c>
      <c r="AD235"/>
      <c r="AE235" s="11">
        <f t="shared" si="91"/>
        <v>0</v>
      </c>
      <c r="AF235"/>
      <c r="AG235" s="11">
        <f t="shared" si="92"/>
        <v>0</v>
      </c>
      <c r="AI235" s="11">
        <f t="shared" si="93"/>
        <v>0</v>
      </c>
      <c r="AJ235"/>
      <c r="AK235" s="11">
        <f t="shared" si="94"/>
        <v>0</v>
      </c>
      <c r="AL235" s="16">
        <f t="shared" si="95"/>
        <v>0</v>
      </c>
      <c r="AM235"/>
      <c r="AN235">
        <f t="shared" si="96"/>
        <v>0</v>
      </c>
      <c r="AO235">
        <f t="shared" si="97"/>
        <v>0</v>
      </c>
      <c r="AP235">
        <f t="shared" si="98"/>
        <v>0</v>
      </c>
      <c r="AQ235">
        <f t="shared" si="99"/>
        <v>0</v>
      </c>
      <c r="AR235">
        <f t="shared" si="100"/>
        <v>0</v>
      </c>
      <c r="AS235">
        <f t="shared" si="101"/>
        <v>0</v>
      </c>
      <c r="AT235">
        <f t="shared" si="102"/>
        <v>0</v>
      </c>
      <c r="AU235">
        <f t="shared" si="103"/>
        <v>0</v>
      </c>
      <c r="AV235">
        <f t="shared" si="104"/>
        <v>0</v>
      </c>
      <c r="AW235">
        <f t="shared" si="105"/>
        <v>0</v>
      </c>
      <c r="AX235">
        <f t="shared" si="106"/>
        <v>0</v>
      </c>
      <c r="AY235" s="14" cm="1">
        <f t="array" ref="AY235">SUMPRODUCT(LARGE(AN235:AX235, {1,2,3}))</f>
        <v>0</v>
      </c>
      <c r="AZ235"/>
    </row>
    <row r="236" spans="2:52" x14ac:dyDescent="0.35">
      <c r="B236" t="str">
        <f t="shared" si="109"/>
        <v>EE</v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Q236" s="11">
        <f t="shared" si="87"/>
        <v>0</v>
      </c>
      <c r="S236" s="11">
        <f t="shared" si="88"/>
        <v>0</v>
      </c>
      <c r="T236">
        <v>0</v>
      </c>
      <c r="U236" s="11">
        <f t="shared" si="110"/>
        <v>0</v>
      </c>
      <c r="V236">
        <v>0</v>
      </c>
      <c r="W236" s="11">
        <f t="shared" si="107"/>
        <v>0</v>
      </c>
      <c r="X236"/>
      <c r="Y236" s="11">
        <f t="shared" si="89"/>
        <v>0</v>
      </c>
      <c r="Z236">
        <v>0</v>
      </c>
      <c r="AA236" s="11">
        <f t="shared" si="85"/>
        <v>0</v>
      </c>
      <c r="AB236"/>
      <c r="AC236" s="11">
        <f t="shared" si="90"/>
        <v>0</v>
      </c>
      <c r="AD236"/>
      <c r="AE236" s="11">
        <f t="shared" si="91"/>
        <v>0</v>
      </c>
      <c r="AF236"/>
      <c r="AG236" s="11">
        <f t="shared" si="92"/>
        <v>0</v>
      </c>
      <c r="AI236" s="11">
        <f t="shared" si="93"/>
        <v>0</v>
      </c>
      <c r="AJ236"/>
      <c r="AK236" s="11">
        <f t="shared" si="94"/>
        <v>0</v>
      </c>
      <c r="AL236" s="16">
        <f t="shared" si="95"/>
        <v>0</v>
      </c>
      <c r="AN236">
        <f t="shared" si="96"/>
        <v>0</v>
      </c>
      <c r="AO236">
        <f t="shared" si="97"/>
        <v>0</v>
      </c>
      <c r="AP236">
        <f t="shared" si="98"/>
        <v>0</v>
      </c>
      <c r="AQ236">
        <f t="shared" si="99"/>
        <v>0</v>
      </c>
      <c r="AR236">
        <f t="shared" si="100"/>
        <v>0</v>
      </c>
      <c r="AS236">
        <f t="shared" si="101"/>
        <v>0</v>
      </c>
      <c r="AT236">
        <f t="shared" si="102"/>
        <v>0</v>
      </c>
      <c r="AU236">
        <f t="shared" si="103"/>
        <v>0</v>
      </c>
      <c r="AV236">
        <f t="shared" si="104"/>
        <v>0</v>
      </c>
      <c r="AW236">
        <f t="shared" si="105"/>
        <v>0</v>
      </c>
      <c r="AX236">
        <f t="shared" si="106"/>
        <v>0</v>
      </c>
      <c r="AY236" s="14" cm="1">
        <f t="array" ref="AY236">SUMPRODUCT(LARGE(AN236:AX236, {1,2,3}))</f>
        <v>0</v>
      </c>
    </row>
    <row r="237" spans="2:52" x14ac:dyDescent="0.35">
      <c r="B237" t="str">
        <f t="shared" si="109"/>
        <v>EE</v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Q237" s="11">
        <f t="shared" si="87"/>
        <v>0</v>
      </c>
      <c r="S237" s="11">
        <f t="shared" si="88"/>
        <v>0</v>
      </c>
      <c r="T237">
        <v>0</v>
      </c>
      <c r="U237" s="11">
        <f t="shared" si="110"/>
        <v>0</v>
      </c>
      <c r="V237">
        <v>0</v>
      </c>
      <c r="W237" s="11">
        <f t="shared" ref="W237:W268" si="111">IF(IF(V237,V237+$M237,0)&lt;=100,IF(V237,V237+$M237,0),100)</f>
        <v>0</v>
      </c>
      <c r="X237"/>
      <c r="Y237" s="11">
        <f t="shared" si="89"/>
        <v>0</v>
      </c>
      <c r="Z237">
        <v>0</v>
      </c>
      <c r="AA237" s="11">
        <f t="shared" si="85"/>
        <v>0</v>
      </c>
      <c r="AB237"/>
      <c r="AC237" s="11">
        <f t="shared" si="90"/>
        <v>0</v>
      </c>
      <c r="AD237"/>
      <c r="AE237" s="11">
        <f t="shared" si="91"/>
        <v>0</v>
      </c>
      <c r="AF237"/>
      <c r="AG237" s="11">
        <f t="shared" si="92"/>
        <v>0</v>
      </c>
      <c r="AI237" s="11">
        <f t="shared" si="93"/>
        <v>0</v>
      </c>
      <c r="AJ237"/>
      <c r="AK237" s="11">
        <f t="shared" si="94"/>
        <v>0</v>
      </c>
      <c r="AL237" s="16">
        <f t="shared" si="95"/>
        <v>0</v>
      </c>
      <c r="AN237">
        <f t="shared" si="96"/>
        <v>0</v>
      </c>
      <c r="AO237">
        <f t="shared" si="97"/>
        <v>0</v>
      </c>
      <c r="AP237">
        <f t="shared" si="98"/>
        <v>0</v>
      </c>
      <c r="AQ237">
        <f t="shared" si="99"/>
        <v>0</v>
      </c>
      <c r="AR237">
        <f t="shared" si="100"/>
        <v>0</v>
      </c>
      <c r="AS237">
        <f t="shared" si="101"/>
        <v>0</v>
      </c>
      <c r="AT237">
        <f t="shared" si="102"/>
        <v>0</v>
      </c>
      <c r="AU237">
        <f t="shared" si="103"/>
        <v>0</v>
      </c>
      <c r="AV237">
        <f t="shared" si="104"/>
        <v>0</v>
      </c>
      <c r="AW237">
        <f t="shared" si="105"/>
        <v>0</v>
      </c>
      <c r="AX237">
        <f t="shared" si="106"/>
        <v>0</v>
      </c>
      <c r="AY237" s="14" cm="1">
        <f t="array" ref="AY237">SUMPRODUCT(LARGE(AN237:AX237, {1,2,3}))</f>
        <v>0</v>
      </c>
    </row>
    <row r="238" spans="2:52" x14ac:dyDescent="0.35">
      <c r="B238" t="str">
        <f t="shared" si="109"/>
        <v>EE</v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Q238" s="11">
        <f t="shared" si="87"/>
        <v>0</v>
      </c>
      <c r="S238" s="11">
        <f t="shared" si="88"/>
        <v>0</v>
      </c>
      <c r="T238">
        <v>0</v>
      </c>
      <c r="U238" s="11">
        <f t="shared" si="110"/>
        <v>0</v>
      </c>
      <c r="V238">
        <v>0</v>
      </c>
      <c r="W238" s="11">
        <f t="shared" si="111"/>
        <v>0</v>
      </c>
      <c r="X238"/>
      <c r="Y238" s="11">
        <f t="shared" si="89"/>
        <v>0</v>
      </c>
      <c r="Z238">
        <v>0</v>
      </c>
      <c r="AA238" s="11">
        <f t="shared" si="85"/>
        <v>0</v>
      </c>
      <c r="AB238"/>
      <c r="AC238" s="11">
        <f t="shared" si="90"/>
        <v>0</v>
      </c>
      <c r="AD238"/>
      <c r="AE238" s="11">
        <f t="shared" si="91"/>
        <v>0</v>
      </c>
      <c r="AF238"/>
      <c r="AG238" s="11">
        <f t="shared" si="92"/>
        <v>0</v>
      </c>
      <c r="AI238" s="11">
        <f t="shared" si="93"/>
        <v>0</v>
      </c>
      <c r="AJ238"/>
      <c r="AK238" s="11">
        <f t="shared" si="94"/>
        <v>0</v>
      </c>
      <c r="AL238" s="16">
        <f t="shared" si="95"/>
        <v>0</v>
      </c>
      <c r="AN238">
        <f t="shared" si="96"/>
        <v>0</v>
      </c>
      <c r="AO238">
        <f t="shared" si="97"/>
        <v>0</v>
      </c>
      <c r="AP238">
        <f t="shared" si="98"/>
        <v>0</v>
      </c>
      <c r="AQ238">
        <f t="shared" si="99"/>
        <v>0</v>
      </c>
      <c r="AR238">
        <f t="shared" si="100"/>
        <v>0</v>
      </c>
      <c r="AS238">
        <f t="shared" si="101"/>
        <v>0</v>
      </c>
      <c r="AT238">
        <f t="shared" si="102"/>
        <v>0</v>
      </c>
      <c r="AU238">
        <f t="shared" si="103"/>
        <v>0</v>
      </c>
      <c r="AV238">
        <f t="shared" si="104"/>
        <v>0</v>
      </c>
      <c r="AW238">
        <f t="shared" si="105"/>
        <v>0</v>
      </c>
      <c r="AX238">
        <f t="shared" si="106"/>
        <v>0</v>
      </c>
      <c r="AY238" s="14" cm="1">
        <f t="array" ref="AY238">SUMPRODUCT(LARGE(AN238:AX238, {1,2,3}))</f>
        <v>0</v>
      </c>
      <c r="AZ238"/>
    </row>
    <row r="239" spans="2:52" x14ac:dyDescent="0.35">
      <c r="B239" t="str">
        <f t="shared" si="109"/>
        <v>EE</v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Q239" s="11">
        <f t="shared" si="87"/>
        <v>0</v>
      </c>
      <c r="S239" s="11">
        <v>0</v>
      </c>
      <c r="T239">
        <v>0</v>
      </c>
      <c r="U239" s="11">
        <f t="shared" si="110"/>
        <v>0</v>
      </c>
      <c r="V239">
        <v>0</v>
      </c>
      <c r="W239" s="11">
        <f t="shared" si="111"/>
        <v>0</v>
      </c>
      <c r="X239"/>
      <c r="Y239" s="11">
        <f t="shared" si="89"/>
        <v>0</v>
      </c>
      <c r="Z239">
        <v>0</v>
      </c>
      <c r="AA239" s="11">
        <f t="shared" si="85"/>
        <v>0</v>
      </c>
      <c r="AB239"/>
      <c r="AC239" s="11">
        <f t="shared" si="90"/>
        <v>0</v>
      </c>
      <c r="AD239"/>
      <c r="AE239" s="11">
        <f t="shared" si="91"/>
        <v>0</v>
      </c>
      <c r="AF239"/>
      <c r="AG239" s="11">
        <f t="shared" si="92"/>
        <v>0</v>
      </c>
      <c r="AI239" s="11">
        <f t="shared" si="93"/>
        <v>0</v>
      </c>
      <c r="AJ239"/>
      <c r="AK239" s="11">
        <f t="shared" si="94"/>
        <v>0</v>
      </c>
      <c r="AL239" s="16">
        <f t="shared" si="95"/>
        <v>0</v>
      </c>
      <c r="AM239"/>
      <c r="AN239">
        <f t="shared" si="96"/>
        <v>0</v>
      </c>
      <c r="AO239">
        <f t="shared" si="97"/>
        <v>0</v>
      </c>
      <c r="AP239">
        <f t="shared" si="98"/>
        <v>0</v>
      </c>
      <c r="AQ239">
        <f t="shared" si="99"/>
        <v>0</v>
      </c>
      <c r="AR239">
        <f t="shared" si="100"/>
        <v>0</v>
      </c>
      <c r="AS239">
        <f t="shared" si="101"/>
        <v>0</v>
      </c>
      <c r="AT239">
        <f t="shared" si="102"/>
        <v>0</v>
      </c>
      <c r="AU239">
        <f t="shared" si="103"/>
        <v>0</v>
      </c>
      <c r="AV239">
        <f t="shared" si="104"/>
        <v>0</v>
      </c>
      <c r="AW239">
        <f t="shared" si="105"/>
        <v>0</v>
      </c>
      <c r="AX239">
        <f t="shared" si="106"/>
        <v>0</v>
      </c>
      <c r="AY239" s="14" cm="1">
        <f t="array" ref="AY239">SUMPRODUCT(LARGE(AN239:AX239, {1,2,3}))</f>
        <v>0</v>
      </c>
      <c r="AZ239"/>
    </row>
    <row r="240" spans="2:52" x14ac:dyDescent="0.35">
      <c r="B240" t="str">
        <f t="shared" si="109"/>
        <v>EE</v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Q240" s="11">
        <f t="shared" si="87"/>
        <v>0</v>
      </c>
      <c r="S240" s="11">
        <f t="shared" ref="S240:S271" si="112">IF(IF(R240,R240+$L240,0)&lt;=100,IF(R240,R240+$L240,0),100)</f>
        <v>0</v>
      </c>
      <c r="T240">
        <v>0</v>
      </c>
      <c r="U240" s="11">
        <f t="shared" si="110"/>
        <v>0</v>
      </c>
      <c r="V240">
        <v>0</v>
      </c>
      <c r="W240" s="11">
        <f t="shared" si="111"/>
        <v>0</v>
      </c>
      <c r="X240"/>
      <c r="Y240" s="11">
        <f t="shared" si="89"/>
        <v>0</v>
      </c>
      <c r="Z240">
        <v>0</v>
      </c>
      <c r="AA240" s="11">
        <f t="shared" si="85"/>
        <v>0</v>
      </c>
      <c r="AB240"/>
      <c r="AC240" s="11">
        <f t="shared" si="90"/>
        <v>0</v>
      </c>
      <c r="AD240"/>
      <c r="AE240" s="11">
        <f t="shared" si="91"/>
        <v>0</v>
      </c>
      <c r="AF240"/>
      <c r="AG240" s="11">
        <f t="shared" si="92"/>
        <v>0</v>
      </c>
      <c r="AI240" s="11">
        <f t="shared" si="93"/>
        <v>0</v>
      </c>
      <c r="AJ240"/>
      <c r="AK240" s="11">
        <f t="shared" si="94"/>
        <v>0</v>
      </c>
      <c r="AL240" s="16">
        <f t="shared" si="95"/>
        <v>0</v>
      </c>
      <c r="AM240"/>
      <c r="AN240">
        <f t="shared" si="96"/>
        <v>0</v>
      </c>
      <c r="AO240">
        <f t="shared" si="97"/>
        <v>0</v>
      </c>
      <c r="AP240">
        <f t="shared" si="98"/>
        <v>0</v>
      </c>
      <c r="AQ240">
        <f t="shared" si="99"/>
        <v>0</v>
      </c>
      <c r="AR240">
        <f t="shared" si="100"/>
        <v>0</v>
      </c>
      <c r="AS240">
        <f t="shared" si="101"/>
        <v>0</v>
      </c>
      <c r="AT240">
        <f t="shared" si="102"/>
        <v>0</v>
      </c>
      <c r="AU240">
        <f t="shared" si="103"/>
        <v>0</v>
      </c>
      <c r="AV240">
        <f t="shared" si="104"/>
        <v>0</v>
      </c>
      <c r="AW240">
        <f t="shared" si="105"/>
        <v>0</v>
      </c>
      <c r="AX240">
        <f t="shared" si="106"/>
        <v>0</v>
      </c>
      <c r="AY240" s="14" cm="1">
        <f t="array" ref="AY240">SUMPRODUCT(LARGE(AN240:AX240, {1,2,3}))</f>
        <v>0</v>
      </c>
      <c r="AZ240"/>
    </row>
    <row r="241" spans="2:52" x14ac:dyDescent="0.35">
      <c r="B241" t="str">
        <f t="shared" si="109"/>
        <v>EE</v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Q241" s="11">
        <f t="shared" si="87"/>
        <v>0</v>
      </c>
      <c r="S241" s="11">
        <f t="shared" si="112"/>
        <v>0</v>
      </c>
      <c r="T241">
        <v>0</v>
      </c>
      <c r="U241" s="11">
        <f t="shared" si="110"/>
        <v>0</v>
      </c>
      <c r="V241">
        <v>0</v>
      </c>
      <c r="W241" s="11">
        <f t="shared" si="111"/>
        <v>0</v>
      </c>
      <c r="X241"/>
      <c r="Y241" s="11">
        <f t="shared" si="89"/>
        <v>0</v>
      </c>
      <c r="Z241">
        <v>0</v>
      </c>
      <c r="AA241" s="11">
        <f t="shared" si="85"/>
        <v>0</v>
      </c>
      <c r="AB241"/>
      <c r="AC241" s="11">
        <f t="shared" si="90"/>
        <v>0</v>
      </c>
      <c r="AD241"/>
      <c r="AE241" s="11">
        <f t="shared" si="91"/>
        <v>0</v>
      </c>
      <c r="AF241"/>
      <c r="AG241" s="11">
        <f t="shared" si="92"/>
        <v>0</v>
      </c>
      <c r="AI241" s="11">
        <f t="shared" si="93"/>
        <v>0</v>
      </c>
      <c r="AJ241"/>
      <c r="AK241" s="11">
        <f t="shared" si="94"/>
        <v>0</v>
      </c>
      <c r="AL241" s="16">
        <f t="shared" si="95"/>
        <v>0</v>
      </c>
      <c r="AN241">
        <f t="shared" si="96"/>
        <v>0</v>
      </c>
      <c r="AO241">
        <f t="shared" si="97"/>
        <v>0</v>
      </c>
      <c r="AP241">
        <f t="shared" si="98"/>
        <v>0</v>
      </c>
      <c r="AQ241">
        <f t="shared" si="99"/>
        <v>0</v>
      </c>
      <c r="AR241">
        <f t="shared" si="100"/>
        <v>0</v>
      </c>
      <c r="AS241">
        <f t="shared" si="101"/>
        <v>0</v>
      </c>
      <c r="AT241">
        <f t="shared" si="102"/>
        <v>0</v>
      </c>
      <c r="AU241">
        <f t="shared" si="103"/>
        <v>0</v>
      </c>
      <c r="AV241">
        <f t="shared" si="104"/>
        <v>0</v>
      </c>
      <c r="AW241">
        <f t="shared" si="105"/>
        <v>0</v>
      </c>
      <c r="AX241">
        <f t="shared" si="106"/>
        <v>0</v>
      </c>
      <c r="AY241" s="14" cm="1">
        <f t="array" ref="AY241">SUMPRODUCT(LARGE(AN241:AX241, {1,2,3}))</f>
        <v>0</v>
      </c>
      <c r="AZ241"/>
    </row>
    <row r="242" spans="2:52" x14ac:dyDescent="0.35">
      <c r="B242" t="str">
        <f t="shared" si="109"/>
        <v>EE</v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Q242" s="11">
        <f t="shared" si="87"/>
        <v>0</v>
      </c>
      <c r="S242" s="11">
        <f t="shared" si="112"/>
        <v>0</v>
      </c>
      <c r="T242">
        <v>0</v>
      </c>
      <c r="U242" s="11">
        <f t="shared" si="110"/>
        <v>0</v>
      </c>
      <c r="V242">
        <v>0</v>
      </c>
      <c r="W242" s="11">
        <f t="shared" si="111"/>
        <v>0</v>
      </c>
      <c r="X242"/>
      <c r="Y242" s="11">
        <f t="shared" si="89"/>
        <v>0</v>
      </c>
      <c r="Z242">
        <v>0</v>
      </c>
      <c r="AA242" s="11">
        <f t="shared" si="85"/>
        <v>0</v>
      </c>
      <c r="AB242"/>
      <c r="AC242" s="11">
        <f t="shared" si="90"/>
        <v>0</v>
      </c>
      <c r="AD242"/>
      <c r="AE242" s="11">
        <f t="shared" si="91"/>
        <v>0</v>
      </c>
      <c r="AF242"/>
      <c r="AG242" s="11">
        <f t="shared" si="92"/>
        <v>0</v>
      </c>
      <c r="AI242" s="11">
        <f t="shared" si="93"/>
        <v>0</v>
      </c>
      <c r="AJ242"/>
      <c r="AK242" s="11">
        <f t="shared" si="94"/>
        <v>0</v>
      </c>
      <c r="AL242" s="16">
        <f t="shared" si="95"/>
        <v>0</v>
      </c>
      <c r="AN242">
        <f t="shared" si="96"/>
        <v>0</v>
      </c>
      <c r="AO242">
        <f t="shared" si="97"/>
        <v>0</v>
      </c>
      <c r="AP242">
        <f t="shared" si="98"/>
        <v>0</v>
      </c>
      <c r="AQ242">
        <f t="shared" si="99"/>
        <v>0</v>
      </c>
      <c r="AR242">
        <f t="shared" si="100"/>
        <v>0</v>
      </c>
      <c r="AS242">
        <f t="shared" si="101"/>
        <v>0</v>
      </c>
      <c r="AT242">
        <f t="shared" si="102"/>
        <v>0</v>
      </c>
      <c r="AU242">
        <f t="shared" si="103"/>
        <v>0</v>
      </c>
      <c r="AV242">
        <f t="shared" si="104"/>
        <v>0</v>
      </c>
      <c r="AW242">
        <f t="shared" si="105"/>
        <v>0</v>
      </c>
      <c r="AX242">
        <f t="shared" si="106"/>
        <v>0</v>
      </c>
      <c r="AY242" s="14" cm="1">
        <f t="array" ref="AY242">SUMPRODUCT(LARGE(AN242:AX242, {1,2,3}))</f>
        <v>0</v>
      </c>
      <c r="AZ242"/>
    </row>
    <row r="243" spans="2:52" x14ac:dyDescent="0.35">
      <c r="B243" t="str">
        <f t="shared" si="109"/>
        <v>EE</v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Q243" s="11">
        <f t="shared" si="87"/>
        <v>0</v>
      </c>
      <c r="S243" s="11">
        <f t="shared" si="112"/>
        <v>0</v>
      </c>
      <c r="T243">
        <v>0</v>
      </c>
      <c r="U243" s="11">
        <f t="shared" si="110"/>
        <v>0</v>
      </c>
      <c r="V243">
        <v>0</v>
      </c>
      <c r="W243" s="11">
        <f t="shared" si="111"/>
        <v>0</v>
      </c>
      <c r="X243"/>
      <c r="Y243" s="11">
        <f t="shared" si="89"/>
        <v>0</v>
      </c>
      <c r="Z243">
        <v>0</v>
      </c>
      <c r="AA243" s="11">
        <f t="shared" si="85"/>
        <v>0</v>
      </c>
      <c r="AB243"/>
      <c r="AC243" s="11">
        <f t="shared" si="90"/>
        <v>0</v>
      </c>
      <c r="AD243"/>
      <c r="AE243" s="11">
        <f t="shared" si="91"/>
        <v>0</v>
      </c>
      <c r="AF243"/>
      <c r="AG243" s="11">
        <f t="shared" si="92"/>
        <v>0</v>
      </c>
      <c r="AI243" s="11">
        <f t="shared" si="93"/>
        <v>0</v>
      </c>
      <c r="AJ243"/>
      <c r="AK243" s="11">
        <f t="shared" si="94"/>
        <v>0</v>
      </c>
      <c r="AL243" s="16">
        <f t="shared" si="95"/>
        <v>0</v>
      </c>
      <c r="AM243"/>
      <c r="AN243">
        <f t="shared" si="96"/>
        <v>0</v>
      </c>
      <c r="AO243">
        <f t="shared" si="97"/>
        <v>0</v>
      </c>
      <c r="AP243">
        <f t="shared" si="98"/>
        <v>0</v>
      </c>
      <c r="AQ243">
        <f t="shared" si="99"/>
        <v>0</v>
      </c>
      <c r="AR243">
        <f t="shared" si="100"/>
        <v>0</v>
      </c>
      <c r="AS243">
        <f t="shared" si="101"/>
        <v>0</v>
      </c>
      <c r="AT243">
        <f t="shared" si="102"/>
        <v>0</v>
      </c>
      <c r="AU243">
        <f t="shared" si="103"/>
        <v>0</v>
      </c>
      <c r="AV243">
        <f t="shared" si="104"/>
        <v>0</v>
      </c>
      <c r="AW243">
        <f t="shared" si="105"/>
        <v>0</v>
      </c>
      <c r="AX243">
        <f t="shared" si="106"/>
        <v>0</v>
      </c>
      <c r="AY243" s="14" cm="1">
        <f t="array" ref="AY243">SUMPRODUCT(LARGE(AN243:AX243, {1,2,3}))</f>
        <v>0</v>
      </c>
    </row>
    <row r="244" spans="2:52" x14ac:dyDescent="0.35">
      <c r="B244" t="str">
        <f t="shared" si="109"/>
        <v>EE</v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Q244" s="11">
        <f t="shared" si="87"/>
        <v>0</v>
      </c>
      <c r="S244" s="11">
        <f t="shared" si="112"/>
        <v>0</v>
      </c>
      <c r="T244">
        <v>0</v>
      </c>
      <c r="U244" s="11">
        <f t="shared" si="110"/>
        <v>0</v>
      </c>
      <c r="V244">
        <v>0</v>
      </c>
      <c r="W244" s="11">
        <f t="shared" si="111"/>
        <v>0</v>
      </c>
      <c r="X244"/>
      <c r="Y244" s="11">
        <f t="shared" si="89"/>
        <v>0</v>
      </c>
      <c r="Z244">
        <v>0</v>
      </c>
      <c r="AA244" s="11">
        <f t="shared" si="85"/>
        <v>0</v>
      </c>
      <c r="AB244"/>
      <c r="AC244" s="11">
        <f t="shared" si="90"/>
        <v>0</v>
      </c>
      <c r="AD244"/>
      <c r="AE244" s="11">
        <f t="shared" si="91"/>
        <v>0</v>
      </c>
      <c r="AF244"/>
      <c r="AG244" s="11">
        <f t="shared" si="92"/>
        <v>0</v>
      </c>
      <c r="AI244" s="11">
        <f t="shared" si="93"/>
        <v>0</v>
      </c>
      <c r="AJ244"/>
      <c r="AK244" s="11">
        <f t="shared" si="94"/>
        <v>0</v>
      </c>
      <c r="AL244" s="16">
        <f t="shared" si="95"/>
        <v>0</v>
      </c>
      <c r="AM244"/>
      <c r="AN244">
        <f t="shared" si="96"/>
        <v>0</v>
      </c>
      <c r="AO244">
        <f t="shared" si="97"/>
        <v>0</v>
      </c>
      <c r="AP244">
        <f t="shared" si="98"/>
        <v>0</v>
      </c>
      <c r="AQ244">
        <f t="shared" si="99"/>
        <v>0</v>
      </c>
      <c r="AR244">
        <f t="shared" si="100"/>
        <v>0</v>
      </c>
      <c r="AS244">
        <f t="shared" si="101"/>
        <v>0</v>
      </c>
      <c r="AT244">
        <f t="shared" si="102"/>
        <v>0</v>
      </c>
      <c r="AU244">
        <f t="shared" si="103"/>
        <v>0</v>
      </c>
      <c r="AV244">
        <f t="shared" si="104"/>
        <v>0</v>
      </c>
      <c r="AW244">
        <f t="shared" si="105"/>
        <v>0</v>
      </c>
      <c r="AX244">
        <f t="shared" si="106"/>
        <v>0</v>
      </c>
      <c r="AY244" s="14" cm="1">
        <f t="array" ref="AY244">SUMPRODUCT(LARGE(AN244:AX244, {1,2,3}))</f>
        <v>0</v>
      </c>
      <c r="AZ244"/>
    </row>
    <row r="245" spans="2:52" x14ac:dyDescent="0.35">
      <c r="B245" t="str">
        <f t="shared" si="109"/>
        <v>EE</v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Q245" s="11">
        <f t="shared" si="87"/>
        <v>0</v>
      </c>
      <c r="S245" s="11">
        <f t="shared" si="112"/>
        <v>0</v>
      </c>
      <c r="T245">
        <v>0</v>
      </c>
      <c r="U245" s="11">
        <f t="shared" si="110"/>
        <v>0</v>
      </c>
      <c r="V245">
        <v>0</v>
      </c>
      <c r="W245" s="11">
        <f t="shared" si="111"/>
        <v>0</v>
      </c>
      <c r="X245"/>
      <c r="Y245" s="11">
        <f t="shared" si="89"/>
        <v>0</v>
      </c>
      <c r="Z245">
        <v>0</v>
      </c>
      <c r="AA245" s="11">
        <f t="shared" ref="AA245:AA308" si="113">IF(IF(Z245,Z245+$M245,0)&lt;=100,IF(Z245,Z245+$M245,0),100)</f>
        <v>0</v>
      </c>
      <c r="AB245"/>
      <c r="AC245" s="11">
        <f t="shared" si="90"/>
        <v>0</v>
      </c>
      <c r="AD245"/>
      <c r="AE245" s="11">
        <f t="shared" si="91"/>
        <v>0</v>
      </c>
      <c r="AF245"/>
      <c r="AG245" s="11">
        <f t="shared" si="92"/>
        <v>0</v>
      </c>
      <c r="AI245" s="11">
        <f t="shared" si="93"/>
        <v>0</v>
      </c>
      <c r="AJ245"/>
      <c r="AK245" s="11">
        <f t="shared" si="94"/>
        <v>0</v>
      </c>
      <c r="AL245" s="16">
        <f t="shared" si="95"/>
        <v>0</v>
      </c>
      <c r="AN245">
        <f t="shared" si="96"/>
        <v>0</v>
      </c>
      <c r="AO245">
        <f t="shared" si="97"/>
        <v>0</v>
      </c>
      <c r="AP245">
        <f t="shared" si="98"/>
        <v>0</v>
      </c>
      <c r="AQ245">
        <f t="shared" si="99"/>
        <v>0</v>
      </c>
      <c r="AR245">
        <f t="shared" si="100"/>
        <v>0</v>
      </c>
      <c r="AS245">
        <f t="shared" si="101"/>
        <v>0</v>
      </c>
      <c r="AT245">
        <f t="shared" si="102"/>
        <v>0</v>
      </c>
      <c r="AU245">
        <f t="shared" si="103"/>
        <v>0</v>
      </c>
      <c r="AV245">
        <f t="shared" si="104"/>
        <v>0</v>
      </c>
      <c r="AW245">
        <f t="shared" si="105"/>
        <v>0</v>
      </c>
      <c r="AX245">
        <f t="shared" si="106"/>
        <v>0</v>
      </c>
      <c r="AY245" s="14" cm="1">
        <f t="array" ref="AY245">SUMPRODUCT(LARGE(AN245:AX245, {1,2,3}))</f>
        <v>0</v>
      </c>
    </row>
    <row r="246" spans="2:52" x14ac:dyDescent="0.35">
      <c r="B246" t="str">
        <f t="shared" si="109"/>
        <v>EE</v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Q246" s="11">
        <f t="shared" si="87"/>
        <v>0</v>
      </c>
      <c r="S246" s="11">
        <f t="shared" si="112"/>
        <v>0</v>
      </c>
      <c r="T246">
        <v>0</v>
      </c>
      <c r="U246" s="11">
        <f t="shared" si="110"/>
        <v>0</v>
      </c>
      <c r="V246">
        <v>0</v>
      </c>
      <c r="W246" s="11">
        <f t="shared" si="111"/>
        <v>0</v>
      </c>
      <c r="X246"/>
      <c r="Y246" s="11">
        <f t="shared" si="89"/>
        <v>0</v>
      </c>
      <c r="Z246">
        <v>0</v>
      </c>
      <c r="AA246" s="11">
        <f t="shared" si="113"/>
        <v>0</v>
      </c>
      <c r="AB246"/>
      <c r="AC246" s="11">
        <f t="shared" si="90"/>
        <v>0</v>
      </c>
      <c r="AD246"/>
      <c r="AE246" s="11">
        <f t="shared" si="91"/>
        <v>0</v>
      </c>
      <c r="AF246"/>
      <c r="AG246" s="11">
        <f t="shared" si="92"/>
        <v>0</v>
      </c>
      <c r="AI246" s="11">
        <f t="shared" si="93"/>
        <v>0</v>
      </c>
      <c r="AJ246"/>
      <c r="AK246" s="11">
        <f t="shared" si="94"/>
        <v>0</v>
      </c>
      <c r="AL246" s="16">
        <f t="shared" si="95"/>
        <v>0</v>
      </c>
      <c r="AN246">
        <f t="shared" si="96"/>
        <v>0</v>
      </c>
      <c r="AO246">
        <f t="shared" si="97"/>
        <v>0</v>
      </c>
      <c r="AP246">
        <f t="shared" si="98"/>
        <v>0</v>
      </c>
      <c r="AQ246">
        <f t="shared" si="99"/>
        <v>0</v>
      </c>
      <c r="AR246">
        <f t="shared" si="100"/>
        <v>0</v>
      </c>
      <c r="AS246">
        <f t="shared" si="101"/>
        <v>0</v>
      </c>
      <c r="AT246">
        <f t="shared" si="102"/>
        <v>0</v>
      </c>
      <c r="AU246">
        <f t="shared" si="103"/>
        <v>0</v>
      </c>
      <c r="AV246">
        <f t="shared" si="104"/>
        <v>0</v>
      </c>
      <c r="AW246">
        <f t="shared" si="105"/>
        <v>0</v>
      </c>
      <c r="AX246">
        <f t="shared" si="106"/>
        <v>0</v>
      </c>
      <c r="AY246" s="14" cm="1">
        <f t="array" ref="AY246">SUMPRODUCT(LARGE(AN246:AX246, {1,2,3}))</f>
        <v>0</v>
      </c>
      <c r="AZ246"/>
    </row>
    <row r="247" spans="2:52" x14ac:dyDescent="0.35">
      <c r="B247" t="str">
        <f t="shared" si="109"/>
        <v>EE</v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Q247" s="11">
        <f t="shared" si="87"/>
        <v>0</v>
      </c>
      <c r="S247" s="11">
        <f t="shared" si="112"/>
        <v>0</v>
      </c>
      <c r="T247">
        <v>0</v>
      </c>
      <c r="U247" s="11">
        <f t="shared" si="110"/>
        <v>0</v>
      </c>
      <c r="V247">
        <v>0</v>
      </c>
      <c r="W247" s="11">
        <f t="shared" si="111"/>
        <v>0</v>
      </c>
      <c r="X247"/>
      <c r="Y247" s="11">
        <f t="shared" si="89"/>
        <v>0</v>
      </c>
      <c r="Z247">
        <v>0</v>
      </c>
      <c r="AA247" s="11">
        <f t="shared" si="113"/>
        <v>0</v>
      </c>
      <c r="AB247"/>
      <c r="AC247" s="11">
        <f t="shared" si="90"/>
        <v>0</v>
      </c>
      <c r="AD247"/>
      <c r="AE247" s="11">
        <f t="shared" si="91"/>
        <v>0</v>
      </c>
      <c r="AF247"/>
      <c r="AG247" s="11">
        <f t="shared" si="92"/>
        <v>0</v>
      </c>
      <c r="AI247" s="11">
        <f t="shared" si="93"/>
        <v>0</v>
      </c>
      <c r="AJ247"/>
      <c r="AK247" s="11">
        <f t="shared" si="94"/>
        <v>0</v>
      </c>
      <c r="AL247" s="16">
        <f t="shared" si="95"/>
        <v>0</v>
      </c>
      <c r="AM247"/>
      <c r="AN247">
        <f t="shared" si="96"/>
        <v>0</v>
      </c>
      <c r="AO247">
        <f t="shared" si="97"/>
        <v>0</v>
      </c>
      <c r="AP247">
        <f t="shared" si="98"/>
        <v>0</v>
      </c>
      <c r="AQ247">
        <f t="shared" si="99"/>
        <v>0</v>
      </c>
      <c r="AR247">
        <f t="shared" si="100"/>
        <v>0</v>
      </c>
      <c r="AS247">
        <f t="shared" si="101"/>
        <v>0</v>
      </c>
      <c r="AT247">
        <f t="shared" si="102"/>
        <v>0</v>
      </c>
      <c r="AU247">
        <f t="shared" si="103"/>
        <v>0</v>
      </c>
      <c r="AV247">
        <f t="shared" si="104"/>
        <v>0</v>
      </c>
      <c r="AW247">
        <f t="shared" si="105"/>
        <v>0</v>
      </c>
      <c r="AX247">
        <f t="shared" si="106"/>
        <v>0</v>
      </c>
      <c r="AY247" s="14" cm="1">
        <f t="array" ref="AY247">SUMPRODUCT(LARGE(AN247:AX247, {1,2,3}))</f>
        <v>0</v>
      </c>
    </row>
    <row r="248" spans="2:52" x14ac:dyDescent="0.35">
      <c r="B248" t="str">
        <f t="shared" si="109"/>
        <v>EE</v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Q248" s="11">
        <f t="shared" si="87"/>
        <v>0</v>
      </c>
      <c r="S248" s="11">
        <f t="shared" si="112"/>
        <v>0</v>
      </c>
      <c r="T248">
        <v>0</v>
      </c>
      <c r="U248" s="11">
        <f t="shared" si="110"/>
        <v>0</v>
      </c>
      <c r="V248">
        <v>0</v>
      </c>
      <c r="W248" s="11">
        <f t="shared" si="111"/>
        <v>0</v>
      </c>
      <c r="X248"/>
      <c r="Y248" s="11">
        <f t="shared" si="89"/>
        <v>0</v>
      </c>
      <c r="Z248">
        <v>0</v>
      </c>
      <c r="AA248" s="11">
        <f t="shared" si="113"/>
        <v>0</v>
      </c>
      <c r="AB248"/>
      <c r="AC248" s="11">
        <f t="shared" si="90"/>
        <v>0</v>
      </c>
      <c r="AD248"/>
      <c r="AE248" s="11">
        <f t="shared" si="91"/>
        <v>0</v>
      </c>
      <c r="AF248"/>
      <c r="AG248" s="11">
        <f t="shared" si="92"/>
        <v>0</v>
      </c>
      <c r="AI248" s="11">
        <f t="shared" si="93"/>
        <v>0</v>
      </c>
      <c r="AJ248"/>
      <c r="AK248" s="11">
        <f t="shared" si="94"/>
        <v>0</v>
      </c>
      <c r="AL248" s="16">
        <f t="shared" si="95"/>
        <v>0</v>
      </c>
      <c r="AM248"/>
      <c r="AN248">
        <f t="shared" si="96"/>
        <v>0</v>
      </c>
      <c r="AO248">
        <f t="shared" si="97"/>
        <v>0</v>
      </c>
      <c r="AP248">
        <f t="shared" si="98"/>
        <v>0</v>
      </c>
      <c r="AQ248">
        <f t="shared" si="99"/>
        <v>0</v>
      </c>
      <c r="AR248">
        <f t="shared" si="100"/>
        <v>0</v>
      </c>
      <c r="AS248">
        <f t="shared" si="101"/>
        <v>0</v>
      </c>
      <c r="AT248">
        <f t="shared" si="102"/>
        <v>0</v>
      </c>
      <c r="AU248">
        <f t="shared" si="103"/>
        <v>0</v>
      </c>
      <c r="AV248">
        <f t="shared" si="104"/>
        <v>0</v>
      </c>
      <c r="AW248">
        <f t="shared" si="105"/>
        <v>0</v>
      </c>
      <c r="AX248">
        <f t="shared" si="106"/>
        <v>0</v>
      </c>
      <c r="AY248" s="14" cm="1">
        <f t="array" ref="AY248">SUMPRODUCT(LARGE(AN248:AX248, {1,2,3}))</f>
        <v>0</v>
      </c>
      <c r="AZ248"/>
    </row>
    <row r="249" spans="2:52" x14ac:dyDescent="0.35">
      <c r="B249" t="str">
        <f t="shared" si="109"/>
        <v>EE</v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Q249" s="11">
        <f t="shared" si="87"/>
        <v>0</v>
      </c>
      <c r="S249" s="11">
        <f t="shared" si="112"/>
        <v>0</v>
      </c>
      <c r="T249">
        <v>0</v>
      </c>
      <c r="U249" s="11">
        <f t="shared" si="110"/>
        <v>0</v>
      </c>
      <c r="V249">
        <v>0</v>
      </c>
      <c r="W249" s="11">
        <f t="shared" si="111"/>
        <v>0</v>
      </c>
      <c r="X249"/>
      <c r="Y249" s="11">
        <f t="shared" si="89"/>
        <v>0</v>
      </c>
      <c r="Z249">
        <v>0</v>
      </c>
      <c r="AA249" s="11">
        <f t="shared" si="113"/>
        <v>0</v>
      </c>
      <c r="AB249"/>
      <c r="AC249" s="11">
        <f t="shared" si="90"/>
        <v>0</v>
      </c>
      <c r="AD249"/>
      <c r="AE249" s="11">
        <f t="shared" si="91"/>
        <v>0</v>
      </c>
      <c r="AF249"/>
      <c r="AG249" s="11">
        <f t="shared" si="92"/>
        <v>0</v>
      </c>
      <c r="AI249" s="11">
        <f t="shared" si="93"/>
        <v>0</v>
      </c>
      <c r="AJ249"/>
      <c r="AK249" s="11">
        <f t="shared" si="94"/>
        <v>0</v>
      </c>
      <c r="AL249" s="16">
        <f t="shared" si="95"/>
        <v>0</v>
      </c>
      <c r="AM249"/>
      <c r="AN249">
        <f t="shared" si="96"/>
        <v>0</v>
      </c>
      <c r="AO249">
        <f t="shared" si="97"/>
        <v>0</v>
      </c>
      <c r="AP249">
        <f t="shared" si="98"/>
        <v>0</v>
      </c>
      <c r="AQ249">
        <f t="shared" si="99"/>
        <v>0</v>
      </c>
      <c r="AR249">
        <f t="shared" si="100"/>
        <v>0</v>
      </c>
      <c r="AS249">
        <f t="shared" si="101"/>
        <v>0</v>
      </c>
      <c r="AT249">
        <f t="shared" si="102"/>
        <v>0</v>
      </c>
      <c r="AU249">
        <f t="shared" si="103"/>
        <v>0</v>
      </c>
      <c r="AV249">
        <f t="shared" si="104"/>
        <v>0</v>
      </c>
      <c r="AW249">
        <f t="shared" si="105"/>
        <v>0</v>
      </c>
      <c r="AX249">
        <f t="shared" si="106"/>
        <v>0</v>
      </c>
      <c r="AY249" s="14" cm="1">
        <f t="array" ref="AY249">SUMPRODUCT(LARGE(AN249:AX249, {1,2,3}))</f>
        <v>0</v>
      </c>
      <c r="AZ249"/>
    </row>
    <row r="250" spans="2:52" x14ac:dyDescent="0.35">
      <c r="B250" t="str">
        <f t="shared" si="109"/>
        <v>EE</v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Q250" s="11">
        <f t="shared" si="87"/>
        <v>0</v>
      </c>
      <c r="S250" s="11">
        <f t="shared" si="112"/>
        <v>0</v>
      </c>
      <c r="T250">
        <v>0</v>
      </c>
      <c r="U250" s="11">
        <f t="shared" si="110"/>
        <v>0</v>
      </c>
      <c r="V250">
        <v>0</v>
      </c>
      <c r="W250" s="11">
        <f t="shared" si="111"/>
        <v>0</v>
      </c>
      <c r="X250"/>
      <c r="Y250" s="11">
        <f t="shared" si="89"/>
        <v>0</v>
      </c>
      <c r="Z250">
        <v>0</v>
      </c>
      <c r="AA250" s="11">
        <f t="shared" si="113"/>
        <v>0</v>
      </c>
      <c r="AB250"/>
      <c r="AC250" s="11">
        <f t="shared" si="90"/>
        <v>0</v>
      </c>
      <c r="AD250"/>
      <c r="AE250" s="11">
        <f t="shared" si="91"/>
        <v>0</v>
      </c>
      <c r="AF250"/>
      <c r="AG250" s="11">
        <f t="shared" si="92"/>
        <v>0</v>
      </c>
      <c r="AI250" s="11">
        <f t="shared" si="93"/>
        <v>0</v>
      </c>
      <c r="AJ250"/>
      <c r="AK250" s="11">
        <f t="shared" si="94"/>
        <v>0</v>
      </c>
      <c r="AL250" s="16">
        <f t="shared" si="95"/>
        <v>0</v>
      </c>
      <c r="AM250"/>
      <c r="AN250">
        <f t="shared" si="96"/>
        <v>0</v>
      </c>
      <c r="AO250">
        <f t="shared" si="97"/>
        <v>0</v>
      </c>
      <c r="AP250">
        <f t="shared" si="98"/>
        <v>0</v>
      </c>
      <c r="AQ250">
        <f t="shared" si="99"/>
        <v>0</v>
      </c>
      <c r="AR250">
        <f t="shared" si="100"/>
        <v>0</v>
      </c>
      <c r="AS250">
        <f t="shared" si="101"/>
        <v>0</v>
      </c>
      <c r="AT250">
        <f t="shared" si="102"/>
        <v>0</v>
      </c>
      <c r="AU250">
        <f t="shared" si="103"/>
        <v>0</v>
      </c>
      <c r="AV250">
        <f t="shared" si="104"/>
        <v>0</v>
      </c>
      <c r="AW250">
        <f t="shared" si="105"/>
        <v>0</v>
      </c>
      <c r="AX250">
        <f t="shared" si="106"/>
        <v>0</v>
      </c>
      <c r="AY250" s="14" cm="1">
        <f t="array" ref="AY250">SUMPRODUCT(LARGE(AN250:AX250, {1,2,3}))</f>
        <v>0</v>
      </c>
      <c r="AZ250"/>
    </row>
    <row r="251" spans="2:52" x14ac:dyDescent="0.35">
      <c r="B251" t="str">
        <f t="shared" si="109"/>
        <v>EE</v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Q251" s="11">
        <f t="shared" si="87"/>
        <v>0</v>
      </c>
      <c r="S251" s="11">
        <f t="shared" si="112"/>
        <v>0</v>
      </c>
      <c r="T251">
        <v>0</v>
      </c>
      <c r="U251" s="11">
        <f t="shared" si="110"/>
        <v>0</v>
      </c>
      <c r="V251">
        <v>0</v>
      </c>
      <c r="W251" s="11">
        <f t="shared" si="111"/>
        <v>0</v>
      </c>
      <c r="X251"/>
      <c r="Y251" s="11">
        <f t="shared" si="89"/>
        <v>0</v>
      </c>
      <c r="Z251">
        <v>0</v>
      </c>
      <c r="AA251" s="11">
        <f t="shared" si="113"/>
        <v>0</v>
      </c>
      <c r="AB251"/>
      <c r="AC251" s="11">
        <f t="shared" si="90"/>
        <v>0</v>
      </c>
      <c r="AD251"/>
      <c r="AE251" s="11">
        <f t="shared" si="91"/>
        <v>0</v>
      </c>
      <c r="AF251"/>
      <c r="AG251" s="11">
        <f t="shared" si="92"/>
        <v>0</v>
      </c>
      <c r="AI251" s="11">
        <f t="shared" si="93"/>
        <v>0</v>
      </c>
      <c r="AJ251"/>
      <c r="AK251" s="11">
        <f t="shared" si="94"/>
        <v>0</v>
      </c>
      <c r="AL251" s="16">
        <f t="shared" si="95"/>
        <v>0</v>
      </c>
      <c r="AM251"/>
      <c r="AN251">
        <f t="shared" si="96"/>
        <v>0</v>
      </c>
      <c r="AO251">
        <f t="shared" si="97"/>
        <v>0</v>
      </c>
      <c r="AP251">
        <f t="shared" si="98"/>
        <v>0</v>
      </c>
      <c r="AQ251">
        <f t="shared" si="99"/>
        <v>0</v>
      </c>
      <c r="AR251">
        <f t="shared" si="100"/>
        <v>0</v>
      </c>
      <c r="AS251">
        <f t="shared" si="101"/>
        <v>0</v>
      </c>
      <c r="AT251">
        <f t="shared" si="102"/>
        <v>0</v>
      </c>
      <c r="AU251">
        <f t="shared" si="103"/>
        <v>0</v>
      </c>
      <c r="AV251">
        <f t="shared" si="104"/>
        <v>0</v>
      </c>
      <c r="AW251">
        <f t="shared" si="105"/>
        <v>0</v>
      </c>
      <c r="AX251">
        <f t="shared" si="106"/>
        <v>0</v>
      </c>
      <c r="AY251" s="14" cm="1">
        <f t="array" ref="AY251">SUMPRODUCT(LARGE(AN251:AX251, {1,2,3}))</f>
        <v>0</v>
      </c>
    </row>
    <row r="252" spans="2:52" x14ac:dyDescent="0.35">
      <c r="B252" t="str">
        <f t="shared" si="109"/>
        <v>EE</v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Q252" s="11">
        <f t="shared" si="87"/>
        <v>0</v>
      </c>
      <c r="S252" s="11">
        <f t="shared" si="112"/>
        <v>0</v>
      </c>
      <c r="T252">
        <v>0</v>
      </c>
      <c r="U252" s="11">
        <f t="shared" si="110"/>
        <v>0</v>
      </c>
      <c r="V252">
        <v>0</v>
      </c>
      <c r="W252" s="11">
        <f t="shared" si="111"/>
        <v>0</v>
      </c>
      <c r="X252"/>
      <c r="Y252" s="11">
        <f t="shared" si="89"/>
        <v>0</v>
      </c>
      <c r="Z252">
        <v>0</v>
      </c>
      <c r="AA252" s="11">
        <f t="shared" si="113"/>
        <v>0</v>
      </c>
      <c r="AB252"/>
      <c r="AC252" s="11">
        <f t="shared" si="90"/>
        <v>0</v>
      </c>
      <c r="AD252"/>
      <c r="AE252" s="11">
        <f t="shared" si="91"/>
        <v>0</v>
      </c>
      <c r="AF252"/>
      <c r="AG252" s="11">
        <f t="shared" si="92"/>
        <v>0</v>
      </c>
      <c r="AI252" s="11">
        <f t="shared" si="93"/>
        <v>0</v>
      </c>
      <c r="AJ252"/>
      <c r="AK252" s="11">
        <f t="shared" si="94"/>
        <v>0</v>
      </c>
      <c r="AL252" s="16">
        <f t="shared" si="95"/>
        <v>0</v>
      </c>
      <c r="AM252"/>
      <c r="AN252">
        <f t="shared" si="96"/>
        <v>0</v>
      </c>
      <c r="AO252">
        <f t="shared" si="97"/>
        <v>0</v>
      </c>
      <c r="AP252">
        <f t="shared" si="98"/>
        <v>0</v>
      </c>
      <c r="AQ252">
        <f t="shared" si="99"/>
        <v>0</v>
      </c>
      <c r="AR252">
        <f t="shared" si="100"/>
        <v>0</v>
      </c>
      <c r="AS252">
        <f t="shared" si="101"/>
        <v>0</v>
      </c>
      <c r="AT252">
        <f t="shared" si="102"/>
        <v>0</v>
      </c>
      <c r="AU252">
        <f t="shared" si="103"/>
        <v>0</v>
      </c>
      <c r="AV252">
        <f t="shared" si="104"/>
        <v>0</v>
      </c>
      <c r="AW252">
        <f t="shared" si="105"/>
        <v>0</v>
      </c>
      <c r="AX252">
        <f t="shared" si="106"/>
        <v>0</v>
      </c>
      <c r="AY252" s="14" cm="1">
        <f t="array" ref="AY252">SUMPRODUCT(LARGE(AN252:AX252, {1,2,3}))</f>
        <v>0</v>
      </c>
    </row>
    <row r="253" spans="2:52" x14ac:dyDescent="0.35">
      <c r="B253" t="str">
        <f t="shared" si="109"/>
        <v>EE</v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Q253" s="11">
        <f t="shared" si="87"/>
        <v>0</v>
      </c>
      <c r="S253" s="11">
        <f t="shared" si="112"/>
        <v>0</v>
      </c>
      <c r="T253">
        <v>0</v>
      </c>
      <c r="U253" s="11">
        <f t="shared" si="110"/>
        <v>0</v>
      </c>
      <c r="V253">
        <v>0</v>
      </c>
      <c r="W253" s="11">
        <f t="shared" si="111"/>
        <v>0</v>
      </c>
      <c r="X253"/>
      <c r="Y253" s="11">
        <f t="shared" si="89"/>
        <v>0</v>
      </c>
      <c r="Z253">
        <v>0</v>
      </c>
      <c r="AA253" s="11">
        <f t="shared" si="113"/>
        <v>0</v>
      </c>
      <c r="AB253"/>
      <c r="AC253" s="11">
        <f t="shared" si="90"/>
        <v>0</v>
      </c>
      <c r="AD253"/>
      <c r="AE253" s="11">
        <f t="shared" si="91"/>
        <v>0</v>
      </c>
      <c r="AF253"/>
      <c r="AG253" s="11">
        <f t="shared" si="92"/>
        <v>0</v>
      </c>
      <c r="AI253" s="11">
        <f t="shared" si="93"/>
        <v>0</v>
      </c>
      <c r="AJ253"/>
      <c r="AK253" s="11">
        <f t="shared" si="94"/>
        <v>0</v>
      </c>
      <c r="AL253" s="16">
        <f t="shared" si="95"/>
        <v>0</v>
      </c>
      <c r="AM253"/>
      <c r="AN253">
        <f t="shared" si="96"/>
        <v>0</v>
      </c>
      <c r="AO253">
        <f t="shared" si="97"/>
        <v>0</v>
      </c>
      <c r="AP253">
        <f t="shared" si="98"/>
        <v>0</v>
      </c>
      <c r="AQ253">
        <f t="shared" si="99"/>
        <v>0</v>
      </c>
      <c r="AR253">
        <f t="shared" si="100"/>
        <v>0</v>
      </c>
      <c r="AS253">
        <f t="shared" si="101"/>
        <v>0</v>
      </c>
      <c r="AT253">
        <f t="shared" si="102"/>
        <v>0</v>
      </c>
      <c r="AU253">
        <f t="shared" si="103"/>
        <v>0</v>
      </c>
      <c r="AV253">
        <f t="shared" si="104"/>
        <v>0</v>
      </c>
      <c r="AW253">
        <f t="shared" si="105"/>
        <v>0</v>
      </c>
      <c r="AX253">
        <f t="shared" si="106"/>
        <v>0</v>
      </c>
      <c r="AY253" s="14" cm="1">
        <f t="array" ref="AY253">SUMPRODUCT(LARGE(AN253:AX253, {1,2,3}))</f>
        <v>0</v>
      </c>
      <c r="AZ253"/>
    </row>
    <row r="254" spans="2:52" x14ac:dyDescent="0.35">
      <c r="B254" t="str">
        <f t="shared" si="109"/>
        <v>EE</v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Q254" s="11">
        <f t="shared" si="87"/>
        <v>0</v>
      </c>
      <c r="S254" s="11">
        <f t="shared" si="112"/>
        <v>0</v>
      </c>
      <c r="T254">
        <v>0</v>
      </c>
      <c r="U254" s="11">
        <f t="shared" si="110"/>
        <v>0</v>
      </c>
      <c r="V254">
        <v>0</v>
      </c>
      <c r="W254" s="11">
        <f t="shared" si="111"/>
        <v>0</v>
      </c>
      <c r="X254"/>
      <c r="Y254" s="11">
        <f t="shared" si="89"/>
        <v>0</v>
      </c>
      <c r="Z254">
        <v>0</v>
      </c>
      <c r="AA254" s="11">
        <f t="shared" si="113"/>
        <v>0</v>
      </c>
      <c r="AB254"/>
      <c r="AC254" s="11">
        <f t="shared" si="90"/>
        <v>0</v>
      </c>
      <c r="AD254"/>
      <c r="AE254" s="11">
        <f t="shared" si="91"/>
        <v>0</v>
      </c>
      <c r="AF254"/>
      <c r="AG254" s="11">
        <f t="shared" si="92"/>
        <v>0</v>
      </c>
      <c r="AI254" s="11">
        <f t="shared" si="93"/>
        <v>0</v>
      </c>
      <c r="AJ254"/>
      <c r="AK254" s="11">
        <f t="shared" si="94"/>
        <v>0</v>
      </c>
      <c r="AL254" s="16">
        <f t="shared" si="95"/>
        <v>0</v>
      </c>
      <c r="AM254"/>
      <c r="AN254">
        <f t="shared" si="96"/>
        <v>0</v>
      </c>
      <c r="AO254">
        <f t="shared" si="97"/>
        <v>0</v>
      </c>
      <c r="AP254">
        <f t="shared" si="98"/>
        <v>0</v>
      </c>
      <c r="AQ254">
        <f t="shared" si="99"/>
        <v>0</v>
      </c>
      <c r="AR254">
        <f t="shared" si="100"/>
        <v>0</v>
      </c>
      <c r="AS254">
        <f t="shared" si="101"/>
        <v>0</v>
      </c>
      <c r="AT254">
        <f t="shared" si="102"/>
        <v>0</v>
      </c>
      <c r="AU254">
        <f t="shared" si="103"/>
        <v>0</v>
      </c>
      <c r="AV254">
        <f t="shared" si="104"/>
        <v>0</v>
      </c>
      <c r="AW254">
        <f t="shared" si="105"/>
        <v>0</v>
      </c>
      <c r="AX254">
        <f t="shared" si="106"/>
        <v>0</v>
      </c>
      <c r="AY254" s="14" cm="1">
        <f t="array" ref="AY254">SUMPRODUCT(LARGE(AN254:AX254, {1,2,3}))</f>
        <v>0</v>
      </c>
      <c r="AZ254"/>
    </row>
    <row r="255" spans="2:52" x14ac:dyDescent="0.35">
      <c r="B255" t="str">
        <f t="shared" si="109"/>
        <v>EE</v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Q255" s="11">
        <f t="shared" si="87"/>
        <v>0</v>
      </c>
      <c r="S255" s="11">
        <f t="shared" si="112"/>
        <v>0</v>
      </c>
      <c r="T255">
        <v>0</v>
      </c>
      <c r="U255" s="11">
        <f t="shared" si="110"/>
        <v>0</v>
      </c>
      <c r="V255">
        <v>0</v>
      </c>
      <c r="W255" s="11">
        <f t="shared" si="111"/>
        <v>0</v>
      </c>
      <c r="X255"/>
      <c r="Y255" s="11">
        <f t="shared" si="89"/>
        <v>0</v>
      </c>
      <c r="Z255">
        <v>0</v>
      </c>
      <c r="AA255" s="11">
        <f t="shared" si="113"/>
        <v>0</v>
      </c>
      <c r="AB255"/>
      <c r="AC255" s="11">
        <f t="shared" si="90"/>
        <v>0</v>
      </c>
      <c r="AD255"/>
      <c r="AE255" s="11">
        <f t="shared" si="91"/>
        <v>0</v>
      </c>
      <c r="AF255"/>
      <c r="AG255" s="11">
        <f t="shared" si="92"/>
        <v>0</v>
      </c>
      <c r="AI255" s="11">
        <f t="shared" si="93"/>
        <v>0</v>
      </c>
      <c r="AJ255"/>
      <c r="AK255" s="11">
        <f t="shared" si="94"/>
        <v>0</v>
      </c>
      <c r="AL255" s="16">
        <f t="shared" si="95"/>
        <v>0</v>
      </c>
      <c r="AM255"/>
      <c r="AN255">
        <f t="shared" si="96"/>
        <v>0</v>
      </c>
      <c r="AO255">
        <f t="shared" si="97"/>
        <v>0</v>
      </c>
      <c r="AP255">
        <f t="shared" si="98"/>
        <v>0</v>
      </c>
      <c r="AQ255">
        <f t="shared" si="99"/>
        <v>0</v>
      </c>
      <c r="AR255">
        <f t="shared" si="100"/>
        <v>0</v>
      </c>
      <c r="AS255">
        <f t="shared" si="101"/>
        <v>0</v>
      </c>
      <c r="AT255">
        <f t="shared" si="102"/>
        <v>0</v>
      </c>
      <c r="AU255">
        <f t="shared" si="103"/>
        <v>0</v>
      </c>
      <c r="AV255">
        <f t="shared" si="104"/>
        <v>0</v>
      </c>
      <c r="AW255">
        <f t="shared" si="105"/>
        <v>0</v>
      </c>
      <c r="AX255">
        <f t="shared" si="106"/>
        <v>0</v>
      </c>
      <c r="AY255" s="14" cm="1">
        <f t="array" ref="AY255">SUMPRODUCT(LARGE(AN255:AX255, {1,2,3}))</f>
        <v>0</v>
      </c>
      <c r="AZ255"/>
    </row>
    <row r="256" spans="2:52" x14ac:dyDescent="0.35">
      <c r="B256" t="str">
        <f t="shared" si="109"/>
        <v>EE</v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Q256" s="11">
        <f t="shared" si="87"/>
        <v>0</v>
      </c>
      <c r="S256" s="11">
        <f t="shared" si="112"/>
        <v>0</v>
      </c>
      <c r="T256">
        <v>0</v>
      </c>
      <c r="U256" s="11">
        <f t="shared" si="110"/>
        <v>0</v>
      </c>
      <c r="V256">
        <v>0</v>
      </c>
      <c r="W256" s="11">
        <f t="shared" si="111"/>
        <v>0</v>
      </c>
      <c r="X256"/>
      <c r="Y256" s="11">
        <f t="shared" si="89"/>
        <v>0</v>
      </c>
      <c r="Z256">
        <v>0</v>
      </c>
      <c r="AA256" s="11">
        <f t="shared" si="113"/>
        <v>0</v>
      </c>
      <c r="AB256"/>
      <c r="AC256" s="11">
        <f t="shared" si="90"/>
        <v>0</v>
      </c>
      <c r="AD256"/>
      <c r="AE256" s="11">
        <f t="shared" si="91"/>
        <v>0</v>
      </c>
      <c r="AF256"/>
      <c r="AG256" s="11">
        <f t="shared" si="92"/>
        <v>0</v>
      </c>
      <c r="AI256" s="11">
        <f t="shared" si="93"/>
        <v>0</v>
      </c>
      <c r="AJ256"/>
      <c r="AK256" s="11">
        <f t="shared" si="94"/>
        <v>0</v>
      </c>
      <c r="AL256" s="16">
        <f t="shared" si="95"/>
        <v>0</v>
      </c>
      <c r="AM256"/>
      <c r="AN256">
        <f t="shared" si="96"/>
        <v>0</v>
      </c>
      <c r="AO256">
        <f t="shared" si="97"/>
        <v>0</v>
      </c>
      <c r="AP256">
        <f t="shared" si="98"/>
        <v>0</v>
      </c>
      <c r="AQ256">
        <f t="shared" si="99"/>
        <v>0</v>
      </c>
      <c r="AR256">
        <f t="shared" si="100"/>
        <v>0</v>
      </c>
      <c r="AS256">
        <f t="shared" si="101"/>
        <v>0</v>
      </c>
      <c r="AT256">
        <f t="shared" si="102"/>
        <v>0</v>
      </c>
      <c r="AU256">
        <f t="shared" si="103"/>
        <v>0</v>
      </c>
      <c r="AV256">
        <f t="shared" si="104"/>
        <v>0</v>
      </c>
      <c r="AW256">
        <f t="shared" si="105"/>
        <v>0</v>
      </c>
      <c r="AX256">
        <f t="shared" si="106"/>
        <v>0</v>
      </c>
      <c r="AY256" s="14" cm="1">
        <f t="array" ref="AY256">SUMPRODUCT(LARGE(AN256:AX256, {1,2,3}))</f>
        <v>0</v>
      </c>
    </row>
    <row r="257" spans="2:52" x14ac:dyDescent="0.35">
      <c r="B257" t="str">
        <f t="shared" si="109"/>
        <v>EE</v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Q257" s="11">
        <f t="shared" si="87"/>
        <v>0</v>
      </c>
      <c r="S257" s="11">
        <f t="shared" si="112"/>
        <v>0</v>
      </c>
      <c r="T257">
        <v>0</v>
      </c>
      <c r="U257" s="11">
        <f t="shared" si="110"/>
        <v>0</v>
      </c>
      <c r="V257">
        <v>0</v>
      </c>
      <c r="W257" s="11">
        <f t="shared" si="111"/>
        <v>0</v>
      </c>
      <c r="X257"/>
      <c r="Y257" s="11">
        <f t="shared" si="89"/>
        <v>0</v>
      </c>
      <c r="Z257">
        <v>0</v>
      </c>
      <c r="AA257" s="11">
        <f t="shared" si="113"/>
        <v>0</v>
      </c>
      <c r="AB257"/>
      <c r="AC257" s="11">
        <f t="shared" si="90"/>
        <v>0</v>
      </c>
      <c r="AD257"/>
      <c r="AE257" s="11">
        <f t="shared" si="91"/>
        <v>0</v>
      </c>
      <c r="AF257"/>
      <c r="AG257" s="11">
        <f t="shared" si="92"/>
        <v>0</v>
      </c>
      <c r="AI257" s="11">
        <f t="shared" si="93"/>
        <v>0</v>
      </c>
      <c r="AJ257"/>
      <c r="AK257" s="11">
        <f t="shared" si="94"/>
        <v>0</v>
      </c>
      <c r="AL257" s="16">
        <f t="shared" si="95"/>
        <v>0</v>
      </c>
      <c r="AM257"/>
      <c r="AN257">
        <f t="shared" si="96"/>
        <v>0</v>
      </c>
      <c r="AO257">
        <f t="shared" si="97"/>
        <v>0</v>
      </c>
      <c r="AP257">
        <f t="shared" si="98"/>
        <v>0</v>
      </c>
      <c r="AQ257">
        <f t="shared" si="99"/>
        <v>0</v>
      </c>
      <c r="AR257">
        <f t="shared" si="100"/>
        <v>0</v>
      </c>
      <c r="AS257">
        <f t="shared" si="101"/>
        <v>0</v>
      </c>
      <c r="AT257">
        <f t="shared" si="102"/>
        <v>0</v>
      </c>
      <c r="AU257">
        <f t="shared" si="103"/>
        <v>0</v>
      </c>
      <c r="AV257">
        <f t="shared" si="104"/>
        <v>0</v>
      </c>
      <c r="AW257">
        <f t="shared" si="105"/>
        <v>0</v>
      </c>
      <c r="AX257">
        <f t="shared" si="106"/>
        <v>0</v>
      </c>
      <c r="AY257" s="14" cm="1">
        <f t="array" ref="AY257">SUMPRODUCT(LARGE(AN257:AX257, {1,2,3}))</f>
        <v>0</v>
      </c>
      <c r="AZ257"/>
    </row>
    <row r="258" spans="2:52" x14ac:dyDescent="0.35">
      <c r="B258" t="str">
        <f t="shared" si="109"/>
        <v>EE</v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Q258" s="11">
        <f t="shared" ref="Q258:Q321" si="114">IF(IF(P258,P258+$L258,0)&lt;=100,IF(P258,P258+$L258,0),100)</f>
        <v>0</v>
      </c>
      <c r="S258" s="11">
        <f t="shared" si="112"/>
        <v>0</v>
      </c>
      <c r="T258">
        <v>0</v>
      </c>
      <c r="U258" s="11">
        <f t="shared" ref="U258:U289" si="115">IF(IF(T258,T258+$L258,0)&lt;=100,IF(T258,T258+$L258,0),100)</f>
        <v>0</v>
      </c>
      <c r="V258">
        <v>0</v>
      </c>
      <c r="W258" s="11">
        <f t="shared" si="111"/>
        <v>0</v>
      </c>
      <c r="X258"/>
      <c r="Y258" s="11">
        <f t="shared" ref="Y258:Y321" si="116">IF(IF(X258,X258+$M258,0)&lt;=100,IF(X258,X258+$M258,0),100)</f>
        <v>0</v>
      </c>
      <c r="Z258">
        <v>0</v>
      </c>
      <c r="AA258" s="11">
        <f t="shared" si="113"/>
        <v>0</v>
      </c>
      <c r="AB258"/>
      <c r="AC258" s="11">
        <f t="shared" ref="AC258:AC321" si="117">IF(IF(AB258,AB258+$M258,0)&lt;=100,IF(AB258,AB258+$M258,0),100)</f>
        <v>0</v>
      </c>
      <c r="AD258"/>
      <c r="AE258" s="11">
        <f t="shared" ref="AE258:AE321" si="118">IF(IF(AD258,AD258+$O258,0)&lt;=100,IF(AD258,AD258+$O258,0),100)</f>
        <v>0</v>
      </c>
      <c r="AF258"/>
      <c r="AG258" s="11">
        <f t="shared" ref="AG258:AG321" si="119">IF(IF(AF258,AF258+$O258,0)&lt;=100,IF(AF258,AF258+$O258,0),100)</f>
        <v>0</v>
      </c>
      <c r="AI258" s="11">
        <f t="shared" ref="AI258:AI321" si="120">IF(IF(AH258,AH258+$N258,0)&lt;=100,IF(AH258,AH258+$N258,0),100)+(IF(AH258&gt;0,1,))</f>
        <v>0</v>
      </c>
      <c r="AJ258"/>
      <c r="AK258" s="11">
        <f t="shared" ref="AK258:AK321" si="121">IF(IF(AJ258,AJ258+$O258,0)&lt;=100,IF(AJ258,AJ258+$O258,0),100)</f>
        <v>0</v>
      </c>
      <c r="AL258" s="16">
        <f t="shared" ref="AL258:AL321" si="122">Q258+S258+U258+W258+Y258+AA258+AC258+AE258+AG258+AI258+AK258</f>
        <v>0</v>
      </c>
      <c r="AM258"/>
      <c r="AN258">
        <f t="shared" ref="AN258:AN321" si="123">Q258</f>
        <v>0</v>
      </c>
      <c r="AO258">
        <f t="shared" ref="AO258:AO321" si="124">S258</f>
        <v>0</v>
      </c>
      <c r="AP258">
        <f t="shared" ref="AP258:AP321" si="125">U258</f>
        <v>0</v>
      </c>
      <c r="AQ258">
        <f t="shared" ref="AQ258:AQ321" si="126">W258</f>
        <v>0</v>
      </c>
      <c r="AR258">
        <f t="shared" ref="AR258:AR321" si="127">Y258</f>
        <v>0</v>
      </c>
      <c r="AS258">
        <f t="shared" ref="AS258:AS321" si="128">AA258</f>
        <v>0</v>
      </c>
      <c r="AT258">
        <f t="shared" ref="AT258:AT321" si="129">AC258</f>
        <v>0</v>
      </c>
      <c r="AU258">
        <f t="shared" ref="AU258:AU321" si="130">AE258</f>
        <v>0</v>
      </c>
      <c r="AV258">
        <f t="shared" ref="AV258:AV321" si="131">AG258</f>
        <v>0</v>
      </c>
      <c r="AW258">
        <f t="shared" ref="AW258:AW321" si="132">AI258</f>
        <v>0</v>
      </c>
      <c r="AX258">
        <f t="shared" ref="AX258:AX321" si="133">AK258</f>
        <v>0</v>
      </c>
      <c r="AY258" s="14" cm="1">
        <f t="array" ref="AY258">SUMPRODUCT(LARGE(AN258:AX258, {1,2,3}))</f>
        <v>0</v>
      </c>
      <c r="AZ258"/>
    </row>
    <row r="259" spans="2:52" x14ac:dyDescent="0.35">
      <c r="B259" t="str">
        <f t="shared" si="109"/>
        <v>EE</v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Q259" s="11">
        <f t="shared" si="114"/>
        <v>0</v>
      </c>
      <c r="S259" s="11">
        <f t="shared" si="112"/>
        <v>0</v>
      </c>
      <c r="T259">
        <v>0</v>
      </c>
      <c r="U259" s="11">
        <f t="shared" si="115"/>
        <v>0</v>
      </c>
      <c r="V259">
        <v>0</v>
      </c>
      <c r="W259" s="11">
        <f t="shared" si="111"/>
        <v>0</v>
      </c>
      <c r="X259"/>
      <c r="Y259" s="11">
        <f t="shared" si="116"/>
        <v>0</v>
      </c>
      <c r="Z259">
        <v>0</v>
      </c>
      <c r="AA259" s="11">
        <f t="shared" si="113"/>
        <v>0</v>
      </c>
      <c r="AB259"/>
      <c r="AC259" s="11">
        <f t="shared" si="117"/>
        <v>0</v>
      </c>
      <c r="AD259"/>
      <c r="AE259" s="11">
        <f t="shared" si="118"/>
        <v>0</v>
      </c>
      <c r="AF259"/>
      <c r="AG259" s="11">
        <f t="shared" si="119"/>
        <v>0</v>
      </c>
      <c r="AI259" s="11">
        <f t="shared" si="120"/>
        <v>0</v>
      </c>
      <c r="AJ259"/>
      <c r="AK259" s="11">
        <f t="shared" si="121"/>
        <v>0</v>
      </c>
      <c r="AL259" s="16">
        <f t="shared" si="122"/>
        <v>0</v>
      </c>
      <c r="AN259">
        <f t="shared" si="123"/>
        <v>0</v>
      </c>
      <c r="AO259">
        <f t="shared" si="124"/>
        <v>0</v>
      </c>
      <c r="AP259">
        <f t="shared" si="125"/>
        <v>0</v>
      </c>
      <c r="AQ259">
        <f t="shared" si="126"/>
        <v>0</v>
      </c>
      <c r="AR259">
        <f t="shared" si="127"/>
        <v>0</v>
      </c>
      <c r="AS259">
        <f t="shared" si="128"/>
        <v>0</v>
      </c>
      <c r="AT259">
        <f t="shared" si="129"/>
        <v>0</v>
      </c>
      <c r="AU259">
        <f t="shared" si="130"/>
        <v>0</v>
      </c>
      <c r="AV259">
        <f t="shared" si="131"/>
        <v>0</v>
      </c>
      <c r="AW259">
        <f t="shared" si="132"/>
        <v>0</v>
      </c>
      <c r="AX259">
        <f t="shared" si="133"/>
        <v>0</v>
      </c>
      <c r="AY259" s="14" cm="1">
        <f t="array" ref="AY259">SUMPRODUCT(LARGE(AN259:AX259, {1,2,3}))</f>
        <v>0</v>
      </c>
    </row>
    <row r="260" spans="2:52" x14ac:dyDescent="0.35">
      <c r="B260" t="str">
        <f t="shared" si="109"/>
        <v>EE</v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Q260" s="11">
        <f t="shared" si="114"/>
        <v>0</v>
      </c>
      <c r="S260" s="11">
        <f t="shared" si="112"/>
        <v>0</v>
      </c>
      <c r="T260">
        <v>0</v>
      </c>
      <c r="U260" s="11">
        <f t="shared" si="115"/>
        <v>0</v>
      </c>
      <c r="V260">
        <v>0</v>
      </c>
      <c r="W260" s="11">
        <f t="shared" si="111"/>
        <v>0</v>
      </c>
      <c r="X260"/>
      <c r="Y260" s="11">
        <f t="shared" si="116"/>
        <v>0</v>
      </c>
      <c r="Z260">
        <v>0</v>
      </c>
      <c r="AA260" s="11">
        <f t="shared" si="113"/>
        <v>0</v>
      </c>
      <c r="AB260"/>
      <c r="AC260" s="11">
        <f t="shared" si="117"/>
        <v>0</v>
      </c>
      <c r="AD260"/>
      <c r="AE260" s="11">
        <f t="shared" si="118"/>
        <v>0</v>
      </c>
      <c r="AF260"/>
      <c r="AG260" s="11">
        <f t="shared" si="119"/>
        <v>0</v>
      </c>
      <c r="AI260" s="11">
        <f t="shared" si="120"/>
        <v>0</v>
      </c>
      <c r="AJ260"/>
      <c r="AK260" s="11">
        <f t="shared" si="121"/>
        <v>0</v>
      </c>
      <c r="AL260" s="16">
        <f t="shared" si="122"/>
        <v>0</v>
      </c>
      <c r="AN260">
        <f t="shared" si="123"/>
        <v>0</v>
      </c>
      <c r="AO260">
        <f t="shared" si="124"/>
        <v>0</v>
      </c>
      <c r="AP260">
        <f t="shared" si="125"/>
        <v>0</v>
      </c>
      <c r="AQ260">
        <f t="shared" si="126"/>
        <v>0</v>
      </c>
      <c r="AR260">
        <f t="shared" si="127"/>
        <v>0</v>
      </c>
      <c r="AS260">
        <f t="shared" si="128"/>
        <v>0</v>
      </c>
      <c r="AT260">
        <f t="shared" si="129"/>
        <v>0</v>
      </c>
      <c r="AU260">
        <f t="shared" si="130"/>
        <v>0</v>
      </c>
      <c r="AV260">
        <f t="shared" si="131"/>
        <v>0</v>
      </c>
      <c r="AW260">
        <f t="shared" si="132"/>
        <v>0</v>
      </c>
      <c r="AX260">
        <f t="shared" si="133"/>
        <v>0</v>
      </c>
      <c r="AY260" s="14" cm="1">
        <f t="array" ref="AY260">SUMPRODUCT(LARGE(AN260:AX260, {1,2,3}))</f>
        <v>0</v>
      </c>
      <c r="AZ260"/>
    </row>
    <row r="261" spans="2:52" x14ac:dyDescent="0.35">
      <c r="B261" t="str">
        <f t="shared" si="109"/>
        <v>EE</v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Q261" s="11">
        <f t="shared" si="114"/>
        <v>0</v>
      </c>
      <c r="S261" s="11">
        <f t="shared" si="112"/>
        <v>0</v>
      </c>
      <c r="T261">
        <v>0</v>
      </c>
      <c r="U261" s="11">
        <f t="shared" si="115"/>
        <v>0</v>
      </c>
      <c r="V261">
        <v>0</v>
      </c>
      <c r="W261" s="11">
        <f t="shared" si="111"/>
        <v>0</v>
      </c>
      <c r="X261"/>
      <c r="Y261" s="11">
        <f t="shared" si="116"/>
        <v>0</v>
      </c>
      <c r="Z261">
        <v>0</v>
      </c>
      <c r="AA261" s="11">
        <f t="shared" si="113"/>
        <v>0</v>
      </c>
      <c r="AB261"/>
      <c r="AC261" s="11">
        <f t="shared" si="117"/>
        <v>0</v>
      </c>
      <c r="AD261"/>
      <c r="AE261" s="11">
        <f t="shared" si="118"/>
        <v>0</v>
      </c>
      <c r="AF261"/>
      <c r="AG261" s="11">
        <f t="shared" si="119"/>
        <v>0</v>
      </c>
      <c r="AI261" s="11">
        <f t="shared" si="120"/>
        <v>0</v>
      </c>
      <c r="AJ261"/>
      <c r="AK261" s="11">
        <f t="shared" si="121"/>
        <v>0</v>
      </c>
      <c r="AL261" s="16">
        <f t="shared" si="122"/>
        <v>0</v>
      </c>
      <c r="AN261">
        <f t="shared" si="123"/>
        <v>0</v>
      </c>
      <c r="AO261">
        <f t="shared" si="124"/>
        <v>0</v>
      </c>
      <c r="AP261">
        <f t="shared" si="125"/>
        <v>0</v>
      </c>
      <c r="AQ261">
        <f t="shared" si="126"/>
        <v>0</v>
      </c>
      <c r="AR261">
        <f t="shared" si="127"/>
        <v>0</v>
      </c>
      <c r="AS261">
        <f t="shared" si="128"/>
        <v>0</v>
      </c>
      <c r="AT261">
        <f t="shared" si="129"/>
        <v>0</v>
      </c>
      <c r="AU261">
        <f t="shared" si="130"/>
        <v>0</v>
      </c>
      <c r="AV261">
        <f t="shared" si="131"/>
        <v>0</v>
      </c>
      <c r="AW261">
        <f t="shared" si="132"/>
        <v>0</v>
      </c>
      <c r="AX261">
        <f t="shared" si="133"/>
        <v>0</v>
      </c>
      <c r="AY261" s="14" cm="1">
        <f t="array" ref="AY261">SUMPRODUCT(LARGE(AN261:AX261, {1,2,3}))</f>
        <v>0</v>
      </c>
    </row>
    <row r="262" spans="2:52" x14ac:dyDescent="0.35">
      <c r="B262" t="str">
        <f t="shared" si="109"/>
        <v>EE</v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Q262" s="11">
        <f t="shared" si="114"/>
        <v>0</v>
      </c>
      <c r="S262" s="11">
        <f t="shared" si="112"/>
        <v>0</v>
      </c>
      <c r="T262">
        <v>0</v>
      </c>
      <c r="U262" s="11">
        <f t="shared" si="115"/>
        <v>0</v>
      </c>
      <c r="V262">
        <v>0</v>
      </c>
      <c r="W262" s="11">
        <f t="shared" si="111"/>
        <v>0</v>
      </c>
      <c r="X262"/>
      <c r="Y262" s="11">
        <f t="shared" si="116"/>
        <v>0</v>
      </c>
      <c r="Z262">
        <v>0</v>
      </c>
      <c r="AA262" s="11">
        <f t="shared" si="113"/>
        <v>0</v>
      </c>
      <c r="AB262"/>
      <c r="AC262" s="11">
        <f t="shared" si="117"/>
        <v>0</v>
      </c>
      <c r="AD262"/>
      <c r="AE262" s="11">
        <f t="shared" si="118"/>
        <v>0</v>
      </c>
      <c r="AF262"/>
      <c r="AG262" s="11">
        <f t="shared" si="119"/>
        <v>0</v>
      </c>
      <c r="AI262" s="11">
        <f t="shared" si="120"/>
        <v>0</v>
      </c>
      <c r="AJ262"/>
      <c r="AK262" s="11">
        <f t="shared" si="121"/>
        <v>0</v>
      </c>
      <c r="AL262" s="16">
        <f t="shared" si="122"/>
        <v>0</v>
      </c>
      <c r="AM262"/>
      <c r="AN262">
        <f t="shared" si="123"/>
        <v>0</v>
      </c>
      <c r="AO262">
        <f t="shared" si="124"/>
        <v>0</v>
      </c>
      <c r="AP262">
        <f t="shared" si="125"/>
        <v>0</v>
      </c>
      <c r="AQ262">
        <f t="shared" si="126"/>
        <v>0</v>
      </c>
      <c r="AR262">
        <f t="shared" si="127"/>
        <v>0</v>
      </c>
      <c r="AS262">
        <f t="shared" si="128"/>
        <v>0</v>
      </c>
      <c r="AT262">
        <f t="shared" si="129"/>
        <v>0</v>
      </c>
      <c r="AU262">
        <f t="shared" si="130"/>
        <v>0</v>
      </c>
      <c r="AV262">
        <f t="shared" si="131"/>
        <v>0</v>
      </c>
      <c r="AW262">
        <f t="shared" si="132"/>
        <v>0</v>
      </c>
      <c r="AX262">
        <f t="shared" si="133"/>
        <v>0</v>
      </c>
      <c r="AY262" s="14" cm="1">
        <f t="array" ref="AY262">SUMPRODUCT(LARGE(AN262:AX262, {1,2,3}))</f>
        <v>0</v>
      </c>
    </row>
    <row r="263" spans="2:52" x14ac:dyDescent="0.35">
      <c r="B263" t="str">
        <f t="shared" si="109"/>
        <v>EE</v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Q263" s="11">
        <f t="shared" si="114"/>
        <v>0</v>
      </c>
      <c r="S263" s="11">
        <f t="shared" si="112"/>
        <v>0</v>
      </c>
      <c r="T263">
        <v>0</v>
      </c>
      <c r="U263" s="11">
        <f t="shared" si="115"/>
        <v>0</v>
      </c>
      <c r="V263">
        <v>0</v>
      </c>
      <c r="W263" s="11">
        <f t="shared" si="111"/>
        <v>0</v>
      </c>
      <c r="X263"/>
      <c r="Y263" s="11">
        <f t="shared" si="116"/>
        <v>0</v>
      </c>
      <c r="Z263">
        <v>0</v>
      </c>
      <c r="AA263" s="11">
        <f t="shared" si="113"/>
        <v>0</v>
      </c>
      <c r="AB263"/>
      <c r="AC263" s="11">
        <f t="shared" si="117"/>
        <v>0</v>
      </c>
      <c r="AD263"/>
      <c r="AE263" s="11">
        <f t="shared" si="118"/>
        <v>0</v>
      </c>
      <c r="AF263"/>
      <c r="AG263" s="11">
        <f t="shared" si="119"/>
        <v>0</v>
      </c>
      <c r="AI263" s="11">
        <f t="shared" si="120"/>
        <v>0</v>
      </c>
      <c r="AJ263"/>
      <c r="AK263" s="11">
        <f t="shared" si="121"/>
        <v>0</v>
      </c>
      <c r="AL263" s="16">
        <f t="shared" si="122"/>
        <v>0</v>
      </c>
      <c r="AM263"/>
      <c r="AN263">
        <f t="shared" si="123"/>
        <v>0</v>
      </c>
      <c r="AO263">
        <f t="shared" si="124"/>
        <v>0</v>
      </c>
      <c r="AP263">
        <f t="shared" si="125"/>
        <v>0</v>
      </c>
      <c r="AQ263">
        <f t="shared" si="126"/>
        <v>0</v>
      </c>
      <c r="AR263">
        <f t="shared" si="127"/>
        <v>0</v>
      </c>
      <c r="AS263">
        <f t="shared" si="128"/>
        <v>0</v>
      </c>
      <c r="AT263">
        <f t="shared" si="129"/>
        <v>0</v>
      </c>
      <c r="AU263">
        <f t="shared" si="130"/>
        <v>0</v>
      </c>
      <c r="AV263">
        <f t="shared" si="131"/>
        <v>0</v>
      </c>
      <c r="AW263">
        <f t="shared" si="132"/>
        <v>0</v>
      </c>
      <c r="AX263">
        <f t="shared" si="133"/>
        <v>0</v>
      </c>
      <c r="AY263" s="14" cm="1">
        <f t="array" ref="AY263">SUMPRODUCT(LARGE(AN263:AX263, {1,2,3}))</f>
        <v>0</v>
      </c>
      <c r="AZ263"/>
    </row>
    <row r="264" spans="2:52" x14ac:dyDescent="0.35">
      <c r="B264" t="str">
        <f t="shared" si="109"/>
        <v>EE</v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Q264" s="11">
        <f t="shared" si="114"/>
        <v>0</v>
      </c>
      <c r="S264" s="11">
        <f t="shared" si="112"/>
        <v>0</v>
      </c>
      <c r="T264">
        <v>0</v>
      </c>
      <c r="U264" s="11">
        <f t="shared" si="115"/>
        <v>0</v>
      </c>
      <c r="V264">
        <v>0</v>
      </c>
      <c r="W264" s="11">
        <f t="shared" si="111"/>
        <v>0</v>
      </c>
      <c r="X264"/>
      <c r="Y264" s="11">
        <f t="shared" si="116"/>
        <v>0</v>
      </c>
      <c r="Z264">
        <v>0</v>
      </c>
      <c r="AA264" s="11">
        <f t="shared" si="113"/>
        <v>0</v>
      </c>
      <c r="AB264"/>
      <c r="AC264" s="11">
        <f t="shared" si="117"/>
        <v>0</v>
      </c>
      <c r="AD264"/>
      <c r="AE264" s="11">
        <f t="shared" si="118"/>
        <v>0</v>
      </c>
      <c r="AF264"/>
      <c r="AG264" s="11">
        <f t="shared" si="119"/>
        <v>0</v>
      </c>
      <c r="AI264" s="11">
        <f t="shared" si="120"/>
        <v>0</v>
      </c>
      <c r="AJ264"/>
      <c r="AK264" s="11">
        <f t="shared" si="121"/>
        <v>0</v>
      </c>
      <c r="AL264" s="16">
        <f t="shared" si="122"/>
        <v>0</v>
      </c>
      <c r="AM264"/>
      <c r="AN264">
        <f t="shared" si="123"/>
        <v>0</v>
      </c>
      <c r="AO264">
        <f t="shared" si="124"/>
        <v>0</v>
      </c>
      <c r="AP264">
        <f t="shared" si="125"/>
        <v>0</v>
      </c>
      <c r="AQ264">
        <f t="shared" si="126"/>
        <v>0</v>
      </c>
      <c r="AR264">
        <f t="shared" si="127"/>
        <v>0</v>
      </c>
      <c r="AS264">
        <f t="shared" si="128"/>
        <v>0</v>
      </c>
      <c r="AT264">
        <f t="shared" si="129"/>
        <v>0</v>
      </c>
      <c r="AU264">
        <f t="shared" si="130"/>
        <v>0</v>
      </c>
      <c r="AV264">
        <f t="shared" si="131"/>
        <v>0</v>
      </c>
      <c r="AW264">
        <f t="shared" si="132"/>
        <v>0</v>
      </c>
      <c r="AX264">
        <f t="shared" si="133"/>
        <v>0</v>
      </c>
      <c r="AY264" s="14" cm="1">
        <f t="array" ref="AY264">SUMPRODUCT(LARGE(AN264:AX264, {1,2,3}))</f>
        <v>0</v>
      </c>
    </row>
    <row r="265" spans="2:52" x14ac:dyDescent="0.35">
      <c r="B265" t="str">
        <f t="shared" si="109"/>
        <v>EE</v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Q265" s="11">
        <f t="shared" si="114"/>
        <v>0</v>
      </c>
      <c r="S265" s="11">
        <f t="shared" si="112"/>
        <v>0</v>
      </c>
      <c r="T265">
        <v>0</v>
      </c>
      <c r="U265" s="11">
        <f t="shared" si="115"/>
        <v>0</v>
      </c>
      <c r="V265">
        <v>0</v>
      </c>
      <c r="W265" s="11">
        <f t="shared" si="111"/>
        <v>0</v>
      </c>
      <c r="X265"/>
      <c r="Y265" s="11">
        <f t="shared" si="116"/>
        <v>0</v>
      </c>
      <c r="Z265">
        <v>0</v>
      </c>
      <c r="AA265" s="11">
        <f t="shared" si="113"/>
        <v>0</v>
      </c>
      <c r="AB265"/>
      <c r="AC265" s="11">
        <f t="shared" si="117"/>
        <v>0</v>
      </c>
      <c r="AD265"/>
      <c r="AE265" s="11">
        <f t="shared" si="118"/>
        <v>0</v>
      </c>
      <c r="AF265"/>
      <c r="AG265" s="11">
        <f t="shared" si="119"/>
        <v>0</v>
      </c>
      <c r="AI265" s="11">
        <f t="shared" si="120"/>
        <v>0</v>
      </c>
      <c r="AJ265"/>
      <c r="AK265" s="11">
        <f t="shared" si="121"/>
        <v>0</v>
      </c>
      <c r="AL265" s="16">
        <f t="shared" si="122"/>
        <v>0</v>
      </c>
      <c r="AM265"/>
      <c r="AN265">
        <f t="shared" si="123"/>
        <v>0</v>
      </c>
      <c r="AO265">
        <f t="shared" si="124"/>
        <v>0</v>
      </c>
      <c r="AP265">
        <f t="shared" si="125"/>
        <v>0</v>
      </c>
      <c r="AQ265">
        <f t="shared" si="126"/>
        <v>0</v>
      </c>
      <c r="AR265">
        <f t="shared" si="127"/>
        <v>0</v>
      </c>
      <c r="AS265">
        <f t="shared" si="128"/>
        <v>0</v>
      </c>
      <c r="AT265">
        <f t="shared" si="129"/>
        <v>0</v>
      </c>
      <c r="AU265">
        <f t="shared" si="130"/>
        <v>0</v>
      </c>
      <c r="AV265">
        <f t="shared" si="131"/>
        <v>0</v>
      </c>
      <c r="AW265">
        <f t="shared" si="132"/>
        <v>0</v>
      </c>
      <c r="AX265">
        <f t="shared" si="133"/>
        <v>0</v>
      </c>
      <c r="AY265" s="14" cm="1">
        <f t="array" ref="AY265">SUMPRODUCT(LARGE(AN265:AX265, {1,2,3}))</f>
        <v>0</v>
      </c>
      <c r="AZ265"/>
    </row>
    <row r="266" spans="2:52" x14ac:dyDescent="0.35">
      <c r="B266" t="str">
        <f t="shared" si="109"/>
        <v>EE</v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Q266" s="11">
        <f t="shared" si="114"/>
        <v>0</v>
      </c>
      <c r="S266" s="11">
        <f t="shared" si="112"/>
        <v>0</v>
      </c>
      <c r="T266">
        <v>0</v>
      </c>
      <c r="U266" s="11">
        <f t="shared" si="115"/>
        <v>0</v>
      </c>
      <c r="V266">
        <v>0</v>
      </c>
      <c r="W266" s="11">
        <f t="shared" si="111"/>
        <v>0</v>
      </c>
      <c r="X266"/>
      <c r="Y266" s="11">
        <f t="shared" si="116"/>
        <v>0</v>
      </c>
      <c r="Z266">
        <v>0</v>
      </c>
      <c r="AA266" s="11">
        <f t="shared" si="113"/>
        <v>0</v>
      </c>
      <c r="AB266"/>
      <c r="AC266" s="11">
        <f t="shared" si="117"/>
        <v>0</v>
      </c>
      <c r="AD266"/>
      <c r="AE266" s="11">
        <f t="shared" si="118"/>
        <v>0</v>
      </c>
      <c r="AF266"/>
      <c r="AG266" s="11">
        <f t="shared" si="119"/>
        <v>0</v>
      </c>
      <c r="AI266" s="11">
        <f t="shared" si="120"/>
        <v>0</v>
      </c>
      <c r="AJ266"/>
      <c r="AK266" s="11">
        <f t="shared" si="121"/>
        <v>0</v>
      </c>
      <c r="AL266" s="16">
        <f t="shared" si="122"/>
        <v>0</v>
      </c>
      <c r="AM266"/>
      <c r="AN266">
        <f t="shared" si="123"/>
        <v>0</v>
      </c>
      <c r="AO266">
        <f t="shared" si="124"/>
        <v>0</v>
      </c>
      <c r="AP266">
        <f t="shared" si="125"/>
        <v>0</v>
      </c>
      <c r="AQ266">
        <f t="shared" si="126"/>
        <v>0</v>
      </c>
      <c r="AR266">
        <f t="shared" si="127"/>
        <v>0</v>
      </c>
      <c r="AS266">
        <f t="shared" si="128"/>
        <v>0</v>
      </c>
      <c r="AT266">
        <f t="shared" si="129"/>
        <v>0</v>
      </c>
      <c r="AU266">
        <f t="shared" si="130"/>
        <v>0</v>
      </c>
      <c r="AV266">
        <f t="shared" si="131"/>
        <v>0</v>
      </c>
      <c r="AW266">
        <f t="shared" si="132"/>
        <v>0</v>
      </c>
      <c r="AX266">
        <f t="shared" si="133"/>
        <v>0</v>
      </c>
      <c r="AY266" s="14" cm="1">
        <f t="array" ref="AY266">SUMPRODUCT(LARGE(AN266:AX266, {1,2,3}))</f>
        <v>0</v>
      </c>
      <c r="AZ266"/>
    </row>
    <row r="267" spans="2:52" x14ac:dyDescent="0.35">
      <c r="B267" t="str">
        <f t="shared" si="109"/>
        <v>EE</v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Q267" s="11">
        <f t="shared" si="114"/>
        <v>0</v>
      </c>
      <c r="S267" s="11">
        <f t="shared" si="112"/>
        <v>0</v>
      </c>
      <c r="T267">
        <v>0</v>
      </c>
      <c r="U267" s="11">
        <f t="shared" si="115"/>
        <v>0</v>
      </c>
      <c r="V267">
        <v>0</v>
      </c>
      <c r="W267" s="11">
        <f t="shared" si="111"/>
        <v>0</v>
      </c>
      <c r="X267"/>
      <c r="Y267" s="11">
        <f t="shared" si="116"/>
        <v>0</v>
      </c>
      <c r="Z267">
        <v>0</v>
      </c>
      <c r="AA267" s="11">
        <f t="shared" si="113"/>
        <v>0</v>
      </c>
      <c r="AB267"/>
      <c r="AC267" s="11">
        <f t="shared" si="117"/>
        <v>0</v>
      </c>
      <c r="AD267"/>
      <c r="AE267" s="11">
        <f t="shared" si="118"/>
        <v>0</v>
      </c>
      <c r="AF267"/>
      <c r="AG267" s="11">
        <f t="shared" si="119"/>
        <v>0</v>
      </c>
      <c r="AI267" s="11">
        <f t="shared" si="120"/>
        <v>0</v>
      </c>
      <c r="AJ267"/>
      <c r="AK267" s="11">
        <f t="shared" si="121"/>
        <v>0</v>
      </c>
      <c r="AL267" s="16">
        <f t="shared" si="122"/>
        <v>0</v>
      </c>
      <c r="AM267"/>
      <c r="AN267">
        <f t="shared" si="123"/>
        <v>0</v>
      </c>
      <c r="AO267">
        <f t="shared" si="124"/>
        <v>0</v>
      </c>
      <c r="AP267">
        <f t="shared" si="125"/>
        <v>0</v>
      </c>
      <c r="AQ267">
        <f t="shared" si="126"/>
        <v>0</v>
      </c>
      <c r="AR267">
        <f t="shared" si="127"/>
        <v>0</v>
      </c>
      <c r="AS267">
        <f t="shared" si="128"/>
        <v>0</v>
      </c>
      <c r="AT267">
        <f t="shared" si="129"/>
        <v>0</v>
      </c>
      <c r="AU267">
        <f t="shared" si="130"/>
        <v>0</v>
      </c>
      <c r="AV267">
        <f t="shared" si="131"/>
        <v>0</v>
      </c>
      <c r="AW267">
        <f t="shared" si="132"/>
        <v>0</v>
      </c>
      <c r="AX267">
        <f t="shared" si="133"/>
        <v>0</v>
      </c>
      <c r="AY267" s="14" cm="1">
        <f t="array" ref="AY267">SUMPRODUCT(LARGE(AN267:AX267, {1,2,3}))</f>
        <v>0</v>
      </c>
      <c r="AZ267"/>
    </row>
    <row r="268" spans="2:52" x14ac:dyDescent="0.35">
      <c r="B268" t="str">
        <f t="shared" si="109"/>
        <v>EE</v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Q268" s="11">
        <f t="shared" si="114"/>
        <v>0</v>
      </c>
      <c r="S268" s="11">
        <f t="shared" si="112"/>
        <v>0</v>
      </c>
      <c r="T268">
        <v>0</v>
      </c>
      <c r="U268" s="11">
        <f t="shared" si="115"/>
        <v>0</v>
      </c>
      <c r="V268">
        <v>0</v>
      </c>
      <c r="W268" s="11">
        <f t="shared" si="111"/>
        <v>0</v>
      </c>
      <c r="X268"/>
      <c r="Y268" s="11">
        <f t="shared" si="116"/>
        <v>0</v>
      </c>
      <c r="Z268">
        <v>0</v>
      </c>
      <c r="AA268" s="11">
        <f t="shared" si="113"/>
        <v>0</v>
      </c>
      <c r="AB268"/>
      <c r="AC268" s="11">
        <f t="shared" si="117"/>
        <v>0</v>
      </c>
      <c r="AD268"/>
      <c r="AE268" s="11">
        <f t="shared" si="118"/>
        <v>0</v>
      </c>
      <c r="AF268"/>
      <c r="AG268" s="11">
        <f t="shared" si="119"/>
        <v>0</v>
      </c>
      <c r="AI268" s="11">
        <f t="shared" si="120"/>
        <v>0</v>
      </c>
      <c r="AJ268"/>
      <c r="AK268" s="11">
        <f t="shared" si="121"/>
        <v>0</v>
      </c>
      <c r="AL268" s="16">
        <f t="shared" si="122"/>
        <v>0</v>
      </c>
      <c r="AM268"/>
      <c r="AN268">
        <f t="shared" si="123"/>
        <v>0</v>
      </c>
      <c r="AO268">
        <f t="shared" si="124"/>
        <v>0</v>
      </c>
      <c r="AP268">
        <f t="shared" si="125"/>
        <v>0</v>
      </c>
      <c r="AQ268">
        <f t="shared" si="126"/>
        <v>0</v>
      </c>
      <c r="AR268">
        <f t="shared" si="127"/>
        <v>0</v>
      </c>
      <c r="AS268">
        <f t="shared" si="128"/>
        <v>0</v>
      </c>
      <c r="AT268">
        <f t="shared" si="129"/>
        <v>0</v>
      </c>
      <c r="AU268">
        <f t="shared" si="130"/>
        <v>0</v>
      </c>
      <c r="AV268">
        <f t="shared" si="131"/>
        <v>0</v>
      </c>
      <c r="AW268">
        <f t="shared" si="132"/>
        <v>0</v>
      </c>
      <c r="AX268">
        <f t="shared" si="133"/>
        <v>0</v>
      </c>
      <c r="AY268" s="14" cm="1">
        <f t="array" ref="AY268">SUMPRODUCT(LARGE(AN268:AX268, {1,2,3}))</f>
        <v>0</v>
      </c>
      <c r="AZ268"/>
    </row>
    <row r="269" spans="2:52" x14ac:dyDescent="0.35">
      <c r="B269" t="str">
        <f t="shared" si="109"/>
        <v>EE</v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Q269" s="11">
        <f t="shared" si="114"/>
        <v>0</v>
      </c>
      <c r="S269" s="11">
        <f t="shared" si="112"/>
        <v>0</v>
      </c>
      <c r="T269">
        <v>0</v>
      </c>
      <c r="U269" s="11">
        <f t="shared" si="115"/>
        <v>0</v>
      </c>
      <c r="V269">
        <v>0</v>
      </c>
      <c r="W269" s="11">
        <f t="shared" ref="W269:W300" si="134">IF(IF(V269,V269+$M269,0)&lt;=100,IF(V269,V269+$M269,0),100)</f>
        <v>0</v>
      </c>
      <c r="X269"/>
      <c r="Y269" s="11">
        <f t="shared" si="116"/>
        <v>0</v>
      </c>
      <c r="Z269">
        <v>0</v>
      </c>
      <c r="AA269" s="11">
        <f t="shared" si="113"/>
        <v>0</v>
      </c>
      <c r="AB269"/>
      <c r="AC269" s="11">
        <f t="shared" si="117"/>
        <v>0</v>
      </c>
      <c r="AD269"/>
      <c r="AE269" s="11">
        <f t="shared" si="118"/>
        <v>0</v>
      </c>
      <c r="AF269"/>
      <c r="AG269" s="11">
        <f t="shared" si="119"/>
        <v>0</v>
      </c>
      <c r="AI269" s="11">
        <f t="shared" si="120"/>
        <v>0</v>
      </c>
      <c r="AJ269"/>
      <c r="AK269" s="11">
        <f t="shared" si="121"/>
        <v>0</v>
      </c>
      <c r="AL269" s="16">
        <f t="shared" si="122"/>
        <v>0</v>
      </c>
      <c r="AN269">
        <f t="shared" si="123"/>
        <v>0</v>
      </c>
      <c r="AO269">
        <f t="shared" si="124"/>
        <v>0</v>
      </c>
      <c r="AP269">
        <f t="shared" si="125"/>
        <v>0</v>
      </c>
      <c r="AQ269">
        <f t="shared" si="126"/>
        <v>0</v>
      </c>
      <c r="AR269">
        <f t="shared" si="127"/>
        <v>0</v>
      </c>
      <c r="AS269">
        <f t="shared" si="128"/>
        <v>0</v>
      </c>
      <c r="AT269">
        <f t="shared" si="129"/>
        <v>0</v>
      </c>
      <c r="AU269">
        <f t="shared" si="130"/>
        <v>0</v>
      </c>
      <c r="AV269">
        <f t="shared" si="131"/>
        <v>0</v>
      </c>
      <c r="AW269">
        <f t="shared" si="132"/>
        <v>0</v>
      </c>
      <c r="AX269">
        <f t="shared" si="133"/>
        <v>0</v>
      </c>
      <c r="AY269" s="14" cm="1">
        <f t="array" ref="AY269">SUMPRODUCT(LARGE(AN269:AX269, {1,2,3}))</f>
        <v>0</v>
      </c>
      <c r="AZ269"/>
    </row>
    <row r="270" spans="2:52" x14ac:dyDescent="0.35">
      <c r="B270" t="str">
        <f t="shared" si="109"/>
        <v>EE</v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Q270" s="11">
        <f t="shared" si="114"/>
        <v>0</v>
      </c>
      <c r="S270" s="11">
        <f t="shared" si="112"/>
        <v>0</v>
      </c>
      <c r="T270">
        <v>0</v>
      </c>
      <c r="U270" s="11">
        <f t="shared" si="115"/>
        <v>0</v>
      </c>
      <c r="V270">
        <v>0</v>
      </c>
      <c r="W270" s="11">
        <f t="shared" si="134"/>
        <v>0</v>
      </c>
      <c r="X270"/>
      <c r="Y270" s="11">
        <f t="shared" si="116"/>
        <v>0</v>
      </c>
      <c r="Z270">
        <v>0</v>
      </c>
      <c r="AA270" s="11">
        <f t="shared" si="113"/>
        <v>0</v>
      </c>
      <c r="AB270"/>
      <c r="AC270" s="11">
        <f t="shared" si="117"/>
        <v>0</v>
      </c>
      <c r="AD270"/>
      <c r="AE270" s="11">
        <f t="shared" si="118"/>
        <v>0</v>
      </c>
      <c r="AF270"/>
      <c r="AG270" s="11">
        <f t="shared" si="119"/>
        <v>0</v>
      </c>
      <c r="AI270" s="11">
        <f t="shared" si="120"/>
        <v>0</v>
      </c>
      <c r="AJ270"/>
      <c r="AK270" s="11">
        <f t="shared" si="121"/>
        <v>0</v>
      </c>
      <c r="AL270" s="16">
        <f t="shared" si="122"/>
        <v>0</v>
      </c>
      <c r="AM270"/>
      <c r="AN270">
        <f t="shared" si="123"/>
        <v>0</v>
      </c>
      <c r="AO270">
        <f t="shared" si="124"/>
        <v>0</v>
      </c>
      <c r="AP270">
        <f t="shared" si="125"/>
        <v>0</v>
      </c>
      <c r="AQ270">
        <f t="shared" si="126"/>
        <v>0</v>
      </c>
      <c r="AR270">
        <f t="shared" si="127"/>
        <v>0</v>
      </c>
      <c r="AS270">
        <f t="shared" si="128"/>
        <v>0</v>
      </c>
      <c r="AT270">
        <f t="shared" si="129"/>
        <v>0</v>
      </c>
      <c r="AU270">
        <f t="shared" si="130"/>
        <v>0</v>
      </c>
      <c r="AV270">
        <f t="shared" si="131"/>
        <v>0</v>
      </c>
      <c r="AW270">
        <f t="shared" si="132"/>
        <v>0</v>
      </c>
      <c r="AX270">
        <f t="shared" si="133"/>
        <v>0</v>
      </c>
      <c r="AY270" s="14" cm="1">
        <f t="array" ref="AY270">SUMPRODUCT(LARGE(AN270:AX270, {1,2,3}))</f>
        <v>0</v>
      </c>
      <c r="AZ270"/>
    </row>
    <row r="271" spans="2:52" x14ac:dyDescent="0.35">
      <c r="B271" t="str">
        <f t="shared" si="109"/>
        <v>EE</v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Q271" s="11">
        <f t="shared" si="114"/>
        <v>0</v>
      </c>
      <c r="S271" s="11">
        <f t="shared" si="112"/>
        <v>0</v>
      </c>
      <c r="T271">
        <v>0</v>
      </c>
      <c r="U271" s="11">
        <f t="shared" si="115"/>
        <v>0</v>
      </c>
      <c r="V271">
        <v>0</v>
      </c>
      <c r="W271" s="11">
        <f t="shared" si="134"/>
        <v>0</v>
      </c>
      <c r="X271"/>
      <c r="Y271" s="11">
        <f t="shared" si="116"/>
        <v>0</v>
      </c>
      <c r="Z271">
        <v>0</v>
      </c>
      <c r="AA271" s="11">
        <f t="shared" si="113"/>
        <v>0</v>
      </c>
      <c r="AB271"/>
      <c r="AC271" s="11">
        <f t="shared" si="117"/>
        <v>0</v>
      </c>
      <c r="AD271"/>
      <c r="AE271" s="11">
        <f t="shared" si="118"/>
        <v>0</v>
      </c>
      <c r="AF271"/>
      <c r="AG271" s="11">
        <f t="shared" si="119"/>
        <v>0</v>
      </c>
      <c r="AI271" s="11">
        <f t="shared" si="120"/>
        <v>0</v>
      </c>
      <c r="AJ271"/>
      <c r="AK271" s="11">
        <f t="shared" si="121"/>
        <v>0</v>
      </c>
      <c r="AL271" s="16">
        <f t="shared" si="122"/>
        <v>0</v>
      </c>
      <c r="AM271"/>
      <c r="AN271">
        <f t="shared" si="123"/>
        <v>0</v>
      </c>
      <c r="AO271">
        <f t="shared" si="124"/>
        <v>0</v>
      </c>
      <c r="AP271">
        <f t="shared" si="125"/>
        <v>0</v>
      </c>
      <c r="AQ271">
        <f t="shared" si="126"/>
        <v>0</v>
      </c>
      <c r="AR271">
        <f t="shared" si="127"/>
        <v>0</v>
      </c>
      <c r="AS271">
        <f t="shared" si="128"/>
        <v>0</v>
      </c>
      <c r="AT271">
        <f t="shared" si="129"/>
        <v>0</v>
      </c>
      <c r="AU271">
        <f t="shared" si="130"/>
        <v>0</v>
      </c>
      <c r="AV271">
        <f t="shared" si="131"/>
        <v>0</v>
      </c>
      <c r="AW271">
        <f t="shared" si="132"/>
        <v>0</v>
      </c>
      <c r="AX271">
        <f t="shared" si="133"/>
        <v>0</v>
      </c>
      <c r="AY271" s="14" cm="1">
        <f t="array" ref="AY271">SUMPRODUCT(LARGE(AN271:AX271, {1,2,3}))</f>
        <v>0</v>
      </c>
    </row>
    <row r="272" spans="2:52" x14ac:dyDescent="0.35">
      <c r="B272" t="str">
        <f t="shared" si="109"/>
        <v>EE</v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Q272" s="11">
        <f t="shared" si="114"/>
        <v>0</v>
      </c>
      <c r="S272" s="11">
        <f t="shared" ref="S272:S303" si="135">IF(IF(R272,R272+$L272,0)&lt;=100,IF(R272,R272+$L272,0),100)</f>
        <v>0</v>
      </c>
      <c r="T272">
        <v>0</v>
      </c>
      <c r="U272" s="11">
        <f t="shared" si="115"/>
        <v>0</v>
      </c>
      <c r="V272">
        <v>0</v>
      </c>
      <c r="W272" s="11">
        <f t="shared" si="134"/>
        <v>0</v>
      </c>
      <c r="X272"/>
      <c r="Y272" s="11">
        <f t="shared" si="116"/>
        <v>0</v>
      </c>
      <c r="Z272">
        <v>0</v>
      </c>
      <c r="AA272" s="11">
        <f t="shared" si="113"/>
        <v>0</v>
      </c>
      <c r="AB272"/>
      <c r="AC272" s="11">
        <f t="shared" si="117"/>
        <v>0</v>
      </c>
      <c r="AD272"/>
      <c r="AE272" s="11">
        <f t="shared" si="118"/>
        <v>0</v>
      </c>
      <c r="AF272"/>
      <c r="AG272" s="11">
        <f t="shared" si="119"/>
        <v>0</v>
      </c>
      <c r="AI272" s="11">
        <f t="shared" si="120"/>
        <v>0</v>
      </c>
      <c r="AJ272"/>
      <c r="AK272" s="11">
        <f t="shared" si="121"/>
        <v>0</v>
      </c>
      <c r="AL272" s="16">
        <f t="shared" si="122"/>
        <v>0</v>
      </c>
      <c r="AN272">
        <f t="shared" si="123"/>
        <v>0</v>
      </c>
      <c r="AO272">
        <f t="shared" si="124"/>
        <v>0</v>
      </c>
      <c r="AP272">
        <f t="shared" si="125"/>
        <v>0</v>
      </c>
      <c r="AQ272">
        <f t="shared" si="126"/>
        <v>0</v>
      </c>
      <c r="AR272">
        <f t="shared" si="127"/>
        <v>0</v>
      </c>
      <c r="AS272">
        <f t="shared" si="128"/>
        <v>0</v>
      </c>
      <c r="AT272">
        <f t="shared" si="129"/>
        <v>0</v>
      </c>
      <c r="AU272">
        <f t="shared" si="130"/>
        <v>0</v>
      </c>
      <c r="AV272">
        <f t="shared" si="131"/>
        <v>0</v>
      </c>
      <c r="AW272">
        <f t="shared" si="132"/>
        <v>0</v>
      </c>
      <c r="AX272">
        <f t="shared" si="133"/>
        <v>0</v>
      </c>
      <c r="AY272" s="14" cm="1">
        <f t="array" ref="AY272">SUMPRODUCT(LARGE(AN272:AX272, {1,2,3}))</f>
        <v>0</v>
      </c>
      <c r="AZ272"/>
    </row>
    <row r="273" spans="2:52" x14ac:dyDescent="0.35">
      <c r="B273" t="str">
        <f t="shared" si="109"/>
        <v>EE</v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Q273" s="11">
        <f t="shared" si="114"/>
        <v>0</v>
      </c>
      <c r="S273" s="11">
        <f t="shared" si="135"/>
        <v>0</v>
      </c>
      <c r="T273">
        <v>0</v>
      </c>
      <c r="U273" s="11">
        <f t="shared" si="115"/>
        <v>0</v>
      </c>
      <c r="V273">
        <v>0</v>
      </c>
      <c r="W273" s="11">
        <f t="shared" si="134"/>
        <v>0</v>
      </c>
      <c r="X273"/>
      <c r="Y273" s="11">
        <f t="shared" si="116"/>
        <v>0</v>
      </c>
      <c r="Z273">
        <v>0</v>
      </c>
      <c r="AA273" s="11">
        <f t="shared" si="113"/>
        <v>0</v>
      </c>
      <c r="AB273"/>
      <c r="AC273" s="11">
        <f t="shared" si="117"/>
        <v>0</v>
      </c>
      <c r="AD273"/>
      <c r="AE273" s="11">
        <f t="shared" si="118"/>
        <v>0</v>
      </c>
      <c r="AF273"/>
      <c r="AG273" s="11">
        <f t="shared" si="119"/>
        <v>0</v>
      </c>
      <c r="AI273" s="11">
        <f t="shared" si="120"/>
        <v>0</v>
      </c>
      <c r="AJ273"/>
      <c r="AK273" s="11">
        <f t="shared" si="121"/>
        <v>0</v>
      </c>
      <c r="AL273" s="16">
        <f t="shared" si="122"/>
        <v>0</v>
      </c>
      <c r="AM273"/>
      <c r="AN273">
        <f t="shared" si="123"/>
        <v>0</v>
      </c>
      <c r="AO273">
        <f t="shared" si="124"/>
        <v>0</v>
      </c>
      <c r="AP273">
        <f t="shared" si="125"/>
        <v>0</v>
      </c>
      <c r="AQ273">
        <f t="shared" si="126"/>
        <v>0</v>
      </c>
      <c r="AR273">
        <f t="shared" si="127"/>
        <v>0</v>
      </c>
      <c r="AS273">
        <f t="shared" si="128"/>
        <v>0</v>
      </c>
      <c r="AT273">
        <f t="shared" si="129"/>
        <v>0</v>
      </c>
      <c r="AU273">
        <f t="shared" si="130"/>
        <v>0</v>
      </c>
      <c r="AV273">
        <f t="shared" si="131"/>
        <v>0</v>
      </c>
      <c r="AW273">
        <f t="shared" si="132"/>
        <v>0</v>
      </c>
      <c r="AX273">
        <f t="shared" si="133"/>
        <v>0</v>
      </c>
      <c r="AY273" s="14" cm="1">
        <f t="array" ref="AY273">SUMPRODUCT(LARGE(AN273:AX273, {1,2,3}))</f>
        <v>0</v>
      </c>
      <c r="AZ273"/>
    </row>
    <row r="274" spans="2:52" x14ac:dyDescent="0.35">
      <c r="B274" t="str">
        <f t="shared" si="109"/>
        <v>EE</v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Q274" s="11">
        <f t="shared" si="114"/>
        <v>0</v>
      </c>
      <c r="S274" s="11">
        <f t="shared" si="135"/>
        <v>0</v>
      </c>
      <c r="T274">
        <v>0</v>
      </c>
      <c r="U274" s="11">
        <f t="shared" si="115"/>
        <v>0</v>
      </c>
      <c r="V274">
        <v>0</v>
      </c>
      <c r="W274" s="11">
        <f t="shared" si="134"/>
        <v>0</v>
      </c>
      <c r="X274"/>
      <c r="Y274" s="11">
        <f t="shared" si="116"/>
        <v>0</v>
      </c>
      <c r="Z274">
        <v>0</v>
      </c>
      <c r="AA274" s="11">
        <f t="shared" si="113"/>
        <v>0</v>
      </c>
      <c r="AB274"/>
      <c r="AC274" s="11">
        <f t="shared" si="117"/>
        <v>0</v>
      </c>
      <c r="AD274"/>
      <c r="AE274" s="11">
        <f t="shared" si="118"/>
        <v>0</v>
      </c>
      <c r="AF274"/>
      <c r="AG274" s="11">
        <f t="shared" si="119"/>
        <v>0</v>
      </c>
      <c r="AI274" s="11">
        <f t="shared" si="120"/>
        <v>0</v>
      </c>
      <c r="AJ274"/>
      <c r="AK274" s="11">
        <f t="shared" si="121"/>
        <v>0</v>
      </c>
      <c r="AL274" s="16">
        <f t="shared" si="122"/>
        <v>0</v>
      </c>
      <c r="AM274"/>
      <c r="AN274">
        <f t="shared" si="123"/>
        <v>0</v>
      </c>
      <c r="AO274">
        <f t="shared" si="124"/>
        <v>0</v>
      </c>
      <c r="AP274">
        <f t="shared" si="125"/>
        <v>0</v>
      </c>
      <c r="AQ274">
        <f t="shared" si="126"/>
        <v>0</v>
      </c>
      <c r="AR274">
        <f t="shared" si="127"/>
        <v>0</v>
      </c>
      <c r="AS274">
        <f t="shared" si="128"/>
        <v>0</v>
      </c>
      <c r="AT274">
        <f t="shared" si="129"/>
        <v>0</v>
      </c>
      <c r="AU274">
        <f t="shared" si="130"/>
        <v>0</v>
      </c>
      <c r="AV274">
        <f t="shared" si="131"/>
        <v>0</v>
      </c>
      <c r="AW274">
        <f t="shared" si="132"/>
        <v>0</v>
      </c>
      <c r="AX274">
        <f t="shared" si="133"/>
        <v>0</v>
      </c>
      <c r="AY274" s="14" cm="1">
        <f t="array" ref="AY274">SUMPRODUCT(LARGE(AN274:AX274, {1,2,3}))</f>
        <v>0</v>
      </c>
      <c r="AZ274"/>
    </row>
    <row r="275" spans="2:52" x14ac:dyDescent="0.35">
      <c r="B275" t="str">
        <f t="shared" si="109"/>
        <v>EE</v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Q275" s="11">
        <f t="shared" si="114"/>
        <v>0</v>
      </c>
      <c r="S275" s="11">
        <f t="shared" si="135"/>
        <v>0</v>
      </c>
      <c r="T275">
        <v>0</v>
      </c>
      <c r="U275" s="11">
        <f t="shared" si="115"/>
        <v>0</v>
      </c>
      <c r="V275">
        <v>0</v>
      </c>
      <c r="W275" s="11">
        <f t="shared" si="134"/>
        <v>0</v>
      </c>
      <c r="X275"/>
      <c r="Y275" s="11">
        <f t="shared" si="116"/>
        <v>0</v>
      </c>
      <c r="Z275">
        <v>0</v>
      </c>
      <c r="AA275" s="11">
        <f t="shared" si="113"/>
        <v>0</v>
      </c>
      <c r="AB275"/>
      <c r="AC275" s="11">
        <f t="shared" si="117"/>
        <v>0</v>
      </c>
      <c r="AD275"/>
      <c r="AE275" s="11">
        <f t="shared" si="118"/>
        <v>0</v>
      </c>
      <c r="AF275"/>
      <c r="AG275" s="11">
        <f t="shared" si="119"/>
        <v>0</v>
      </c>
      <c r="AI275" s="11">
        <f t="shared" si="120"/>
        <v>0</v>
      </c>
      <c r="AJ275"/>
      <c r="AK275" s="11">
        <f t="shared" si="121"/>
        <v>0</v>
      </c>
      <c r="AL275" s="16">
        <f t="shared" si="122"/>
        <v>0</v>
      </c>
      <c r="AM275"/>
      <c r="AN275">
        <f t="shared" si="123"/>
        <v>0</v>
      </c>
      <c r="AO275">
        <f t="shared" si="124"/>
        <v>0</v>
      </c>
      <c r="AP275">
        <f t="shared" si="125"/>
        <v>0</v>
      </c>
      <c r="AQ275">
        <f t="shared" si="126"/>
        <v>0</v>
      </c>
      <c r="AR275">
        <f t="shared" si="127"/>
        <v>0</v>
      </c>
      <c r="AS275">
        <f t="shared" si="128"/>
        <v>0</v>
      </c>
      <c r="AT275">
        <f t="shared" si="129"/>
        <v>0</v>
      </c>
      <c r="AU275">
        <f t="shared" si="130"/>
        <v>0</v>
      </c>
      <c r="AV275">
        <f t="shared" si="131"/>
        <v>0</v>
      </c>
      <c r="AW275">
        <f t="shared" si="132"/>
        <v>0</v>
      </c>
      <c r="AX275">
        <f t="shared" si="133"/>
        <v>0</v>
      </c>
      <c r="AY275" s="14" cm="1">
        <f t="array" ref="AY275">SUMPRODUCT(LARGE(AN275:AX275, {1,2,3}))</f>
        <v>0</v>
      </c>
      <c r="AZ275"/>
    </row>
    <row r="276" spans="2:52" x14ac:dyDescent="0.35">
      <c r="B276" t="str">
        <f t="shared" si="109"/>
        <v>EE</v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Q276" s="11">
        <f t="shared" si="114"/>
        <v>0</v>
      </c>
      <c r="S276" s="11">
        <f t="shared" si="135"/>
        <v>0</v>
      </c>
      <c r="T276">
        <v>0</v>
      </c>
      <c r="U276" s="11">
        <f t="shared" si="115"/>
        <v>0</v>
      </c>
      <c r="V276">
        <v>0</v>
      </c>
      <c r="W276" s="11">
        <f t="shared" si="134"/>
        <v>0</v>
      </c>
      <c r="X276"/>
      <c r="Y276" s="11">
        <f t="shared" si="116"/>
        <v>0</v>
      </c>
      <c r="Z276">
        <v>0</v>
      </c>
      <c r="AA276" s="11">
        <f t="shared" si="113"/>
        <v>0</v>
      </c>
      <c r="AB276"/>
      <c r="AC276" s="11">
        <f t="shared" si="117"/>
        <v>0</v>
      </c>
      <c r="AD276"/>
      <c r="AE276" s="11">
        <f t="shared" si="118"/>
        <v>0</v>
      </c>
      <c r="AF276"/>
      <c r="AG276" s="11">
        <f t="shared" si="119"/>
        <v>0</v>
      </c>
      <c r="AI276" s="11">
        <f t="shared" si="120"/>
        <v>0</v>
      </c>
      <c r="AJ276"/>
      <c r="AK276" s="11">
        <f t="shared" si="121"/>
        <v>0</v>
      </c>
      <c r="AL276" s="16">
        <f t="shared" si="122"/>
        <v>0</v>
      </c>
      <c r="AM276"/>
      <c r="AN276">
        <f t="shared" si="123"/>
        <v>0</v>
      </c>
      <c r="AO276">
        <f t="shared" si="124"/>
        <v>0</v>
      </c>
      <c r="AP276">
        <f t="shared" si="125"/>
        <v>0</v>
      </c>
      <c r="AQ276">
        <f t="shared" si="126"/>
        <v>0</v>
      </c>
      <c r="AR276">
        <f t="shared" si="127"/>
        <v>0</v>
      </c>
      <c r="AS276">
        <f t="shared" si="128"/>
        <v>0</v>
      </c>
      <c r="AT276">
        <f t="shared" si="129"/>
        <v>0</v>
      </c>
      <c r="AU276">
        <f t="shared" si="130"/>
        <v>0</v>
      </c>
      <c r="AV276">
        <f t="shared" si="131"/>
        <v>0</v>
      </c>
      <c r="AW276">
        <f t="shared" si="132"/>
        <v>0</v>
      </c>
      <c r="AX276">
        <f t="shared" si="133"/>
        <v>0</v>
      </c>
      <c r="AY276" s="14" cm="1">
        <f t="array" ref="AY276">SUMPRODUCT(LARGE(AN276:AX276, {1,2,3}))</f>
        <v>0</v>
      </c>
      <c r="AZ276"/>
    </row>
    <row r="277" spans="2:52" x14ac:dyDescent="0.35">
      <c r="B277" t="str">
        <f t="shared" si="109"/>
        <v>EE</v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Q277" s="11">
        <f t="shared" si="114"/>
        <v>0</v>
      </c>
      <c r="S277" s="11">
        <f t="shared" si="135"/>
        <v>0</v>
      </c>
      <c r="T277">
        <v>0</v>
      </c>
      <c r="U277" s="11">
        <f t="shared" si="115"/>
        <v>0</v>
      </c>
      <c r="V277">
        <v>0</v>
      </c>
      <c r="W277" s="11">
        <f t="shared" si="134"/>
        <v>0</v>
      </c>
      <c r="X277"/>
      <c r="Y277" s="11">
        <f t="shared" si="116"/>
        <v>0</v>
      </c>
      <c r="Z277">
        <v>0</v>
      </c>
      <c r="AA277" s="11">
        <f t="shared" si="113"/>
        <v>0</v>
      </c>
      <c r="AB277"/>
      <c r="AC277" s="11">
        <f t="shared" si="117"/>
        <v>0</v>
      </c>
      <c r="AD277"/>
      <c r="AE277" s="11">
        <f t="shared" si="118"/>
        <v>0</v>
      </c>
      <c r="AF277"/>
      <c r="AG277" s="11">
        <f t="shared" si="119"/>
        <v>0</v>
      </c>
      <c r="AI277" s="11">
        <f t="shared" si="120"/>
        <v>0</v>
      </c>
      <c r="AJ277"/>
      <c r="AK277" s="11">
        <f t="shared" si="121"/>
        <v>0</v>
      </c>
      <c r="AL277" s="16">
        <f t="shared" si="122"/>
        <v>0</v>
      </c>
      <c r="AM277"/>
      <c r="AN277">
        <f t="shared" si="123"/>
        <v>0</v>
      </c>
      <c r="AO277">
        <f t="shared" si="124"/>
        <v>0</v>
      </c>
      <c r="AP277">
        <f t="shared" si="125"/>
        <v>0</v>
      </c>
      <c r="AQ277">
        <f t="shared" si="126"/>
        <v>0</v>
      </c>
      <c r="AR277">
        <f t="shared" si="127"/>
        <v>0</v>
      </c>
      <c r="AS277">
        <f t="shared" si="128"/>
        <v>0</v>
      </c>
      <c r="AT277">
        <f t="shared" si="129"/>
        <v>0</v>
      </c>
      <c r="AU277">
        <f t="shared" si="130"/>
        <v>0</v>
      </c>
      <c r="AV277">
        <f t="shared" si="131"/>
        <v>0</v>
      </c>
      <c r="AW277">
        <f t="shared" si="132"/>
        <v>0</v>
      </c>
      <c r="AX277">
        <f t="shared" si="133"/>
        <v>0</v>
      </c>
      <c r="AY277" s="14" cm="1">
        <f t="array" ref="AY277">SUMPRODUCT(LARGE(AN277:AX277, {1,2,3}))</f>
        <v>0</v>
      </c>
    </row>
    <row r="278" spans="2:52" x14ac:dyDescent="0.35">
      <c r="B278" t="str">
        <f t="shared" si="109"/>
        <v>EE</v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Q278" s="11">
        <f t="shared" si="114"/>
        <v>0</v>
      </c>
      <c r="S278" s="11">
        <f t="shared" si="135"/>
        <v>0</v>
      </c>
      <c r="T278">
        <v>0</v>
      </c>
      <c r="U278" s="11">
        <f t="shared" si="115"/>
        <v>0</v>
      </c>
      <c r="V278">
        <v>0</v>
      </c>
      <c r="W278" s="11">
        <f t="shared" si="134"/>
        <v>0</v>
      </c>
      <c r="X278"/>
      <c r="Y278" s="11">
        <f t="shared" si="116"/>
        <v>0</v>
      </c>
      <c r="Z278">
        <v>0</v>
      </c>
      <c r="AA278" s="11">
        <f t="shared" si="113"/>
        <v>0</v>
      </c>
      <c r="AB278"/>
      <c r="AC278" s="11">
        <f t="shared" si="117"/>
        <v>0</v>
      </c>
      <c r="AD278"/>
      <c r="AE278" s="11">
        <f t="shared" si="118"/>
        <v>0</v>
      </c>
      <c r="AF278"/>
      <c r="AG278" s="11">
        <f t="shared" si="119"/>
        <v>0</v>
      </c>
      <c r="AI278" s="11">
        <f t="shared" si="120"/>
        <v>0</v>
      </c>
      <c r="AJ278"/>
      <c r="AK278" s="11">
        <f t="shared" si="121"/>
        <v>0</v>
      </c>
      <c r="AL278" s="16">
        <f t="shared" si="122"/>
        <v>0</v>
      </c>
      <c r="AM278"/>
      <c r="AN278">
        <f t="shared" si="123"/>
        <v>0</v>
      </c>
      <c r="AO278">
        <f t="shared" si="124"/>
        <v>0</v>
      </c>
      <c r="AP278">
        <f t="shared" si="125"/>
        <v>0</v>
      </c>
      <c r="AQ278">
        <f t="shared" si="126"/>
        <v>0</v>
      </c>
      <c r="AR278">
        <f t="shared" si="127"/>
        <v>0</v>
      </c>
      <c r="AS278">
        <f t="shared" si="128"/>
        <v>0</v>
      </c>
      <c r="AT278">
        <f t="shared" si="129"/>
        <v>0</v>
      </c>
      <c r="AU278">
        <f t="shared" si="130"/>
        <v>0</v>
      </c>
      <c r="AV278">
        <f t="shared" si="131"/>
        <v>0</v>
      </c>
      <c r="AW278">
        <f t="shared" si="132"/>
        <v>0</v>
      </c>
      <c r="AX278">
        <f t="shared" si="133"/>
        <v>0</v>
      </c>
      <c r="AY278" s="14" cm="1">
        <f t="array" ref="AY278">SUMPRODUCT(LARGE(AN278:AX278, {1,2,3}))</f>
        <v>0</v>
      </c>
      <c r="AZ278"/>
    </row>
    <row r="279" spans="2:52" x14ac:dyDescent="0.35">
      <c r="B279" t="str">
        <f t="shared" si="109"/>
        <v>EE</v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Q279" s="11">
        <f t="shared" si="114"/>
        <v>0</v>
      </c>
      <c r="S279" s="11">
        <f t="shared" si="135"/>
        <v>0</v>
      </c>
      <c r="T279">
        <v>0</v>
      </c>
      <c r="U279" s="11">
        <f t="shared" si="115"/>
        <v>0</v>
      </c>
      <c r="V279">
        <v>0</v>
      </c>
      <c r="W279" s="11">
        <f t="shared" si="134"/>
        <v>0</v>
      </c>
      <c r="X279"/>
      <c r="Y279" s="11">
        <f t="shared" si="116"/>
        <v>0</v>
      </c>
      <c r="Z279">
        <v>0</v>
      </c>
      <c r="AA279" s="11">
        <f t="shared" si="113"/>
        <v>0</v>
      </c>
      <c r="AB279"/>
      <c r="AC279" s="11">
        <f t="shared" si="117"/>
        <v>0</v>
      </c>
      <c r="AD279"/>
      <c r="AE279" s="11">
        <f t="shared" si="118"/>
        <v>0</v>
      </c>
      <c r="AF279"/>
      <c r="AG279" s="11">
        <f t="shared" si="119"/>
        <v>0</v>
      </c>
      <c r="AI279" s="11">
        <f t="shared" si="120"/>
        <v>0</v>
      </c>
      <c r="AJ279"/>
      <c r="AK279" s="11">
        <f t="shared" si="121"/>
        <v>0</v>
      </c>
      <c r="AL279" s="16">
        <f t="shared" si="122"/>
        <v>0</v>
      </c>
      <c r="AN279">
        <f t="shared" si="123"/>
        <v>0</v>
      </c>
      <c r="AO279">
        <f t="shared" si="124"/>
        <v>0</v>
      </c>
      <c r="AP279">
        <f t="shared" si="125"/>
        <v>0</v>
      </c>
      <c r="AQ279">
        <f t="shared" si="126"/>
        <v>0</v>
      </c>
      <c r="AR279">
        <f t="shared" si="127"/>
        <v>0</v>
      </c>
      <c r="AS279">
        <f t="shared" si="128"/>
        <v>0</v>
      </c>
      <c r="AT279">
        <f t="shared" si="129"/>
        <v>0</v>
      </c>
      <c r="AU279">
        <f t="shared" si="130"/>
        <v>0</v>
      </c>
      <c r="AV279">
        <f t="shared" si="131"/>
        <v>0</v>
      </c>
      <c r="AW279">
        <f t="shared" si="132"/>
        <v>0</v>
      </c>
      <c r="AX279">
        <f t="shared" si="133"/>
        <v>0</v>
      </c>
      <c r="AY279" s="14" cm="1">
        <f t="array" ref="AY279">SUMPRODUCT(LARGE(AN279:AX279, {1,2,3}))</f>
        <v>0</v>
      </c>
    </row>
    <row r="280" spans="2:52" x14ac:dyDescent="0.35">
      <c r="B280" t="str">
        <f t="shared" si="109"/>
        <v>EE</v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Q280" s="11">
        <f t="shared" si="114"/>
        <v>0</v>
      </c>
      <c r="S280" s="11">
        <f t="shared" si="135"/>
        <v>0</v>
      </c>
      <c r="T280">
        <v>0</v>
      </c>
      <c r="U280" s="11">
        <f t="shared" si="115"/>
        <v>0</v>
      </c>
      <c r="V280">
        <v>0</v>
      </c>
      <c r="W280" s="11">
        <f t="shared" si="134"/>
        <v>0</v>
      </c>
      <c r="X280"/>
      <c r="Y280" s="11">
        <f t="shared" si="116"/>
        <v>0</v>
      </c>
      <c r="Z280">
        <v>0</v>
      </c>
      <c r="AA280" s="11">
        <f t="shared" si="113"/>
        <v>0</v>
      </c>
      <c r="AB280"/>
      <c r="AC280" s="11">
        <f t="shared" si="117"/>
        <v>0</v>
      </c>
      <c r="AD280"/>
      <c r="AE280" s="11">
        <f t="shared" si="118"/>
        <v>0</v>
      </c>
      <c r="AF280"/>
      <c r="AG280" s="11">
        <f t="shared" si="119"/>
        <v>0</v>
      </c>
      <c r="AI280" s="11">
        <f t="shared" si="120"/>
        <v>0</v>
      </c>
      <c r="AJ280"/>
      <c r="AK280" s="11">
        <f t="shared" si="121"/>
        <v>0</v>
      </c>
      <c r="AL280" s="16">
        <f t="shared" si="122"/>
        <v>0</v>
      </c>
      <c r="AM280"/>
      <c r="AN280">
        <f t="shared" si="123"/>
        <v>0</v>
      </c>
      <c r="AO280">
        <f t="shared" si="124"/>
        <v>0</v>
      </c>
      <c r="AP280">
        <f t="shared" si="125"/>
        <v>0</v>
      </c>
      <c r="AQ280">
        <f t="shared" si="126"/>
        <v>0</v>
      </c>
      <c r="AR280">
        <f t="shared" si="127"/>
        <v>0</v>
      </c>
      <c r="AS280">
        <f t="shared" si="128"/>
        <v>0</v>
      </c>
      <c r="AT280">
        <f t="shared" si="129"/>
        <v>0</v>
      </c>
      <c r="AU280">
        <f t="shared" si="130"/>
        <v>0</v>
      </c>
      <c r="AV280">
        <f t="shared" si="131"/>
        <v>0</v>
      </c>
      <c r="AW280">
        <f t="shared" si="132"/>
        <v>0</v>
      </c>
      <c r="AX280">
        <f t="shared" si="133"/>
        <v>0</v>
      </c>
      <c r="AY280" s="14" cm="1">
        <f t="array" ref="AY280">SUMPRODUCT(LARGE(AN280:AX280, {1,2,3}))</f>
        <v>0</v>
      </c>
      <c r="AZ280"/>
    </row>
    <row r="281" spans="2:52" x14ac:dyDescent="0.35">
      <c r="B281" t="str">
        <f t="shared" si="109"/>
        <v>EE</v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Q281" s="11">
        <f t="shared" si="114"/>
        <v>0</v>
      </c>
      <c r="S281" s="11">
        <f t="shared" si="135"/>
        <v>0</v>
      </c>
      <c r="T281">
        <v>0</v>
      </c>
      <c r="U281" s="11">
        <f t="shared" si="115"/>
        <v>0</v>
      </c>
      <c r="V281">
        <v>0</v>
      </c>
      <c r="W281" s="11">
        <f t="shared" si="134"/>
        <v>0</v>
      </c>
      <c r="X281"/>
      <c r="Y281" s="11">
        <f t="shared" si="116"/>
        <v>0</v>
      </c>
      <c r="Z281">
        <v>0</v>
      </c>
      <c r="AA281" s="11">
        <f t="shared" si="113"/>
        <v>0</v>
      </c>
      <c r="AB281"/>
      <c r="AC281" s="11">
        <f t="shared" si="117"/>
        <v>0</v>
      </c>
      <c r="AD281"/>
      <c r="AE281" s="11">
        <f t="shared" si="118"/>
        <v>0</v>
      </c>
      <c r="AF281"/>
      <c r="AG281" s="11">
        <f t="shared" si="119"/>
        <v>0</v>
      </c>
      <c r="AI281" s="11">
        <f t="shared" si="120"/>
        <v>0</v>
      </c>
      <c r="AJ281"/>
      <c r="AK281" s="11">
        <f t="shared" si="121"/>
        <v>0</v>
      </c>
      <c r="AL281" s="16">
        <f t="shared" si="122"/>
        <v>0</v>
      </c>
      <c r="AN281">
        <f t="shared" si="123"/>
        <v>0</v>
      </c>
      <c r="AO281">
        <f t="shared" si="124"/>
        <v>0</v>
      </c>
      <c r="AP281">
        <f t="shared" si="125"/>
        <v>0</v>
      </c>
      <c r="AQ281">
        <f t="shared" si="126"/>
        <v>0</v>
      </c>
      <c r="AR281">
        <f t="shared" si="127"/>
        <v>0</v>
      </c>
      <c r="AS281">
        <f t="shared" si="128"/>
        <v>0</v>
      </c>
      <c r="AT281">
        <f t="shared" si="129"/>
        <v>0</v>
      </c>
      <c r="AU281">
        <f t="shared" si="130"/>
        <v>0</v>
      </c>
      <c r="AV281">
        <f t="shared" si="131"/>
        <v>0</v>
      </c>
      <c r="AW281">
        <f t="shared" si="132"/>
        <v>0</v>
      </c>
      <c r="AX281">
        <f t="shared" si="133"/>
        <v>0</v>
      </c>
      <c r="AY281" s="14" cm="1">
        <f t="array" ref="AY281">SUMPRODUCT(LARGE(AN281:AX281, {1,2,3}))</f>
        <v>0</v>
      </c>
    </row>
    <row r="282" spans="2:52" x14ac:dyDescent="0.35">
      <c r="B282" t="str">
        <f t="shared" si="109"/>
        <v>EE</v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Q282" s="11">
        <f t="shared" si="114"/>
        <v>0</v>
      </c>
      <c r="S282" s="11">
        <f t="shared" si="135"/>
        <v>0</v>
      </c>
      <c r="T282">
        <v>0</v>
      </c>
      <c r="U282" s="11">
        <f t="shared" si="115"/>
        <v>0</v>
      </c>
      <c r="V282">
        <v>0</v>
      </c>
      <c r="W282" s="11">
        <f t="shared" si="134"/>
        <v>0</v>
      </c>
      <c r="X282"/>
      <c r="Y282" s="11">
        <f t="shared" si="116"/>
        <v>0</v>
      </c>
      <c r="Z282">
        <v>0</v>
      </c>
      <c r="AA282" s="11">
        <f t="shared" si="113"/>
        <v>0</v>
      </c>
      <c r="AB282"/>
      <c r="AC282" s="11">
        <f t="shared" si="117"/>
        <v>0</v>
      </c>
      <c r="AD282"/>
      <c r="AE282" s="11">
        <f t="shared" si="118"/>
        <v>0</v>
      </c>
      <c r="AF282"/>
      <c r="AG282" s="11">
        <f t="shared" si="119"/>
        <v>0</v>
      </c>
      <c r="AI282" s="11">
        <f t="shared" si="120"/>
        <v>0</v>
      </c>
      <c r="AJ282"/>
      <c r="AK282" s="11">
        <f t="shared" si="121"/>
        <v>0</v>
      </c>
      <c r="AL282" s="16">
        <f t="shared" si="122"/>
        <v>0</v>
      </c>
      <c r="AM282"/>
      <c r="AN282">
        <f t="shared" si="123"/>
        <v>0</v>
      </c>
      <c r="AO282">
        <f t="shared" si="124"/>
        <v>0</v>
      </c>
      <c r="AP282">
        <f t="shared" si="125"/>
        <v>0</v>
      </c>
      <c r="AQ282">
        <f t="shared" si="126"/>
        <v>0</v>
      </c>
      <c r="AR282">
        <f t="shared" si="127"/>
        <v>0</v>
      </c>
      <c r="AS282">
        <f t="shared" si="128"/>
        <v>0</v>
      </c>
      <c r="AT282">
        <f t="shared" si="129"/>
        <v>0</v>
      </c>
      <c r="AU282">
        <f t="shared" si="130"/>
        <v>0</v>
      </c>
      <c r="AV282">
        <f t="shared" si="131"/>
        <v>0</v>
      </c>
      <c r="AW282">
        <f t="shared" si="132"/>
        <v>0</v>
      </c>
      <c r="AX282">
        <f t="shared" si="133"/>
        <v>0</v>
      </c>
      <c r="AY282" s="14" cm="1">
        <f t="array" ref="AY282">SUMPRODUCT(LARGE(AN282:AX282, {1,2,3}))</f>
        <v>0</v>
      </c>
      <c r="AZ282"/>
    </row>
    <row r="283" spans="2:52" x14ac:dyDescent="0.35">
      <c r="B283" t="str">
        <f t="shared" ref="B283:B346" si="136">_xlfn.CONCAT("EE",A283)</f>
        <v>EE</v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Q283" s="11">
        <f t="shared" si="114"/>
        <v>0</v>
      </c>
      <c r="S283" s="11">
        <f t="shared" si="135"/>
        <v>0</v>
      </c>
      <c r="T283">
        <v>0</v>
      </c>
      <c r="U283" s="11">
        <f t="shared" si="115"/>
        <v>0</v>
      </c>
      <c r="V283">
        <v>0</v>
      </c>
      <c r="W283" s="11">
        <f t="shared" si="134"/>
        <v>0</v>
      </c>
      <c r="X283"/>
      <c r="Y283" s="11">
        <f t="shared" si="116"/>
        <v>0</v>
      </c>
      <c r="Z283">
        <v>0</v>
      </c>
      <c r="AA283" s="11">
        <f t="shared" si="113"/>
        <v>0</v>
      </c>
      <c r="AB283"/>
      <c r="AC283" s="11">
        <f t="shared" si="117"/>
        <v>0</v>
      </c>
      <c r="AD283"/>
      <c r="AE283" s="11">
        <f t="shared" si="118"/>
        <v>0</v>
      </c>
      <c r="AF283"/>
      <c r="AG283" s="11">
        <f t="shared" si="119"/>
        <v>0</v>
      </c>
      <c r="AI283" s="11">
        <f t="shared" si="120"/>
        <v>0</v>
      </c>
      <c r="AJ283"/>
      <c r="AK283" s="11">
        <f t="shared" si="121"/>
        <v>0</v>
      </c>
      <c r="AL283" s="16">
        <f t="shared" si="122"/>
        <v>0</v>
      </c>
      <c r="AN283">
        <f t="shared" si="123"/>
        <v>0</v>
      </c>
      <c r="AO283">
        <f t="shared" si="124"/>
        <v>0</v>
      </c>
      <c r="AP283">
        <f t="shared" si="125"/>
        <v>0</v>
      </c>
      <c r="AQ283">
        <f t="shared" si="126"/>
        <v>0</v>
      </c>
      <c r="AR283">
        <f t="shared" si="127"/>
        <v>0</v>
      </c>
      <c r="AS283">
        <f t="shared" si="128"/>
        <v>0</v>
      </c>
      <c r="AT283">
        <f t="shared" si="129"/>
        <v>0</v>
      </c>
      <c r="AU283">
        <f t="shared" si="130"/>
        <v>0</v>
      </c>
      <c r="AV283">
        <f t="shared" si="131"/>
        <v>0</v>
      </c>
      <c r="AW283">
        <f t="shared" si="132"/>
        <v>0</v>
      </c>
      <c r="AX283">
        <f t="shared" si="133"/>
        <v>0</v>
      </c>
      <c r="AY283" s="14" cm="1">
        <f t="array" ref="AY283">SUMPRODUCT(LARGE(AN283:AX283, {1,2,3}))</f>
        <v>0</v>
      </c>
      <c r="AZ283"/>
    </row>
    <row r="284" spans="2:52" x14ac:dyDescent="0.35">
      <c r="B284" t="str">
        <f t="shared" si="136"/>
        <v>EE</v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Q284" s="11">
        <f t="shared" si="114"/>
        <v>0</v>
      </c>
      <c r="S284" s="11">
        <f t="shared" si="135"/>
        <v>0</v>
      </c>
      <c r="T284">
        <v>0</v>
      </c>
      <c r="U284" s="11">
        <f t="shared" si="115"/>
        <v>0</v>
      </c>
      <c r="V284">
        <v>0</v>
      </c>
      <c r="W284" s="11">
        <f t="shared" si="134"/>
        <v>0</v>
      </c>
      <c r="X284"/>
      <c r="Y284" s="11">
        <f t="shared" si="116"/>
        <v>0</v>
      </c>
      <c r="Z284">
        <v>0</v>
      </c>
      <c r="AA284" s="11">
        <f t="shared" si="113"/>
        <v>0</v>
      </c>
      <c r="AB284"/>
      <c r="AC284" s="11">
        <f t="shared" si="117"/>
        <v>0</v>
      </c>
      <c r="AD284"/>
      <c r="AE284" s="11">
        <f t="shared" si="118"/>
        <v>0</v>
      </c>
      <c r="AF284"/>
      <c r="AG284" s="11">
        <f t="shared" si="119"/>
        <v>0</v>
      </c>
      <c r="AI284" s="11">
        <f t="shared" si="120"/>
        <v>0</v>
      </c>
      <c r="AJ284"/>
      <c r="AK284" s="11">
        <f t="shared" si="121"/>
        <v>0</v>
      </c>
      <c r="AL284" s="16">
        <f t="shared" si="122"/>
        <v>0</v>
      </c>
      <c r="AM284"/>
      <c r="AN284">
        <f t="shared" si="123"/>
        <v>0</v>
      </c>
      <c r="AO284">
        <f t="shared" si="124"/>
        <v>0</v>
      </c>
      <c r="AP284">
        <f t="shared" si="125"/>
        <v>0</v>
      </c>
      <c r="AQ284">
        <f t="shared" si="126"/>
        <v>0</v>
      </c>
      <c r="AR284">
        <f t="shared" si="127"/>
        <v>0</v>
      </c>
      <c r="AS284">
        <f t="shared" si="128"/>
        <v>0</v>
      </c>
      <c r="AT284">
        <f t="shared" si="129"/>
        <v>0</v>
      </c>
      <c r="AU284">
        <f t="shared" si="130"/>
        <v>0</v>
      </c>
      <c r="AV284">
        <f t="shared" si="131"/>
        <v>0</v>
      </c>
      <c r="AW284">
        <f t="shared" si="132"/>
        <v>0</v>
      </c>
      <c r="AX284">
        <f t="shared" si="133"/>
        <v>0</v>
      </c>
      <c r="AY284" s="14" cm="1">
        <f t="array" ref="AY284">SUMPRODUCT(LARGE(AN284:AX284, {1,2,3}))</f>
        <v>0</v>
      </c>
    </row>
    <row r="285" spans="2:52" x14ac:dyDescent="0.35">
      <c r="B285" t="str">
        <f t="shared" si="136"/>
        <v>EE</v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Q285" s="11">
        <f t="shared" si="114"/>
        <v>0</v>
      </c>
      <c r="S285" s="11">
        <f t="shared" si="135"/>
        <v>0</v>
      </c>
      <c r="T285">
        <v>0</v>
      </c>
      <c r="U285" s="11">
        <f t="shared" si="115"/>
        <v>0</v>
      </c>
      <c r="V285">
        <v>0</v>
      </c>
      <c r="W285" s="11">
        <f t="shared" si="134"/>
        <v>0</v>
      </c>
      <c r="X285"/>
      <c r="Y285" s="11">
        <f t="shared" si="116"/>
        <v>0</v>
      </c>
      <c r="Z285">
        <v>0</v>
      </c>
      <c r="AA285" s="11">
        <f t="shared" si="113"/>
        <v>0</v>
      </c>
      <c r="AB285"/>
      <c r="AC285" s="11">
        <f t="shared" si="117"/>
        <v>0</v>
      </c>
      <c r="AD285"/>
      <c r="AE285" s="11">
        <f t="shared" si="118"/>
        <v>0</v>
      </c>
      <c r="AF285"/>
      <c r="AG285" s="11">
        <f t="shared" si="119"/>
        <v>0</v>
      </c>
      <c r="AI285" s="11">
        <f t="shared" si="120"/>
        <v>0</v>
      </c>
      <c r="AJ285"/>
      <c r="AK285" s="11">
        <f t="shared" si="121"/>
        <v>0</v>
      </c>
      <c r="AL285" s="16">
        <f t="shared" si="122"/>
        <v>0</v>
      </c>
      <c r="AN285">
        <f t="shared" si="123"/>
        <v>0</v>
      </c>
      <c r="AO285">
        <f t="shared" si="124"/>
        <v>0</v>
      </c>
      <c r="AP285">
        <f t="shared" si="125"/>
        <v>0</v>
      </c>
      <c r="AQ285">
        <f t="shared" si="126"/>
        <v>0</v>
      </c>
      <c r="AR285">
        <f t="shared" si="127"/>
        <v>0</v>
      </c>
      <c r="AS285">
        <f t="shared" si="128"/>
        <v>0</v>
      </c>
      <c r="AT285">
        <f t="shared" si="129"/>
        <v>0</v>
      </c>
      <c r="AU285">
        <f t="shared" si="130"/>
        <v>0</v>
      </c>
      <c r="AV285">
        <f t="shared" si="131"/>
        <v>0</v>
      </c>
      <c r="AW285">
        <f t="shared" si="132"/>
        <v>0</v>
      </c>
      <c r="AX285">
        <f t="shared" si="133"/>
        <v>0</v>
      </c>
      <c r="AY285" s="14" cm="1">
        <f t="array" ref="AY285">SUMPRODUCT(LARGE(AN285:AX285, {1,2,3}))</f>
        <v>0</v>
      </c>
    </row>
    <row r="286" spans="2:52" x14ac:dyDescent="0.35">
      <c r="B286" t="str">
        <f t="shared" si="136"/>
        <v>EE</v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Q286" s="11">
        <f t="shared" si="114"/>
        <v>0</v>
      </c>
      <c r="S286" s="11">
        <f t="shared" si="135"/>
        <v>0</v>
      </c>
      <c r="T286">
        <v>0</v>
      </c>
      <c r="U286" s="11">
        <f t="shared" si="115"/>
        <v>0</v>
      </c>
      <c r="V286">
        <v>0</v>
      </c>
      <c r="W286" s="11">
        <f t="shared" si="134"/>
        <v>0</v>
      </c>
      <c r="X286"/>
      <c r="Y286" s="11">
        <f t="shared" si="116"/>
        <v>0</v>
      </c>
      <c r="Z286">
        <v>0</v>
      </c>
      <c r="AA286" s="11">
        <f t="shared" si="113"/>
        <v>0</v>
      </c>
      <c r="AB286"/>
      <c r="AC286" s="11">
        <f t="shared" si="117"/>
        <v>0</v>
      </c>
      <c r="AD286"/>
      <c r="AE286" s="11">
        <f t="shared" si="118"/>
        <v>0</v>
      </c>
      <c r="AF286"/>
      <c r="AG286" s="11">
        <f t="shared" si="119"/>
        <v>0</v>
      </c>
      <c r="AI286" s="11">
        <f t="shared" si="120"/>
        <v>0</v>
      </c>
      <c r="AJ286"/>
      <c r="AK286" s="11">
        <f t="shared" si="121"/>
        <v>0</v>
      </c>
      <c r="AL286" s="16">
        <f t="shared" si="122"/>
        <v>0</v>
      </c>
      <c r="AM286"/>
      <c r="AN286">
        <f t="shared" si="123"/>
        <v>0</v>
      </c>
      <c r="AO286">
        <f t="shared" si="124"/>
        <v>0</v>
      </c>
      <c r="AP286">
        <f t="shared" si="125"/>
        <v>0</v>
      </c>
      <c r="AQ286">
        <f t="shared" si="126"/>
        <v>0</v>
      </c>
      <c r="AR286">
        <f t="shared" si="127"/>
        <v>0</v>
      </c>
      <c r="AS286">
        <f t="shared" si="128"/>
        <v>0</v>
      </c>
      <c r="AT286">
        <f t="shared" si="129"/>
        <v>0</v>
      </c>
      <c r="AU286">
        <f t="shared" si="130"/>
        <v>0</v>
      </c>
      <c r="AV286">
        <f t="shared" si="131"/>
        <v>0</v>
      </c>
      <c r="AW286">
        <f t="shared" si="132"/>
        <v>0</v>
      </c>
      <c r="AX286">
        <f t="shared" si="133"/>
        <v>0</v>
      </c>
      <c r="AY286" s="14" cm="1">
        <f t="array" ref="AY286">SUMPRODUCT(LARGE(AN286:AX286, {1,2,3}))</f>
        <v>0</v>
      </c>
      <c r="AZ286"/>
    </row>
    <row r="287" spans="2:52" x14ac:dyDescent="0.35">
      <c r="B287" t="str">
        <f t="shared" si="136"/>
        <v>EE</v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Q287" s="11">
        <f t="shared" si="114"/>
        <v>0</v>
      </c>
      <c r="S287" s="11">
        <f t="shared" si="135"/>
        <v>0</v>
      </c>
      <c r="U287" s="11">
        <f t="shared" si="115"/>
        <v>0</v>
      </c>
      <c r="V287"/>
      <c r="W287" s="11">
        <f t="shared" si="134"/>
        <v>0</v>
      </c>
      <c r="X287"/>
      <c r="Y287" s="11">
        <f t="shared" si="116"/>
        <v>0</v>
      </c>
      <c r="Z287"/>
      <c r="AA287" s="11">
        <f t="shared" si="113"/>
        <v>0</v>
      </c>
      <c r="AB287"/>
      <c r="AC287" s="11">
        <f t="shared" si="117"/>
        <v>0</v>
      </c>
      <c r="AD287"/>
      <c r="AE287" s="11">
        <f t="shared" si="118"/>
        <v>0</v>
      </c>
      <c r="AF287"/>
      <c r="AG287" s="11">
        <f t="shared" si="119"/>
        <v>0</v>
      </c>
      <c r="AI287" s="11">
        <f t="shared" si="120"/>
        <v>0</v>
      </c>
      <c r="AJ287"/>
      <c r="AK287" s="11">
        <f t="shared" si="121"/>
        <v>0</v>
      </c>
      <c r="AL287" s="16">
        <f t="shared" si="122"/>
        <v>0</v>
      </c>
      <c r="AM287"/>
      <c r="AN287">
        <f t="shared" si="123"/>
        <v>0</v>
      </c>
      <c r="AO287">
        <f t="shared" si="124"/>
        <v>0</v>
      </c>
      <c r="AP287">
        <f t="shared" si="125"/>
        <v>0</v>
      </c>
      <c r="AQ287">
        <f t="shared" si="126"/>
        <v>0</v>
      </c>
      <c r="AR287">
        <f t="shared" si="127"/>
        <v>0</v>
      </c>
      <c r="AS287">
        <f t="shared" si="128"/>
        <v>0</v>
      </c>
      <c r="AT287">
        <f t="shared" si="129"/>
        <v>0</v>
      </c>
      <c r="AU287">
        <f t="shared" si="130"/>
        <v>0</v>
      </c>
      <c r="AV287">
        <f t="shared" si="131"/>
        <v>0</v>
      </c>
      <c r="AW287">
        <f t="shared" si="132"/>
        <v>0</v>
      </c>
      <c r="AX287">
        <f t="shared" si="133"/>
        <v>0</v>
      </c>
      <c r="AY287" s="14" cm="1">
        <f t="array" ref="AY287">SUMPRODUCT(LARGE(AN287:AX287, {1,2,3}))</f>
        <v>0</v>
      </c>
      <c r="AZ287"/>
    </row>
    <row r="288" spans="2:52" x14ac:dyDescent="0.35">
      <c r="B288" t="str">
        <f t="shared" si="136"/>
        <v>EE</v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Q288" s="11">
        <f t="shared" si="114"/>
        <v>0</v>
      </c>
      <c r="S288" s="11">
        <f t="shared" si="135"/>
        <v>0</v>
      </c>
      <c r="U288" s="11">
        <f t="shared" si="115"/>
        <v>0</v>
      </c>
      <c r="V288"/>
      <c r="W288" s="11">
        <f t="shared" si="134"/>
        <v>0</v>
      </c>
      <c r="X288"/>
      <c r="Y288" s="11">
        <f t="shared" si="116"/>
        <v>0</v>
      </c>
      <c r="Z288"/>
      <c r="AA288" s="11">
        <f t="shared" si="113"/>
        <v>0</v>
      </c>
      <c r="AB288"/>
      <c r="AC288" s="11">
        <f t="shared" si="117"/>
        <v>0</v>
      </c>
      <c r="AD288"/>
      <c r="AF288"/>
      <c r="AI288" s="11">
        <f t="shared" si="120"/>
        <v>0</v>
      </c>
      <c r="AJ288"/>
      <c r="AK288" s="11">
        <f t="shared" si="121"/>
        <v>0</v>
      </c>
      <c r="AL288" s="16">
        <f t="shared" si="122"/>
        <v>0</v>
      </c>
      <c r="AM288"/>
      <c r="AN288">
        <f t="shared" si="123"/>
        <v>0</v>
      </c>
      <c r="AO288">
        <f t="shared" si="124"/>
        <v>0</v>
      </c>
      <c r="AP288">
        <f t="shared" si="125"/>
        <v>0</v>
      </c>
      <c r="AQ288">
        <f t="shared" si="126"/>
        <v>0</v>
      </c>
      <c r="AR288">
        <f t="shared" si="127"/>
        <v>0</v>
      </c>
      <c r="AS288">
        <f t="shared" si="128"/>
        <v>0</v>
      </c>
      <c r="AT288">
        <f t="shared" si="129"/>
        <v>0</v>
      </c>
      <c r="AU288">
        <f t="shared" si="130"/>
        <v>0</v>
      </c>
      <c r="AV288">
        <f t="shared" si="131"/>
        <v>0</v>
      </c>
      <c r="AW288">
        <f t="shared" si="132"/>
        <v>0</v>
      </c>
      <c r="AX288">
        <f t="shared" si="133"/>
        <v>0</v>
      </c>
      <c r="AY288" s="14" cm="1">
        <f t="array" ref="AY288">SUMPRODUCT(LARGE(AN288:AX288, {1,2,3}))</f>
        <v>0</v>
      </c>
      <c r="AZ288"/>
    </row>
    <row r="289" spans="2:52" x14ac:dyDescent="0.35">
      <c r="B289" t="str">
        <f t="shared" si="136"/>
        <v>EE</v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Q289" s="11">
        <f t="shared" si="114"/>
        <v>0</v>
      </c>
      <c r="S289" s="11">
        <f t="shared" si="135"/>
        <v>0</v>
      </c>
      <c r="U289" s="11">
        <f t="shared" si="115"/>
        <v>0</v>
      </c>
      <c r="V289"/>
      <c r="W289" s="11">
        <f t="shared" si="134"/>
        <v>0</v>
      </c>
      <c r="X289"/>
      <c r="Y289" s="11">
        <f t="shared" si="116"/>
        <v>0</v>
      </c>
      <c r="Z289"/>
      <c r="AA289" s="11">
        <f t="shared" si="113"/>
        <v>0</v>
      </c>
      <c r="AB289"/>
      <c r="AC289" s="11">
        <f t="shared" si="117"/>
        <v>0</v>
      </c>
      <c r="AD289"/>
      <c r="AF289"/>
      <c r="AI289" s="11">
        <f t="shared" si="120"/>
        <v>0</v>
      </c>
      <c r="AJ289"/>
      <c r="AK289" s="11">
        <f t="shared" si="121"/>
        <v>0</v>
      </c>
      <c r="AL289" s="16">
        <f t="shared" si="122"/>
        <v>0</v>
      </c>
      <c r="AM289"/>
      <c r="AN289">
        <f t="shared" si="123"/>
        <v>0</v>
      </c>
      <c r="AO289">
        <f t="shared" si="124"/>
        <v>0</v>
      </c>
      <c r="AP289">
        <f t="shared" si="125"/>
        <v>0</v>
      </c>
      <c r="AQ289">
        <f t="shared" si="126"/>
        <v>0</v>
      </c>
      <c r="AR289">
        <f t="shared" si="127"/>
        <v>0</v>
      </c>
      <c r="AS289">
        <f t="shared" si="128"/>
        <v>0</v>
      </c>
      <c r="AT289">
        <f t="shared" si="129"/>
        <v>0</v>
      </c>
      <c r="AU289">
        <f t="shared" si="130"/>
        <v>0</v>
      </c>
      <c r="AV289">
        <f t="shared" si="131"/>
        <v>0</v>
      </c>
      <c r="AW289">
        <f t="shared" si="132"/>
        <v>0</v>
      </c>
      <c r="AX289">
        <f t="shared" si="133"/>
        <v>0</v>
      </c>
      <c r="AY289" s="14" cm="1">
        <f t="array" ref="AY289">SUMPRODUCT(LARGE(AN289:AX289, {1,2,3}))</f>
        <v>0</v>
      </c>
      <c r="AZ289"/>
    </row>
    <row r="290" spans="2:52" x14ac:dyDescent="0.35">
      <c r="B290" t="str">
        <f t="shared" si="136"/>
        <v>EE</v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Q290" s="11">
        <f t="shared" si="114"/>
        <v>0</v>
      </c>
      <c r="S290" s="11">
        <f t="shared" si="135"/>
        <v>0</v>
      </c>
      <c r="U290" s="11">
        <f t="shared" ref="U290:U321" si="137">IF(IF(T290,T290+$L290,0)&lt;=100,IF(T290,T290+$L290,0),100)</f>
        <v>0</v>
      </c>
      <c r="V290"/>
      <c r="W290" s="11">
        <f t="shared" si="134"/>
        <v>0</v>
      </c>
      <c r="X290"/>
      <c r="Y290" s="11">
        <f t="shared" si="116"/>
        <v>0</v>
      </c>
      <c r="Z290"/>
      <c r="AA290" s="11">
        <f t="shared" si="113"/>
        <v>0</v>
      </c>
      <c r="AB290"/>
      <c r="AC290" s="11">
        <f t="shared" si="117"/>
        <v>0</v>
      </c>
      <c r="AD290"/>
      <c r="AF290"/>
      <c r="AI290" s="11">
        <f t="shared" si="120"/>
        <v>0</v>
      </c>
      <c r="AJ290"/>
      <c r="AK290" s="11">
        <f t="shared" si="121"/>
        <v>0</v>
      </c>
      <c r="AL290" s="16">
        <f t="shared" si="122"/>
        <v>0</v>
      </c>
      <c r="AM290"/>
      <c r="AN290">
        <f t="shared" si="123"/>
        <v>0</v>
      </c>
      <c r="AO290">
        <f t="shared" si="124"/>
        <v>0</v>
      </c>
      <c r="AP290">
        <f t="shared" si="125"/>
        <v>0</v>
      </c>
      <c r="AQ290">
        <f t="shared" si="126"/>
        <v>0</v>
      </c>
      <c r="AR290">
        <f t="shared" si="127"/>
        <v>0</v>
      </c>
      <c r="AS290">
        <f t="shared" si="128"/>
        <v>0</v>
      </c>
      <c r="AT290">
        <f t="shared" si="129"/>
        <v>0</v>
      </c>
      <c r="AU290">
        <f t="shared" si="130"/>
        <v>0</v>
      </c>
      <c r="AV290">
        <f t="shared" si="131"/>
        <v>0</v>
      </c>
      <c r="AW290">
        <f t="shared" si="132"/>
        <v>0</v>
      </c>
      <c r="AX290">
        <f t="shared" si="133"/>
        <v>0</v>
      </c>
      <c r="AY290" s="14" cm="1">
        <f t="array" ref="AY290">SUMPRODUCT(LARGE(AN290:AX290, {1,2,3}))</f>
        <v>0</v>
      </c>
      <c r="AZ290"/>
    </row>
    <row r="291" spans="2:52" x14ac:dyDescent="0.35">
      <c r="B291" t="str">
        <f t="shared" si="136"/>
        <v>EE</v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Q291" s="11">
        <f t="shared" si="114"/>
        <v>0</v>
      </c>
      <c r="S291" s="11">
        <f t="shared" si="135"/>
        <v>0</v>
      </c>
      <c r="U291" s="11">
        <f t="shared" si="137"/>
        <v>0</v>
      </c>
      <c r="V291"/>
      <c r="W291" s="11">
        <f t="shared" si="134"/>
        <v>0</v>
      </c>
      <c r="X291"/>
      <c r="Y291" s="11">
        <f t="shared" si="116"/>
        <v>0</v>
      </c>
      <c r="Z291"/>
      <c r="AA291" s="11">
        <f t="shared" si="113"/>
        <v>0</v>
      </c>
      <c r="AB291"/>
      <c r="AC291" s="11">
        <f t="shared" si="117"/>
        <v>0</v>
      </c>
      <c r="AD291"/>
      <c r="AF291"/>
      <c r="AI291" s="11">
        <f t="shared" si="120"/>
        <v>0</v>
      </c>
      <c r="AJ291"/>
      <c r="AK291" s="11">
        <f t="shared" si="121"/>
        <v>0</v>
      </c>
      <c r="AL291" s="16">
        <f t="shared" si="122"/>
        <v>0</v>
      </c>
      <c r="AN291">
        <f t="shared" si="123"/>
        <v>0</v>
      </c>
      <c r="AO291">
        <f t="shared" si="124"/>
        <v>0</v>
      </c>
      <c r="AP291">
        <f t="shared" si="125"/>
        <v>0</v>
      </c>
      <c r="AQ291">
        <f t="shared" si="126"/>
        <v>0</v>
      </c>
      <c r="AR291">
        <f t="shared" si="127"/>
        <v>0</v>
      </c>
      <c r="AS291">
        <f t="shared" si="128"/>
        <v>0</v>
      </c>
      <c r="AT291">
        <f t="shared" si="129"/>
        <v>0</v>
      </c>
      <c r="AU291">
        <f t="shared" si="130"/>
        <v>0</v>
      </c>
      <c r="AV291">
        <f t="shared" si="131"/>
        <v>0</v>
      </c>
      <c r="AW291">
        <f t="shared" si="132"/>
        <v>0</v>
      </c>
      <c r="AX291">
        <f t="shared" si="133"/>
        <v>0</v>
      </c>
      <c r="AY291" s="14" cm="1">
        <f t="array" ref="AY291">SUMPRODUCT(LARGE(AN291:AX291, {1,2,3}))</f>
        <v>0</v>
      </c>
      <c r="AZ291"/>
    </row>
    <row r="292" spans="2:52" x14ac:dyDescent="0.35">
      <c r="B292" t="str">
        <f t="shared" si="136"/>
        <v>EE</v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Q292" s="11">
        <f t="shared" si="114"/>
        <v>0</v>
      </c>
      <c r="S292" s="11">
        <f t="shared" si="135"/>
        <v>0</v>
      </c>
      <c r="U292" s="11">
        <f t="shared" si="137"/>
        <v>0</v>
      </c>
      <c r="V292"/>
      <c r="W292" s="11">
        <f t="shared" si="134"/>
        <v>0</v>
      </c>
      <c r="X292"/>
      <c r="Y292" s="11">
        <f t="shared" si="116"/>
        <v>0</v>
      </c>
      <c r="Z292"/>
      <c r="AA292" s="11">
        <f t="shared" si="113"/>
        <v>0</v>
      </c>
      <c r="AB292"/>
      <c r="AC292" s="11">
        <f t="shared" si="117"/>
        <v>0</v>
      </c>
      <c r="AD292"/>
      <c r="AF292"/>
      <c r="AI292" s="11">
        <f t="shared" si="120"/>
        <v>0</v>
      </c>
      <c r="AJ292"/>
      <c r="AK292" s="11">
        <f t="shared" si="121"/>
        <v>0</v>
      </c>
      <c r="AL292" s="16">
        <f t="shared" si="122"/>
        <v>0</v>
      </c>
      <c r="AM292"/>
      <c r="AN292">
        <f t="shared" si="123"/>
        <v>0</v>
      </c>
      <c r="AO292">
        <f t="shared" si="124"/>
        <v>0</v>
      </c>
      <c r="AP292">
        <f t="shared" si="125"/>
        <v>0</v>
      </c>
      <c r="AQ292">
        <f t="shared" si="126"/>
        <v>0</v>
      </c>
      <c r="AR292">
        <f t="shared" si="127"/>
        <v>0</v>
      </c>
      <c r="AS292">
        <f t="shared" si="128"/>
        <v>0</v>
      </c>
      <c r="AT292">
        <f t="shared" si="129"/>
        <v>0</v>
      </c>
      <c r="AU292">
        <f t="shared" si="130"/>
        <v>0</v>
      </c>
      <c r="AV292">
        <f t="shared" si="131"/>
        <v>0</v>
      </c>
      <c r="AW292">
        <f t="shared" si="132"/>
        <v>0</v>
      </c>
      <c r="AX292">
        <f t="shared" si="133"/>
        <v>0</v>
      </c>
      <c r="AY292" s="14" cm="1">
        <f t="array" ref="AY292">SUMPRODUCT(LARGE(AN292:AX292, {1,2,3}))</f>
        <v>0</v>
      </c>
    </row>
    <row r="293" spans="2:52" x14ac:dyDescent="0.35">
      <c r="B293" t="str">
        <f t="shared" si="136"/>
        <v>EE</v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Q293" s="11">
        <f t="shared" si="114"/>
        <v>0</v>
      </c>
      <c r="S293" s="11">
        <f t="shared" si="135"/>
        <v>0</v>
      </c>
      <c r="U293" s="11">
        <f t="shared" si="137"/>
        <v>0</v>
      </c>
      <c r="V293"/>
      <c r="W293" s="11">
        <f t="shared" si="134"/>
        <v>0</v>
      </c>
      <c r="X293"/>
      <c r="Y293" s="11">
        <f t="shared" si="116"/>
        <v>0</v>
      </c>
      <c r="Z293"/>
      <c r="AA293" s="11">
        <f t="shared" si="113"/>
        <v>0</v>
      </c>
      <c r="AB293"/>
      <c r="AC293" s="11">
        <f t="shared" si="117"/>
        <v>0</v>
      </c>
      <c r="AD293"/>
      <c r="AF293"/>
      <c r="AI293" s="11">
        <f t="shared" si="120"/>
        <v>0</v>
      </c>
      <c r="AJ293"/>
      <c r="AK293" s="11">
        <f t="shared" si="121"/>
        <v>0</v>
      </c>
      <c r="AL293" s="16">
        <f t="shared" si="122"/>
        <v>0</v>
      </c>
      <c r="AN293">
        <f t="shared" si="123"/>
        <v>0</v>
      </c>
      <c r="AO293">
        <f t="shared" si="124"/>
        <v>0</v>
      </c>
      <c r="AP293">
        <f t="shared" si="125"/>
        <v>0</v>
      </c>
      <c r="AQ293">
        <f t="shared" si="126"/>
        <v>0</v>
      </c>
      <c r="AR293">
        <f t="shared" si="127"/>
        <v>0</v>
      </c>
      <c r="AS293">
        <f t="shared" si="128"/>
        <v>0</v>
      </c>
      <c r="AT293">
        <f t="shared" si="129"/>
        <v>0</v>
      </c>
      <c r="AU293">
        <f t="shared" si="130"/>
        <v>0</v>
      </c>
      <c r="AV293">
        <f t="shared" si="131"/>
        <v>0</v>
      </c>
      <c r="AW293">
        <f t="shared" si="132"/>
        <v>0</v>
      </c>
      <c r="AX293">
        <f t="shared" si="133"/>
        <v>0</v>
      </c>
      <c r="AY293" s="14" cm="1">
        <f t="array" ref="AY293">SUMPRODUCT(LARGE(AN293:AX293, {1,2,3}))</f>
        <v>0</v>
      </c>
      <c r="AZ293"/>
    </row>
    <row r="294" spans="2:52" x14ac:dyDescent="0.35">
      <c r="B294" t="str">
        <f t="shared" si="136"/>
        <v>EE</v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Q294" s="11">
        <f t="shared" si="114"/>
        <v>0</v>
      </c>
      <c r="S294" s="11">
        <f t="shared" si="135"/>
        <v>0</v>
      </c>
      <c r="U294" s="11">
        <f t="shared" si="137"/>
        <v>0</v>
      </c>
      <c r="V294"/>
      <c r="W294" s="11">
        <f t="shared" si="134"/>
        <v>0</v>
      </c>
      <c r="X294"/>
      <c r="Y294" s="11">
        <f t="shared" si="116"/>
        <v>0</v>
      </c>
      <c r="Z294"/>
      <c r="AA294" s="11">
        <f t="shared" si="113"/>
        <v>0</v>
      </c>
      <c r="AB294"/>
      <c r="AC294" s="11">
        <f t="shared" si="117"/>
        <v>0</v>
      </c>
      <c r="AD294"/>
      <c r="AF294"/>
      <c r="AI294" s="11">
        <f t="shared" si="120"/>
        <v>0</v>
      </c>
      <c r="AJ294"/>
      <c r="AK294" s="11">
        <f t="shared" si="121"/>
        <v>0</v>
      </c>
      <c r="AL294" s="16">
        <f t="shared" si="122"/>
        <v>0</v>
      </c>
      <c r="AM294"/>
      <c r="AN294">
        <f t="shared" si="123"/>
        <v>0</v>
      </c>
      <c r="AO294">
        <f t="shared" si="124"/>
        <v>0</v>
      </c>
      <c r="AP294">
        <f t="shared" si="125"/>
        <v>0</v>
      </c>
      <c r="AQ294">
        <f t="shared" si="126"/>
        <v>0</v>
      </c>
      <c r="AR294">
        <f t="shared" si="127"/>
        <v>0</v>
      </c>
      <c r="AS294">
        <f t="shared" si="128"/>
        <v>0</v>
      </c>
      <c r="AT294">
        <f t="shared" si="129"/>
        <v>0</v>
      </c>
      <c r="AU294">
        <f t="shared" si="130"/>
        <v>0</v>
      </c>
      <c r="AV294">
        <f t="shared" si="131"/>
        <v>0</v>
      </c>
      <c r="AW294">
        <f t="shared" si="132"/>
        <v>0</v>
      </c>
      <c r="AX294">
        <f t="shared" si="133"/>
        <v>0</v>
      </c>
      <c r="AY294" s="14" cm="1">
        <f t="array" ref="AY294">SUMPRODUCT(LARGE(AN294:AX294, {1,2,3}))</f>
        <v>0</v>
      </c>
      <c r="AZ294"/>
    </row>
    <row r="295" spans="2:52" x14ac:dyDescent="0.35">
      <c r="B295" t="str">
        <f t="shared" si="136"/>
        <v>EE</v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Q295" s="11">
        <f t="shared" si="114"/>
        <v>0</v>
      </c>
      <c r="S295" s="11">
        <f t="shared" si="135"/>
        <v>0</v>
      </c>
      <c r="U295" s="11">
        <f t="shared" si="137"/>
        <v>0</v>
      </c>
      <c r="V295"/>
      <c r="W295" s="11">
        <f t="shared" si="134"/>
        <v>0</v>
      </c>
      <c r="X295"/>
      <c r="Y295" s="11">
        <f t="shared" si="116"/>
        <v>0</v>
      </c>
      <c r="Z295"/>
      <c r="AA295" s="11">
        <f t="shared" si="113"/>
        <v>0</v>
      </c>
      <c r="AB295"/>
      <c r="AC295" s="11">
        <f t="shared" si="117"/>
        <v>0</v>
      </c>
      <c r="AD295"/>
      <c r="AF295"/>
      <c r="AI295" s="11">
        <f t="shared" si="120"/>
        <v>0</v>
      </c>
      <c r="AJ295"/>
      <c r="AK295" s="11">
        <f t="shared" si="121"/>
        <v>0</v>
      </c>
      <c r="AL295" s="16">
        <f t="shared" si="122"/>
        <v>0</v>
      </c>
      <c r="AM295"/>
      <c r="AN295">
        <f t="shared" si="123"/>
        <v>0</v>
      </c>
      <c r="AO295">
        <f t="shared" si="124"/>
        <v>0</v>
      </c>
      <c r="AP295">
        <f t="shared" si="125"/>
        <v>0</v>
      </c>
      <c r="AQ295">
        <f t="shared" si="126"/>
        <v>0</v>
      </c>
      <c r="AR295">
        <f t="shared" si="127"/>
        <v>0</v>
      </c>
      <c r="AS295">
        <f t="shared" si="128"/>
        <v>0</v>
      </c>
      <c r="AT295">
        <f t="shared" si="129"/>
        <v>0</v>
      </c>
      <c r="AU295">
        <f t="shared" si="130"/>
        <v>0</v>
      </c>
      <c r="AV295">
        <f t="shared" si="131"/>
        <v>0</v>
      </c>
      <c r="AW295">
        <f t="shared" si="132"/>
        <v>0</v>
      </c>
      <c r="AX295">
        <f t="shared" si="133"/>
        <v>0</v>
      </c>
      <c r="AY295" s="14" cm="1">
        <f t="array" ref="AY295">SUMPRODUCT(LARGE(AN295:AX295, {1,2,3}))</f>
        <v>0</v>
      </c>
      <c r="AZ295"/>
    </row>
    <row r="296" spans="2:52" x14ac:dyDescent="0.35">
      <c r="B296" t="str">
        <f t="shared" si="136"/>
        <v>EE</v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Q296" s="11">
        <f t="shared" si="114"/>
        <v>0</v>
      </c>
      <c r="S296" s="11">
        <f t="shared" si="135"/>
        <v>0</v>
      </c>
      <c r="U296" s="11">
        <f t="shared" si="137"/>
        <v>0</v>
      </c>
      <c r="V296"/>
      <c r="W296" s="11">
        <f t="shared" si="134"/>
        <v>0</v>
      </c>
      <c r="X296"/>
      <c r="Y296" s="11">
        <f t="shared" si="116"/>
        <v>0</v>
      </c>
      <c r="Z296"/>
      <c r="AA296" s="11">
        <f t="shared" si="113"/>
        <v>0</v>
      </c>
      <c r="AB296"/>
      <c r="AC296" s="11">
        <f t="shared" si="117"/>
        <v>0</v>
      </c>
      <c r="AD296"/>
      <c r="AF296"/>
      <c r="AI296" s="11">
        <f t="shared" si="120"/>
        <v>0</v>
      </c>
      <c r="AJ296"/>
      <c r="AK296" s="11">
        <f t="shared" si="121"/>
        <v>0</v>
      </c>
      <c r="AL296" s="16">
        <f t="shared" si="122"/>
        <v>0</v>
      </c>
      <c r="AM296"/>
      <c r="AN296">
        <f t="shared" si="123"/>
        <v>0</v>
      </c>
      <c r="AO296">
        <f t="shared" si="124"/>
        <v>0</v>
      </c>
      <c r="AP296">
        <f t="shared" si="125"/>
        <v>0</v>
      </c>
      <c r="AQ296">
        <f t="shared" si="126"/>
        <v>0</v>
      </c>
      <c r="AR296">
        <f t="shared" si="127"/>
        <v>0</v>
      </c>
      <c r="AS296">
        <f t="shared" si="128"/>
        <v>0</v>
      </c>
      <c r="AT296">
        <f t="shared" si="129"/>
        <v>0</v>
      </c>
      <c r="AU296">
        <f t="shared" si="130"/>
        <v>0</v>
      </c>
      <c r="AV296">
        <f t="shared" si="131"/>
        <v>0</v>
      </c>
      <c r="AW296">
        <f t="shared" si="132"/>
        <v>0</v>
      </c>
      <c r="AX296">
        <f t="shared" si="133"/>
        <v>0</v>
      </c>
      <c r="AY296" s="14" cm="1">
        <f t="array" ref="AY296">SUMPRODUCT(LARGE(AN296:AX296, {1,2,3}))</f>
        <v>0</v>
      </c>
      <c r="AZ296"/>
    </row>
    <row r="297" spans="2:52" x14ac:dyDescent="0.35">
      <c r="B297" t="str">
        <f t="shared" si="136"/>
        <v>EE</v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Q297" s="11">
        <f t="shared" si="114"/>
        <v>0</v>
      </c>
      <c r="S297" s="11">
        <f t="shared" si="135"/>
        <v>0</v>
      </c>
      <c r="U297" s="11">
        <f t="shared" si="137"/>
        <v>0</v>
      </c>
      <c r="V297"/>
      <c r="W297" s="11">
        <f t="shared" si="134"/>
        <v>0</v>
      </c>
      <c r="X297"/>
      <c r="Y297" s="11">
        <f t="shared" si="116"/>
        <v>0</v>
      </c>
      <c r="Z297"/>
      <c r="AA297" s="11">
        <f t="shared" si="113"/>
        <v>0</v>
      </c>
      <c r="AB297"/>
      <c r="AC297" s="11">
        <f t="shared" si="117"/>
        <v>0</v>
      </c>
      <c r="AD297"/>
      <c r="AF297"/>
      <c r="AI297" s="11">
        <f t="shared" si="120"/>
        <v>0</v>
      </c>
      <c r="AJ297"/>
      <c r="AK297" s="11">
        <f t="shared" si="121"/>
        <v>0</v>
      </c>
      <c r="AL297" s="16">
        <f t="shared" si="122"/>
        <v>0</v>
      </c>
      <c r="AN297">
        <f t="shared" si="123"/>
        <v>0</v>
      </c>
      <c r="AO297">
        <f t="shared" si="124"/>
        <v>0</v>
      </c>
      <c r="AP297">
        <f t="shared" si="125"/>
        <v>0</v>
      </c>
      <c r="AQ297">
        <f t="shared" si="126"/>
        <v>0</v>
      </c>
      <c r="AR297">
        <f t="shared" si="127"/>
        <v>0</v>
      </c>
      <c r="AS297">
        <f t="shared" si="128"/>
        <v>0</v>
      </c>
      <c r="AT297">
        <f t="shared" si="129"/>
        <v>0</v>
      </c>
      <c r="AU297">
        <f t="shared" si="130"/>
        <v>0</v>
      </c>
      <c r="AV297">
        <f t="shared" si="131"/>
        <v>0</v>
      </c>
      <c r="AW297">
        <f t="shared" si="132"/>
        <v>0</v>
      </c>
      <c r="AX297">
        <f t="shared" si="133"/>
        <v>0</v>
      </c>
      <c r="AY297" s="14" cm="1">
        <f t="array" ref="AY297">SUMPRODUCT(LARGE(AN297:AX297, {1,2,3}))</f>
        <v>0</v>
      </c>
      <c r="AZ297"/>
    </row>
    <row r="298" spans="2:52" x14ac:dyDescent="0.35">
      <c r="B298" t="str">
        <f t="shared" si="136"/>
        <v>EE</v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Q298" s="11">
        <f t="shared" si="114"/>
        <v>0</v>
      </c>
      <c r="S298" s="11">
        <f t="shared" si="135"/>
        <v>0</v>
      </c>
      <c r="U298" s="11">
        <f t="shared" si="137"/>
        <v>0</v>
      </c>
      <c r="V298"/>
      <c r="W298" s="11">
        <f t="shared" si="134"/>
        <v>0</v>
      </c>
      <c r="X298"/>
      <c r="Y298" s="11">
        <f t="shared" si="116"/>
        <v>0</v>
      </c>
      <c r="Z298"/>
      <c r="AA298" s="11">
        <f t="shared" si="113"/>
        <v>0</v>
      </c>
      <c r="AB298"/>
      <c r="AC298" s="11">
        <f t="shared" si="117"/>
        <v>0</v>
      </c>
      <c r="AD298"/>
      <c r="AF298"/>
      <c r="AI298" s="11">
        <f t="shared" si="120"/>
        <v>0</v>
      </c>
      <c r="AJ298"/>
      <c r="AK298" s="11">
        <f t="shared" si="121"/>
        <v>0</v>
      </c>
      <c r="AL298" s="16">
        <f t="shared" si="122"/>
        <v>0</v>
      </c>
      <c r="AN298">
        <f t="shared" si="123"/>
        <v>0</v>
      </c>
      <c r="AO298">
        <f t="shared" si="124"/>
        <v>0</v>
      </c>
      <c r="AP298">
        <f t="shared" si="125"/>
        <v>0</v>
      </c>
      <c r="AQ298">
        <f t="shared" si="126"/>
        <v>0</v>
      </c>
      <c r="AR298">
        <f t="shared" si="127"/>
        <v>0</v>
      </c>
      <c r="AS298">
        <f t="shared" si="128"/>
        <v>0</v>
      </c>
      <c r="AT298">
        <f t="shared" si="129"/>
        <v>0</v>
      </c>
      <c r="AU298">
        <f t="shared" si="130"/>
        <v>0</v>
      </c>
      <c r="AV298">
        <f t="shared" si="131"/>
        <v>0</v>
      </c>
      <c r="AW298">
        <f t="shared" si="132"/>
        <v>0</v>
      </c>
      <c r="AX298">
        <f t="shared" si="133"/>
        <v>0</v>
      </c>
      <c r="AY298" s="14" cm="1">
        <f t="array" ref="AY298">SUMPRODUCT(LARGE(AN298:AX298, {1,2,3}))</f>
        <v>0</v>
      </c>
      <c r="AZ298"/>
    </row>
    <row r="299" spans="2:52" x14ac:dyDescent="0.35">
      <c r="B299" t="str">
        <f t="shared" si="136"/>
        <v>EE</v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Q299" s="11">
        <f t="shared" si="114"/>
        <v>0</v>
      </c>
      <c r="S299" s="11">
        <f t="shared" si="135"/>
        <v>0</v>
      </c>
      <c r="U299" s="11">
        <f t="shared" si="137"/>
        <v>0</v>
      </c>
      <c r="V299"/>
      <c r="W299" s="11">
        <f t="shared" si="134"/>
        <v>0</v>
      </c>
      <c r="X299"/>
      <c r="Y299" s="11">
        <f t="shared" si="116"/>
        <v>0</v>
      </c>
      <c r="Z299"/>
      <c r="AA299" s="11">
        <f t="shared" si="113"/>
        <v>0</v>
      </c>
      <c r="AB299"/>
      <c r="AC299" s="11">
        <f t="shared" si="117"/>
        <v>0</v>
      </c>
      <c r="AD299"/>
      <c r="AF299"/>
      <c r="AI299" s="11">
        <f t="shared" si="120"/>
        <v>0</v>
      </c>
      <c r="AJ299"/>
      <c r="AK299" s="11">
        <f t="shared" si="121"/>
        <v>0</v>
      </c>
      <c r="AL299" s="16">
        <f t="shared" si="122"/>
        <v>0</v>
      </c>
      <c r="AN299">
        <f t="shared" si="123"/>
        <v>0</v>
      </c>
      <c r="AO299">
        <f t="shared" si="124"/>
        <v>0</v>
      </c>
      <c r="AP299">
        <f t="shared" si="125"/>
        <v>0</v>
      </c>
      <c r="AQ299">
        <f t="shared" si="126"/>
        <v>0</v>
      </c>
      <c r="AR299">
        <f t="shared" si="127"/>
        <v>0</v>
      </c>
      <c r="AS299">
        <f t="shared" si="128"/>
        <v>0</v>
      </c>
      <c r="AT299">
        <f t="shared" si="129"/>
        <v>0</v>
      </c>
      <c r="AU299">
        <f t="shared" si="130"/>
        <v>0</v>
      </c>
      <c r="AV299">
        <f t="shared" si="131"/>
        <v>0</v>
      </c>
      <c r="AW299">
        <f t="shared" si="132"/>
        <v>0</v>
      </c>
      <c r="AX299">
        <f t="shared" si="133"/>
        <v>0</v>
      </c>
      <c r="AY299" s="14" cm="1">
        <f t="array" ref="AY299">SUMPRODUCT(LARGE(AN299:AX299, {1,2,3}))</f>
        <v>0</v>
      </c>
    </row>
    <row r="300" spans="2:52" x14ac:dyDescent="0.35">
      <c r="B300" t="str">
        <f t="shared" si="136"/>
        <v>EE</v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Q300" s="11">
        <f t="shared" si="114"/>
        <v>0</v>
      </c>
      <c r="S300" s="11">
        <f t="shared" si="135"/>
        <v>0</v>
      </c>
      <c r="U300" s="11">
        <f t="shared" si="137"/>
        <v>0</v>
      </c>
      <c r="V300"/>
      <c r="W300" s="11">
        <f t="shared" si="134"/>
        <v>0</v>
      </c>
      <c r="X300"/>
      <c r="Y300" s="11">
        <f t="shared" si="116"/>
        <v>0</v>
      </c>
      <c r="Z300"/>
      <c r="AA300" s="11">
        <f t="shared" si="113"/>
        <v>0</v>
      </c>
      <c r="AB300"/>
      <c r="AC300" s="11">
        <f t="shared" si="117"/>
        <v>0</v>
      </c>
      <c r="AD300"/>
      <c r="AF300"/>
      <c r="AI300" s="11">
        <f t="shared" si="120"/>
        <v>0</v>
      </c>
      <c r="AJ300"/>
      <c r="AK300" s="11">
        <f t="shared" si="121"/>
        <v>0</v>
      </c>
      <c r="AL300" s="16">
        <f t="shared" si="122"/>
        <v>0</v>
      </c>
      <c r="AM300"/>
      <c r="AN300">
        <f t="shared" si="123"/>
        <v>0</v>
      </c>
      <c r="AO300">
        <f t="shared" si="124"/>
        <v>0</v>
      </c>
      <c r="AP300">
        <f t="shared" si="125"/>
        <v>0</v>
      </c>
      <c r="AQ300">
        <f t="shared" si="126"/>
        <v>0</v>
      </c>
      <c r="AR300">
        <f t="shared" si="127"/>
        <v>0</v>
      </c>
      <c r="AS300">
        <f t="shared" si="128"/>
        <v>0</v>
      </c>
      <c r="AT300">
        <f t="shared" si="129"/>
        <v>0</v>
      </c>
      <c r="AU300">
        <f t="shared" si="130"/>
        <v>0</v>
      </c>
      <c r="AV300">
        <f t="shared" si="131"/>
        <v>0</v>
      </c>
      <c r="AW300">
        <f t="shared" si="132"/>
        <v>0</v>
      </c>
      <c r="AX300">
        <f t="shared" si="133"/>
        <v>0</v>
      </c>
      <c r="AY300" s="14" cm="1">
        <f t="array" ref="AY300">SUMPRODUCT(LARGE(AN300:AX300, {1,2,3}))</f>
        <v>0</v>
      </c>
      <c r="AZ300"/>
    </row>
    <row r="301" spans="2:52" x14ac:dyDescent="0.35">
      <c r="B301" t="str">
        <f t="shared" si="136"/>
        <v>EE</v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Q301" s="11">
        <f t="shared" si="114"/>
        <v>0</v>
      </c>
      <c r="S301" s="11">
        <f t="shared" si="135"/>
        <v>0</v>
      </c>
      <c r="U301" s="11">
        <f t="shared" si="137"/>
        <v>0</v>
      </c>
      <c r="V301"/>
      <c r="W301" s="11">
        <f t="shared" ref="W301:W332" si="138">IF(IF(V301,V301+$M301,0)&lt;=100,IF(V301,V301+$M301,0),100)</f>
        <v>0</v>
      </c>
      <c r="X301"/>
      <c r="Y301" s="11">
        <f t="shared" si="116"/>
        <v>0</v>
      </c>
      <c r="Z301"/>
      <c r="AA301" s="11">
        <f t="shared" si="113"/>
        <v>0</v>
      </c>
      <c r="AB301"/>
      <c r="AC301" s="11">
        <f t="shared" si="117"/>
        <v>0</v>
      </c>
      <c r="AD301"/>
      <c r="AF301"/>
      <c r="AI301" s="11">
        <f t="shared" si="120"/>
        <v>0</v>
      </c>
      <c r="AJ301"/>
      <c r="AK301" s="11">
        <f t="shared" si="121"/>
        <v>0</v>
      </c>
      <c r="AL301" s="16">
        <f t="shared" si="122"/>
        <v>0</v>
      </c>
      <c r="AM301"/>
      <c r="AN301">
        <f t="shared" si="123"/>
        <v>0</v>
      </c>
      <c r="AO301">
        <f t="shared" si="124"/>
        <v>0</v>
      </c>
      <c r="AP301">
        <f t="shared" si="125"/>
        <v>0</v>
      </c>
      <c r="AQ301">
        <f t="shared" si="126"/>
        <v>0</v>
      </c>
      <c r="AR301">
        <f t="shared" si="127"/>
        <v>0</v>
      </c>
      <c r="AS301">
        <f t="shared" si="128"/>
        <v>0</v>
      </c>
      <c r="AT301">
        <f t="shared" si="129"/>
        <v>0</v>
      </c>
      <c r="AU301">
        <f t="shared" si="130"/>
        <v>0</v>
      </c>
      <c r="AV301">
        <f t="shared" si="131"/>
        <v>0</v>
      </c>
      <c r="AW301">
        <f t="shared" si="132"/>
        <v>0</v>
      </c>
      <c r="AX301">
        <f t="shared" si="133"/>
        <v>0</v>
      </c>
      <c r="AY301" s="14" cm="1">
        <f t="array" ref="AY301">SUMPRODUCT(LARGE(AN301:AX301, {1,2,3}))</f>
        <v>0</v>
      </c>
      <c r="AZ301"/>
    </row>
    <row r="302" spans="2:52" x14ac:dyDescent="0.35">
      <c r="B302" t="str">
        <f t="shared" si="136"/>
        <v>EE</v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Q302" s="11">
        <f t="shared" si="114"/>
        <v>0</v>
      </c>
      <c r="S302" s="11">
        <f t="shared" si="135"/>
        <v>0</v>
      </c>
      <c r="U302" s="11">
        <f t="shared" si="137"/>
        <v>0</v>
      </c>
      <c r="V302"/>
      <c r="W302" s="11">
        <f t="shared" si="138"/>
        <v>0</v>
      </c>
      <c r="X302"/>
      <c r="Y302" s="11">
        <f t="shared" si="116"/>
        <v>0</v>
      </c>
      <c r="Z302"/>
      <c r="AA302" s="11">
        <f t="shared" si="113"/>
        <v>0</v>
      </c>
      <c r="AB302"/>
      <c r="AC302" s="11">
        <f t="shared" si="117"/>
        <v>0</v>
      </c>
      <c r="AD302"/>
      <c r="AF302"/>
      <c r="AI302" s="11">
        <f t="shared" si="120"/>
        <v>0</v>
      </c>
      <c r="AJ302"/>
      <c r="AK302" s="11">
        <f t="shared" si="121"/>
        <v>0</v>
      </c>
      <c r="AL302" s="16">
        <f t="shared" si="122"/>
        <v>0</v>
      </c>
      <c r="AN302">
        <f t="shared" si="123"/>
        <v>0</v>
      </c>
      <c r="AO302">
        <f t="shared" si="124"/>
        <v>0</v>
      </c>
      <c r="AP302">
        <f t="shared" si="125"/>
        <v>0</v>
      </c>
      <c r="AQ302">
        <f t="shared" si="126"/>
        <v>0</v>
      </c>
      <c r="AR302">
        <f t="shared" si="127"/>
        <v>0</v>
      </c>
      <c r="AS302">
        <f t="shared" si="128"/>
        <v>0</v>
      </c>
      <c r="AT302">
        <f t="shared" si="129"/>
        <v>0</v>
      </c>
      <c r="AU302">
        <f t="shared" si="130"/>
        <v>0</v>
      </c>
      <c r="AV302">
        <f t="shared" si="131"/>
        <v>0</v>
      </c>
      <c r="AW302">
        <f t="shared" si="132"/>
        <v>0</v>
      </c>
      <c r="AX302">
        <f t="shared" si="133"/>
        <v>0</v>
      </c>
      <c r="AY302" s="14" cm="1">
        <f t="array" ref="AY302">SUMPRODUCT(LARGE(AN302:AX302, {1,2,3}))</f>
        <v>0</v>
      </c>
      <c r="AZ302"/>
    </row>
    <row r="303" spans="2:52" x14ac:dyDescent="0.35">
      <c r="B303" t="str">
        <f t="shared" si="136"/>
        <v>EE</v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Q303" s="11">
        <f t="shared" si="114"/>
        <v>0</v>
      </c>
      <c r="S303" s="11">
        <f t="shared" si="135"/>
        <v>0</v>
      </c>
      <c r="U303" s="11">
        <f t="shared" si="137"/>
        <v>0</v>
      </c>
      <c r="V303"/>
      <c r="W303" s="11">
        <f t="shared" si="138"/>
        <v>0</v>
      </c>
      <c r="X303"/>
      <c r="Y303" s="11">
        <f t="shared" si="116"/>
        <v>0</v>
      </c>
      <c r="Z303"/>
      <c r="AA303" s="11">
        <f t="shared" si="113"/>
        <v>0</v>
      </c>
      <c r="AB303"/>
      <c r="AC303" s="11">
        <f t="shared" si="117"/>
        <v>0</v>
      </c>
      <c r="AD303"/>
      <c r="AF303"/>
      <c r="AI303" s="11">
        <f t="shared" si="120"/>
        <v>0</v>
      </c>
      <c r="AJ303"/>
      <c r="AK303" s="11">
        <f t="shared" si="121"/>
        <v>0</v>
      </c>
      <c r="AL303" s="16">
        <f t="shared" si="122"/>
        <v>0</v>
      </c>
      <c r="AM303"/>
      <c r="AN303">
        <f t="shared" si="123"/>
        <v>0</v>
      </c>
      <c r="AO303">
        <f t="shared" si="124"/>
        <v>0</v>
      </c>
      <c r="AP303">
        <f t="shared" si="125"/>
        <v>0</v>
      </c>
      <c r="AQ303">
        <f t="shared" si="126"/>
        <v>0</v>
      </c>
      <c r="AR303">
        <f t="shared" si="127"/>
        <v>0</v>
      </c>
      <c r="AS303">
        <f t="shared" si="128"/>
        <v>0</v>
      </c>
      <c r="AT303">
        <f t="shared" si="129"/>
        <v>0</v>
      </c>
      <c r="AU303">
        <f t="shared" si="130"/>
        <v>0</v>
      </c>
      <c r="AV303">
        <f t="shared" si="131"/>
        <v>0</v>
      </c>
      <c r="AW303">
        <f t="shared" si="132"/>
        <v>0</v>
      </c>
      <c r="AX303">
        <f t="shared" si="133"/>
        <v>0</v>
      </c>
      <c r="AY303" s="14" cm="1">
        <f t="array" ref="AY303">SUMPRODUCT(LARGE(AN303:AX303, {1,2,3}))</f>
        <v>0</v>
      </c>
      <c r="AZ303"/>
    </row>
    <row r="304" spans="2:52" x14ac:dyDescent="0.35">
      <c r="B304" t="str">
        <f t="shared" si="136"/>
        <v>EE</v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Q304" s="11">
        <f t="shared" si="114"/>
        <v>0</v>
      </c>
      <c r="S304" s="11">
        <f t="shared" ref="S304:S335" si="139">IF(IF(R304,R304+$L304,0)&lt;=100,IF(R304,R304+$L304,0),100)</f>
        <v>0</v>
      </c>
      <c r="U304" s="11">
        <f t="shared" si="137"/>
        <v>0</v>
      </c>
      <c r="V304"/>
      <c r="W304" s="11">
        <f t="shared" si="138"/>
        <v>0</v>
      </c>
      <c r="X304"/>
      <c r="Y304" s="11">
        <f t="shared" si="116"/>
        <v>0</v>
      </c>
      <c r="Z304"/>
      <c r="AA304" s="11">
        <f t="shared" si="113"/>
        <v>0</v>
      </c>
      <c r="AB304"/>
      <c r="AC304" s="11">
        <f t="shared" si="117"/>
        <v>0</v>
      </c>
      <c r="AD304"/>
      <c r="AF304"/>
      <c r="AI304" s="11">
        <f t="shared" si="120"/>
        <v>0</v>
      </c>
      <c r="AJ304"/>
      <c r="AK304" s="11">
        <f t="shared" si="121"/>
        <v>0</v>
      </c>
      <c r="AL304" s="16">
        <f t="shared" si="122"/>
        <v>0</v>
      </c>
      <c r="AN304">
        <f t="shared" si="123"/>
        <v>0</v>
      </c>
      <c r="AO304">
        <f t="shared" si="124"/>
        <v>0</v>
      </c>
      <c r="AP304">
        <f t="shared" si="125"/>
        <v>0</v>
      </c>
      <c r="AQ304">
        <f t="shared" si="126"/>
        <v>0</v>
      </c>
      <c r="AR304">
        <f t="shared" si="127"/>
        <v>0</v>
      </c>
      <c r="AS304">
        <f t="shared" si="128"/>
        <v>0</v>
      </c>
      <c r="AT304">
        <f t="shared" si="129"/>
        <v>0</v>
      </c>
      <c r="AU304">
        <f t="shared" si="130"/>
        <v>0</v>
      </c>
      <c r="AV304">
        <f t="shared" si="131"/>
        <v>0</v>
      </c>
      <c r="AW304">
        <f t="shared" si="132"/>
        <v>0</v>
      </c>
      <c r="AX304">
        <f t="shared" si="133"/>
        <v>0</v>
      </c>
      <c r="AY304" s="14" cm="1">
        <f t="array" ref="AY304">SUMPRODUCT(LARGE(AN304:AX304, {1,2,3}))</f>
        <v>0</v>
      </c>
      <c r="AZ304"/>
    </row>
    <row r="305" spans="2:52" x14ac:dyDescent="0.35">
      <c r="B305" t="str">
        <f t="shared" si="136"/>
        <v>EE</v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Q305" s="11">
        <f t="shared" si="114"/>
        <v>0</v>
      </c>
      <c r="S305" s="11">
        <f t="shared" si="139"/>
        <v>0</v>
      </c>
      <c r="U305" s="11">
        <f t="shared" si="137"/>
        <v>0</v>
      </c>
      <c r="V305"/>
      <c r="W305" s="11">
        <f t="shared" si="138"/>
        <v>0</v>
      </c>
      <c r="X305"/>
      <c r="Y305" s="11">
        <f t="shared" si="116"/>
        <v>0</v>
      </c>
      <c r="Z305"/>
      <c r="AA305" s="11">
        <f t="shared" si="113"/>
        <v>0</v>
      </c>
      <c r="AB305"/>
      <c r="AC305" s="11">
        <f t="shared" si="117"/>
        <v>0</v>
      </c>
      <c r="AD305"/>
      <c r="AF305"/>
      <c r="AI305" s="11">
        <f t="shared" si="120"/>
        <v>0</v>
      </c>
      <c r="AJ305"/>
      <c r="AK305" s="11">
        <f t="shared" si="121"/>
        <v>0</v>
      </c>
      <c r="AL305" s="16">
        <f t="shared" si="122"/>
        <v>0</v>
      </c>
      <c r="AM305"/>
      <c r="AN305">
        <f t="shared" si="123"/>
        <v>0</v>
      </c>
      <c r="AO305">
        <f t="shared" si="124"/>
        <v>0</v>
      </c>
      <c r="AP305">
        <f t="shared" si="125"/>
        <v>0</v>
      </c>
      <c r="AQ305">
        <f t="shared" si="126"/>
        <v>0</v>
      </c>
      <c r="AR305">
        <f t="shared" si="127"/>
        <v>0</v>
      </c>
      <c r="AS305">
        <f t="shared" si="128"/>
        <v>0</v>
      </c>
      <c r="AT305">
        <f t="shared" si="129"/>
        <v>0</v>
      </c>
      <c r="AU305">
        <f t="shared" si="130"/>
        <v>0</v>
      </c>
      <c r="AV305">
        <f t="shared" si="131"/>
        <v>0</v>
      </c>
      <c r="AW305">
        <f t="shared" si="132"/>
        <v>0</v>
      </c>
      <c r="AX305">
        <f t="shared" si="133"/>
        <v>0</v>
      </c>
      <c r="AY305" s="14" cm="1">
        <f t="array" ref="AY305">SUMPRODUCT(LARGE(AN305:AX305, {1,2,3}))</f>
        <v>0</v>
      </c>
      <c r="AZ305"/>
    </row>
    <row r="306" spans="2:52" x14ac:dyDescent="0.35">
      <c r="B306" t="str">
        <f t="shared" si="136"/>
        <v>EE</v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Q306" s="11">
        <f t="shared" si="114"/>
        <v>0</v>
      </c>
      <c r="S306" s="11">
        <f t="shared" si="139"/>
        <v>0</v>
      </c>
      <c r="U306" s="11">
        <f t="shared" si="137"/>
        <v>0</v>
      </c>
      <c r="V306"/>
      <c r="W306" s="11">
        <f t="shared" si="138"/>
        <v>0</v>
      </c>
      <c r="X306"/>
      <c r="Y306" s="11">
        <f t="shared" si="116"/>
        <v>0</v>
      </c>
      <c r="Z306"/>
      <c r="AA306" s="11">
        <f t="shared" si="113"/>
        <v>0</v>
      </c>
      <c r="AB306"/>
      <c r="AC306" s="11">
        <f t="shared" si="117"/>
        <v>0</v>
      </c>
      <c r="AD306"/>
      <c r="AF306"/>
      <c r="AI306" s="11">
        <f t="shared" si="120"/>
        <v>0</v>
      </c>
      <c r="AJ306"/>
      <c r="AK306" s="11">
        <f t="shared" si="121"/>
        <v>0</v>
      </c>
      <c r="AL306" s="16">
        <f t="shared" si="122"/>
        <v>0</v>
      </c>
      <c r="AM306"/>
      <c r="AN306">
        <f t="shared" si="123"/>
        <v>0</v>
      </c>
      <c r="AO306">
        <f t="shared" si="124"/>
        <v>0</v>
      </c>
      <c r="AP306">
        <f t="shared" si="125"/>
        <v>0</v>
      </c>
      <c r="AQ306">
        <f t="shared" si="126"/>
        <v>0</v>
      </c>
      <c r="AR306">
        <f t="shared" si="127"/>
        <v>0</v>
      </c>
      <c r="AS306">
        <f t="shared" si="128"/>
        <v>0</v>
      </c>
      <c r="AT306">
        <f t="shared" si="129"/>
        <v>0</v>
      </c>
      <c r="AU306">
        <f t="shared" si="130"/>
        <v>0</v>
      </c>
      <c r="AV306">
        <f t="shared" si="131"/>
        <v>0</v>
      </c>
      <c r="AW306">
        <f t="shared" si="132"/>
        <v>0</v>
      </c>
      <c r="AX306">
        <f t="shared" si="133"/>
        <v>0</v>
      </c>
      <c r="AY306" s="14" cm="1">
        <f t="array" ref="AY306">SUMPRODUCT(LARGE(AN306:AX306, {1,2,3}))</f>
        <v>0</v>
      </c>
    </row>
    <row r="307" spans="2:52" x14ac:dyDescent="0.35">
      <c r="B307" t="str">
        <f t="shared" si="136"/>
        <v>EE</v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Q307" s="11">
        <f t="shared" si="114"/>
        <v>0</v>
      </c>
      <c r="S307" s="11">
        <f t="shared" si="139"/>
        <v>0</v>
      </c>
      <c r="U307" s="11">
        <f t="shared" si="137"/>
        <v>0</v>
      </c>
      <c r="V307"/>
      <c r="W307" s="11">
        <f t="shared" si="138"/>
        <v>0</v>
      </c>
      <c r="X307"/>
      <c r="Y307" s="11">
        <f t="shared" si="116"/>
        <v>0</v>
      </c>
      <c r="Z307"/>
      <c r="AA307" s="11">
        <f t="shared" si="113"/>
        <v>0</v>
      </c>
      <c r="AB307"/>
      <c r="AC307" s="11">
        <f t="shared" si="117"/>
        <v>0</v>
      </c>
      <c r="AD307"/>
      <c r="AF307"/>
      <c r="AI307" s="11">
        <f t="shared" si="120"/>
        <v>0</v>
      </c>
      <c r="AJ307"/>
      <c r="AK307" s="11">
        <f t="shared" si="121"/>
        <v>0</v>
      </c>
      <c r="AL307" s="16">
        <f t="shared" si="122"/>
        <v>0</v>
      </c>
      <c r="AN307">
        <f t="shared" si="123"/>
        <v>0</v>
      </c>
      <c r="AO307">
        <f t="shared" si="124"/>
        <v>0</v>
      </c>
      <c r="AP307">
        <f t="shared" si="125"/>
        <v>0</v>
      </c>
      <c r="AQ307">
        <f t="shared" si="126"/>
        <v>0</v>
      </c>
      <c r="AR307">
        <f t="shared" si="127"/>
        <v>0</v>
      </c>
      <c r="AS307">
        <f t="shared" si="128"/>
        <v>0</v>
      </c>
      <c r="AT307">
        <f t="shared" si="129"/>
        <v>0</v>
      </c>
      <c r="AU307">
        <f t="shared" si="130"/>
        <v>0</v>
      </c>
      <c r="AV307">
        <f t="shared" si="131"/>
        <v>0</v>
      </c>
      <c r="AW307">
        <f t="shared" si="132"/>
        <v>0</v>
      </c>
      <c r="AX307">
        <f t="shared" si="133"/>
        <v>0</v>
      </c>
      <c r="AY307" s="14" cm="1">
        <f t="array" ref="AY307">SUMPRODUCT(LARGE(AN307:AX307, {1,2,3}))</f>
        <v>0</v>
      </c>
      <c r="AZ307"/>
    </row>
    <row r="308" spans="2:52" x14ac:dyDescent="0.35">
      <c r="B308" t="str">
        <f t="shared" si="136"/>
        <v>EE</v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Q308" s="11">
        <f t="shared" si="114"/>
        <v>0</v>
      </c>
      <c r="S308" s="11">
        <f t="shared" si="139"/>
        <v>0</v>
      </c>
      <c r="U308" s="11">
        <f t="shared" si="137"/>
        <v>0</v>
      </c>
      <c r="V308"/>
      <c r="W308" s="11">
        <f t="shared" si="138"/>
        <v>0</v>
      </c>
      <c r="X308"/>
      <c r="Y308" s="11">
        <f t="shared" si="116"/>
        <v>0</v>
      </c>
      <c r="Z308"/>
      <c r="AA308" s="11">
        <f t="shared" si="113"/>
        <v>0</v>
      </c>
      <c r="AB308"/>
      <c r="AC308" s="11">
        <f t="shared" si="117"/>
        <v>0</v>
      </c>
      <c r="AD308"/>
      <c r="AF308"/>
      <c r="AI308" s="11">
        <f t="shared" si="120"/>
        <v>0</v>
      </c>
      <c r="AJ308"/>
      <c r="AK308" s="11">
        <f t="shared" si="121"/>
        <v>0</v>
      </c>
      <c r="AL308" s="16">
        <f t="shared" si="122"/>
        <v>0</v>
      </c>
      <c r="AM308"/>
      <c r="AN308">
        <f t="shared" si="123"/>
        <v>0</v>
      </c>
      <c r="AO308">
        <f t="shared" si="124"/>
        <v>0</v>
      </c>
      <c r="AP308">
        <f t="shared" si="125"/>
        <v>0</v>
      </c>
      <c r="AQ308">
        <f t="shared" si="126"/>
        <v>0</v>
      </c>
      <c r="AR308">
        <f t="shared" si="127"/>
        <v>0</v>
      </c>
      <c r="AS308">
        <f t="shared" si="128"/>
        <v>0</v>
      </c>
      <c r="AT308">
        <f t="shared" si="129"/>
        <v>0</v>
      </c>
      <c r="AU308">
        <f t="shared" si="130"/>
        <v>0</v>
      </c>
      <c r="AV308">
        <f t="shared" si="131"/>
        <v>0</v>
      </c>
      <c r="AW308">
        <f t="shared" si="132"/>
        <v>0</v>
      </c>
      <c r="AX308">
        <f t="shared" si="133"/>
        <v>0</v>
      </c>
      <c r="AY308" s="14" cm="1">
        <f t="array" ref="AY308">SUMPRODUCT(LARGE(AN308:AX308, {1,2,3}))</f>
        <v>0</v>
      </c>
    </row>
    <row r="309" spans="2:52" x14ac:dyDescent="0.35">
      <c r="B309" t="str">
        <f t="shared" si="136"/>
        <v>EE</v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Q309" s="11">
        <f t="shared" si="114"/>
        <v>0</v>
      </c>
      <c r="S309" s="11">
        <f t="shared" si="139"/>
        <v>0</v>
      </c>
      <c r="U309" s="11">
        <f t="shared" si="137"/>
        <v>0</v>
      </c>
      <c r="V309"/>
      <c r="W309" s="11">
        <f t="shared" si="138"/>
        <v>0</v>
      </c>
      <c r="X309"/>
      <c r="Y309" s="11">
        <f t="shared" si="116"/>
        <v>0</v>
      </c>
      <c r="Z309"/>
      <c r="AA309" s="11">
        <f t="shared" ref="AA309:AA372" si="140">IF(IF(Z309,Z309+$M309,0)&lt;=100,IF(Z309,Z309+$M309,0),100)</f>
        <v>0</v>
      </c>
      <c r="AB309"/>
      <c r="AC309" s="11">
        <f t="shared" si="117"/>
        <v>0</v>
      </c>
      <c r="AD309"/>
      <c r="AF309"/>
      <c r="AI309" s="11">
        <f t="shared" si="120"/>
        <v>0</v>
      </c>
      <c r="AJ309"/>
      <c r="AK309" s="11">
        <f t="shared" si="121"/>
        <v>0</v>
      </c>
      <c r="AL309" s="16">
        <f t="shared" si="122"/>
        <v>0</v>
      </c>
      <c r="AN309">
        <f t="shared" si="123"/>
        <v>0</v>
      </c>
      <c r="AO309">
        <f t="shared" si="124"/>
        <v>0</v>
      </c>
      <c r="AP309">
        <f t="shared" si="125"/>
        <v>0</v>
      </c>
      <c r="AQ309">
        <f t="shared" si="126"/>
        <v>0</v>
      </c>
      <c r="AR309">
        <f t="shared" si="127"/>
        <v>0</v>
      </c>
      <c r="AS309">
        <f t="shared" si="128"/>
        <v>0</v>
      </c>
      <c r="AT309">
        <f t="shared" si="129"/>
        <v>0</v>
      </c>
      <c r="AU309">
        <f t="shared" si="130"/>
        <v>0</v>
      </c>
      <c r="AV309">
        <f t="shared" si="131"/>
        <v>0</v>
      </c>
      <c r="AW309">
        <f t="shared" si="132"/>
        <v>0</v>
      </c>
      <c r="AX309">
        <f t="shared" si="133"/>
        <v>0</v>
      </c>
      <c r="AY309" s="14" cm="1">
        <f t="array" ref="AY309">SUMPRODUCT(LARGE(AN309:AX309, {1,2,3}))</f>
        <v>0</v>
      </c>
    </row>
    <row r="310" spans="2:52" x14ac:dyDescent="0.35">
      <c r="B310" t="str">
        <f t="shared" si="136"/>
        <v>EE</v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Q310" s="11">
        <f t="shared" si="114"/>
        <v>0</v>
      </c>
      <c r="S310" s="11">
        <f t="shared" si="139"/>
        <v>0</v>
      </c>
      <c r="U310" s="11">
        <f t="shared" si="137"/>
        <v>0</v>
      </c>
      <c r="V310"/>
      <c r="W310" s="11">
        <f t="shared" si="138"/>
        <v>0</v>
      </c>
      <c r="X310"/>
      <c r="Y310" s="11">
        <f t="shared" si="116"/>
        <v>0</v>
      </c>
      <c r="Z310"/>
      <c r="AA310" s="11">
        <f t="shared" si="140"/>
        <v>0</v>
      </c>
      <c r="AB310"/>
      <c r="AC310" s="11">
        <f t="shared" si="117"/>
        <v>0</v>
      </c>
      <c r="AD310"/>
      <c r="AF310"/>
      <c r="AI310" s="11">
        <f t="shared" si="120"/>
        <v>0</v>
      </c>
      <c r="AJ310"/>
      <c r="AK310" s="11">
        <f t="shared" si="121"/>
        <v>0</v>
      </c>
      <c r="AL310" s="16">
        <f t="shared" si="122"/>
        <v>0</v>
      </c>
      <c r="AM310"/>
      <c r="AN310">
        <f t="shared" si="123"/>
        <v>0</v>
      </c>
      <c r="AO310">
        <f t="shared" si="124"/>
        <v>0</v>
      </c>
      <c r="AP310">
        <f t="shared" si="125"/>
        <v>0</v>
      </c>
      <c r="AQ310">
        <f t="shared" si="126"/>
        <v>0</v>
      </c>
      <c r="AR310">
        <f t="shared" si="127"/>
        <v>0</v>
      </c>
      <c r="AS310">
        <f t="shared" si="128"/>
        <v>0</v>
      </c>
      <c r="AT310">
        <f t="shared" si="129"/>
        <v>0</v>
      </c>
      <c r="AU310">
        <f t="shared" si="130"/>
        <v>0</v>
      </c>
      <c r="AV310">
        <f t="shared" si="131"/>
        <v>0</v>
      </c>
      <c r="AW310">
        <f t="shared" si="132"/>
        <v>0</v>
      </c>
      <c r="AX310">
        <f t="shared" si="133"/>
        <v>0</v>
      </c>
      <c r="AY310" s="14" cm="1">
        <f t="array" ref="AY310">SUMPRODUCT(LARGE(AN310:AX310, {1,2,3}))</f>
        <v>0</v>
      </c>
      <c r="AZ310"/>
    </row>
    <row r="311" spans="2:52" x14ac:dyDescent="0.35">
      <c r="B311" t="str">
        <f t="shared" si="136"/>
        <v>EE</v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Q311" s="11">
        <f t="shared" si="114"/>
        <v>0</v>
      </c>
      <c r="S311" s="11">
        <f t="shared" si="139"/>
        <v>0</v>
      </c>
      <c r="U311" s="11">
        <f t="shared" si="137"/>
        <v>0</v>
      </c>
      <c r="V311"/>
      <c r="W311" s="11">
        <f t="shared" si="138"/>
        <v>0</v>
      </c>
      <c r="X311"/>
      <c r="Y311" s="11">
        <f t="shared" si="116"/>
        <v>0</v>
      </c>
      <c r="Z311"/>
      <c r="AA311" s="11">
        <f t="shared" si="140"/>
        <v>0</v>
      </c>
      <c r="AB311"/>
      <c r="AC311" s="11">
        <f t="shared" si="117"/>
        <v>0</v>
      </c>
      <c r="AD311"/>
      <c r="AF311"/>
      <c r="AI311" s="11">
        <f t="shared" si="120"/>
        <v>0</v>
      </c>
      <c r="AJ311"/>
      <c r="AK311" s="11">
        <f t="shared" si="121"/>
        <v>0</v>
      </c>
      <c r="AL311" s="16">
        <f t="shared" si="122"/>
        <v>0</v>
      </c>
      <c r="AM311"/>
      <c r="AN311">
        <f t="shared" si="123"/>
        <v>0</v>
      </c>
      <c r="AO311">
        <f t="shared" si="124"/>
        <v>0</v>
      </c>
      <c r="AP311">
        <f t="shared" si="125"/>
        <v>0</v>
      </c>
      <c r="AQ311">
        <f t="shared" si="126"/>
        <v>0</v>
      </c>
      <c r="AR311">
        <f t="shared" si="127"/>
        <v>0</v>
      </c>
      <c r="AS311">
        <f t="shared" si="128"/>
        <v>0</v>
      </c>
      <c r="AT311">
        <f t="shared" si="129"/>
        <v>0</v>
      </c>
      <c r="AU311">
        <f t="shared" si="130"/>
        <v>0</v>
      </c>
      <c r="AV311">
        <f t="shared" si="131"/>
        <v>0</v>
      </c>
      <c r="AW311">
        <f t="shared" si="132"/>
        <v>0</v>
      </c>
      <c r="AX311">
        <f t="shared" si="133"/>
        <v>0</v>
      </c>
      <c r="AY311" s="14" cm="1">
        <f t="array" ref="AY311">SUMPRODUCT(LARGE(AN311:AX311, {1,2,3}))</f>
        <v>0</v>
      </c>
      <c r="AZ311"/>
    </row>
    <row r="312" spans="2:52" x14ac:dyDescent="0.35">
      <c r="B312" t="str">
        <f t="shared" si="136"/>
        <v>EE</v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Q312" s="11">
        <f t="shared" si="114"/>
        <v>0</v>
      </c>
      <c r="S312" s="11">
        <f t="shared" si="139"/>
        <v>0</v>
      </c>
      <c r="U312" s="11">
        <f t="shared" si="137"/>
        <v>0</v>
      </c>
      <c r="V312"/>
      <c r="W312" s="11">
        <f t="shared" si="138"/>
        <v>0</v>
      </c>
      <c r="X312"/>
      <c r="Y312" s="11">
        <f t="shared" si="116"/>
        <v>0</v>
      </c>
      <c r="Z312"/>
      <c r="AA312" s="11">
        <f t="shared" si="140"/>
        <v>0</v>
      </c>
      <c r="AB312"/>
      <c r="AC312" s="11">
        <f t="shared" si="117"/>
        <v>0</v>
      </c>
      <c r="AD312"/>
      <c r="AF312"/>
      <c r="AI312" s="11">
        <f t="shared" si="120"/>
        <v>0</v>
      </c>
      <c r="AJ312"/>
      <c r="AK312" s="11">
        <f t="shared" si="121"/>
        <v>0</v>
      </c>
      <c r="AL312" s="16">
        <f t="shared" si="122"/>
        <v>0</v>
      </c>
      <c r="AM312"/>
      <c r="AN312">
        <f t="shared" si="123"/>
        <v>0</v>
      </c>
      <c r="AO312">
        <f t="shared" si="124"/>
        <v>0</v>
      </c>
      <c r="AP312">
        <f t="shared" si="125"/>
        <v>0</v>
      </c>
      <c r="AQ312">
        <f t="shared" si="126"/>
        <v>0</v>
      </c>
      <c r="AR312">
        <f t="shared" si="127"/>
        <v>0</v>
      </c>
      <c r="AS312">
        <f t="shared" si="128"/>
        <v>0</v>
      </c>
      <c r="AT312">
        <f t="shared" si="129"/>
        <v>0</v>
      </c>
      <c r="AU312">
        <f t="shared" si="130"/>
        <v>0</v>
      </c>
      <c r="AV312">
        <f t="shared" si="131"/>
        <v>0</v>
      </c>
      <c r="AW312">
        <f t="shared" si="132"/>
        <v>0</v>
      </c>
      <c r="AX312">
        <f t="shared" si="133"/>
        <v>0</v>
      </c>
      <c r="AY312" s="14" cm="1">
        <f t="array" ref="AY312">SUMPRODUCT(LARGE(AN312:AX312, {1,2,3}))</f>
        <v>0</v>
      </c>
    </row>
    <row r="313" spans="2:52" x14ac:dyDescent="0.35">
      <c r="B313" t="str">
        <f t="shared" si="136"/>
        <v>EE</v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Q313" s="11">
        <f t="shared" si="114"/>
        <v>0</v>
      </c>
      <c r="S313" s="11">
        <f t="shared" si="139"/>
        <v>0</v>
      </c>
      <c r="U313" s="11">
        <f t="shared" si="137"/>
        <v>0</v>
      </c>
      <c r="V313"/>
      <c r="W313" s="11">
        <f t="shared" si="138"/>
        <v>0</v>
      </c>
      <c r="X313"/>
      <c r="Y313" s="11">
        <f t="shared" si="116"/>
        <v>0</v>
      </c>
      <c r="Z313"/>
      <c r="AA313" s="11">
        <f t="shared" si="140"/>
        <v>0</v>
      </c>
      <c r="AB313"/>
      <c r="AC313" s="11">
        <f t="shared" si="117"/>
        <v>0</v>
      </c>
      <c r="AD313"/>
      <c r="AF313"/>
      <c r="AI313" s="11">
        <f t="shared" si="120"/>
        <v>0</v>
      </c>
      <c r="AJ313"/>
      <c r="AK313" s="11">
        <f t="shared" si="121"/>
        <v>0</v>
      </c>
      <c r="AL313" s="16">
        <f t="shared" si="122"/>
        <v>0</v>
      </c>
      <c r="AM313"/>
      <c r="AN313">
        <f t="shared" si="123"/>
        <v>0</v>
      </c>
      <c r="AO313">
        <f t="shared" si="124"/>
        <v>0</v>
      </c>
      <c r="AP313">
        <f t="shared" si="125"/>
        <v>0</v>
      </c>
      <c r="AQ313">
        <f t="shared" si="126"/>
        <v>0</v>
      </c>
      <c r="AR313">
        <f t="shared" si="127"/>
        <v>0</v>
      </c>
      <c r="AS313">
        <f t="shared" si="128"/>
        <v>0</v>
      </c>
      <c r="AT313">
        <f t="shared" si="129"/>
        <v>0</v>
      </c>
      <c r="AU313">
        <f t="shared" si="130"/>
        <v>0</v>
      </c>
      <c r="AV313">
        <f t="shared" si="131"/>
        <v>0</v>
      </c>
      <c r="AW313">
        <f t="shared" si="132"/>
        <v>0</v>
      </c>
      <c r="AX313">
        <f t="shared" si="133"/>
        <v>0</v>
      </c>
      <c r="AY313" s="14" cm="1">
        <f t="array" ref="AY313">SUMPRODUCT(LARGE(AN313:AX313, {1,2,3}))</f>
        <v>0</v>
      </c>
      <c r="AZ313"/>
    </row>
    <row r="314" spans="2:52" x14ac:dyDescent="0.35">
      <c r="B314" t="str">
        <f t="shared" si="136"/>
        <v>EE</v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Q314" s="11">
        <f t="shared" si="114"/>
        <v>0</v>
      </c>
      <c r="S314" s="11">
        <f t="shared" si="139"/>
        <v>0</v>
      </c>
      <c r="U314" s="11">
        <f t="shared" si="137"/>
        <v>0</v>
      </c>
      <c r="V314"/>
      <c r="W314" s="11">
        <f t="shared" si="138"/>
        <v>0</v>
      </c>
      <c r="X314"/>
      <c r="Y314" s="11">
        <f t="shared" si="116"/>
        <v>0</v>
      </c>
      <c r="Z314"/>
      <c r="AA314" s="11">
        <f t="shared" si="140"/>
        <v>0</v>
      </c>
      <c r="AB314"/>
      <c r="AC314" s="11">
        <f t="shared" si="117"/>
        <v>0</v>
      </c>
      <c r="AD314"/>
      <c r="AF314"/>
      <c r="AI314" s="11">
        <f t="shared" si="120"/>
        <v>0</v>
      </c>
      <c r="AJ314"/>
      <c r="AK314" s="11">
        <f t="shared" si="121"/>
        <v>0</v>
      </c>
      <c r="AL314" s="16">
        <f t="shared" si="122"/>
        <v>0</v>
      </c>
      <c r="AM314"/>
      <c r="AN314">
        <f t="shared" si="123"/>
        <v>0</v>
      </c>
      <c r="AO314">
        <f t="shared" si="124"/>
        <v>0</v>
      </c>
      <c r="AP314">
        <f t="shared" si="125"/>
        <v>0</v>
      </c>
      <c r="AQ314">
        <f t="shared" si="126"/>
        <v>0</v>
      </c>
      <c r="AR314">
        <f t="shared" si="127"/>
        <v>0</v>
      </c>
      <c r="AS314">
        <f t="shared" si="128"/>
        <v>0</v>
      </c>
      <c r="AT314">
        <f t="shared" si="129"/>
        <v>0</v>
      </c>
      <c r="AU314">
        <f t="shared" si="130"/>
        <v>0</v>
      </c>
      <c r="AV314">
        <f t="shared" si="131"/>
        <v>0</v>
      </c>
      <c r="AW314">
        <f t="shared" si="132"/>
        <v>0</v>
      </c>
      <c r="AX314">
        <f t="shared" si="133"/>
        <v>0</v>
      </c>
      <c r="AY314" s="14" cm="1">
        <f t="array" ref="AY314">SUMPRODUCT(LARGE(AN314:AX314, {1,2,3}))</f>
        <v>0</v>
      </c>
      <c r="AZ314"/>
    </row>
    <row r="315" spans="2:52" x14ac:dyDescent="0.35">
      <c r="B315" t="str">
        <f t="shared" si="136"/>
        <v>EE</v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Q315" s="11">
        <f t="shared" si="114"/>
        <v>0</v>
      </c>
      <c r="S315" s="11">
        <f t="shared" si="139"/>
        <v>0</v>
      </c>
      <c r="U315" s="11">
        <f t="shared" si="137"/>
        <v>0</v>
      </c>
      <c r="V315"/>
      <c r="W315" s="11">
        <f t="shared" si="138"/>
        <v>0</v>
      </c>
      <c r="X315"/>
      <c r="Y315" s="11">
        <f t="shared" si="116"/>
        <v>0</v>
      </c>
      <c r="Z315"/>
      <c r="AA315" s="11">
        <f t="shared" si="140"/>
        <v>0</v>
      </c>
      <c r="AB315"/>
      <c r="AC315" s="11">
        <f t="shared" si="117"/>
        <v>0</v>
      </c>
      <c r="AD315"/>
      <c r="AF315"/>
      <c r="AI315" s="11">
        <f t="shared" si="120"/>
        <v>0</v>
      </c>
      <c r="AJ315"/>
      <c r="AK315" s="11">
        <f t="shared" si="121"/>
        <v>0</v>
      </c>
      <c r="AL315" s="16">
        <f t="shared" si="122"/>
        <v>0</v>
      </c>
      <c r="AN315">
        <f t="shared" si="123"/>
        <v>0</v>
      </c>
      <c r="AO315">
        <f t="shared" si="124"/>
        <v>0</v>
      </c>
      <c r="AP315">
        <f t="shared" si="125"/>
        <v>0</v>
      </c>
      <c r="AQ315">
        <f t="shared" si="126"/>
        <v>0</v>
      </c>
      <c r="AR315">
        <f t="shared" si="127"/>
        <v>0</v>
      </c>
      <c r="AS315">
        <f t="shared" si="128"/>
        <v>0</v>
      </c>
      <c r="AT315">
        <f t="shared" si="129"/>
        <v>0</v>
      </c>
      <c r="AU315">
        <f t="shared" si="130"/>
        <v>0</v>
      </c>
      <c r="AV315">
        <f t="shared" si="131"/>
        <v>0</v>
      </c>
      <c r="AW315">
        <f t="shared" si="132"/>
        <v>0</v>
      </c>
      <c r="AX315">
        <f t="shared" si="133"/>
        <v>0</v>
      </c>
      <c r="AY315" s="14" cm="1">
        <f t="array" ref="AY315">SUMPRODUCT(LARGE(AN315:AX315, {1,2,3}))</f>
        <v>0</v>
      </c>
    </row>
    <row r="316" spans="2:52" x14ac:dyDescent="0.35">
      <c r="B316" t="str">
        <f t="shared" si="136"/>
        <v>EE</v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Q316" s="11">
        <f t="shared" si="114"/>
        <v>0</v>
      </c>
      <c r="S316" s="11">
        <f t="shared" si="139"/>
        <v>0</v>
      </c>
      <c r="U316" s="11">
        <f t="shared" si="137"/>
        <v>0</v>
      </c>
      <c r="V316"/>
      <c r="W316" s="11">
        <f t="shared" si="138"/>
        <v>0</v>
      </c>
      <c r="X316"/>
      <c r="Y316" s="11">
        <f t="shared" si="116"/>
        <v>0</v>
      </c>
      <c r="Z316"/>
      <c r="AA316" s="11">
        <f t="shared" si="140"/>
        <v>0</v>
      </c>
      <c r="AB316"/>
      <c r="AC316" s="11">
        <f t="shared" si="117"/>
        <v>0</v>
      </c>
      <c r="AD316"/>
      <c r="AF316"/>
      <c r="AI316" s="11">
        <f t="shared" si="120"/>
        <v>0</v>
      </c>
      <c r="AJ316"/>
      <c r="AK316" s="11">
        <f t="shared" si="121"/>
        <v>0</v>
      </c>
      <c r="AL316" s="16">
        <f t="shared" si="122"/>
        <v>0</v>
      </c>
      <c r="AN316">
        <f t="shared" si="123"/>
        <v>0</v>
      </c>
      <c r="AO316">
        <f t="shared" si="124"/>
        <v>0</v>
      </c>
      <c r="AP316">
        <f t="shared" si="125"/>
        <v>0</v>
      </c>
      <c r="AQ316">
        <f t="shared" si="126"/>
        <v>0</v>
      </c>
      <c r="AR316">
        <f t="shared" si="127"/>
        <v>0</v>
      </c>
      <c r="AS316">
        <f t="shared" si="128"/>
        <v>0</v>
      </c>
      <c r="AT316">
        <f t="shared" si="129"/>
        <v>0</v>
      </c>
      <c r="AU316">
        <f t="shared" si="130"/>
        <v>0</v>
      </c>
      <c r="AV316">
        <f t="shared" si="131"/>
        <v>0</v>
      </c>
      <c r="AW316">
        <f t="shared" si="132"/>
        <v>0</v>
      </c>
      <c r="AX316">
        <f t="shared" si="133"/>
        <v>0</v>
      </c>
      <c r="AY316" s="14" cm="1">
        <f t="array" ref="AY316">SUMPRODUCT(LARGE(AN316:AX316, {1,2,3}))</f>
        <v>0</v>
      </c>
      <c r="AZ316"/>
    </row>
    <row r="317" spans="2:52" x14ac:dyDescent="0.35">
      <c r="B317" t="str">
        <f t="shared" si="136"/>
        <v>EE</v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Q317" s="11">
        <f t="shared" si="114"/>
        <v>0</v>
      </c>
      <c r="S317" s="11">
        <f t="shared" si="139"/>
        <v>0</v>
      </c>
      <c r="U317" s="11">
        <f t="shared" si="137"/>
        <v>0</v>
      </c>
      <c r="V317"/>
      <c r="W317" s="11">
        <f t="shared" si="138"/>
        <v>0</v>
      </c>
      <c r="X317"/>
      <c r="Y317" s="11">
        <f t="shared" si="116"/>
        <v>0</v>
      </c>
      <c r="Z317"/>
      <c r="AA317" s="11">
        <f t="shared" si="140"/>
        <v>0</v>
      </c>
      <c r="AB317"/>
      <c r="AC317" s="11">
        <f t="shared" si="117"/>
        <v>0</v>
      </c>
      <c r="AD317"/>
      <c r="AF317"/>
      <c r="AI317" s="11">
        <f t="shared" si="120"/>
        <v>0</v>
      </c>
      <c r="AJ317"/>
      <c r="AK317" s="11">
        <f t="shared" si="121"/>
        <v>0</v>
      </c>
      <c r="AL317" s="16">
        <f t="shared" si="122"/>
        <v>0</v>
      </c>
      <c r="AM317"/>
      <c r="AN317">
        <f t="shared" si="123"/>
        <v>0</v>
      </c>
      <c r="AO317">
        <f t="shared" si="124"/>
        <v>0</v>
      </c>
      <c r="AP317">
        <f t="shared" si="125"/>
        <v>0</v>
      </c>
      <c r="AQ317">
        <f t="shared" si="126"/>
        <v>0</v>
      </c>
      <c r="AR317">
        <f t="shared" si="127"/>
        <v>0</v>
      </c>
      <c r="AS317">
        <f t="shared" si="128"/>
        <v>0</v>
      </c>
      <c r="AT317">
        <f t="shared" si="129"/>
        <v>0</v>
      </c>
      <c r="AU317">
        <f t="shared" si="130"/>
        <v>0</v>
      </c>
      <c r="AV317">
        <f t="shared" si="131"/>
        <v>0</v>
      </c>
      <c r="AW317">
        <f t="shared" si="132"/>
        <v>0</v>
      </c>
      <c r="AX317">
        <f t="shared" si="133"/>
        <v>0</v>
      </c>
      <c r="AY317" s="14" cm="1">
        <f t="array" ref="AY317">SUMPRODUCT(LARGE(AN317:AX317, {1,2,3}))</f>
        <v>0</v>
      </c>
    </row>
    <row r="318" spans="2:52" x14ac:dyDescent="0.35">
      <c r="B318" t="str">
        <f t="shared" si="136"/>
        <v>EE</v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Q318" s="11">
        <f t="shared" si="114"/>
        <v>0</v>
      </c>
      <c r="S318" s="11">
        <f t="shared" si="139"/>
        <v>0</v>
      </c>
      <c r="U318" s="11">
        <f t="shared" si="137"/>
        <v>0</v>
      </c>
      <c r="V318"/>
      <c r="W318" s="11">
        <f t="shared" si="138"/>
        <v>0</v>
      </c>
      <c r="X318"/>
      <c r="Y318" s="11">
        <f t="shared" si="116"/>
        <v>0</v>
      </c>
      <c r="Z318"/>
      <c r="AA318" s="11">
        <f t="shared" si="140"/>
        <v>0</v>
      </c>
      <c r="AB318"/>
      <c r="AC318" s="11">
        <f t="shared" si="117"/>
        <v>0</v>
      </c>
      <c r="AD318"/>
      <c r="AF318"/>
      <c r="AI318" s="11">
        <f t="shared" si="120"/>
        <v>0</v>
      </c>
      <c r="AJ318"/>
      <c r="AK318" s="11">
        <f t="shared" si="121"/>
        <v>0</v>
      </c>
      <c r="AL318" s="16">
        <f t="shared" si="122"/>
        <v>0</v>
      </c>
      <c r="AN318">
        <f t="shared" si="123"/>
        <v>0</v>
      </c>
      <c r="AO318">
        <f t="shared" si="124"/>
        <v>0</v>
      </c>
      <c r="AP318">
        <f t="shared" si="125"/>
        <v>0</v>
      </c>
      <c r="AQ318">
        <f t="shared" si="126"/>
        <v>0</v>
      </c>
      <c r="AR318">
        <f t="shared" si="127"/>
        <v>0</v>
      </c>
      <c r="AS318">
        <f t="shared" si="128"/>
        <v>0</v>
      </c>
      <c r="AT318">
        <f t="shared" si="129"/>
        <v>0</v>
      </c>
      <c r="AU318">
        <f t="shared" si="130"/>
        <v>0</v>
      </c>
      <c r="AV318">
        <f t="shared" si="131"/>
        <v>0</v>
      </c>
      <c r="AW318">
        <f t="shared" si="132"/>
        <v>0</v>
      </c>
      <c r="AX318">
        <f t="shared" si="133"/>
        <v>0</v>
      </c>
      <c r="AY318" s="14" cm="1">
        <f t="array" ref="AY318">SUMPRODUCT(LARGE(AN318:AX318, {1,2,3}))</f>
        <v>0</v>
      </c>
    </row>
    <row r="319" spans="2:52" x14ac:dyDescent="0.35">
      <c r="B319" t="str">
        <f t="shared" si="136"/>
        <v>EE</v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Q319" s="11">
        <f t="shared" si="114"/>
        <v>0</v>
      </c>
      <c r="S319" s="11">
        <f t="shared" si="139"/>
        <v>0</v>
      </c>
      <c r="U319" s="11">
        <f t="shared" si="137"/>
        <v>0</v>
      </c>
      <c r="V319"/>
      <c r="W319" s="11">
        <f t="shared" si="138"/>
        <v>0</v>
      </c>
      <c r="X319"/>
      <c r="Y319" s="11">
        <f t="shared" si="116"/>
        <v>0</v>
      </c>
      <c r="Z319"/>
      <c r="AA319" s="11">
        <f t="shared" si="140"/>
        <v>0</v>
      </c>
      <c r="AB319"/>
      <c r="AC319" s="11">
        <f t="shared" si="117"/>
        <v>0</v>
      </c>
      <c r="AD319"/>
      <c r="AF319"/>
      <c r="AI319" s="11">
        <f t="shared" si="120"/>
        <v>0</v>
      </c>
      <c r="AJ319"/>
      <c r="AK319" s="11">
        <f t="shared" si="121"/>
        <v>0</v>
      </c>
      <c r="AL319" s="16">
        <f t="shared" si="122"/>
        <v>0</v>
      </c>
      <c r="AM319"/>
      <c r="AN319">
        <f t="shared" si="123"/>
        <v>0</v>
      </c>
      <c r="AO319">
        <f t="shared" si="124"/>
        <v>0</v>
      </c>
      <c r="AP319">
        <f t="shared" si="125"/>
        <v>0</v>
      </c>
      <c r="AQ319">
        <f t="shared" si="126"/>
        <v>0</v>
      </c>
      <c r="AR319">
        <f t="shared" si="127"/>
        <v>0</v>
      </c>
      <c r="AS319">
        <f t="shared" si="128"/>
        <v>0</v>
      </c>
      <c r="AT319">
        <f t="shared" si="129"/>
        <v>0</v>
      </c>
      <c r="AU319">
        <f t="shared" si="130"/>
        <v>0</v>
      </c>
      <c r="AV319">
        <f t="shared" si="131"/>
        <v>0</v>
      </c>
      <c r="AW319">
        <f t="shared" si="132"/>
        <v>0</v>
      </c>
      <c r="AX319">
        <f t="shared" si="133"/>
        <v>0</v>
      </c>
      <c r="AY319" s="14" cm="1">
        <f t="array" ref="AY319">SUMPRODUCT(LARGE(AN319:AX319, {1,2,3}))</f>
        <v>0</v>
      </c>
    </row>
    <row r="320" spans="2:52" x14ac:dyDescent="0.35">
      <c r="B320" t="str">
        <f t="shared" si="136"/>
        <v>EE</v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Q320" s="11">
        <f t="shared" si="114"/>
        <v>0</v>
      </c>
      <c r="S320" s="11">
        <f t="shared" si="139"/>
        <v>0</v>
      </c>
      <c r="U320" s="11">
        <f t="shared" si="137"/>
        <v>0</v>
      </c>
      <c r="V320"/>
      <c r="W320" s="11">
        <f t="shared" si="138"/>
        <v>0</v>
      </c>
      <c r="X320"/>
      <c r="Y320" s="11">
        <f t="shared" si="116"/>
        <v>0</v>
      </c>
      <c r="Z320"/>
      <c r="AA320" s="11">
        <f t="shared" si="140"/>
        <v>0</v>
      </c>
      <c r="AB320"/>
      <c r="AC320" s="11">
        <f t="shared" si="117"/>
        <v>0</v>
      </c>
      <c r="AD320"/>
      <c r="AF320"/>
      <c r="AI320" s="11">
        <f t="shared" si="120"/>
        <v>0</v>
      </c>
      <c r="AJ320"/>
      <c r="AK320" s="11">
        <f t="shared" si="121"/>
        <v>0</v>
      </c>
      <c r="AL320" s="16">
        <f t="shared" si="122"/>
        <v>0</v>
      </c>
      <c r="AM320"/>
      <c r="AN320">
        <f t="shared" si="123"/>
        <v>0</v>
      </c>
      <c r="AO320">
        <f t="shared" si="124"/>
        <v>0</v>
      </c>
      <c r="AP320">
        <f t="shared" si="125"/>
        <v>0</v>
      </c>
      <c r="AQ320">
        <f t="shared" si="126"/>
        <v>0</v>
      </c>
      <c r="AR320">
        <f t="shared" si="127"/>
        <v>0</v>
      </c>
      <c r="AS320">
        <f t="shared" si="128"/>
        <v>0</v>
      </c>
      <c r="AT320">
        <f t="shared" si="129"/>
        <v>0</v>
      </c>
      <c r="AU320">
        <f t="shared" si="130"/>
        <v>0</v>
      </c>
      <c r="AV320">
        <f t="shared" si="131"/>
        <v>0</v>
      </c>
      <c r="AW320">
        <f t="shared" si="132"/>
        <v>0</v>
      </c>
      <c r="AX320">
        <f t="shared" si="133"/>
        <v>0</v>
      </c>
      <c r="AY320" s="14" cm="1">
        <f t="array" ref="AY320">SUMPRODUCT(LARGE(AN320:AX320, {1,2,3}))</f>
        <v>0</v>
      </c>
    </row>
    <row r="321" spans="2:52" x14ac:dyDescent="0.35">
      <c r="B321" t="str">
        <f t="shared" si="136"/>
        <v>EE</v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Q321" s="11">
        <f t="shared" si="114"/>
        <v>0</v>
      </c>
      <c r="S321" s="11">
        <f t="shared" si="139"/>
        <v>0</v>
      </c>
      <c r="U321" s="11">
        <f t="shared" si="137"/>
        <v>0</v>
      </c>
      <c r="V321"/>
      <c r="W321" s="11">
        <f t="shared" si="138"/>
        <v>0</v>
      </c>
      <c r="X321"/>
      <c r="Y321" s="11">
        <f t="shared" si="116"/>
        <v>0</v>
      </c>
      <c r="Z321"/>
      <c r="AA321" s="11">
        <f t="shared" si="140"/>
        <v>0</v>
      </c>
      <c r="AB321"/>
      <c r="AC321" s="11">
        <f t="shared" si="117"/>
        <v>0</v>
      </c>
      <c r="AD321"/>
      <c r="AF321"/>
      <c r="AI321" s="11">
        <f t="shared" si="120"/>
        <v>0</v>
      </c>
      <c r="AJ321"/>
      <c r="AK321" s="11">
        <f t="shared" si="121"/>
        <v>0</v>
      </c>
      <c r="AL321" s="16">
        <f t="shared" si="122"/>
        <v>0</v>
      </c>
      <c r="AM321"/>
      <c r="AN321">
        <f t="shared" si="123"/>
        <v>0</v>
      </c>
      <c r="AO321">
        <f t="shared" si="124"/>
        <v>0</v>
      </c>
      <c r="AP321">
        <f t="shared" si="125"/>
        <v>0</v>
      </c>
      <c r="AQ321">
        <f t="shared" si="126"/>
        <v>0</v>
      </c>
      <c r="AR321">
        <f t="shared" si="127"/>
        <v>0</v>
      </c>
      <c r="AS321">
        <f t="shared" si="128"/>
        <v>0</v>
      </c>
      <c r="AT321">
        <f t="shared" si="129"/>
        <v>0</v>
      </c>
      <c r="AU321">
        <f t="shared" si="130"/>
        <v>0</v>
      </c>
      <c r="AV321">
        <f t="shared" si="131"/>
        <v>0</v>
      </c>
      <c r="AW321">
        <f t="shared" si="132"/>
        <v>0</v>
      </c>
      <c r="AX321">
        <f t="shared" si="133"/>
        <v>0</v>
      </c>
      <c r="AY321" s="14" cm="1">
        <f t="array" ref="AY321">SUMPRODUCT(LARGE(AN321:AX321, {1,2,3}))</f>
        <v>0</v>
      </c>
    </row>
    <row r="322" spans="2:52" x14ac:dyDescent="0.35">
      <c r="B322" t="str">
        <f t="shared" si="136"/>
        <v>EE</v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Q322" s="11">
        <f t="shared" ref="Q322:Q385" si="141">IF(IF(P322,P322+$L322,0)&lt;=100,IF(P322,P322+$L322,0),100)</f>
        <v>0</v>
      </c>
      <c r="S322" s="11">
        <f t="shared" si="139"/>
        <v>0</v>
      </c>
      <c r="U322" s="11">
        <f t="shared" ref="U322:U353" si="142">IF(IF(T322,T322+$L322,0)&lt;=100,IF(T322,T322+$L322,0),100)</f>
        <v>0</v>
      </c>
      <c r="V322"/>
      <c r="W322" s="11">
        <f t="shared" si="138"/>
        <v>0</v>
      </c>
      <c r="X322"/>
      <c r="Y322" s="11">
        <f t="shared" ref="Y322:Y385" si="143">IF(IF(X322,X322+$M322,0)&lt;=100,IF(X322,X322+$M322,0),100)</f>
        <v>0</v>
      </c>
      <c r="Z322"/>
      <c r="AA322" s="11">
        <f t="shared" si="140"/>
        <v>0</v>
      </c>
      <c r="AB322"/>
      <c r="AC322" s="11">
        <f t="shared" ref="AC322:AC385" si="144">IF(IF(AB322,AB322+$M322,0)&lt;=100,IF(AB322,AB322+$M322,0),100)</f>
        <v>0</v>
      </c>
      <c r="AD322"/>
      <c r="AF322"/>
      <c r="AI322" s="11">
        <f t="shared" ref="AI322:AI385" si="145">IF(IF(AH322,AH322+$N322,0)&lt;=100,IF(AH322,AH322+$N322,0),100)+(IF(AH322&gt;0,1,))</f>
        <v>0</v>
      </c>
      <c r="AJ322"/>
      <c r="AK322" s="11">
        <f t="shared" ref="AK322:AK385" si="146">IF(IF(AJ322,AJ322+$O322,0)&lt;=100,IF(AJ322,AJ322+$O322,0),100)</f>
        <v>0</v>
      </c>
      <c r="AL322" s="16">
        <f t="shared" ref="AL322:AL385" si="147">Q322+S322+U322+W322+Y322+AA322+AC322+AE322+AG322+AI322+AK322</f>
        <v>0</v>
      </c>
      <c r="AM322"/>
      <c r="AN322">
        <f t="shared" ref="AN322:AN364" si="148">Q322</f>
        <v>0</v>
      </c>
      <c r="AO322">
        <f t="shared" ref="AO322:AO364" si="149">S322</f>
        <v>0</v>
      </c>
      <c r="AP322">
        <f t="shared" ref="AP322:AP364" si="150">U322</f>
        <v>0</v>
      </c>
      <c r="AQ322">
        <f t="shared" ref="AQ322:AQ364" si="151">W322</f>
        <v>0</v>
      </c>
      <c r="AR322">
        <f t="shared" ref="AR322:AR364" si="152">Y322</f>
        <v>0</v>
      </c>
      <c r="AS322">
        <f t="shared" ref="AS322:AS364" si="153">AA322</f>
        <v>0</v>
      </c>
      <c r="AT322">
        <f t="shared" ref="AT322:AT364" si="154">AC322</f>
        <v>0</v>
      </c>
      <c r="AU322">
        <f t="shared" ref="AU322:AU364" si="155">AE322</f>
        <v>0</v>
      </c>
      <c r="AV322">
        <f t="shared" ref="AV322:AV364" si="156">AG322</f>
        <v>0</v>
      </c>
      <c r="AW322">
        <f t="shared" ref="AW322:AW364" si="157">AI322</f>
        <v>0</v>
      </c>
      <c r="AX322">
        <f t="shared" ref="AX322:AX364" si="158">AK322</f>
        <v>0</v>
      </c>
      <c r="AY322" s="14" cm="1">
        <f t="array" ref="AY322">SUMPRODUCT(LARGE(AN322:AX322, {1,2,3}))</f>
        <v>0</v>
      </c>
      <c r="AZ322"/>
    </row>
    <row r="323" spans="2:52" x14ac:dyDescent="0.35">
      <c r="B323" t="str">
        <f t="shared" si="136"/>
        <v>EE</v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Q323" s="11">
        <f t="shared" si="141"/>
        <v>0</v>
      </c>
      <c r="S323" s="11">
        <f t="shared" si="139"/>
        <v>0</v>
      </c>
      <c r="U323" s="11">
        <f t="shared" si="142"/>
        <v>0</v>
      </c>
      <c r="V323"/>
      <c r="W323" s="11">
        <f t="shared" si="138"/>
        <v>0</v>
      </c>
      <c r="X323"/>
      <c r="Y323" s="11">
        <f t="shared" si="143"/>
        <v>0</v>
      </c>
      <c r="Z323"/>
      <c r="AA323" s="11">
        <f t="shared" si="140"/>
        <v>0</v>
      </c>
      <c r="AB323"/>
      <c r="AC323" s="11">
        <f t="shared" si="144"/>
        <v>0</v>
      </c>
      <c r="AD323"/>
      <c r="AF323"/>
      <c r="AI323" s="11">
        <f t="shared" si="145"/>
        <v>0</v>
      </c>
      <c r="AJ323"/>
      <c r="AK323" s="11">
        <f t="shared" si="146"/>
        <v>0</v>
      </c>
      <c r="AL323" s="16">
        <f t="shared" si="147"/>
        <v>0</v>
      </c>
      <c r="AM323"/>
      <c r="AN323">
        <f t="shared" si="148"/>
        <v>0</v>
      </c>
      <c r="AO323">
        <f t="shared" si="149"/>
        <v>0</v>
      </c>
      <c r="AP323">
        <f t="shared" si="150"/>
        <v>0</v>
      </c>
      <c r="AQ323">
        <f t="shared" si="151"/>
        <v>0</v>
      </c>
      <c r="AR323">
        <f t="shared" si="152"/>
        <v>0</v>
      </c>
      <c r="AS323">
        <f t="shared" si="153"/>
        <v>0</v>
      </c>
      <c r="AT323">
        <f t="shared" si="154"/>
        <v>0</v>
      </c>
      <c r="AU323">
        <f t="shared" si="155"/>
        <v>0</v>
      </c>
      <c r="AV323">
        <f t="shared" si="156"/>
        <v>0</v>
      </c>
      <c r="AW323">
        <f t="shared" si="157"/>
        <v>0</v>
      </c>
      <c r="AX323">
        <f t="shared" si="158"/>
        <v>0</v>
      </c>
      <c r="AY323" s="14" cm="1">
        <f t="array" ref="AY323">SUMPRODUCT(LARGE(AN323:AX323, {1,2,3}))</f>
        <v>0</v>
      </c>
      <c r="AZ323"/>
    </row>
    <row r="324" spans="2:52" x14ac:dyDescent="0.35">
      <c r="B324" t="str">
        <f t="shared" si="136"/>
        <v>EE</v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Q324" s="11">
        <f t="shared" si="141"/>
        <v>0</v>
      </c>
      <c r="S324" s="11">
        <f t="shared" si="139"/>
        <v>0</v>
      </c>
      <c r="U324" s="11">
        <f t="shared" si="142"/>
        <v>0</v>
      </c>
      <c r="V324"/>
      <c r="W324" s="11">
        <f t="shared" si="138"/>
        <v>0</v>
      </c>
      <c r="X324"/>
      <c r="Y324" s="11">
        <f t="shared" si="143"/>
        <v>0</v>
      </c>
      <c r="Z324"/>
      <c r="AA324" s="11">
        <f t="shared" si="140"/>
        <v>0</v>
      </c>
      <c r="AB324"/>
      <c r="AC324" s="11">
        <f t="shared" si="144"/>
        <v>0</v>
      </c>
      <c r="AD324"/>
      <c r="AF324"/>
      <c r="AI324" s="11">
        <f t="shared" si="145"/>
        <v>0</v>
      </c>
      <c r="AJ324"/>
      <c r="AK324" s="11">
        <f t="shared" si="146"/>
        <v>0</v>
      </c>
      <c r="AL324" s="16">
        <f t="shared" si="147"/>
        <v>0</v>
      </c>
      <c r="AM324"/>
      <c r="AN324">
        <f t="shared" si="148"/>
        <v>0</v>
      </c>
      <c r="AO324">
        <f t="shared" si="149"/>
        <v>0</v>
      </c>
      <c r="AP324">
        <f t="shared" si="150"/>
        <v>0</v>
      </c>
      <c r="AQ324">
        <f t="shared" si="151"/>
        <v>0</v>
      </c>
      <c r="AR324">
        <f t="shared" si="152"/>
        <v>0</v>
      </c>
      <c r="AS324">
        <f t="shared" si="153"/>
        <v>0</v>
      </c>
      <c r="AT324">
        <f t="shared" si="154"/>
        <v>0</v>
      </c>
      <c r="AU324">
        <f t="shared" si="155"/>
        <v>0</v>
      </c>
      <c r="AV324">
        <f t="shared" si="156"/>
        <v>0</v>
      </c>
      <c r="AW324">
        <f t="shared" si="157"/>
        <v>0</v>
      </c>
      <c r="AX324">
        <f t="shared" si="158"/>
        <v>0</v>
      </c>
      <c r="AY324" s="14" cm="1">
        <f t="array" ref="AY324">SUMPRODUCT(LARGE(AN324:AX324, {1,2,3}))</f>
        <v>0</v>
      </c>
      <c r="AZ324"/>
    </row>
    <row r="325" spans="2:52" x14ac:dyDescent="0.35">
      <c r="B325" t="str">
        <f t="shared" si="136"/>
        <v>EE</v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Q325" s="11">
        <f t="shared" si="141"/>
        <v>0</v>
      </c>
      <c r="S325" s="11">
        <f t="shared" si="139"/>
        <v>0</v>
      </c>
      <c r="U325" s="11">
        <f t="shared" si="142"/>
        <v>0</v>
      </c>
      <c r="V325"/>
      <c r="W325" s="11">
        <f t="shared" si="138"/>
        <v>0</v>
      </c>
      <c r="X325"/>
      <c r="Y325" s="11">
        <f t="shared" si="143"/>
        <v>0</v>
      </c>
      <c r="Z325"/>
      <c r="AA325" s="11">
        <f t="shared" si="140"/>
        <v>0</v>
      </c>
      <c r="AB325"/>
      <c r="AC325" s="11">
        <f t="shared" si="144"/>
        <v>0</v>
      </c>
      <c r="AD325"/>
      <c r="AF325"/>
      <c r="AI325" s="11">
        <f t="shared" si="145"/>
        <v>0</v>
      </c>
      <c r="AJ325"/>
      <c r="AK325" s="11">
        <f t="shared" si="146"/>
        <v>0</v>
      </c>
      <c r="AL325" s="16">
        <f t="shared" si="147"/>
        <v>0</v>
      </c>
      <c r="AN325">
        <f t="shared" si="148"/>
        <v>0</v>
      </c>
      <c r="AO325">
        <f t="shared" si="149"/>
        <v>0</v>
      </c>
      <c r="AP325">
        <f t="shared" si="150"/>
        <v>0</v>
      </c>
      <c r="AQ325">
        <f t="shared" si="151"/>
        <v>0</v>
      </c>
      <c r="AR325">
        <f t="shared" si="152"/>
        <v>0</v>
      </c>
      <c r="AS325">
        <f t="shared" si="153"/>
        <v>0</v>
      </c>
      <c r="AT325">
        <f t="shared" si="154"/>
        <v>0</v>
      </c>
      <c r="AU325">
        <f t="shared" si="155"/>
        <v>0</v>
      </c>
      <c r="AV325">
        <f t="shared" si="156"/>
        <v>0</v>
      </c>
      <c r="AW325">
        <f t="shared" si="157"/>
        <v>0</v>
      </c>
      <c r="AX325">
        <f t="shared" si="158"/>
        <v>0</v>
      </c>
      <c r="AY325" s="14" cm="1">
        <f t="array" ref="AY325">SUMPRODUCT(LARGE(AN325:AX325, {1,2,3}))</f>
        <v>0</v>
      </c>
    </row>
    <row r="326" spans="2:52" x14ac:dyDescent="0.35">
      <c r="B326" t="str">
        <f t="shared" si="136"/>
        <v>EE</v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Q326" s="11">
        <f t="shared" si="141"/>
        <v>0</v>
      </c>
      <c r="S326" s="11">
        <f t="shared" si="139"/>
        <v>0</v>
      </c>
      <c r="U326" s="11">
        <f t="shared" si="142"/>
        <v>0</v>
      </c>
      <c r="V326"/>
      <c r="W326" s="11">
        <f t="shared" si="138"/>
        <v>0</v>
      </c>
      <c r="X326"/>
      <c r="Y326" s="11">
        <f t="shared" si="143"/>
        <v>0</v>
      </c>
      <c r="Z326"/>
      <c r="AA326" s="11">
        <f t="shared" si="140"/>
        <v>0</v>
      </c>
      <c r="AB326"/>
      <c r="AC326" s="11">
        <f t="shared" si="144"/>
        <v>0</v>
      </c>
      <c r="AD326"/>
      <c r="AF326"/>
      <c r="AI326" s="11">
        <f t="shared" si="145"/>
        <v>0</v>
      </c>
      <c r="AJ326"/>
      <c r="AK326" s="11">
        <f t="shared" si="146"/>
        <v>0</v>
      </c>
      <c r="AL326" s="16">
        <f t="shared" si="147"/>
        <v>0</v>
      </c>
      <c r="AN326">
        <f t="shared" si="148"/>
        <v>0</v>
      </c>
      <c r="AO326">
        <f t="shared" si="149"/>
        <v>0</v>
      </c>
      <c r="AP326">
        <f t="shared" si="150"/>
        <v>0</v>
      </c>
      <c r="AQ326">
        <f t="shared" si="151"/>
        <v>0</v>
      </c>
      <c r="AR326">
        <f t="shared" si="152"/>
        <v>0</v>
      </c>
      <c r="AS326">
        <f t="shared" si="153"/>
        <v>0</v>
      </c>
      <c r="AT326">
        <f t="shared" si="154"/>
        <v>0</v>
      </c>
      <c r="AU326">
        <f t="shared" si="155"/>
        <v>0</v>
      </c>
      <c r="AV326">
        <f t="shared" si="156"/>
        <v>0</v>
      </c>
      <c r="AW326">
        <f t="shared" si="157"/>
        <v>0</v>
      </c>
      <c r="AX326">
        <f t="shared" si="158"/>
        <v>0</v>
      </c>
      <c r="AY326" s="14" cm="1">
        <f t="array" ref="AY326">SUMPRODUCT(LARGE(AN326:AX326, {1,2,3}))</f>
        <v>0</v>
      </c>
    </row>
    <row r="327" spans="2:52" x14ac:dyDescent="0.35">
      <c r="B327" t="str">
        <f t="shared" si="136"/>
        <v>EE</v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Q327" s="11">
        <f t="shared" si="141"/>
        <v>0</v>
      </c>
      <c r="S327" s="11">
        <f t="shared" si="139"/>
        <v>0</v>
      </c>
      <c r="U327" s="11">
        <f t="shared" si="142"/>
        <v>0</v>
      </c>
      <c r="V327"/>
      <c r="W327" s="11">
        <f t="shared" si="138"/>
        <v>0</v>
      </c>
      <c r="X327"/>
      <c r="Y327" s="11">
        <f t="shared" si="143"/>
        <v>0</v>
      </c>
      <c r="Z327"/>
      <c r="AA327" s="11">
        <f t="shared" si="140"/>
        <v>0</v>
      </c>
      <c r="AB327"/>
      <c r="AC327" s="11">
        <f t="shared" si="144"/>
        <v>0</v>
      </c>
      <c r="AD327"/>
      <c r="AF327"/>
      <c r="AI327" s="11">
        <f t="shared" si="145"/>
        <v>0</v>
      </c>
      <c r="AJ327"/>
      <c r="AK327" s="11">
        <f t="shared" si="146"/>
        <v>0</v>
      </c>
      <c r="AL327" s="16">
        <f t="shared" si="147"/>
        <v>0</v>
      </c>
      <c r="AM327"/>
      <c r="AN327">
        <f t="shared" si="148"/>
        <v>0</v>
      </c>
      <c r="AO327">
        <f t="shared" si="149"/>
        <v>0</v>
      </c>
      <c r="AP327">
        <f t="shared" si="150"/>
        <v>0</v>
      </c>
      <c r="AQ327">
        <f t="shared" si="151"/>
        <v>0</v>
      </c>
      <c r="AR327">
        <f t="shared" si="152"/>
        <v>0</v>
      </c>
      <c r="AS327">
        <f t="shared" si="153"/>
        <v>0</v>
      </c>
      <c r="AT327">
        <f t="shared" si="154"/>
        <v>0</v>
      </c>
      <c r="AU327">
        <f t="shared" si="155"/>
        <v>0</v>
      </c>
      <c r="AV327">
        <f t="shared" si="156"/>
        <v>0</v>
      </c>
      <c r="AW327">
        <f t="shared" si="157"/>
        <v>0</v>
      </c>
      <c r="AX327">
        <f t="shared" si="158"/>
        <v>0</v>
      </c>
      <c r="AY327" s="14" cm="1">
        <f t="array" ref="AY327">SUMPRODUCT(LARGE(AN327:AX327, {1,2,3}))</f>
        <v>0</v>
      </c>
      <c r="AZ327"/>
    </row>
    <row r="328" spans="2:52" x14ac:dyDescent="0.35">
      <c r="B328" t="str">
        <f t="shared" si="136"/>
        <v>EE</v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Q328" s="11">
        <f t="shared" si="141"/>
        <v>0</v>
      </c>
      <c r="S328" s="11">
        <f t="shared" si="139"/>
        <v>0</v>
      </c>
      <c r="U328" s="11">
        <f t="shared" si="142"/>
        <v>0</v>
      </c>
      <c r="V328"/>
      <c r="W328" s="11">
        <f t="shared" si="138"/>
        <v>0</v>
      </c>
      <c r="X328"/>
      <c r="Y328" s="11">
        <f t="shared" si="143"/>
        <v>0</v>
      </c>
      <c r="Z328"/>
      <c r="AA328" s="11">
        <f t="shared" si="140"/>
        <v>0</v>
      </c>
      <c r="AB328"/>
      <c r="AC328" s="11">
        <f t="shared" si="144"/>
        <v>0</v>
      </c>
      <c r="AD328"/>
      <c r="AF328"/>
      <c r="AI328" s="11">
        <f t="shared" si="145"/>
        <v>0</v>
      </c>
      <c r="AJ328"/>
      <c r="AK328" s="11">
        <f t="shared" si="146"/>
        <v>0</v>
      </c>
      <c r="AL328" s="16">
        <f t="shared" si="147"/>
        <v>0</v>
      </c>
      <c r="AM328"/>
      <c r="AN328">
        <f t="shared" si="148"/>
        <v>0</v>
      </c>
      <c r="AO328">
        <f t="shared" si="149"/>
        <v>0</v>
      </c>
      <c r="AP328">
        <f t="shared" si="150"/>
        <v>0</v>
      </c>
      <c r="AQ328">
        <f t="shared" si="151"/>
        <v>0</v>
      </c>
      <c r="AR328">
        <f t="shared" si="152"/>
        <v>0</v>
      </c>
      <c r="AS328">
        <f t="shared" si="153"/>
        <v>0</v>
      </c>
      <c r="AT328">
        <f t="shared" si="154"/>
        <v>0</v>
      </c>
      <c r="AU328">
        <f t="shared" si="155"/>
        <v>0</v>
      </c>
      <c r="AV328">
        <f t="shared" si="156"/>
        <v>0</v>
      </c>
      <c r="AW328">
        <f t="shared" si="157"/>
        <v>0</v>
      </c>
      <c r="AX328">
        <f t="shared" si="158"/>
        <v>0</v>
      </c>
      <c r="AY328" s="14" cm="1">
        <f t="array" ref="AY328">SUMPRODUCT(LARGE(AN328:AX328, {1,2,3}))</f>
        <v>0</v>
      </c>
      <c r="AZ328"/>
    </row>
    <row r="329" spans="2:52" x14ac:dyDescent="0.35">
      <c r="B329" t="str">
        <f t="shared" si="136"/>
        <v>EE</v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Q329" s="11">
        <f t="shared" si="141"/>
        <v>0</v>
      </c>
      <c r="S329" s="11">
        <f t="shared" si="139"/>
        <v>0</v>
      </c>
      <c r="U329" s="11">
        <f t="shared" si="142"/>
        <v>0</v>
      </c>
      <c r="V329"/>
      <c r="W329" s="11">
        <f t="shared" si="138"/>
        <v>0</v>
      </c>
      <c r="X329"/>
      <c r="Y329" s="11">
        <f t="shared" si="143"/>
        <v>0</v>
      </c>
      <c r="Z329"/>
      <c r="AA329" s="11">
        <f t="shared" si="140"/>
        <v>0</v>
      </c>
      <c r="AB329"/>
      <c r="AC329" s="11">
        <f t="shared" si="144"/>
        <v>0</v>
      </c>
      <c r="AD329"/>
      <c r="AF329"/>
      <c r="AI329" s="11">
        <f t="shared" si="145"/>
        <v>0</v>
      </c>
      <c r="AJ329"/>
      <c r="AK329" s="11">
        <f t="shared" si="146"/>
        <v>0</v>
      </c>
      <c r="AL329" s="16">
        <f t="shared" si="147"/>
        <v>0</v>
      </c>
      <c r="AM329"/>
      <c r="AN329">
        <f t="shared" si="148"/>
        <v>0</v>
      </c>
      <c r="AO329">
        <f t="shared" si="149"/>
        <v>0</v>
      </c>
      <c r="AP329">
        <f t="shared" si="150"/>
        <v>0</v>
      </c>
      <c r="AQ329">
        <f t="shared" si="151"/>
        <v>0</v>
      </c>
      <c r="AR329">
        <f t="shared" si="152"/>
        <v>0</v>
      </c>
      <c r="AS329">
        <f t="shared" si="153"/>
        <v>0</v>
      </c>
      <c r="AT329">
        <f t="shared" si="154"/>
        <v>0</v>
      </c>
      <c r="AU329">
        <f t="shared" si="155"/>
        <v>0</v>
      </c>
      <c r="AV329">
        <f t="shared" si="156"/>
        <v>0</v>
      </c>
      <c r="AW329">
        <f t="shared" si="157"/>
        <v>0</v>
      </c>
      <c r="AX329">
        <f t="shared" si="158"/>
        <v>0</v>
      </c>
      <c r="AY329" s="14" cm="1">
        <f t="array" ref="AY329">SUMPRODUCT(LARGE(AN329:AX329, {1,2,3}))</f>
        <v>0</v>
      </c>
    </row>
    <row r="330" spans="2:52" x14ac:dyDescent="0.35">
      <c r="B330" t="str">
        <f t="shared" si="136"/>
        <v>EE</v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Q330" s="11">
        <f t="shared" si="141"/>
        <v>0</v>
      </c>
      <c r="S330" s="11">
        <f t="shared" si="139"/>
        <v>0</v>
      </c>
      <c r="U330" s="11">
        <f t="shared" si="142"/>
        <v>0</v>
      </c>
      <c r="V330"/>
      <c r="W330" s="11">
        <f t="shared" si="138"/>
        <v>0</v>
      </c>
      <c r="X330"/>
      <c r="Y330" s="11">
        <f t="shared" si="143"/>
        <v>0</v>
      </c>
      <c r="Z330"/>
      <c r="AA330" s="11">
        <f t="shared" si="140"/>
        <v>0</v>
      </c>
      <c r="AB330"/>
      <c r="AC330" s="11">
        <f t="shared" si="144"/>
        <v>0</v>
      </c>
      <c r="AD330"/>
      <c r="AF330"/>
      <c r="AI330" s="11">
        <f t="shared" si="145"/>
        <v>0</v>
      </c>
      <c r="AJ330"/>
      <c r="AK330" s="11">
        <f t="shared" si="146"/>
        <v>0</v>
      </c>
      <c r="AL330" s="16">
        <f t="shared" si="147"/>
        <v>0</v>
      </c>
      <c r="AN330">
        <f t="shared" si="148"/>
        <v>0</v>
      </c>
      <c r="AO330">
        <f t="shared" si="149"/>
        <v>0</v>
      </c>
      <c r="AP330">
        <f t="shared" si="150"/>
        <v>0</v>
      </c>
      <c r="AQ330">
        <f t="shared" si="151"/>
        <v>0</v>
      </c>
      <c r="AR330">
        <f t="shared" si="152"/>
        <v>0</v>
      </c>
      <c r="AS330">
        <f t="shared" si="153"/>
        <v>0</v>
      </c>
      <c r="AT330">
        <f t="shared" si="154"/>
        <v>0</v>
      </c>
      <c r="AU330">
        <f t="shared" si="155"/>
        <v>0</v>
      </c>
      <c r="AV330">
        <f t="shared" si="156"/>
        <v>0</v>
      </c>
      <c r="AW330">
        <f t="shared" si="157"/>
        <v>0</v>
      </c>
      <c r="AX330">
        <f t="shared" si="158"/>
        <v>0</v>
      </c>
      <c r="AY330" s="14" cm="1">
        <f t="array" ref="AY330">SUMPRODUCT(LARGE(AN330:AX330, {1,2,3}))</f>
        <v>0</v>
      </c>
    </row>
    <row r="331" spans="2:52" x14ac:dyDescent="0.35">
      <c r="B331" t="str">
        <f t="shared" si="136"/>
        <v>EE</v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Q331" s="11">
        <f t="shared" si="141"/>
        <v>0</v>
      </c>
      <c r="S331" s="11">
        <f t="shared" si="139"/>
        <v>0</v>
      </c>
      <c r="U331" s="11">
        <f t="shared" si="142"/>
        <v>0</v>
      </c>
      <c r="V331"/>
      <c r="W331" s="11">
        <f t="shared" si="138"/>
        <v>0</v>
      </c>
      <c r="X331"/>
      <c r="Y331" s="11">
        <f t="shared" si="143"/>
        <v>0</v>
      </c>
      <c r="Z331"/>
      <c r="AA331" s="11">
        <f t="shared" si="140"/>
        <v>0</v>
      </c>
      <c r="AB331"/>
      <c r="AC331" s="11">
        <f t="shared" si="144"/>
        <v>0</v>
      </c>
      <c r="AD331"/>
      <c r="AF331"/>
      <c r="AI331" s="11">
        <f t="shared" si="145"/>
        <v>0</v>
      </c>
      <c r="AJ331"/>
      <c r="AK331" s="11">
        <f t="shared" si="146"/>
        <v>0</v>
      </c>
      <c r="AL331" s="16">
        <f t="shared" si="147"/>
        <v>0</v>
      </c>
      <c r="AN331">
        <f t="shared" si="148"/>
        <v>0</v>
      </c>
      <c r="AO331">
        <f t="shared" si="149"/>
        <v>0</v>
      </c>
      <c r="AP331">
        <f t="shared" si="150"/>
        <v>0</v>
      </c>
      <c r="AQ331">
        <f t="shared" si="151"/>
        <v>0</v>
      </c>
      <c r="AR331">
        <f t="shared" si="152"/>
        <v>0</v>
      </c>
      <c r="AS331">
        <f t="shared" si="153"/>
        <v>0</v>
      </c>
      <c r="AT331">
        <f t="shared" si="154"/>
        <v>0</v>
      </c>
      <c r="AU331">
        <f t="shared" si="155"/>
        <v>0</v>
      </c>
      <c r="AV331">
        <f t="shared" si="156"/>
        <v>0</v>
      </c>
      <c r="AW331">
        <f t="shared" si="157"/>
        <v>0</v>
      </c>
      <c r="AX331">
        <f t="shared" si="158"/>
        <v>0</v>
      </c>
      <c r="AY331" s="14" cm="1">
        <f t="array" ref="AY331">SUMPRODUCT(LARGE(AN331:AX331, {1,2,3}))</f>
        <v>0</v>
      </c>
      <c r="AZ331"/>
    </row>
    <row r="332" spans="2:52" x14ac:dyDescent="0.35">
      <c r="B332" t="str">
        <f t="shared" si="136"/>
        <v>EE</v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Q332" s="11">
        <f t="shared" si="141"/>
        <v>0</v>
      </c>
      <c r="S332" s="11">
        <f t="shared" si="139"/>
        <v>0</v>
      </c>
      <c r="U332" s="11">
        <f t="shared" si="142"/>
        <v>0</v>
      </c>
      <c r="V332"/>
      <c r="W332" s="11">
        <f t="shared" si="138"/>
        <v>0</v>
      </c>
      <c r="X332"/>
      <c r="Y332" s="11">
        <f t="shared" si="143"/>
        <v>0</v>
      </c>
      <c r="Z332"/>
      <c r="AA332" s="11">
        <f t="shared" si="140"/>
        <v>0</v>
      </c>
      <c r="AB332"/>
      <c r="AC332" s="11">
        <f t="shared" si="144"/>
        <v>0</v>
      </c>
      <c r="AD332"/>
      <c r="AF332"/>
      <c r="AI332" s="11">
        <f t="shared" si="145"/>
        <v>0</v>
      </c>
      <c r="AJ332"/>
      <c r="AK332" s="11">
        <f t="shared" si="146"/>
        <v>0</v>
      </c>
      <c r="AL332" s="16">
        <f t="shared" si="147"/>
        <v>0</v>
      </c>
      <c r="AM332"/>
      <c r="AN332">
        <f t="shared" si="148"/>
        <v>0</v>
      </c>
      <c r="AO332">
        <f t="shared" si="149"/>
        <v>0</v>
      </c>
      <c r="AP332">
        <f t="shared" si="150"/>
        <v>0</v>
      </c>
      <c r="AQ332">
        <f t="shared" si="151"/>
        <v>0</v>
      </c>
      <c r="AR332">
        <f t="shared" si="152"/>
        <v>0</v>
      </c>
      <c r="AS332">
        <f t="shared" si="153"/>
        <v>0</v>
      </c>
      <c r="AT332">
        <f t="shared" si="154"/>
        <v>0</v>
      </c>
      <c r="AU332">
        <f t="shared" si="155"/>
        <v>0</v>
      </c>
      <c r="AV332">
        <f t="shared" si="156"/>
        <v>0</v>
      </c>
      <c r="AW332">
        <f t="shared" si="157"/>
        <v>0</v>
      </c>
      <c r="AX332">
        <f t="shared" si="158"/>
        <v>0</v>
      </c>
      <c r="AY332" s="14" cm="1">
        <f t="array" ref="AY332">SUMPRODUCT(LARGE(AN332:AX332, {1,2,3}))</f>
        <v>0</v>
      </c>
    </row>
    <row r="333" spans="2:52" x14ac:dyDescent="0.35">
      <c r="B333" t="str">
        <f t="shared" si="136"/>
        <v>EE</v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Q333" s="11">
        <f t="shared" si="141"/>
        <v>0</v>
      </c>
      <c r="S333" s="11">
        <f t="shared" si="139"/>
        <v>0</v>
      </c>
      <c r="U333" s="11">
        <f t="shared" si="142"/>
        <v>0</v>
      </c>
      <c r="V333"/>
      <c r="W333" s="11">
        <f t="shared" ref="W333:W364" si="159">IF(IF(V333,V333+$M333,0)&lt;=100,IF(V333,V333+$M333,0),100)</f>
        <v>0</v>
      </c>
      <c r="X333"/>
      <c r="Y333" s="11">
        <f t="shared" si="143"/>
        <v>0</v>
      </c>
      <c r="Z333"/>
      <c r="AA333" s="11">
        <f t="shared" si="140"/>
        <v>0</v>
      </c>
      <c r="AB333"/>
      <c r="AC333" s="11">
        <f t="shared" si="144"/>
        <v>0</v>
      </c>
      <c r="AD333"/>
      <c r="AF333"/>
      <c r="AI333" s="11">
        <f t="shared" si="145"/>
        <v>0</v>
      </c>
      <c r="AJ333"/>
      <c r="AK333" s="11">
        <f t="shared" si="146"/>
        <v>0</v>
      </c>
      <c r="AL333" s="16">
        <f t="shared" si="147"/>
        <v>0</v>
      </c>
      <c r="AN333">
        <f t="shared" si="148"/>
        <v>0</v>
      </c>
      <c r="AO333">
        <f t="shared" si="149"/>
        <v>0</v>
      </c>
      <c r="AP333">
        <f t="shared" si="150"/>
        <v>0</v>
      </c>
      <c r="AQ333">
        <f t="shared" si="151"/>
        <v>0</v>
      </c>
      <c r="AR333">
        <f t="shared" si="152"/>
        <v>0</v>
      </c>
      <c r="AS333">
        <f t="shared" si="153"/>
        <v>0</v>
      </c>
      <c r="AT333">
        <f t="shared" si="154"/>
        <v>0</v>
      </c>
      <c r="AU333">
        <f t="shared" si="155"/>
        <v>0</v>
      </c>
      <c r="AV333">
        <f t="shared" si="156"/>
        <v>0</v>
      </c>
      <c r="AW333">
        <f t="shared" si="157"/>
        <v>0</v>
      </c>
      <c r="AX333">
        <f t="shared" si="158"/>
        <v>0</v>
      </c>
      <c r="AY333" s="14" cm="1">
        <f t="array" ref="AY333">SUMPRODUCT(LARGE(AN333:AX333, {1,2,3}))</f>
        <v>0</v>
      </c>
      <c r="AZ333"/>
    </row>
    <row r="334" spans="2:52" x14ac:dyDescent="0.35">
      <c r="B334" t="str">
        <f t="shared" si="136"/>
        <v>EE</v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Q334" s="11">
        <f t="shared" si="141"/>
        <v>0</v>
      </c>
      <c r="S334" s="11">
        <f t="shared" si="139"/>
        <v>0</v>
      </c>
      <c r="U334" s="11">
        <f t="shared" si="142"/>
        <v>0</v>
      </c>
      <c r="V334"/>
      <c r="W334" s="11">
        <f t="shared" si="159"/>
        <v>0</v>
      </c>
      <c r="X334"/>
      <c r="Y334" s="11">
        <f t="shared" si="143"/>
        <v>0</v>
      </c>
      <c r="Z334"/>
      <c r="AA334" s="11">
        <f t="shared" si="140"/>
        <v>0</v>
      </c>
      <c r="AB334"/>
      <c r="AC334" s="11">
        <f t="shared" si="144"/>
        <v>0</v>
      </c>
      <c r="AD334"/>
      <c r="AF334"/>
      <c r="AI334" s="11">
        <f t="shared" si="145"/>
        <v>0</v>
      </c>
      <c r="AJ334"/>
      <c r="AK334" s="11">
        <f t="shared" si="146"/>
        <v>0</v>
      </c>
      <c r="AL334" s="16">
        <f t="shared" si="147"/>
        <v>0</v>
      </c>
      <c r="AM334"/>
      <c r="AN334">
        <f t="shared" si="148"/>
        <v>0</v>
      </c>
      <c r="AO334">
        <f t="shared" si="149"/>
        <v>0</v>
      </c>
      <c r="AP334">
        <f t="shared" si="150"/>
        <v>0</v>
      </c>
      <c r="AQ334">
        <f t="shared" si="151"/>
        <v>0</v>
      </c>
      <c r="AR334">
        <f t="shared" si="152"/>
        <v>0</v>
      </c>
      <c r="AS334">
        <f t="shared" si="153"/>
        <v>0</v>
      </c>
      <c r="AT334">
        <f t="shared" si="154"/>
        <v>0</v>
      </c>
      <c r="AU334">
        <f t="shared" si="155"/>
        <v>0</v>
      </c>
      <c r="AV334">
        <f t="shared" si="156"/>
        <v>0</v>
      </c>
      <c r="AW334">
        <f t="shared" si="157"/>
        <v>0</v>
      </c>
      <c r="AX334">
        <f t="shared" si="158"/>
        <v>0</v>
      </c>
      <c r="AY334" s="14" cm="1">
        <f t="array" ref="AY334">SUMPRODUCT(LARGE(AN334:AX334, {1,2,3}))</f>
        <v>0</v>
      </c>
    </row>
    <row r="335" spans="2:52" x14ac:dyDescent="0.35">
      <c r="B335" t="str">
        <f t="shared" si="136"/>
        <v>EE</v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Q335" s="11">
        <f t="shared" si="141"/>
        <v>0</v>
      </c>
      <c r="S335" s="11">
        <f t="shared" si="139"/>
        <v>0</v>
      </c>
      <c r="U335" s="11">
        <f t="shared" si="142"/>
        <v>0</v>
      </c>
      <c r="V335"/>
      <c r="W335" s="11">
        <f t="shared" si="159"/>
        <v>0</v>
      </c>
      <c r="X335"/>
      <c r="Y335" s="11">
        <f t="shared" si="143"/>
        <v>0</v>
      </c>
      <c r="Z335"/>
      <c r="AA335" s="11">
        <f t="shared" si="140"/>
        <v>0</v>
      </c>
      <c r="AB335"/>
      <c r="AC335" s="11">
        <f t="shared" si="144"/>
        <v>0</v>
      </c>
      <c r="AD335"/>
      <c r="AF335"/>
      <c r="AI335" s="11">
        <f t="shared" si="145"/>
        <v>0</v>
      </c>
      <c r="AJ335"/>
      <c r="AK335" s="11">
        <f t="shared" si="146"/>
        <v>0</v>
      </c>
      <c r="AL335" s="16">
        <f t="shared" si="147"/>
        <v>0</v>
      </c>
      <c r="AM335"/>
      <c r="AN335">
        <f t="shared" si="148"/>
        <v>0</v>
      </c>
      <c r="AO335">
        <f t="shared" si="149"/>
        <v>0</v>
      </c>
      <c r="AP335">
        <f t="shared" si="150"/>
        <v>0</v>
      </c>
      <c r="AQ335">
        <f t="shared" si="151"/>
        <v>0</v>
      </c>
      <c r="AR335">
        <f t="shared" si="152"/>
        <v>0</v>
      </c>
      <c r="AS335">
        <f t="shared" si="153"/>
        <v>0</v>
      </c>
      <c r="AT335">
        <f t="shared" si="154"/>
        <v>0</v>
      </c>
      <c r="AU335">
        <f t="shared" si="155"/>
        <v>0</v>
      </c>
      <c r="AV335">
        <f t="shared" si="156"/>
        <v>0</v>
      </c>
      <c r="AW335">
        <f t="shared" si="157"/>
        <v>0</v>
      </c>
      <c r="AX335">
        <f t="shared" si="158"/>
        <v>0</v>
      </c>
      <c r="AY335" s="14" cm="1">
        <f t="array" ref="AY335">SUMPRODUCT(LARGE(AN335:AX335, {1,2,3}))</f>
        <v>0</v>
      </c>
      <c r="AZ335"/>
    </row>
    <row r="336" spans="2:52" x14ac:dyDescent="0.35">
      <c r="B336" t="str">
        <f t="shared" si="136"/>
        <v>EE</v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Q336" s="11">
        <f t="shared" si="141"/>
        <v>0</v>
      </c>
      <c r="S336" s="11">
        <f t="shared" ref="S336:S367" si="160">IF(IF(R336,R336+$L336,0)&lt;=100,IF(R336,R336+$L336,0),100)</f>
        <v>0</v>
      </c>
      <c r="U336" s="11">
        <f t="shared" si="142"/>
        <v>0</v>
      </c>
      <c r="V336"/>
      <c r="W336" s="11">
        <f t="shared" si="159"/>
        <v>0</v>
      </c>
      <c r="X336"/>
      <c r="Y336" s="11">
        <f t="shared" si="143"/>
        <v>0</v>
      </c>
      <c r="Z336"/>
      <c r="AA336" s="11">
        <f t="shared" si="140"/>
        <v>0</v>
      </c>
      <c r="AB336"/>
      <c r="AC336" s="11">
        <f t="shared" si="144"/>
        <v>0</v>
      </c>
      <c r="AD336"/>
      <c r="AF336"/>
      <c r="AI336" s="11">
        <f t="shared" si="145"/>
        <v>0</v>
      </c>
      <c r="AJ336"/>
      <c r="AK336" s="11">
        <f t="shared" si="146"/>
        <v>0</v>
      </c>
      <c r="AL336" s="16">
        <f t="shared" si="147"/>
        <v>0</v>
      </c>
      <c r="AN336">
        <f t="shared" si="148"/>
        <v>0</v>
      </c>
      <c r="AO336">
        <f t="shared" si="149"/>
        <v>0</v>
      </c>
      <c r="AP336">
        <f t="shared" si="150"/>
        <v>0</v>
      </c>
      <c r="AQ336">
        <f t="shared" si="151"/>
        <v>0</v>
      </c>
      <c r="AR336">
        <f t="shared" si="152"/>
        <v>0</v>
      </c>
      <c r="AS336">
        <f t="shared" si="153"/>
        <v>0</v>
      </c>
      <c r="AT336">
        <f t="shared" si="154"/>
        <v>0</v>
      </c>
      <c r="AU336">
        <f t="shared" si="155"/>
        <v>0</v>
      </c>
      <c r="AV336">
        <f t="shared" si="156"/>
        <v>0</v>
      </c>
      <c r="AW336">
        <f t="shared" si="157"/>
        <v>0</v>
      </c>
      <c r="AX336">
        <f t="shared" si="158"/>
        <v>0</v>
      </c>
      <c r="AY336" s="14" cm="1">
        <f t="array" ref="AY336">SUMPRODUCT(LARGE(AN336:AX336, {1,2,3}))</f>
        <v>0</v>
      </c>
      <c r="AZ336"/>
    </row>
    <row r="337" spans="2:52" x14ac:dyDescent="0.35">
      <c r="B337" t="str">
        <f t="shared" si="136"/>
        <v>EE</v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Q337" s="11">
        <f t="shared" si="141"/>
        <v>0</v>
      </c>
      <c r="S337" s="11">
        <f t="shared" si="160"/>
        <v>0</v>
      </c>
      <c r="U337" s="11">
        <f t="shared" si="142"/>
        <v>0</v>
      </c>
      <c r="V337"/>
      <c r="W337" s="11">
        <f t="shared" si="159"/>
        <v>0</v>
      </c>
      <c r="X337"/>
      <c r="Y337" s="11">
        <f t="shared" si="143"/>
        <v>0</v>
      </c>
      <c r="Z337"/>
      <c r="AA337" s="11">
        <f t="shared" si="140"/>
        <v>0</v>
      </c>
      <c r="AB337"/>
      <c r="AC337" s="11">
        <f t="shared" si="144"/>
        <v>0</v>
      </c>
      <c r="AD337"/>
      <c r="AF337"/>
      <c r="AI337" s="11">
        <f t="shared" si="145"/>
        <v>0</v>
      </c>
      <c r="AJ337"/>
      <c r="AK337" s="11">
        <f t="shared" si="146"/>
        <v>0</v>
      </c>
      <c r="AL337" s="16">
        <f t="shared" si="147"/>
        <v>0</v>
      </c>
      <c r="AN337">
        <f t="shared" si="148"/>
        <v>0</v>
      </c>
      <c r="AO337">
        <f t="shared" si="149"/>
        <v>0</v>
      </c>
      <c r="AP337">
        <f t="shared" si="150"/>
        <v>0</v>
      </c>
      <c r="AQ337">
        <f t="shared" si="151"/>
        <v>0</v>
      </c>
      <c r="AR337">
        <f t="shared" si="152"/>
        <v>0</v>
      </c>
      <c r="AS337">
        <f t="shared" si="153"/>
        <v>0</v>
      </c>
      <c r="AT337">
        <f t="shared" si="154"/>
        <v>0</v>
      </c>
      <c r="AU337">
        <f t="shared" si="155"/>
        <v>0</v>
      </c>
      <c r="AV337">
        <f t="shared" si="156"/>
        <v>0</v>
      </c>
      <c r="AW337">
        <f t="shared" si="157"/>
        <v>0</v>
      </c>
      <c r="AX337">
        <f t="shared" si="158"/>
        <v>0</v>
      </c>
      <c r="AY337" s="14" cm="1">
        <f t="array" ref="AY337">SUMPRODUCT(LARGE(AN337:AX337, {1,2,3}))</f>
        <v>0</v>
      </c>
    </row>
    <row r="338" spans="2:52" x14ac:dyDescent="0.35">
      <c r="B338" t="str">
        <f t="shared" si="136"/>
        <v>EE</v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Q338" s="11">
        <f t="shared" si="141"/>
        <v>0</v>
      </c>
      <c r="S338" s="11">
        <f t="shared" si="160"/>
        <v>0</v>
      </c>
      <c r="U338" s="11">
        <f t="shared" si="142"/>
        <v>0</v>
      </c>
      <c r="V338"/>
      <c r="W338" s="11">
        <f t="shared" si="159"/>
        <v>0</v>
      </c>
      <c r="X338"/>
      <c r="Y338" s="11">
        <f t="shared" si="143"/>
        <v>0</v>
      </c>
      <c r="Z338"/>
      <c r="AA338" s="11">
        <f t="shared" si="140"/>
        <v>0</v>
      </c>
      <c r="AB338"/>
      <c r="AC338" s="11">
        <f t="shared" si="144"/>
        <v>0</v>
      </c>
      <c r="AD338"/>
      <c r="AF338"/>
      <c r="AI338" s="11">
        <f t="shared" si="145"/>
        <v>0</v>
      </c>
      <c r="AJ338"/>
      <c r="AK338" s="11">
        <f t="shared" si="146"/>
        <v>0</v>
      </c>
      <c r="AL338" s="16">
        <f t="shared" si="147"/>
        <v>0</v>
      </c>
      <c r="AN338">
        <f t="shared" si="148"/>
        <v>0</v>
      </c>
      <c r="AO338">
        <f t="shared" si="149"/>
        <v>0</v>
      </c>
      <c r="AP338">
        <f t="shared" si="150"/>
        <v>0</v>
      </c>
      <c r="AQ338">
        <f t="shared" si="151"/>
        <v>0</v>
      </c>
      <c r="AR338">
        <f t="shared" si="152"/>
        <v>0</v>
      </c>
      <c r="AS338">
        <f t="shared" si="153"/>
        <v>0</v>
      </c>
      <c r="AT338">
        <f t="shared" si="154"/>
        <v>0</v>
      </c>
      <c r="AU338">
        <f t="shared" si="155"/>
        <v>0</v>
      </c>
      <c r="AV338">
        <f t="shared" si="156"/>
        <v>0</v>
      </c>
      <c r="AW338">
        <f t="shared" si="157"/>
        <v>0</v>
      </c>
      <c r="AX338">
        <f t="shared" si="158"/>
        <v>0</v>
      </c>
      <c r="AY338" s="14" cm="1">
        <f t="array" ref="AY338">SUMPRODUCT(LARGE(AN338:AX338, {1,2,3}))</f>
        <v>0</v>
      </c>
      <c r="AZ338"/>
    </row>
    <row r="339" spans="2:52" x14ac:dyDescent="0.35">
      <c r="B339" t="str">
        <f t="shared" si="136"/>
        <v>EE</v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Q339" s="11">
        <f t="shared" si="141"/>
        <v>0</v>
      </c>
      <c r="S339" s="11">
        <f t="shared" si="160"/>
        <v>0</v>
      </c>
      <c r="U339" s="11">
        <f t="shared" si="142"/>
        <v>0</v>
      </c>
      <c r="V339"/>
      <c r="W339" s="11">
        <f t="shared" si="159"/>
        <v>0</v>
      </c>
      <c r="X339"/>
      <c r="Y339" s="11">
        <f t="shared" si="143"/>
        <v>0</v>
      </c>
      <c r="Z339"/>
      <c r="AA339" s="11">
        <f t="shared" si="140"/>
        <v>0</v>
      </c>
      <c r="AB339"/>
      <c r="AC339" s="11">
        <f t="shared" si="144"/>
        <v>0</v>
      </c>
      <c r="AD339"/>
      <c r="AF339"/>
      <c r="AI339" s="11">
        <f t="shared" si="145"/>
        <v>0</v>
      </c>
      <c r="AJ339"/>
      <c r="AK339" s="11">
        <f t="shared" si="146"/>
        <v>0</v>
      </c>
      <c r="AL339" s="16">
        <f t="shared" si="147"/>
        <v>0</v>
      </c>
      <c r="AM339"/>
      <c r="AN339">
        <f t="shared" si="148"/>
        <v>0</v>
      </c>
      <c r="AO339">
        <f t="shared" si="149"/>
        <v>0</v>
      </c>
      <c r="AP339">
        <f t="shared" si="150"/>
        <v>0</v>
      </c>
      <c r="AQ339">
        <f t="shared" si="151"/>
        <v>0</v>
      </c>
      <c r="AR339">
        <f t="shared" si="152"/>
        <v>0</v>
      </c>
      <c r="AS339">
        <f t="shared" si="153"/>
        <v>0</v>
      </c>
      <c r="AT339">
        <f t="shared" si="154"/>
        <v>0</v>
      </c>
      <c r="AU339">
        <f t="shared" si="155"/>
        <v>0</v>
      </c>
      <c r="AV339">
        <f t="shared" si="156"/>
        <v>0</v>
      </c>
      <c r="AW339">
        <f t="shared" si="157"/>
        <v>0</v>
      </c>
      <c r="AX339">
        <f t="shared" si="158"/>
        <v>0</v>
      </c>
      <c r="AY339" s="14" cm="1">
        <f t="array" ref="AY339">SUMPRODUCT(LARGE(AN339:AX339, {1,2,3}))</f>
        <v>0</v>
      </c>
    </row>
    <row r="340" spans="2:52" x14ac:dyDescent="0.35">
      <c r="B340" t="str">
        <f t="shared" si="136"/>
        <v>EE</v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Q340" s="11">
        <f t="shared" si="141"/>
        <v>0</v>
      </c>
      <c r="S340" s="11">
        <f t="shared" si="160"/>
        <v>0</v>
      </c>
      <c r="U340" s="11">
        <f t="shared" si="142"/>
        <v>0</v>
      </c>
      <c r="V340"/>
      <c r="W340" s="11">
        <f t="shared" si="159"/>
        <v>0</v>
      </c>
      <c r="X340"/>
      <c r="Y340" s="11">
        <f t="shared" si="143"/>
        <v>0</v>
      </c>
      <c r="Z340"/>
      <c r="AA340" s="11">
        <f t="shared" si="140"/>
        <v>0</v>
      </c>
      <c r="AB340"/>
      <c r="AC340" s="11">
        <f t="shared" si="144"/>
        <v>0</v>
      </c>
      <c r="AD340"/>
      <c r="AF340"/>
      <c r="AI340" s="11">
        <f t="shared" si="145"/>
        <v>0</v>
      </c>
      <c r="AJ340"/>
      <c r="AK340" s="11">
        <f t="shared" si="146"/>
        <v>0</v>
      </c>
      <c r="AL340" s="16">
        <f t="shared" si="147"/>
        <v>0</v>
      </c>
      <c r="AM340"/>
      <c r="AN340">
        <f t="shared" si="148"/>
        <v>0</v>
      </c>
      <c r="AO340">
        <f t="shared" si="149"/>
        <v>0</v>
      </c>
      <c r="AP340">
        <f t="shared" si="150"/>
        <v>0</v>
      </c>
      <c r="AQ340">
        <f t="shared" si="151"/>
        <v>0</v>
      </c>
      <c r="AR340">
        <f t="shared" si="152"/>
        <v>0</v>
      </c>
      <c r="AS340">
        <f t="shared" si="153"/>
        <v>0</v>
      </c>
      <c r="AT340">
        <f t="shared" si="154"/>
        <v>0</v>
      </c>
      <c r="AU340">
        <f t="shared" si="155"/>
        <v>0</v>
      </c>
      <c r="AV340">
        <f t="shared" si="156"/>
        <v>0</v>
      </c>
      <c r="AW340">
        <f t="shared" si="157"/>
        <v>0</v>
      </c>
      <c r="AX340">
        <f t="shared" si="158"/>
        <v>0</v>
      </c>
      <c r="AY340" s="14" cm="1">
        <f t="array" ref="AY340">SUMPRODUCT(LARGE(AN340:AX340, {1,2,3}))</f>
        <v>0</v>
      </c>
    </row>
    <row r="341" spans="2:52" x14ac:dyDescent="0.35">
      <c r="B341" t="str">
        <f t="shared" si="136"/>
        <v>EE</v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Q341" s="11">
        <f t="shared" si="141"/>
        <v>0</v>
      </c>
      <c r="S341" s="11">
        <f t="shared" si="160"/>
        <v>0</v>
      </c>
      <c r="U341" s="11">
        <f t="shared" si="142"/>
        <v>0</v>
      </c>
      <c r="V341"/>
      <c r="W341" s="11">
        <f t="shared" si="159"/>
        <v>0</v>
      </c>
      <c r="X341"/>
      <c r="Y341" s="11">
        <f t="shared" si="143"/>
        <v>0</v>
      </c>
      <c r="Z341"/>
      <c r="AA341" s="11">
        <f t="shared" si="140"/>
        <v>0</v>
      </c>
      <c r="AB341"/>
      <c r="AC341" s="11">
        <f t="shared" si="144"/>
        <v>0</v>
      </c>
      <c r="AD341"/>
      <c r="AF341"/>
      <c r="AI341" s="11">
        <f t="shared" si="145"/>
        <v>0</v>
      </c>
      <c r="AJ341"/>
      <c r="AK341" s="11">
        <f t="shared" si="146"/>
        <v>0</v>
      </c>
      <c r="AL341" s="16">
        <f t="shared" si="147"/>
        <v>0</v>
      </c>
      <c r="AM341"/>
      <c r="AN341">
        <f t="shared" si="148"/>
        <v>0</v>
      </c>
      <c r="AO341">
        <f t="shared" si="149"/>
        <v>0</v>
      </c>
      <c r="AP341">
        <f t="shared" si="150"/>
        <v>0</v>
      </c>
      <c r="AQ341">
        <f t="shared" si="151"/>
        <v>0</v>
      </c>
      <c r="AR341">
        <f t="shared" si="152"/>
        <v>0</v>
      </c>
      <c r="AS341">
        <f t="shared" si="153"/>
        <v>0</v>
      </c>
      <c r="AT341">
        <f t="shared" si="154"/>
        <v>0</v>
      </c>
      <c r="AU341">
        <f t="shared" si="155"/>
        <v>0</v>
      </c>
      <c r="AV341">
        <f t="shared" si="156"/>
        <v>0</v>
      </c>
      <c r="AW341">
        <f t="shared" si="157"/>
        <v>0</v>
      </c>
      <c r="AX341">
        <f t="shared" si="158"/>
        <v>0</v>
      </c>
      <c r="AY341" s="14" cm="1">
        <f t="array" ref="AY341">SUMPRODUCT(LARGE(AN341:AX341, {1,2,3}))</f>
        <v>0</v>
      </c>
    </row>
    <row r="342" spans="2:52" x14ac:dyDescent="0.35">
      <c r="B342" t="str">
        <f t="shared" si="136"/>
        <v>EE</v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Q342" s="11">
        <f t="shared" si="141"/>
        <v>0</v>
      </c>
      <c r="S342" s="11">
        <f t="shared" si="160"/>
        <v>0</v>
      </c>
      <c r="U342" s="11">
        <f t="shared" si="142"/>
        <v>0</v>
      </c>
      <c r="V342"/>
      <c r="W342" s="11">
        <f t="shared" si="159"/>
        <v>0</v>
      </c>
      <c r="X342"/>
      <c r="Y342" s="11">
        <f t="shared" si="143"/>
        <v>0</v>
      </c>
      <c r="Z342"/>
      <c r="AA342" s="11">
        <f t="shared" si="140"/>
        <v>0</v>
      </c>
      <c r="AB342"/>
      <c r="AC342" s="11">
        <f t="shared" si="144"/>
        <v>0</v>
      </c>
      <c r="AD342"/>
      <c r="AF342"/>
      <c r="AI342" s="11">
        <f t="shared" si="145"/>
        <v>0</v>
      </c>
      <c r="AJ342"/>
      <c r="AK342" s="11">
        <f t="shared" si="146"/>
        <v>0</v>
      </c>
      <c r="AL342" s="16">
        <f t="shared" si="147"/>
        <v>0</v>
      </c>
      <c r="AN342">
        <f t="shared" si="148"/>
        <v>0</v>
      </c>
      <c r="AO342">
        <f t="shared" si="149"/>
        <v>0</v>
      </c>
      <c r="AP342">
        <f t="shared" si="150"/>
        <v>0</v>
      </c>
      <c r="AQ342">
        <f t="shared" si="151"/>
        <v>0</v>
      </c>
      <c r="AR342">
        <f t="shared" si="152"/>
        <v>0</v>
      </c>
      <c r="AS342">
        <f t="shared" si="153"/>
        <v>0</v>
      </c>
      <c r="AT342">
        <f t="shared" si="154"/>
        <v>0</v>
      </c>
      <c r="AU342">
        <f t="shared" si="155"/>
        <v>0</v>
      </c>
      <c r="AV342">
        <f t="shared" si="156"/>
        <v>0</v>
      </c>
      <c r="AW342">
        <f t="shared" si="157"/>
        <v>0</v>
      </c>
      <c r="AX342">
        <f t="shared" si="158"/>
        <v>0</v>
      </c>
      <c r="AY342" s="14" cm="1">
        <f t="array" ref="AY342">SUMPRODUCT(LARGE(AN342:AX342, {1,2,3}))</f>
        <v>0</v>
      </c>
      <c r="AZ342"/>
    </row>
    <row r="343" spans="2:52" x14ac:dyDescent="0.35">
      <c r="B343" t="str">
        <f t="shared" si="136"/>
        <v>EE</v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Q343" s="11">
        <f t="shared" si="141"/>
        <v>0</v>
      </c>
      <c r="S343" s="11">
        <f t="shared" si="160"/>
        <v>0</v>
      </c>
      <c r="U343" s="11">
        <f t="shared" si="142"/>
        <v>0</v>
      </c>
      <c r="V343"/>
      <c r="W343" s="11">
        <f t="shared" si="159"/>
        <v>0</v>
      </c>
      <c r="X343"/>
      <c r="Y343" s="11">
        <f t="shared" si="143"/>
        <v>0</v>
      </c>
      <c r="Z343"/>
      <c r="AA343" s="11">
        <f t="shared" si="140"/>
        <v>0</v>
      </c>
      <c r="AB343"/>
      <c r="AC343" s="11">
        <f t="shared" si="144"/>
        <v>0</v>
      </c>
      <c r="AD343"/>
      <c r="AF343"/>
      <c r="AI343" s="11">
        <f t="shared" si="145"/>
        <v>0</v>
      </c>
      <c r="AJ343"/>
      <c r="AK343" s="11">
        <f t="shared" si="146"/>
        <v>0</v>
      </c>
      <c r="AL343" s="16">
        <f t="shared" si="147"/>
        <v>0</v>
      </c>
      <c r="AN343">
        <f t="shared" si="148"/>
        <v>0</v>
      </c>
      <c r="AO343">
        <f t="shared" si="149"/>
        <v>0</v>
      </c>
      <c r="AP343">
        <f t="shared" si="150"/>
        <v>0</v>
      </c>
      <c r="AQ343">
        <f t="shared" si="151"/>
        <v>0</v>
      </c>
      <c r="AR343">
        <f t="shared" si="152"/>
        <v>0</v>
      </c>
      <c r="AS343">
        <f t="shared" si="153"/>
        <v>0</v>
      </c>
      <c r="AT343">
        <f t="shared" si="154"/>
        <v>0</v>
      </c>
      <c r="AU343">
        <f t="shared" si="155"/>
        <v>0</v>
      </c>
      <c r="AV343">
        <f t="shared" si="156"/>
        <v>0</v>
      </c>
      <c r="AW343">
        <f t="shared" si="157"/>
        <v>0</v>
      </c>
      <c r="AX343">
        <f t="shared" si="158"/>
        <v>0</v>
      </c>
      <c r="AY343" s="14" cm="1">
        <f t="array" ref="AY343">SUMPRODUCT(LARGE(AN343:AX343, {1,2,3}))</f>
        <v>0</v>
      </c>
    </row>
    <row r="344" spans="2:52" x14ac:dyDescent="0.35">
      <c r="B344" t="str">
        <f t="shared" si="136"/>
        <v>EE</v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Q344" s="11">
        <f t="shared" si="141"/>
        <v>0</v>
      </c>
      <c r="S344" s="11">
        <f t="shared" si="160"/>
        <v>0</v>
      </c>
      <c r="U344" s="11">
        <f t="shared" si="142"/>
        <v>0</v>
      </c>
      <c r="V344"/>
      <c r="W344" s="11">
        <f t="shared" si="159"/>
        <v>0</v>
      </c>
      <c r="X344"/>
      <c r="Y344" s="11">
        <f t="shared" si="143"/>
        <v>0</v>
      </c>
      <c r="Z344"/>
      <c r="AA344" s="11">
        <f t="shared" si="140"/>
        <v>0</v>
      </c>
      <c r="AB344"/>
      <c r="AC344" s="11">
        <f t="shared" si="144"/>
        <v>0</v>
      </c>
      <c r="AD344"/>
      <c r="AF344"/>
      <c r="AI344" s="11">
        <f t="shared" si="145"/>
        <v>0</v>
      </c>
      <c r="AJ344"/>
      <c r="AK344" s="11">
        <f t="shared" si="146"/>
        <v>0</v>
      </c>
      <c r="AL344" s="16">
        <f t="shared" si="147"/>
        <v>0</v>
      </c>
      <c r="AN344">
        <f t="shared" si="148"/>
        <v>0</v>
      </c>
      <c r="AO344">
        <f t="shared" si="149"/>
        <v>0</v>
      </c>
      <c r="AP344">
        <f t="shared" si="150"/>
        <v>0</v>
      </c>
      <c r="AQ344">
        <f t="shared" si="151"/>
        <v>0</v>
      </c>
      <c r="AR344">
        <f t="shared" si="152"/>
        <v>0</v>
      </c>
      <c r="AS344">
        <f t="shared" si="153"/>
        <v>0</v>
      </c>
      <c r="AT344">
        <f t="shared" si="154"/>
        <v>0</v>
      </c>
      <c r="AU344">
        <f t="shared" si="155"/>
        <v>0</v>
      </c>
      <c r="AV344">
        <f t="shared" si="156"/>
        <v>0</v>
      </c>
      <c r="AW344">
        <f t="shared" si="157"/>
        <v>0</v>
      </c>
      <c r="AX344">
        <f t="shared" si="158"/>
        <v>0</v>
      </c>
      <c r="AY344" s="14" cm="1">
        <f t="array" ref="AY344">SUMPRODUCT(LARGE(AN344:AX344, {1,2,3}))</f>
        <v>0</v>
      </c>
      <c r="AZ344"/>
    </row>
    <row r="345" spans="2:52" x14ac:dyDescent="0.35">
      <c r="B345" t="str">
        <f t="shared" si="136"/>
        <v>EE</v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Q345" s="11">
        <f t="shared" si="141"/>
        <v>0</v>
      </c>
      <c r="S345" s="11">
        <f t="shared" si="160"/>
        <v>0</v>
      </c>
      <c r="U345" s="11">
        <f t="shared" si="142"/>
        <v>0</v>
      </c>
      <c r="V345"/>
      <c r="W345" s="11">
        <f t="shared" si="159"/>
        <v>0</v>
      </c>
      <c r="X345"/>
      <c r="Y345" s="11">
        <f t="shared" si="143"/>
        <v>0</v>
      </c>
      <c r="Z345"/>
      <c r="AA345" s="11">
        <f t="shared" si="140"/>
        <v>0</v>
      </c>
      <c r="AB345"/>
      <c r="AC345" s="11">
        <f t="shared" si="144"/>
        <v>0</v>
      </c>
      <c r="AD345"/>
      <c r="AF345"/>
      <c r="AI345" s="11">
        <f t="shared" si="145"/>
        <v>0</v>
      </c>
      <c r="AJ345"/>
      <c r="AK345" s="11">
        <f t="shared" si="146"/>
        <v>0</v>
      </c>
      <c r="AL345" s="16">
        <f t="shared" si="147"/>
        <v>0</v>
      </c>
      <c r="AM345"/>
      <c r="AN345">
        <f t="shared" si="148"/>
        <v>0</v>
      </c>
      <c r="AO345">
        <f t="shared" si="149"/>
        <v>0</v>
      </c>
      <c r="AP345">
        <f t="shared" si="150"/>
        <v>0</v>
      </c>
      <c r="AQ345">
        <f t="shared" si="151"/>
        <v>0</v>
      </c>
      <c r="AR345">
        <f t="shared" si="152"/>
        <v>0</v>
      </c>
      <c r="AS345">
        <f t="shared" si="153"/>
        <v>0</v>
      </c>
      <c r="AT345">
        <f t="shared" si="154"/>
        <v>0</v>
      </c>
      <c r="AU345">
        <f t="shared" si="155"/>
        <v>0</v>
      </c>
      <c r="AV345">
        <f t="shared" si="156"/>
        <v>0</v>
      </c>
      <c r="AW345">
        <f t="shared" si="157"/>
        <v>0</v>
      </c>
      <c r="AX345">
        <f t="shared" si="158"/>
        <v>0</v>
      </c>
      <c r="AY345" s="14" cm="1">
        <f t="array" ref="AY345">SUMPRODUCT(LARGE(AN345:AX345, {1,2,3}))</f>
        <v>0</v>
      </c>
      <c r="AZ345"/>
    </row>
    <row r="346" spans="2:52" x14ac:dyDescent="0.35">
      <c r="B346" t="str">
        <f t="shared" si="136"/>
        <v>EE</v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Q346" s="11">
        <f t="shared" si="141"/>
        <v>0</v>
      </c>
      <c r="S346" s="11">
        <f t="shared" si="160"/>
        <v>0</v>
      </c>
      <c r="U346" s="11">
        <f t="shared" si="142"/>
        <v>0</v>
      </c>
      <c r="V346"/>
      <c r="W346" s="11">
        <f t="shared" si="159"/>
        <v>0</v>
      </c>
      <c r="X346"/>
      <c r="Y346" s="11">
        <f t="shared" si="143"/>
        <v>0</v>
      </c>
      <c r="Z346"/>
      <c r="AA346" s="11">
        <f t="shared" si="140"/>
        <v>0</v>
      </c>
      <c r="AB346"/>
      <c r="AC346" s="11">
        <f t="shared" si="144"/>
        <v>0</v>
      </c>
      <c r="AD346"/>
      <c r="AF346"/>
      <c r="AI346" s="11">
        <f t="shared" si="145"/>
        <v>0</v>
      </c>
      <c r="AJ346"/>
      <c r="AK346" s="11">
        <f t="shared" si="146"/>
        <v>0</v>
      </c>
      <c r="AL346" s="16">
        <f t="shared" si="147"/>
        <v>0</v>
      </c>
      <c r="AN346">
        <f t="shared" si="148"/>
        <v>0</v>
      </c>
      <c r="AO346">
        <f t="shared" si="149"/>
        <v>0</v>
      </c>
      <c r="AP346">
        <f t="shared" si="150"/>
        <v>0</v>
      </c>
      <c r="AQ346">
        <f t="shared" si="151"/>
        <v>0</v>
      </c>
      <c r="AR346">
        <f t="shared" si="152"/>
        <v>0</v>
      </c>
      <c r="AS346">
        <f t="shared" si="153"/>
        <v>0</v>
      </c>
      <c r="AT346">
        <f t="shared" si="154"/>
        <v>0</v>
      </c>
      <c r="AU346">
        <f t="shared" si="155"/>
        <v>0</v>
      </c>
      <c r="AV346">
        <f t="shared" si="156"/>
        <v>0</v>
      </c>
      <c r="AW346">
        <f t="shared" si="157"/>
        <v>0</v>
      </c>
      <c r="AX346">
        <f t="shared" si="158"/>
        <v>0</v>
      </c>
      <c r="AY346" s="14" cm="1">
        <f t="array" ref="AY346">SUMPRODUCT(LARGE(AN346:AX346, {1,2,3}))</f>
        <v>0</v>
      </c>
    </row>
    <row r="347" spans="2:52" x14ac:dyDescent="0.35">
      <c r="B347" t="str">
        <f t="shared" ref="B347:B410" si="161">_xlfn.CONCAT("EE",A347)</f>
        <v>EE</v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Q347" s="11">
        <f t="shared" si="141"/>
        <v>0</v>
      </c>
      <c r="S347" s="11">
        <f t="shared" si="160"/>
        <v>0</v>
      </c>
      <c r="U347" s="11">
        <f t="shared" si="142"/>
        <v>0</v>
      </c>
      <c r="V347"/>
      <c r="W347" s="11">
        <f t="shared" si="159"/>
        <v>0</v>
      </c>
      <c r="X347"/>
      <c r="Y347" s="11">
        <f t="shared" si="143"/>
        <v>0</v>
      </c>
      <c r="Z347"/>
      <c r="AA347" s="11">
        <f t="shared" si="140"/>
        <v>0</v>
      </c>
      <c r="AB347"/>
      <c r="AC347" s="11">
        <f t="shared" si="144"/>
        <v>0</v>
      </c>
      <c r="AD347"/>
      <c r="AF347"/>
      <c r="AI347" s="11">
        <f t="shared" si="145"/>
        <v>0</v>
      </c>
      <c r="AJ347"/>
      <c r="AK347" s="11">
        <f t="shared" si="146"/>
        <v>0</v>
      </c>
      <c r="AL347" s="16">
        <f t="shared" si="147"/>
        <v>0</v>
      </c>
      <c r="AM347"/>
      <c r="AN347">
        <f t="shared" si="148"/>
        <v>0</v>
      </c>
      <c r="AO347">
        <f t="shared" si="149"/>
        <v>0</v>
      </c>
      <c r="AP347">
        <f t="shared" si="150"/>
        <v>0</v>
      </c>
      <c r="AQ347">
        <f t="shared" si="151"/>
        <v>0</v>
      </c>
      <c r="AR347">
        <f t="shared" si="152"/>
        <v>0</v>
      </c>
      <c r="AS347">
        <f t="shared" si="153"/>
        <v>0</v>
      </c>
      <c r="AT347">
        <f t="shared" si="154"/>
        <v>0</v>
      </c>
      <c r="AU347">
        <f t="shared" si="155"/>
        <v>0</v>
      </c>
      <c r="AV347">
        <f t="shared" si="156"/>
        <v>0</v>
      </c>
      <c r="AW347">
        <f t="shared" si="157"/>
        <v>0</v>
      </c>
      <c r="AX347">
        <f t="shared" si="158"/>
        <v>0</v>
      </c>
      <c r="AY347" s="14" cm="1">
        <f t="array" ref="AY347">SUMPRODUCT(LARGE(AN347:AX347, {1,2,3}))</f>
        <v>0</v>
      </c>
      <c r="AZ347"/>
    </row>
    <row r="348" spans="2:52" x14ac:dyDescent="0.35">
      <c r="B348" t="str">
        <f t="shared" si="161"/>
        <v>EE</v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Q348" s="11">
        <f t="shared" si="141"/>
        <v>0</v>
      </c>
      <c r="S348" s="11">
        <f t="shared" si="160"/>
        <v>0</v>
      </c>
      <c r="U348" s="11">
        <f t="shared" si="142"/>
        <v>0</v>
      </c>
      <c r="V348"/>
      <c r="W348" s="11">
        <f t="shared" si="159"/>
        <v>0</v>
      </c>
      <c r="X348"/>
      <c r="Y348" s="11">
        <f t="shared" si="143"/>
        <v>0</v>
      </c>
      <c r="Z348"/>
      <c r="AA348" s="11">
        <f t="shared" si="140"/>
        <v>0</v>
      </c>
      <c r="AB348"/>
      <c r="AC348" s="11">
        <f t="shared" si="144"/>
        <v>0</v>
      </c>
      <c r="AD348"/>
      <c r="AF348"/>
      <c r="AI348" s="11">
        <f t="shared" si="145"/>
        <v>0</v>
      </c>
      <c r="AJ348"/>
      <c r="AK348" s="11">
        <f t="shared" si="146"/>
        <v>0</v>
      </c>
      <c r="AL348" s="16">
        <f t="shared" si="147"/>
        <v>0</v>
      </c>
      <c r="AM348"/>
      <c r="AN348">
        <f t="shared" si="148"/>
        <v>0</v>
      </c>
      <c r="AO348">
        <f t="shared" si="149"/>
        <v>0</v>
      </c>
      <c r="AP348">
        <f t="shared" si="150"/>
        <v>0</v>
      </c>
      <c r="AQ348">
        <f t="shared" si="151"/>
        <v>0</v>
      </c>
      <c r="AR348">
        <f t="shared" si="152"/>
        <v>0</v>
      </c>
      <c r="AS348">
        <f t="shared" si="153"/>
        <v>0</v>
      </c>
      <c r="AT348">
        <f t="shared" si="154"/>
        <v>0</v>
      </c>
      <c r="AU348">
        <f t="shared" si="155"/>
        <v>0</v>
      </c>
      <c r="AV348">
        <f t="shared" si="156"/>
        <v>0</v>
      </c>
      <c r="AW348">
        <f t="shared" si="157"/>
        <v>0</v>
      </c>
      <c r="AX348">
        <f t="shared" si="158"/>
        <v>0</v>
      </c>
      <c r="AY348" s="14" cm="1">
        <f t="array" ref="AY348">SUMPRODUCT(LARGE(AN348:AX348, {1,2,3}))</f>
        <v>0</v>
      </c>
      <c r="AZ348"/>
    </row>
    <row r="349" spans="2:52" x14ac:dyDescent="0.35">
      <c r="B349" t="str">
        <f t="shared" si="161"/>
        <v>EE</v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Q349" s="11">
        <f t="shared" si="141"/>
        <v>0</v>
      </c>
      <c r="S349" s="11">
        <f t="shared" si="160"/>
        <v>0</v>
      </c>
      <c r="U349" s="11">
        <f t="shared" si="142"/>
        <v>0</v>
      </c>
      <c r="V349"/>
      <c r="W349" s="11">
        <f t="shared" si="159"/>
        <v>0</v>
      </c>
      <c r="X349"/>
      <c r="Y349" s="11">
        <f t="shared" si="143"/>
        <v>0</v>
      </c>
      <c r="Z349"/>
      <c r="AA349" s="11">
        <f t="shared" si="140"/>
        <v>0</v>
      </c>
      <c r="AB349"/>
      <c r="AC349" s="11">
        <f t="shared" si="144"/>
        <v>0</v>
      </c>
      <c r="AD349"/>
      <c r="AF349"/>
      <c r="AI349" s="11">
        <f t="shared" si="145"/>
        <v>0</v>
      </c>
      <c r="AJ349"/>
      <c r="AK349" s="11">
        <f t="shared" si="146"/>
        <v>0</v>
      </c>
      <c r="AL349" s="16">
        <f t="shared" si="147"/>
        <v>0</v>
      </c>
      <c r="AN349">
        <f t="shared" si="148"/>
        <v>0</v>
      </c>
      <c r="AO349">
        <f t="shared" si="149"/>
        <v>0</v>
      </c>
      <c r="AP349">
        <f t="shared" si="150"/>
        <v>0</v>
      </c>
      <c r="AQ349">
        <f t="shared" si="151"/>
        <v>0</v>
      </c>
      <c r="AR349">
        <f t="shared" si="152"/>
        <v>0</v>
      </c>
      <c r="AS349">
        <f t="shared" si="153"/>
        <v>0</v>
      </c>
      <c r="AT349">
        <f t="shared" si="154"/>
        <v>0</v>
      </c>
      <c r="AU349">
        <f t="shared" si="155"/>
        <v>0</v>
      </c>
      <c r="AV349">
        <f t="shared" si="156"/>
        <v>0</v>
      </c>
      <c r="AW349">
        <f t="shared" si="157"/>
        <v>0</v>
      </c>
      <c r="AX349">
        <f t="shared" si="158"/>
        <v>0</v>
      </c>
      <c r="AY349" s="14" cm="1">
        <f t="array" ref="AY349">SUMPRODUCT(LARGE(AN349:AX349, {1,2,3}))</f>
        <v>0</v>
      </c>
    </row>
    <row r="350" spans="2:52" x14ac:dyDescent="0.35">
      <c r="B350" t="str">
        <f t="shared" si="161"/>
        <v>EE</v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Q350" s="11">
        <f t="shared" si="141"/>
        <v>0</v>
      </c>
      <c r="S350" s="11">
        <f t="shared" si="160"/>
        <v>0</v>
      </c>
      <c r="U350" s="11">
        <f t="shared" si="142"/>
        <v>0</v>
      </c>
      <c r="V350"/>
      <c r="W350" s="11">
        <f t="shared" si="159"/>
        <v>0</v>
      </c>
      <c r="X350"/>
      <c r="Y350" s="11">
        <f t="shared" si="143"/>
        <v>0</v>
      </c>
      <c r="Z350"/>
      <c r="AA350" s="11">
        <f t="shared" si="140"/>
        <v>0</v>
      </c>
      <c r="AB350"/>
      <c r="AC350" s="11">
        <f t="shared" si="144"/>
        <v>0</v>
      </c>
      <c r="AD350"/>
      <c r="AF350"/>
      <c r="AI350" s="11">
        <f t="shared" si="145"/>
        <v>0</v>
      </c>
      <c r="AJ350"/>
      <c r="AK350" s="11">
        <f t="shared" si="146"/>
        <v>0</v>
      </c>
      <c r="AL350" s="16">
        <f t="shared" si="147"/>
        <v>0</v>
      </c>
      <c r="AN350">
        <f t="shared" si="148"/>
        <v>0</v>
      </c>
      <c r="AO350">
        <f t="shared" si="149"/>
        <v>0</v>
      </c>
      <c r="AP350">
        <f t="shared" si="150"/>
        <v>0</v>
      </c>
      <c r="AQ350">
        <f t="shared" si="151"/>
        <v>0</v>
      </c>
      <c r="AR350">
        <f t="shared" si="152"/>
        <v>0</v>
      </c>
      <c r="AS350">
        <f t="shared" si="153"/>
        <v>0</v>
      </c>
      <c r="AT350">
        <f t="shared" si="154"/>
        <v>0</v>
      </c>
      <c r="AU350">
        <f t="shared" si="155"/>
        <v>0</v>
      </c>
      <c r="AV350">
        <f t="shared" si="156"/>
        <v>0</v>
      </c>
      <c r="AW350">
        <f t="shared" si="157"/>
        <v>0</v>
      </c>
      <c r="AX350">
        <f t="shared" si="158"/>
        <v>0</v>
      </c>
      <c r="AY350" s="14" cm="1">
        <f t="array" ref="AY350">SUMPRODUCT(LARGE(AN350:AX350, {1,2,3}))</f>
        <v>0</v>
      </c>
    </row>
    <row r="351" spans="2:52" x14ac:dyDescent="0.35">
      <c r="B351" t="str">
        <f t="shared" si="161"/>
        <v>EE</v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Q351" s="11">
        <f t="shared" si="141"/>
        <v>0</v>
      </c>
      <c r="S351" s="11">
        <f t="shared" si="160"/>
        <v>0</v>
      </c>
      <c r="U351" s="11">
        <f t="shared" si="142"/>
        <v>0</v>
      </c>
      <c r="V351"/>
      <c r="W351" s="11">
        <f t="shared" si="159"/>
        <v>0</v>
      </c>
      <c r="X351"/>
      <c r="Y351" s="11">
        <f t="shared" si="143"/>
        <v>0</v>
      </c>
      <c r="Z351"/>
      <c r="AA351" s="11">
        <f t="shared" si="140"/>
        <v>0</v>
      </c>
      <c r="AB351"/>
      <c r="AC351" s="11">
        <f t="shared" si="144"/>
        <v>0</v>
      </c>
      <c r="AD351"/>
      <c r="AF351"/>
      <c r="AI351" s="11">
        <f t="shared" si="145"/>
        <v>0</v>
      </c>
      <c r="AJ351"/>
      <c r="AK351" s="11">
        <f t="shared" si="146"/>
        <v>0</v>
      </c>
      <c r="AL351" s="16">
        <f t="shared" si="147"/>
        <v>0</v>
      </c>
      <c r="AN351">
        <f t="shared" si="148"/>
        <v>0</v>
      </c>
      <c r="AO351">
        <f t="shared" si="149"/>
        <v>0</v>
      </c>
      <c r="AP351">
        <f t="shared" si="150"/>
        <v>0</v>
      </c>
      <c r="AQ351">
        <f t="shared" si="151"/>
        <v>0</v>
      </c>
      <c r="AR351">
        <f t="shared" si="152"/>
        <v>0</v>
      </c>
      <c r="AS351">
        <f t="shared" si="153"/>
        <v>0</v>
      </c>
      <c r="AT351">
        <f t="shared" si="154"/>
        <v>0</v>
      </c>
      <c r="AU351">
        <f t="shared" si="155"/>
        <v>0</v>
      </c>
      <c r="AV351">
        <f t="shared" si="156"/>
        <v>0</v>
      </c>
      <c r="AW351">
        <f t="shared" si="157"/>
        <v>0</v>
      </c>
      <c r="AX351">
        <f t="shared" si="158"/>
        <v>0</v>
      </c>
      <c r="AY351" s="14" cm="1">
        <f t="array" ref="AY351">SUMPRODUCT(LARGE(AN351:AX351, {1,2,3}))</f>
        <v>0</v>
      </c>
      <c r="AZ351"/>
    </row>
    <row r="352" spans="2:52" x14ac:dyDescent="0.35">
      <c r="B352" t="str">
        <f t="shared" si="161"/>
        <v>EE</v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Q352" s="11">
        <f t="shared" si="141"/>
        <v>0</v>
      </c>
      <c r="S352" s="11">
        <f t="shared" si="160"/>
        <v>0</v>
      </c>
      <c r="U352" s="11">
        <f t="shared" si="142"/>
        <v>0</v>
      </c>
      <c r="V352"/>
      <c r="W352" s="11">
        <f t="shared" si="159"/>
        <v>0</v>
      </c>
      <c r="X352"/>
      <c r="Y352" s="11">
        <f t="shared" si="143"/>
        <v>0</v>
      </c>
      <c r="Z352"/>
      <c r="AA352" s="11">
        <f t="shared" si="140"/>
        <v>0</v>
      </c>
      <c r="AB352"/>
      <c r="AC352" s="11">
        <f t="shared" si="144"/>
        <v>0</v>
      </c>
      <c r="AD352"/>
      <c r="AF352"/>
      <c r="AI352" s="11">
        <f t="shared" si="145"/>
        <v>0</v>
      </c>
      <c r="AJ352"/>
      <c r="AK352" s="11">
        <f t="shared" si="146"/>
        <v>0</v>
      </c>
      <c r="AL352" s="16">
        <f t="shared" si="147"/>
        <v>0</v>
      </c>
      <c r="AN352">
        <f t="shared" si="148"/>
        <v>0</v>
      </c>
      <c r="AO352">
        <f t="shared" si="149"/>
        <v>0</v>
      </c>
      <c r="AP352">
        <f t="shared" si="150"/>
        <v>0</v>
      </c>
      <c r="AQ352">
        <f t="shared" si="151"/>
        <v>0</v>
      </c>
      <c r="AR352">
        <f t="shared" si="152"/>
        <v>0</v>
      </c>
      <c r="AS352">
        <f t="shared" si="153"/>
        <v>0</v>
      </c>
      <c r="AT352">
        <f t="shared" si="154"/>
        <v>0</v>
      </c>
      <c r="AU352">
        <f t="shared" si="155"/>
        <v>0</v>
      </c>
      <c r="AV352">
        <f t="shared" si="156"/>
        <v>0</v>
      </c>
      <c r="AW352">
        <f t="shared" si="157"/>
        <v>0</v>
      </c>
      <c r="AX352">
        <f t="shared" si="158"/>
        <v>0</v>
      </c>
      <c r="AY352" s="14" cm="1">
        <f t="array" ref="AY352">SUMPRODUCT(LARGE(AN352:AX352, {1,2,3}))</f>
        <v>0</v>
      </c>
      <c r="AZ352"/>
    </row>
    <row r="353" spans="2:52" x14ac:dyDescent="0.35">
      <c r="B353" t="str">
        <f t="shared" si="161"/>
        <v>EE</v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Q353" s="11">
        <f t="shared" si="141"/>
        <v>0</v>
      </c>
      <c r="S353" s="11">
        <f t="shared" si="160"/>
        <v>0</v>
      </c>
      <c r="U353" s="11">
        <f t="shared" si="142"/>
        <v>0</v>
      </c>
      <c r="V353"/>
      <c r="W353" s="11">
        <f t="shared" si="159"/>
        <v>0</v>
      </c>
      <c r="X353"/>
      <c r="Y353" s="11">
        <f t="shared" si="143"/>
        <v>0</v>
      </c>
      <c r="Z353"/>
      <c r="AA353" s="11">
        <f t="shared" si="140"/>
        <v>0</v>
      </c>
      <c r="AB353"/>
      <c r="AC353" s="11">
        <f t="shared" si="144"/>
        <v>0</v>
      </c>
      <c r="AD353"/>
      <c r="AF353"/>
      <c r="AI353" s="11">
        <f t="shared" si="145"/>
        <v>0</v>
      </c>
      <c r="AJ353"/>
      <c r="AK353" s="11">
        <f t="shared" si="146"/>
        <v>0</v>
      </c>
      <c r="AL353" s="16">
        <f t="shared" si="147"/>
        <v>0</v>
      </c>
      <c r="AM353"/>
      <c r="AN353">
        <f t="shared" si="148"/>
        <v>0</v>
      </c>
      <c r="AO353">
        <f t="shared" si="149"/>
        <v>0</v>
      </c>
      <c r="AP353">
        <f t="shared" si="150"/>
        <v>0</v>
      </c>
      <c r="AQ353">
        <f t="shared" si="151"/>
        <v>0</v>
      </c>
      <c r="AR353">
        <f t="shared" si="152"/>
        <v>0</v>
      </c>
      <c r="AS353">
        <f t="shared" si="153"/>
        <v>0</v>
      </c>
      <c r="AT353">
        <f t="shared" si="154"/>
        <v>0</v>
      </c>
      <c r="AU353">
        <f t="shared" si="155"/>
        <v>0</v>
      </c>
      <c r="AV353">
        <f t="shared" si="156"/>
        <v>0</v>
      </c>
      <c r="AW353">
        <f t="shared" si="157"/>
        <v>0</v>
      </c>
      <c r="AX353">
        <f t="shared" si="158"/>
        <v>0</v>
      </c>
      <c r="AY353" s="14" cm="1">
        <f t="array" ref="AY353">SUMPRODUCT(LARGE(AN353:AX353, {1,2,3}))</f>
        <v>0</v>
      </c>
    </row>
    <row r="354" spans="2:52" x14ac:dyDescent="0.35">
      <c r="B354" t="str">
        <f t="shared" si="161"/>
        <v>EE</v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Q354" s="11">
        <f t="shared" si="141"/>
        <v>0</v>
      </c>
      <c r="S354" s="11">
        <f t="shared" si="160"/>
        <v>0</v>
      </c>
      <c r="U354" s="11">
        <f t="shared" ref="U354:U385" si="162">IF(IF(T354,T354+$L354,0)&lt;=100,IF(T354,T354+$L354,0),100)</f>
        <v>0</v>
      </c>
      <c r="V354"/>
      <c r="W354" s="11">
        <f t="shared" si="159"/>
        <v>0</v>
      </c>
      <c r="X354"/>
      <c r="Y354" s="11">
        <f t="shared" si="143"/>
        <v>0</v>
      </c>
      <c r="Z354"/>
      <c r="AA354" s="11">
        <f t="shared" si="140"/>
        <v>0</v>
      </c>
      <c r="AB354"/>
      <c r="AC354" s="11">
        <f t="shared" si="144"/>
        <v>0</v>
      </c>
      <c r="AD354"/>
      <c r="AF354"/>
      <c r="AI354" s="11">
        <f t="shared" si="145"/>
        <v>0</v>
      </c>
      <c r="AJ354"/>
      <c r="AK354" s="11">
        <f t="shared" si="146"/>
        <v>0</v>
      </c>
      <c r="AL354" s="16">
        <f t="shared" si="147"/>
        <v>0</v>
      </c>
      <c r="AM354"/>
      <c r="AN354">
        <f t="shared" si="148"/>
        <v>0</v>
      </c>
      <c r="AO354">
        <f t="shared" si="149"/>
        <v>0</v>
      </c>
      <c r="AP354">
        <f t="shared" si="150"/>
        <v>0</v>
      </c>
      <c r="AQ354">
        <f t="shared" si="151"/>
        <v>0</v>
      </c>
      <c r="AR354">
        <f t="shared" si="152"/>
        <v>0</v>
      </c>
      <c r="AS354">
        <f t="shared" si="153"/>
        <v>0</v>
      </c>
      <c r="AT354">
        <f t="shared" si="154"/>
        <v>0</v>
      </c>
      <c r="AU354">
        <f t="shared" si="155"/>
        <v>0</v>
      </c>
      <c r="AV354">
        <f t="shared" si="156"/>
        <v>0</v>
      </c>
      <c r="AW354">
        <f t="shared" si="157"/>
        <v>0</v>
      </c>
      <c r="AX354">
        <f t="shared" si="158"/>
        <v>0</v>
      </c>
      <c r="AY354" s="14" cm="1">
        <f t="array" ref="AY354">SUMPRODUCT(LARGE(AN354:AX354, {1,2,3}))</f>
        <v>0</v>
      </c>
    </row>
    <row r="355" spans="2:52" x14ac:dyDescent="0.35">
      <c r="B355" t="str">
        <f t="shared" si="161"/>
        <v>EE</v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Q355" s="11">
        <f t="shared" si="141"/>
        <v>0</v>
      </c>
      <c r="S355" s="11">
        <f t="shared" si="160"/>
        <v>0</v>
      </c>
      <c r="U355" s="11">
        <f t="shared" si="162"/>
        <v>0</v>
      </c>
      <c r="V355"/>
      <c r="W355" s="11">
        <f t="shared" si="159"/>
        <v>0</v>
      </c>
      <c r="X355"/>
      <c r="Y355" s="11">
        <f t="shared" si="143"/>
        <v>0</v>
      </c>
      <c r="Z355"/>
      <c r="AA355" s="11">
        <f t="shared" si="140"/>
        <v>0</v>
      </c>
      <c r="AB355"/>
      <c r="AC355" s="11">
        <f t="shared" si="144"/>
        <v>0</v>
      </c>
      <c r="AD355"/>
      <c r="AF355"/>
      <c r="AI355" s="11">
        <f t="shared" si="145"/>
        <v>0</v>
      </c>
      <c r="AJ355"/>
      <c r="AK355" s="11">
        <f t="shared" si="146"/>
        <v>0</v>
      </c>
      <c r="AL355" s="16">
        <f t="shared" si="147"/>
        <v>0</v>
      </c>
      <c r="AM355"/>
      <c r="AN355">
        <f t="shared" si="148"/>
        <v>0</v>
      </c>
      <c r="AO355">
        <f t="shared" si="149"/>
        <v>0</v>
      </c>
      <c r="AP355">
        <f t="shared" si="150"/>
        <v>0</v>
      </c>
      <c r="AQ355">
        <f t="shared" si="151"/>
        <v>0</v>
      </c>
      <c r="AR355">
        <f t="shared" si="152"/>
        <v>0</v>
      </c>
      <c r="AS355">
        <f t="shared" si="153"/>
        <v>0</v>
      </c>
      <c r="AT355">
        <f t="shared" si="154"/>
        <v>0</v>
      </c>
      <c r="AU355">
        <f t="shared" si="155"/>
        <v>0</v>
      </c>
      <c r="AV355">
        <f t="shared" si="156"/>
        <v>0</v>
      </c>
      <c r="AW355">
        <f t="shared" si="157"/>
        <v>0</v>
      </c>
      <c r="AX355">
        <f t="shared" si="158"/>
        <v>0</v>
      </c>
      <c r="AY355" s="14" cm="1">
        <f t="array" ref="AY355">SUMPRODUCT(LARGE(AN355:AX355, {1,2,3}))</f>
        <v>0</v>
      </c>
    </row>
    <row r="356" spans="2:52" x14ac:dyDescent="0.35">
      <c r="B356" t="str">
        <f t="shared" si="161"/>
        <v>EE</v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Q356" s="11">
        <f t="shared" si="141"/>
        <v>0</v>
      </c>
      <c r="S356" s="11">
        <f t="shared" si="160"/>
        <v>0</v>
      </c>
      <c r="U356" s="11">
        <f t="shared" si="162"/>
        <v>0</v>
      </c>
      <c r="V356"/>
      <c r="W356" s="11">
        <f t="shared" si="159"/>
        <v>0</v>
      </c>
      <c r="X356"/>
      <c r="Y356" s="11">
        <f t="shared" si="143"/>
        <v>0</v>
      </c>
      <c r="Z356"/>
      <c r="AA356" s="11">
        <f t="shared" si="140"/>
        <v>0</v>
      </c>
      <c r="AB356"/>
      <c r="AC356" s="11">
        <f t="shared" si="144"/>
        <v>0</v>
      </c>
      <c r="AD356"/>
      <c r="AF356"/>
      <c r="AI356" s="11">
        <f t="shared" si="145"/>
        <v>0</v>
      </c>
      <c r="AJ356"/>
      <c r="AK356" s="11">
        <f t="shared" si="146"/>
        <v>0</v>
      </c>
      <c r="AL356" s="16">
        <f t="shared" si="147"/>
        <v>0</v>
      </c>
      <c r="AN356">
        <f t="shared" si="148"/>
        <v>0</v>
      </c>
      <c r="AO356">
        <f t="shared" si="149"/>
        <v>0</v>
      </c>
      <c r="AP356">
        <f t="shared" si="150"/>
        <v>0</v>
      </c>
      <c r="AQ356">
        <f t="shared" si="151"/>
        <v>0</v>
      </c>
      <c r="AR356">
        <f t="shared" si="152"/>
        <v>0</v>
      </c>
      <c r="AS356">
        <f t="shared" si="153"/>
        <v>0</v>
      </c>
      <c r="AT356">
        <f t="shared" si="154"/>
        <v>0</v>
      </c>
      <c r="AU356">
        <f t="shared" si="155"/>
        <v>0</v>
      </c>
      <c r="AV356">
        <f t="shared" si="156"/>
        <v>0</v>
      </c>
      <c r="AW356">
        <f t="shared" si="157"/>
        <v>0</v>
      </c>
      <c r="AX356">
        <f t="shared" si="158"/>
        <v>0</v>
      </c>
      <c r="AY356" s="14" cm="1">
        <f t="array" ref="AY356">SUMPRODUCT(LARGE(AN356:AX356, {1,2,3}))</f>
        <v>0</v>
      </c>
    </row>
    <row r="357" spans="2:52" x14ac:dyDescent="0.35">
      <c r="B357" t="str">
        <f t="shared" si="161"/>
        <v>EE</v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Q357" s="11">
        <f t="shared" si="141"/>
        <v>0</v>
      </c>
      <c r="S357" s="11">
        <f t="shared" si="160"/>
        <v>0</v>
      </c>
      <c r="U357" s="11">
        <f t="shared" si="162"/>
        <v>0</v>
      </c>
      <c r="V357"/>
      <c r="W357" s="11">
        <f t="shared" si="159"/>
        <v>0</v>
      </c>
      <c r="X357"/>
      <c r="Y357" s="11">
        <f t="shared" si="143"/>
        <v>0</v>
      </c>
      <c r="Z357"/>
      <c r="AA357" s="11">
        <f t="shared" si="140"/>
        <v>0</v>
      </c>
      <c r="AB357"/>
      <c r="AC357" s="11">
        <f t="shared" si="144"/>
        <v>0</v>
      </c>
      <c r="AD357"/>
      <c r="AF357"/>
      <c r="AI357" s="11">
        <f t="shared" si="145"/>
        <v>0</v>
      </c>
      <c r="AJ357"/>
      <c r="AK357" s="11">
        <f t="shared" si="146"/>
        <v>0</v>
      </c>
      <c r="AL357" s="16">
        <f t="shared" si="147"/>
        <v>0</v>
      </c>
      <c r="AN357">
        <f t="shared" si="148"/>
        <v>0</v>
      </c>
      <c r="AO357">
        <f t="shared" si="149"/>
        <v>0</v>
      </c>
      <c r="AP357">
        <f t="shared" si="150"/>
        <v>0</v>
      </c>
      <c r="AQ357">
        <f t="shared" si="151"/>
        <v>0</v>
      </c>
      <c r="AR357">
        <f t="shared" si="152"/>
        <v>0</v>
      </c>
      <c r="AS357">
        <f t="shared" si="153"/>
        <v>0</v>
      </c>
      <c r="AT357">
        <f t="shared" si="154"/>
        <v>0</v>
      </c>
      <c r="AU357">
        <f t="shared" si="155"/>
        <v>0</v>
      </c>
      <c r="AV357">
        <f t="shared" si="156"/>
        <v>0</v>
      </c>
      <c r="AW357">
        <f t="shared" si="157"/>
        <v>0</v>
      </c>
      <c r="AX357">
        <f t="shared" si="158"/>
        <v>0</v>
      </c>
      <c r="AY357" s="14" cm="1">
        <f t="array" ref="AY357">SUMPRODUCT(LARGE(AN357:AX357, {1,2,3}))</f>
        <v>0</v>
      </c>
    </row>
    <row r="358" spans="2:52" x14ac:dyDescent="0.35">
      <c r="B358" t="str">
        <f t="shared" si="161"/>
        <v>EE</v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Q358" s="11">
        <f t="shared" si="141"/>
        <v>0</v>
      </c>
      <c r="S358" s="11">
        <f t="shared" si="160"/>
        <v>0</v>
      </c>
      <c r="U358" s="11">
        <f t="shared" si="162"/>
        <v>0</v>
      </c>
      <c r="V358"/>
      <c r="W358" s="11">
        <f t="shared" si="159"/>
        <v>0</v>
      </c>
      <c r="X358"/>
      <c r="Y358" s="11">
        <f t="shared" si="143"/>
        <v>0</v>
      </c>
      <c r="Z358"/>
      <c r="AA358" s="11">
        <f t="shared" si="140"/>
        <v>0</v>
      </c>
      <c r="AB358"/>
      <c r="AC358" s="11">
        <f t="shared" si="144"/>
        <v>0</v>
      </c>
      <c r="AD358"/>
      <c r="AF358"/>
      <c r="AI358" s="11">
        <f t="shared" si="145"/>
        <v>0</v>
      </c>
      <c r="AJ358"/>
      <c r="AK358" s="11">
        <f t="shared" si="146"/>
        <v>0</v>
      </c>
      <c r="AL358" s="16">
        <f t="shared" si="147"/>
        <v>0</v>
      </c>
      <c r="AN358">
        <f t="shared" si="148"/>
        <v>0</v>
      </c>
      <c r="AO358">
        <f t="shared" si="149"/>
        <v>0</v>
      </c>
      <c r="AP358">
        <f t="shared" si="150"/>
        <v>0</v>
      </c>
      <c r="AQ358">
        <f t="shared" si="151"/>
        <v>0</v>
      </c>
      <c r="AR358">
        <f t="shared" si="152"/>
        <v>0</v>
      </c>
      <c r="AS358">
        <f t="shared" si="153"/>
        <v>0</v>
      </c>
      <c r="AT358">
        <f t="shared" si="154"/>
        <v>0</v>
      </c>
      <c r="AU358">
        <f t="shared" si="155"/>
        <v>0</v>
      </c>
      <c r="AV358">
        <f t="shared" si="156"/>
        <v>0</v>
      </c>
      <c r="AW358">
        <f t="shared" si="157"/>
        <v>0</v>
      </c>
      <c r="AX358">
        <f t="shared" si="158"/>
        <v>0</v>
      </c>
      <c r="AY358" s="14" cm="1">
        <f t="array" ref="AY358">SUMPRODUCT(LARGE(AN358:AX358, {1,2,3}))</f>
        <v>0</v>
      </c>
    </row>
    <row r="359" spans="2:52" x14ac:dyDescent="0.35">
      <c r="B359" t="str">
        <f t="shared" si="161"/>
        <v>EE</v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Q359" s="11">
        <f t="shared" si="141"/>
        <v>0</v>
      </c>
      <c r="S359" s="11">
        <f t="shared" si="160"/>
        <v>0</v>
      </c>
      <c r="U359" s="11">
        <f t="shared" si="162"/>
        <v>0</v>
      </c>
      <c r="V359"/>
      <c r="W359" s="11">
        <f t="shared" si="159"/>
        <v>0</v>
      </c>
      <c r="X359"/>
      <c r="Y359" s="11">
        <f t="shared" si="143"/>
        <v>0</v>
      </c>
      <c r="Z359"/>
      <c r="AA359" s="11">
        <f t="shared" si="140"/>
        <v>0</v>
      </c>
      <c r="AB359"/>
      <c r="AC359" s="11">
        <f t="shared" si="144"/>
        <v>0</v>
      </c>
      <c r="AD359"/>
      <c r="AF359"/>
      <c r="AI359" s="11">
        <f t="shared" si="145"/>
        <v>0</v>
      </c>
      <c r="AJ359"/>
      <c r="AK359" s="11">
        <f t="shared" si="146"/>
        <v>0</v>
      </c>
      <c r="AL359" s="16">
        <f t="shared" si="147"/>
        <v>0</v>
      </c>
      <c r="AN359">
        <f t="shared" si="148"/>
        <v>0</v>
      </c>
      <c r="AO359">
        <f t="shared" si="149"/>
        <v>0</v>
      </c>
      <c r="AP359">
        <f t="shared" si="150"/>
        <v>0</v>
      </c>
      <c r="AQ359">
        <f t="shared" si="151"/>
        <v>0</v>
      </c>
      <c r="AR359">
        <f t="shared" si="152"/>
        <v>0</v>
      </c>
      <c r="AS359">
        <f t="shared" si="153"/>
        <v>0</v>
      </c>
      <c r="AT359">
        <f t="shared" si="154"/>
        <v>0</v>
      </c>
      <c r="AU359">
        <f t="shared" si="155"/>
        <v>0</v>
      </c>
      <c r="AV359">
        <f t="shared" si="156"/>
        <v>0</v>
      </c>
      <c r="AW359">
        <f t="shared" si="157"/>
        <v>0</v>
      </c>
      <c r="AX359">
        <f t="shared" si="158"/>
        <v>0</v>
      </c>
      <c r="AY359" s="14" cm="1">
        <f t="array" ref="AY359">SUMPRODUCT(LARGE(AN359:AX359, {1,2,3}))</f>
        <v>0</v>
      </c>
    </row>
    <row r="360" spans="2:52" x14ac:dyDescent="0.35">
      <c r="B360" t="str">
        <f t="shared" si="161"/>
        <v>EE</v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Q360" s="11">
        <f t="shared" si="141"/>
        <v>0</v>
      </c>
      <c r="S360" s="11">
        <f t="shared" si="160"/>
        <v>0</v>
      </c>
      <c r="U360" s="11">
        <f t="shared" si="162"/>
        <v>0</v>
      </c>
      <c r="V360"/>
      <c r="W360" s="11">
        <f t="shared" si="159"/>
        <v>0</v>
      </c>
      <c r="X360"/>
      <c r="Y360" s="11">
        <f t="shared" si="143"/>
        <v>0</v>
      </c>
      <c r="Z360"/>
      <c r="AA360" s="11">
        <f t="shared" si="140"/>
        <v>0</v>
      </c>
      <c r="AB360"/>
      <c r="AC360" s="11">
        <f t="shared" si="144"/>
        <v>0</v>
      </c>
      <c r="AD360"/>
      <c r="AF360"/>
      <c r="AI360" s="11">
        <f t="shared" si="145"/>
        <v>0</v>
      </c>
      <c r="AJ360"/>
      <c r="AK360" s="11">
        <f t="shared" si="146"/>
        <v>0</v>
      </c>
      <c r="AL360" s="16">
        <f t="shared" si="147"/>
        <v>0</v>
      </c>
      <c r="AN360">
        <f t="shared" si="148"/>
        <v>0</v>
      </c>
      <c r="AO360">
        <f t="shared" si="149"/>
        <v>0</v>
      </c>
      <c r="AP360">
        <f t="shared" si="150"/>
        <v>0</v>
      </c>
      <c r="AQ360">
        <f t="shared" si="151"/>
        <v>0</v>
      </c>
      <c r="AR360">
        <f t="shared" si="152"/>
        <v>0</v>
      </c>
      <c r="AS360">
        <f t="shared" si="153"/>
        <v>0</v>
      </c>
      <c r="AT360">
        <f t="shared" si="154"/>
        <v>0</v>
      </c>
      <c r="AU360">
        <f t="shared" si="155"/>
        <v>0</v>
      </c>
      <c r="AV360">
        <f t="shared" si="156"/>
        <v>0</v>
      </c>
      <c r="AW360">
        <f t="shared" si="157"/>
        <v>0</v>
      </c>
      <c r="AX360">
        <f t="shared" si="158"/>
        <v>0</v>
      </c>
      <c r="AY360" s="14" cm="1">
        <f t="array" ref="AY360">SUMPRODUCT(LARGE(AN360:AX360, {1,2,3}))</f>
        <v>0</v>
      </c>
      <c r="AZ360"/>
    </row>
    <row r="361" spans="2:52" x14ac:dyDescent="0.35">
      <c r="B361" t="str">
        <f t="shared" si="161"/>
        <v>EE</v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Q361" s="11">
        <f t="shared" si="141"/>
        <v>0</v>
      </c>
      <c r="S361" s="11">
        <f t="shared" si="160"/>
        <v>0</v>
      </c>
      <c r="U361" s="11">
        <f t="shared" si="162"/>
        <v>0</v>
      </c>
      <c r="V361"/>
      <c r="W361" s="11">
        <f t="shared" si="159"/>
        <v>0</v>
      </c>
      <c r="X361"/>
      <c r="Y361" s="11">
        <f t="shared" si="143"/>
        <v>0</v>
      </c>
      <c r="Z361"/>
      <c r="AA361" s="11">
        <f t="shared" si="140"/>
        <v>0</v>
      </c>
      <c r="AB361"/>
      <c r="AC361" s="11">
        <f t="shared" si="144"/>
        <v>0</v>
      </c>
      <c r="AD361"/>
      <c r="AF361"/>
      <c r="AI361" s="11">
        <f t="shared" si="145"/>
        <v>0</v>
      </c>
      <c r="AJ361"/>
      <c r="AK361" s="11">
        <f t="shared" si="146"/>
        <v>0</v>
      </c>
      <c r="AL361" s="16">
        <f t="shared" si="147"/>
        <v>0</v>
      </c>
      <c r="AN361">
        <f t="shared" si="148"/>
        <v>0</v>
      </c>
      <c r="AO361">
        <f t="shared" si="149"/>
        <v>0</v>
      </c>
      <c r="AP361">
        <f t="shared" si="150"/>
        <v>0</v>
      </c>
      <c r="AQ361">
        <f t="shared" si="151"/>
        <v>0</v>
      </c>
      <c r="AR361">
        <f t="shared" si="152"/>
        <v>0</v>
      </c>
      <c r="AS361">
        <f t="shared" si="153"/>
        <v>0</v>
      </c>
      <c r="AT361">
        <f t="shared" si="154"/>
        <v>0</v>
      </c>
      <c r="AU361">
        <f t="shared" si="155"/>
        <v>0</v>
      </c>
      <c r="AV361">
        <f t="shared" si="156"/>
        <v>0</v>
      </c>
      <c r="AW361">
        <f t="shared" si="157"/>
        <v>0</v>
      </c>
      <c r="AX361">
        <f t="shared" si="158"/>
        <v>0</v>
      </c>
      <c r="AY361" s="14" cm="1">
        <f t="array" ref="AY361">SUMPRODUCT(LARGE(AN361:AX361, {1,2,3}))</f>
        <v>0</v>
      </c>
    </row>
    <row r="362" spans="2:52" x14ac:dyDescent="0.35">
      <c r="B362" t="str">
        <f t="shared" si="161"/>
        <v>EE</v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Q362" s="11">
        <f t="shared" si="141"/>
        <v>0</v>
      </c>
      <c r="S362" s="11">
        <f t="shared" si="160"/>
        <v>0</v>
      </c>
      <c r="U362" s="11">
        <f t="shared" si="162"/>
        <v>0</v>
      </c>
      <c r="V362"/>
      <c r="W362" s="11">
        <f t="shared" si="159"/>
        <v>0</v>
      </c>
      <c r="X362"/>
      <c r="Y362" s="11">
        <f t="shared" si="143"/>
        <v>0</v>
      </c>
      <c r="Z362"/>
      <c r="AA362" s="11">
        <f t="shared" si="140"/>
        <v>0</v>
      </c>
      <c r="AB362"/>
      <c r="AC362" s="11">
        <f t="shared" si="144"/>
        <v>0</v>
      </c>
      <c r="AD362"/>
      <c r="AF362"/>
      <c r="AI362" s="11">
        <f t="shared" si="145"/>
        <v>0</v>
      </c>
      <c r="AJ362"/>
      <c r="AK362" s="11">
        <f t="shared" si="146"/>
        <v>0</v>
      </c>
      <c r="AL362" s="16">
        <f t="shared" si="147"/>
        <v>0</v>
      </c>
      <c r="AN362">
        <f t="shared" si="148"/>
        <v>0</v>
      </c>
      <c r="AO362">
        <f t="shared" si="149"/>
        <v>0</v>
      </c>
      <c r="AP362">
        <f t="shared" si="150"/>
        <v>0</v>
      </c>
      <c r="AQ362">
        <f t="shared" si="151"/>
        <v>0</v>
      </c>
      <c r="AR362">
        <f t="shared" si="152"/>
        <v>0</v>
      </c>
      <c r="AS362">
        <f t="shared" si="153"/>
        <v>0</v>
      </c>
      <c r="AT362">
        <f t="shared" si="154"/>
        <v>0</v>
      </c>
      <c r="AU362">
        <f t="shared" si="155"/>
        <v>0</v>
      </c>
      <c r="AV362">
        <f t="shared" si="156"/>
        <v>0</v>
      </c>
      <c r="AW362">
        <f t="shared" si="157"/>
        <v>0</v>
      </c>
      <c r="AX362">
        <f t="shared" si="158"/>
        <v>0</v>
      </c>
      <c r="AY362" s="14" cm="1">
        <f t="array" ref="AY362">SUMPRODUCT(LARGE(AN362:AX362, {1,2,3}))</f>
        <v>0</v>
      </c>
    </row>
    <row r="363" spans="2:52" x14ac:dyDescent="0.35">
      <c r="B363" t="str">
        <f t="shared" si="161"/>
        <v>EE</v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Q363" s="11">
        <f t="shared" si="141"/>
        <v>0</v>
      </c>
      <c r="S363" s="11">
        <f t="shared" si="160"/>
        <v>0</v>
      </c>
      <c r="U363" s="11">
        <f t="shared" si="162"/>
        <v>0</v>
      </c>
      <c r="V363"/>
      <c r="W363" s="11">
        <f t="shared" si="159"/>
        <v>0</v>
      </c>
      <c r="X363"/>
      <c r="Y363" s="11">
        <f t="shared" si="143"/>
        <v>0</v>
      </c>
      <c r="Z363"/>
      <c r="AA363" s="11">
        <f t="shared" si="140"/>
        <v>0</v>
      </c>
      <c r="AB363"/>
      <c r="AC363" s="11">
        <f t="shared" si="144"/>
        <v>0</v>
      </c>
      <c r="AD363"/>
      <c r="AF363"/>
      <c r="AI363" s="11">
        <f t="shared" si="145"/>
        <v>0</v>
      </c>
      <c r="AJ363"/>
      <c r="AK363" s="11">
        <f t="shared" si="146"/>
        <v>0</v>
      </c>
      <c r="AL363" s="16">
        <f t="shared" si="147"/>
        <v>0</v>
      </c>
      <c r="AN363">
        <f t="shared" si="148"/>
        <v>0</v>
      </c>
      <c r="AO363">
        <f t="shared" si="149"/>
        <v>0</v>
      </c>
      <c r="AP363">
        <f t="shared" si="150"/>
        <v>0</v>
      </c>
      <c r="AQ363">
        <f t="shared" si="151"/>
        <v>0</v>
      </c>
      <c r="AR363">
        <f t="shared" si="152"/>
        <v>0</v>
      </c>
      <c r="AS363">
        <f t="shared" si="153"/>
        <v>0</v>
      </c>
      <c r="AT363">
        <f t="shared" si="154"/>
        <v>0</v>
      </c>
      <c r="AU363">
        <f t="shared" si="155"/>
        <v>0</v>
      </c>
      <c r="AV363">
        <f t="shared" si="156"/>
        <v>0</v>
      </c>
      <c r="AW363">
        <f t="shared" si="157"/>
        <v>0</v>
      </c>
      <c r="AX363">
        <f t="shared" si="158"/>
        <v>0</v>
      </c>
      <c r="AY363" s="14" cm="1">
        <f t="array" ref="AY363">SUMPRODUCT(LARGE(AN363:AX363, {1,2,3}))</f>
        <v>0</v>
      </c>
    </row>
    <row r="364" spans="2:52" x14ac:dyDescent="0.35">
      <c r="B364" t="str">
        <f t="shared" si="161"/>
        <v>EE</v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Q364" s="11">
        <f t="shared" si="141"/>
        <v>0</v>
      </c>
      <c r="S364" s="11">
        <f t="shared" si="160"/>
        <v>0</v>
      </c>
      <c r="U364" s="11">
        <f t="shared" si="162"/>
        <v>0</v>
      </c>
      <c r="V364"/>
      <c r="W364" s="11">
        <f t="shared" si="159"/>
        <v>0</v>
      </c>
      <c r="X364"/>
      <c r="Y364" s="11">
        <f t="shared" si="143"/>
        <v>0</v>
      </c>
      <c r="Z364"/>
      <c r="AA364" s="11">
        <f t="shared" si="140"/>
        <v>0</v>
      </c>
      <c r="AB364"/>
      <c r="AC364" s="11">
        <f t="shared" si="144"/>
        <v>0</v>
      </c>
      <c r="AD364"/>
      <c r="AF364"/>
      <c r="AI364" s="11">
        <f t="shared" si="145"/>
        <v>0</v>
      </c>
      <c r="AJ364"/>
      <c r="AK364" s="11">
        <f t="shared" si="146"/>
        <v>0</v>
      </c>
      <c r="AL364" s="16">
        <f t="shared" si="147"/>
        <v>0</v>
      </c>
      <c r="AN364">
        <f t="shared" si="148"/>
        <v>0</v>
      </c>
      <c r="AO364">
        <f t="shared" si="149"/>
        <v>0</v>
      </c>
      <c r="AP364">
        <f t="shared" si="150"/>
        <v>0</v>
      </c>
      <c r="AQ364">
        <f t="shared" si="151"/>
        <v>0</v>
      </c>
      <c r="AR364">
        <f t="shared" si="152"/>
        <v>0</v>
      </c>
      <c r="AS364">
        <f t="shared" si="153"/>
        <v>0</v>
      </c>
      <c r="AT364">
        <f t="shared" si="154"/>
        <v>0</v>
      </c>
      <c r="AU364">
        <f t="shared" si="155"/>
        <v>0</v>
      </c>
      <c r="AV364">
        <f t="shared" si="156"/>
        <v>0</v>
      </c>
      <c r="AW364">
        <f t="shared" si="157"/>
        <v>0</v>
      </c>
      <c r="AX364">
        <f t="shared" si="158"/>
        <v>0</v>
      </c>
      <c r="AY364" s="14" cm="1">
        <f t="array" ref="AY364">SUMPRODUCT(LARGE(AN364:AX364, {1,2,3}))</f>
        <v>0</v>
      </c>
    </row>
    <row r="365" spans="2:52" x14ac:dyDescent="0.3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2:52" x14ac:dyDescent="0.3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2:52" x14ac:dyDescent="0.3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2:52" x14ac:dyDescent="0.3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3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3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3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3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3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3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3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3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3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3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3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3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3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3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3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3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3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3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3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3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3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3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3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3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3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3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3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3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E2:E404" customList="AAA,AA,A,B,C"/>
    <sortCondition descending="1" ref="AY2:AY404"/>
    <sortCondition ref="D2:D404"/>
  </sortState>
  <phoneticPr fontId="25" type="noConversion"/>
  <pageMargins left="0.7" right="0.7" top="0.75" bottom="0.75" header="0.3" footer="0.3"/>
  <pageSetup paperSize="9" scale="4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9E20-8ED1-40AA-A7BD-BA9991E4E3E6}">
  <sheetPr filterMode="1">
    <tabColor rgb="FF00B050"/>
    <pageSetUpPr fitToPage="1"/>
  </sheetPr>
  <dimension ref="A1:BB397"/>
  <sheetViews>
    <sheetView workbookViewId="0">
      <selection activeCell="R238" sqref="R238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2.1796875" bestFit="1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18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6858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CLASS!A213</f>
        <v>141399</v>
      </c>
      <c r="B2" t="str">
        <f>CLASS!B213</f>
        <v>EE141399</v>
      </c>
      <c r="C2" t="str">
        <f>_xlfn.IFNA((VLOOKUP(A2,CLASS!A:AY,3,FALSE)),"")</f>
        <v>Michael</v>
      </c>
      <c r="D2" t="str">
        <f>_xlfn.IFNA((VLOOKUP(A2,CLASS!A:AY,4,FALSE)),"")</f>
        <v>Rook</v>
      </c>
      <c r="E2" t="str">
        <f>_xlfn.IFNA(VLOOKUP(A2,CLASS!A:I,5,FALSE),"")</f>
        <v>C</v>
      </c>
      <c r="F2" t="str">
        <f>_xlfn.IFNA(VLOOKUP(A2,CLASS!A:I,6,FALSE),"")</f>
        <v>C</v>
      </c>
      <c r="G2" t="str">
        <f>_xlfn.IFNA(VLOOKUP(A2,CLASS!A:I,7,FALSE),"")</f>
        <v>C</v>
      </c>
      <c r="H2" t="str">
        <f>_xlfn.IFNA(VLOOKUP(A2,CLASS!A:I,8,FALSE),"")</f>
        <v>C</v>
      </c>
      <c r="I2" t="str">
        <f>_xlfn.IFNA(VLOOKUP(A2,CLASS!A:I,9,FALSE),"")</f>
        <v>SNR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VLOOKUP(B2,CLASS!B:AH,19,FALSE)</f>
        <v>0</v>
      </c>
      <c r="M2">
        <f>_xlfn.IFNA(VLOOKUP(E2,HandicapLookup!A:B,2,FALSE),"")</f>
        <v>15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t="str">
        <f t="shared" ref="S2:S65" si="1">IF(R2&gt;1,J2,"")</f>
        <v/>
      </c>
      <c r="T2" t="str">
        <f t="shared" ref="T2:T6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CLASS!A214</f>
        <v>0</v>
      </c>
      <c r="B3" t="str">
        <f>CLASS!B214</f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VLOOKUP(B3,CLASS!B:AH,19,FALSE)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 t="shared" si="1"/>
        <v/>
      </c>
      <c r="T3" t="str">
        <f t="shared" si="2"/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35">
      <c r="A4">
        <f>CLASS!A215</f>
        <v>0</v>
      </c>
      <c r="B4" t="str">
        <f>CLASS!B215</f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VLOOKUP(B4,CLASS!B:AH,19,FALSE)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si="2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35">
      <c r="A5">
        <f>CLASS!A216</f>
        <v>0</v>
      </c>
      <c r="B5" t="str">
        <f>CLASS!B216</f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VLOOKUP(B5,CLASS!B:AH,19,FALSE)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hidden="1" x14ac:dyDescent="0.35">
      <c r="A6">
        <f>CLASS!A217</f>
        <v>0</v>
      </c>
      <c r="B6" t="str">
        <f>CLASS!B217</f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VLOOKUP(B6,CLASS!B:AH,19,FALSE)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si="2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35">
      <c r="A7">
        <f>CLASS!A218</f>
        <v>0</v>
      </c>
      <c r="B7" t="str">
        <f>CLASS!B218</f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VLOOKUP(B7,CLASS!B:AH,19,FALSE)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35">
      <c r="A8">
        <f>CLASS!A219</f>
        <v>0</v>
      </c>
      <c r="B8" t="str">
        <f>CLASS!B219</f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VLOOKUP(B8,CLASS!B:AH,19,FALSE)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hidden="1" x14ac:dyDescent="0.35">
      <c r="A9">
        <f>CLASS!A220</f>
        <v>0</v>
      </c>
      <c r="B9" t="str">
        <f>CLASS!B220</f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VLOOKUP(B9,CLASS!B:AH,19,FALSE)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 t="shared" si="2"/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hidden="1" x14ac:dyDescent="0.35">
      <c r="A10">
        <f>CLASS!A221</f>
        <v>0</v>
      </c>
      <c r="B10" t="str">
        <f>CLASS!B221</f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VLOOKUP(B10,CLASS!B:AH,19,FALSE)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2"/>
        <v/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35">
      <c r="A11">
        <f>CLASS!A222</f>
        <v>0</v>
      </c>
      <c r="B11" t="str">
        <f>CLASS!B222</f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VLOOKUP(B11,CLASS!B:AH,19,FALSE)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si="2"/>
        <v/>
      </c>
    </row>
    <row r="12" spans="1:54" hidden="1" x14ac:dyDescent="0.35">
      <c r="A12">
        <f>CLASS!A223</f>
        <v>0</v>
      </c>
      <c r="B12" t="str">
        <f>CLASS!B223</f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VLOOKUP(B12,CLASS!B:AH,19,FALSE)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2"/>
        <v/>
      </c>
    </row>
    <row r="13" spans="1:54" hidden="1" x14ac:dyDescent="0.35">
      <c r="A13">
        <f>CLASS!A224</f>
        <v>0</v>
      </c>
      <c r="B13" t="str">
        <f>CLASS!B224</f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VLOOKUP(B13,CLASS!B:AH,19,FALSE)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2"/>
        <v/>
      </c>
    </row>
    <row r="14" spans="1:54" hidden="1" x14ac:dyDescent="0.35">
      <c r="A14">
        <f>CLASS!A225</f>
        <v>0</v>
      </c>
      <c r="B14" t="str">
        <f>CLASS!B225</f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VLOOKUP(B14,CLASS!B:AH,19,FALSE)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2"/>
        <v/>
      </c>
    </row>
    <row r="15" spans="1:54" hidden="1" x14ac:dyDescent="0.35">
      <c r="A15">
        <f>CLASS!A226</f>
        <v>0</v>
      </c>
      <c r="B15" t="str">
        <f>CLASS!B226</f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VLOOKUP(B15,CLASS!B:AH,19,FALSE)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si="2"/>
        <v/>
      </c>
    </row>
    <row r="16" spans="1:54" hidden="1" x14ac:dyDescent="0.35">
      <c r="A16">
        <f>CLASS!A227</f>
        <v>0</v>
      </c>
      <c r="B16" t="str">
        <f>CLASS!B227</f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VLOOKUP(B16,CLASS!B:AH,19,FALSE)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2"/>
        <v/>
      </c>
    </row>
    <row r="17" spans="1:20" hidden="1" x14ac:dyDescent="0.35">
      <c r="A17">
        <f>CLASS!A228</f>
        <v>0</v>
      </c>
      <c r="B17" t="str">
        <f>CLASS!B228</f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VLOOKUP(B17,CLASS!B:AH,19,FALSE)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2"/>
        <v/>
      </c>
    </row>
    <row r="18" spans="1:20" hidden="1" x14ac:dyDescent="0.35">
      <c r="A18">
        <f>CLASS!A229</f>
        <v>0</v>
      </c>
      <c r="B18" t="str">
        <f>CLASS!B229</f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VLOOKUP(B18,CLASS!B:AH,19,FALSE)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2"/>
        <v/>
      </c>
    </row>
    <row r="19" spans="1:20" hidden="1" x14ac:dyDescent="0.35">
      <c r="A19">
        <f>CLASS!A230</f>
        <v>0</v>
      </c>
      <c r="B19" t="str">
        <f>CLASS!B230</f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VLOOKUP(B19,CLASS!B:AH,19,FALSE)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2"/>
        <v/>
      </c>
    </row>
    <row r="20" spans="1:20" hidden="1" x14ac:dyDescent="0.35">
      <c r="A20">
        <f>CLASS!A231</f>
        <v>0</v>
      </c>
      <c r="B20" t="str">
        <f>CLASS!B231</f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VLOOKUP(B20,CLASS!B:AH,19,FALSE)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2"/>
        <v/>
      </c>
    </row>
    <row r="21" spans="1:20" hidden="1" x14ac:dyDescent="0.35">
      <c r="A21">
        <f>CLASS!A232</f>
        <v>0</v>
      </c>
      <c r="B21" t="str">
        <f>CLASS!B232</f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VLOOKUP(B21,CLASS!B:AH,19,FALSE)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si="2"/>
        <v/>
      </c>
    </row>
    <row r="22" spans="1:20" hidden="1" x14ac:dyDescent="0.35">
      <c r="A22">
        <f>CLASS!A233</f>
        <v>0</v>
      </c>
      <c r="B22" t="str">
        <f>CLASS!B233</f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VLOOKUP(B22,CLASS!B:AH,19,FALSE)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2"/>
        <v/>
      </c>
    </row>
    <row r="23" spans="1:20" hidden="1" x14ac:dyDescent="0.35">
      <c r="A23">
        <f>CLASS!A234</f>
        <v>0</v>
      </c>
      <c r="B23" t="str">
        <f>CLASS!B234</f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VLOOKUP(B23,CLASS!B:AH,19,FALSE)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2"/>
        <v/>
      </c>
    </row>
    <row r="24" spans="1:20" hidden="1" x14ac:dyDescent="0.35">
      <c r="A24">
        <f>CLASS!A235</f>
        <v>0</v>
      </c>
      <c r="B24" t="str">
        <f>CLASS!B235</f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VLOOKUP(B24,CLASS!B:AH,19,FALSE)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2"/>
        <v/>
      </c>
    </row>
    <row r="25" spans="1:20" hidden="1" x14ac:dyDescent="0.35">
      <c r="A25">
        <f>CLASS!A236</f>
        <v>0</v>
      </c>
      <c r="B25" t="str">
        <f>CLASS!B236</f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VLOOKUP(B25,CLASS!B:AH,19,FALSE)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2"/>
        <v/>
      </c>
    </row>
    <row r="26" spans="1:20" hidden="1" x14ac:dyDescent="0.35">
      <c r="A26">
        <f>CLASS!A237</f>
        <v>0</v>
      </c>
      <c r="B26" t="str">
        <f>CLASS!B237</f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VLOOKUP(B26,CLASS!B:AH,19,FALSE)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2"/>
        <v/>
      </c>
    </row>
    <row r="27" spans="1:20" hidden="1" x14ac:dyDescent="0.35">
      <c r="A27">
        <f>CLASS!A238</f>
        <v>0</v>
      </c>
      <c r="B27" t="str">
        <f>CLASS!B238</f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VLOOKUP(B27,CLASS!B:AH,19,FALSE)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 t="shared" si="2"/>
        <v/>
      </c>
    </row>
    <row r="28" spans="1:20" hidden="1" x14ac:dyDescent="0.35">
      <c r="A28">
        <f>CLASS!A239</f>
        <v>0</v>
      </c>
      <c r="B28" t="str">
        <f>CLASS!B239</f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VLOOKUP(B28,CLASS!B:AH,19,FALSE)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si="2"/>
        <v/>
      </c>
    </row>
    <row r="29" spans="1:20" hidden="1" x14ac:dyDescent="0.35">
      <c r="A29">
        <f>CLASS!A240</f>
        <v>0</v>
      </c>
      <c r="B29" t="str">
        <f>CLASS!B240</f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VLOOKUP(B29,CLASS!B:AH,19,FALSE)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2"/>
        <v/>
      </c>
    </row>
    <row r="30" spans="1:20" hidden="1" x14ac:dyDescent="0.35">
      <c r="A30">
        <f>CLASS!A241</f>
        <v>0</v>
      </c>
      <c r="B30" t="str">
        <f>CLASS!B241</f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VLOOKUP(B30,CLASS!B:AH,19,FALSE)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 t="shared" si="2"/>
        <v/>
      </c>
    </row>
    <row r="31" spans="1:20" hidden="1" x14ac:dyDescent="0.35">
      <c r="A31">
        <f>CLASS!A242</f>
        <v>0</v>
      </c>
      <c r="B31" t="str">
        <f>CLASS!B242</f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VLOOKUP(B31,CLASS!B:AH,19,FALSE)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 t="shared" si="2"/>
        <v/>
      </c>
    </row>
    <row r="32" spans="1:20" hidden="1" x14ac:dyDescent="0.35">
      <c r="A32">
        <f>CLASS!A243</f>
        <v>0</v>
      </c>
      <c r="B32" t="str">
        <f>CLASS!B243</f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VLOOKUP(B32,CLASS!B:AH,19,FALSE)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si="2"/>
        <v/>
      </c>
    </row>
    <row r="33" spans="1:20" hidden="1" x14ac:dyDescent="0.35">
      <c r="A33">
        <f>CLASS!A244</f>
        <v>0</v>
      </c>
      <c r="B33" t="str">
        <f>CLASS!B244</f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VLOOKUP(B33,CLASS!B:AH,19,FALSE)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2"/>
        <v/>
      </c>
    </row>
    <row r="34" spans="1:20" hidden="1" x14ac:dyDescent="0.35">
      <c r="A34">
        <f>CLASS!A245</f>
        <v>0</v>
      </c>
      <c r="B34" t="str">
        <f>CLASS!B245</f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VLOOKUP(B34,CLASS!B:AH,19,FALSE)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2"/>
        <v/>
      </c>
    </row>
    <row r="35" spans="1:20" hidden="1" x14ac:dyDescent="0.35">
      <c r="A35">
        <f>CLASS!A246</f>
        <v>0</v>
      </c>
      <c r="B35" t="str">
        <f>CLASS!B246</f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VLOOKUP(B35,CLASS!B:AH,19,FALSE)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2"/>
        <v/>
      </c>
    </row>
    <row r="36" spans="1:20" hidden="1" x14ac:dyDescent="0.35">
      <c r="A36">
        <f>CLASS!A247</f>
        <v>0</v>
      </c>
      <c r="B36" t="str">
        <f>CLASS!B247</f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VLOOKUP(B36,CLASS!B:AH,19,FALSE)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 t="shared" si="2"/>
        <v/>
      </c>
    </row>
    <row r="37" spans="1:20" hidden="1" x14ac:dyDescent="0.35">
      <c r="A37">
        <f>CLASS!A248</f>
        <v>0</v>
      </c>
      <c r="B37" t="str">
        <f>CLASS!B248</f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VLOOKUP(B37,CLASS!B:AH,19,FALSE)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2"/>
        <v/>
      </c>
    </row>
    <row r="38" spans="1:20" hidden="1" x14ac:dyDescent="0.35">
      <c r="A38">
        <f>CLASS!A249</f>
        <v>0</v>
      </c>
      <c r="B38" t="str">
        <f>CLASS!B249</f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VLOOKUP(B38,CLASS!B:AH,19,FALSE)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2"/>
        <v/>
      </c>
    </row>
    <row r="39" spans="1:20" hidden="1" x14ac:dyDescent="0.35">
      <c r="A39">
        <f>CLASS!A250</f>
        <v>0</v>
      </c>
      <c r="B39" t="str">
        <f>CLASS!B250</f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VLOOKUP(B39,CLASS!B:AH,19,FALSE)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si="2"/>
        <v/>
      </c>
    </row>
    <row r="40" spans="1:20" hidden="1" x14ac:dyDescent="0.35">
      <c r="A40">
        <f>CLASS!A251</f>
        <v>0</v>
      </c>
      <c r="B40" t="str">
        <f>CLASS!B251</f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VLOOKUP(B40,CLASS!B:AH,19,FALSE)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2"/>
        <v/>
      </c>
    </row>
    <row r="41" spans="1:20" hidden="1" x14ac:dyDescent="0.35">
      <c r="A41">
        <f>CLASS!A252</f>
        <v>0</v>
      </c>
      <c r="B41" t="str">
        <f>CLASS!B252</f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VLOOKUP(B41,CLASS!B:AH,19,FALSE)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2"/>
        <v/>
      </c>
    </row>
    <row r="42" spans="1:20" hidden="1" x14ac:dyDescent="0.35">
      <c r="A42">
        <f>CLASS!A253</f>
        <v>0</v>
      </c>
      <c r="B42" t="str">
        <f>CLASS!B253</f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VLOOKUP(B42,CLASS!B:AH,19,FALSE)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2"/>
        <v/>
      </c>
    </row>
    <row r="43" spans="1:20" hidden="1" x14ac:dyDescent="0.35">
      <c r="A43">
        <f>CLASS!A254</f>
        <v>0</v>
      </c>
      <c r="B43" t="str">
        <f>CLASS!B254</f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VLOOKUP(B43,CLASS!B:AH,19,FALSE)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si="2"/>
        <v/>
      </c>
    </row>
    <row r="44" spans="1:20" hidden="1" x14ac:dyDescent="0.35">
      <c r="A44">
        <f>CLASS!A255</f>
        <v>0</v>
      </c>
      <c r="B44" t="str">
        <f>CLASS!B255</f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VLOOKUP(B44,CLASS!B:AH,19,FALSE)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2"/>
        <v/>
      </c>
    </row>
    <row r="45" spans="1:20" hidden="1" x14ac:dyDescent="0.35">
      <c r="A45">
        <f>CLASS!A256</f>
        <v>0</v>
      </c>
      <c r="B45" t="str">
        <f>CLASS!B256</f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VLOOKUP(B45,CLASS!B:AH,19,FALSE)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si="2"/>
        <v/>
      </c>
    </row>
    <row r="46" spans="1:20" hidden="1" x14ac:dyDescent="0.35">
      <c r="A46">
        <f>CLASS!A257</f>
        <v>0</v>
      </c>
      <c r="B46" t="str">
        <f>CLASS!B257</f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VLOOKUP(B46,CLASS!B:AH,19,FALSE)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2"/>
        <v/>
      </c>
    </row>
    <row r="47" spans="1:20" hidden="1" x14ac:dyDescent="0.35">
      <c r="A47">
        <f>CLASS!A258</f>
        <v>0</v>
      </c>
      <c r="B47" t="str">
        <f>CLASS!B258</f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VLOOKUP(B47,CLASS!B:AH,19,FALSE)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2"/>
        <v/>
      </c>
    </row>
    <row r="48" spans="1:20" hidden="1" x14ac:dyDescent="0.35">
      <c r="A48">
        <f>CLASS!A259</f>
        <v>0</v>
      </c>
      <c r="B48" t="str">
        <f>CLASS!B259</f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VLOOKUP(B48,CLASS!B:AH,19,FALSE)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2"/>
        <v/>
      </c>
    </row>
    <row r="49" spans="1:20" hidden="1" x14ac:dyDescent="0.35">
      <c r="A49">
        <f>CLASS!A260</f>
        <v>0</v>
      </c>
      <c r="B49" t="str">
        <f>CLASS!B260</f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VLOOKUP(B49,CLASS!B:AH,19,FALSE)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T49" t="str">
        <f t="shared" si="2"/>
        <v/>
      </c>
    </row>
    <row r="50" spans="1:20" hidden="1" x14ac:dyDescent="0.35">
      <c r="A50">
        <f>CLASS!A261</f>
        <v>0</v>
      </c>
      <c r="B50" t="str">
        <f>CLASS!B261</f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VLOOKUP(B50,CLASS!B:AH,19,FALSE)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 t="shared" si="2"/>
        <v/>
      </c>
    </row>
    <row r="51" spans="1:20" hidden="1" x14ac:dyDescent="0.35">
      <c r="A51">
        <f>CLASS!A262</f>
        <v>0</v>
      </c>
      <c r="B51" t="str">
        <f>CLASS!B262</f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VLOOKUP(B51,CLASS!B:AH,19,FALSE)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 t="shared" si="2"/>
        <v/>
      </c>
    </row>
    <row r="52" spans="1:20" hidden="1" x14ac:dyDescent="0.35">
      <c r="A52">
        <f>CLASS!A263</f>
        <v>0</v>
      </c>
      <c r="B52" t="str">
        <f>CLASS!B263</f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VLOOKUP(B52,CLASS!B:AH,19,FALSE)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si="2"/>
        <v/>
      </c>
    </row>
    <row r="53" spans="1:20" hidden="1" x14ac:dyDescent="0.35">
      <c r="A53">
        <f>CLASS!A264</f>
        <v>0</v>
      </c>
      <c r="B53" t="str">
        <f>CLASS!B264</f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VLOOKUP(B53,CLASS!B:AH,19,FALSE)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2"/>
        <v/>
      </c>
    </row>
    <row r="54" spans="1:20" hidden="1" x14ac:dyDescent="0.35">
      <c r="A54">
        <f>CLASS!A265</f>
        <v>0</v>
      </c>
      <c r="B54" t="str">
        <f>CLASS!B265</f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VLOOKUP(B54,CLASS!B:AH,19,FALSE)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2"/>
        <v/>
      </c>
    </row>
    <row r="55" spans="1:20" hidden="1" x14ac:dyDescent="0.35">
      <c r="A55">
        <f>CLASS!A266</f>
        <v>0</v>
      </c>
      <c r="B55" t="str">
        <f>CLASS!B266</f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VLOOKUP(B55,CLASS!B:AH,19,FALSE)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2"/>
        <v/>
      </c>
    </row>
    <row r="56" spans="1:20" hidden="1" x14ac:dyDescent="0.35">
      <c r="A56">
        <f>CLASS!A267</f>
        <v>0</v>
      </c>
      <c r="B56" t="str">
        <f>CLASS!B267</f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VLOOKUP(B56,CLASS!B:AH,19,FALSE)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 t="shared" si="2"/>
        <v/>
      </c>
    </row>
    <row r="57" spans="1:20" hidden="1" x14ac:dyDescent="0.35">
      <c r="A57">
        <f>CLASS!A268</f>
        <v>0</v>
      </c>
      <c r="B57" t="str">
        <f>CLASS!B268</f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VLOOKUP(B57,CLASS!B:AH,19,FALSE)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 t="shared" si="2"/>
        <v/>
      </c>
    </row>
    <row r="58" spans="1:20" hidden="1" x14ac:dyDescent="0.35">
      <c r="A58">
        <f>CLASS!A269</f>
        <v>0</v>
      </c>
      <c r="B58" t="str">
        <f>CLASS!B269</f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VLOOKUP(B58,CLASS!B:AH,19,FALSE)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si="2"/>
        <v/>
      </c>
    </row>
    <row r="59" spans="1:20" hidden="1" x14ac:dyDescent="0.35">
      <c r="A59">
        <f>CLASS!A270</f>
        <v>0</v>
      </c>
      <c r="B59" t="str">
        <f>CLASS!B270</f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VLOOKUP(B59,CLASS!B:AH,19,FALSE)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2"/>
        <v/>
      </c>
    </row>
    <row r="60" spans="1:20" hidden="1" x14ac:dyDescent="0.35">
      <c r="A60">
        <f>CLASS!A271</f>
        <v>0</v>
      </c>
      <c r="B60" t="str">
        <f>CLASS!B271</f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VLOOKUP(B60,CLASS!B:AH,19,FALSE)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2"/>
        <v/>
      </c>
    </row>
    <row r="61" spans="1:20" hidden="1" x14ac:dyDescent="0.35">
      <c r="A61">
        <f>CLASS!A272</f>
        <v>0</v>
      </c>
      <c r="B61" t="str">
        <f>CLASS!B272</f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VLOOKUP(B61,CLASS!B:AH,19,FALSE)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2"/>
        <v/>
      </c>
    </row>
    <row r="62" spans="1:20" hidden="1" x14ac:dyDescent="0.35">
      <c r="A62">
        <f>CLASS!A273</f>
        <v>0</v>
      </c>
      <c r="B62" t="str">
        <f>CLASS!B273</f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VLOOKUP(B62,CLASS!B:AH,19,FALSE)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 t="shared" si="2"/>
        <v/>
      </c>
    </row>
    <row r="63" spans="1:20" hidden="1" x14ac:dyDescent="0.35">
      <c r="A63">
        <f>CLASS!A274</f>
        <v>0</v>
      </c>
      <c r="B63" t="str">
        <f>CLASS!B274</f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VLOOKUP(B63,CLASS!B:AH,19,FALSE)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T63" t="str">
        <f t="shared" si="2"/>
        <v/>
      </c>
    </row>
    <row r="64" spans="1:20" hidden="1" x14ac:dyDescent="0.35">
      <c r="A64">
        <f>CLASS!A275</f>
        <v>0</v>
      </c>
      <c r="B64" t="str">
        <f>CLASS!B275</f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VLOOKUP(B64,CLASS!B:AH,19,FALSE)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 t="shared" si="2"/>
        <v/>
      </c>
    </row>
    <row r="65" spans="1:48" hidden="1" x14ac:dyDescent="0.35">
      <c r="A65">
        <f>CLASS!A276</f>
        <v>0</v>
      </c>
      <c r="B65" t="str">
        <f>CLASS!B276</f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VLOOKUP(B65,CLASS!B:AH,19,FALSE)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 t="shared" si="2"/>
        <v/>
      </c>
    </row>
    <row r="66" spans="1:48" hidden="1" x14ac:dyDescent="0.35">
      <c r="A66">
        <f>CLASS!A277</f>
        <v>0</v>
      </c>
      <c r="B66" t="str">
        <f>CLASS!B277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VLOOKUP(B66,CLASS!B:AH,19,FALSE)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69" si="3">_xlfn.IFNA(IF(IF(L66,L66+M66,0)&lt;=100,IF(L66,L66+M66,0),100),)</f>
        <v>0</v>
      </c>
      <c r="S66" t="str">
        <f t="shared" ref="S66:S69" si="4">IF(R66&gt;1,J66,"")</f>
        <v/>
      </c>
      <c r="T66" t="str">
        <f t="shared" ref="T66:T69" si="5">IF(R66&gt;=1,R66,"")</f>
        <v/>
      </c>
    </row>
    <row r="67" spans="1:48" hidden="1" x14ac:dyDescent="0.35">
      <c r="A67">
        <f>CLASS!A278</f>
        <v>0</v>
      </c>
      <c r="B67" t="str">
        <f>CLASS!B278</f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VLOOKUP(B67,CLASS!B:AH,19,FALSE)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S67" t="str">
        <f t="shared" si="4"/>
        <v/>
      </c>
      <c r="T67" t="str">
        <f t="shared" si="5"/>
        <v/>
      </c>
    </row>
    <row r="68" spans="1:48" hidden="1" x14ac:dyDescent="0.35">
      <c r="A68">
        <f>CLASS!A279</f>
        <v>0</v>
      </c>
      <c r="B68" t="str">
        <f>CLASS!B279</f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VLOOKUP(B68,CLASS!B:AH,19,FALSE)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0</v>
      </c>
      <c r="S68" t="str">
        <f t="shared" si="4"/>
        <v/>
      </c>
      <c r="T68" t="str">
        <f t="shared" si="5"/>
        <v/>
      </c>
    </row>
    <row r="69" spans="1:48" hidden="1" x14ac:dyDescent="0.35">
      <c r="A69">
        <f>CLASS!A280</f>
        <v>0</v>
      </c>
      <c r="B69" t="str">
        <f>CLASS!B280</f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VLOOKUP(B69,CLASS!B:AH,19,FALSE)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0</v>
      </c>
      <c r="S69" t="str">
        <f t="shared" si="4"/>
        <v/>
      </c>
      <c r="T69" t="str">
        <f t="shared" si="5"/>
        <v/>
      </c>
    </row>
    <row r="70" spans="1:48" x14ac:dyDescent="0.35">
      <c r="A70">
        <f>CLASS!A22</f>
        <v>2744</v>
      </c>
      <c r="B70" t="str">
        <f>CLASS!B22</f>
        <v>EE2744</v>
      </c>
      <c r="C70" t="str">
        <f>_xlfn.IFNA((VLOOKUP(A70,CLASS!A:AY,3,FALSE)),"")</f>
        <v>John</v>
      </c>
      <c r="D70" t="str">
        <f>_xlfn.IFNA((VLOOKUP(A70,CLASS!A:AY,4,FALSE)),"")</f>
        <v>Wells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VET</v>
      </c>
      <c r="J70" t="str">
        <f>_xlfn.IFNA((VLOOKUP(A70,CLASS!A:AY,10,FALSE)),"")</f>
        <v>ST</v>
      </c>
      <c r="K70" t="str">
        <f>_xlfn.IFNA((VLOOKUP(J70,DivisionLookup!A:B,2,FALSE)),"")</f>
        <v>North</v>
      </c>
      <c r="L70">
        <f>VLOOKUP(B70,CLASS!B:AH,19,FALSE)</f>
        <v>91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91</v>
      </c>
      <c r="S70" t="str">
        <f>IF(R70&gt;1,J70,"")</f>
        <v/>
      </c>
      <c r="T70" t="str">
        <f>IF(R70&gt;=1,R70,"")</f>
        <v/>
      </c>
    </row>
    <row r="71" spans="1:48" hidden="1" x14ac:dyDescent="0.35">
      <c r="A71">
        <f>CLASS!A29</f>
        <v>128948</v>
      </c>
      <c r="B71" t="str">
        <f>CLASS!B29</f>
        <v>EE128948</v>
      </c>
      <c r="C71" t="str">
        <f>_xlfn.IFNA((VLOOKUP(A71,CLASS!A:AY,3,FALSE)),"")</f>
        <v>Lee</v>
      </c>
      <c r="D71" t="str">
        <f>_xlfn.IFNA((VLOOKUP(A71,CLASS!A:AY,4,FALSE)),"")</f>
        <v>Knight</v>
      </c>
      <c r="E71" t="str">
        <f>_xlfn.IFNA(VLOOKUP(A71,CLASS!A:I,5,FALSE),"")</f>
        <v>AA</v>
      </c>
      <c r="F71" t="str">
        <f>_xlfn.IFNA(VLOOKUP(A71,CLASS!A:I,6,FALSE),"")</f>
        <v>AA</v>
      </c>
      <c r="G71" t="str">
        <f>_xlfn.IFNA(VLOOKUP(A71,CLASS!A:I,7,FALSE),"")</f>
        <v>AA</v>
      </c>
      <c r="H71" t="str">
        <f>_xlfn.IFNA(VLOOKUP(A71,CLASS!A:I,8,FALSE),"")</f>
        <v>AA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VLOOKUP(B71,CLASS!B:AH,19,FALSE)</f>
        <v>0</v>
      </c>
      <c r="M71">
        <f>_xlfn.IFNA(VLOOKUP(E71,HandicapLookup!A:B,2,FALSE),"")</f>
        <v>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S71" t="str">
        <f>IF(R71&gt;1,J71,"")</f>
        <v/>
      </c>
      <c r="T71" t="str">
        <f>IF(R71&gt;=1,R71,"")</f>
        <v/>
      </c>
    </row>
    <row r="72" spans="1:48" x14ac:dyDescent="0.35">
      <c r="A72">
        <f>CLASS!A23</f>
        <v>73876</v>
      </c>
      <c r="B72" t="str">
        <f>CLASS!B23</f>
        <v>EE73876</v>
      </c>
      <c r="C72" t="str">
        <f>_xlfn.IFNA((VLOOKUP(A72,CLASS!A:AY,3,FALSE)),"")</f>
        <v>Andrew</v>
      </c>
      <c r="D72" t="str">
        <f>_xlfn.IFNA((VLOOKUP(A72,CLASS!A:AY,4,FALSE)),"")</f>
        <v>Clifton</v>
      </c>
      <c r="E72" t="str">
        <f>_xlfn.IFNA(VLOOKUP(A72,CLASS!A:I,5,FALSE),"")</f>
        <v>AA</v>
      </c>
      <c r="F72" t="str">
        <f>_xlfn.IFNA(VLOOKUP(A72,CLASS!A:I,6,FALSE),"")</f>
        <v>AA</v>
      </c>
      <c r="G72" t="str">
        <f>_xlfn.IFNA(VLOOKUP(A72,CLASS!A:I,7,FALSE),"")</f>
        <v>AA</v>
      </c>
      <c r="H72" t="str">
        <f>_xlfn.IFNA(VLOOKUP(A72,CLASS!A:I,8,FALSE),"")</f>
        <v>AA</v>
      </c>
      <c r="I72" t="str">
        <f>_xlfn.IFNA(VLOOKUP(A72,CLASS!A:I,9,FALSE),"")</f>
        <v>SNR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VLOOKUP(B72,CLASS!B:AH,19,FALSE)</f>
        <v>88</v>
      </c>
      <c r="M72">
        <f>_xlfn.IFNA(VLOOKUP(E72,HandicapLookup!A:B,2,FALSE),"")</f>
        <v>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88</v>
      </c>
      <c r="S72" t="str">
        <f>IF(R72&gt;1,J72,"")</f>
        <v/>
      </c>
      <c r="T72" t="str">
        <f>IF(R72&gt;=1,R72,"")</f>
        <v/>
      </c>
      <c r="Z72" s="6"/>
      <c r="AA72" s="6"/>
      <c r="AB72" s="6"/>
      <c r="AC72" s="6"/>
      <c r="AD72" s="6"/>
      <c r="AE72" s="6"/>
      <c r="AH72" s="6"/>
      <c r="AI72" s="3"/>
      <c r="AJ72" s="3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8"/>
      <c r="AV72" s="3"/>
    </row>
    <row r="73" spans="1:48" x14ac:dyDescent="0.35">
      <c r="A73">
        <f>CLASS!A2</f>
        <v>131625</v>
      </c>
      <c r="B73" t="str">
        <f>CLASS!B2</f>
        <v>EE131625</v>
      </c>
      <c r="C73" t="str">
        <f>_xlfn.IFNA((VLOOKUP(A73,CLASS!A:AY,3,FALSE)),"")</f>
        <v>Oliver</v>
      </c>
      <c r="D73" t="str">
        <f>_xlfn.IFNA((VLOOKUP(A73,CLASS!A:AY,4,FALSE)),"")</f>
        <v>Bradshaw</v>
      </c>
      <c r="E73" t="str">
        <f>_xlfn.IFNA(VLOOKUP(A73,CLASS!A:I,5,FALSE),"")</f>
        <v>AAA</v>
      </c>
      <c r="F73" t="str">
        <f>_xlfn.IFNA(VLOOKUP(A73,CLASS!A:I,6,FALSE),"")</f>
        <v>AAA</v>
      </c>
      <c r="G73" t="str">
        <f>_xlfn.IFNA(VLOOKUP(A73,CLASS!A:I,7,FALSE),"")</f>
        <v>AAA</v>
      </c>
      <c r="H73" t="str">
        <f>_xlfn.IFNA(VLOOKUP(A73,CLASS!A:I,8,FALSE),"")</f>
        <v>AAA</v>
      </c>
      <c r="I73" t="str">
        <f>_xlfn.IFNA(VLOOKUP(A73,CLASS!A:I,9,FALSE),"")</f>
        <v>SNR</v>
      </c>
      <c r="J73" t="str">
        <f>_xlfn.IFNA((VLOOKUP(A73,CLASS!A:AY,10,FALSE)),"")</f>
        <v>ST</v>
      </c>
      <c r="K73" t="str">
        <f>_xlfn.IFNA((VLOOKUP(J73,DivisionLookup!A:B,2,FALSE)),"")</f>
        <v>North</v>
      </c>
      <c r="L73">
        <f>VLOOKUP(B73,CLASS!B:AH,19,FALSE)</f>
        <v>87</v>
      </c>
      <c r="M73">
        <f>_xlfn.IFNA(VLOOKUP(E73,HandicapLookup!A:B,2,FALSE),"")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87</v>
      </c>
      <c r="S73" t="str">
        <f>IF(R73&gt;1,J73,"")</f>
        <v/>
      </c>
      <c r="T73" t="str">
        <f>IF(R73&gt;=1,R73,"")</f>
        <v/>
      </c>
    </row>
    <row r="74" spans="1:48" hidden="1" x14ac:dyDescent="0.35">
      <c r="A74">
        <f>CLASS!A181</f>
        <v>138867</v>
      </c>
      <c r="B74" t="str">
        <f>CLASS!B181</f>
        <v>EE138867</v>
      </c>
      <c r="C74" t="str">
        <f>_xlfn.IFNA((VLOOKUP(A74,CLASS!A:AY,3,FALSE)),"")</f>
        <v>Tina</v>
      </c>
      <c r="D74" t="str">
        <f>_xlfn.IFNA((VLOOKUP(A74,CLASS!A:AY,4,FALSE)),"")</f>
        <v>Henshaw</v>
      </c>
      <c r="E74" t="str">
        <f>_xlfn.IFNA(VLOOKUP(A74,CLASS!A:I,5,FALSE),"")</f>
        <v>C</v>
      </c>
      <c r="F74" t="str">
        <f>_xlfn.IFNA(VLOOKUP(A74,CLASS!A:I,6,FALSE),"")</f>
        <v>C</v>
      </c>
      <c r="G74" t="str">
        <f>_xlfn.IFNA(VLOOKUP(A74,CLASS!A:I,7,FALSE),"")</f>
        <v>C</v>
      </c>
      <c r="H74" t="str">
        <f>_xlfn.IFNA(VLOOKUP(A74,CLASS!A:I,8,FALSE),"")</f>
        <v>C</v>
      </c>
      <c r="I74" t="str">
        <f>_xlfn.IFNA(VLOOKUP(A74,CLASS!A:I,9,FALSE),"")</f>
        <v>LDY</v>
      </c>
      <c r="J74" t="str">
        <f>_xlfn.IFNA((VLOOKUP(A74,CLASS!A:AY,10,FALSE)),"")</f>
        <v>AGL</v>
      </c>
      <c r="K74" t="str">
        <f>_xlfn.IFNA((VLOOKUP(J74,DivisionLookup!A:B,2,FALSE)),"")</f>
        <v>South</v>
      </c>
      <c r="L74">
        <f>VLOOKUP(B74,CLASS!B:AH,19,FALSE)</f>
        <v>0</v>
      </c>
      <c r="M74">
        <f>_xlfn.IFNA(VLOOKUP(E74,HandicapLookup!A:B,2,FALSE),"")</f>
        <v>15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IF(R74&gt;1,J74,"")</f>
        <v/>
      </c>
      <c r="T74" t="str">
        <f>IF(R74&gt;=1,R74,"")</f>
        <v/>
      </c>
      <c r="V74" s="6"/>
      <c r="W74" s="6"/>
      <c r="X74" s="6"/>
      <c r="Y74" s="6"/>
      <c r="Z74" s="6"/>
      <c r="AA74" s="6"/>
      <c r="AB74" s="6"/>
      <c r="AC74" s="6"/>
      <c r="AD74" s="6"/>
      <c r="AE74" s="6"/>
      <c r="AH74" s="6"/>
      <c r="AI74" s="3"/>
      <c r="AJ74" s="3"/>
      <c r="AK74" s="8"/>
      <c r="AL74" s="3"/>
      <c r="AM74" s="3"/>
      <c r="AN74" s="3"/>
      <c r="AO74" s="3"/>
      <c r="AP74" s="3"/>
      <c r="AQ74" s="3"/>
      <c r="AR74" s="3"/>
      <c r="AS74" s="3"/>
      <c r="AT74" s="3"/>
      <c r="AU74" s="8"/>
      <c r="AV74" s="3"/>
    </row>
    <row r="75" spans="1:48" x14ac:dyDescent="0.35">
      <c r="A75">
        <f>CLASS!A110</f>
        <v>140943</v>
      </c>
      <c r="B75" t="str">
        <f>CLASS!B110</f>
        <v>EE140943</v>
      </c>
      <c r="C75" t="str">
        <f>_xlfn.IFNA((VLOOKUP(A75,CLASS!A:AY,3,FALSE)),"")</f>
        <v>Callum</v>
      </c>
      <c r="D75" t="str">
        <f>_xlfn.IFNA((VLOOKUP(A75,CLASS!A:AY,4,FALSE)),"")</f>
        <v>Jarvis</v>
      </c>
      <c r="E75" t="str">
        <f>_xlfn.IFNA(VLOOKUP(A75,CLASS!A:I,5,FALSE),"")</f>
        <v>B</v>
      </c>
      <c r="F75" t="str">
        <f>_xlfn.IFNA(VLOOKUP(A75,CLASS!A:I,6,FALSE),"")</f>
        <v>B</v>
      </c>
      <c r="G75" t="str">
        <f>_xlfn.IFNA(VLOOKUP(A75,CLASS!A:I,7,FALSE),"")</f>
        <v>B</v>
      </c>
      <c r="H75" t="str">
        <f>_xlfn.IFNA(VLOOKUP(A75,CLASS!A:I,8,FALSE),"")</f>
        <v>B</v>
      </c>
      <c r="I75" t="str">
        <f>_xlfn.IFNA(VLOOKUP(A75,CLASS!A:I,9,FALSE),"")</f>
        <v>SNR</v>
      </c>
      <c r="J75" t="str">
        <f>_xlfn.IFNA((VLOOKUP(A75,CLASS!A:AY,10,FALSE)),"")</f>
        <v>ST</v>
      </c>
      <c r="K75" t="str">
        <f>_xlfn.IFNA((VLOOKUP(J75,DivisionLookup!A:B,2,FALSE)),"")</f>
        <v>North</v>
      </c>
      <c r="L75">
        <f>VLOOKUP(B75,CLASS!B:AH,19,FALSE)</f>
        <v>76</v>
      </c>
      <c r="M75">
        <f>_xlfn.IFNA(VLOOKUP(E75,HandicapLookup!A:B,2,FALSE),"")</f>
        <v>10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86</v>
      </c>
      <c r="S75" t="str">
        <f>IF(R75&gt;1,J75,"")</f>
        <v/>
      </c>
      <c r="T75" t="str">
        <f>IF(R75&gt;=1,R75,"")</f>
        <v/>
      </c>
    </row>
    <row r="76" spans="1:48" hidden="1" x14ac:dyDescent="0.35">
      <c r="A76">
        <f>CLASS!A27</f>
        <v>35315</v>
      </c>
      <c r="B76" t="str">
        <f>CLASS!B27</f>
        <v>EE35315</v>
      </c>
      <c r="C76" t="str">
        <f>_xlfn.IFNA((VLOOKUP(A76,CLASS!A:AY,3,FALSE)),"")</f>
        <v>Ivan</v>
      </c>
      <c r="D76" t="str">
        <f>_xlfn.IFNA((VLOOKUP(A76,CLASS!A:AY,4,FALSE)),"")</f>
        <v>Spencer</v>
      </c>
      <c r="E76" t="str">
        <f>_xlfn.IFNA(VLOOKUP(A76,CLASS!A:I,5,FALSE),"")</f>
        <v>AA</v>
      </c>
      <c r="F76" t="str">
        <f>_xlfn.IFNA(VLOOKUP(A76,CLASS!A:I,6,FALSE),"")</f>
        <v>AA</v>
      </c>
      <c r="G76" t="str">
        <f>_xlfn.IFNA(VLOOKUP(A76,CLASS!A:I,7,FALSE),"")</f>
        <v>AA</v>
      </c>
      <c r="H76" t="str">
        <f>_xlfn.IFNA(VLOOKUP(A76,CLASS!A:I,8,FALSE),"")</f>
        <v>AA</v>
      </c>
      <c r="I76" t="str">
        <f>_xlfn.IFNA(VLOOKUP(A76,CLASS!A:I,9,FALSE),"")</f>
        <v>SNR</v>
      </c>
      <c r="J76" t="str">
        <f>_xlfn.IFNA((VLOOKUP(A76,CLASS!A:AY,10,FALSE)),"")</f>
        <v>AGL</v>
      </c>
      <c r="K76" t="str">
        <f>_xlfn.IFNA((VLOOKUP(J76,DivisionLookup!A:B,2,FALSE)),"")</f>
        <v>South</v>
      </c>
      <c r="L76">
        <f>VLOOKUP(B76,CLASS!B:AH,19,FALSE)</f>
        <v>0</v>
      </c>
      <c r="M76">
        <f>_xlfn.IFNA(VLOOKUP(E76,HandicapLookup!A:B,2,FALSE),"")</f>
        <v>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S76" t="str">
        <f>IF(R76&gt;1,J76,"")</f>
        <v/>
      </c>
      <c r="T76" t="str">
        <f>IF(R76&gt;=1,R76,"")</f>
        <v/>
      </c>
    </row>
    <row r="77" spans="1:48" x14ac:dyDescent="0.35">
      <c r="A77">
        <f>CLASS!A183</f>
        <v>135138</v>
      </c>
      <c r="B77" t="str">
        <f>CLASS!B183</f>
        <v>EE135138</v>
      </c>
      <c r="C77" t="str">
        <f>_xlfn.IFNA((VLOOKUP(A77,CLASS!A:AY,3,FALSE)),"")</f>
        <v>Luke</v>
      </c>
      <c r="D77" t="str">
        <f>_xlfn.IFNA((VLOOKUP(A77,CLASS!A:AY,4,FALSE)),"")</f>
        <v>Maud</v>
      </c>
      <c r="E77" t="str">
        <f>_xlfn.IFNA(VLOOKUP(A77,CLASS!A:I,5,FALSE),"")</f>
        <v>C</v>
      </c>
      <c r="F77" t="str">
        <f>_xlfn.IFNA(VLOOKUP(A77,CLASS!A:I,6,FALSE),"")</f>
        <v>C</v>
      </c>
      <c r="G77" t="str">
        <f>_xlfn.IFNA(VLOOKUP(A77,CLASS!A:I,7,FALSE),"")</f>
        <v>C</v>
      </c>
      <c r="H77" t="str">
        <f>_xlfn.IFNA(VLOOKUP(A77,CLASS!A:I,8,FALSE),"")</f>
        <v>C</v>
      </c>
      <c r="I77" t="str">
        <f>_xlfn.IFNA(VLOOKUP(A77,CLASS!A:I,9,FALSE),"")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VLOOKUP(B77,CLASS!B:AH,19,FALSE)</f>
        <v>70</v>
      </c>
      <c r="M77">
        <f>_xlfn.IFNA(VLOOKUP(E77,HandicapLookup!A:B,2,FALSE),"")</f>
        <v>15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85</v>
      </c>
      <c r="S77" t="str">
        <f>IF(R77&gt;1,J77,"")</f>
        <v/>
      </c>
      <c r="T77" t="str">
        <f>IF(R77&gt;=1,R77,"")</f>
        <v/>
      </c>
      <c r="V77" s="6"/>
      <c r="W77" s="6"/>
      <c r="X77" s="6"/>
    </row>
    <row r="78" spans="1:48" x14ac:dyDescent="0.35">
      <c r="A78">
        <f>CLASS!A56</f>
        <v>88361</v>
      </c>
      <c r="B78" t="str">
        <f>CLASS!B56</f>
        <v>EE88361</v>
      </c>
      <c r="C78" t="str">
        <f>_xlfn.IFNA((VLOOKUP(A78,CLASS!A:AY,3,FALSE)),"")</f>
        <v>Tony</v>
      </c>
      <c r="D78" t="str">
        <f>_xlfn.IFNA((VLOOKUP(A78,CLASS!A:AY,4,FALSE)),"")</f>
        <v>Leonard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VET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VLOOKUP(B78,CLASS!B:AH,19,FALSE)</f>
        <v>80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85</v>
      </c>
      <c r="S78" t="str">
        <f>IF(R78&gt;1,J78,"")</f>
        <v/>
      </c>
      <c r="T78" t="str">
        <f>IF(R78&gt;=1,R78,"")</f>
        <v/>
      </c>
    </row>
    <row r="79" spans="1:48" hidden="1" x14ac:dyDescent="0.35">
      <c r="A79">
        <f>CLASS!A7</f>
        <v>36413</v>
      </c>
      <c r="B79" t="str">
        <f>CLASS!B7</f>
        <v>EE36413</v>
      </c>
      <c r="C79" t="str">
        <f>_xlfn.IFNA((VLOOKUP(A79,CLASS!A:AY,3,FALSE)),"")</f>
        <v>Kevin</v>
      </c>
      <c r="D79" t="str">
        <f>_xlfn.IFNA((VLOOKUP(A79,CLASS!A:AY,4,FALSE)),"")</f>
        <v>Howland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VLOOKUP(B79,CLASS!B:AH,19,FALSE)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R79">
        <v>855</v>
      </c>
      <c r="S79" t="str">
        <f>IF(R79&gt;1,J79,"")</f>
        <v>SDGC</v>
      </c>
      <c r="T79">
        <f>IF(R79&gt;=1,R79,"")</f>
        <v>855</v>
      </c>
    </row>
    <row r="80" spans="1:48" hidden="1" x14ac:dyDescent="0.35">
      <c r="A80">
        <f>CLASS!A33</f>
        <v>120341</v>
      </c>
      <c r="B80" t="str">
        <f>CLASS!B33</f>
        <v>EE120341</v>
      </c>
      <c r="C80" t="str">
        <f>_xlfn.IFNA((VLOOKUP(A80,CLASS!A:AY,3,FALSE)),"")</f>
        <v>Nick</v>
      </c>
      <c r="D80" t="str">
        <f>_xlfn.IFNA((VLOOKUP(A80,CLASS!A:AY,4,FALSE)),"")</f>
        <v>Carter</v>
      </c>
      <c r="E80" t="str">
        <f>_xlfn.IFNA(VLOOKUP(A80,CLASS!A:I,5,FALSE),"")</f>
        <v>AA</v>
      </c>
      <c r="F80" t="str">
        <f>_xlfn.IFNA(VLOOKUP(A80,CLASS!A:I,6,FALSE),"")</f>
        <v>AA</v>
      </c>
      <c r="G80" t="str">
        <f>_xlfn.IFNA(VLOOKUP(A80,CLASS!A:I,7,FALSE),"")</f>
        <v>AA</v>
      </c>
      <c r="H80" t="str">
        <f>_xlfn.IFNA(VLOOKUP(A80,CLASS!A:I,8,FALSE),"")</f>
        <v>AA</v>
      </c>
      <c r="I80" t="str">
        <f>_xlfn.IFNA(VLOOKUP(A80,CLASS!A:I,9,FALSE),"")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VLOOKUP(B80,CLASS!B:AH,19,FALSE)</f>
        <v>0</v>
      </c>
      <c r="M80">
        <f>_xlfn.IFNA(VLOOKUP(E80,HandicapLookup!A:B,2,FALSE),"")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IF(R80&gt;1,J80,"")</f>
        <v/>
      </c>
      <c r="T80" t="str">
        <f>IF(R80&gt;=1,R80,"")</f>
        <v/>
      </c>
    </row>
    <row r="81" spans="1:48" hidden="1" x14ac:dyDescent="0.35">
      <c r="A81">
        <f>CLASS!A62</f>
        <v>129846</v>
      </c>
      <c r="B81" t="str">
        <f>CLASS!B62</f>
        <v>EE129846</v>
      </c>
      <c r="C81" t="str">
        <f>_xlfn.IFNA((VLOOKUP(A81,CLASS!A:AY,3,FALSE)),"")</f>
        <v>Christopher</v>
      </c>
      <c r="D81" t="str">
        <f>_xlfn.IFNA((VLOOKUP(A81,CLASS!A:AY,4,FALSE)),"")</f>
        <v>Peacock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VLOOKUP(B81,CLASS!B:AH,19,FALSE)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IF(R81&gt;1,J81,"")</f>
        <v/>
      </c>
      <c r="T81" t="str">
        <f>IF(R81&gt;=1,R81,"")</f>
        <v/>
      </c>
    </row>
    <row r="82" spans="1:48" x14ac:dyDescent="0.35">
      <c r="A82">
        <f>CLASS!A32</f>
        <v>120278</v>
      </c>
      <c r="B82" t="str">
        <f>CLASS!B32</f>
        <v>EE120278</v>
      </c>
      <c r="C82" t="str">
        <f>_xlfn.IFNA((VLOOKUP(A82,CLASS!A:AY,3,FALSE)),"")</f>
        <v>Robert</v>
      </c>
      <c r="D82" t="str">
        <f>_xlfn.IFNA((VLOOKUP(A82,CLASS!A:AY,4,FALSE)),"")</f>
        <v>Allen</v>
      </c>
      <c r="E82" t="str">
        <f>_xlfn.IFNA(VLOOKUP(A82,CLASS!A:I,5,FALSE),"")</f>
        <v>AA</v>
      </c>
      <c r="F82" t="str">
        <f>_xlfn.IFNA(VLOOKUP(A82,CLASS!A:I,6,FALSE),"")</f>
        <v>AA</v>
      </c>
      <c r="G82" t="str">
        <f>_xlfn.IFNA(VLOOKUP(A82,CLASS!A:I,7,FALSE),"")</f>
        <v>AA</v>
      </c>
      <c r="H82" t="str">
        <f>_xlfn.IFNA(VLOOKUP(A82,CLASS!A:I,8,FALSE),"")</f>
        <v>AA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VLOOKUP(B82,CLASS!B:AH,19,FALSE)</f>
        <v>85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85</v>
      </c>
      <c r="S82" t="str">
        <f>IF(R82&gt;1,J82,"")</f>
        <v/>
      </c>
      <c r="T82" t="str">
        <f>IF(R82&gt;=1,R82,"")</f>
        <v/>
      </c>
    </row>
    <row r="83" spans="1:48" hidden="1" x14ac:dyDescent="0.35">
      <c r="A83">
        <f>CLASS!A127</f>
        <v>130499</v>
      </c>
      <c r="B83" t="str">
        <f>CLASS!B127</f>
        <v>EE130499</v>
      </c>
      <c r="C83" t="str">
        <f>_xlfn.IFNA((VLOOKUP(A83,CLASS!A:AY,3,FALSE)),"")</f>
        <v>John</v>
      </c>
      <c r="D83" t="str">
        <f>_xlfn.IFNA((VLOOKUP(A83,CLASS!A:AY,4,FALSE)),"")</f>
        <v>Quartermaine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VLOOKUP(B83,CLASS!B:AH,19,FALSE)</f>
        <v>0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S83" t="str">
        <f>IF(R83&gt;1,J83,"")</f>
        <v/>
      </c>
      <c r="T83" t="str">
        <f>IF(R83&gt;=1,R83,"")</f>
        <v/>
      </c>
    </row>
    <row r="84" spans="1:48" hidden="1" x14ac:dyDescent="0.35">
      <c r="A84">
        <f>CLASS!A165</f>
        <v>135106</v>
      </c>
      <c r="B84" t="str">
        <f>CLASS!B165</f>
        <v>EE135106</v>
      </c>
      <c r="C84" t="str">
        <f>_xlfn.IFNA((VLOOKUP(A84,CLASS!A:AY,3,FALSE)),"")</f>
        <v>Rhys</v>
      </c>
      <c r="D84" t="str">
        <f>_xlfn.IFNA((VLOOKUP(A84,CLASS!A:AY,4,FALSE)),"")</f>
        <v>Plum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JNR</v>
      </c>
      <c r="J84" t="str">
        <f>_xlfn.IFNA((VLOOKUP(A84,CLASS!A:AY,10,FALSE)),"")</f>
        <v>AGL</v>
      </c>
      <c r="K84" t="str">
        <f>_xlfn.IFNA((VLOOKUP(J84,DivisionLookup!A:B,2,FALSE)),"")</f>
        <v>South</v>
      </c>
      <c r="L84">
        <f>VLOOKUP(B84,CLASS!B:AH,19,FALSE)</f>
        <v>0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S84" t="str">
        <f>IF(R84&gt;1,J84,"")</f>
        <v/>
      </c>
      <c r="T84" t="str">
        <f>IF(R84&gt;=1,R84,"")</f>
        <v/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hidden="1" x14ac:dyDescent="0.35">
      <c r="A85">
        <f>CLASS!A171</f>
        <v>140643</v>
      </c>
      <c r="B85" t="str">
        <f>CLASS!B171</f>
        <v>EE140643</v>
      </c>
      <c r="C85" t="str">
        <f>_xlfn.IFNA((VLOOKUP(A85,CLASS!A:AY,3,FALSE)),"")</f>
        <v>Ray</v>
      </c>
      <c r="D85" t="str">
        <f>_xlfn.IFNA((VLOOKUP(A85,CLASS!A:AY,4,FALSE)),"")</f>
        <v>Sheppard</v>
      </c>
      <c r="E85" t="str">
        <f>_xlfn.IFNA(VLOOKUP(A85,CLASS!A:I,5,FALSE),"")</f>
        <v>C</v>
      </c>
      <c r="F85" t="str">
        <f>_xlfn.IFNA(VLOOKUP(A85,CLASS!A:I,6,FALSE),"")</f>
        <v>C</v>
      </c>
      <c r="G85" t="str">
        <f>_xlfn.IFNA(VLOOKUP(A85,CLASS!A:I,7,FALSE),"")</f>
        <v>C</v>
      </c>
      <c r="H85" t="str">
        <f>_xlfn.IFNA(VLOOKUP(A85,CLASS!A:I,8,FALSE),"")</f>
        <v>C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VLOOKUP(B85,CLASS!B:AH,19,FALSE)</f>
        <v>0</v>
      </c>
      <c r="M85">
        <f>_xlfn.IFNA(VLOOKUP(E85,HandicapLookup!A:B,2,FALSE),"")</f>
        <v>15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0</v>
      </c>
      <c r="S85" t="str">
        <f>IF(R85&gt;1,J85,"")</f>
        <v/>
      </c>
      <c r="T85" t="str">
        <f>IF(R85&gt;=1,R85,"")</f>
        <v/>
      </c>
    </row>
    <row r="86" spans="1:48" hidden="1" x14ac:dyDescent="0.35">
      <c r="A86">
        <f>CLASS!A120</f>
        <v>130780</v>
      </c>
      <c r="B86" t="str">
        <f>CLASS!B120</f>
        <v>EE130780</v>
      </c>
      <c r="C86" t="str">
        <f>_xlfn.IFNA((VLOOKUP(A86,CLASS!A:AY,3,FALSE)),"")</f>
        <v>Jennifer</v>
      </c>
      <c r="D86" t="str">
        <f>_xlfn.IFNA((VLOOKUP(A86,CLASS!A:AY,4,FALSE)),"")</f>
        <v>Baker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LDY</v>
      </c>
      <c r="J86" t="str">
        <f>_xlfn.IFNA((VLOOKUP(A86,CLASS!A:AY,10,FALSE)),"")</f>
        <v>AGL</v>
      </c>
      <c r="K86" t="str">
        <f>_xlfn.IFNA((VLOOKUP(J86,DivisionLookup!A:B,2,FALSE)),"")</f>
        <v>South</v>
      </c>
      <c r="L86">
        <f>VLOOKUP(B86,CLASS!B:AH,19,FALSE)</f>
        <v>0</v>
      </c>
      <c r="M86">
        <f>_xlfn.IFNA(VLOOKUP(E86,HandicapLookup!A:B,2,FALSE),"")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0</v>
      </c>
      <c r="S86" t="str">
        <f>IF(R86&gt;1,J86,"")</f>
        <v/>
      </c>
      <c r="T86" t="str">
        <f>IF(R86&gt;=1,R86,"")</f>
        <v/>
      </c>
      <c r="V86" s="6"/>
      <c r="W86" s="6"/>
      <c r="X86" s="6"/>
      <c r="Y86" s="6"/>
      <c r="Z86" s="6"/>
      <c r="AA86" s="6"/>
      <c r="AB86" s="6"/>
      <c r="AC86" s="6"/>
      <c r="AD86" s="6"/>
      <c r="AE86" s="6"/>
      <c r="AH86" s="6"/>
      <c r="AI86" s="3"/>
      <c r="AJ86" s="3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8"/>
      <c r="AV86" s="3"/>
    </row>
    <row r="87" spans="1:48" x14ac:dyDescent="0.35">
      <c r="A87">
        <f>CLASS!A47</f>
        <v>110569</v>
      </c>
      <c r="B87" t="str">
        <f>CLASS!B47</f>
        <v>EE110569</v>
      </c>
      <c r="C87" t="str">
        <f>_xlfn.IFNA((VLOOKUP(A87,CLASS!A:AY,3,FALSE)),"")</f>
        <v>Dean</v>
      </c>
      <c r="D87" t="str">
        <f>_xlfn.IFNA((VLOOKUP(A87,CLASS!A:AY,4,FALSE)),"")</f>
        <v>Quince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ST</v>
      </c>
      <c r="K87" t="str">
        <f>_xlfn.IFNA((VLOOKUP(J87,DivisionLookup!A:B,2,FALSE)),"")</f>
        <v>North</v>
      </c>
      <c r="L87">
        <f>VLOOKUP(B87,CLASS!B:AH,19,FALSE)</f>
        <v>79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84</v>
      </c>
      <c r="S87" t="str">
        <f>IF(R87&gt;1,J87,"")</f>
        <v/>
      </c>
      <c r="T87" t="str">
        <f>IF(R87&gt;=1,R87,"")</f>
        <v/>
      </c>
    </row>
    <row r="88" spans="1:48" hidden="1" x14ac:dyDescent="0.35">
      <c r="A88">
        <f>CLASS!A91</f>
        <v>110769</v>
      </c>
      <c r="B88" t="str">
        <f>CLASS!B91</f>
        <v>EE110769</v>
      </c>
      <c r="C88" t="str">
        <f>_xlfn.IFNA((VLOOKUP(A88,CLASS!A:AY,3,FALSE)),"")</f>
        <v>Edward</v>
      </c>
      <c r="D88" t="str">
        <f>_xlfn.IFNA((VLOOKUP(A88,CLASS!A:AY,4,FALSE)),"")</f>
        <v>Harding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VLOOKUP(B88,CLASS!B:AH,19,FALSE)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S88" t="str">
        <f>IF(R88&gt;1,J88,"")</f>
        <v/>
      </c>
      <c r="T88" t="str">
        <f>IF(R88&gt;=1,R88,"")</f>
        <v/>
      </c>
    </row>
    <row r="89" spans="1:48" hidden="1" x14ac:dyDescent="0.35">
      <c r="A89">
        <f>CLASS!A135</f>
        <v>118452</v>
      </c>
      <c r="B89" t="str">
        <f>CLASS!B135</f>
        <v>EE118452</v>
      </c>
      <c r="C89" t="str">
        <f>_xlfn.IFNA((VLOOKUP(A89,CLASS!A:AY,3,FALSE)),"")</f>
        <v>Janet</v>
      </c>
      <c r="D89" t="str">
        <f>_xlfn.IFNA((VLOOKUP(A89,CLASS!A:AY,4,FALSE)),"")</f>
        <v>Galland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LDV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VLOOKUP(B89,CLASS!B:AH,19,FALSE)</f>
        <v>0</v>
      </c>
      <c r="M89">
        <f>_xlfn.IFNA(VLOOKUP(E89,HandicapLookup!A:B,2,FALSE),"")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IF(R89&gt;1,J89,"")</f>
        <v/>
      </c>
      <c r="T89" t="str">
        <f>IF(R89&gt;=1,R89,"")</f>
        <v/>
      </c>
    </row>
    <row r="90" spans="1:48" hidden="1" x14ac:dyDescent="0.35">
      <c r="A90">
        <f>CLASS!A68</f>
        <v>107279</v>
      </c>
      <c r="B90" t="str">
        <f>CLASS!B68</f>
        <v>EE107279</v>
      </c>
      <c r="C90" t="str">
        <f>_xlfn.IFNA((VLOOKUP(A90,CLASS!A:AY,3,FALSE)),"")</f>
        <v>Andrew</v>
      </c>
      <c r="D90" t="str">
        <f>_xlfn.IFNA((VLOOKUP(A90,CLASS!A:AY,4,FALSE)),"")</f>
        <v>Anderson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SDGC</v>
      </c>
      <c r="K90" t="str">
        <f>_xlfn.IFNA((VLOOKUP(J90,DivisionLookup!A:B,2,FALSE)),"")</f>
        <v>South</v>
      </c>
      <c r="L90">
        <f>VLOOKUP(B90,CLASS!B:AH,19,FALSE)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S90" t="str">
        <f>IF(R90&gt;1,J90,"")</f>
        <v/>
      </c>
      <c r="T90" t="str">
        <f>IF(R90&gt;=1,R90,"")</f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x14ac:dyDescent="0.35">
      <c r="A91">
        <f>CLASS!A41</f>
        <v>99919</v>
      </c>
      <c r="B91" t="str">
        <f>CLASS!B41</f>
        <v>EE99919</v>
      </c>
      <c r="C91" t="str">
        <f>_xlfn.IFNA((VLOOKUP(A91,CLASS!A:AY,3,FALSE)),"")</f>
        <v>Matthew</v>
      </c>
      <c r="D91" t="str">
        <f>_xlfn.IFNA((VLOOKUP(A91,CLASS!A:AY,4,FALSE)),"")</f>
        <v>Sheppard</v>
      </c>
      <c r="E91" t="str">
        <f>_xlfn.IFNA(VLOOKUP(A91,CLASS!A:I,5,FALSE),"")</f>
        <v>AA</v>
      </c>
      <c r="F91" t="str">
        <f>_xlfn.IFNA(VLOOKUP(A91,CLASS!A:I,6,FALSE),"")</f>
        <v>AA</v>
      </c>
      <c r="G91" t="str">
        <f>_xlfn.IFNA(VLOOKUP(A91,CLASS!A:I,7,FALSE),"")</f>
        <v>AA</v>
      </c>
      <c r="H91" t="str">
        <f>_xlfn.IFNA(VLOOKUP(A91,CLASS!A:I,8,FALSE),"")</f>
        <v>AA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VLOOKUP(B91,CLASS!B:AH,19,FALSE)</f>
        <v>83</v>
      </c>
      <c r="M91">
        <f>_xlfn.IFNA(VLOOKUP(E91,HandicapLookup!A:B,2,FALSE),"")</f>
        <v>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83</v>
      </c>
      <c r="S91" t="str">
        <f>IF(R91&gt;1,J91,"")</f>
        <v/>
      </c>
      <c r="T91" t="str">
        <f>IF(R91&gt;=1,R91,"")</f>
        <v/>
      </c>
    </row>
    <row r="92" spans="1:48" hidden="1" x14ac:dyDescent="0.35">
      <c r="A92">
        <f>CLASS!A173</f>
        <v>134027</v>
      </c>
      <c r="B92" t="str">
        <f>CLASS!B173</f>
        <v>EE134027</v>
      </c>
      <c r="C92" t="str">
        <f>_xlfn.IFNA((VLOOKUP(A92,CLASS!A:AY,3,FALSE)),"")</f>
        <v>John</v>
      </c>
      <c r="D92" t="str">
        <f>_xlfn.IFNA((VLOOKUP(A92,CLASS!A:AY,4,FALSE)),"")</f>
        <v>Kitcher</v>
      </c>
      <c r="E92" t="str">
        <f>_xlfn.IFNA(VLOOKUP(A92,CLASS!A:I,5,FALSE),"")</f>
        <v>C</v>
      </c>
      <c r="F92" t="str">
        <f>_xlfn.IFNA(VLOOKUP(A92,CLASS!A:I,6,FALSE),"")</f>
        <v>C</v>
      </c>
      <c r="G92" t="str">
        <f>_xlfn.IFNA(VLOOKUP(A92,CLASS!A:I,7,FALSE),"")</f>
        <v>C</v>
      </c>
      <c r="H92" t="str">
        <f>_xlfn.IFNA(VLOOKUP(A92,CLASS!A:I,8,FALSE),"")</f>
        <v>C</v>
      </c>
      <c r="I92" t="str">
        <f>_xlfn.IFNA(VLOOKUP(A92,CLASS!A:I,9,FALSE),"")</f>
        <v>SNR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VLOOKUP(B92,CLASS!B:AH,19,FALSE)</f>
        <v>0</v>
      </c>
      <c r="M92">
        <f>_xlfn.IFNA(VLOOKUP(E92,HandicapLookup!A:B,2,FALSE),"")</f>
        <v>15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IF(R92&gt;1,J92,"")</f>
        <v/>
      </c>
      <c r="T92" t="str">
        <f>IF(R92&gt;=1,R92,"")</f>
        <v/>
      </c>
    </row>
    <row r="93" spans="1:48" hidden="1" x14ac:dyDescent="0.35">
      <c r="A93">
        <f>CLASS!A73</f>
        <v>110699</v>
      </c>
      <c r="B93" t="str">
        <f>CLASS!B73</f>
        <v>EE110699</v>
      </c>
      <c r="C93" t="str">
        <f>_xlfn.IFNA((VLOOKUP(A93,CLASS!A:AY,3,FALSE)),"")</f>
        <v>Steve</v>
      </c>
      <c r="D93" t="str">
        <f>_xlfn.IFNA((VLOOKUP(A93,CLASS!A:AY,4,FALSE)),"")</f>
        <v>Pinchin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VET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VLOOKUP(B93,CLASS!B:AH,19,FALSE)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IF(R93&gt;1,J93,"")</f>
        <v/>
      </c>
      <c r="T93" t="str">
        <f>IF(R93&gt;=1,R93,"")</f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35">
      <c r="A94">
        <f>CLASS!A8</f>
        <v>103821</v>
      </c>
      <c r="B94" t="str">
        <f>CLASS!B8</f>
        <v>EE103821</v>
      </c>
      <c r="C94" t="str">
        <f>_xlfn.IFNA((VLOOKUP(A94,CLASS!A:AY,3,FALSE)),"")</f>
        <v>Glen</v>
      </c>
      <c r="D94" t="str">
        <f>_xlfn.IFNA((VLOOKUP(A94,CLASS!A:AY,4,FALSE)),"")</f>
        <v>Moore</v>
      </c>
      <c r="E94" t="str">
        <f>_xlfn.IFNA(VLOOKUP(A94,CLASS!A:I,5,FALSE),"")</f>
        <v>AAA</v>
      </c>
      <c r="F94" t="str">
        <f>_xlfn.IFNA(VLOOKUP(A94,CLASS!A:I,6,FALSE),"")</f>
        <v>AAA</v>
      </c>
      <c r="G94" t="str">
        <f>_xlfn.IFNA(VLOOKUP(A94,CLASS!A:I,7,FALSE),"")</f>
        <v>AAA</v>
      </c>
      <c r="H94" t="str">
        <f>_xlfn.IFNA(VLOOKUP(A94,CLASS!A:I,8,FALSE),"")</f>
        <v>AAA</v>
      </c>
      <c r="I94" t="str">
        <f>_xlfn.IFNA(VLOOKUP(A94,CLASS!A:I,9,FALSE),"")</f>
        <v>VET</v>
      </c>
      <c r="J94" t="str">
        <f>_xlfn.IFNA((VLOOKUP(A94,CLASS!A:AY,10,FALSE)),"")</f>
        <v>ST</v>
      </c>
      <c r="K94" t="str">
        <f>_xlfn.IFNA((VLOOKUP(J94,DivisionLookup!A:B,2,FALSE)),"")</f>
        <v>North</v>
      </c>
      <c r="L94">
        <f>VLOOKUP(B94,CLASS!B:AH,19,FALSE)</f>
        <v>81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81</v>
      </c>
      <c r="R94">
        <v>855</v>
      </c>
      <c r="S94" t="str">
        <f>IF(R94&gt;1,J94,"")</f>
        <v>ST</v>
      </c>
      <c r="T94">
        <f>IF(R94&gt;=1,R94,"")</f>
        <v>855</v>
      </c>
    </row>
    <row r="95" spans="1:48" hidden="1" x14ac:dyDescent="0.35">
      <c r="A95">
        <f>CLASS!A190</f>
        <v>118011</v>
      </c>
      <c r="B95" t="str">
        <f>CLASS!B190</f>
        <v>EE118011</v>
      </c>
      <c r="C95" t="str">
        <f>_xlfn.IFNA((VLOOKUP(A95,CLASS!A:AY,3,FALSE)),"")</f>
        <v>Peter</v>
      </c>
      <c r="D95" t="str">
        <f>_xlfn.IFNA((VLOOKUP(A95,CLASS!A:AY,4,FALSE)),"")</f>
        <v>Tomlin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>C</v>
      </c>
      <c r="I95" t="str">
        <f>_xlfn.IFNA(VLOOKUP(A95,CLASS!A:I,9,FALSE),"")</f>
        <v>SNR</v>
      </c>
      <c r="J95" t="str">
        <f>_xlfn.IFNA((VLOOKUP(A95,CLASS!A:AY,10,FALSE)),"")</f>
        <v>AGL</v>
      </c>
      <c r="K95" t="str">
        <f>_xlfn.IFNA((VLOOKUP(J95,DivisionLookup!A:B,2,FALSE)),"")</f>
        <v>South</v>
      </c>
      <c r="L95">
        <f>VLOOKUP(B95,CLASS!B:AH,19,FALSE)</f>
        <v>0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IF(R95&gt;1,J95,"")</f>
        <v/>
      </c>
      <c r="T95" t="str">
        <f>IF(R95&gt;=1,R95,"")</f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x14ac:dyDescent="0.35">
      <c r="A96">
        <f>CLASS!A25</f>
        <v>90948</v>
      </c>
      <c r="B96" t="str">
        <f>CLASS!B25</f>
        <v>EE90948</v>
      </c>
      <c r="C96" t="str">
        <f>_xlfn.IFNA((VLOOKUP(A96,CLASS!A:AY,3,FALSE)),"")</f>
        <v>Stephen</v>
      </c>
      <c r="D96" t="str">
        <f>_xlfn.IFNA((VLOOKUP(A96,CLASS!A:AY,4,FALSE)),"")</f>
        <v>Leonard</v>
      </c>
      <c r="E96" t="str">
        <f>_xlfn.IFNA(VLOOKUP(A96,CLASS!A:I,5,FALSE),"")</f>
        <v>AA</v>
      </c>
      <c r="F96" t="str">
        <f>_xlfn.IFNA(VLOOKUP(A96,CLASS!A:I,6,FALSE),"")</f>
        <v>AA</v>
      </c>
      <c r="G96" t="str">
        <f>_xlfn.IFNA(VLOOKUP(A96,CLASS!A:I,7,FALSE),"")</f>
        <v>AA</v>
      </c>
      <c r="H96" t="str">
        <f>_xlfn.IFNA(VLOOKUP(A96,CLASS!A:I,8,FALSE),"")</f>
        <v>AA</v>
      </c>
      <c r="I96" t="str">
        <f>_xlfn.IFNA(VLOOKUP(A96,CLASS!A:I,9,FALSE),"")</f>
        <v>SNR</v>
      </c>
      <c r="J96" t="str">
        <f>_xlfn.IFNA((VLOOKUP(A96,CLASS!A:AY,10,FALSE)),"")</f>
        <v>ST</v>
      </c>
      <c r="K96" t="str">
        <f>_xlfn.IFNA((VLOOKUP(J96,DivisionLookup!A:B,2,FALSE)),"")</f>
        <v>North</v>
      </c>
      <c r="L96">
        <f>VLOOKUP(B96,CLASS!B:AH,19,FALSE)</f>
        <v>80</v>
      </c>
      <c r="M96">
        <f>_xlfn.IFNA(VLOOKUP(E96,HandicapLookup!A:B,2,FALSE),"")</f>
        <v>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80</v>
      </c>
      <c r="S96" t="str">
        <f>IF(R96&gt;1,J96,"")</f>
        <v/>
      </c>
      <c r="T96" t="str">
        <f>IF(R96&gt;=1,R96,"")</f>
        <v/>
      </c>
    </row>
    <row r="97" spans="1:48" hidden="1" x14ac:dyDescent="0.35">
      <c r="A97">
        <f>CLASS!A206</f>
        <v>129718</v>
      </c>
      <c r="B97" t="str">
        <f>CLASS!B206</f>
        <v>EE129718</v>
      </c>
      <c r="C97" t="str">
        <f>_xlfn.IFNA((VLOOKUP(A97,CLASS!A:AY,3,FALSE)),"")</f>
        <v>Sophie</v>
      </c>
      <c r="D97" t="str">
        <f>_xlfn.IFNA((VLOOKUP(A97,CLASS!A:AY,4,FALSE)),"")</f>
        <v>Brookwell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LDY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VLOOKUP(B97,CLASS!B:AH,19,FALSE)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IF(R97&gt;1,J97,"")</f>
        <v/>
      </c>
      <c r="T97" t="str">
        <f>IF(R97&gt;=1,R97,"")</f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hidden="1" x14ac:dyDescent="0.35">
      <c r="A98">
        <f>CLASS!A193</f>
        <v>138501</v>
      </c>
      <c r="B98" t="str">
        <f>CLASS!B193</f>
        <v>EE138501</v>
      </c>
      <c r="C98" t="str">
        <f>_xlfn.IFNA((VLOOKUP(A98,CLASS!A:AY,3,FALSE)),"")</f>
        <v>Joshua</v>
      </c>
      <c r="D98" t="str">
        <f>_xlfn.IFNA((VLOOKUP(A98,CLASS!A:AY,4,FALSE)),"")</f>
        <v>Poyser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CLT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VLOOKUP(B98,CLASS!B:AH,19,FALSE)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IF(R98&gt;1,J98,"")</f>
        <v/>
      </c>
      <c r="T98" t="str">
        <f>IF(R98&gt;=1,R98,"")</f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35">
      <c r="A99">
        <f>CLASS!A48</f>
        <v>71507</v>
      </c>
      <c r="B99" t="str">
        <f>CLASS!B48</f>
        <v>EE71507</v>
      </c>
      <c r="C99" t="str">
        <f>_xlfn.IFNA((VLOOKUP(A99,CLASS!A:AY,3,FALSE)),"")</f>
        <v>Stuart</v>
      </c>
      <c r="D99" t="str">
        <f>_xlfn.IFNA((VLOOKUP(A99,CLASS!A:AY,4,FALSE)),"")</f>
        <v>Earl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ST</v>
      </c>
      <c r="K99" t="str">
        <f>_xlfn.IFNA((VLOOKUP(J99,DivisionLookup!A:B,2,FALSE)),"")</f>
        <v>North</v>
      </c>
      <c r="L99">
        <f>VLOOKUP(B99,CLASS!B:AH,19,FALSE)</f>
        <v>75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80</v>
      </c>
      <c r="S99" t="str">
        <f>IF(R99&gt;1,J99,"")</f>
        <v/>
      </c>
      <c r="T99" t="str">
        <f>IF(R99&gt;=1,R99,"")</f>
        <v/>
      </c>
    </row>
    <row r="100" spans="1:48" x14ac:dyDescent="0.35">
      <c r="A100">
        <f>CLASS!A13</f>
        <v>102643</v>
      </c>
      <c r="B100" t="str">
        <f>CLASS!B13</f>
        <v>EE102643</v>
      </c>
      <c r="C100" t="str">
        <f>_xlfn.IFNA((VLOOKUP(A100,CLASS!A:AY,3,FALSE)),"")</f>
        <v>Pietro</v>
      </c>
      <c r="D100" t="str">
        <f>_xlfn.IFNA((VLOOKUP(A100,CLASS!A:AY,4,FALSE)),"")</f>
        <v>Mastroeni</v>
      </c>
      <c r="E100" t="str">
        <f>_xlfn.IFNA(VLOOKUP(A100,CLASS!A:I,5,FALSE),"")</f>
        <v>AAA</v>
      </c>
      <c r="F100" t="str">
        <f>_xlfn.IFNA(VLOOKUP(A100,CLASS!A:I,6,FALSE),"")</f>
        <v>AAA</v>
      </c>
      <c r="G100" t="str">
        <f>_xlfn.IFNA(VLOOKUP(A100,CLASS!A:I,7,FALSE),"")</f>
        <v>AAA</v>
      </c>
      <c r="H100" t="str">
        <f>_xlfn.IFNA(VLOOKUP(A100,CLASS!A:I,8,FALSE),"")</f>
        <v>AAA</v>
      </c>
      <c r="I100" t="str">
        <f>_xlfn.IFNA(VLOOKUP(A100,CLASS!A:I,9,FALSE),"")</f>
        <v>SNR</v>
      </c>
      <c r="J100" t="str">
        <f>_xlfn.IFNA((VLOOKUP(A100,CLASS!A:AY,10,FALSE)),"")</f>
        <v>ST</v>
      </c>
      <c r="K100" t="str">
        <f>_xlfn.IFNA((VLOOKUP(J100,DivisionLookup!A:B,2,FALSE)),"")</f>
        <v>North</v>
      </c>
      <c r="L100">
        <f>VLOOKUP(B100,CLASS!B:AH,19,FALSE)</f>
        <v>79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79</v>
      </c>
      <c r="S100" t="str">
        <f>IF(R100&gt;1,J100,"")</f>
        <v/>
      </c>
      <c r="T100" t="str">
        <f>IF(R100&gt;=1,R100,"")</f>
        <v/>
      </c>
    </row>
    <row r="101" spans="1:48" x14ac:dyDescent="0.35">
      <c r="A101">
        <f>CLASS!A112</f>
        <v>110109</v>
      </c>
      <c r="B101" t="str">
        <f>CLASS!B112</f>
        <v>EE110109</v>
      </c>
      <c r="C101" t="str">
        <f>_xlfn.IFNA((VLOOKUP(A101,CLASS!A:AY,3,FALSE)),"")</f>
        <v>David</v>
      </c>
      <c r="D101" t="str">
        <f>_xlfn.IFNA((VLOOKUP(A101,CLASS!A:AY,4,FALSE)),"")</f>
        <v>Hallybone</v>
      </c>
      <c r="E101" t="str">
        <f>_xlfn.IFNA(VLOOKUP(A101,CLASS!A:I,5,FALSE),"")</f>
        <v>B</v>
      </c>
      <c r="F101" t="str">
        <f>_xlfn.IFNA(VLOOKUP(A101,CLASS!A:I,6,FALSE),"")</f>
        <v>B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SNR</v>
      </c>
      <c r="J101" t="str">
        <f>_xlfn.IFNA((VLOOKUP(A101,CLASS!A:AY,10,FALSE)),"")</f>
        <v>ST</v>
      </c>
      <c r="K101" t="str">
        <f>_xlfn.IFNA((VLOOKUP(J101,DivisionLookup!A:B,2,FALSE)),"")</f>
        <v>North</v>
      </c>
      <c r="L101">
        <f>VLOOKUP(B101,CLASS!B:AH,19,FALSE)</f>
        <v>69</v>
      </c>
      <c r="M101">
        <f>_xlfn.IFNA(VLOOKUP(E101,HandicapLookup!A:B,2,FALSE),"")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79</v>
      </c>
      <c r="S101" t="str">
        <f>IF(R101&gt;1,J101,"")</f>
        <v/>
      </c>
      <c r="T101" t="str">
        <f>IF(R101&gt;=1,R101,"")</f>
        <v/>
      </c>
    </row>
    <row r="102" spans="1:48" x14ac:dyDescent="0.35">
      <c r="A102">
        <f>CLASS!A174</f>
        <v>133497</v>
      </c>
      <c r="B102" t="str">
        <f>CLASS!B174</f>
        <v>EE133497</v>
      </c>
      <c r="C102" t="str">
        <f>_xlfn.IFNA((VLOOKUP(A102,CLASS!A:AY,3,FALSE)),"")</f>
        <v>Michael</v>
      </c>
      <c r="D102" t="str">
        <f>_xlfn.IFNA((VLOOKUP(A102,CLASS!A:AY,4,FALSE)),"")</f>
        <v>Brookes</v>
      </c>
      <c r="E102" t="str">
        <f>_xlfn.IFNA(VLOOKUP(A102,CLASS!A:I,5,FALSE),"")</f>
        <v>C</v>
      </c>
      <c r="F102" t="str">
        <f>_xlfn.IFNA(VLOOKUP(A102,CLASS!A:I,6,FALSE),"")</f>
        <v>C</v>
      </c>
      <c r="G102" t="str">
        <f>_xlfn.IFNA(VLOOKUP(A102,CLASS!A:I,7,FALSE),"")</f>
        <v>C</v>
      </c>
      <c r="H102" t="str">
        <f>_xlfn.IFNA(VLOOKUP(A102,CLASS!A:I,8,FALSE),"")</f>
        <v>C</v>
      </c>
      <c r="I102" t="str">
        <f>_xlfn.IFNA(VLOOKUP(A102,CLASS!A:I,9,FALSE),"")</f>
        <v>SNR</v>
      </c>
      <c r="J102" t="str">
        <f>_xlfn.IFNA((VLOOKUP(A102,CLASS!A:AY,10,FALSE)),"")</f>
        <v>ST</v>
      </c>
      <c r="K102" t="str">
        <f>_xlfn.IFNA((VLOOKUP(J102,DivisionLookup!A:B,2,FALSE)),"")</f>
        <v>North</v>
      </c>
      <c r="L102">
        <f>VLOOKUP(B102,CLASS!B:AH,19,FALSE)</f>
        <v>64</v>
      </c>
      <c r="M102">
        <f>_xlfn.IFNA(VLOOKUP(E102,HandicapLookup!A:B,2,FALSE),"")</f>
        <v>15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79</v>
      </c>
      <c r="S102" t="str">
        <f>IF(R102&gt;1,J102,"")</f>
        <v/>
      </c>
      <c r="T102" t="str">
        <f>IF(R102&gt;=1,R102,"")</f>
        <v/>
      </c>
    </row>
    <row r="103" spans="1:48" x14ac:dyDescent="0.35">
      <c r="A103">
        <f>CLASS!A111</f>
        <v>137206</v>
      </c>
      <c r="B103" t="str">
        <f>CLASS!B111</f>
        <v>EE137206</v>
      </c>
      <c r="C103" t="str">
        <f>_xlfn.IFNA((VLOOKUP(A103,CLASS!A:AY,3,FALSE)),"")</f>
        <v>Harry</v>
      </c>
      <c r="D103" t="str">
        <f>_xlfn.IFNA((VLOOKUP(A103,CLASS!A:AY,4,FALSE)),"")</f>
        <v>Dickens</v>
      </c>
      <c r="E103" t="str">
        <f>_xlfn.IFNA(VLOOKUP(A103,CLASS!A:I,5,FALSE),"")</f>
        <v>B</v>
      </c>
      <c r="F103" t="str">
        <f>_xlfn.IFNA(VLOOKUP(A103,CLASS!A:I,6,FALSE),"")</f>
        <v>B</v>
      </c>
      <c r="G103" t="str">
        <f>_xlfn.IFNA(VLOOKUP(A103,CLASS!A:I,7,FALSE),"")</f>
        <v>B</v>
      </c>
      <c r="H103" t="str">
        <f>_xlfn.IFNA(VLOOKUP(A103,CLASS!A:I,8,FALSE),"")</f>
        <v>B</v>
      </c>
      <c r="I103" t="str">
        <f>_xlfn.IFNA(VLOOKUP(A103,CLASS!A:I,9,FALSE),"")</f>
        <v>JNR</v>
      </c>
      <c r="J103" t="str">
        <f>_xlfn.IFNA((VLOOKUP(A103,CLASS!A:AY,10,FALSE)),"")</f>
        <v>ST</v>
      </c>
      <c r="K103" t="str">
        <f>_xlfn.IFNA((VLOOKUP(J103,DivisionLookup!A:B,2,FALSE)),"")</f>
        <v>North</v>
      </c>
      <c r="L103">
        <f>VLOOKUP(B103,CLASS!B:AH,19,FALSE)</f>
        <v>66</v>
      </c>
      <c r="M103">
        <f>_xlfn.IFNA(VLOOKUP(E103,HandicapLookup!A:B,2,FALSE),"")</f>
        <v>10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76</v>
      </c>
      <c r="S103" t="str">
        <f>IF(R103&gt;1,J103,"")</f>
        <v/>
      </c>
      <c r="T103" t="str">
        <f>IF(R103&gt;=1,R103,"")</f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hidden="1" x14ac:dyDescent="0.35">
      <c r="A104">
        <f>CLASS!A84</f>
        <v>89013</v>
      </c>
      <c r="B104" t="str">
        <f>CLASS!B84</f>
        <v>EE89013</v>
      </c>
      <c r="C104" t="str">
        <f>_xlfn.IFNA((VLOOKUP(A104,CLASS!A:AY,3,FALSE)),"")</f>
        <v>Anthony</v>
      </c>
      <c r="D104" t="str">
        <f>_xlfn.IFNA((VLOOKUP(A104,CLASS!A:AY,4,FALSE)),"")</f>
        <v>Hoskins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SDGC</v>
      </c>
      <c r="K104" t="str">
        <f>_xlfn.IFNA((VLOOKUP(J104,DivisionLookup!A:B,2,FALSE)),"")</f>
        <v>South</v>
      </c>
      <c r="L104">
        <f>VLOOKUP(B104,CLASS!B:AH,19,FALSE)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t="str">
        <f>IF(R104&gt;1,J104,"")</f>
        <v/>
      </c>
      <c r="T104" t="str">
        <f>IF(R104&gt;=1,R104,"")</f>
        <v/>
      </c>
      <c r="V104" s="6"/>
      <c r="W104" s="6"/>
      <c r="X104" s="6"/>
      <c r="Y104" s="6"/>
    </row>
    <row r="105" spans="1:48" x14ac:dyDescent="0.35">
      <c r="A105">
        <f>CLASS!A124</f>
        <v>138042</v>
      </c>
      <c r="B105" t="str">
        <f>CLASS!B124</f>
        <v>EE138042</v>
      </c>
      <c r="C105" t="str">
        <f>_xlfn.IFNA((VLOOKUP(A105,CLASS!A:AY,3,FALSE)),"")</f>
        <v>Peter</v>
      </c>
      <c r="D105" t="str">
        <f>_xlfn.IFNA((VLOOKUP(A105,CLASS!A:AY,4,FALSE)),"")</f>
        <v>Davies</v>
      </c>
      <c r="E105" t="str">
        <f>_xlfn.IFNA(VLOOKUP(A105,CLASS!A:I,5,FALSE),"")</f>
        <v>B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SNR</v>
      </c>
      <c r="J105" t="str">
        <f>_xlfn.IFNA((VLOOKUP(A105,CLASS!A:AY,10,FALSE)),"")</f>
        <v>ST</v>
      </c>
      <c r="K105" t="str">
        <f>_xlfn.IFNA((VLOOKUP(J105,DivisionLookup!A:B,2,FALSE)),"")</f>
        <v>North</v>
      </c>
      <c r="L105">
        <f>VLOOKUP(B105,CLASS!B:AH,19,FALSE)</f>
        <v>66</v>
      </c>
      <c r="M105">
        <f>_xlfn.IFNA(VLOOKUP(E105,HandicapLookup!A:B,2,FALSE),"")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76</v>
      </c>
      <c r="S105" t="str">
        <f>IF(R105&gt;1,J105,"")</f>
        <v/>
      </c>
      <c r="T105" t="str">
        <f>IF(R105&gt;=1,R105,"")</f>
        <v/>
      </c>
    </row>
    <row r="106" spans="1:48" x14ac:dyDescent="0.35">
      <c r="A106">
        <f>CLASS!A63</f>
        <v>114307</v>
      </c>
      <c r="B106" t="str">
        <f>CLASS!B63</f>
        <v>EE114307</v>
      </c>
      <c r="C106" t="str">
        <f>_xlfn.IFNA((VLOOKUP(A106,CLASS!A:AY,3,FALSE)),"")</f>
        <v>Karl</v>
      </c>
      <c r="D106" t="str">
        <f>_xlfn.IFNA((VLOOKUP(A106,CLASS!A:AY,4,FALSE)),"")</f>
        <v>Burnage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VLOOKUP(B106,CLASS!B:AH,19,FALSE)</f>
        <v>69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74</v>
      </c>
      <c r="S106" t="str">
        <f>IF(R106&gt;1,J106,"")</f>
        <v/>
      </c>
      <c r="T106" t="str">
        <f>IF(R106&gt;=1,R106,"")</f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hidden="1" x14ac:dyDescent="0.35">
      <c r="A107">
        <f>CLASS!A38</f>
        <v>119703</v>
      </c>
      <c r="B107" t="str">
        <f>CLASS!B38</f>
        <v>EE119703</v>
      </c>
      <c r="C107" t="str">
        <f>_xlfn.IFNA((VLOOKUP(A107,CLASS!A:AY,3,FALSE)),"")</f>
        <v>Jason</v>
      </c>
      <c r="D107" t="str">
        <f>_xlfn.IFNA((VLOOKUP(A107,CLASS!A:AY,4,FALSE)),"")</f>
        <v>Mclean</v>
      </c>
      <c r="E107" t="str">
        <f>_xlfn.IFNA(VLOOKUP(A107,CLASS!A:I,5,FALSE),"")</f>
        <v>AA</v>
      </c>
      <c r="F107" t="str">
        <f>_xlfn.IFNA(VLOOKUP(A107,CLASS!A:I,6,FALSE),"")</f>
        <v>AA</v>
      </c>
      <c r="G107" t="str">
        <f>_xlfn.IFNA(VLOOKUP(A107,CLASS!A:I,7,FALSE),"")</f>
        <v>AA</v>
      </c>
      <c r="H107" t="str">
        <f>_xlfn.IFNA(VLOOKUP(A107,CLASS!A:I,8,FALSE),"")</f>
        <v>AA</v>
      </c>
      <c r="I107" t="str">
        <f>_xlfn.IFNA(VLOOKUP(A107,CLASS!A:I,9,FALSE),"")</f>
        <v>SNR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VLOOKUP(B107,CLASS!B:AH,19,FALSE)</f>
        <v>0</v>
      </c>
      <c r="M107">
        <f>_xlfn.IFNA(VLOOKUP(E107,HandicapLookup!A:B,2,FALSE),"")</f>
        <v>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S107" t="str">
        <f>IF(R107&gt;1,J107,"")</f>
        <v/>
      </c>
      <c r="T107" t="str">
        <f>IF(R107&gt;=1,R107,"")</f>
        <v/>
      </c>
    </row>
    <row r="108" spans="1:48" x14ac:dyDescent="0.35">
      <c r="A108">
        <f>CLASS!A136</f>
        <v>133500</v>
      </c>
      <c r="B108" t="str">
        <f>CLASS!B136</f>
        <v>EE133500</v>
      </c>
      <c r="C108" t="str">
        <f>_xlfn.IFNA((VLOOKUP(A108,CLASS!A:AY,3,FALSE)),"")</f>
        <v>Mark</v>
      </c>
      <c r="D108" t="str">
        <f>_xlfn.IFNA((VLOOKUP(A108,CLASS!A:AY,4,FALSE)),"")</f>
        <v>Piercy</v>
      </c>
      <c r="E108" t="str">
        <f>_xlfn.IFNA(VLOOKUP(A108,CLASS!A:I,5,FALSE),"")</f>
        <v>B</v>
      </c>
      <c r="F108" t="str">
        <f>_xlfn.IFNA(VLOOKUP(A108,CLASS!A:I,6,FALSE),"")</f>
        <v>B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SNR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VLOOKUP(B108,CLASS!B:AH,19,FALSE)</f>
        <v>63</v>
      </c>
      <c r="M108">
        <f>_xlfn.IFNA(VLOOKUP(E108,HandicapLookup!A:B,2,FALSE),"")</f>
        <v>10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73</v>
      </c>
      <c r="S108" t="str">
        <f>IF(R108&gt;1,J108,"")</f>
        <v/>
      </c>
      <c r="T108" t="str">
        <f>IF(R108&gt;=1,R108,"")</f>
        <v/>
      </c>
    </row>
    <row r="109" spans="1:48" x14ac:dyDescent="0.35">
      <c r="A109">
        <f>CLASS!A53</f>
        <v>127058</v>
      </c>
      <c r="B109" t="str">
        <f>CLASS!B53</f>
        <v>EE127058</v>
      </c>
      <c r="C109" t="str">
        <f>_xlfn.IFNA((VLOOKUP(A109,CLASS!A:AY,3,FALSE)),"")</f>
        <v>Rebecca</v>
      </c>
      <c r="D109" t="str">
        <f>_xlfn.IFNA((VLOOKUP(A109,CLASS!A:AY,4,FALSE)),"")</f>
        <v>Clifton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LDY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VLOOKUP(B109,CLASS!B:AH,19,FALSE)</f>
        <v>67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72</v>
      </c>
      <c r="S109" t="str">
        <f>IF(R109&gt;1,J109,"")</f>
        <v/>
      </c>
      <c r="T109" t="str">
        <f>IF(R109&gt;=1,R109,"")</f>
        <v/>
      </c>
    </row>
    <row r="110" spans="1:48" hidden="1" x14ac:dyDescent="0.35">
      <c r="A110">
        <f>CLASS!A58</f>
        <v>50101</v>
      </c>
      <c r="B110" t="str">
        <f>CLASS!B58</f>
        <v>EE50101</v>
      </c>
      <c r="C110" t="str">
        <f>_xlfn.IFNA((VLOOKUP(A110,CLASS!A:AY,3,FALSE)),"")</f>
        <v>Adrian</v>
      </c>
      <c r="D110" t="str">
        <f>_xlfn.IFNA((VLOOKUP(A110,CLASS!A:AY,4,FALSE)),"")</f>
        <v>Samways</v>
      </c>
      <c r="E110" t="str">
        <f>_xlfn.IFNA(VLOOKUP(A110,CLASS!A:I,5,FALSE),"")</f>
        <v>A</v>
      </c>
      <c r="F110" t="str">
        <f>_xlfn.IFNA(VLOOKUP(A110,CLASS!A:I,6,FALSE),"")</f>
        <v>A</v>
      </c>
      <c r="G110" t="str">
        <f>_xlfn.IFNA(VLOOKUP(A110,CLASS!A:I,7,FALSE),"")</f>
        <v>A</v>
      </c>
      <c r="H110" t="str">
        <f>_xlfn.IFNA(VLOOKUP(A110,CLASS!A:I,8,FALSE),"")</f>
        <v>A</v>
      </c>
      <c r="I110" t="str">
        <f>_xlfn.IFNA(VLOOKUP(A110,CLASS!A:I,9,FALSE),"")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VLOOKUP(B110,CLASS!B:AH,19,FALSE)</f>
        <v>0</v>
      </c>
      <c r="M110">
        <f>_xlfn.IFNA(VLOOKUP(E110,HandicapLookup!A:B,2,FALSE),"")</f>
        <v>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S110" t="str">
        <f>IF(R110&gt;1,J110,"")</f>
        <v/>
      </c>
      <c r="T110" t="str">
        <f>IF(R110&gt;=1,R110,"")</f>
        <v/>
      </c>
    </row>
    <row r="111" spans="1:48" x14ac:dyDescent="0.35">
      <c r="A111">
        <f>CLASS!A52</f>
        <v>127777</v>
      </c>
      <c r="B111" t="str">
        <f>CLASS!B52</f>
        <v>EE127777</v>
      </c>
      <c r="C111" t="str">
        <f>_xlfn.IFNA((VLOOKUP(A111,CLASS!A:AY,3,FALSE)),"")</f>
        <v>John</v>
      </c>
      <c r="D111" t="str">
        <f>_xlfn.IFNA((VLOOKUP(A111,CLASS!A:AY,4,FALSE)),"")</f>
        <v>Cooper</v>
      </c>
      <c r="E111" t="str">
        <f>_xlfn.IFNA(VLOOKUP(A111,CLASS!A:I,5,FALSE),"")</f>
        <v>A</v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>SNR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VLOOKUP(B111,CLASS!B:AH,19,FALSE)</f>
        <v>66</v>
      </c>
      <c r="M111">
        <f>_xlfn.IFNA(VLOOKUP(E111,HandicapLookup!A:B,2,FALSE),"")</f>
        <v>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71</v>
      </c>
      <c r="S111" t="str">
        <f>IF(R111&gt;1,J111,"")</f>
        <v/>
      </c>
      <c r="T111" t="str">
        <f>IF(R111&gt;=1,R111,"")</f>
        <v/>
      </c>
      <c r="V111" s="6"/>
      <c r="W111" s="6"/>
      <c r="X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35">
      <c r="A112">
        <f>CLASS!A167</f>
        <v>137389</v>
      </c>
      <c r="B112" t="str">
        <f>CLASS!B167</f>
        <v>EE137389</v>
      </c>
      <c r="C112" t="str">
        <f>_xlfn.IFNA((VLOOKUP(A112,CLASS!A:AY,3,FALSE)),"")</f>
        <v>Mark</v>
      </c>
      <c r="D112" t="str">
        <f>_xlfn.IFNA((VLOOKUP(A112,CLASS!A:AY,4,FALSE)),"")</f>
        <v>Potts</v>
      </c>
      <c r="E112" t="str">
        <f>_xlfn.IFNA(VLOOKUP(A112,CLASS!A:I,5,FALSE),"")</f>
        <v>C</v>
      </c>
      <c r="F112" t="str">
        <f>_xlfn.IFNA(VLOOKUP(A112,CLASS!A:I,6,FALSE),"")</f>
        <v>C</v>
      </c>
      <c r="G112" t="str">
        <f>_xlfn.IFNA(VLOOKUP(A112,CLASS!A:I,7,FALSE),"")</f>
        <v>C</v>
      </c>
      <c r="H112" t="str">
        <f>_xlfn.IFNA(VLOOKUP(A112,CLASS!A:I,8,FALSE),"")</f>
        <v>C</v>
      </c>
      <c r="I112" t="str">
        <f>_xlfn.IFNA(VLOOKUP(A112,CLASS!A:I,9,FALSE),"")</f>
        <v>VET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VLOOKUP(B112,CLASS!B:AH,19,FALSE)</f>
        <v>52</v>
      </c>
      <c r="M112">
        <f>_xlfn.IFNA(VLOOKUP(E112,HandicapLookup!A:B,2,FALSE),"")</f>
        <v>15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67</v>
      </c>
      <c r="S112" t="str">
        <f>IF(R112&gt;1,J112,"")</f>
        <v/>
      </c>
      <c r="T112" t="str">
        <f>IF(R112&gt;=1,R112,"")</f>
        <v/>
      </c>
    </row>
    <row r="113" spans="1:48" hidden="1" x14ac:dyDescent="0.35">
      <c r="A113">
        <f>CLASS!A129</f>
        <v>3042</v>
      </c>
      <c r="B113" t="str">
        <f>CLASS!B129</f>
        <v>EE3042</v>
      </c>
      <c r="C113" t="str">
        <f>_xlfn.IFNA((VLOOKUP(A113,CLASS!A:AY,3,FALSE)),"")</f>
        <v>Lewis</v>
      </c>
      <c r="D113" t="str">
        <f>_xlfn.IFNA((VLOOKUP(A113,CLASS!A:AY,4,FALSE)),"")</f>
        <v>Cull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VLOOKUP(B113,CLASS!B:AH,19,FALSE)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IF(R113&gt;1,J113,"")</f>
        <v/>
      </c>
      <c r="T113" t="str">
        <f>IF(R113&gt;=1,R113,"")</f>
        <v/>
      </c>
    </row>
    <row r="114" spans="1:48" x14ac:dyDescent="0.35">
      <c r="A114">
        <f>CLASS!A76</f>
        <v>133480</v>
      </c>
      <c r="B114" t="str">
        <f>CLASS!B76</f>
        <v>EE133480</v>
      </c>
      <c r="C114" t="str">
        <f>_xlfn.IFNA((VLOOKUP(A114,CLASS!A:AY,3,FALSE)),"")</f>
        <v>Harry</v>
      </c>
      <c r="D114" t="str">
        <f>_xlfn.IFNA((VLOOKUP(A114,CLASS!A:AY,4,FALSE)),"")</f>
        <v>Piercy</v>
      </c>
      <c r="E114" t="str">
        <f>_xlfn.IFNA(VLOOKUP(A114,CLASS!A:I,5,FALSE),"")</f>
        <v>A</v>
      </c>
      <c r="F114" t="str">
        <f>_xlfn.IFNA(VLOOKUP(A114,CLASS!A:I,6,FALSE),"")</f>
        <v>A</v>
      </c>
      <c r="G114" t="str">
        <f>_xlfn.IFNA(VLOOKUP(A114,CLASS!A:I,7,FALSE),"")</f>
        <v>A</v>
      </c>
      <c r="H114" t="str">
        <f>_xlfn.IFNA(VLOOKUP(A114,CLASS!A:I,8,FALSE),"")</f>
        <v>A</v>
      </c>
      <c r="I114" t="str">
        <f>_xlfn.IFNA(VLOOKUP(A114,CLASS!A:I,9,FALSE),"")</f>
        <v>CLT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VLOOKUP(B114,CLASS!B:AH,19,FALSE)</f>
        <v>59</v>
      </c>
      <c r="M114">
        <f>_xlfn.IFNA(VLOOKUP(E114,HandicapLookup!A:B,2,FALSE),"")</f>
        <v>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64</v>
      </c>
      <c r="S114" t="str">
        <f>IF(R114&gt;1,J114,"")</f>
        <v/>
      </c>
      <c r="T114" t="str">
        <f>IF(R114&gt;=1,R114,"")</f>
        <v/>
      </c>
    </row>
    <row r="115" spans="1:48" x14ac:dyDescent="0.35">
      <c r="A115">
        <f>CLASS!A177</f>
        <v>35944</v>
      </c>
      <c r="B115" t="str">
        <f>CLASS!B177</f>
        <v>EE35944</v>
      </c>
      <c r="C115" t="str">
        <f>_xlfn.IFNA((VLOOKUP(A115,CLASS!A:AY,3,FALSE)),"")</f>
        <v>Tim</v>
      </c>
      <c r="D115" t="str">
        <f>_xlfn.IFNA((VLOOKUP(A115,CLASS!A:AY,4,FALSE)),"")</f>
        <v>Tyler</v>
      </c>
      <c r="E115" t="str">
        <f>_xlfn.IFNA(VLOOKUP(A115,CLASS!A:I,5,FALSE),"")</f>
        <v>C</v>
      </c>
      <c r="F115" t="str">
        <f>_xlfn.IFNA(VLOOKUP(A115,CLASS!A:I,6,FALSE),"")</f>
        <v>C</v>
      </c>
      <c r="G115" t="str">
        <f>_xlfn.IFNA(VLOOKUP(A115,CLASS!A:I,7,FALSE),"")</f>
        <v>C</v>
      </c>
      <c r="H115" t="str">
        <f>_xlfn.IFNA(VLOOKUP(A115,CLASS!A:I,8,FALSE),"")</f>
        <v>C</v>
      </c>
      <c r="I115" t="str">
        <f>_xlfn.IFNA(VLOOKUP(A115,CLASS!A:I,9,FALSE),"")</f>
        <v>VET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VLOOKUP(B115,CLASS!B:AH,19,FALSE)</f>
        <v>47</v>
      </c>
      <c r="M115">
        <f>_xlfn.IFNA(VLOOKUP(E115,HandicapLookup!A:B,2,FALSE),"")</f>
        <v>15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62</v>
      </c>
      <c r="S115" t="str">
        <f>IF(R115&gt;1,J115,"")</f>
        <v/>
      </c>
      <c r="T115" t="str">
        <f>IF(R115&gt;=1,R115,"")</f>
        <v/>
      </c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hidden="1" x14ac:dyDescent="0.35">
      <c r="A116">
        <f>CLASS!A70</f>
        <v>12063</v>
      </c>
      <c r="B116" t="str">
        <f>CLASS!B70</f>
        <v>EE12063</v>
      </c>
      <c r="C116" t="str">
        <f>_xlfn.IFNA((VLOOKUP(A116,CLASS!A:AY,3,FALSE)),"")</f>
        <v>Richard</v>
      </c>
      <c r="D116" t="str">
        <f>_xlfn.IFNA((VLOOKUP(A116,CLASS!A:AY,4,FALSE)),"")</f>
        <v>Allen</v>
      </c>
      <c r="E116" t="str">
        <f>_xlfn.IFNA(VLOOKUP(A116,CLASS!A:I,5,FALSE),"")</f>
        <v>A</v>
      </c>
      <c r="F116" t="str">
        <f>_xlfn.IFNA(VLOOKUP(A116,CLASS!A:I,6,FALSE),"")</f>
        <v>A</v>
      </c>
      <c r="G116" t="str">
        <f>_xlfn.IFNA(VLOOKUP(A116,CLASS!A:I,7,FALSE),"")</f>
        <v>A</v>
      </c>
      <c r="H116" t="str">
        <f>_xlfn.IFNA(VLOOKUP(A116,CLASS!A:I,8,FALSE),"")</f>
        <v>A</v>
      </c>
      <c r="I116" t="str">
        <f>_xlfn.IFNA(VLOOKUP(A116,CLASS!A:I,9,FALSE),"")</f>
        <v>VET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VLOOKUP(B116,CLASS!B:AH,19,FALSE)</f>
        <v>0</v>
      </c>
      <c r="M116">
        <f>_xlfn.IFNA(VLOOKUP(E116,HandicapLookup!A:B,2,FALSE),"")</f>
        <v>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S116" t="str">
        <f>IF(R116&gt;1,J116,"")</f>
        <v/>
      </c>
      <c r="T116" t="str">
        <f>IF(R116&gt;=1,R116,"")</f>
        <v/>
      </c>
      <c r="V116" s="6"/>
      <c r="W116" s="6"/>
      <c r="X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hidden="1" x14ac:dyDescent="0.35">
      <c r="A117">
        <f>CLASS!A96</f>
        <v>138085</v>
      </c>
      <c r="B117" t="str">
        <f>CLASS!B96</f>
        <v>EE138085</v>
      </c>
      <c r="C117" t="str">
        <f>_xlfn.IFNA((VLOOKUP(A117,CLASS!A:AY,3,FALSE)),"")</f>
        <v>Peter</v>
      </c>
      <c r="D117" t="str">
        <f>_xlfn.IFNA((VLOOKUP(A117,CLASS!A:AY,4,FALSE)),"")</f>
        <v>Mills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SNR</v>
      </c>
      <c r="J117" t="str">
        <f>_xlfn.IFNA((VLOOKUP(A117,CLASS!A:AY,10,FALSE)),"")</f>
        <v>SDGC</v>
      </c>
      <c r="K117" t="str">
        <f>_xlfn.IFNA((VLOOKUP(J117,DivisionLookup!A:B,2,FALSE)),"")</f>
        <v>South</v>
      </c>
      <c r="L117">
        <f>VLOOKUP(B117,CLASS!B:AH,19,FALSE)</f>
        <v>0</v>
      </c>
      <c r="M117">
        <f>_xlfn.IFNA(VLOOKUP(E117,HandicapLookup!A:B,2,FALSE),"")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S117" t="str">
        <f>IF(R117&gt;1,J117,"")</f>
        <v/>
      </c>
      <c r="T117" t="str">
        <f>IF(R117&gt;=1,R117,"")</f>
        <v/>
      </c>
    </row>
    <row r="118" spans="1:48" x14ac:dyDescent="0.35">
      <c r="A118">
        <f>CLASS!A106</f>
        <v>11003</v>
      </c>
      <c r="B118" t="str">
        <f>CLASS!B106</f>
        <v>EE11003</v>
      </c>
      <c r="C118" t="str">
        <f>_xlfn.IFNA((VLOOKUP(A118,CLASS!A:AY,3,FALSE)),"")</f>
        <v>Bob</v>
      </c>
      <c r="D118" t="str">
        <f>_xlfn.IFNA((VLOOKUP(A118,CLASS!A:AY,4,FALSE)),"")</f>
        <v>Meadows</v>
      </c>
      <c r="E118" t="str">
        <f>_xlfn.IFNA(VLOOKUP(A118,CLASS!A:I,5,FALSE),"")</f>
        <v>A</v>
      </c>
      <c r="F118" t="str">
        <f>_xlfn.IFNA(VLOOKUP(A118,CLASS!A:I,6,FALSE),"")</f>
        <v>A</v>
      </c>
      <c r="G118" t="str">
        <f>_xlfn.IFNA(VLOOKUP(A118,CLASS!A:I,7,FALSE),"")</f>
        <v>A</v>
      </c>
      <c r="H118" t="str">
        <f>_xlfn.IFNA(VLOOKUP(A118,CLASS!A:I,8,FALSE),"")</f>
        <v>A</v>
      </c>
      <c r="I118" t="str">
        <f>_xlfn.IFNA(VLOOKUP(A118,CLASS!A:I,9,FALSE),"")</f>
        <v>VET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VLOOKUP(B118,CLASS!B:AH,19,FALSE)</f>
        <v>0</v>
      </c>
      <c r="M118">
        <f>_xlfn.IFNA(VLOOKUP(E118,HandicapLookup!A:B,2,FALSE),"")</f>
        <v>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IF(R118&gt;1,J118,"")</f>
        <v/>
      </c>
      <c r="T118" t="str">
        <f>IF(R118&gt;=1,R118,"")</f>
        <v/>
      </c>
    </row>
    <row r="119" spans="1:48" x14ac:dyDescent="0.35">
      <c r="A119">
        <f>CLASS!A194</f>
        <v>141272</v>
      </c>
      <c r="B119" t="str">
        <f>CLASS!B194</f>
        <v>EE141272</v>
      </c>
      <c r="C119" t="str">
        <f>_xlfn.IFNA((VLOOKUP(A119,CLASS!A:AY,3,FALSE)),"")</f>
        <v>Greg</v>
      </c>
      <c r="D119" t="str">
        <f>_xlfn.IFNA((VLOOKUP(A119,CLASS!A:AY,4,FALSE)),"")</f>
        <v>Holmes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SNR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VLOOKUP(B119,CLASS!B:AH,19,FALSE)</f>
        <v>0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t="str">
        <f>IF(R119&gt;1,J119,"")</f>
        <v/>
      </c>
      <c r="T119" t="str">
        <f>IF(R119&gt;=1,R119,"")</f>
        <v/>
      </c>
    </row>
    <row r="120" spans="1:48" x14ac:dyDescent="0.35">
      <c r="A120">
        <f>CLASS!A19</f>
        <v>120545</v>
      </c>
      <c r="B120" t="str">
        <f>CLASS!B19</f>
        <v>EE120545</v>
      </c>
      <c r="C120" t="str">
        <f>_xlfn.IFNA((VLOOKUP(A120,CLASS!A:AY,3,FALSE)),"")</f>
        <v>David</v>
      </c>
      <c r="D120" t="str">
        <f>_xlfn.IFNA((VLOOKUP(A120,CLASS!A:AY,4,FALSE)),"")</f>
        <v>Ferriman</v>
      </c>
      <c r="E120" t="str">
        <f>_xlfn.IFNA(VLOOKUP(A120,CLASS!A:I,5,FALSE),"")</f>
        <v>AAA</v>
      </c>
      <c r="F120" t="str">
        <f>_xlfn.IFNA(VLOOKUP(A120,CLASS!A:I,6,FALSE),"")</f>
        <v>AAA</v>
      </c>
      <c r="G120" t="str">
        <f>_xlfn.IFNA(VLOOKUP(A120,CLASS!A:I,7,FALSE),"")</f>
        <v>AAA</v>
      </c>
      <c r="H120" t="str">
        <f>_xlfn.IFNA(VLOOKUP(A120,CLASS!A:I,8,FALSE),"")</f>
        <v>AAA</v>
      </c>
      <c r="I120" t="str">
        <f>_xlfn.IFNA(VLOOKUP(A120,CLASS!A:I,9,FALSE),"")</f>
        <v>SNR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VLOOKUP(B120,CLASS!B:AH,19,FALSE)</f>
        <v>0</v>
      </c>
      <c r="M120">
        <f>_xlfn.IFNA(VLOOKUP(E120,HandicapLookup!A:B,2,FALSE),"")</f>
        <v>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IF(R120&gt;1,J120,"")</f>
        <v/>
      </c>
      <c r="T120" t="str">
        <f>IF(R120&gt;=1,R120,"")</f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35">
      <c r="A121">
        <f>CLASS!A207</f>
        <v>132934</v>
      </c>
      <c r="B121" t="str">
        <f>CLASS!B207</f>
        <v>EE132934</v>
      </c>
      <c r="C121" t="str">
        <f>_xlfn.IFNA((VLOOKUP(A121,CLASS!A:AY,3,FALSE)),"")</f>
        <v>Tyrone</v>
      </c>
      <c r="D121" t="str">
        <f>_xlfn.IFNA((VLOOKUP(A121,CLASS!A:AY,4,FALSE)),"")</f>
        <v>Clark</v>
      </c>
      <c r="E121" t="str">
        <f>_xlfn.IFNA(VLOOKUP(A121,CLASS!A:I,5,FALSE),"")</f>
        <v>C</v>
      </c>
      <c r="F121" t="str">
        <f>_xlfn.IFNA(VLOOKUP(A121,CLASS!A:I,6,FALSE),"")</f>
        <v>C</v>
      </c>
      <c r="G121" t="str">
        <f>_xlfn.IFNA(VLOOKUP(A121,CLASS!A:I,7,FALSE),"")</f>
        <v>C</v>
      </c>
      <c r="H121" t="str">
        <f>_xlfn.IFNA(VLOOKUP(A121,CLASS!A:I,8,FALSE),"")</f>
        <v>C</v>
      </c>
      <c r="I121" t="str">
        <f>_xlfn.IFNA(VLOOKUP(A121,CLASS!A:I,9,FALSE),"")</f>
        <v>SNR</v>
      </c>
      <c r="J121" t="str">
        <f>_xlfn.IFNA((VLOOKUP(A121,CLASS!A:AY,10,FALSE)),"")</f>
        <v>ST</v>
      </c>
      <c r="K121" t="str">
        <f>_xlfn.IFNA((VLOOKUP(J121,DivisionLookup!A:B,2,FALSE)),"")</f>
        <v>North</v>
      </c>
      <c r="L121">
        <f>VLOOKUP(B121,CLASS!B:AH,19,FALSE)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IF(R121&gt;1,J121,"")</f>
        <v/>
      </c>
      <c r="T121" t="str">
        <f>IF(R121&gt;=1,R121,"")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35">
      <c r="A122">
        <f>CLASS!A115</f>
        <v>62297</v>
      </c>
      <c r="B122" t="str">
        <f>CLASS!B115</f>
        <v>EE62297</v>
      </c>
      <c r="C122" t="str">
        <f>_xlfn.IFNA((VLOOKUP(A122,CLASS!A:AY,3,FALSE)),"")</f>
        <v>Paul</v>
      </c>
      <c r="D122" t="str">
        <f>_xlfn.IFNA((VLOOKUP(A122,CLASS!A:AY,4,FALSE)),"")</f>
        <v>White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VLOOKUP(B122,CLASS!B:AH,19,FALSE)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IF(R122&gt;1,J122,"")</f>
        <v/>
      </c>
      <c r="T122" t="str">
        <f>IF(R122&gt;=1,R122,"")</f>
        <v/>
      </c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hidden="1" x14ac:dyDescent="0.35">
      <c r="A123">
        <f>CLASS!A196</f>
        <v>100000</v>
      </c>
      <c r="B123" t="str">
        <f>CLASS!B196</f>
        <v>EE100000</v>
      </c>
      <c r="C123" t="str">
        <f>_xlfn.IFNA((VLOOKUP(A123,CLASS!A:AY,3,FALSE)),"")</f>
        <v>Kenneth</v>
      </c>
      <c r="D123" t="str">
        <f>_xlfn.IFNA((VLOOKUP(A123,CLASS!A:AY,4,FALSE)),"")</f>
        <v>Farr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VET</v>
      </c>
      <c r="J123" t="str">
        <f>_xlfn.IFNA((VLOOKUP(A123,CLASS!A:AY,10,FALSE)),"")</f>
        <v>OLSS</v>
      </c>
      <c r="K123" t="str">
        <f>_xlfn.IFNA((VLOOKUP(J123,DivisionLookup!A:B,2,FALSE)),"")</f>
        <v>South</v>
      </c>
      <c r="L123">
        <f>VLOOKUP(B123,CLASS!B:AH,19,FALSE)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IF(R123&gt;1,J123,"")</f>
        <v/>
      </c>
      <c r="T123" t="str">
        <f>IF(R123&gt;=1,R123,"")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CLASS!A152</f>
        <v>136388</v>
      </c>
      <c r="B124" t="str">
        <f>CLASS!B152</f>
        <v>EE136388</v>
      </c>
      <c r="C124" t="str">
        <f>_xlfn.IFNA((VLOOKUP(A124,CLASS!A:AY,3,FALSE)),"")</f>
        <v>Patrick</v>
      </c>
      <c r="D124" t="str">
        <f>_xlfn.IFNA((VLOOKUP(A124,CLASS!A:AY,4,FALSE)),"")</f>
        <v>Bird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VLOOKUP(B124,CLASS!B:AH,19,FALSE)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IF(R124&gt;1,J124,"")</f>
        <v/>
      </c>
      <c r="T124" t="str">
        <f>IF(R124&gt;=1,R124,"")</f>
        <v/>
      </c>
    </row>
    <row r="125" spans="1:48" hidden="1" x14ac:dyDescent="0.35">
      <c r="A125">
        <f>CLASS!A54</f>
        <v>135536</v>
      </c>
      <c r="B125" t="str">
        <f>CLASS!B54</f>
        <v>EE135536</v>
      </c>
      <c r="C125" t="str">
        <f>_xlfn.IFNA((VLOOKUP(A125,CLASS!A:AY,3,FALSE)),"")</f>
        <v>Daniel</v>
      </c>
      <c r="D125" t="str">
        <f>_xlfn.IFNA((VLOOKUP(A125,CLASS!A:AY,4,FALSE)),"")</f>
        <v>King</v>
      </c>
      <c r="E125" t="str">
        <f>_xlfn.IFNA(VLOOKUP(A125,CLASS!A:I,5,FALSE),"")</f>
        <v>A</v>
      </c>
      <c r="F125" t="str">
        <f>_xlfn.IFNA(VLOOKUP(A125,CLASS!A:I,6,FALSE),"")</f>
        <v>A</v>
      </c>
      <c r="G125" t="str">
        <f>_xlfn.IFNA(VLOOKUP(A125,CLASS!A:I,7,FALSE),"")</f>
        <v>A</v>
      </c>
      <c r="H125" t="str">
        <f>_xlfn.IFNA(VLOOKUP(A125,CLASS!A:I,8,FALSE),"")</f>
        <v>A</v>
      </c>
      <c r="I125" t="str">
        <f>_xlfn.IFNA(VLOOKUP(A125,CLASS!A:I,9,FALSE),"")</f>
        <v>CLT</v>
      </c>
      <c r="J125" t="str">
        <f>_xlfn.IFNA((VLOOKUP(A125,CLASS!A:AY,10,FALSE)),"")</f>
        <v>SDGC</v>
      </c>
      <c r="K125" t="str">
        <f>_xlfn.IFNA((VLOOKUP(J125,DivisionLookup!A:B,2,FALSE)),"")</f>
        <v>South</v>
      </c>
      <c r="L125">
        <f>VLOOKUP(B125,CLASS!B:AH,19,FALSE)</f>
        <v>0</v>
      </c>
      <c r="M125">
        <f>_xlfn.IFNA(VLOOKUP(E125,HandicapLookup!A:B,2,FALSE),"")</f>
        <v>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IF(R125&gt;1,J125,"")</f>
        <v/>
      </c>
      <c r="T125" t="str">
        <f>IF(R125&gt;=1,R125,"")</f>
        <v/>
      </c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H125" s="6"/>
      <c r="AI125" s="3"/>
      <c r="AJ125" s="3"/>
      <c r="AK125" s="8"/>
      <c r="AL125" s="3"/>
      <c r="AM125" s="3"/>
      <c r="AN125" s="3"/>
      <c r="AO125" s="3"/>
      <c r="AP125" s="3"/>
      <c r="AQ125" s="3"/>
      <c r="AR125" s="3"/>
      <c r="AS125" s="3"/>
      <c r="AT125" s="3"/>
      <c r="AU125" s="8"/>
      <c r="AV125" s="3"/>
    </row>
    <row r="126" spans="1:48" x14ac:dyDescent="0.35">
      <c r="A126">
        <f>CLASS!A118</f>
        <v>137654</v>
      </c>
      <c r="B126" t="str">
        <f>CLASS!B118</f>
        <v>EE137654</v>
      </c>
      <c r="C126" t="str">
        <f>_xlfn.IFNA((VLOOKUP(A126,CLASS!A:AY,3,FALSE)),"")</f>
        <v>Jake</v>
      </c>
      <c r="D126" t="str">
        <f>_xlfn.IFNA((VLOOKUP(A126,CLASS!A:AY,4,FALSE)),"")</f>
        <v>Meakins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ORST</v>
      </c>
      <c r="K126" t="str">
        <f>_xlfn.IFNA((VLOOKUP(J126,DivisionLookup!A:B,2,FALSE)),"")</f>
        <v>North</v>
      </c>
      <c r="L126">
        <f>VLOOKUP(B126,CLASS!B:AH,19,FALSE)</f>
        <v>75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85</v>
      </c>
      <c r="S126" t="str">
        <f>IF(R126&gt;1,J126,"")</f>
        <v/>
      </c>
      <c r="T126" t="str">
        <f>IF(R126&gt;=1,R126,"")</f>
        <v/>
      </c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hidden="1" x14ac:dyDescent="0.35">
      <c r="A127">
        <f>CLASS!A197</f>
        <v>136649</v>
      </c>
      <c r="B127" t="str">
        <f>CLASS!B197</f>
        <v>EE136649</v>
      </c>
      <c r="C127" t="str">
        <f>_xlfn.IFNA((VLOOKUP(A127,CLASS!A:AY,3,FALSE)),"")</f>
        <v>Neil</v>
      </c>
      <c r="D127" t="str">
        <f>_xlfn.IFNA((VLOOKUP(A127,CLASS!A:AY,4,FALSE)),"")</f>
        <v>Hogg</v>
      </c>
      <c r="E127" t="str">
        <f>_xlfn.IFNA(VLOOKUP(A127,CLASS!A:I,5,FALSE),"")</f>
        <v>C</v>
      </c>
      <c r="F127" t="str">
        <f>_xlfn.IFNA(VLOOKUP(A127,CLASS!A:I,6,FALSE),"")</f>
        <v>C</v>
      </c>
      <c r="G127" t="str">
        <f>_xlfn.IFNA(VLOOKUP(A127,CLASS!A:I,7,FALSE),"")</f>
        <v>C</v>
      </c>
      <c r="H127" t="str">
        <f>_xlfn.IFNA(VLOOKUP(A127,CLASS!A:I,8,FALSE),"")</f>
        <v>C</v>
      </c>
      <c r="I127" t="str">
        <f>_xlfn.IFNA(VLOOKUP(A127,CLASS!A:I,9,FALSE),"")</f>
        <v>VET</v>
      </c>
      <c r="J127" t="str">
        <f>_xlfn.IFNA((VLOOKUP(A127,CLASS!A:AY,10,FALSE)),"")</f>
        <v>AGL</v>
      </c>
      <c r="K127" t="str">
        <f>_xlfn.IFNA((VLOOKUP(J127,DivisionLookup!A:B,2,FALSE)),"")</f>
        <v>South</v>
      </c>
      <c r="L127">
        <f>VLOOKUP(B127,CLASS!B:AH,19,FALSE)</f>
        <v>0</v>
      </c>
      <c r="M127">
        <f>_xlfn.IFNA(VLOOKUP(E127,HandicapLookup!A:B,2,FALSE),"")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IF(R127&gt;1,J127,"")</f>
        <v/>
      </c>
      <c r="T127" t="str">
        <f>IF(R127&gt;=1,R127,"")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hidden="1" x14ac:dyDescent="0.35">
      <c r="A128">
        <f>CLASS!A180</f>
        <v>137814</v>
      </c>
      <c r="B128" t="str">
        <f>CLASS!B180</f>
        <v>EE137814</v>
      </c>
      <c r="C128" t="str">
        <f>_xlfn.IFNA((VLOOKUP(A128,CLASS!A:AY,3,FALSE)),"")</f>
        <v>Stephen</v>
      </c>
      <c r="D128" t="str">
        <f>_xlfn.IFNA((VLOOKUP(A128,CLASS!A:AY,4,FALSE)),"")</f>
        <v>Crowley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VLOOKUP(B128,CLASS!B:AH,19,FALSE)</f>
        <v>0</v>
      </c>
      <c r="M128">
        <f>_xlfn.IFNA(VLOOKUP(E128,HandicapLookup!A:B,2,FALSE),"")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IF(R128&gt;1,J128,"")</f>
        <v/>
      </c>
      <c r="T128" t="str">
        <f>IF(R128&gt;=1,R128,"")</f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x14ac:dyDescent="0.35">
      <c r="A129">
        <f>CLASS!A176</f>
        <v>139306</v>
      </c>
      <c r="B129" t="str">
        <f>CLASS!B176</f>
        <v>EE139306</v>
      </c>
      <c r="C129" t="str">
        <f>_xlfn.IFNA((VLOOKUP(A129,CLASS!A:AY,3,FALSE)),"")</f>
        <v>Geoffrey</v>
      </c>
      <c r="D129" t="str">
        <f>_xlfn.IFNA((VLOOKUP(A129,CLASS!A:AY,4,FALSE)),"")</f>
        <v>Simmonds</v>
      </c>
      <c r="E129" t="str">
        <f>_xlfn.IFNA(VLOOKUP(A129,CLASS!A:I,5,FALSE),"")</f>
        <v>C</v>
      </c>
      <c r="F129" t="str">
        <f>_xlfn.IFNA(VLOOKUP(A129,CLASS!A:I,6,FALSE),"")</f>
        <v>C</v>
      </c>
      <c r="G129" t="str">
        <f>_xlfn.IFNA(VLOOKUP(A129,CLASS!A:I,7,FALSE),"")</f>
        <v>C</v>
      </c>
      <c r="H129" t="str">
        <f>_xlfn.IFNA(VLOOKUP(A129,CLASS!A:I,8,FALSE),"")</f>
        <v>C</v>
      </c>
      <c r="I129" t="str">
        <f>_xlfn.IFNA(VLOOKUP(A129,CLASS!A:I,9,FALSE),"")</f>
        <v>SNR</v>
      </c>
      <c r="J129" t="str">
        <f>_xlfn.IFNA((VLOOKUP(A129,CLASS!A:AY,10,FALSE)),"")</f>
        <v>ORST</v>
      </c>
      <c r="K129" t="str">
        <f>_xlfn.IFNA((VLOOKUP(J129,DivisionLookup!A:B,2,FALSE)),"")</f>
        <v>North</v>
      </c>
      <c r="L129">
        <f>VLOOKUP(B129,CLASS!B:AH,19,FALSE)</f>
        <v>55</v>
      </c>
      <c r="M129">
        <f>_xlfn.IFNA(VLOOKUP(E129,HandicapLookup!A:B,2,FALSE),"")</f>
        <v>15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70</v>
      </c>
      <c r="R129">
        <v>155</v>
      </c>
      <c r="S129" t="str">
        <f>IF(R129&gt;1,J129,"")</f>
        <v>ORST</v>
      </c>
      <c r="T129">
        <f>IF(R129&gt;=1,R129,"")</f>
        <v>155</v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hidden="1" x14ac:dyDescent="0.35">
      <c r="A130">
        <f>CLASS!A208</f>
        <v>127073</v>
      </c>
      <c r="B130" t="str">
        <f>CLASS!B208</f>
        <v>EE127073</v>
      </c>
      <c r="C130" t="str">
        <f>_xlfn.IFNA((VLOOKUP(A130,CLASS!A:AY,3,FALSE)),"")</f>
        <v>Timothy</v>
      </c>
      <c r="D130" t="str">
        <f>_xlfn.IFNA((VLOOKUP(A130,CLASS!A:AY,4,FALSE)),"")</f>
        <v>Dawson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>C</v>
      </c>
      <c r="I130" t="str">
        <f>_xlfn.IFNA(VLOOKUP(A130,CLASS!A:I,9,FALSE),"")</f>
        <v>VET</v>
      </c>
      <c r="J130" t="str">
        <f>_xlfn.IFNA((VLOOKUP(A130,CLASS!A:AY,10,FALSE)),"")</f>
        <v>OLSS</v>
      </c>
      <c r="K130" t="str">
        <f>_xlfn.IFNA((VLOOKUP(J130,DivisionLookup!A:B,2,FALSE)),"")</f>
        <v>South</v>
      </c>
      <c r="L130">
        <f>VLOOKUP(B130,CLASS!B:AH,19,FALSE)</f>
        <v>0</v>
      </c>
      <c r="M130">
        <f>_xlfn.IFNA(VLOOKUP(E130,HandicapLookup!A:B,2,FALSE),"")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S130" t="str">
        <f>IF(R130&gt;1,J130,"")</f>
        <v/>
      </c>
      <c r="T130" t="str">
        <f>IF(R130&gt;=1,R130,"")</f>
        <v/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x14ac:dyDescent="0.35">
      <c r="A131">
        <f>CLASS!A88</f>
        <v>111096</v>
      </c>
      <c r="B131" t="str">
        <f>CLASS!B88</f>
        <v>EE111096</v>
      </c>
      <c r="C131" t="str">
        <f>_xlfn.IFNA((VLOOKUP(A131,CLASS!A:AY,3,FALSE)),"")</f>
        <v>Craig</v>
      </c>
      <c r="D131" t="str">
        <f>_xlfn.IFNA((VLOOKUP(A131,CLASS!A:AY,4,FALSE)),"")</f>
        <v>Tolley</v>
      </c>
      <c r="E131" t="str">
        <f>_xlfn.IFNA(VLOOKUP(A131,CLASS!A:I,5,FALSE),"")</f>
        <v>A</v>
      </c>
      <c r="F131" t="str">
        <f>_xlfn.IFNA(VLOOKUP(A131,CLASS!A:I,6,FALSE),"")</f>
        <v>A</v>
      </c>
      <c r="G131" t="str">
        <f>_xlfn.IFNA(VLOOKUP(A131,CLASS!A:I,7,FALSE),"")</f>
        <v>A</v>
      </c>
      <c r="H131" t="str">
        <f>_xlfn.IFNA(VLOOKUP(A131,CLASS!A:I,8,FALSE),"")</f>
        <v>A</v>
      </c>
      <c r="I131" t="str">
        <f>_xlfn.IFNA(VLOOKUP(A131,CLASS!A:I,9,FALSE),"")</f>
        <v>SNR</v>
      </c>
      <c r="J131" t="str">
        <f>_xlfn.IFNA((VLOOKUP(A131,CLASS!A:AY,10,FALSE)),"")</f>
        <v>ORST</v>
      </c>
      <c r="K131" t="str">
        <f>_xlfn.IFNA((VLOOKUP(J131,DivisionLookup!A:B,2,FALSE)),"")</f>
        <v>North</v>
      </c>
      <c r="L131">
        <f>VLOOKUP(B131,CLASS!B:AH,19,FALSE)</f>
        <v>0</v>
      </c>
      <c r="M131">
        <f>_xlfn.IFNA(VLOOKUP(E131,HandicapLookup!A:B,2,FALSE),"")</f>
        <v>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IF(R131&gt;1,J131,"")</f>
        <v/>
      </c>
      <c r="T131" t="str">
        <f>IF(R131&gt;=1,R131,"")</f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x14ac:dyDescent="0.35">
      <c r="A132">
        <f>CLASS!A5</f>
        <v>88811</v>
      </c>
      <c r="B132" t="str">
        <f>CLASS!B5</f>
        <v>EE88811</v>
      </c>
      <c r="C132" t="str">
        <f>_xlfn.IFNA((VLOOKUP(A132,CLASS!A:AY,3,FALSE)),"")</f>
        <v>Martin</v>
      </c>
      <c r="D132" t="str">
        <f>_xlfn.IFNA((VLOOKUP(A132,CLASS!A:AY,4,FALSE)),"")</f>
        <v>Myers</v>
      </c>
      <c r="E132" t="str">
        <f>_xlfn.IFNA(VLOOKUP(A132,CLASS!A:I,5,FALSE),"")</f>
        <v>AAA</v>
      </c>
      <c r="F132" t="str">
        <f>_xlfn.IFNA(VLOOKUP(A132,CLASS!A:I,6,FALSE),"")</f>
        <v>AAA</v>
      </c>
      <c r="G132" t="str">
        <f>_xlfn.IFNA(VLOOKUP(A132,CLASS!A:I,7,FALSE),"")</f>
        <v>AAA</v>
      </c>
      <c r="H132" t="str">
        <f>_xlfn.IFNA(VLOOKUP(A132,CLASS!A:I,8,FALSE),"")</f>
        <v>AAA</v>
      </c>
      <c r="I132" t="str">
        <f>_xlfn.IFNA(VLOOKUP(A132,CLASS!A:I,9,FALSE),"")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VLOOKUP(B132,CLASS!B:AH,19,FALSE)</f>
        <v>94</v>
      </c>
      <c r="M132">
        <f>_xlfn.IFNA(VLOOKUP(E132,HandicapLookup!A:B,2,FALSE),"")</f>
        <v>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94</v>
      </c>
      <c r="S132" t="str">
        <f>IF(R132&gt;1,J132,"")</f>
        <v/>
      </c>
      <c r="T132" t="str">
        <f>IF(R132&gt;=1,R132,"")</f>
        <v/>
      </c>
    </row>
    <row r="133" spans="1:48" hidden="1" x14ac:dyDescent="0.35">
      <c r="A133">
        <f>CLASS!A39</f>
        <v>136284</v>
      </c>
      <c r="B133" t="str">
        <f>CLASS!B39</f>
        <v>EE136284</v>
      </c>
      <c r="C133" t="str">
        <f>_xlfn.IFNA((VLOOKUP(A133,CLASS!A:AY,3,FALSE)),"")</f>
        <v>Matthew</v>
      </c>
      <c r="D133" t="str">
        <f>_xlfn.IFNA((VLOOKUP(A133,CLASS!A:AY,4,FALSE)),"")</f>
        <v>Haffenden</v>
      </c>
      <c r="E133" t="str">
        <f>_xlfn.IFNA(VLOOKUP(A133,CLASS!A:I,5,FALSE),"")</f>
        <v>AA</v>
      </c>
      <c r="F133" t="str">
        <f>_xlfn.IFNA(VLOOKUP(A133,CLASS!A:I,6,FALSE),"")</f>
        <v>AA</v>
      </c>
      <c r="G133" t="str">
        <f>_xlfn.IFNA(VLOOKUP(A133,CLASS!A:I,7,FALSE),"")</f>
        <v>AA</v>
      </c>
      <c r="H133" t="str">
        <f>_xlfn.IFNA(VLOOKUP(A133,CLASS!A:I,8,FALSE),"")</f>
        <v>AA</v>
      </c>
      <c r="I133" t="str">
        <f>_xlfn.IFNA(VLOOKUP(A133,CLASS!A:I,9,FALSE),"")</f>
        <v>SNR</v>
      </c>
      <c r="J133" t="str">
        <f>_xlfn.IFNA((VLOOKUP(A133,CLASS!A:AY,10,FALSE)),"")</f>
        <v>SDGC</v>
      </c>
      <c r="K133" t="str">
        <f>_xlfn.IFNA((VLOOKUP(J133,DivisionLookup!A:B,2,FALSE)),"")</f>
        <v>South</v>
      </c>
      <c r="L133">
        <f>VLOOKUP(B133,CLASS!B:AH,19,FALSE)</f>
        <v>0</v>
      </c>
      <c r="M133">
        <f>_xlfn.IFNA(VLOOKUP(E133,HandicapLookup!A:B,2,FALSE),"")</f>
        <v>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R133" s="31"/>
      <c r="S133" t="str">
        <f>IF(R133&gt;1,J133,"")</f>
        <v/>
      </c>
      <c r="T133" t="str">
        <f>IF(R133&gt;=1,R133,"")</f>
        <v/>
      </c>
    </row>
    <row r="134" spans="1:48" hidden="1" x14ac:dyDescent="0.35">
      <c r="A134">
        <f>CLASS!A57</f>
        <v>61</v>
      </c>
      <c r="B134" t="str">
        <f>CLASS!B57</f>
        <v>EE61</v>
      </c>
      <c r="C134" t="str">
        <f>_xlfn.IFNA((VLOOKUP(A134,CLASS!A:AY,3,FALSE)),"")</f>
        <v>Chris</v>
      </c>
      <c r="D134" t="str">
        <f>_xlfn.IFNA((VLOOKUP(A134,CLASS!A:AY,4,FALSE)),"")</f>
        <v>Morgan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SNR</v>
      </c>
      <c r="J134" t="str">
        <f>_xlfn.IFNA((VLOOKUP(A134,CLASS!A:AY,10,FALSE)),"")</f>
        <v>SDGC</v>
      </c>
      <c r="K134" t="str">
        <f>_xlfn.IFNA((VLOOKUP(J134,DivisionLookup!A:B,2,FALSE)),"")</f>
        <v>South</v>
      </c>
      <c r="L134">
        <f>VLOOKUP(B134,CLASS!B:AH,19,FALSE)</f>
        <v>0</v>
      </c>
      <c r="M134">
        <f>_xlfn.IFNA(VLOOKUP(E134,HandicapLookup!A:B,2,FALSE),"")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IF(R134&gt;1,J134,"")</f>
        <v/>
      </c>
      <c r="T134" t="str">
        <f>IF(R134&gt;=1,R134,"")</f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hidden="1" x14ac:dyDescent="0.35">
      <c r="A135">
        <f>CLASS!A116</f>
        <v>142260</v>
      </c>
      <c r="B135" t="str">
        <f>CLASS!B116</f>
        <v>EE142260</v>
      </c>
      <c r="C135" t="str">
        <f>_xlfn.IFNA((VLOOKUP(A135,CLASS!A:AY,3,FALSE)),"")</f>
        <v>Andy</v>
      </c>
      <c r="D135" t="str">
        <f>_xlfn.IFNA((VLOOKUP(A135,CLASS!A:AY,4,FALSE)),"")</f>
        <v>Watson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SDGC</v>
      </c>
      <c r="K135" t="str">
        <f>_xlfn.IFNA((VLOOKUP(J135,DivisionLookup!A:B,2,FALSE)),"")</f>
        <v>South</v>
      </c>
      <c r="L135">
        <f>VLOOKUP(B135,CLASS!B:AH,19,FALSE)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S135" t="str">
        <f>IF(R135&gt;1,J135,"")</f>
        <v/>
      </c>
      <c r="T135" t="str">
        <f>IF(R135&gt;=1,R135,"")</f>
        <v/>
      </c>
    </row>
    <row r="136" spans="1:48" hidden="1" x14ac:dyDescent="0.35">
      <c r="A136">
        <f>CLASS!A179</f>
        <v>140288</v>
      </c>
      <c r="B136" t="str">
        <f>CLASS!B179</f>
        <v>EE140288</v>
      </c>
      <c r="C136" t="str">
        <f>_xlfn.IFNA((VLOOKUP(A136,CLASS!A:AY,3,FALSE)),"")</f>
        <v>Chris</v>
      </c>
      <c r="D136" t="str">
        <f>_xlfn.IFNA((VLOOKUP(A136,CLASS!A:AY,4,FALSE)),"")</f>
        <v>Brown</v>
      </c>
      <c r="E136" t="str">
        <f>_xlfn.IFNA(VLOOKUP(A136,CLASS!A:I,5,FALSE),"")</f>
        <v>C</v>
      </c>
      <c r="F136" t="str">
        <f>_xlfn.IFNA(VLOOKUP(A136,CLASS!A:I,6,FALSE),"")</f>
        <v>C</v>
      </c>
      <c r="G136" t="str">
        <f>_xlfn.IFNA(VLOOKUP(A136,CLASS!A:I,7,FALSE),"")</f>
        <v>C</v>
      </c>
      <c r="H136" t="str">
        <f>_xlfn.IFNA(VLOOKUP(A136,CLASS!A:I,8,FALSE),"")</f>
        <v>C</v>
      </c>
      <c r="I136" t="str">
        <f>_xlfn.IFNA(VLOOKUP(A136,CLASS!A:I,9,FALSE),"")</f>
        <v>SNR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VLOOKUP(B136,CLASS!B:AH,19,FALSE)</f>
        <v>0</v>
      </c>
      <c r="M136">
        <f>_xlfn.IFNA(VLOOKUP(E136,HandicapLookup!A:B,2,FALSE),"")</f>
        <v>15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0</v>
      </c>
      <c r="S136" t="str">
        <f>IF(R136&gt;1,J136,"")</f>
        <v/>
      </c>
      <c r="T136" t="str">
        <f>IF(R136&gt;=1,R136,"")</f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x14ac:dyDescent="0.35">
      <c r="A137">
        <f>CLASS!A6</f>
        <v>27697</v>
      </c>
      <c r="B137" t="str">
        <f>CLASS!B6</f>
        <v>EE27697</v>
      </c>
      <c r="C137" t="str">
        <f>_xlfn.IFNA((VLOOKUP(A137,CLASS!A:AY,3,FALSE)),"")</f>
        <v>Robert</v>
      </c>
      <c r="D137" t="str">
        <f>_xlfn.IFNA((VLOOKUP(A137,CLASS!A:AY,4,FALSE)),"")</f>
        <v>Palmer</v>
      </c>
      <c r="E137" t="str">
        <f>_xlfn.IFNA(VLOOKUP(A137,CLASS!A:I,5,FALSE),"")</f>
        <v>AAA</v>
      </c>
      <c r="F137" t="str">
        <f>_xlfn.IFNA(VLOOKUP(A137,CLASS!A:I,6,FALSE),"")</f>
        <v>AAA</v>
      </c>
      <c r="G137" t="str">
        <f>_xlfn.IFNA(VLOOKUP(A137,CLASS!A:I,7,FALSE),"")</f>
        <v>AAA</v>
      </c>
      <c r="H137" t="str">
        <f>_xlfn.IFNA(VLOOKUP(A137,CLASS!A:I,8,FALSE),"")</f>
        <v>AAA</v>
      </c>
      <c r="I137" t="str">
        <f>_xlfn.IFNA(VLOOKUP(A137,CLASS!A:I,9,FALSE),"")</f>
        <v>VET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VLOOKUP(B137,CLASS!B:AH,19,FALSE)</f>
        <v>88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88</v>
      </c>
      <c r="R137" s="31"/>
      <c r="S137" t="str">
        <f>IF(R137&gt;1,J137,"")</f>
        <v/>
      </c>
      <c r="T137" t="str">
        <f>IF(R137&gt;=1,R137,"")</f>
        <v/>
      </c>
    </row>
    <row r="138" spans="1:48" hidden="1" x14ac:dyDescent="0.35">
      <c r="A138">
        <f>CLASS!A168</f>
        <v>124600</v>
      </c>
      <c r="B138" t="str">
        <f>CLASS!B168</f>
        <v>EE124600</v>
      </c>
      <c r="C138" t="str">
        <f>_xlfn.IFNA((VLOOKUP(A138,CLASS!A:AY,3,FALSE)),"")</f>
        <v>Richard</v>
      </c>
      <c r="D138" t="str">
        <f>_xlfn.IFNA((VLOOKUP(A138,CLASS!A:AY,4,FALSE)),"")</f>
        <v>Brown</v>
      </c>
      <c r="E138" t="str">
        <f>_xlfn.IFNA(VLOOKUP(A138,CLASS!A:I,5,FALSE),"")</f>
        <v>C</v>
      </c>
      <c r="F138" t="str">
        <f>_xlfn.IFNA(VLOOKUP(A138,CLASS!A:I,6,FALSE),"")</f>
        <v>C</v>
      </c>
      <c r="G138" t="str">
        <f>_xlfn.IFNA(VLOOKUP(A138,CLASS!A:I,7,FALSE),"")</f>
        <v>C</v>
      </c>
      <c r="H138" t="str">
        <f>_xlfn.IFNA(VLOOKUP(A138,CLASS!A:I,8,FALSE),"")</f>
        <v>C</v>
      </c>
      <c r="I138" t="str">
        <f>_xlfn.IFNA(VLOOKUP(A138,CLASS!A:I,9,FALSE),"")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VLOOKUP(B138,CLASS!B:AH,19,FALSE)</f>
        <v>0</v>
      </c>
      <c r="M138">
        <f>_xlfn.IFNA(VLOOKUP(E138,HandicapLookup!A:B,2,FALSE),"")</f>
        <v>15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R138">
        <v>0</v>
      </c>
      <c r="S138" t="str">
        <f>IF(R138&gt;1,J138,"")</f>
        <v/>
      </c>
      <c r="T138" t="str">
        <f>IF(R138&gt;=1,R138,"")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CLASS!A28</f>
        <v>114638</v>
      </c>
      <c r="B139" t="str">
        <f>CLASS!B28</f>
        <v>EE114638</v>
      </c>
      <c r="C139" t="str">
        <f>_xlfn.IFNA((VLOOKUP(A139,CLASS!A:AY,3,FALSE)),"")</f>
        <v>Tristan</v>
      </c>
      <c r="D139" t="str">
        <f>_xlfn.IFNA((VLOOKUP(A139,CLASS!A:AY,4,FALSE)),"")</f>
        <v>Yeomans</v>
      </c>
      <c r="E139" t="str">
        <f>_xlfn.IFNA(VLOOKUP(A139,CLASS!A:I,5,FALSE),"")</f>
        <v>AA</v>
      </c>
      <c r="F139" t="str">
        <f>_xlfn.IFNA(VLOOKUP(A139,CLASS!A:I,6,FALSE),"")</f>
        <v>AA</v>
      </c>
      <c r="G139" t="str">
        <f>_xlfn.IFNA(VLOOKUP(A139,CLASS!A:I,7,FALSE),"")</f>
        <v>AA</v>
      </c>
      <c r="H139" t="str">
        <f>_xlfn.IFNA(VLOOKUP(A139,CLASS!A:I,8,FALSE),"")</f>
        <v>AA</v>
      </c>
      <c r="I139" t="str">
        <f>_xlfn.IFNA(VLOOKUP(A139,CLASS!A:I,9,FALSE),"")</f>
        <v>SNR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VLOOKUP(B139,CLASS!B:AH,19,FALSE)</f>
        <v>86</v>
      </c>
      <c r="M139">
        <f>_xlfn.IFNA(VLOOKUP(E139,HandicapLookup!A:B,2,FALSE),"")</f>
        <v>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86</v>
      </c>
      <c r="S139" t="str">
        <f>IF(R139&gt;1,J139,"")</f>
        <v/>
      </c>
      <c r="T139" t="str">
        <f>IF(R139&gt;=1,R139,"")</f>
        <v/>
      </c>
    </row>
    <row r="140" spans="1:48" hidden="1" x14ac:dyDescent="0.35">
      <c r="A140">
        <f>CLASS!A139</f>
        <v>140350</v>
      </c>
      <c r="B140" t="str">
        <f>CLASS!B139</f>
        <v>EE140350</v>
      </c>
      <c r="C140" t="str">
        <f>_xlfn.IFNA((VLOOKUP(A140,CLASS!A:AY,3,FALSE)),"")</f>
        <v>Chris</v>
      </c>
      <c r="D140" t="str">
        <f>_xlfn.IFNA((VLOOKUP(A140,CLASS!A:AY,4,FALSE)),"")</f>
        <v>Lambert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SDGC</v>
      </c>
      <c r="K140" t="str">
        <f>_xlfn.IFNA((VLOOKUP(J140,DivisionLookup!A:B,2,FALSE)),"")</f>
        <v>South</v>
      </c>
      <c r="L140">
        <f>VLOOKUP(B140,CLASS!B:AH,19,FALSE)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IF(R140&gt;1,J140,"")</f>
        <v/>
      </c>
      <c r="T140" t="str">
        <f>IF(R140&gt;=1,R140,"")</f>
        <v/>
      </c>
    </row>
    <row r="141" spans="1:48" x14ac:dyDescent="0.35">
      <c r="A141">
        <f>CLASS!A61</f>
        <v>122340</v>
      </c>
      <c r="B141" t="str">
        <f>CLASS!B61</f>
        <v>EE122340</v>
      </c>
      <c r="C141" t="str">
        <f>_xlfn.IFNA((VLOOKUP(A141,CLASS!A:AY,3,FALSE)),"")</f>
        <v>Stephen</v>
      </c>
      <c r="D141" t="str">
        <f>_xlfn.IFNA((VLOOKUP(A141,CLASS!A:AY,4,FALSE)),"")</f>
        <v>Ogden</v>
      </c>
      <c r="E141" t="str">
        <f>_xlfn.IFNA(VLOOKUP(A141,CLASS!A:I,5,FALSE),"")</f>
        <v>A</v>
      </c>
      <c r="F141" t="str">
        <f>_xlfn.IFNA(VLOOKUP(A141,CLASS!A:I,6,FALSE),"")</f>
        <v>A</v>
      </c>
      <c r="G141" t="str">
        <f>_xlfn.IFNA(VLOOKUP(A141,CLASS!A:I,7,FALSE),"")</f>
        <v>A</v>
      </c>
      <c r="H141" t="str">
        <f>_xlfn.IFNA(VLOOKUP(A141,CLASS!A:I,8,FALSE),"")</f>
        <v>A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VLOOKUP(B141,CLASS!B:AH,19,FALSE)</f>
        <v>76</v>
      </c>
      <c r="M141">
        <f>_xlfn.IFNA(VLOOKUP(E141,HandicapLookup!A:B,2,FALSE),"")</f>
        <v>5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81</v>
      </c>
      <c r="S141" t="str">
        <f>IF(R141&gt;1,J141,"")</f>
        <v/>
      </c>
      <c r="T141" t="str">
        <f>IF(R141&gt;=1,R141,"")</f>
        <v/>
      </c>
    </row>
    <row r="142" spans="1:48" hidden="1" x14ac:dyDescent="0.35">
      <c r="A142">
        <f>CLASS!A169</f>
        <v>134901</v>
      </c>
      <c r="B142" t="str">
        <f>CLASS!B169</f>
        <v>EE134901</v>
      </c>
      <c r="C142" t="str">
        <f>_xlfn.IFNA((VLOOKUP(A142,CLASS!A:AY,3,FALSE)),"")</f>
        <v>Graham</v>
      </c>
      <c r="D142" t="str">
        <f>_xlfn.IFNA((VLOOKUP(A142,CLASS!A:AY,4,FALSE)),"")</f>
        <v>Bright</v>
      </c>
      <c r="E142" t="str">
        <f>_xlfn.IFNA(VLOOKUP(A142,CLASS!A:I,5,FALSE),"")</f>
        <v>C</v>
      </c>
      <c r="F142" t="str">
        <f>_xlfn.IFNA(VLOOKUP(A142,CLASS!A:I,6,FALSE),"")</f>
        <v>C</v>
      </c>
      <c r="G142" t="str">
        <f>_xlfn.IFNA(VLOOKUP(A142,CLASS!A:I,7,FALSE),"")</f>
        <v>C</v>
      </c>
      <c r="H142" t="str">
        <f>_xlfn.IFNA(VLOOKUP(A142,CLASS!A:I,8,FALSE),"")</f>
        <v>C</v>
      </c>
      <c r="I142" t="str">
        <f>_xlfn.IFNA(VLOOKUP(A142,CLASS!A:I,9,FALSE),"")</f>
        <v>SNR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VLOOKUP(B142,CLASS!B:AH,19,FALSE)</f>
        <v>0</v>
      </c>
      <c r="M142">
        <f>_xlfn.IFNA(VLOOKUP(E142,HandicapLookup!A:B,2,FALSE),"")</f>
        <v>15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R142">
        <v>155</v>
      </c>
      <c r="S142" t="str">
        <f>IF(R142&gt;1,J142,"")</f>
        <v>SDGC</v>
      </c>
      <c r="T142">
        <f>IF(R142&gt;=1,R142,"")</f>
        <v>155</v>
      </c>
    </row>
    <row r="143" spans="1:48" x14ac:dyDescent="0.35">
      <c r="A143">
        <f>CLASS!A64</f>
        <v>128767</v>
      </c>
      <c r="B143" t="str">
        <f>CLASS!B64</f>
        <v>EE128767</v>
      </c>
      <c r="C143" t="str">
        <f>_xlfn.IFNA((VLOOKUP(A143,CLASS!A:AY,3,FALSE)),"")</f>
        <v>Martin</v>
      </c>
      <c r="D143" t="str">
        <f>_xlfn.IFNA((VLOOKUP(A143,CLASS!A:AY,4,FALSE)),"")</f>
        <v>Walmsley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DOV</v>
      </c>
      <c r="K143" t="str">
        <f>_xlfn.IFNA((VLOOKUP(J143,DivisionLookup!A:B,2,FALSE)),"")</f>
        <v>North</v>
      </c>
      <c r="L143">
        <f>VLOOKUP(B143,CLASS!B:AH,19,FALSE)</f>
        <v>75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80</v>
      </c>
      <c r="S143" t="str">
        <f>IF(R143&gt;1,J143,"")</f>
        <v/>
      </c>
      <c r="T143" t="str">
        <f>IF(R143&gt;=1,R143,"")</f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x14ac:dyDescent="0.35">
      <c r="A144">
        <f>CLASS!A66</f>
        <v>116236</v>
      </c>
      <c r="B144" t="str">
        <f>CLASS!B66</f>
        <v>EE116236</v>
      </c>
      <c r="C144" t="str">
        <f>_xlfn.IFNA((VLOOKUP(A144,CLASS!A:AY,3,FALSE)),"")</f>
        <v>Adrian</v>
      </c>
      <c r="D144" t="str">
        <f>_xlfn.IFNA((VLOOKUP(A144,CLASS!A:AY,4,FALSE)),"")</f>
        <v>Salt</v>
      </c>
      <c r="E144" t="str">
        <f>_xlfn.IFNA(VLOOKUP(A144,CLASS!A:I,5,FALSE),"")</f>
        <v>A</v>
      </c>
      <c r="F144" t="str">
        <f>_xlfn.IFNA(VLOOKUP(A144,CLASS!A:I,6,FALSE),"")</f>
        <v>A</v>
      </c>
      <c r="G144" t="str">
        <f>_xlfn.IFNA(VLOOKUP(A144,CLASS!A:I,7,FALSE),"")</f>
        <v>A</v>
      </c>
      <c r="H144" t="str">
        <f>_xlfn.IFNA(VLOOKUP(A144,CLASS!A:I,8,FALSE),"")</f>
        <v>A</v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VLOOKUP(B144,CLASS!B:AH,19,FALSE)</f>
        <v>73</v>
      </c>
      <c r="M144">
        <f>_xlfn.IFNA(VLOOKUP(E144,HandicapLookup!A:B,2,FALSE),"")</f>
        <v>5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78</v>
      </c>
      <c r="S144" t="str">
        <f>IF(R144&gt;1,J144,"")</f>
        <v/>
      </c>
      <c r="T144" t="str">
        <f>IF(R144&gt;=1,R144,"")</f>
        <v/>
      </c>
    </row>
    <row r="145" spans="1:48" hidden="1" x14ac:dyDescent="0.35">
      <c r="A145">
        <f>CLASS!A12</f>
        <v>98171</v>
      </c>
      <c r="B145" t="str">
        <f>CLASS!B12</f>
        <v>EE98171</v>
      </c>
      <c r="C145" t="str">
        <f>_xlfn.IFNA((VLOOKUP(A145,CLASS!A:AY,3,FALSE)),"")</f>
        <v>Neil</v>
      </c>
      <c r="D145" t="str">
        <f>_xlfn.IFNA((VLOOKUP(A145,CLASS!A:AY,4,FALSE)),"")</f>
        <v>Lockton</v>
      </c>
      <c r="E145" t="str">
        <f>_xlfn.IFNA(VLOOKUP(A145,CLASS!A:I,5,FALSE),"")</f>
        <v>AAA</v>
      </c>
      <c r="F145" t="str">
        <f>_xlfn.IFNA(VLOOKUP(A145,CLASS!A:I,6,FALSE),"")</f>
        <v>AAA</v>
      </c>
      <c r="G145" t="str">
        <f>_xlfn.IFNA(VLOOKUP(A145,CLASS!A:I,7,FALSE),"")</f>
        <v>AAA</v>
      </c>
      <c r="H145" t="str">
        <f>_xlfn.IFNA(VLOOKUP(A145,CLASS!A:I,8,FALSE),"")</f>
        <v>AAA</v>
      </c>
      <c r="I145" t="str">
        <f>_xlfn.IFNA(VLOOKUP(A145,CLASS!A:I,9,FALSE),"")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VLOOKUP(B145,CLASS!B:AH,19,FALSE)</f>
        <v>0</v>
      </c>
      <c r="M145">
        <f>_xlfn.IFNA(VLOOKUP(E145,HandicapLookup!A:B,2,FALSE),"")</f>
        <v>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IF(R145&gt;1,J145,"")</f>
        <v/>
      </c>
      <c r="T145" t="str">
        <f>IF(R145&gt;=1,R145,"")</f>
        <v/>
      </c>
    </row>
    <row r="146" spans="1:48" x14ac:dyDescent="0.35">
      <c r="A146">
        <f>CLASS!A35</f>
        <v>104418</v>
      </c>
      <c r="B146" t="str">
        <f>CLASS!B35</f>
        <v>EE104418</v>
      </c>
      <c r="C146" t="str">
        <f>_xlfn.IFNA((VLOOKUP(A146,CLASS!A:AY,3,FALSE)),"")</f>
        <v>Keith</v>
      </c>
      <c r="D146" t="str">
        <f>_xlfn.IFNA((VLOOKUP(A146,CLASS!A:AY,4,FALSE)),"")</f>
        <v>Hodgkinson</v>
      </c>
      <c r="E146" t="str">
        <f>_xlfn.IFNA(VLOOKUP(A146,CLASS!A:I,5,FALSE),"")</f>
        <v>AA</v>
      </c>
      <c r="F146" t="str">
        <f>_xlfn.IFNA(VLOOKUP(A146,CLASS!A:I,6,FALSE),"")</f>
        <v>AA</v>
      </c>
      <c r="G146" t="str">
        <f>_xlfn.IFNA(VLOOKUP(A146,CLASS!A:I,7,FALSE),"")</f>
        <v>AA</v>
      </c>
      <c r="H146" t="str">
        <f>_xlfn.IFNA(VLOOKUP(A146,CLASS!A:I,8,FALSE),"")</f>
        <v>AA</v>
      </c>
      <c r="I146" t="str">
        <f>_xlfn.IFNA(VLOOKUP(A146,CLASS!A:I,9,FALSE),"")</f>
        <v>VET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VLOOKUP(B146,CLASS!B:AH,19,FALSE)</f>
        <v>77</v>
      </c>
      <c r="M146">
        <f>_xlfn.IFNA(VLOOKUP(E146,HandicapLookup!A:B,2,FALSE),"")</f>
        <v>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77</v>
      </c>
      <c r="S146" t="str">
        <f>IF(R146&gt;1,J146,"")</f>
        <v/>
      </c>
      <c r="T146" t="str">
        <f>IF(R146&gt;=1,R146,"")</f>
        <v/>
      </c>
    </row>
    <row r="147" spans="1:48" x14ac:dyDescent="0.35">
      <c r="A147">
        <f>CLASS!A14</f>
        <v>96738</v>
      </c>
      <c r="B147" t="str">
        <f>CLASS!B14</f>
        <v>EE96738</v>
      </c>
      <c r="C147" t="str">
        <f>_xlfn.IFNA((VLOOKUP(A147,CLASS!A:AY,3,FALSE)),"")</f>
        <v>Christopher</v>
      </c>
      <c r="D147" t="str">
        <f>_xlfn.IFNA((VLOOKUP(A147,CLASS!A:AY,4,FALSE)),"")</f>
        <v>Daniels</v>
      </c>
      <c r="E147" t="str">
        <f>_xlfn.IFNA(VLOOKUP(A147,CLASS!A:I,5,FALSE),"")</f>
        <v>AAA</v>
      </c>
      <c r="F147" t="str">
        <f>_xlfn.IFNA(VLOOKUP(A147,CLASS!A:I,6,FALSE),"")</f>
        <v>AAA</v>
      </c>
      <c r="G147" t="str">
        <f>_xlfn.IFNA(VLOOKUP(A147,CLASS!A:I,7,FALSE),"")</f>
        <v>AAA</v>
      </c>
      <c r="H147" t="str">
        <f>_xlfn.IFNA(VLOOKUP(A147,CLASS!A:I,8,FALSE),"")</f>
        <v>AAA</v>
      </c>
      <c r="I147" t="str">
        <f>_xlfn.IFNA(VLOOKUP(A147,CLASS!A:I,9,FALSE),"")</f>
        <v>SNR</v>
      </c>
      <c r="J147" t="str">
        <f>_xlfn.IFNA((VLOOKUP(A147,CLASS!A:AY,10,FALSE)),"")</f>
        <v>DOV</v>
      </c>
      <c r="K147" t="str">
        <f>_xlfn.IFNA((VLOOKUP(J147,DivisionLookup!A:B,2,FALSE)),"")</f>
        <v>North</v>
      </c>
      <c r="L147">
        <f>VLOOKUP(B147,CLASS!B:AH,19,FALSE)</f>
        <v>77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77</v>
      </c>
      <c r="S147" t="str">
        <f>IF(R147&gt;1,J147,"")</f>
        <v/>
      </c>
      <c r="T147" t="str">
        <f>IF(R147&gt;=1,R147,"")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x14ac:dyDescent="0.35">
      <c r="A148">
        <f>CLASS!A132</f>
        <v>141323</v>
      </c>
      <c r="B148" t="str">
        <f>CLASS!B132</f>
        <v>EE141323</v>
      </c>
      <c r="C148" t="str">
        <f>_xlfn.IFNA((VLOOKUP(A148,CLASS!A:AY,3,FALSE)),"")</f>
        <v>Simon</v>
      </c>
      <c r="D148" t="str">
        <f>_xlfn.IFNA((VLOOKUP(A148,CLASS!A:AY,4,FALSE)),"")</f>
        <v>Scott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DOV</v>
      </c>
      <c r="K148" t="str">
        <f>_xlfn.IFNA((VLOOKUP(J148,DivisionLookup!A:B,2,FALSE)),"")</f>
        <v>North</v>
      </c>
      <c r="L148">
        <f>VLOOKUP(B148,CLASS!B:AH,19,FALSE)</f>
        <v>66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76</v>
      </c>
      <c r="S148" t="str">
        <f>IF(R148&gt;1,J148,"")</f>
        <v/>
      </c>
      <c r="T148" t="str">
        <f>IF(R148&gt;=1,R148,"")</f>
        <v/>
      </c>
    </row>
    <row r="149" spans="1:48" hidden="1" x14ac:dyDescent="0.35">
      <c r="A149">
        <f>CLASS!A154</f>
        <v>135148</v>
      </c>
      <c r="B149" t="str">
        <f>CLASS!B154</f>
        <v>EE135148</v>
      </c>
      <c r="C149" t="str">
        <f>_xlfn.IFNA((VLOOKUP(A149,CLASS!A:AY,3,FALSE)),"")</f>
        <v>Lauren</v>
      </c>
      <c r="D149" t="str">
        <f>_xlfn.IFNA((VLOOKUP(A149,CLASS!A:AY,4,FALSE)),"")</f>
        <v>Goodman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LDY</v>
      </c>
      <c r="J149" t="str">
        <f>_xlfn.IFNA((VLOOKUP(A149,CLASS!A:AY,10,FALSE)),"")</f>
        <v>OLSS</v>
      </c>
      <c r="K149" t="str">
        <f>_xlfn.IFNA((VLOOKUP(J149,DivisionLookup!A:B,2,FALSE)),"")</f>
        <v>South</v>
      </c>
      <c r="L149">
        <f>VLOOKUP(B149,CLASS!B:AH,19,FALSE)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IF(R149&gt;1,J149,"")</f>
        <v/>
      </c>
      <c r="T149" t="str">
        <f>IF(R149&gt;=1,R149,"")</f>
        <v/>
      </c>
    </row>
    <row r="150" spans="1:48" x14ac:dyDescent="0.35">
      <c r="A150">
        <f>CLASS!A26</f>
        <v>107743</v>
      </c>
      <c r="B150" t="str">
        <f>CLASS!B26</f>
        <v>EE107743</v>
      </c>
      <c r="C150" t="str">
        <f>_xlfn.IFNA((VLOOKUP(A150,CLASS!A:AY,3,FALSE)),"")</f>
        <v>Simon</v>
      </c>
      <c r="D150" t="str">
        <f>_xlfn.IFNA((VLOOKUP(A150,CLASS!A:AY,4,FALSE)),"")</f>
        <v>Roe</v>
      </c>
      <c r="E150" t="str">
        <f>_xlfn.IFNA(VLOOKUP(A150,CLASS!A:I,5,FALSE),"")</f>
        <v>AA</v>
      </c>
      <c r="F150" t="str">
        <f>_xlfn.IFNA(VLOOKUP(A150,CLASS!A:I,6,FALSE),"")</f>
        <v>AA</v>
      </c>
      <c r="G150" t="str">
        <f>_xlfn.IFNA(VLOOKUP(A150,CLASS!A:I,7,FALSE),"")</f>
        <v>AA</v>
      </c>
      <c r="H150" t="str">
        <f>_xlfn.IFNA(VLOOKUP(A150,CLASS!A:I,8,FALSE),"")</f>
        <v>AA</v>
      </c>
      <c r="I150" t="str">
        <f>_xlfn.IFNA(VLOOKUP(A150,CLASS!A:I,9,FALSE),"")</f>
        <v>SNR</v>
      </c>
      <c r="J150" t="str">
        <f>_xlfn.IFNA((VLOOKUP(A150,CLASS!A:AY,10,FALSE)),"")</f>
        <v>DOV</v>
      </c>
      <c r="K150" t="str">
        <f>_xlfn.IFNA((VLOOKUP(J150,DivisionLookup!A:B,2,FALSE)),"")</f>
        <v>North</v>
      </c>
      <c r="L150">
        <f>VLOOKUP(B150,CLASS!B:AH,19,FALSE)</f>
        <v>75</v>
      </c>
      <c r="M150">
        <f>_xlfn.IFNA(VLOOKUP(E150,HandicapLookup!A:B,2,FALSE),"")</f>
        <v>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75</v>
      </c>
      <c r="R150">
        <v>812</v>
      </c>
      <c r="S150" t="str">
        <f>IF(R150&gt;1,J150,"")</f>
        <v>DOV</v>
      </c>
      <c r="T150">
        <f>IF(R150&gt;=1,R150,"")</f>
        <v>812</v>
      </c>
    </row>
    <row r="151" spans="1:48" x14ac:dyDescent="0.35">
      <c r="A151">
        <f>CLASS!A204</f>
        <v>139821</v>
      </c>
      <c r="B151" t="str">
        <f>CLASS!B204</f>
        <v>EE139821</v>
      </c>
      <c r="C151" t="str">
        <f>_xlfn.IFNA((VLOOKUP(A151,CLASS!A:AY,3,FALSE)),"")</f>
        <v>Andrew</v>
      </c>
      <c r="D151" t="str">
        <f>_xlfn.IFNA((VLOOKUP(A151,CLASS!A:AY,4,FALSE)),"")</f>
        <v>Hales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VLOOKUP(B151,CLASS!B:AH,19,FALSE)</f>
        <v>60</v>
      </c>
      <c r="M151">
        <f>_xlfn.IFNA(VLOOKUP(E151,HandicapLookup!A:B,2,FALSE),"")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75</v>
      </c>
      <c r="S151" t="str">
        <f>IF(R151&gt;1,J151,"")</f>
        <v/>
      </c>
      <c r="T151" t="str">
        <f>IF(R151&gt;=1,R151,"")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CLASS!A119</f>
        <v>115201</v>
      </c>
      <c r="B152" t="str">
        <f>CLASS!B119</f>
        <v>EE115201</v>
      </c>
      <c r="C152" t="str">
        <f>_xlfn.IFNA((VLOOKUP(A152,CLASS!A:AY,3,FALSE)),"")</f>
        <v>Geoffrey</v>
      </c>
      <c r="D152" t="str">
        <f>_xlfn.IFNA((VLOOKUP(A152,CLASS!A:AY,4,FALSE)),"")</f>
        <v>Trott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VET</v>
      </c>
      <c r="J152" t="str">
        <f>_xlfn.IFNA((VLOOKUP(A152,CLASS!A:AY,10,FALSE)),"")</f>
        <v>SDGC</v>
      </c>
      <c r="K152" t="str">
        <f>_xlfn.IFNA((VLOOKUP(J152,DivisionLookup!A:B,2,FALSE)),"")</f>
        <v>South</v>
      </c>
      <c r="L152">
        <f>VLOOKUP(B152,CLASS!B:AH,19,FALSE)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IF(R152&gt;1,J152,"")</f>
        <v/>
      </c>
      <c r="T152" t="str">
        <f>IF(R152&gt;=1,R152,"")</f>
        <v/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H152" s="6"/>
      <c r="AI152" s="3"/>
      <c r="AJ152" s="3"/>
      <c r="AK152" s="8"/>
      <c r="AL152" s="3"/>
      <c r="AM152" s="3"/>
      <c r="AN152" s="3"/>
      <c r="AO152" s="3"/>
      <c r="AP152" s="3"/>
      <c r="AQ152" s="3"/>
      <c r="AR152" s="3"/>
      <c r="AS152" s="3"/>
      <c r="AT152" s="3"/>
      <c r="AU152" s="8"/>
      <c r="AV152" s="3"/>
    </row>
    <row r="153" spans="1:48" hidden="1" x14ac:dyDescent="0.35">
      <c r="A153">
        <f>CLASS!A198</f>
        <v>142289</v>
      </c>
      <c r="B153" t="str">
        <f>CLASS!B198</f>
        <v>EE142289</v>
      </c>
      <c r="C153" t="str">
        <f>_xlfn.IFNA((VLOOKUP(A153,CLASS!A:AY,3,FALSE)),"")</f>
        <v xml:space="preserve">Dean </v>
      </c>
      <c r="D153" t="str">
        <f>_xlfn.IFNA((VLOOKUP(A153,CLASS!A:AY,4,FALSE)),"")</f>
        <v>Lambert</v>
      </c>
      <c r="E153" t="str">
        <f>_xlfn.IFNA(VLOOKUP(A153,CLASS!A:I,5,FALSE),"")</f>
        <v>C</v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>VET</v>
      </c>
      <c r="J153" t="str">
        <f>_xlfn.IFNA((VLOOKUP(A153,CLASS!A:AY,10,FALSE)),"")</f>
        <v>SDGC</v>
      </c>
      <c r="K153" t="str">
        <f>_xlfn.IFNA((VLOOKUP(J153,DivisionLookup!A:B,2,FALSE)),"")</f>
        <v>South</v>
      </c>
      <c r="L153">
        <f>VLOOKUP(B153,CLASS!B:AH,19,FALSE)</f>
        <v>0</v>
      </c>
      <c r="M153">
        <f>_xlfn.IFNA(VLOOKUP(E153,HandicapLookup!A:B,2,FALSE),"")</f>
        <v>15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IF(R153&gt;1,J153,"")</f>
        <v/>
      </c>
      <c r="T153" t="str">
        <f>IF(R153&gt;=1,R153,"")</f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hidden="1" x14ac:dyDescent="0.35">
      <c r="A154">
        <f>CLASS!A191</f>
        <v>129280</v>
      </c>
      <c r="B154" t="str">
        <f>CLASS!B191</f>
        <v>EE129280</v>
      </c>
      <c r="C154" t="str">
        <f>_xlfn.IFNA((VLOOKUP(A154,CLASS!A:AY,3,FALSE)),"")</f>
        <v>Richard</v>
      </c>
      <c r="D154" t="str">
        <f>_xlfn.IFNA((VLOOKUP(A154,CLASS!A:AY,4,FALSE)),"")</f>
        <v>Dumpleton</v>
      </c>
      <c r="E154" t="str">
        <f>_xlfn.IFNA(VLOOKUP(A154,CLASS!A:I,5,FALSE),"")</f>
        <v>C</v>
      </c>
      <c r="F154" t="str">
        <f>_xlfn.IFNA(VLOOKUP(A154,CLASS!A:I,6,FALSE),"")</f>
        <v>C</v>
      </c>
      <c r="G154" t="str">
        <f>_xlfn.IFNA(VLOOKUP(A154,CLASS!A:I,7,FALSE),"")</f>
        <v>C</v>
      </c>
      <c r="H154" t="str">
        <f>_xlfn.IFNA(VLOOKUP(A154,CLASS!A:I,8,FALSE),"")</f>
        <v>C</v>
      </c>
      <c r="I154" t="str">
        <f>_xlfn.IFNA(VLOOKUP(A154,CLASS!A:I,9,FALSE),"")</f>
        <v>SNR</v>
      </c>
      <c r="J154" t="str">
        <f>_xlfn.IFNA((VLOOKUP(A154,CLASS!A:AY,10,FALSE)),"")</f>
        <v>AGL</v>
      </c>
      <c r="K154" t="str">
        <f>_xlfn.IFNA((VLOOKUP(J154,DivisionLookup!A:B,2,FALSE)),"")</f>
        <v>South</v>
      </c>
      <c r="L154">
        <f>VLOOKUP(B154,CLASS!B:AH,19,FALSE)</f>
        <v>0</v>
      </c>
      <c r="M154">
        <f>_xlfn.IFNA(VLOOKUP(E154,HandicapLookup!A:B,2,FALSE),"")</f>
        <v>15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IF(R154&gt;1,J154,"")</f>
        <v/>
      </c>
      <c r="T154" t="str">
        <f>IF(R154&gt;=1,R154,"")</f>
        <v/>
      </c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H154" s="6"/>
      <c r="AI154" s="3"/>
      <c r="AJ154" s="3"/>
      <c r="AK154" s="8"/>
      <c r="AL154" s="3"/>
      <c r="AM154" s="3"/>
      <c r="AN154" s="3"/>
      <c r="AO154" s="3"/>
      <c r="AP154" s="3"/>
      <c r="AQ154" s="3"/>
      <c r="AR154" s="3"/>
      <c r="AS154" s="3"/>
      <c r="AT154" s="3"/>
      <c r="AU154" s="8"/>
      <c r="AV154" s="3"/>
    </row>
    <row r="155" spans="1:48" hidden="1" x14ac:dyDescent="0.35">
      <c r="A155">
        <f>CLASS!A145</f>
        <v>112272</v>
      </c>
      <c r="B155" t="str">
        <f>CLASS!B145</f>
        <v>EE112272</v>
      </c>
      <c r="C155" t="str">
        <f>_xlfn.IFNA((VLOOKUP(A155,CLASS!A:AY,3,FALSE)),"")</f>
        <v>Philip</v>
      </c>
      <c r="D155" t="str">
        <f>_xlfn.IFNA((VLOOKUP(A155,CLASS!A:AY,4,FALSE)),"")</f>
        <v>Seastram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VLOOKUP(B155,CLASS!B:AH,19,FALSE)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IF(R155&gt;1,J155,"")</f>
        <v/>
      </c>
      <c r="T155" t="str">
        <f>IF(R155&gt;=1,R155,"")</f>
        <v/>
      </c>
    </row>
    <row r="156" spans="1:48" x14ac:dyDescent="0.35">
      <c r="A156">
        <f>CLASS!A74</f>
        <v>134610</v>
      </c>
      <c r="B156" t="str">
        <f>CLASS!B74</f>
        <v>EE134610</v>
      </c>
      <c r="C156" t="str">
        <f>_xlfn.IFNA((VLOOKUP(A156,CLASS!A:AY,3,FALSE)),"")</f>
        <v>Allen</v>
      </c>
      <c r="D156" t="str">
        <f>_xlfn.IFNA((VLOOKUP(A156,CLASS!A:AY,4,FALSE)),"")</f>
        <v>Carriere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SNR</v>
      </c>
      <c r="J156" t="str">
        <f>_xlfn.IFNA((VLOOKUP(A156,CLASS!A:AY,10,FALSE)),"")</f>
        <v>DOV</v>
      </c>
      <c r="K156" t="str">
        <f>_xlfn.IFNA((VLOOKUP(J156,DivisionLookup!A:B,2,FALSE)),"")</f>
        <v>North</v>
      </c>
      <c r="L156">
        <f>VLOOKUP(B156,CLASS!B:AH,19,FALSE)</f>
        <v>66</v>
      </c>
      <c r="M156">
        <f>_xlfn.IFNA(VLOOKUP(E156,HandicapLookup!A:B,2,FALSE),"")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71</v>
      </c>
      <c r="S156" t="str">
        <f>IF(R156&gt;1,J156,"")</f>
        <v/>
      </c>
      <c r="T156" t="str">
        <f>IF(R156&gt;=1,R156,"")</f>
        <v/>
      </c>
    </row>
    <row r="157" spans="1:48" x14ac:dyDescent="0.35">
      <c r="A157">
        <f>CLASS!A133</f>
        <v>139783</v>
      </c>
      <c r="B157" t="str">
        <f>CLASS!B133</f>
        <v>EE139783</v>
      </c>
      <c r="C157" t="str">
        <f>_xlfn.IFNA((VLOOKUP(A157,CLASS!A:AY,3,FALSE)),"")</f>
        <v>Peter</v>
      </c>
      <c r="D157" t="str">
        <f>_xlfn.IFNA((VLOOKUP(A157,CLASS!A:AY,4,FALSE)),"")</f>
        <v>Skillen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VLOOKUP(B157,CLASS!B:AH,19,FALSE)</f>
        <v>58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68</v>
      </c>
      <c r="S157" t="str">
        <f>IF(R157&gt;1,J157,"")</f>
        <v/>
      </c>
      <c r="T157" t="str">
        <f>IF(R157&gt;=1,R157,"")</f>
        <v/>
      </c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H157" s="6"/>
      <c r="AI157" s="3"/>
      <c r="AJ157" s="3"/>
      <c r="AK157" s="8"/>
      <c r="AL157" s="3"/>
      <c r="AM157" s="3"/>
      <c r="AN157" s="3"/>
      <c r="AO157" s="3"/>
      <c r="AP157" s="3"/>
      <c r="AQ157" s="3"/>
      <c r="AR157" s="3"/>
      <c r="AS157" s="3"/>
      <c r="AT157" s="3"/>
      <c r="AU157" s="8"/>
      <c r="AV157" s="3"/>
    </row>
    <row r="158" spans="1:48" hidden="1" x14ac:dyDescent="0.35">
      <c r="A158">
        <f>CLASS!A186</f>
        <v>125390</v>
      </c>
      <c r="B158" t="str">
        <f>CLASS!B186</f>
        <v>EE125390</v>
      </c>
      <c r="C158" t="str">
        <f>_xlfn.IFNA((VLOOKUP(A158,CLASS!A:AY,3,FALSE)),"")</f>
        <v>Robert</v>
      </c>
      <c r="D158" t="str">
        <f>_xlfn.IFNA((VLOOKUP(A158,CLASS!A:AY,4,FALSE)),"")</f>
        <v>Owen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VET</v>
      </c>
      <c r="J158" t="str">
        <f>_xlfn.IFNA((VLOOKUP(A158,CLASS!A:AY,10,FALSE)),"")</f>
        <v>SDGC</v>
      </c>
      <c r="K158" t="str">
        <f>_xlfn.IFNA((VLOOKUP(J158,DivisionLookup!A:B,2,FALSE)),"")</f>
        <v>South</v>
      </c>
      <c r="L158">
        <f>VLOOKUP(B158,CLASS!B:AH,19,FALSE)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IF(R158&gt;1,J158,"")</f>
        <v/>
      </c>
      <c r="T158" t="str">
        <f>IF(R158&gt;=1,R158,"")</f>
        <v/>
      </c>
    </row>
    <row r="159" spans="1:48" hidden="1" x14ac:dyDescent="0.35">
      <c r="A159">
        <f>CLASS!A123</f>
        <v>138303</v>
      </c>
      <c r="B159" t="str">
        <f>CLASS!B123</f>
        <v>EE138303</v>
      </c>
      <c r="C159" t="str">
        <f>_xlfn.IFNA((VLOOKUP(A159,CLASS!A:AY,3,FALSE)),"")</f>
        <v>Brian</v>
      </c>
      <c r="D159" t="str">
        <f>_xlfn.IFNA((VLOOKUP(A159,CLASS!A:AY,4,FALSE)),"")</f>
        <v>Hartland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EJC</v>
      </c>
      <c r="K159" t="str">
        <f>_xlfn.IFNA((VLOOKUP(J159,DivisionLookup!A:B,2,FALSE)),"")</f>
        <v>South</v>
      </c>
      <c r="L159">
        <f>VLOOKUP(B159,CLASS!B:AH,19,FALSE)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IF(R159&gt;1,J159,"")</f>
        <v/>
      </c>
      <c r="T159" t="str">
        <f>IF(R159&gt;=1,R159,"")</f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CLASS!A138</f>
        <v>140166</v>
      </c>
      <c r="B160" t="str">
        <f>CLASS!B138</f>
        <v>EE140166</v>
      </c>
      <c r="C160" t="str">
        <f>_xlfn.IFNA((VLOOKUP(A160,CLASS!A:AY,3,FALSE)),"")</f>
        <v>Anthony</v>
      </c>
      <c r="D160" t="str">
        <f>_xlfn.IFNA((VLOOKUP(A160,CLASS!A:AY,4,FALSE)),"")</f>
        <v>Harvey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OLSS</v>
      </c>
      <c r="K160" t="str">
        <f>_xlfn.IFNA((VLOOKUP(J160,DivisionLookup!A:B,2,FALSE)),"")</f>
        <v>South</v>
      </c>
      <c r="L160">
        <f>VLOOKUP(B160,CLASS!B:AH,19,FALSE)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IF(R160&gt;1,J160,"")</f>
        <v/>
      </c>
      <c r="T160" t="str">
        <f>IF(R160&gt;=1,R160,"")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x14ac:dyDescent="0.35">
      <c r="A161">
        <f>CLASS!A43</f>
        <v>123128</v>
      </c>
      <c r="B161" t="str">
        <f>CLASS!B43</f>
        <v>EE123128</v>
      </c>
      <c r="C161" t="str">
        <f>_xlfn.IFNA((VLOOKUP(A161,CLASS!A:AY,3,FALSE)),"")</f>
        <v>Brody</v>
      </c>
      <c r="D161" t="str">
        <f>_xlfn.IFNA((VLOOKUP(A161,CLASS!A:AY,4,FALSE)),"")</f>
        <v>Woollard</v>
      </c>
      <c r="E161" t="str">
        <f>_xlfn.IFNA(VLOOKUP(A161,CLASS!A:I,5,FALSE),"")</f>
        <v>AA</v>
      </c>
      <c r="F161" t="str">
        <f>_xlfn.IFNA(VLOOKUP(A161,CLASS!A:I,6,FALSE),"")</f>
        <v>AA</v>
      </c>
      <c r="G161" t="str">
        <f>_xlfn.IFNA(VLOOKUP(A161,CLASS!A:I,7,FALSE),"")</f>
        <v>AA</v>
      </c>
      <c r="H161" t="str">
        <f>_xlfn.IFNA(VLOOKUP(A161,CLASS!A:I,8,FALSE),"")</f>
        <v>AA</v>
      </c>
      <c r="I161" t="str">
        <f>_xlfn.IFNA(VLOOKUP(A161,CLASS!A:I,9,FALSE),"")</f>
        <v>JNR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VLOOKUP(B161,CLASS!B:AH,19,FALSE)</f>
        <v>0</v>
      </c>
      <c r="M161">
        <f>_xlfn.IFNA(VLOOKUP(E161,HandicapLookup!A:B,2,FALSE),"")</f>
        <v>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IF(R161&gt;1,J161,"")</f>
        <v/>
      </c>
      <c r="T161" t="str">
        <f>IF(R161&gt;=1,R161,"")</f>
        <v/>
      </c>
    </row>
    <row r="162" spans="1:48" x14ac:dyDescent="0.35">
      <c r="A162">
        <f>CLASS!A92</f>
        <v>101213</v>
      </c>
      <c r="B162" t="str">
        <f>CLASS!B92</f>
        <v>EE101213</v>
      </c>
      <c r="C162" t="str">
        <f>_xlfn.IFNA((VLOOKUP(A162,CLASS!A:AY,3,FALSE)),"")</f>
        <v>David</v>
      </c>
      <c r="D162" t="str">
        <f>_xlfn.IFNA((VLOOKUP(A162,CLASS!A:AY,4,FALSE)),"")</f>
        <v>Whieldon</v>
      </c>
      <c r="E162" t="str">
        <f>_xlfn.IFNA(VLOOKUP(A162,CLASS!A:I,5,FALSE),"")</f>
        <v>A</v>
      </c>
      <c r="F162" t="str">
        <f>_xlfn.IFNA(VLOOKUP(A162,CLASS!A:I,6,FALSE),"")</f>
        <v>A</v>
      </c>
      <c r="G162" t="str">
        <f>_xlfn.IFNA(VLOOKUP(A162,CLASS!A:I,7,FALSE),"")</f>
        <v>A</v>
      </c>
      <c r="H162" t="str">
        <f>_xlfn.IFNA(VLOOKUP(A162,CLASS!A:I,8,FALSE),"")</f>
        <v>A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VLOOKUP(B162,CLASS!B:AH,19,FALSE)</f>
        <v>0</v>
      </c>
      <c r="M162">
        <f>_xlfn.IFNA(VLOOKUP(E162,HandicapLookup!A:B,2,FALSE),"")</f>
        <v>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IF(R162&gt;1,J162,"")</f>
        <v/>
      </c>
      <c r="T162" t="str">
        <f>IF(R162&gt;=1,R162,"")</f>
        <v/>
      </c>
    </row>
    <row r="163" spans="1:48" hidden="1" x14ac:dyDescent="0.35">
      <c r="A163">
        <f>CLASS!A89</f>
        <v>131248</v>
      </c>
      <c r="B163" t="str">
        <f>CLASS!B89</f>
        <v>EE131248</v>
      </c>
      <c r="C163" t="str">
        <f>_xlfn.IFNA((VLOOKUP(A163,CLASS!A:AY,3,FALSE)),"")</f>
        <v>Paul</v>
      </c>
      <c r="D163" t="str">
        <f>_xlfn.IFNA((VLOOKUP(A163,CLASS!A:AY,4,FALSE)),"")</f>
        <v>Ricketts</v>
      </c>
      <c r="E163" t="str">
        <f>_xlfn.IFNA(VLOOKUP(A163,CLASS!A:I,5,FALSE),"")</f>
        <v>A</v>
      </c>
      <c r="F163" t="str">
        <f>_xlfn.IFNA(VLOOKUP(A163,CLASS!A:I,6,FALSE),"")</f>
        <v>A</v>
      </c>
      <c r="G163" t="str">
        <f>_xlfn.IFNA(VLOOKUP(A163,CLASS!A:I,7,FALSE),"")</f>
        <v>A</v>
      </c>
      <c r="H163" t="str">
        <f>_xlfn.IFNA(VLOOKUP(A163,CLASS!A:I,8,FALSE),"")</f>
        <v>A</v>
      </c>
      <c r="I163" t="str">
        <f>_xlfn.IFNA(VLOOKUP(A163,CLASS!A:I,9,FALSE),"")</f>
        <v>SNR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VLOOKUP(B163,CLASS!B:AH,19,FALSE)</f>
        <v>0</v>
      </c>
      <c r="M163">
        <f>_xlfn.IFNA(VLOOKUP(E163,HandicapLookup!A:B,2,FALSE),"")</f>
        <v>5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IF(R163&gt;1,J163,"")</f>
        <v/>
      </c>
      <c r="T163" t="str">
        <f>IF(R163&gt;=1,R163,"")</f>
        <v/>
      </c>
    </row>
    <row r="164" spans="1:48" x14ac:dyDescent="0.35">
      <c r="A164">
        <f>CLASS!A21</f>
        <v>1952</v>
      </c>
      <c r="B164" t="str">
        <f>CLASS!B21</f>
        <v>EE1952</v>
      </c>
      <c r="C164" t="str">
        <f>_xlfn.IFNA((VLOOKUP(A164,CLASS!A:AY,3,FALSE)),"")</f>
        <v>Graham</v>
      </c>
      <c r="D164" t="str">
        <f>_xlfn.IFNA((VLOOKUP(A164,CLASS!A:AY,4,FALSE)),"")</f>
        <v>Stirzaker</v>
      </c>
      <c r="E164" t="str">
        <f>_xlfn.IFNA(VLOOKUP(A164,CLASS!A:I,5,FALSE),"")</f>
        <v>AAA</v>
      </c>
      <c r="F164" t="str">
        <f>_xlfn.IFNA(VLOOKUP(A164,CLASS!A:I,6,FALSE),"")</f>
        <v>AAA</v>
      </c>
      <c r="G164" t="str">
        <f>_xlfn.IFNA(VLOOKUP(A164,CLASS!A:I,7,FALSE),"")</f>
        <v>AAA</v>
      </c>
      <c r="H164" t="str">
        <f>_xlfn.IFNA(VLOOKUP(A164,CLASS!A:I,8,FALSE),"")</f>
        <v>AAA</v>
      </c>
      <c r="I164" t="str">
        <f>_xlfn.IFNA(VLOOKUP(A164,CLASS!A:I,9,FALSE),"")</f>
        <v>VET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VLOOKUP(B164,CLASS!B:AH,19,FALSE)</f>
        <v>0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IF(R164&gt;1,J164,"")</f>
        <v/>
      </c>
      <c r="T164" t="str">
        <f>IF(R164&gt;=1,R164,"")</f>
        <v/>
      </c>
    </row>
    <row r="165" spans="1:48" hidden="1" x14ac:dyDescent="0.35">
      <c r="A165">
        <f>CLASS!A143</f>
        <v>134813</v>
      </c>
      <c r="B165" t="str">
        <f>CLASS!B143</f>
        <v>EE134813</v>
      </c>
      <c r="C165" t="str">
        <f>_xlfn.IFNA((VLOOKUP(A165,CLASS!A:AY,3,FALSE)),"")</f>
        <v>Sammy</v>
      </c>
      <c r="D165" t="str">
        <f>_xlfn.IFNA((VLOOKUP(A165,CLASS!A:AY,4,FALSE)),"")</f>
        <v>Halsey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LDY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VLOOKUP(B165,CLASS!B:AH,19,FALSE)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IF(R165&gt;1,J165,"")</f>
        <v/>
      </c>
      <c r="T165" t="str">
        <f>IF(R165&gt;=1,R165,"")</f>
        <v/>
      </c>
    </row>
    <row r="166" spans="1:48" hidden="1" x14ac:dyDescent="0.35">
      <c r="A166">
        <f>CLASS!A212</f>
        <v>140345</v>
      </c>
      <c r="B166" t="str">
        <f>CLASS!B212</f>
        <v>EE140345</v>
      </c>
      <c r="C166" t="str">
        <f>_xlfn.IFNA((VLOOKUP(A166,CLASS!A:AY,3,FALSE)),"")</f>
        <v>Scott</v>
      </c>
      <c r="D166" t="str">
        <f>_xlfn.IFNA((VLOOKUP(A166,CLASS!A:AY,4,FALSE)),"")</f>
        <v>Robinson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VLOOKUP(B166,CLASS!B:AH,19,FALSE)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IF(R166&gt;1,J166,"")</f>
        <v/>
      </c>
      <c r="T166" t="str">
        <f>IF(R166&gt;=1,R166,"")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35">
      <c r="A167">
        <f>CLASS!A211</f>
        <v>136394</v>
      </c>
      <c r="B167" t="str">
        <f>CLASS!B211</f>
        <v>EE136394</v>
      </c>
      <c r="C167" t="str">
        <f>_xlfn.IFNA((VLOOKUP(A167,CLASS!A:AY,3,FALSE)),"")</f>
        <v xml:space="preserve">Mark </v>
      </c>
      <c r="D167" t="str">
        <f>_xlfn.IFNA((VLOOKUP(A167,CLASS!A:AY,4,FALSE)),"")</f>
        <v>Phipps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EJC</v>
      </c>
      <c r="K167" t="str">
        <f>_xlfn.IFNA((VLOOKUP(J167,DivisionLookup!A:B,2,FALSE)),"")</f>
        <v>South</v>
      </c>
      <c r="L167">
        <f>VLOOKUP(B167,CLASS!B:AH,19,FALSE)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IF(R167&gt;1,J167,"")</f>
        <v/>
      </c>
      <c r="T167" t="str">
        <f>IF(R167&gt;=1,R167,"")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x14ac:dyDescent="0.35">
      <c r="A168">
        <f>CLASS!A20</f>
        <v>94815</v>
      </c>
      <c r="B168" t="str">
        <f>CLASS!B20</f>
        <v>EE94815</v>
      </c>
      <c r="C168" t="str">
        <f>_xlfn.IFNA((VLOOKUP(A168,CLASS!A:AY,3,FALSE)),"")</f>
        <v>Timothy</v>
      </c>
      <c r="D168" t="str">
        <f>_xlfn.IFNA((VLOOKUP(A168,CLASS!A:AY,4,FALSE)),"")</f>
        <v>Simmons</v>
      </c>
      <c r="E168" t="str">
        <f>_xlfn.IFNA(VLOOKUP(A168,CLASS!A:I,5,FALSE),"")</f>
        <v>AAA</v>
      </c>
      <c r="F168" t="str">
        <f>_xlfn.IFNA(VLOOKUP(A168,CLASS!A:I,6,FALSE),"")</f>
        <v>AAA</v>
      </c>
      <c r="G168" t="str">
        <f>_xlfn.IFNA(VLOOKUP(A168,CLASS!A:I,7,FALSE),"")</f>
        <v>AAA</v>
      </c>
      <c r="H168" t="str">
        <f>_xlfn.IFNA(VLOOKUP(A168,CLASS!A:I,8,FALSE),"")</f>
        <v>AAA</v>
      </c>
      <c r="I168" t="str">
        <f>_xlfn.IFNA(VLOOKUP(A168,CLASS!A:I,9,FALSE),"")</f>
        <v>SNR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VLOOKUP(B168,CLASS!B:AH,19,FALSE)</f>
        <v>0</v>
      </c>
      <c r="M168">
        <f>_xlfn.IFNA(VLOOKUP(E168,HandicapLookup!A:B,2,FALSE),"")</f>
        <v>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IF(R168&gt;1,J168,"")</f>
        <v/>
      </c>
      <c r="T168" t="str">
        <f>IF(R168&gt;=1,R168,"")</f>
        <v/>
      </c>
    </row>
    <row r="169" spans="1:48" hidden="1" x14ac:dyDescent="0.35">
      <c r="A169">
        <f>CLASS!A81</f>
        <v>109844</v>
      </c>
      <c r="B169" t="str">
        <f>CLASS!B81</f>
        <v>EE109844</v>
      </c>
      <c r="C169" t="str">
        <f>_xlfn.IFNA((VLOOKUP(A169,CLASS!A:AY,3,FALSE)),"")</f>
        <v>Christopher</v>
      </c>
      <c r="D169" t="str">
        <f>_xlfn.IFNA((VLOOKUP(A169,CLASS!A:AY,4,FALSE)),"")</f>
        <v>Goodman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SNR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VLOOKUP(B169,CLASS!B:AH,19,FALSE)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IF(R169&gt;1,J169,"")</f>
        <v/>
      </c>
      <c r="T169" t="str">
        <f>IF(R169&gt;=1,R169,"")</f>
        <v/>
      </c>
      <c r="Y169" s="6"/>
      <c r="Z169" s="6"/>
      <c r="AA169" s="6"/>
      <c r="AB169" s="6"/>
      <c r="AC169" s="6"/>
      <c r="AD169" s="6"/>
      <c r="AE169" s="6"/>
      <c r="AH169" s="6"/>
      <c r="AI169" s="3"/>
      <c r="AJ169" s="3"/>
      <c r="AK169" s="8"/>
      <c r="AL169" s="3"/>
      <c r="AM169" s="3"/>
      <c r="AN169" s="3"/>
      <c r="AO169" s="3"/>
      <c r="AP169" s="3"/>
      <c r="AQ169" s="3"/>
      <c r="AR169" s="3"/>
      <c r="AS169" s="3"/>
      <c r="AT169" s="3"/>
      <c r="AU169" s="8"/>
      <c r="AV169" s="3"/>
    </row>
    <row r="170" spans="1:48" x14ac:dyDescent="0.35">
      <c r="A170">
        <f>CLASS!A107</f>
        <v>141415</v>
      </c>
      <c r="B170" t="str">
        <f>CLASS!B107</f>
        <v>EE141415</v>
      </c>
      <c r="C170" t="str">
        <f>_xlfn.IFNA((VLOOKUP(A170,CLASS!A:AY,3,FALSE)),"")</f>
        <v>Jack</v>
      </c>
      <c r="D170" t="str">
        <f>_xlfn.IFNA((VLOOKUP(A170,CLASS!A:AY,4,FALSE)),"")</f>
        <v>Rowand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DOV</v>
      </c>
      <c r="K170" t="str">
        <f>_xlfn.IFNA((VLOOKUP(J170,DivisionLookup!A:B,2,FALSE)),"")</f>
        <v>North</v>
      </c>
      <c r="L170">
        <f>VLOOKUP(B170,CLASS!B:AH,19,FALSE)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t="str">
        <f>IF(R170&gt;1,J170,"")</f>
        <v/>
      </c>
      <c r="T170" t="str">
        <f>IF(R170&gt;=1,R170,"")</f>
        <v/>
      </c>
    </row>
    <row r="171" spans="1:48" hidden="1" x14ac:dyDescent="0.35">
      <c r="A171">
        <f>CLASS!A65</f>
        <v>128552</v>
      </c>
      <c r="B171" t="str">
        <f>CLASS!B65</f>
        <v>EE128552</v>
      </c>
      <c r="C171" t="str">
        <f>_xlfn.IFNA((VLOOKUP(A171,CLASS!A:AY,3,FALSE)),"")</f>
        <v>David</v>
      </c>
      <c r="D171" t="str">
        <f>_xlfn.IFNA((VLOOKUP(A171,CLASS!A:AY,4,FALSE)),"")</f>
        <v>Green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SNR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VLOOKUP(B171,CLASS!B:AH,19,FALSE)</f>
        <v>0</v>
      </c>
      <c r="M171">
        <f>_xlfn.IFNA(VLOOKUP(E171,HandicapLookup!A:B,2,FALSE),"")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S171" t="str">
        <f>IF(R171&gt;1,J171,"")</f>
        <v/>
      </c>
      <c r="T171" t="str">
        <f>IF(R171&gt;=1,R171,"")</f>
        <v/>
      </c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H171" s="6"/>
      <c r="AI171" s="3"/>
      <c r="AJ171" s="3"/>
      <c r="AK171" s="8"/>
      <c r="AL171" s="3"/>
      <c r="AM171" s="3"/>
      <c r="AN171" s="3"/>
      <c r="AO171" s="3"/>
      <c r="AP171" s="3"/>
      <c r="AQ171" s="3"/>
      <c r="AR171" s="3"/>
      <c r="AS171" s="3"/>
      <c r="AT171" s="3"/>
      <c r="AU171" s="8"/>
      <c r="AV171" s="3"/>
    </row>
    <row r="172" spans="1:48" x14ac:dyDescent="0.35">
      <c r="A172">
        <f>CLASS!A93</f>
        <v>64203</v>
      </c>
      <c r="B172" t="str">
        <f>CLASS!B93</f>
        <v>EE64203</v>
      </c>
      <c r="C172" t="str">
        <f>_xlfn.IFNA((VLOOKUP(A172,CLASS!A:AY,3,FALSE)),"")</f>
        <v>Andrew</v>
      </c>
      <c r="D172" t="str">
        <f>_xlfn.IFNA((VLOOKUP(A172,CLASS!A:AY,4,FALSE)),"")</f>
        <v>Read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VET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VLOOKUP(B172,CLASS!B:AH,19,FALSE)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IF(R172&gt;1,J172,"")</f>
        <v/>
      </c>
      <c r="T172" t="str">
        <f>IF(R172&gt;=1,R172,"")</f>
        <v/>
      </c>
    </row>
    <row r="173" spans="1:48" hidden="1" x14ac:dyDescent="0.35">
      <c r="A173" t="str">
        <f>CLASS!A90</f>
        <v>SS6007</v>
      </c>
      <c r="B173" t="str">
        <f>CLASS!B90</f>
        <v>SS6007</v>
      </c>
      <c r="C173" t="str">
        <f>_xlfn.IFNA((VLOOKUP(A173,CLASS!A:AY,3,FALSE)),"")</f>
        <v xml:space="preserve">Stewart </v>
      </c>
      <c r="D173" t="str">
        <f>_xlfn.IFNA((VLOOKUP(A173,CLASS!A:AY,4,FALSE)),"")</f>
        <v>Gordon</v>
      </c>
      <c r="E173" t="str">
        <f>_xlfn.IFNA(VLOOKUP(A173,CLASS!A:I,5,FALSE),"")</f>
        <v>A</v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>VET</v>
      </c>
      <c r="J173" t="str">
        <f>_xlfn.IFNA((VLOOKUP(A173,CLASS!A:AY,10,FALSE)),"")</f>
        <v>OLSS</v>
      </c>
      <c r="K173" t="str">
        <f>_xlfn.IFNA((VLOOKUP(J173,DivisionLookup!A:B,2,FALSE)),"")</f>
        <v>South</v>
      </c>
      <c r="L173">
        <f>VLOOKUP(B173,CLASS!B:AH,19,FALSE)</f>
        <v>0</v>
      </c>
      <c r="M173">
        <f>_xlfn.IFNA(VLOOKUP(E173,HandicapLookup!A:B,2,FALSE),"")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IF(R173&gt;1,J173,"")</f>
        <v/>
      </c>
      <c r="T173" t="str">
        <f>IF(R173&gt;=1,R173,"")</f>
        <v/>
      </c>
    </row>
    <row r="174" spans="1:48" x14ac:dyDescent="0.35">
      <c r="A174">
        <f>CLASS!A160</f>
        <v>138677</v>
      </c>
      <c r="B174" t="str">
        <f>CLASS!B160</f>
        <v>EE138677</v>
      </c>
      <c r="C174" t="str">
        <f>_xlfn.IFNA((VLOOKUP(A174,CLASS!A:AY,3,FALSE)),"")</f>
        <v>Richard</v>
      </c>
      <c r="D174" t="str">
        <f>_xlfn.IFNA((VLOOKUP(A174,CLASS!A:AY,4,FALSE)),"")</f>
        <v>Palmer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SNR</v>
      </c>
      <c r="J174" t="str">
        <f>_xlfn.IFNA((VLOOKUP(A174,CLASS!A:AY,10,FALSE)),"")</f>
        <v>DOV</v>
      </c>
      <c r="K174" t="str">
        <f>_xlfn.IFNA((VLOOKUP(J174,DivisionLookup!A:B,2,FALSE)),"")</f>
        <v>North</v>
      </c>
      <c r="L174">
        <f>VLOOKUP(B174,CLASS!B:AH,19,FALSE)</f>
        <v>0</v>
      </c>
      <c r="M174">
        <f>_xlfn.IFNA(VLOOKUP(E174,HandicapLookup!A:B,2,FALSE),"")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IF(R174&gt;1,J174,"")</f>
        <v/>
      </c>
      <c r="T174" t="str">
        <f>IF(R174&gt;=1,R174,"")</f>
        <v/>
      </c>
    </row>
    <row r="175" spans="1:48" x14ac:dyDescent="0.35">
      <c r="A175">
        <f>CLASS!A157</f>
        <v>119726</v>
      </c>
      <c r="B175" t="str">
        <f>CLASS!B157</f>
        <v>EE119726</v>
      </c>
      <c r="C175" t="str">
        <f>_xlfn.IFNA((VLOOKUP(A175,CLASS!A:AY,3,FALSE)),"")</f>
        <v>Stephen</v>
      </c>
      <c r="D175" t="str">
        <f>_xlfn.IFNA((VLOOKUP(A175,CLASS!A:AY,4,FALSE)),"")</f>
        <v>O'Reilly</v>
      </c>
      <c r="E175" t="str">
        <f>_xlfn.IFNA(VLOOKUP(A175,CLASS!A:I,5,FALSE),"")</f>
        <v>B</v>
      </c>
      <c r="F175" t="str">
        <f>_xlfn.IFNA(VLOOKUP(A175,CLASS!A:I,6,FALSE),"")</f>
        <v>B</v>
      </c>
      <c r="G175" t="str">
        <f>_xlfn.IFNA(VLOOKUP(A175,CLASS!A:I,7,FALSE),"")</f>
        <v>B</v>
      </c>
      <c r="H175" t="str">
        <f>_xlfn.IFNA(VLOOKUP(A175,CLASS!A:I,8,FALSE),"")</f>
        <v>B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VLOOKUP(B175,CLASS!B:AH,19,FALSE)</f>
        <v>0</v>
      </c>
      <c r="M175">
        <f>_xlfn.IFNA(VLOOKUP(E175,HandicapLookup!A:B,2,FALSE),"")</f>
        <v>10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</row>
    <row r="176" spans="1:48" x14ac:dyDescent="0.35">
      <c r="A176">
        <f>CLASS!A200</f>
        <v>1947</v>
      </c>
      <c r="B176" t="str">
        <f>CLASS!B200</f>
        <v>EE1947</v>
      </c>
      <c r="C176" t="str">
        <f>_xlfn.IFNA((VLOOKUP(A176,CLASS!A:AY,3,FALSE)),"")</f>
        <v>Robert</v>
      </c>
      <c r="D176" t="str">
        <f>_xlfn.IFNA((VLOOKUP(A176,CLASS!A:AY,4,FALSE)),"")</f>
        <v>Newsham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VET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VLOOKUP(B176,CLASS!B:AH,19,FALSE)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t="str">
        <f>IF(R176&gt;1,J176,"")</f>
        <v/>
      </c>
      <c r="T176" t="str">
        <f>IF(R176&gt;=1,R176,"")</f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35">
      <c r="A177">
        <f>CLASS!A85</f>
        <v>92903</v>
      </c>
      <c r="B177" t="str">
        <f>CLASS!B85</f>
        <v>EE92903</v>
      </c>
      <c r="C177" t="str">
        <f>_xlfn.IFNA((VLOOKUP(A177,CLASS!A:AY,3,FALSE)),"")</f>
        <v>Shaun</v>
      </c>
      <c r="D177" t="str">
        <f>_xlfn.IFNA((VLOOKUP(A177,CLASS!A:AY,4,FALSE)),"")</f>
        <v>Mcnamara</v>
      </c>
      <c r="E177" t="str">
        <f>_xlfn.IFNA(VLOOKUP(A177,CLASS!A:I,5,FALSE),"")</f>
        <v>A</v>
      </c>
      <c r="F177" t="str">
        <f>_xlfn.IFNA(VLOOKUP(A177,CLASS!A:I,6,FALSE),"")</f>
        <v>A</v>
      </c>
      <c r="G177" t="str">
        <f>_xlfn.IFNA(VLOOKUP(A177,CLASS!A:I,7,FALSE),"")</f>
        <v>A</v>
      </c>
      <c r="H177" t="str">
        <f>_xlfn.IFNA(VLOOKUP(A177,CLASS!A:I,8,FALSE),"")</f>
        <v>A</v>
      </c>
      <c r="I177" t="str">
        <f>_xlfn.IFNA(VLOOKUP(A177,CLASS!A:I,9,FALSE),"")</f>
        <v>VET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VLOOKUP(B177,CLASS!B:AH,19,FALSE)</f>
        <v>0</v>
      </c>
      <c r="M177">
        <f>_xlfn.IFNA(VLOOKUP(E177,HandicapLookup!A:B,2,FALSE),"")</f>
        <v>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IF(R177&gt;1,J177,"")</f>
        <v/>
      </c>
      <c r="T177" t="str">
        <f>IF(R177&gt;=1,R177,"")</f>
        <v/>
      </c>
    </row>
    <row r="178" spans="1:48" hidden="1" x14ac:dyDescent="0.35">
      <c r="A178">
        <f>CLASS!A199</f>
        <v>86765</v>
      </c>
      <c r="B178" t="str">
        <f>CLASS!B199</f>
        <v>EE86765</v>
      </c>
      <c r="C178" t="str">
        <f>_xlfn.IFNA((VLOOKUP(A178,CLASS!A:AY,3,FALSE)),"")</f>
        <v>LG</v>
      </c>
      <c r="D178" t="str">
        <f>_xlfn.IFNA((VLOOKUP(A178,CLASS!A:AY,4,FALSE)),"")</f>
        <v>Millard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VET</v>
      </c>
      <c r="J178" t="str">
        <f>_xlfn.IFNA((VLOOKUP(A178,CLASS!A:AY,10,FALSE)),"")</f>
        <v>OLSS</v>
      </c>
      <c r="K178" t="str">
        <f>_xlfn.IFNA((VLOOKUP(J178,DivisionLookup!A:B,2,FALSE)),"")</f>
        <v>South</v>
      </c>
      <c r="L178">
        <f>VLOOKUP(B178,CLASS!B:AH,19,FALSE)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IF(R178&gt;1,J178,"")</f>
        <v/>
      </c>
      <c r="T178" t="str">
        <f>IF(R178&gt;=1,R178,"")</f>
        <v/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H178" s="6"/>
      <c r="AI178" s="3"/>
      <c r="AJ178" s="3"/>
      <c r="AK178" s="8"/>
      <c r="AL178" s="3"/>
      <c r="AM178" s="3"/>
      <c r="AN178" s="3"/>
      <c r="AO178" s="3"/>
      <c r="AP178" s="3"/>
      <c r="AQ178" s="3"/>
      <c r="AR178" s="3"/>
      <c r="AS178" s="3"/>
      <c r="AT178" s="3"/>
      <c r="AU178" s="8"/>
      <c r="AV178" s="3"/>
    </row>
    <row r="179" spans="1:48" hidden="1" x14ac:dyDescent="0.35">
      <c r="A179">
        <f>CLASS!A9</f>
        <v>96439</v>
      </c>
      <c r="B179" t="str">
        <f>CLASS!B9</f>
        <v>EE96439</v>
      </c>
      <c r="C179" t="str">
        <f>_xlfn.IFNA((VLOOKUP(A179,CLASS!A:AY,3,FALSE)),"")</f>
        <v>Chris</v>
      </c>
      <c r="D179" t="str">
        <f>_xlfn.IFNA((VLOOKUP(A179,CLASS!A:AY,4,FALSE)),"")</f>
        <v>Childerhouse</v>
      </c>
      <c r="E179" t="str">
        <f>_xlfn.IFNA(VLOOKUP(A179,CLASS!A:I,5,FALSE),"")</f>
        <v>AAA</v>
      </c>
      <c r="F179" t="str">
        <f>_xlfn.IFNA(VLOOKUP(A179,CLASS!A:I,6,FALSE),"")</f>
        <v>AAA</v>
      </c>
      <c r="G179" t="str">
        <f>_xlfn.IFNA(VLOOKUP(A179,CLASS!A:I,7,FALSE),"")</f>
        <v>AAA</v>
      </c>
      <c r="H179" t="str">
        <f>_xlfn.IFNA(VLOOKUP(A179,CLASS!A:I,8,FALSE),"")</f>
        <v>AAA</v>
      </c>
      <c r="I179" t="str">
        <f>_xlfn.IFNA(VLOOKUP(A179,CLASS!A:I,9,FALSE),"")</f>
        <v>SNR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VLOOKUP(B179,CLASS!B:AH,19,FALSE)</f>
        <v>0</v>
      </c>
      <c r="M179">
        <f>_xlfn.IFNA(VLOOKUP(E179,HandicapLookup!A:B,2,FALSE),"")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IF(R179&gt;1,J179,"")</f>
        <v/>
      </c>
      <c r="T179" t="str">
        <f>IF(R179&gt;=1,R179,"")</f>
        <v/>
      </c>
    </row>
    <row r="180" spans="1:48" hidden="1" x14ac:dyDescent="0.35">
      <c r="A180">
        <f>CLASS!A71</f>
        <v>129598</v>
      </c>
      <c r="B180" t="str">
        <f>CLASS!B71</f>
        <v>EE129598</v>
      </c>
      <c r="C180" t="str">
        <f>_xlfn.IFNA((VLOOKUP(A180,CLASS!A:AY,3,FALSE)),"")</f>
        <v>James</v>
      </c>
      <c r="D180" t="str">
        <f>_xlfn.IFNA((VLOOKUP(A180,CLASS!A:AY,4,FALSE)),"")</f>
        <v>Mcguire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VLOOKUP(B180,CLASS!B:AH,19,FALSE)</f>
        <v>0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IF(R180&gt;1,J180,"")</f>
        <v/>
      </c>
      <c r="T180" t="str">
        <f>IF(R180&gt;=1,R180,"")</f>
        <v/>
      </c>
      <c r="V180" s="6"/>
      <c r="W180" s="6"/>
      <c r="X180" s="6"/>
      <c r="Y180" s="6"/>
    </row>
    <row r="181" spans="1:48" hidden="1" x14ac:dyDescent="0.35">
      <c r="A181">
        <f>CLASS!A82</f>
        <v>130250</v>
      </c>
      <c r="B181" t="str">
        <f>CLASS!B82</f>
        <v>EE130250</v>
      </c>
      <c r="C181" t="str">
        <f>_xlfn.IFNA((VLOOKUP(A181,CLASS!A:AY,3,FALSE)),"")</f>
        <v>Daniel</v>
      </c>
      <c r="D181" t="str">
        <f>_xlfn.IFNA((VLOOKUP(A181,CLASS!A:AY,4,FALSE)),"")</f>
        <v>Vallis</v>
      </c>
      <c r="E181" t="str">
        <f>_xlfn.IFNA(VLOOKUP(A181,CLASS!A:I,5,FALSE),"")</f>
        <v>A</v>
      </c>
      <c r="F181" t="str">
        <f>_xlfn.IFNA(VLOOKUP(A181,CLASS!A:I,6,FALSE),"")</f>
        <v>A</v>
      </c>
      <c r="G181" t="str">
        <f>_xlfn.IFNA(VLOOKUP(A181,CLASS!A:I,7,FALSE),"")</f>
        <v>A</v>
      </c>
      <c r="H181" t="str">
        <f>_xlfn.IFNA(VLOOKUP(A181,CLASS!A:I,8,FALSE),"")</f>
        <v>A</v>
      </c>
      <c r="I181" t="str">
        <f>_xlfn.IFNA(VLOOKUP(A181,CLASS!A:I,9,FALSE),"")</f>
        <v>SNR</v>
      </c>
      <c r="J181" t="str">
        <f>_xlfn.IFNA((VLOOKUP(A181,CLASS!A:AY,10,FALSE)),"")</f>
        <v>OLSS</v>
      </c>
      <c r="K181" t="str">
        <f>_xlfn.IFNA((VLOOKUP(J181,DivisionLookup!A:B,2,FALSE)),"")</f>
        <v>South</v>
      </c>
      <c r="L181">
        <f>VLOOKUP(B181,CLASS!B:AH,19,FALSE)</f>
        <v>0</v>
      </c>
      <c r="M181">
        <f>_xlfn.IFNA(VLOOKUP(E181,HandicapLookup!A:B,2,FALSE),"")</f>
        <v>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IF(R181&gt;1,J181,"")</f>
        <v/>
      </c>
      <c r="T181" t="str">
        <f>IF(R181&gt;=1,R181,"")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35">
      <c r="A182">
        <f>CLASS!A45</f>
        <v>124370</v>
      </c>
      <c r="B182" t="str">
        <f>CLASS!B45</f>
        <v>EE124370</v>
      </c>
      <c r="C182" t="str">
        <f>_xlfn.IFNA((VLOOKUP(A182,CLASS!A:AY,3,FALSE)),"")</f>
        <v>Amy</v>
      </c>
      <c r="D182" t="str">
        <f>_xlfn.IFNA((VLOOKUP(A182,CLASS!A:AY,4,FALSE)),"")</f>
        <v>Easeman</v>
      </c>
      <c r="E182" t="str">
        <f>_xlfn.IFNA(VLOOKUP(A182,CLASS!A:I,5,FALSE),"")</f>
        <v>AA</v>
      </c>
      <c r="F182" t="str">
        <f>_xlfn.IFNA(VLOOKUP(A182,CLASS!A:I,6,FALSE),"")</f>
        <v>AA</v>
      </c>
      <c r="G182" t="str">
        <f>_xlfn.IFNA(VLOOKUP(A182,CLASS!A:I,7,FALSE),"")</f>
        <v>AA</v>
      </c>
      <c r="H182" t="str">
        <f>_xlfn.IFNA(VLOOKUP(A182,CLASS!A:I,8,FALSE),"")</f>
        <v>AA</v>
      </c>
      <c r="I182" t="str">
        <f>_xlfn.IFNA(VLOOKUP(A182,CLASS!A:I,9,FALSE),"")</f>
        <v>LDJ</v>
      </c>
      <c r="J182" t="str">
        <f>_xlfn.IFNA((VLOOKUP(A182,CLASS!A:AY,10,FALSE)),"")</f>
        <v>EJC</v>
      </c>
      <c r="K182" t="str">
        <f>_xlfn.IFNA((VLOOKUP(J182,DivisionLookup!A:B,2,FALSE)),"")</f>
        <v>South</v>
      </c>
      <c r="L182">
        <f>VLOOKUP(B182,CLASS!B:AH,19,FALSE)</f>
        <v>0</v>
      </c>
      <c r="M182">
        <f>_xlfn.IFNA(VLOOKUP(E182,HandicapLookup!A:B,2,FALSE),"")</f>
        <v>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IF(R182&gt;1,J182,"")</f>
        <v/>
      </c>
      <c r="T182" t="str">
        <f>IF(R182&gt;=1,R182,"")</f>
        <v/>
      </c>
    </row>
    <row r="183" spans="1:48" hidden="1" x14ac:dyDescent="0.35">
      <c r="A183">
        <f>CLASS!A79</f>
        <v>133490</v>
      </c>
      <c r="B183" t="str">
        <f>CLASS!B79</f>
        <v>EE133490</v>
      </c>
      <c r="C183" t="str">
        <f>_xlfn.IFNA((VLOOKUP(A183,CLASS!A:AY,3,FALSE)),"")</f>
        <v>Colin</v>
      </c>
      <c r="D183" t="str">
        <f>_xlfn.IFNA((VLOOKUP(A183,CLASS!A:AY,4,FALSE)),"")</f>
        <v>Ferguson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A</v>
      </c>
      <c r="H183" t="str">
        <f>_xlfn.IFNA(VLOOKUP(A183,CLASS!A:I,8,FALSE),"")</f>
        <v>A</v>
      </c>
      <c r="I183" t="str">
        <f>_xlfn.IFNA(VLOOKUP(A183,CLASS!A:I,9,FALSE),"")</f>
        <v>SNR</v>
      </c>
      <c r="J183" t="str">
        <f>_xlfn.IFNA((VLOOKUP(A183,CLASS!A:AY,10,FALSE)),"")</f>
        <v>OLSS</v>
      </c>
      <c r="K183" t="str">
        <f>_xlfn.IFNA((VLOOKUP(J183,DivisionLookup!A:B,2,FALSE)),"")</f>
        <v>South</v>
      </c>
      <c r="L183">
        <f>VLOOKUP(B183,CLASS!B:AH,19,FALSE)</f>
        <v>0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IF(R183&gt;1,J183,"")</f>
        <v/>
      </c>
      <c r="T183" t="str">
        <f>IF(R183&gt;=1,R183,"")</f>
        <v/>
      </c>
    </row>
    <row r="184" spans="1:48" hidden="1" x14ac:dyDescent="0.35">
      <c r="A184">
        <f>CLASS!A101</f>
        <v>108297</v>
      </c>
      <c r="B184" t="str">
        <f>CLASS!B101</f>
        <v>EE108297</v>
      </c>
      <c r="C184" t="str">
        <f>_xlfn.IFNA((VLOOKUP(A184,CLASS!A:AY,3,FALSE)),"")</f>
        <v>Ian</v>
      </c>
      <c r="D184" t="str">
        <f>_xlfn.IFNA((VLOOKUP(A184,CLASS!A:AY,4,FALSE)),"")</f>
        <v>Gander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SDGC</v>
      </c>
      <c r="K184" t="str">
        <f>_xlfn.IFNA((VLOOKUP(J184,DivisionLookup!A:B,2,FALSE)),"")</f>
        <v>South</v>
      </c>
      <c r="L184">
        <f>VLOOKUP(B184,CLASS!B:AH,19,FALSE)</f>
        <v>0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IF(R184&gt;1,J184,"")</f>
        <v/>
      </c>
      <c r="T184" t="str">
        <f>IF(R184&gt;=1,R184,"")</f>
        <v/>
      </c>
    </row>
    <row r="185" spans="1:48" hidden="1" x14ac:dyDescent="0.35">
      <c r="A185">
        <f>CLASS!A150</f>
        <v>132107</v>
      </c>
      <c r="B185" t="str">
        <f>CLASS!B150</f>
        <v>EE132107</v>
      </c>
      <c r="C185" t="str">
        <f>_xlfn.IFNA((VLOOKUP(A185,CLASS!A:AY,3,FALSE)),"")</f>
        <v>Daniel</v>
      </c>
      <c r="D185" t="str">
        <f>_xlfn.IFNA((VLOOKUP(A185,CLASS!A:AY,4,FALSE)),"")</f>
        <v>Parsons</v>
      </c>
      <c r="E185" t="str">
        <f>_xlfn.IFNA(VLOOKUP(A185,CLASS!A:I,5,FALSE),"")</f>
        <v>B</v>
      </c>
      <c r="F185" t="str">
        <f>_xlfn.IFNA(VLOOKUP(A185,CLASS!A:I,6,FALSE),"")</f>
        <v>B</v>
      </c>
      <c r="G185" t="str">
        <f>_xlfn.IFNA(VLOOKUP(A185,CLASS!A:I,7,FALSE),"")</f>
        <v>B</v>
      </c>
      <c r="H185" t="str">
        <f>_xlfn.IFNA(VLOOKUP(A185,CLASS!A:I,8,FALSE),"")</f>
        <v>B</v>
      </c>
      <c r="I185" t="str">
        <f>_xlfn.IFNA(VLOOKUP(A185,CLASS!A:I,9,FALSE),"")</f>
        <v>SNR</v>
      </c>
      <c r="J185" t="str">
        <f>_xlfn.IFNA((VLOOKUP(A185,CLASS!A:AY,10,FALSE)),"")</f>
        <v>EJC</v>
      </c>
      <c r="K185" t="str">
        <f>_xlfn.IFNA((VLOOKUP(J185,DivisionLookup!A:B,2,FALSE)),"")</f>
        <v>South</v>
      </c>
      <c r="L185">
        <f>VLOOKUP(B185,CLASS!B:AH,19,FALSE)</f>
        <v>0</v>
      </c>
      <c r="M185">
        <f>_xlfn.IFNA(VLOOKUP(E185,HandicapLookup!A:B,2,FALSE),"")</f>
        <v>10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IF(R185&gt;1,J185,"")</f>
        <v/>
      </c>
      <c r="T185" t="str">
        <f>IF(R185&gt;=1,R185,"")</f>
        <v/>
      </c>
    </row>
    <row r="186" spans="1:48" x14ac:dyDescent="0.35">
      <c r="A186">
        <f>CLASS!A163</f>
        <v>116293</v>
      </c>
      <c r="B186" t="str">
        <f>CLASS!B163</f>
        <v>EE116293</v>
      </c>
      <c r="C186" t="str">
        <f>_xlfn.IFNA((VLOOKUP(A186,CLASS!A:AY,3,FALSE)),"")</f>
        <v>Keith</v>
      </c>
      <c r="D186" t="str">
        <f>_xlfn.IFNA((VLOOKUP(A186,CLASS!A:AY,4,FALSE)),"")</f>
        <v>Lawton</v>
      </c>
      <c r="E186" t="str">
        <f>_xlfn.IFNA(VLOOKUP(A186,CLASS!A:I,5,FALSE),"")</f>
        <v>B</v>
      </c>
      <c r="F186" t="str">
        <f>_xlfn.IFNA(VLOOKUP(A186,CLASS!A:I,6,FALSE),"")</f>
        <v>B</v>
      </c>
      <c r="G186" t="str">
        <f>_xlfn.IFNA(VLOOKUP(A186,CLASS!A:I,7,FALSE),"")</f>
        <v>B</v>
      </c>
      <c r="H186" t="str">
        <f>_xlfn.IFNA(VLOOKUP(A186,CLASS!A:I,8,FALSE),"")</f>
        <v>B</v>
      </c>
      <c r="I186" t="str">
        <f>_xlfn.IFNA(VLOOKUP(A186,CLASS!A:I,9,FALSE),"")</f>
        <v>VET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VLOOKUP(B186,CLASS!B:AH,19,FALSE)</f>
        <v>0</v>
      </c>
      <c r="M186">
        <f>_xlfn.IFNA(VLOOKUP(E186,HandicapLookup!A:B,2,FALSE),"")</f>
        <v>10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IF(R186&gt;1,J186,"")</f>
        <v/>
      </c>
      <c r="T186" t="str">
        <f>IF(R186&gt;=1,R186,"")</f>
        <v/>
      </c>
    </row>
    <row r="187" spans="1:48" x14ac:dyDescent="0.35">
      <c r="A187">
        <f>CLASS!A162</f>
        <v>68057</v>
      </c>
      <c r="B187" t="str">
        <f>CLASS!B162</f>
        <v>EE68057</v>
      </c>
      <c r="C187" t="str">
        <f>_xlfn.IFNA((VLOOKUP(A187,CLASS!A:AY,3,FALSE)),"")</f>
        <v xml:space="preserve">John </v>
      </c>
      <c r="D187" t="str">
        <f>_xlfn.IFNA((VLOOKUP(A187,CLASS!A:AY,4,FALSE)),"")</f>
        <v>Jones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VLOOKUP(B187,CLASS!B:AH,19,FALSE)</f>
        <v>0</v>
      </c>
      <c r="M187">
        <f>_xlfn.IFNA(VLOOKUP(E187,HandicapLookup!A:B,2,FALSE),"")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IF(R187&gt;1,J187,"")</f>
        <v/>
      </c>
      <c r="T187" t="str">
        <f>IF(R187&gt;=1,R187,"")</f>
        <v/>
      </c>
    </row>
    <row r="188" spans="1:48" hidden="1" x14ac:dyDescent="0.35">
      <c r="A188">
        <f>CLASS!A17</f>
        <v>128224</v>
      </c>
      <c r="B188" t="str">
        <f>CLASS!B17</f>
        <v>EE128224</v>
      </c>
      <c r="C188" t="str">
        <f>_xlfn.IFNA((VLOOKUP(A188,CLASS!A:AY,3,FALSE)),"")</f>
        <v>Joshua</v>
      </c>
      <c r="D188" t="str">
        <f>_xlfn.IFNA((VLOOKUP(A188,CLASS!A:AY,4,FALSE)),"")</f>
        <v>Brown</v>
      </c>
      <c r="E188" t="str">
        <f>_xlfn.IFNA(VLOOKUP(A188,CLASS!A:I,5,FALSE),"")</f>
        <v>AAA</v>
      </c>
      <c r="F188" t="str">
        <f>_xlfn.IFNA(VLOOKUP(A188,CLASS!A:I,6,FALSE),"")</f>
        <v>AAA</v>
      </c>
      <c r="G188" t="str">
        <f>_xlfn.IFNA(VLOOKUP(A188,CLASS!A:I,7,FALSE),"")</f>
        <v>AAA</v>
      </c>
      <c r="H188" t="str">
        <f>_xlfn.IFNA(VLOOKUP(A188,CLASS!A:I,8,FALSE),"")</f>
        <v>AAA</v>
      </c>
      <c r="I188" t="str">
        <f>_xlfn.IFNA(VLOOKUP(A188,CLASS!A:I,9,FALSE),"")</f>
        <v>SNR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VLOOKUP(B188,CLASS!B:AH,19,FALSE)</f>
        <v>0</v>
      </c>
      <c r="M188">
        <f>_xlfn.IFNA(VLOOKUP(E188,HandicapLookup!A:B,2,FALSE),"")</f>
        <v>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IF(R188&gt;1,J188,"")</f>
        <v/>
      </c>
      <c r="T188" t="str">
        <f>IF(R188&gt;=1,R188,"")</f>
        <v/>
      </c>
    </row>
    <row r="189" spans="1:48" hidden="1" x14ac:dyDescent="0.35">
      <c r="A189">
        <f>CLASS!A37</f>
        <v>129151</v>
      </c>
      <c r="B189" t="str">
        <f>CLASS!B37</f>
        <v>EE129151</v>
      </c>
      <c r="C189" t="str">
        <f>_xlfn.IFNA((VLOOKUP(A189,CLASS!A:AY,3,FALSE)),"")</f>
        <v>Paul</v>
      </c>
      <c r="D189" t="str">
        <f>_xlfn.IFNA((VLOOKUP(A189,CLASS!A:AY,4,FALSE)),"")</f>
        <v>Finney</v>
      </c>
      <c r="E189" t="str">
        <f>_xlfn.IFNA(VLOOKUP(A189,CLASS!A:I,5,FALSE),"")</f>
        <v>AA</v>
      </c>
      <c r="F189" t="str">
        <f>_xlfn.IFNA(VLOOKUP(A189,CLASS!A:I,6,FALSE),"")</f>
        <v>AA</v>
      </c>
      <c r="G189" t="str">
        <f>_xlfn.IFNA(VLOOKUP(A189,CLASS!A:I,7,FALSE),"")</f>
        <v>AA</v>
      </c>
      <c r="H189" t="str">
        <f>_xlfn.IFNA(VLOOKUP(A189,CLASS!A:I,8,FALSE),"")</f>
        <v>AA</v>
      </c>
      <c r="I189" t="str">
        <f>_xlfn.IFNA(VLOOKUP(A189,CLASS!A:I,9,FALSE),"")</f>
        <v>SNR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VLOOKUP(B189,CLASS!B:AH,19,FALSE)</f>
        <v>0</v>
      </c>
      <c r="M189">
        <f>_xlfn.IFNA(VLOOKUP(E189,HandicapLookup!A:B,2,FALSE),"")</f>
        <v>0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IF(R189&gt;1,J189,"")</f>
        <v/>
      </c>
      <c r="T189" t="str">
        <f>IF(R189&gt;=1,R189,"")</f>
        <v/>
      </c>
    </row>
    <row r="190" spans="1:48" x14ac:dyDescent="0.35">
      <c r="A190">
        <f>CLASS!A102</f>
        <v>132398</v>
      </c>
      <c r="B190" t="str">
        <f>CLASS!B102</f>
        <v>EE132398</v>
      </c>
      <c r="C190" t="str">
        <f>_xlfn.IFNA((VLOOKUP(A190,CLASS!A:AY,3,FALSE)),"")</f>
        <v>Ross</v>
      </c>
      <c r="D190" t="str">
        <f>_xlfn.IFNA((VLOOKUP(A190,CLASS!A:AY,4,FALSE)),"")</f>
        <v>Holmes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VLOOKUP(B190,CLASS!B:AH,19,FALSE)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IF(R190&gt;1,J190,"")</f>
        <v/>
      </c>
      <c r="T190" t="str">
        <f>IF(R190&gt;=1,R190,"")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CLASS!A182</f>
        <v>141238</v>
      </c>
      <c r="B191" t="str">
        <f>CLASS!B182</f>
        <v>EE141238</v>
      </c>
      <c r="C191" t="str">
        <f>_xlfn.IFNA((VLOOKUP(A191,CLASS!A:AY,3,FALSE)),"")</f>
        <v>Chloe</v>
      </c>
      <c r="D191" t="str">
        <f>_xlfn.IFNA((VLOOKUP(A191,CLASS!A:AY,4,FALSE)),"")</f>
        <v>Lambert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LDY</v>
      </c>
      <c r="J191" t="str">
        <f>_xlfn.IFNA((VLOOKUP(A191,CLASS!A:AY,10,FALSE)),"")</f>
        <v>SDGC</v>
      </c>
      <c r="K191" t="str">
        <f>_xlfn.IFNA((VLOOKUP(J191,DivisionLookup!A:B,2,FALSE)),"")</f>
        <v>South</v>
      </c>
      <c r="L191">
        <f>VLOOKUP(B191,CLASS!B:AH,19,FALSE)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IF(R191&gt;1,J191,"")</f>
        <v/>
      </c>
      <c r="T191" t="str">
        <f>IF(R191&gt;=1,R191,"")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CLASS!A140</f>
        <v>137318</v>
      </c>
      <c r="B192" t="str">
        <f>CLASS!B140</f>
        <v>EE137318</v>
      </c>
      <c r="C192" t="str">
        <f>_xlfn.IFNA((VLOOKUP(A192,CLASS!A:AY,3,FALSE)),"")</f>
        <v>James</v>
      </c>
      <c r="D192" t="str">
        <f>_xlfn.IFNA((VLOOKUP(A192,CLASS!A:AY,4,FALSE)),"")</f>
        <v>Stafford</v>
      </c>
      <c r="E192" t="str">
        <f>_xlfn.IFNA(VLOOKUP(A192,CLASS!A:I,5,FALSE),"")</f>
        <v>B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SNR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f>VLOOKUP(B192,CLASS!B:AH,19,FALSE)</f>
        <v>0</v>
      </c>
      <c r="M192">
        <f>_xlfn.IFNA(VLOOKUP(E192,HandicapLookup!A:B,2,FALSE),"")</f>
        <v>10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IF(R192&gt;1,J192,"")</f>
        <v/>
      </c>
      <c r="T192" t="str">
        <f>IF(R192&gt;=1,R192,"")</f>
        <v/>
      </c>
    </row>
    <row r="193" spans="1:48" x14ac:dyDescent="0.35">
      <c r="A193">
        <f>CLASS!A210</f>
        <v>115062</v>
      </c>
      <c r="B193" t="str">
        <f>CLASS!B210</f>
        <v>EE115062</v>
      </c>
      <c r="C193" t="str">
        <f>_xlfn.IFNA((VLOOKUP(A193,CLASS!A:AY,3,FALSE)),"")</f>
        <v>Martin</v>
      </c>
      <c r="D193" t="str">
        <f>_xlfn.IFNA((VLOOKUP(A193,CLASS!A:AY,4,FALSE)),"")</f>
        <v>Heath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VLOOKUP(B193,CLASS!B:AH,19,FALSE)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IF(R193&gt;1,J193,"")</f>
        <v/>
      </c>
      <c r="T193" t="str">
        <f>IF(R193&gt;=1,R193,"")</f>
        <v/>
      </c>
    </row>
    <row r="194" spans="1:48" x14ac:dyDescent="0.35">
      <c r="A194">
        <f>CLASS!A153</f>
        <v>91174</v>
      </c>
      <c r="B194" t="str">
        <f>CLASS!B153</f>
        <v>EE91174</v>
      </c>
      <c r="C194" t="str">
        <f>_xlfn.IFNA((VLOOKUP(A194,CLASS!A:AY,3,FALSE)),"")</f>
        <v>Patrick</v>
      </c>
      <c r="D194" t="str">
        <f>_xlfn.IFNA((VLOOKUP(A194,CLASS!A:AY,4,FALSE)),"")</f>
        <v>Hawthorne</v>
      </c>
      <c r="E194" t="str">
        <f>_xlfn.IFNA(VLOOKUP(A194,CLASS!A:I,5,FALSE),"")</f>
        <v>B</v>
      </c>
      <c r="F194" t="str">
        <f>_xlfn.IFNA(VLOOKUP(A194,CLASS!A:I,6,FALSE),"")</f>
        <v>B</v>
      </c>
      <c r="G194" t="str">
        <f>_xlfn.IFNA(VLOOKUP(A194,CLASS!A:I,7,FALSE),"")</f>
        <v>B</v>
      </c>
      <c r="H194" t="str">
        <f>_xlfn.IFNA(VLOOKUP(A194,CLASS!A:I,8,FALSE),"")</f>
        <v>B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VLOOKUP(B194,CLASS!B:AH,19,FALSE)</f>
        <v>0</v>
      </c>
      <c r="M194">
        <f>_xlfn.IFNA(VLOOKUP(E194,HandicapLookup!A:B,2,FALSE),"")</f>
        <v>10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IF(R194&gt;1,J194,"")</f>
        <v/>
      </c>
      <c r="T194" t="str">
        <f>IF(R194&gt;=1,R194,"")</f>
        <v/>
      </c>
    </row>
    <row r="195" spans="1:48" x14ac:dyDescent="0.35">
      <c r="A195">
        <f>CLASS!A158</f>
        <v>138153</v>
      </c>
      <c r="B195" t="str">
        <f>CLASS!B158</f>
        <v>EE138153</v>
      </c>
      <c r="C195" t="str">
        <f>_xlfn.IFNA((VLOOKUP(A195,CLASS!A:AY,3,FALSE)),"")</f>
        <v>Neil</v>
      </c>
      <c r="D195" t="str">
        <f>_xlfn.IFNA((VLOOKUP(A195,CLASS!A:AY,4,FALSE)),"")</f>
        <v>Hastilow</v>
      </c>
      <c r="E195" t="str">
        <f>_xlfn.IFNA(VLOOKUP(A195,CLASS!A:I,5,FALSE),"")</f>
        <v>B</v>
      </c>
      <c r="F195" t="str">
        <f>_xlfn.IFNA(VLOOKUP(A195,CLASS!A:I,6,FALSE),"")</f>
        <v>B</v>
      </c>
      <c r="G195" t="str">
        <f>_xlfn.IFNA(VLOOKUP(A195,CLASS!A:I,7,FALSE),"")</f>
        <v>B</v>
      </c>
      <c r="H195" t="str">
        <f>_xlfn.IFNA(VLOOKUP(A195,CLASS!A:I,8,FALSE),"")</f>
        <v>B</v>
      </c>
      <c r="I195" t="str">
        <f>_xlfn.IFNA(VLOOKUP(A195,CLASS!A:I,9,FALSE),"")</f>
        <v>SNR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VLOOKUP(B195,CLASS!B:AH,19,FALSE)</f>
        <v>0</v>
      </c>
      <c r="M195">
        <f>_xlfn.IFNA(VLOOKUP(E195,HandicapLookup!A:B,2,FALSE),"")</f>
        <v>10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IF(R195&gt;1,J195,"")</f>
        <v/>
      </c>
      <c r="T195" t="str">
        <f>IF(R195&gt;=1,R195,"")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35">
      <c r="A196">
        <f>CLASS!A209</f>
        <v>139849</v>
      </c>
      <c r="B196" t="str">
        <f>CLASS!B209</f>
        <v>EE139849</v>
      </c>
      <c r="C196" t="str">
        <f>_xlfn.IFNA((VLOOKUP(A196,CLASS!A:AY,3,FALSE)),"")</f>
        <v>Roger</v>
      </c>
      <c r="D196" t="str">
        <f>_xlfn.IFNA((VLOOKUP(A196,CLASS!A:AY,4,FALSE)),"")</f>
        <v>Garrick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VLOOKUP(B196,CLASS!B:AH,19,FALSE)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IF(R196&gt;1,J196,"")</f>
        <v/>
      </c>
      <c r="T196" t="str">
        <f>IF(R196&gt;=1,R196,"")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35">
      <c r="A197">
        <f>CLASS!A125</f>
        <v>114087</v>
      </c>
      <c r="B197" t="str">
        <f>CLASS!B125</f>
        <v>EE114087</v>
      </c>
      <c r="C197" t="str">
        <f>_xlfn.IFNA((VLOOKUP(A197,CLASS!A:AY,3,FALSE)),"")</f>
        <v>Jackie</v>
      </c>
      <c r="D197" t="str">
        <f>_xlfn.IFNA((VLOOKUP(A197,CLASS!A:AY,4,FALSE)),"")</f>
        <v>Vines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LDY</v>
      </c>
      <c r="J197" t="str">
        <f>_xlfn.IFNA((VLOOKUP(A197,CLASS!A:AY,10,FALSE)),"")</f>
        <v>EJC</v>
      </c>
      <c r="K197" t="str">
        <f>_xlfn.IFNA((VLOOKUP(J197,DivisionLookup!A:B,2,FALSE)),"")</f>
        <v>South</v>
      </c>
      <c r="L197">
        <f>VLOOKUP(B197,CLASS!B:AH,19,FALSE)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IF(R197&gt;1,J197,"")</f>
        <v/>
      </c>
      <c r="T197" t="str">
        <f>IF(R197&gt;=1,R197,"")</f>
        <v/>
      </c>
    </row>
    <row r="198" spans="1:48" x14ac:dyDescent="0.35">
      <c r="A198">
        <f>CLASS!A83</f>
        <v>91465</v>
      </c>
      <c r="B198" t="str">
        <f>CLASS!B83</f>
        <v>EE91465</v>
      </c>
      <c r="C198" t="str">
        <f>_xlfn.IFNA((VLOOKUP(A198,CLASS!A:AY,3,FALSE)),"")</f>
        <v>Peter</v>
      </c>
      <c r="D198" t="str">
        <f>_xlfn.IFNA((VLOOKUP(A198,CLASS!A:AY,4,FALSE)),"")</f>
        <v>Critchley</v>
      </c>
      <c r="E198" t="str">
        <f>_xlfn.IFNA(VLOOKUP(A198,CLASS!A:I,5,FALSE),"")</f>
        <v>A</v>
      </c>
      <c r="F198" t="str">
        <f>_xlfn.IFNA(VLOOKUP(A198,CLASS!A:I,6,FALSE),"")</f>
        <v>A</v>
      </c>
      <c r="G198" t="str">
        <f>_xlfn.IFNA(VLOOKUP(A198,CLASS!A:I,7,FALSE),"")</f>
        <v>A</v>
      </c>
      <c r="H198" t="str">
        <f>_xlfn.IFNA(VLOOKUP(A198,CLASS!A:I,8,FALSE),"")</f>
        <v>A</v>
      </c>
      <c r="I198" t="str">
        <f>_xlfn.IFNA(VLOOKUP(A198,CLASS!A:I,9,FALSE),"")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VLOOKUP(B198,CLASS!B:AH,19,FALSE)</f>
        <v>0</v>
      </c>
      <c r="M198">
        <f>_xlfn.IFNA(VLOOKUP(E198,HandicapLookup!A:B,2,FALSE),"")</f>
        <v>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IF(R198&gt;1,J198,"")</f>
        <v/>
      </c>
      <c r="T198" t="str">
        <f>IF(R198&gt;=1,R198,"")</f>
        <v/>
      </c>
    </row>
    <row r="199" spans="1:48" x14ac:dyDescent="0.35">
      <c r="A199">
        <f>CLASS!A18</f>
        <v>138218</v>
      </c>
      <c r="B199" t="str">
        <f>CLASS!B18</f>
        <v>EE138218</v>
      </c>
      <c r="C199" t="str">
        <f>_xlfn.IFNA((VLOOKUP(A199,CLASS!A:AY,3,FALSE)),"")</f>
        <v>Rob</v>
      </c>
      <c r="D199" t="str">
        <f>_xlfn.IFNA((VLOOKUP(A199,CLASS!A:AY,4,FALSE)),"")</f>
        <v>Claybrook</v>
      </c>
      <c r="E199" t="str">
        <f>_xlfn.IFNA(VLOOKUP(A199,CLASS!A:I,5,FALSE),"")</f>
        <v>AAA</v>
      </c>
      <c r="F199" t="str">
        <f>_xlfn.IFNA(VLOOKUP(A199,CLASS!A:I,6,FALSE),"")</f>
        <v>AAA</v>
      </c>
      <c r="G199" t="str">
        <f>_xlfn.IFNA(VLOOKUP(A199,CLASS!A:I,7,FALSE),"")</f>
        <v>AAA</v>
      </c>
      <c r="H199" t="str">
        <f>_xlfn.IFNA(VLOOKUP(A199,CLASS!A:I,8,FALSE),"")</f>
        <v>AAA</v>
      </c>
      <c r="I199" t="str">
        <f>_xlfn.IFNA(VLOOKUP(A199,CLASS!A:I,9,FALSE),"")</f>
        <v>SNR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VLOOKUP(B199,CLASS!B:AH,19,FALSE)</f>
        <v>0</v>
      </c>
      <c r="M199">
        <f>_xlfn.IFNA(VLOOKUP(E199,HandicapLookup!A:B,2,FALSE),"")</f>
        <v>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IF(R199&gt;1,J199,"")</f>
        <v/>
      </c>
      <c r="T199" t="str">
        <f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CLASS!A75</f>
        <v>121767</v>
      </c>
      <c r="B200" t="str">
        <f>CLASS!B75</f>
        <v>EE121767</v>
      </c>
      <c r="C200" t="str">
        <f>_xlfn.IFNA((VLOOKUP(A200,CLASS!A:AY,3,FALSE)),"")</f>
        <v>David</v>
      </c>
      <c r="D200" t="str">
        <f>_xlfn.IFNA((VLOOKUP(A200,CLASS!A:AY,4,FALSE)),"")</f>
        <v>Spackman</v>
      </c>
      <c r="E200" t="str">
        <f>_xlfn.IFNA(VLOOKUP(A200,CLASS!A:I,5,FALSE),"")</f>
        <v>A</v>
      </c>
      <c r="F200" t="str">
        <f>_xlfn.IFNA(VLOOKUP(A200,CLASS!A:I,6,FALSE),"")</f>
        <v>A</v>
      </c>
      <c r="G200" t="str">
        <f>_xlfn.IFNA(VLOOKUP(A200,CLASS!A:I,7,FALSE),"")</f>
        <v>A</v>
      </c>
      <c r="H200" t="str">
        <f>_xlfn.IFNA(VLOOKUP(A200,CLASS!A:I,8,FALSE),"")</f>
        <v>A</v>
      </c>
      <c r="I200" t="str">
        <f>_xlfn.IFNA(VLOOKUP(A200,CLASS!A:I,9,FALSE),"")</f>
        <v>VET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VLOOKUP(B200,CLASS!B:AH,19,FALSE)</f>
        <v>0</v>
      </c>
      <c r="M200">
        <f>_xlfn.IFNA(VLOOKUP(E200,HandicapLookup!A:B,2,FALSE),"")</f>
        <v>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IF(R200&gt;1,J200,"")</f>
        <v/>
      </c>
      <c r="T200" t="str">
        <f>IF(R200&gt;=1,R200,"")</f>
        <v/>
      </c>
    </row>
    <row r="201" spans="1:48" hidden="1" x14ac:dyDescent="0.35">
      <c r="A201">
        <f>CLASS!A137</f>
        <v>98867</v>
      </c>
      <c r="B201" t="str">
        <f>CLASS!B137</f>
        <v>EE98867</v>
      </c>
      <c r="C201" t="str">
        <f>_xlfn.IFNA((VLOOKUP(A201,CLASS!A:AY,3,FALSE)),"")</f>
        <v>Christopher</v>
      </c>
      <c r="D201" t="str">
        <f>_xlfn.IFNA((VLOOKUP(A201,CLASS!A:AY,4,FALSE)),"")</f>
        <v>Bloxham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OLSS</v>
      </c>
      <c r="K201" t="str">
        <f>_xlfn.IFNA((VLOOKUP(J201,DivisionLookup!A:B,2,FALSE)),"")</f>
        <v>South</v>
      </c>
      <c r="L201">
        <f>VLOOKUP(B201,CLASS!B:AH,19,FALSE)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IF(R201&gt;1,J201,"")</f>
        <v/>
      </c>
      <c r="T201" t="str">
        <f>IF(R201&gt;=1,R201,"")</f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35">
      <c r="A202">
        <f>CLASS!A189</f>
        <v>138618</v>
      </c>
      <c r="B202" t="str">
        <f>CLASS!B189</f>
        <v>EE138618</v>
      </c>
      <c r="C202" t="str">
        <f>_xlfn.IFNA((VLOOKUP(A202,CLASS!A:AY,3,FALSE)),"")</f>
        <v>Chelsea</v>
      </c>
      <c r="D202" t="str">
        <f>_xlfn.IFNA((VLOOKUP(A202,CLASS!A:AY,4,FALSE)),"")</f>
        <v>King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LDY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f>VLOOKUP(B202,CLASS!B:AH,19,FALSE)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IF(R202&gt;1,J202,"")</f>
        <v/>
      </c>
      <c r="T202" t="str">
        <f>IF(R202&gt;=1,R202,"")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35">
      <c r="A203">
        <f>CLASS!A144</f>
        <v>125718</v>
      </c>
      <c r="B203" t="str">
        <f>CLASS!B144</f>
        <v>EE125718</v>
      </c>
      <c r="C203" t="str">
        <f>_xlfn.IFNA((VLOOKUP(A203,CLASS!A:AY,3,FALSE)),"")</f>
        <v>Ricky</v>
      </c>
      <c r="D203" t="str">
        <f>_xlfn.IFNA((VLOOKUP(A203,CLASS!A:AY,4,FALSE)),"")</f>
        <v>Hartland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SNR</v>
      </c>
      <c r="J203" t="str">
        <f>_xlfn.IFNA((VLOOKUP(A203,CLASS!A:AY,10,FALSE)),"")</f>
        <v>EJC</v>
      </c>
      <c r="K203" t="str">
        <f>_xlfn.IFNA((VLOOKUP(J203,DivisionLookup!A:B,2,FALSE)),"")</f>
        <v>South</v>
      </c>
      <c r="L203">
        <f>VLOOKUP(B203,CLASS!B:AH,19,FALSE)</f>
        <v>0</v>
      </c>
      <c r="M203">
        <f>_xlfn.IFNA(VLOOKUP(E203,HandicapLookup!A:B,2,FALSE),"")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IF(R203&gt;1,J203,"")</f>
        <v/>
      </c>
      <c r="T203" t="str">
        <f>IF(R203&gt;=1,R203,"")</f>
        <v/>
      </c>
    </row>
    <row r="204" spans="1:48" hidden="1" x14ac:dyDescent="0.35">
      <c r="A204">
        <f>CLASS!A195</f>
        <v>138744</v>
      </c>
      <c r="B204" t="str">
        <f>CLASS!B195</f>
        <v>EE138744</v>
      </c>
      <c r="C204" t="str">
        <f>_xlfn.IFNA((VLOOKUP(A204,CLASS!A:AY,3,FALSE)),"")</f>
        <v xml:space="preserve">Leo </v>
      </c>
      <c r="D204" t="str">
        <f>_xlfn.IFNA((VLOOKUP(A204,CLASS!A:AY,4,FALSE)),"")</f>
        <v>Falcone</v>
      </c>
      <c r="E204" t="str">
        <f>_xlfn.IFNA(VLOOKUP(A204,CLASS!A:I,5,FALSE),"")</f>
        <v>C</v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>SNR</v>
      </c>
      <c r="J204" t="str">
        <f>_xlfn.IFNA((VLOOKUP(A204,CLASS!A:AY,10,FALSE)),"")</f>
        <v>EJC</v>
      </c>
      <c r="K204" t="str">
        <f>_xlfn.IFNA((VLOOKUP(J204,DivisionLookup!A:B,2,FALSE)),"")</f>
        <v>South</v>
      </c>
      <c r="L204">
        <f>VLOOKUP(B204,CLASS!B:AH,19,FALSE)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IF(R204&gt;1,J204,"")</f>
        <v/>
      </c>
      <c r="T204" t="str">
        <f>IF(R204&gt;=1,R204,"")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CLASS!A203</f>
        <v>142086</v>
      </c>
      <c r="B205" t="str">
        <f>CLASS!B203</f>
        <v>EE142086</v>
      </c>
      <c r="C205" t="str">
        <f>_xlfn.IFNA((VLOOKUP(A205,CLASS!A:AY,3,FALSE)),"")</f>
        <v>Tom</v>
      </c>
      <c r="D205" t="str">
        <f>_xlfn.IFNA((VLOOKUP(A205,CLASS!A:AY,4,FALSE)),"")</f>
        <v>Archer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VLOOKUP(B205,CLASS!B:AH,19,FALSE)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IF(R205&gt;1,J205,"")</f>
        <v/>
      </c>
      <c r="T205" t="str">
        <f>IF(R205&gt;=1,R205,"")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35">
      <c r="A206">
        <f>CLASS!A3</f>
        <v>96459</v>
      </c>
      <c r="B206" t="str">
        <f>CLASS!B3</f>
        <v>EE96459</v>
      </c>
      <c r="C206" t="str">
        <f>_xlfn.IFNA((VLOOKUP(A206,CLASS!A:AY,3,FALSE)),"")</f>
        <v>David</v>
      </c>
      <c r="D206" t="str">
        <f>_xlfn.IFNA((VLOOKUP(A206,CLASS!A:AY,4,FALSE)),"")</f>
        <v>Gooding</v>
      </c>
      <c r="E206" t="str">
        <f>_xlfn.IFNA(VLOOKUP(A206,CLASS!A:I,5,FALSE),"")</f>
        <v>AAA</v>
      </c>
      <c r="F206" t="str">
        <f>_xlfn.IFNA(VLOOKUP(A206,CLASS!A:I,6,FALSE),"")</f>
        <v>AAA</v>
      </c>
      <c r="G206" t="str">
        <f>_xlfn.IFNA(VLOOKUP(A206,CLASS!A:I,7,FALSE),"")</f>
        <v>AAA</v>
      </c>
      <c r="H206" t="str">
        <f>_xlfn.IFNA(VLOOKUP(A206,CLASS!A:I,8,FALSE),"")</f>
        <v>AAA</v>
      </c>
      <c r="I206" t="str">
        <f>_xlfn.IFNA(VLOOKUP(A206,CLASS!A:I,9,FALSE),"")</f>
        <v>SNR</v>
      </c>
      <c r="J206" t="str">
        <f>_xlfn.IFNA((VLOOKUP(A206,CLASS!A:AY,10,FALSE)),"")</f>
        <v>CAM</v>
      </c>
      <c r="K206" t="str">
        <f>_xlfn.IFNA((VLOOKUP(J206,DivisionLookup!A:B,2,FALSE)),"")</f>
        <v>North</v>
      </c>
      <c r="L206">
        <f>VLOOKUP(B206,CLASS!B:AH,19,FALSE)</f>
        <v>87</v>
      </c>
      <c r="M206">
        <f>_xlfn.IFNA(VLOOKUP(E206,HandicapLookup!A:B,2,FALSE),"")</f>
        <v>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87</v>
      </c>
      <c r="S206" t="str">
        <f>IF(R206&gt;1,J206,"")</f>
        <v/>
      </c>
      <c r="T206" t="str">
        <f>IF(R206&gt;=1,R206,"")</f>
        <v/>
      </c>
    </row>
    <row r="207" spans="1:48" hidden="1" x14ac:dyDescent="0.35">
      <c r="A207">
        <f>CLASS!A40</f>
        <v>88473</v>
      </c>
      <c r="B207" t="str">
        <f>CLASS!B40</f>
        <v>EE88473</v>
      </c>
      <c r="C207" t="str">
        <f>_xlfn.IFNA((VLOOKUP(A207,CLASS!A:AY,3,FALSE)),"")</f>
        <v>Robert</v>
      </c>
      <c r="D207" t="str">
        <f>_xlfn.IFNA((VLOOKUP(A207,CLASS!A:AY,4,FALSE)),"")</f>
        <v>Taylor</v>
      </c>
      <c r="E207" t="str">
        <f>_xlfn.IFNA(VLOOKUP(A207,CLASS!A:I,5,FALSE),"")</f>
        <v>AA</v>
      </c>
      <c r="F207" t="str">
        <f>_xlfn.IFNA(VLOOKUP(A207,CLASS!A:I,6,FALSE),"")</f>
        <v>AA</v>
      </c>
      <c r="G207" t="str">
        <f>_xlfn.IFNA(VLOOKUP(A207,CLASS!A:I,7,FALSE),"")</f>
        <v>AA</v>
      </c>
      <c r="H207" t="str">
        <f>_xlfn.IFNA(VLOOKUP(A207,CLASS!A:I,8,FALSE),"")</f>
        <v>AA</v>
      </c>
      <c r="I207" t="str">
        <f>_xlfn.IFNA(VLOOKUP(A207,CLASS!A:I,9,FALSE),"")</f>
        <v>SNR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VLOOKUP(B207,CLASS!B:AH,19,FALSE)</f>
        <v>0</v>
      </c>
      <c r="M207">
        <f>_xlfn.IFNA(VLOOKUP(E207,HandicapLookup!A:B,2,FALSE),"")</f>
        <v>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IF(R207&gt;1,J207,"")</f>
        <v/>
      </c>
      <c r="T207" t="str">
        <f>IF(R207&gt;=1,R207,"")</f>
        <v/>
      </c>
    </row>
    <row r="208" spans="1:48" hidden="1" x14ac:dyDescent="0.35">
      <c r="A208">
        <f>CLASS!A80</f>
        <v>124977</v>
      </c>
      <c r="B208" t="str">
        <f>CLASS!B80</f>
        <v>EE124977</v>
      </c>
      <c r="C208" t="str">
        <f>_xlfn.IFNA((VLOOKUP(A208,CLASS!A:AY,3,FALSE)),"")</f>
        <v>Robert</v>
      </c>
      <c r="D208" t="str">
        <f>_xlfn.IFNA((VLOOKUP(A208,CLASS!A:AY,4,FALSE)),"")</f>
        <v>Dawson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SNR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VLOOKUP(B208,CLASS!B:AH,19,FALSE)</f>
        <v>0</v>
      </c>
      <c r="M208">
        <f>_xlfn.IFNA(VLOOKUP(E208,HandicapLookup!A:B,2,FALSE),"")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IF(R208&gt;1,J208,"")</f>
        <v/>
      </c>
      <c r="T208" t="str">
        <f>IF(R208&gt;=1,R208,"")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CLASS!A11</f>
        <v>115804</v>
      </c>
      <c r="B209" t="str">
        <f>CLASS!B11</f>
        <v>EE115804</v>
      </c>
      <c r="C209" t="str">
        <f>_xlfn.IFNA((VLOOKUP(A209,CLASS!A:AY,3,FALSE)),"")</f>
        <v>Sean</v>
      </c>
      <c r="D209" t="str">
        <f>_xlfn.IFNA((VLOOKUP(A209,CLASS!A:AY,4,FALSE)),"")</f>
        <v>Gamblen</v>
      </c>
      <c r="E209" t="str">
        <f>_xlfn.IFNA(VLOOKUP(A209,CLASS!A:I,5,FALSE),"")</f>
        <v>AAA</v>
      </c>
      <c r="F209" t="str">
        <f>_xlfn.IFNA(VLOOKUP(A209,CLASS!A:I,6,FALSE),"")</f>
        <v>AAA</v>
      </c>
      <c r="G209" t="str">
        <f>_xlfn.IFNA(VLOOKUP(A209,CLASS!A:I,7,FALSE),"")</f>
        <v>AAA</v>
      </c>
      <c r="H209" t="str">
        <f>_xlfn.IFNA(VLOOKUP(A209,CLASS!A:I,8,FALSE),"")</f>
        <v>AAA</v>
      </c>
      <c r="I209" t="str">
        <f>_xlfn.IFNA(VLOOKUP(A209,CLASS!A:I,9,FALSE),"")</f>
        <v>SNR</v>
      </c>
      <c r="J209" t="str">
        <f>_xlfn.IFNA((VLOOKUP(A209,CLASS!A:AY,10,FALSE)),"")</f>
        <v>OLSS</v>
      </c>
      <c r="K209" t="str">
        <f>_xlfn.IFNA((VLOOKUP(J209,DivisionLookup!A:B,2,FALSE)),"")</f>
        <v>South</v>
      </c>
      <c r="L209">
        <f>VLOOKUP(B209,CLASS!B:AH,19,FALSE)</f>
        <v>0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IF(R209&gt;1,J209,"")</f>
        <v/>
      </c>
      <c r="T209" t="str">
        <f>IF(R209&gt;=1,R209,"")</f>
        <v/>
      </c>
    </row>
    <row r="210" spans="1:48" hidden="1" x14ac:dyDescent="0.35">
      <c r="A210">
        <f>CLASS!A36</f>
        <v>91579</v>
      </c>
      <c r="B210" t="str">
        <f>CLASS!B36</f>
        <v>EE91579</v>
      </c>
      <c r="C210" t="str">
        <f>_xlfn.IFNA((VLOOKUP(A210,CLASS!A:AY,3,FALSE)),"")</f>
        <v>Phil</v>
      </c>
      <c r="D210" t="str">
        <f>_xlfn.IFNA((VLOOKUP(A210,CLASS!A:AY,4,FALSE)),"")</f>
        <v>Easeman</v>
      </c>
      <c r="E210" t="str">
        <f>_xlfn.IFNA(VLOOKUP(A210,CLASS!A:I,5,FALSE),"")</f>
        <v>AA</v>
      </c>
      <c r="F210" t="str">
        <f>_xlfn.IFNA(VLOOKUP(A210,CLASS!A:I,6,FALSE),"")</f>
        <v>AA</v>
      </c>
      <c r="G210" t="str">
        <f>_xlfn.IFNA(VLOOKUP(A210,CLASS!A:I,7,FALSE),"")</f>
        <v>AA</v>
      </c>
      <c r="H210" t="str">
        <f>_xlfn.IFNA(VLOOKUP(A210,CLASS!A:I,8,FALSE),"")</f>
        <v>AA</v>
      </c>
      <c r="I210" t="str">
        <f>_xlfn.IFNA(VLOOKUP(A210,CLASS!A:I,9,FALSE),"")</f>
        <v>SNR</v>
      </c>
      <c r="J210" t="str">
        <f>_xlfn.IFNA((VLOOKUP(A210,CLASS!A:AY,10,FALSE)),"")</f>
        <v>EJC</v>
      </c>
      <c r="K210" t="str">
        <f>_xlfn.IFNA((VLOOKUP(J210,DivisionLookup!A:B,2,FALSE)),"")</f>
        <v>South</v>
      </c>
      <c r="L210">
        <f>VLOOKUP(B210,CLASS!B:AH,19,FALSE)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IF(R210&gt;1,J210,"")</f>
        <v/>
      </c>
      <c r="T210" t="str">
        <f>IF(R210&gt;=1,R210,"")</f>
        <v/>
      </c>
    </row>
    <row r="211" spans="1:48" hidden="1" x14ac:dyDescent="0.35">
      <c r="A211">
        <f>CLASS!A103</f>
        <v>128249</v>
      </c>
      <c r="B211" t="str">
        <f>CLASS!B103</f>
        <v>EE128249</v>
      </c>
      <c r="C211" t="str">
        <f>_xlfn.IFNA((VLOOKUP(A211,CLASS!A:AY,3,FALSE)),"")</f>
        <v>Ceyla</v>
      </c>
      <c r="D211" t="str">
        <f>_xlfn.IFNA((VLOOKUP(A211,CLASS!A:AY,4,FALSE)),"")</f>
        <v>Ismet</v>
      </c>
      <c r="E211" t="str">
        <f>_xlfn.IFNA(VLOOKUP(A211,CLASS!A:I,5,FALSE),"")</f>
        <v>A</v>
      </c>
      <c r="F211" t="str">
        <f>_xlfn.IFNA(VLOOKUP(A211,CLASS!A:I,6,FALSE),"")</f>
        <v>A</v>
      </c>
      <c r="G211" t="str">
        <f>_xlfn.IFNA(VLOOKUP(A211,CLASS!A:I,7,FALSE),"")</f>
        <v>A</v>
      </c>
      <c r="H211" t="str">
        <f>_xlfn.IFNA(VLOOKUP(A211,CLASS!A:I,8,FALSE),"")</f>
        <v>A</v>
      </c>
      <c r="I211" t="str">
        <f>_xlfn.IFNA(VLOOKUP(A211,CLASS!A:I,9,FALSE),"")</f>
        <v>LDY</v>
      </c>
      <c r="J211" t="str">
        <f>_xlfn.IFNA((VLOOKUP(A211,CLASS!A:AY,10,FALSE)),"")</f>
        <v>OLSS</v>
      </c>
      <c r="K211" t="str">
        <f>_xlfn.IFNA((VLOOKUP(J211,DivisionLookup!A:B,2,FALSE)),"")</f>
        <v>South</v>
      </c>
      <c r="L211">
        <f>VLOOKUP(B211,CLASS!B:AH,19,FALSE)</f>
        <v>0</v>
      </c>
      <c r="M211">
        <f>_xlfn.IFNA(VLOOKUP(E211,HandicapLookup!A:B,2,FALSE),"")</f>
        <v>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IF(R211&gt;1,J211,"")</f>
        <v/>
      </c>
      <c r="T211" t="str">
        <f>IF(R211&gt;=1,R211,"")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x14ac:dyDescent="0.35">
      <c r="A212">
        <f>CLASS!A46</f>
        <v>125734</v>
      </c>
      <c r="B212" t="str">
        <f>CLASS!B46</f>
        <v>EE125734</v>
      </c>
      <c r="C212" t="str">
        <f>_xlfn.IFNA((VLOOKUP(A212,CLASS!A:AY,3,FALSE)),"")</f>
        <v>Stephen</v>
      </c>
      <c r="D212" t="str">
        <f>_xlfn.IFNA((VLOOKUP(A212,CLASS!A:AY,4,FALSE)),"")</f>
        <v>Harrup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SNR</v>
      </c>
      <c r="J212" t="str">
        <f>_xlfn.IFNA((VLOOKUP(A212,CLASS!A:AY,10,FALSE)),"")</f>
        <v>CAM</v>
      </c>
      <c r="K212" t="str">
        <f>_xlfn.IFNA((VLOOKUP(J212,DivisionLookup!A:B,2,FALSE)),"")</f>
        <v>North</v>
      </c>
      <c r="L212">
        <f>VLOOKUP(B212,CLASS!B:AH,19,FALSE)</f>
        <v>76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81</v>
      </c>
      <c r="S212" t="str">
        <f>IF(R212&gt;1,J212,"")</f>
        <v/>
      </c>
      <c r="T212" t="str">
        <f>IF(R212&gt;=1,R212,"")</f>
        <v/>
      </c>
    </row>
    <row r="213" spans="1:48" hidden="1" x14ac:dyDescent="0.35">
      <c r="A213">
        <f>CLASS!A122</f>
        <v>129228</v>
      </c>
      <c r="B213" t="str">
        <f>CLASS!B122</f>
        <v>EE129228</v>
      </c>
      <c r="C213" t="str">
        <f>_xlfn.IFNA((VLOOKUP(A213,CLASS!A:AY,3,FALSE)),"")</f>
        <v>Robert</v>
      </c>
      <c r="D213" t="str">
        <f>_xlfn.IFNA((VLOOKUP(A213,CLASS!A:AY,4,FALSE)),"")</f>
        <v>Drake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VLOOKUP(B213,CLASS!B:AH,19,FALSE)</f>
        <v>0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S213" t="str">
        <f>IF(R213&gt;1,J213,"")</f>
        <v/>
      </c>
      <c r="T213" t="str">
        <f>IF(R213&gt;=1,R213,"")</f>
        <v/>
      </c>
    </row>
    <row r="214" spans="1:48" hidden="1" x14ac:dyDescent="0.35">
      <c r="A214">
        <f>CLASS!A78</f>
        <v>81785</v>
      </c>
      <c r="B214" t="str">
        <f>CLASS!B78</f>
        <v>EE81785</v>
      </c>
      <c r="C214" t="str">
        <f>_xlfn.IFNA((VLOOKUP(A214,CLASS!A:AY,3,FALSE)),"")</f>
        <v>Nigel</v>
      </c>
      <c r="D214" t="str">
        <f>_xlfn.IFNA((VLOOKUP(A214,CLASS!A:AY,4,FALSE)),"")</f>
        <v>Kent</v>
      </c>
      <c r="E214" t="str">
        <f>_xlfn.IFNA(VLOOKUP(A214,CLASS!A:I,5,FALSE),"")</f>
        <v>A</v>
      </c>
      <c r="F214" t="str">
        <f>_xlfn.IFNA(VLOOKUP(A214,CLASS!A:I,6,FALSE),"")</f>
        <v>A</v>
      </c>
      <c r="G214" t="str">
        <f>_xlfn.IFNA(VLOOKUP(A214,CLASS!A:I,7,FALSE),"")</f>
        <v>A</v>
      </c>
      <c r="H214" t="str">
        <f>_xlfn.IFNA(VLOOKUP(A214,CLASS!A:I,8,FALSE),"")</f>
        <v>A</v>
      </c>
      <c r="I214" t="str">
        <f>_xlfn.IFNA(VLOOKUP(A214,CLASS!A:I,9,FALSE),"")</f>
        <v>VET</v>
      </c>
      <c r="J214" t="str">
        <f>_xlfn.IFNA((VLOOKUP(A214,CLASS!A:AY,10,FALSE)),"")</f>
        <v>SDGC</v>
      </c>
      <c r="K214" t="str">
        <f>_xlfn.IFNA((VLOOKUP(J214,DivisionLookup!A:B,2,FALSE)),"")</f>
        <v>South</v>
      </c>
      <c r="L214">
        <f>VLOOKUP(B214,CLASS!B:AH,19,FALSE)</f>
        <v>0</v>
      </c>
      <c r="M214">
        <f>_xlfn.IFNA(VLOOKUP(E214,HandicapLookup!A:B,2,FALSE),"")</f>
        <v>5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IF(R214&gt;1,J214,"")</f>
        <v/>
      </c>
      <c r="T214" t="str">
        <f>IF(R214&gt;=1,R214,"")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CLASS!A151</f>
        <v>137287</v>
      </c>
      <c r="B215" t="str">
        <f>CLASS!B151</f>
        <v>EE137287</v>
      </c>
      <c r="C215" t="str">
        <f>_xlfn.IFNA((VLOOKUP(A215,CLASS!A:AY,3,FALSE)),"")</f>
        <v>Adam</v>
      </c>
      <c r="D215" t="str">
        <f>_xlfn.IFNA((VLOOKUP(A215,CLASS!A:AY,4,FALSE)),"")</f>
        <v>Poyser</v>
      </c>
      <c r="E215" t="str">
        <f>_xlfn.IFNA(VLOOKUP(A215,CLASS!A:I,5,FALSE),"")</f>
        <v>B</v>
      </c>
      <c r="F215" t="str">
        <f>_xlfn.IFNA(VLOOKUP(A215,CLASS!A:I,6,FALSE),"")</f>
        <v>B</v>
      </c>
      <c r="G215" t="str">
        <f>_xlfn.IFNA(VLOOKUP(A215,CLASS!A:I,7,FALSE),"")</f>
        <v>B</v>
      </c>
      <c r="H215" t="str">
        <f>_xlfn.IFNA(VLOOKUP(A215,CLASS!A:I,8,FALSE),"")</f>
        <v>B</v>
      </c>
      <c r="I215" t="str">
        <f>_xlfn.IFNA(VLOOKUP(A215,CLASS!A:I,9,FALSE),"")</f>
        <v>SNR</v>
      </c>
      <c r="J215" t="str">
        <f>_xlfn.IFNA((VLOOKUP(A215,CLASS!A:AY,10,FALSE)),"")</f>
        <v>OLSS</v>
      </c>
      <c r="K215" t="str">
        <f>_xlfn.IFNA((VLOOKUP(J215,DivisionLookup!A:B,2,FALSE)),"")</f>
        <v>South</v>
      </c>
      <c r="L215">
        <f>VLOOKUP(B215,CLASS!B:AH,19,FALSE)</f>
        <v>0</v>
      </c>
      <c r="M215">
        <f>_xlfn.IFNA(VLOOKUP(E215,HandicapLookup!A:B,2,FALSE),"")</f>
        <v>10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t="str">
        <f>IF(R215&gt;1,J215,"")</f>
        <v/>
      </c>
      <c r="T215" t="str">
        <f>IF(R215&gt;=1,R215,"")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x14ac:dyDescent="0.35">
      <c r="A216">
        <f>CLASS!A170</f>
        <v>139288</v>
      </c>
      <c r="B216" t="str">
        <f>CLASS!B170</f>
        <v>EE139288</v>
      </c>
      <c r="C216" t="str">
        <f>_xlfn.IFNA((VLOOKUP(A216,CLASS!A:AY,3,FALSE)),"")</f>
        <v>Stephen</v>
      </c>
      <c r="D216" t="str">
        <f>_xlfn.IFNA((VLOOKUP(A216,CLASS!A:AY,4,FALSE)),"")</f>
        <v>Elliott</v>
      </c>
      <c r="E216" t="str">
        <f>_xlfn.IFNA(VLOOKUP(A216,CLASS!A:I,5,FALSE),"")</f>
        <v>C</v>
      </c>
      <c r="F216" t="str">
        <f>_xlfn.IFNA(VLOOKUP(A216,CLASS!A:I,6,FALSE),"")</f>
        <v>C</v>
      </c>
      <c r="G216" t="str">
        <f>_xlfn.IFNA(VLOOKUP(A216,CLASS!A:I,7,FALSE),"")</f>
        <v>C</v>
      </c>
      <c r="H216" t="str">
        <f>_xlfn.IFNA(VLOOKUP(A216,CLASS!A:I,8,FALSE),"")</f>
        <v>C</v>
      </c>
      <c r="I216" t="str">
        <f>_xlfn.IFNA(VLOOKUP(A216,CLASS!A:I,9,FALSE),"")</f>
        <v>SNR</v>
      </c>
      <c r="J216" t="str">
        <f>_xlfn.IFNA((VLOOKUP(A216,CLASS!A:AY,10,FALSE)),"")</f>
        <v>CAM</v>
      </c>
      <c r="K216" t="str">
        <f>_xlfn.IFNA((VLOOKUP(J216,DivisionLookup!A:B,2,FALSE)),"")</f>
        <v>North</v>
      </c>
      <c r="L216">
        <f>VLOOKUP(B216,CLASS!B:AH,19,FALSE)</f>
        <v>66</v>
      </c>
      <c r="M216">
        <f>_xlfn.IFNA(VLOOKUP(E216,HandicapLookup!A:B,2,FALSE),"")</f>
        <v>15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81</v>
      </c>
      <c r="S216" t="str">
        <f>IF(R216&gt;1,J216,"")</f>
        <v/>
      </c>
      <c r="T216" t="str">
        <f>IF(R216&gt;=1,R216,"")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CLASS!A10</f>
        <v>187</v>
      </c>
      <c r="B217" t="str">
        <f>CLASS!B10</f>
        <v>EE187</v>
      </c>
      <c r="C217" t="str">
        <f>_xlfn.IFNA((VLOOKUP(A217,CLASS!A:AY,3,FALSE)),"")</f>
        <v>Richard</v>
      </c>
      <c r="D217" t="str">
        <f>_xlfn.IFNA((VLOOKUP(A217,CLASS!A:AY,4,FALSE)),"")</f>
        <v>Faulds</v>
      </c>
      <c r="E217" t="str">
        <f>_xlfn.IFNA(VLOOKUP(A217,CLASS!A:I,5,FALSE),"")</f>
        <v>AAA</v>
      </c>
      <c r="F217" t="str">
        <f>_xlfn.IFNA(VLOOKUP(A217,CLASS!A:I,6,FALSE),"")</f>
        <v>AAA</v>
      </c>
      <c r="G217" t="str">
        <f>_xlfn.IFNA(VLOOKUP(A217,CLASS!A:I,7,FALSE),"")</f>
        <v>AAA</v>
      </c>
      <c r="H217" t="str">
        <f>_xlfn.IFNA(VLOOKUP(A217,CLASS!A:I,8,FALSE),"")</f>
        <v>AAA</v>
      </c>
      <c r="I217" t="str">
        <f>_xlfn.IFNA(VLOOKUP(A217,CLASS!A:I,9,FALSE),"")</f>
        <v>SNR</v>
      </c>
      <c r="J217" t="str">
        <f>_xlfn.IFNA((VLOOKUP(A217,CLASS!A:AY,10,FALSE)),"")</f>
        <v>OLSS</v>
      </c>
      <c r="K217" t="str">
        <f>_xlfn.IFNA((VLOOKUP(J217,DivisionLookup!A:B,2,FALSE)),"")</f>
        <v>South</v>
      </c>
      <c r="L217">
        <f>VLOOKUP(B217,CLASS!B:AH,19,FALSE)</f>
        <v>0</v>
      </c>
      <c r="M217">
        <f>_xlfn.IFNA(VLOOKUP(E217,HandicapLookup!A:B,2,FALSE),"")</f>
        <v>0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IF(R217&gt;1,J217,"")</f>
        <v/>
      </c>
      <c r="T217" t="str">
        <f>IF(R217&gt;=1,R217,"")</f>
        <v/>
      </c>
    </row>
    <row r="218" spans="1:48" hidden="1" x14ac:dyDescent="0.35">
      <c r="A218">
        <f>CLASS!A44</f>
        <v>128615</v>
      </c>
      <c r="B218" t="str">
        <f>CLASS!B44</f>
        <v>EE128615</v>
      </c>
      <c r="C218" t="str">
        <f>_xlfn.IFNA((VLOOKUP(A218,CLASS!A:AY,3,FALSE)),"")</f>
        <v>Kevin</v>
      </c>
      <c r="D218" t="str">
        <f>_xlfn.IFNA((VLOOKUP(A218,CLASS!A:AY,4,FALSE)),"")</f>
        <v>Cummins</v>
      </c>
      <c r="E218" t="str">
        <f>_xlfn.IFNA(VLOOKUP(A218,CLASS!A:I,5,FALSE),"")</f>
        <v>AA</v>
      </c>
      <c r="F218" t="str">
        <f>_xlfn.IFNA(VLOOKUP(A218,CLASS!A:I,6,FALSE),"")</f>
        <v>AA</v>
      </c>
      <c r="G218" t="str">
        <f>_xlfn.IFNA(VLOOKUP(A218,CLASS!A:I,7,FALSE),"")</f>
        <v>AA</v>
      </c>
      <c r="H218" t="str">
        <f>_xlfn.IFNA(VLOOKUP(A218,CLASS!A:I,8,FALSE),"")</f>
        <v>AA</v>
      </c>
      <c r="I218" t="str">
        <f>_xlfn.IFNA(VLOOKUP(A218,CLASS!A:I,9,FALSE),"")</f>
        <v>SNR</v>
      </c>
      <c r="J218" t="str">
        <f>_xlfn.IFNA((VLOOKUP(A218,CLASS!A:AY,10,FALSE)),"")</f>
        <v>OLSS</v>
      </c>
      <c r="K218" t="str">
        <f>_xlfn.IFNA((VLOOKUP(J218,DivisionLookup!A:B,2,FALSE)),"")</f>
        <v>South</v>
      </c>
      <c r="L218">
        <f>VLOOKUP(B218,CLASS!B:AH,19,FALSE)</f>
        <v>0</v>
      </c>
      <c r="M218">
        <f>_xlfn.IFNA(VLOOKUP(E218,HandicapLookup!A:B,2,FALSE),"")</f>
        <v>0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IF(R218&gt;1,J218,"")</f>
        <v/>
      </c>
      <c r="T218" t="str">
        <f>IF(R218&gt;=1,R218,"")</f>
        <v/>
      </c>
    </row>
    <row r="219" spans="1:48" hidden="1" x14ac:dyDescent="0.35">
      <c r="A219">
        <f>CLASS!A100</f>
        <v>1436</v>
      </c>
      <c r="B219" t="str">
        <f>CLASS!B100</f>
        <v>EE1436</v>
      </c>
      <c r="C219" t="str">
        <f>_xlfn.IFNA((VLOOKUP(A219,CLASS!A:AY,3,FALSE)),"")</f>
        <v>Tanya</v>
      </c>
      <c r="D219" t="str">
        <f>_xlfn.IFNA((VLOOKUP(A219,CLASS!A:AY,4,FALSE)),"")</f>
        <v>Faulds</v>
      </c>
      <c r="E219" t="str">
        <f>_xlfn.IFNA(VLOOKUP(A219,CLASS!A:I,5,FALSE),"")</f>
        <v>A</v>
      </c>
      <c r="F219" t="str">
        <f>_xlfn.IFNA(VLOOKUP(A219,CLASS!A:I,6,FALSE),"")</f>
        <v>A</v>
      </c>
      <c r="G219" t="str">
        <f>_xlfn.IFNA(VLOOKUP(A219,CLASS!A:I,7,FALSE),"")</f>
        <v>A</v>
      </c>
      <c r="H219" t="str">
        <f>_xlfn.IFNA(VLOOKUP(A219,CLASS!A:I,8,FALSE),"")</f>
        <v>A</v>
      </c>
      <c r="I219" t="str">
        <f>_xlfn.IFNA(VLOOKUP(A219,CLASS!A:I,9,FALSE),"")</f>
        <v>LDY</v>
      </c>
      <c r="J219" t="str">
        <f>_xlfn.IFNA((VLOOKUP(A219,CLASS!A:AY,10,FALSE)),"")</f>
        <v>OLSS</v>
      </c>
      <c r="K219" t="str">
        <f>_xlfn.IFNA((VLOOKUP(J219,DivisionLookup!A:B,2,FALSE)),"")</f>
        <v>South</v>
      </c>
      <c r="L219">
        <f>VLOOKUP(B219,CLASS!B:AH,19,FALSE)</f>
        <v>0</v>
      </c>
      <c r="M219">
        <f>_xlfn.IFNA(VLOOKUP(E219,HandicapLookup!A:B,2,FALSE),"")</f>
        <v>5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IF(R219&gt;1,J219,"")</f>
        <v/>
      </c>
      <c r="T219" t="str">
        <f>IF(R219&gt;=1,R219,"")</f>
        <v/>
      </c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H219" s="6"/>
      <c r="AI219" s="3"/>
      <c r="AJ219" s="3"/>
      <c r="AK219" s="8"/>
      <c r="AL219" s="3"/>
      <c r="AM219" s="3"/>
      <c r="AN219" s="3"/>
      <c r="AO219" s="3"/>
      <c r="AP219" s="3"/>
      <c r="AQ219" s="3"/>
      <c r="AR219" s="3"/>
      <c r="AS219" s="3"/>
      <c r="AT219" s="3"/>
      <c r="AU219" s="8"/>
      <c r="AV219" s="3"/>
    </row>
    <row r="220" spans="1:48" x14ac:dyDescent="0.35">
      <c r="A220">
        <f>CLASS!A149</f>
        <v>130061</v>
      </c>
      <c r="B220" t="str">
        <f>CLASS!B149</f>
        <v>EE130061</v>
      </c>
      <c r="C220" t="str">
        <f>_xlfn.IFNA((VLOOKUP(A220,CLASS!A:AY,3,FALSE)),"")</f>
        <v>Andi</v>
      </c>
      <c r="D220" t="str">
        <f>_xlfn.IFNA((VLOOKUP(A220,CLASS!A:AY,4,FALSE)),"")</f>
        <v>Deeks</v>
      </c>
      <c r="E220" t="str">
        <f>_xlfn.IFNA(VLOOKUP(A220,CLASS!A:I,5,FALSE),"")</f>
        <v>B</v>
      </c>
      <c r="F220" t="str">
        <f>_xlfn.IFNA(VLOOKUP(A220,CLASS!A:I,6,FALSE),"")</f>
        <v>B</v>
      </c>
      <c r="G220" t="str">
        <f>_xlfn.IFNA(VLOOKUP(A220,CLASS!A:I,7,FALSE),"")</f>
        <v>B</v>
      </c>
      <c r="H220" t="str">
        <f>_xlfn.IFNA(VLOOKUP(A220,CLASS!A:I,8,FALSE),"")</f>
        <v>B</v>
      </c>
      <c r="I220" t="str">
        <f>_xlfn.IFNA(VLOOKUP(A220,CLASS!A:I,9,FALSE),"")</f>
        <v>SNR</v>
      </c>
      <c r="J220" t="str">
        <f>_xlfn.IFNA((VLOOKUP(A220,CLASS!A:AY,10,FALSE)),"")</f>
        <v>CAM</v>
      </c>
      <c r="K220" t="str">
        <f>_xlfn.IFNA((VLOOKUP(J220,DivisionLookup!A:B,2,FALSE)),"")</f>
        <v>North</v>
      </c>
      <c r="L220">
        <f>VLOOKUP(B220,CLASS!B:AH,19,FALSE)</f>
        <v>70</v>
      </c>
      <c r="M220">
        <f>_xlfn.IFNA(VLOOKUP(E220,HandicapLookup!A:B,2,FALSE),"")</f>
        <v>10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80</v>
      </c>
      <c r="S220" t="str">
        <f>IF(R220&gt;1,J220,"")</f>
        <v/>
      </c>
      <c r="T220" t="str">
        <f>IF(R220&gt;=1,R220,"")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x14ac:dyDescent="0.35">
      <c r="A221">
        <f>CLASS!A4</f>
        <v>109720</v>
      </c>
      <c r="B221" t="str">
        <f>CLASS!B4</f>
        <v>EE109720</v>
      </c>
      <c r="C221" t="str">
        <f>_xlfn.IFNA((VLOOKUP(A221,CLASS!A:AY,3,FALSE)),"")</f>
        <v>Mark</v>
      </c>
      <c r="D221" t="str">
        <f>_xlfn.IFNA((VLOOKUP(A221,CLASS!A:AY,4,FALSE)),"")</f>
        <v>Bowes</v>
      </c>
      <c r="E221" t="str">
        <f>_xlfn.IFNA(VLOOKUP(A221,CLASS!A:I,5,FALSE),"")</f>
        <v>AAA</v>
      </c>
      <c r="F221" t="str">
        <f>_xlfn.IFNA(VLOOKUP(A221,CLASS!A:I,6,FALSE),"")</f>
        <v>AAA</v>
      </c>
      <c r="G221" t="str">
        <f>_xlfn.IFNA(VLOOKUP(A221,CLASS!A:I,7,FALSE),"")</f>
        <v>AAA</v>
      </c>
      <c r="H221" t="str">
        <f>_xlfn.IFNA(VLOOKUP(A221,CLASS!A:I,8,FALSE),"")</f>
        <v>AAA</v>
      </c>
      <c r="I221" t="str">
        <f>_xlfn.IFNA(VLOOKUP(A221,CLASS!A:I,9,FALSE),"")</f>
        <v>SNR</v>
      </c>
      <c r="J221" t="str">
        <f>_xlfn.IFNA((VLOOKUP(A221,CLASS!A:AY,10,FALSE)),"")</f>
        <v>CAM</v>
      </c>
      <c r="K221" t="str">
        <f>_xlfn.IFNA((VLOOKUP(J221,DivisionLookup!A:B,2,FALSE)),"")</f>
        <v>North</v>
      </c>
      <c r="L221">
        <f>VLOOKUP(B221,CLASS!B:AH,19,FALSE)</f>
        <v>80</v>
      </c>
      <c r="M221">
        <f>_xlfn.IFNA(VLOOKUP(E221,HandicapLookup!A:B,2,FALSE),"")</f>
        <v>0</v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80</v>
      </c>
      <c r="S221" t="str">
        <f>IF(R221&gt;1,J221,"")</f>
        <v/>
      </c>
      <c r="T221" t="str">
        <f>IF(R221&gt;=1,R221,"")</f>
        <v/>
      </c>
    </row>
    <row r="222" spans="1:48" hidden="1" x14ac:dyDescent="0.35">
      <c r="A222">
        <f>CLASS!A99</f>
        <v>136712</v>
      </c>
      <c r="B222" t="str">
        <f>CLASS!B99</f>
        <v>EE136712</v>
      </c>
      <c r="C222" t="str">
        <f>_xlfn.IFNA((VLOOKUP(A222,CLASS!A:AY,3,FALSE)),"")</f>
        <v>Thomas</v>
      </c>
      <c r="D222" t="str">
        <f>_xlfn.IFNA((VLOOKUP(A222,CLASS!A:AY,4,FALSE)),"")</f>
        <v>Claydon</v>
      </c>
      <c r="E222" t="str">
        <f>_xlfn.IFNA(VLOOKUP(A222,CLASS!A:I,5,FALSE),"")</f>
        <v>A</v>
      </c>
      <c r="F222" t="str">
        <f>_xlfn.IFNA(VLOOKUP(A222,CLASS!A:I,6,FALSE),"")</f>
        <v>A</v>
      </c>
      <c r="G222" t="str">
        <f>_xlfn.IFNA(VLOOKUP(A222,CLASS!A:I,7,FALSE),"")</f>
        <v>A</v>
      </c>
      <c r="H222" t="str">
        <f>_xlfn.IFNA(VLOOKUP(A222,CLASS!A:I,8,FALSE),"")</f>
        <v>A</v>
      </c>
      <c r="I222" t="str">
        <f>_xlfn.IFNA(VLOOKUP(A222,CLASS!A:I,9,FALSE),"")</f>
        <v>SNR</v>
      </c>
      <c r="J222" t="str">
        <f>_xlfn.IFNA((VLOOKUP(A222,CLASS!A:AY,10,FALSE)),"")</f>
        <v>OLSS</v>
      </c>
      <c r="K222" t="str">
        <f>_xlfn.IFNA((VLOOKUP(J222,DivisionLookup!A:B,2,FALSE)),"")</f>
        <v>South</v>
      </c>
      <c r="L222">
        <f>VLOOKUP(B222,CLASS!B:AH,19,FALSE)</f>
        <v>0</v>
      </c>
      <c r="M222">
        <f>_xlfn.IFNA(VLOOKUP(E222,HandicapLookup!A:B,2,FALSE),"")</f>
        <v>5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IF(R222&gt;1,J222,"")</f>
        <v/>
      </c>
      <c r="T222" t="str">
        <f>IF(R222&gt;=1,R222,"")</f>
        <v/>
      </c>
    </row>
    <row r="223" spans="1:48" hidden="1" x14ac:dyDescent="0.35">
      <c r="A223">
        <f>CLASS!A192</f>
        <v>139341</v>
      </c>
      <c r="B223" t="str">
        <f>CLASS!B192</f>
        <v>EE139341</v>
      </c>
      <c r="C223" t="str">
        <f>_xlfn.IFNA((VLOOKUP(A223,CLASS!A:AY,3,FALSE)),"")</f>
        <v>Iain</v>
      </c>
      <c r="D223" t="str">
        <f>_xlfn.IFNA((VLOOKUP(A223,CLASS!A:AY,4,FALSE)),"")</f>
        <v>Parker</v>
      </c>
      <c r="E223" t="str">
        <f>_xlfn.IFNA(VLOOKUP(A223,CLASS!A:I,5,FALSE),"")</f>
        <v>C</v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>SNR</v>
      </c>
      <c r="J223" t="str">
        <f>_xlfn.IFNA((VLOOKUP(A223,CLASS!A:AY,10,FALSE)),"")</f>
        <v>EJC</v>
      </c>
      <c r="K223" t="str">
        <f>_xlfn.IFNA((VLOOKUP(J223,DivisionLookup!A:B,2,FALSE)),"")</f>
        <v>South</v>
      </c>
      <c r="L223">
        <f>VLOOKUP(B223,CLASS!B:AH,19,FALSE)</f>
        <v>0</v>
      </c>
      <c r="M223">
        <f>_xlfn.IFNA(VLOOKUP(E223,HandicapLookup!A:B,2,FALSE),"")</f>
        <v>15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IF(R223&gt;1,J223,"")</f>
        <v/>
      </c>
      <c r="T223" t="str">
        <f>IF(R223&gt;=1,R223,"")</f>
        <v/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H223" s="6"/>
      <c r="AI223" s="3"/>
      <c r="AJ223" s="3"/>
      <c r="AK223" s="8"/>
      <c r="AL223" s="3"/>
      <c r="AM223" s="3"/>
      <c r="AN223" s="3"/>
      <c r="AO223" s="3"/>
      <c r="AP223" s="3"/>
      <c r="AQ223" s="3"/>
      <c r="AR223" s="3"/>
      <c r="AS223" s="3"/>
      <c r="AT223" s="3"/>
      <c r="AU223" s="8"/>
      <c r="AV223" s="3"/>
    </row>
    <row r="224" spans="1:48" x14ac:dyDescent="0.35">
      <c r="A224">
        <f>CLASS!A117</f>
        <v>85329</v>
      </c>
      <c r="B224" t="str">
        <f>CLASS!B117</f>
        <v>EE85329</v>
      </c>
      <c r="C224" t="str">
        <f>_xlfn.IFNA((VLOOKUP(A224,CLASS!A:AY,3,FALSE)),"")</f>
        <v>Michael</v>
      </c>
      <c r="D224" t="str">
        <f>_xlfn.IFNA((VLOOKUP(A224,CLASS!A:AY,4,FALSE)),"")</f>
        <v>Beatwell</v>
      </c>
      <c r="E224" t="str">
        <f>_xlfn.IFNA(VLOOKUP(A224,CLASS!A:I,5,FALSE),"")</f>
        <v>B</v>
      </c>
      <c r="F224" t="str">
        <f>_xlfn.IFNA(VLOOKUP(A224,CLASS!A:I,6,FALSE),"")</f>
        <v>B</v>
      </c>
      <c r="G224" t="str">
        <f>_xlfn.IFNA(VLOOKUP(A224,CLASS!A:I,7,FALSE),"")</f>
        <v>B</v>
      </c>
      <c r="H224" t="str">
        <f>_xlfn.IFNA(VLOOKUP(A224,CLASS!A:I,8,FALSE),"")</f>
        <v>B</v>
      </c>
      <c r="I224" t="str">
        <f>_xlfn.IFNA(VLOOKUP(A224,CLASS!A:I,9,FALSE),"")</f>
        <v>VET</v>
      </c>
      <c r="J224" t="str">
        <f>_xlfn.IFNA((VLOOKUP(A224,CLASS!A:AY,10,FALSE)),"")</f>
        <v>CAM</v>
      </c>
      <c r="K224" t="str">
        <f>_xlfn.IFNA((VLOOKUP(J224,DivisionLookup!A:B,2,FALSE)),"")</f>
        <v>North</v>
      </c>
      <c r="L224">
        <f>VLOOKUP(B224,CLASS!B:AH,19,FALSE)</f>
        <v>70</v>
      </c>
      <c r="M224">
        <f>_xlfn.IFNA(VLOOKUP(E224,HandicapLookup!A:B,2,FALSE),"")</f>
        <v>10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80</v>
      </c>
      <c r="S224" t="str">
        <f>IF(R224&gt;1,J224,"")</f>
        <v/>
      </c>
      <c r="T224" t="str">
        <f>IF(R224&gt;=1,R224,"")</f>
        <v/>
      </c>
    </row>
    <row r="225" spans="1:48" hidden="1" x14ac:dyDescent="0.35">
      <c r="A225">
        <f>CLASS!A55</f>
        <v>131219</v>
      </c>
      <c r="B225" t="str">
        <f>CLASS!B55</f>
        <v>EE131219</v>
      </c>
      <c r="C225" t="str">
        <f>_xlfn.IFNA((VLOOKUP(A225,CLASS!A:AY,3,FALSE)),"")</f>
        <v>Mark</v>
      </c>
      <c r="D225" t="str">
        <f>_xlfn.IFNA((VLOOKUP(A225,CLASS!A:AY,4,FALSE)),"")</f>
        <v>Hobbs</v>
      </c>
      <c r="E225" t="str">
        <f>_xlfn.IFNA(VLOOKUP(A225,CLASS!A:I,5,FALSE),"")</f>
        <v>A</v>
      </c>
      <c r="F225" t="str">
        <f>_xlfn.IFNA(VLOOKUP(A225,CLASS!A:I,6,FALSE),"")</f>
        <v>A</v>
      </c>
      <c r="G225" t="str">
        <f>_xlfn.IFNA(VLOOKUP(A225,CLASS!A:I,7,FALSE),"")</f>
        <v>A</v>
      </c>
      <c r="H225" t="str">
        <f>_xlfn.IFNA(VLOOKUP(A225,CLASS!A:I,8,FALSE),"")</f>
        <v>A</v>
      </c>
      <c r="I225" t="str">
        <f>_xlfn.IFNA(VLOOKUP(A225,CLASS!A:I,9,FALSE),"")</f>
        <v>SNR</v>
      </c>
      <c r="J225" t="str">
        <f>_xlfn.IFNA((VLOOKUP(A225,CLASS!A:AY,10,FALSE)),"")</f>
        <v>OLSS</v>
      </c>
      <c r="K225" t="str">
        <f>_xlfn.IFNA((VLOOKUP(J225,DivisionLookup!A:B,2,FALSE)),"")</f>
        <v>South</v>
      </c>
      <c r="L225">
        <f>VLOOKUP(B225,CLASS!B:AH,19,FALSE)</f>
        <v>0</v>
      </c>
      <c r="M225">
        <f>_xlfn.IFNA(VLOOKUP(E225,HandicapLookup!A:B,2,FALSE),"")</f>
        <v>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t="str">
        <f>IF(R225&gt;1,J225,"")</f>
        <v/>
      </c>
      <c r="T225" t="str">
        <f>IF(R225&gt;=1,R225,"")</f>
        <v/>
      </c>
    </row>
    <row r="226" spans="1:48" hidden="1" x14ac:dyDescent="0.35">
      <c r="A226">
        <f>CLASS!A42</f>
        <v>126704</v>
      </c>
      <c r="B226" t="str">
        <f>CLASS!B42</f>
        <v>EE126704</v>
      </c>
      <c r="C226" t="str">
        <f>_xlfn.IFNA((VLOOKUP(A226,CLASS!A:AY,3,FALSE)),"")</f>
        <v>Jussi</v>
      </c>
      <c r="D226" t="str">
        <f>_xlfn.IFNA((VLOOKUP(A226,CLASS!A:AY,4,FALSE)),"")</f>
        <v>Maki-Hokkonen</v>
      </c>
      <c r="E226" t="str">
        <f>_xlfn.IFNA(VLOOKUP(A226,CLASS!A:I,5,FALSE),"")</f>
        <v>AA</v>
      </c>
      <c r="F226" t="str">
        <f>_xlfn.IFNA(VLOOKUP(A226,CLASS!A:I,6,FALSE),"")</f>
        <v>AA</v>
      </c>
      <c r="G226" t="str">
        <f>_xlfn.IFNA(VLOOKUP(A226,CLASS!A:I,7,FALSE),"")</f>
        <v>AA</v>
      </c>
      <c r="H226" t="str">
        <f>_xlfn.IFNA(VLOOKUP(A226,CLASS!A:I,8,FALSE),"")</f>
        <v>AA</v>
      </c>
      <c r="I226" t="str">
        <f>_xlfn.IFNA(VLOOKUP(A226,CLASS!A:I,9,FALSE),"")</f>
        <v>SNR</v>
      </c>
      <c r="J226" t="str">
        <f>_xlfn.IFNA((VLOOKUP(A226,CLASS!A:AY,10,FALSE)),"")</f>
        <v>OLSS</v>
      </c>
      <c r="K226" t="str">
        <f>_xlfn.IFNA((VLOOKUP(J226,DivisionLookup!A:B,2,FALSE)),"")</f>
        <v>South</v>
      </c>
      <c r="L226">
        <f>VLOOKUP(B226,CLASS!B:AH,19,FALSE)</f>
        <v>0</v>
      </c>
      <c r="M226">
        <f>_xlfn.IFNA(VLOOKUP(E226,HandicapLookup!A:B,2,FALSE),"")</f>
        <v>0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S226" t="str">
        <f>IF(R226&gt;1,J226,"")</f>
        <v/>
      </c>
      <c r="T226" t="str">
        <f>IF(R226&gt;=1,R226,"")</f>
        <v/>
      </c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H226" s="6"/>
      <c r="AI226" s="3"/>
      <c r="AJ226" s="3"/>
      <c r="AK226" s="8"/>
      <c r="AL226" s="3"/>
      <c r="AM226" s="3"/>
      <c r="AN226" s="3"/>
      <c r="AO226" s="3"/>
      <c r="AP226" s="3"/>
      <c r="AQ226" s="3"/>
      <c r="AR226" s="3"/>
      <c r="AS226" s="3"/>
      <c r="AT226" s="3"/>
      <c r="AU226" s="8"/>
      <c r="AV226" s="3"/>
    </row>
    <row r="227" spans="1:48" hidden="1" x14ac:dyDescent="0.35">
      <c r="A227">
        <f>CLASS!A155</f>
        <v>137937</v>
      </c>
      <c r="B227" t="str">
        <f>CLASS!B155</f>
        <v>EE137937</v>
      </c>
      <c r="C227" t="str">
        <f>_xlfn.IFNA((VLOOKUP(A227,CLASS!A:AY,3,FALSE)),"")</f>
        <v>Matthew</v>
      </c>
      <c r="D227" t="str">
        <f>_xlfn.IFNA((VLOOKUP(A227,CLASS!A:AY,4,FALSE)),"")</f>
        <v>Lazarczuk</v>
      </c>
      <c r="E227" t="str">
        <f>_xlfn.IFNA(VLOOKUP(A227,CLASS!A:I,5,FALSE),"")</f>
        <v>B</v>
      </c>
      <c r="F227" t="str">
        <f>_xlfn.IFNA(VLOOKUP(A227,CLASS!A:I,6,FALSE),"")</f>
        <v>B</v>
      </c>
      <c r="G227" t="str">
        <f>_xlfn.IFNA(VLOOKUP(A227,CLASS!A:I,7,FALSE),"")</f>
        <v>B</v>
      </c>
      <c r="H227" t="str">
        <f>_xlfn.IFNA(VLOOKUP(A227,CLASS!A:I,8,FALSE),"")</f>
        <v>B</v>
      </c>
      <c r="I227" t="str">
        <f>_xlfn.IFNA(VLOOKUP(A227,CLASS!A:I,9,FALSE),"")</f>
        <v>SNR</v>
      </c>
      <c r="J227" t="str">
        <f>_xlfn.IFNA((VLOOKUP(A227,CLASS!A:AY,10,FALSE)),"")</f>
        <v>EJC</v>
      </c>
      <c r="K227" t="str">
        <f>_xlfn.IFNA((VLOOKUP(J227,DivisionLookup!A:B,2,FALSE)),"")</f>
        <v>South</v>
      </c>
      <c r="L227">
        <f>VLOOKUP(B227,CLASS!B:AH,19,FALSE)</f>
        <v>0</v>
      </c>
      <c r="M227">
        <f>_xlfn.IFNA(VLOOKUP(E227,HandicapLookup!A:B,2,FALSE),"")</f>
        <v>10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IF(R227&gt;1,J227,"")</f>
        <v/>
      </c>
      <c r="T227" t="str">
        <f>IF(R227&gt;=1,R227,"")</f>
        <v/>
      </c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H227" s="6"/>
      <c r="AI227" s="3"/>
      <c r="AJ227" s="3"/>
      <c r="AK227" s="8"/>
      <c r="AL227" s="3"/>
      <c r="AM227" s="3"/>
      <c r="AN227" s="3"/>
      <c r="AO227" s="3"/>
      <c r="AP227" s="3"/>
      <c r="AQ227" s="3"/>
      <c r="AR227" s="3"/>
      <c r="AS227" s="3"/>
      <c r="AT227" s="3"/>
      <c r="AU227" s="8"/>
      <c r="AV227" s="3"/>
    </row>
    <row r="228" spans="1:48" x14ac:dyDescent="0.35">
      <c r="A228">
        <f>CLASS!A86</f>
        <v>132643</v>
      </c>
      <c r="B228" t="str">
        <f>CLASS!B86</f>
        <v>EE132643</v>
      </c>
      <c r="C228" t="str">
        <f>_xlfn.IFNA((VLOOKUP(A228,CLASS!A:AY,3,FALSE)),"")</f>
        <v>Nick</v>
      </c>
      <c r="D228" t="str">
        <f>_xlfn.IFNA((VLOOKUP(A228,CLASS!A:AY,4,FALSE)),"")</f>
        <v>Adams</v>
      </c>
      <c r="E228" t="str">
        <f>_xlfn.IFNA(VLOOKUP(A228,CLASS!A:I,5,FALSE),"")</f>
        <v>A</v>
      </c>
      <c r="F228" t="str">
        <f>_xlfn.IFNA(VLOOKUP(A228,CLASS!A:I,6,FALSE),"")</f>
        <v>A</v>
      </c>
      <c r="G228" t="str">
        <f>_xlfn.IFNA(VLOOKUP(A228,CLASS!A:I,7,FALSE),"")</f>
        <v>A</v>
      </c>
      <c r="H228" t="str">
        <f>_xlfn.IFNA(VLOOKUP(A228,CLASS!A:I,8,FALSE),"")</f>
        <v>A</v>
      </c>
      <c r="I228" t="str">
        <f>_xlfn.IFNA(VLOOKUP(A228,CLASS!A:I,9,FALSE),"")</f>
        <v>SNR</v>
      </c>
      <c r="J228" t="str">
        <f>_xlfn.IFNA((VLOOKUP(A228,CLASS!A:AY,10,FALSE)),"")</f>
        <v>CAM</v>
      </c>
      <c r="K228" t="str">
        <f>_xlfn.IFNA((VLOOKUP(J228,DivisionLookup!A:B,2,FALSE)),"")</f>
        <v>North</v>
      </c>
      <c r="L228">
        <f>VLOOKUP(B228,CLASS!B:AH,19,FALSE)</f>
        <v>75</v>
      </c>
      <c r="M228">
        <f>_xlfn.IFNA(VLOOKUP(E228,HandicapLookup!A:B,2,FALSE),"")</f>
        <v>5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80</v>
      </c>
      <c r="S228" t="str">
        <f>IF(R228&gt;1,J228,"")</f>
        <v/>
      </c>
      <c r="T228" t="str">
        <f>IF(R228&gt;=1,R228,"")</f>
        <v/>
      </c>
    </row>
    <row r="229" spans="1:48" hidden="1" x14ac:dyDescent="0.35">
      <c r="A229">
        <f>CLASS!A98</f>
        <v>132080</v>
      </c>
      <c r="B229" t="str">
        <f>CLASS!B98</f>
        <v>EE132080</v>
      </c>
      <c r="C229" t="str">
        <f>_xlfn.IFNA((VLOOKUP(A229,CLASS!A:AY,3,FALSE)),"")</f>
        <v>Daniel</v>
      </c>
      <c r="D229" t="str">
        <f>_xlfn.IFNA((VLOOKUP(A229,CLASS!A:AY,4,FALSE)),"")</f>
        <v>Carpenter</v>
      </c>
      <c r="E229" t="str">
        <f>_xlfn.IFNA(VLOOKUP(A229,CLASS!A:I,5,FALSE),"")</f>
        <v>A</v>
      </c>
      <c r="F229" t="str">
        <f>_xlfn.IFNA(VLOOKUP(A229,CLASS!A:I,6,FALSE),"")</f>
        <v>A</v>
      </c>
      <c r="G229" t="str">
        <f>_xlfn.IFNA(VLOOKUP(A229,CLASS!A:I,7,FALSE),"")</f>
        <v>A</v>
      </c>
      <c r="H229" t="str">
        <f>_xlfn.IFNA(VLOOKUP(A229,CLASS!A:I,8,FALSE),"")</f>
        <v>A</v>
      </c>
      <c r="I229" t="str">
        <f>_xlfn.IFNA(VLOOKUP(A229,CLASS!A:I,9,FALSE),"")</f>
        <v>JNR</v>
      </c>
      <c r="J229" t="str">
        <f>_xlfn.IFNA((VLOOKUP(A229,CLASS!A:AY,10,FALSE)),"")</f>
        <v>OLSS</v>
      </c>
      <c r="K229" t="str">
        <f>_xlfn.IFNA((VLOOKUP(J229,DivisionLookup!A:B,2,FALSE)),"")</f>
        <v>South</v>
      </c>
      <c r="L229">
        <f>VLOOKUP(B229,CLASS!B:AH,19,FALSE)</f>
        <v>0</v>
      </c>
      <c r="M229">
        <f>_xlfn.IFNA(VLOOKUP(E229,HandicapLookup!A:B,2,FALSE),"")</f>
        <v>5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S229" t="str">
        <f>IF(R229&gt;1,J229,"")</f>
        <v/>
      </c>
      <c r="T229" t="str">
        <f>IF(R229&gt;=1,R229,"")</f>
        <v/>
      </c>
    </row>
    <row r="230" spans="1:48" hidden="1" x14ac:dyDescent="0.35">
      <c r="A230">
        <f>CLASS!A205</f>
        <v>142752</v>
      </c>
      <c r="B230" t="str">
        <f>CLASS!B205</f>
        <v>EE142752</v>
      </c>
      <c r="C230" t="str">
        <f>_xlfn.IFNA((VLOOKUP(A230,CLASS!A:AY,3,FALSE)),"")</f>
        <v>Kathryn</v>
      </c>
      <c r="D230" t="str">
        <f>_xlfn.IFNA((VLOOKUP(A230,CLASS!A:AY,4,FALSE)),"")</f>
        <v>Coy</v>
      </c>
      <c r="E230" t="str">
        <f>_xlfn.IFNA(VLOOKUP(A230,CLASS!A:I,5,FALSE),"")</f>
        <v>C</v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>LDY</v>
      </c>
      <c r="J230" t="str">
        <f>_xlfn.IFNA((VLOOKUP(A230,CLASS!A:AY,10,FALSE)),"")</f>
        <v>OLSS</v>
      </c>
      <c r="K230" t="str">
        <f>_xlfn.IFNA((VLOOKUP(J230,DivisionLookup!A:B,2,FALSE)),"")</f>
        <v>South</v>
      </c>
      <c r="L230">
        <f>VLOOKUP(B230,CLASS!B:AH,19,FALSE)</f>
        <v>0</v>
      </c>
      <c r="M230">
        <f>_xlfn.IFNA(VLOOKUP(E230,HandicapLookup!A:B,2,FALSE),"")</f>
        <v>15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IF(R230&gt;1,J230,"")</f>
        <v/>
      </c>
      <c r="T230" t="str">
        <f>IF(R230&gt;=1,R230,"")</f>
        <v/>
      </c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H230" s="6"/>
      <c r="AI230" s="3"/>
      <c r="AJ230" s="3"/>
      <c r="AK230" s="8"/>
      <c r="AL230" s="3"/>
      <c r="AM230" s="3"/>
      <c r="AN230" s="3"/>
      <c r="AO230" s="3"/>
      <c r="AP230" s="3"/>
      <c r="AQ230" s="3"/>
      <c r="AR230" s="3"/>
      <c r="AS230" s="3"/>
      <c r="AT230" s="3"/>
      <c r="AU230" s="8"/>
      <c r="AV230" s="3"/>
    </row>
    <row r="231" spans="1:48" x14ac:dyDescent="0.35">
      <c r="A231">
        <f>CLASS!A51</f>
        <v>2009</v>
      </c>
      <c r="B231" t="str">
        <f>CLASS!B51</f>
        <v>EE2009</v>
      </c>
      <c r="C231" t="str">
        <f>_xlfn.IFNA((VLOOKUP(A231,CLASS!A:AY,3,FALSE)),"")</f>
        <v>Dennis</v>
      </c>
      <c r="D231" t="str">
        <f>_xlfn.IFNA((VLOOKUP(A231,CLASS!A:AY,4,FALSE)),"")</f>
        <v>Pettitt</v>
      </c>
      <c r="E231" t="str">
        <f>_xlfn.IFNA(VLOOKUP(A231,CLASS!A:I,5,FALSE),"")</f>
        <v>A</v>
      </c>
      <c r="F231" t="str">
        <f>_xlfn.IFNA(VLOOKUP(A231,CLASS!A:I,6,FALSE),"")</f>
        <v>A</v>
      </c>
      <c r="G231" t="str">
        <f>_xlfn.IFNA(VLOOKUP(A231,CLASS!A:I,7,FALSE),"")</f>
        <v>A</v>
      </c>
      <c r="H231" t="str">
        <f>_xlfn.IFNA(VLOOKUP(A231,CLASS!A:I,8,FALSE),"")</f>
        <v>A</v>
      </c>
      <c r="I231" t="str">
        <f>_xlfn.IFNA(VLOOKUP(A231,CLASS!A:I,9,FALSE),"")</f>
        <v>VET</v>
      </c>
      <c r="J231" t="str">
        <f>_xlfn.IFNA((VLOOKUP(A231,CLASS!A:AY,10,FALSE)),"")</f>
        <v>CAM</v>
      </c>
      <c r="K231" t="str">
        <f>_xlfn.IFNA((VLOOKUP(J231,DivisionLookup!A:B,2,FALSE)),"")</f>
        <v>North</v>
      </c>
      <c r="L231">
        <f>VLOOKUP(B231,CLASS!B:AH,19,FALSE)</f>
        <v>74</v>
      </c>
      <c r="M231">
        <f>_xlfn.IFNA(VLOOKUP(E231,HandicapLookup!A:B,2,FALSE),"")</f>
        <v>5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79</v>
      </c>
      <c r="S231" t="str">
        <f>IF(R231&gt;1,J231,"")</f>
        <v/>
      </c>
      <c r="T231" t="str">
        <f>IF(R231&gt;=1,R231,"")</f>
        <v/>
      </c>
    </row>
    <row r="232" spans="1:48" hidden="1" x14ac:dyDescent="0.35">
      <c r="A232">
        <f>CLASS!A16</f>
        <v>127052</v>
      </c>
      <c r="B232" t="str">
        <f>CLASS!B16</f>
        <v>EE127052</v>
      </c>
      <c r="C232" t="str">
        <f>_xlfn.IFNA((VLOOKUP(A232,CLASS!A:AY,3,FALSE)),"")</f>
        <v>James</v>
      </c>
      <c r="D232" t="str">
        <f>_xlfn.IFNA((VLOOKUP(A232,CLASS!A:AY,4,FALSE)),"")</f>
        <v>Bradley-Day</v>
      </c>
      <c r="E232" t="str">
        <f>_xlfn.IFNA(VLOOKUP(A232,CLASS!A:I,5,FALSE),"")</f>
        <v>AAA</v>
      </c>
      <c r="F232" t="str">
        <f>_xlfn.IFNA(VLOOKUP(A232,CLASS!A:I,6,FALSE),"")</f>
        <v>AAA</v>
      </c>
      <c r="G232" t="str">
        <f>_xlfn.IFNA(VLOOKUP(A232,CLASS!A:I,7,FALSE),"")</f>
        <v>AAA</v>
      </c>
      <c r="H232" t="str">
        <f>_xlfn.IFNA(VLOOKUP(A232,CLASS!A:I,8,FALSE),"")</f>
        <v>AAA</v>
      </c>
      <c r="I232" t="str">
        <f>_xlfn.IFNA(VLOOKUP(A232,CLASS!A:I,9,FALSE),"")</f>
        <v>JNR</v>
      </c>
      <c r="J232" t="str">
        <f>_xlfn.IFNA((VLOOKUP(A232,CLASS!A:AY,10,FALSE)),"")</f>
        <v>OLSS</v>
      </c>
      <c r="K232" t="str">
        <f>_xlfn.IFNA((VLOOKUP(J232,DivisionLookup!A:B,2,FALSE)),"")</f>
        <v>South</v>
      </c>
      <c r="L232">
        <f>VLOOKUP(B232,CLASS!B:AH,19,FALSE)</f>
        <v>0</v>
      </c>
      <c r="M232">
        <f>_xlfn.IFNA(VLOOKUP(E232,HandicapLookup!A:B,2,FALSE),"")</f>
        <v>0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IF(R232&gt;1,J232,"")</f>
        <v/>
      </c>
      <c r="T232" t="str">
        <f>IF(R232&gt;=1,R232,"")</f>
        <v/>
      </c>
    </row>
    <row r="233" spans="1:48" x14ac:dyDescent="0.35">
      <c r="A233">
        <f>CLASS!A34</f>
        <v>116977</v>
      </c>
      <c r="B233" t="str">
        <f>CLASS!B34</f>
        <v>EE116977</v>
      </c>
      <c r="C233" t="str">
        <f>_xlfn.IFNA((VLOOKUP(A233,CLASS!A:AY,3,FALSE)),"")</f>
        <v>Taylor</v>
      </c>
      <c r="D233" t="str">
        <f>_xlfn.IFNA((VLOOKUP(A233,CLASS!A:AY,4,FALSE)),"")</f>
        <v>Hedgecock</v>
      </c>
      <c r="E233" t="str">
        <f>_xlfn.IFNA(VLOOKUP(A233,CLASS!A:I,5,FALSE),"")</f>
        <v>AA</v>
      </c>
      <c r="F233" t="str">
        <f>_xlfn.IFNA(VLOOKUP(A233,CLASS!A:I,6,FALSE),"")</f>
        <v>AA</v>
      </c>
      <c r="G233" t="str">
        <f>_xlfn.IFNA(VLOOKUP(A233,CLASS!A:I,7,FALSE),"")</f>
        <v>AA</v>
      </c>
      <c r="H233" t="str">
        <f>_xlfn.IFNA(VLOOKUP(A233,CLASS!A:I,8,FALSE),"")</f>
        <v>AA</v>
      </c>
      <c r="I233" t="str">
        <f>_xlfn.IFNA(VLOOKUP(A233,CLASS!A:I,9,FALSE),"")</f>
        <v>SNR</v>
      </c>
      <c r="J233" t="str">
        <f>_xlfn.IFNA((VLOOKUP(A233,CLASS!A:AY,10,FALSE)),"")</f>
        <v>CAM</v>
      </c>
      <c r="K233" t="str">
        <f>_xlfn.IFNA((VLOOKUP(J233,DivisionLookup!A:B,2,FALSE)),"")</f>
        <v>North</v>
      </c>
      <c r="L233">
        <f>VLOOKUP(B233,CLASS!B:AH,19,FALSE)</f>
        <v>79</v>
      </c>
      <c r="M233">
        <f>_xlfn.IFNA(VLOOKUP(E233,HandicapLookup!A:B,2,FALSE),"")</f>
        <v>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79</v>
      </c>
      <c r="S233" t="str">
        <f>IF(R233&gt;1,J233,"")</f>
        <v/>
      </c>
      <c r="T233" t="str">
        <f>IF(R233&gt;=1,R233,"")</f>
        <v/>
      </c>
    </row>
    <row r="234" spans="1:48" hidden="1" x14ac:dyDescent="0.35">
      <c r="A234">
        <f>CLASS!A15</f>
        <v>107759</v>
      </c>
      <c r="B234" t="str">
        <f>CLASS!B15</f>
        <v>EE107759</v>
      </c>
      <c r="C234" t="str">
        <f>_xlfn.IFNA((VLOOKUP(A234,CLASS!A:AY,3,FALSE)),"")</f>
        <v>James</v>
      </c>
      <c r="D234" t="str">
        <f>_xlfn.IFNA((VLOOKUP(A234,CLASS!A:AY,4,FALSE)),"")</f>
        <v>Attwood</v>
      </c>
      <c r="E234" t="str">
        <f>_xlfn.IFNA(VLOOKUP(A234,CLASS!A:I,5,FALSE),"")</f>
        <v>AAA</v>
      </c>
      <c r="F234" t="str">
        <f>_xlfn.IFNA(VLOOKUP(A234,CLASS!A:I,6,FALSE),"")</f>
        <v>AAA</v>
      </c>
      <c r="G234" t="str">
        <f>_xlfn.IFNA(VLOOKUP(A234,CLASS!A:I,7,FALSE),"")</f>
        <v>AAA</v>
      </c>
      <c r="H234" t="str">
        <f>_xlfn.IFNA(VLOOKUP(A234,CLASS!A:I,8,FALSE),"")</f>
        <v>AAA</v>
      </c>
      <c r="I234" t="str">
        <f>_xlfn.IFNA(VLOOKUP(A234,CLASS!A:I,9,FALSE),"")</f>
        <v>SNR</v>
      </c>
      <c r="J234" t="str">
        <f>_xlfn.IFNA((VLOOKUP(A234,CLASS!A:AY,10,FALSE)),"")</f>
        <v>OLSS</v>
      </c>
      <c r="K234" t="str">
        <f>_xlfn.IFNA((VLOOKUP(J234,DivisionLookup!A:B,2,FALSE)),"")</f>
        <v>South</v>
      </c>
      <c r="L234">
        <f>VLOOKUP(B234,CLASS!B:AH,19,FALSE)</f>
        <v>0</v>
      </c>
      <c r="M234">
        <f>_xlfn.IFNA(VLOOKUP(E234,HandicapLookup!A:B,2,FALSE),"")</f>
        <v>0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S234" t="str">
        <f>IF(R234&gt;1,J234,"")</f>
        <v/>
      </c>
      <c r="T234" t="str">
        <f>IF(R234&gt;=1,R234,"")</f>
        <v/>
      </c>
    </row>
    <row r="235" spans="1:48" hidden="1" x14ac:dyDescent="0.35">
      <c r="A235">
        <f>CLASS!A161</f>
        <v>138866</v>
      </c>
      <c r="B235" t="str">
        <f>CLASS!B161</f>
        <v>EE138866</v>
      </c>
      <c r="C235" t="str">
        <f>_xlfn.IFNA((VLOOKUP(A235,CLASS!A:AY,3,FALSE)),"")</f>
        <v>Martin</v>
      </c>
      <c r="D235" t="str">
        <f>_xlfn.IFNA((VLOOKUP(A235,CLASS!A:AY,4,FALSE)),"")</f>
        <v>Warren</v>
      </c>
      <c r="E235" t="str">
        <f>_xlfn.IFNA(VLOOKUP(A235,CLASS!A:I,5,FALSE),"")</f>
        <v>B</v>
      </c>
      <c r="F235" t="str">
        <f>_xlfn.IFNA(VLOOKUP(A235,CLASS!A:I,6,FALSE),"")</f>
        <v>B</v>
      </c>
      <c r="G235" t="str">
        <f>_xlfn.IFNA(VLOOKUP(A235,CLASS!A:I,7,FALSE),"")</f>
        <v>B</v>
      </c>
      <c r="H235" t="str">
        <f>_xlfn.IFNA(VLOOKUP(A235,CLASS!A:I,8,FALSE),"")</f>
        <v>B</v>
      </c>
      <c r="I235" t="str">
        <f>_xlfn.IFNA(VLOOKUP(A235,CLASS!A:I,9,FALSE),"")</f>
        <v>VET</v>
      </c>
      <c r="J235" t="str">
        <f>_xlfn.IFNA((VLOOKUP(A235,CLASS!A:AY,10,FALSE)),"")</f>
        <v>AGL</v>
      </c>
      <c r="K235" t="str">
        <f>_xlfn.IFNA((VLOOKUP(J235,DivisionLookup!A:B,2,FALSE)),"")</f>
        <v>South</v>
      </c>
      <c r="L235">
        <f>VLOOKUP(B235,CLASS!B:AH,19,FALSE)</f>
        <v>0</v>
      </c>
      <c r="M235">
        <f>_xlfn.IFNA(VLOOKUP(E235,HandicapLookup!A:B,2,FALSE),"")</f>
        <v>10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IF(R235&gt;1,J235,"")</f>
        <v/>
      </c>
      <c r="T235" t="str">
        <f>IF(R235&gt;=1,R235,"")</f>
        <v/>
      </c>
    </row>
    <row r="236" spans="1:48" x14ac:dyDescent="0.35">
      <c r="A236">
        <f>CLASS!A126</f>
        <v>132337</v>
      </c>
      <c r="B236" t="str">
        <f>CLASS!B126</f>
        <v>EE132337</v>
      </c>
      <c r="C236" t="str">
        <f>_xlfn.IFNA((VLOOKUP(A236,CLASS!A:AY,3,FALSE)),"")</f>
        <v>Ami</v>
      </c>
      <c r="D236" t="str">
        <f>_xlfn.IFNA((VLOOKUP(A236,CLASS!A:AY,4,FALSE)),"")</f>
        <v>Hedgecock</v>
      </c>
      <c r="E236" t="str">
        <f>_xlfn.IFNA(VLOOKUP(A236,CLASS!A:I,5,FALSE),"")</f>
        <v>B</v>
      </c>
      <c r="F236" t="str">
        <f>_xlfn.IFNA(VLOOKUP(A236,CLASS!A:I,6,FALSE),"")</f>
        <v>B</v>
      </c>
      <c r="G236" t="str">
        <f>_xlfn.IFNA(VLOOKUP(A236,CLASS!A:I,7,FALSE),"")</f>
        <v>B</v>
      </c>
      <c r="H236" t="str">
        <f>_xlfn.IFNA(VLOOKUP(A236,CLASS!A:I,8,FALSE),"")</f>
        <v>B</v>
      </c>
      <c r="I236" t="str">
        <f>_xlfn.IFNA(VLOOKUP(A236,CLASS!A:I,9,FALSE),"")</f>
        <v>LDC</v>
      </c>
      <c r="J236" t="str">
        <f>_xlfn.IFNA((VLOOKUP(A236,CLASS!A:AY,10,FALSE)),"")</f>
        <v>CAM</v>
      </c>
      <c r="K236" t="str">
        <f>_xlfn.IFNA((VLOOKUP(J236,DivisionLookup!A:B,2,FALSE)),"")</f>
        <v>North</v>
      </c>
      <c r="L236">
        <f>VLOOKUP(B236,CLASS!B:AH,19,FALSE)</f>
        <v>69</v>
      </c>
      <c r="M236">
        <f>_xlfn.IFNA(VLOOKUP(E236,HandicapLookup!A:B,2,FALSE),"")</f>
        <v>10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79</v>
      </c>
      <c r="R236">
        <v>806</v>
      </c>
      <c r="S236" t="str">
        <f>IF(R236&gt;1,J236,"")</f>
        <v>CAM</v>
      </c>
      <c r="T236">
        <f>IF(R236&gt;=1,R236,"")</f>
        <v>806</v>
      </c>
    </row>
    <row r="237" spans="1:48" hidden="1" x14ac:dyDescent="0.35">
      <c r="A237">
        <f>CLASS!A147</f>
        <v>139919</v>
      </c>
      <c r="B237" t="str">
        <f>CLASS!B147</f>
        <v>EE139919</v>
      </c>
      <c r="C237" t="str">
        <f>_xlfn.IFNA((VLOOKUP(A237,CLASS!A:AY,3,FALSE)),"")</f>
        <v>Luke</v>
      </c>
      <c r="D237" t="str">
        <f>_xlfn.IFNA((VLOOKUP(A237,CLASS!A:AY,4,FALSE)),"")</f>
        <v>Parish</v>
      </c>
      <c r="E237" t="str">
        <f>_xlfn.IFNA(VLOOKUP(A237,CLASS!A:I,5,FALSE),"")</f>
        <v>B</v>
      </c>
      <c r="F237" t="str">
        <f>_xlfn.IFNA(VLOOKUP(A237,CLASS!A:I,6,FALSE),"")</f>
        <v>B</v>
      </c>
      <c r="G237" t="str">
        <f>_xlfn.IFNA(VLOOKUP(A237,CLASS!A:I,7,FALSE),"")</f>
        <v>B</v>
      </c>
      <c r="H237" t="str">
        <f>_xlfn.IFNA(VLOOKUP(A237,CLASS!A:I,8,FALSE),"")</f>
        <v>B</v>
      </c>
      <c r="I237" t="str">
        <f>_xlfn.IFNA(VLOOKUP(A237,CLASS!A:I,9,FALSE),"")</f>
        <v>SNR</v>
      </c>
      <c r="J237" t="str">
        <f>_xlfn.IFNA((VLOOKUP(A237,CLASS!A:AY,10,FALSE)),"")</f>
        <v>AGL</v>
      </c>
      <c r="K237" t="str">
        <f>_xlfn.IFNA((VLOOKUP(J237,DivisionLookup!A:B,2,FALSE)),"")</f>
        <v>South</v>
      </c>
      <c r="L237">
        <f>VLOOKUP(B237,CLASS!B:AH,19,FALSE)</f>
        <v>0</v>
      </c>
      <c r="M237">
        <f>_xlfn.IFNA(VLOOKUP(E237,HandicapLookup!A:B,2,FALSE),"")</f>
        <v>10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IF(R237&gt;1,J237,"")</f>
        <v/>
      </c>
      <c r="T237" t="str">
        <f>IF(R237&gt;=1,R237,"")</f>
        <v/>
      </c>
    </row>
    <row r="238" spans="1:48" x14ac:dyDescent="0.35">
      <c r="A238">
        <f>CLASS!A24</f>
        <v>99093</v>
      </c>
      <c r="B238" t="str">
        <f>CLASS!B24</f>
        <v>EE99093</v>
      </c>
      <c r="C238" t="str">
        <f>_xlfn.IFNA((VLOOKUP(A238,CLASS!A:AY,3,FALSE)),"")</f>
        <v>Matthew</v>
      </c>
      <c r="D238" t="str">
        <f>_xlfn.IFNA((VLOOKUP(A238,CLASS!A:AY,4,FALSE)),"")</f>
        <v>Bedford</v>
      </c>
      <c r="E238" t="str">
        <f>_xlfn.IFNA(VLOOKUP(A238,CLASS!A:I,5,FALSE),"")</f>
        <v>AA</v>
      </c>
      <c r="F238" t="str">
        <f>_xlfn.IFNA(VLOOKUP(A238,CLASS!A:I,6,FALSE),"")</f>
        <v>AA</v>
      </c>
      <c r="G238" t="str">
        <f>_xlfn.IFNA(VLOOKUP(A238,CLASS!A:I,7,FALSE),"")</f>
        <v>AA</v>
      </c>
      <c r="H238" t="str">
        <f>_xlfn.IFNA(VLOOKUP(A238,CLASS!A:I,8,FALSE),"")</f>
        <v>AA</v>
      </c>
      <c r="I238" t="str">
        <f>_xlfn.IFNA(VLOOKUP(A238,CLASS!A:I,9,FALSE),"")</f>
        <v>SNR</v>
      </c>
      <c r="J238" t="str">
        <f>_xlfn.IFNA((VLOOKUP(A238,CLASS!A:AY,10,FALSE)),"")</f>
        <v>CAM</v>
      </c>
      <c r="K238" t="str">
        <f>_xlfn.IFNA((VLOOKUP(J238,DivisionLookup!A:B,2,FALSE)),"")</f>
        <v>North</v>
      </c>
      <c r="L238">
        <f>VLOOKUP(B238,CLASS!B:AH,19,FALSE)</f>
        <v>79</v>
      </c>
      <c r="M238">
        <f>_xlfn.IFNA(VLOOKUP(E238,HandicapLookup!A:B,2,FALSE),"")</f>
        <v>0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79</v>
      </c>
      <c r="S238" t="str">
        <f>IF(R238&gt;1,J238,"")</f>
        <v/>
      </c>
      <c r="T238" t="str">
        <f>IF(R238&gt;=1,R238,"")</f>
        <v/>
      </c>
    </row>
    <row r="239" spans="1:48" hidden="1" x14ac:dyDescent="0.35">
      <c r="A239">
        <f>CLASS!A134</f>
        <v>130704</v>
      </c>
      <c r="B239" t="str">
        <f>CLASS!B134</f>
        <v>EE130704</v>
      </c>
      <c r="C239" t="str">
        <f>_xlfn.IFNA((VLOOKUP(A239,CLASS!A:AY,3,FALSE)),"")</f>
        <v>Stephen</v>
      </c>
      <c r="D239" t="str">
        <f>_xlfn.IFNA((VLOOKUP(A239,CLASS!A:AY,4,FALSE)),"")</f>
        <v>Simpson</v>
      </c>
      <c r="E239" t="str">
        <f>_xlfn.IFNA(VLOOKUP(A239,CLASS!A:I,5,FALSE),"")</f>
        <v>B</v>
      </c>
      <c r="F239" t="str">
        <f>_xlfn.IFNA(VLOOKUP(A239,CLASS!A:I,6,FALSE),"")</f>
        <v>B</v>
      </c>
      <c r="G239" t="str">
        <f>_xlfn.IFNA(VLOOKUP(A239,CLASS!A:I,7,FALSE),"")</f>
        <v>B</v>
      </c>
      <c r="H239" t="str">
        <f>_xlfn.IFNA(VLOOKUP(A239,CLASS!A:I,8,FALSE),"")</f>
        <v>B</v>
      </c>
      <c r="I239" t="str">
        <f>_xlfn.IFNA(VLOOKUP(A239,CLASS!A:I,9,FALSE),"")</f>
        <v>VET</v>
      </c>
      <c r="J239" t="str">
        <f>_xlfn.IFNA((VLOOKUP(A239,CLASS!A:AY,10,FALSE)),"")</f>
        <v>AGL</v>
      </c>
      <c r="K239" t="str">
        <f>_xlfn.IFNA((VLOOKUP(J239,DivisionLookup!A:B,2,FALSE)),"")</f>
        <v>South</v>
      </c>
      <c r="L239">
        <f>VLOOKUP(B239,CLASS!B:AH,19,FALSE)</f>
        <v>0</v>
      </c>
      <c r="M239">
        <f>_xlfn.IFNA(VLOOKUP(E239,HandicapLookup!A:B,2,FALSE),"")</f>
        <v>10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IF(R239&gt;1,J239,"")</f>
        <v/>
      </c>
      <c r="T239" t="str">
        <f>IF(R239&gt;=1,R239,"")</f>
        <v/>
      </c>
    </row>
    <row r="240" spans="1:48" hidden="1" x14ac:dyDescent="0.35">
      <c r="A240">
        <f>CLASS!A60</f>
        <v>133056</v>
      </c>
      <c r="B240" t="str">
        <f>CLASS!B60</f>
        <v>EE133056</v>
      </c>
      <c r="C240" t="str">
        <f>_xlfn.IFNA((VLOOKUP(A240,CLASS!A:AY,3,FALSE)),"")</f>
        <v>David</v>
      </c>
      <c r="D240" t="str">
        <f>_xlfn.IFNA((VLOOKUP(A240,CLASS!A:AY,4,FALSE)),"")</f>
        <v>Lucas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SNR</v>
      </c>
      <c r="J240" t="str">
        <f>_xlfn.IFNA((VLOOKUP(A240,CLASS!A:AY,10,FALSE)),"")</f>
        <v>OLSS</v>
      </c>
      <c r="K240" t="str">
        <f>_xlfn.IFNA((VLOOKUP(J240,DivisionLookup!A:B,2,FALSE)),"")</f>
        <v>South</v>
      </c>
      <c r="L240">
        <f>VLOOKUP(B240,CLASS!B:AH,19,FALSE)</f>
        <v>0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IF(R240&gt;1,J240,"")</f>
        <v/>
      </c>
      <c r="T240" t="str">
        <f>IF(R240&gt;=1,R240,"")</f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hidden="1" x14ac:dyDescent="0.35">
      <c r="A241">
        <f>CLASS!A121</f>
        <v>139165</v>
      </c>
      <c r="B241" t="str">
        <f>CLASS!B121</f>
        <v>EE139165</v>
      </c>
      <c r="C241" t="str">
        <f>_xlfn.IFNA((VLOOKUP(A241,CLASS!A:AY,3,FALSE)),"")</f>
        <v>Tim</v>
      </c>
      <c r="D241" t="str">
        <f>_xlfn.IFNA((VLOOKUP(A241,CLASS!A:AY,4,FALSE)),"")</f>
        <v>Skinner</v>
      </c>
      <c r="E241" t="str">
        <f>_xlfn.IFNA(VLOOKUP(A241,CLASS!A:I,5,FALSE),"")</f>
        <v>B</v>
      </c>
      <c r="F241" t="str">
        <f>_xlfn.IFNA(VLOOKUP(A241,CLASS!A:I,6,FALSE),"")</f>
        <v>B</v>
      </c>
      <c r="G241" t="str">
        <f>_xlfn.IFNA(VLOOKUP(A241,CLASS!A:I,7,FALSE),"")</f>
        <v>B</v>
      </c>
      <c r="H241" t="str">
        <f>_xlfn.IFNA(VLOOKUP(A241,CLASS!A:I,8,FALSE),"")</f>
        <v>B</v>
      </c>
      <c r="I241" t="str">
        <f>_xlfn.IFNA(VLOOKUP(A241,CLASS!A:I,9,FALSE),"")</f>
        <v>SNR</v>
      </c>
      <c r="J241" t="str">
        <f>_xlfn.IFNA((VLOOKUP(A241,CLASS!A:AY,10,FALSE)),"")</f>
        <v>SDGC</v>
      </c>
      <c r="K241" t="str">
        <f>_xlfn.IFNA((VLOOKUP(J241,DivisionLookup!A:B,2,FALSE)),"")</f>
        <v>South</v>
      </c>
      <c r="L241">
        <f>VLOOKUP(B241,CLASS!B:AH,19,FALSE)</f>
        <v>0</v>
      </c>
      <c r="M241">
        <f>_xlfn.IFNA(VLOOKUP(E241,HandicapLookup!A:B,2,FALSE),"")</f>
        <v>10</v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S241" t="str">
        <f>IF(R241&gt;1,J241,"")</f>
        <v/>
      </c>
      <c r="T241" t="str">
        <f>IF(R241&gt;=1,R241,"")</f>
        <v/>
      </c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H241" s="6"/>
      <c r="AI241" s="3"/>
      <c r="AJ241" s="3"/>
      <c r="AK241" s="8"/>
      <c r="AL241" s="3"/>
      <c r="AM241" s="3"/>
      <c r="AN241" s="3"/>
      <c r="AO241" s="3"/>
      <c r="AP241" s="3"/>
      <c r="AQ241" s="3"/>
      <c r="AR241" s="3"/>
      <c r="AS241" s="3"/>
      <c r="AT241" s="3"/>
      <c r="AU241" s="8"/>
      <c r="AV241" s="3"/>
    </row>
    <row r="242" spans="1:48" hidden="1" x14ac:dyDescent="0.35">
      <c r="A242">
        <f>CLASS!A141</f>
        <v>119717</v>
      </c>
      <c r="B242" t="str">
        <f>CLASS!B141</f>
        <v>EE119717</v>
      </c>
      <c r="C242" t="str">
        <f>_xlfn.IFNA((VLOOKUP(A242,CLASS!A:AY,3,FALSE)),"")</f>
        <v>Matthew</v>
      </c>
      <c r="D242" t="str">
        <f>_xlfn.IFNA((VLOOKUP(A242,CLASS!A:AY,4,FALSE)),"")</f>
        <v>Sudds</v>
      </c>
      <c r="E242" t="str">
        <f>_xlfn.IFNA(VLOOKUP(A242,CLASS!A:I,5,FALSE),"")</f>
        <v>B</v>
      </c>
      <c r="F242" t="str">
        <f>_xlfn.IFNA(VLOOKUP(A242,CLASS!A:I,6,FALSE),"")</f>
        <v>B</v>
      </c>
      <c r="G242" t="str">
        <f>_xlfn.IFNA(VLOOKUP(A242,CLASS!A:I,7,FALSE),"")</f>
        <v>B</v>
      </c>
      <c r="H242" t="str">
        <f>_xlfn.IFNA(VLOOKUP(A242,CLASS!A:I,8,FALSE),"")</f>
        <v>B</v>
      </c>
      <c r="I242" t="str">
        <f>_xlfn.IFNA(VLOOKUP(A242,CLASS!A:I,9,FALSE),"")</f>
        <v>SNR</v>
      </c>
      <c r="J242" t="str">
        <f>_xlfn.IFNA((VLOOKUP(A242,CLASS!A:AY,10,FALSE)),"")</f>
        <v>EJC</v>
      </c>
      <c r="K242" t="str">
        <f>_xlfn.IFNA((VLOOKUP(J242,DivisionLookup!A:B,2,FALSE)),"")</f>
        <v>South</v>
      </c>
      <c r="L242">
        <f>VLOOKUP(B242,CLASS!B:AH,19,FALSE)</f>
        <v>0</v>
      </c>
      <c r="M242">
        <f>_xlfn.IFNA(VLOOKUP(E242,HandicapLookup!A:B,2,FALSE),"")</f>
        <v>10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IF(R242&gt;1,J242,"")</f>
        <v/>
      </c>
      <c r="T242" t="str">
        <f>IF(R242&gt;=1,R242,"")</f>
        <v/>
      </c>
    </row>
    <row r="243" spans="1:48" hidden="1" x14ac:dyDescent="0.35">
      <c r="A243">
        <f>CLASS!A142</f>
        <v>105589</v>
      </c>
      <c r="B243" t="str">
        <f>CLASS!B142</f>
        <v>EE105589</v>
      </c>
      <c r="C243" t="str">
        <f>_xlfn.IFNA((VLOOKUP(A243,CLASS!A:AY,3,FALSE)),"")</f>
        <v>Mark</v>
      </c>
      <c r="D243" t="str">
        <f>_xlfn.IFNA((VLOOKUP(A243,CLASS!A:AY,4,FALSE)),"")</f>
        <v>Blamey</v>
      </c>
      <c r="E243" t="str">
        <f>_xlfn.IFNA(VLOOKUP(A243,CLASS!A:I,5,FALSE),"")</f>
        <v>B</v>
      </c>
      <c r="F243" t="str">
        <f>_xlfn.IFNA(VLOOKUP(A243,CLASS!A:I,6,FALSE),"")</f>
        <v>B</v>
      </c>
      <c r="G243" t="str">
        <f>_xlfn.IFNA(VLOOKUP(A243,CLASS!A:I,7,FALSE),"")</f>
        <v>B</v>
      </c>
      <c r="H243" t="str">
        <f>_xlfn.IFNA(VLOOKUP(A243,CLASS!A:I,8,FALSE),"")</f>
        <v>B</v>
      </c>
      <c r="I243" t="str">
        <f>_xlfn.IFNA(VLOOKUP(A243,CLASS!A:I,9,FALSE),"")</f>
        <v>SNR</v>
      </c>
      <c r="J243" t="str">
        <f>_xlfn.IFNA((VLOOKUP(A243,CLASS!A:AY,10,FALSE)),"")</f>
        <v>EJC</v>
      </c>
      <c r="K243" t="str">
        <f>_xlfn.IFNA((VLOOKUP(J243,DivisionLookup!A:B,2,FALSE)),"")</f>
        <v>South</v>
      </c>
      <c r="L243">
        <f>VLOOKUP(B243,CLASS!B:AH,19,FALSE)</f>
        <v>0</v>
      </c>
      <c r="M243">
        <f>_xlfn.IFNA(VLOOKUP(E243,HandicapLookup!A:B,2,FALSE),"")</f>
        <v>10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IF(R243&gt;1,J243,"")</f>
        <v/>
      </c>
      <c r="T243" t="str">
        <f>IF(R243&gt;=1,R243,"")</f>
        <v/>
      </c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H243" s="6"/>
      <c r="AI243" s="3"/>
      <c r="AJ243" s="3"/>
      <c r="AK243" s="8"/>
      <c r="AL243" s="3"/>
      <c r="AM243" s="3"/>
      <c r="AN243" s="3"/>
      <c r="AO243" s="3"/>
      <c r="AP243" s="3"/>
      <c r="AQ243" s="3"/>
      <c r="AR243" s="3"/>
      <c r="AS243" s="3"/>
      <c r="AT243" s="3"/>
      <c r="AU243" s="8"/>
      <c r="AV243" s="3"/>
    </row>
    <row r="244" spans="1:48" hidden="1" x14ac:dyDescent="0.35">
      <c r="A244">
        <f>CLASS!A188</f>
        <v>131997</v>
      </c>
      <c r="B244" t="str">
        <f>CLASS!B188</f>
        <v>EE131997</v>
      </c>
      <c r="C244" t="str">
        <f>_xlfn.IFNA((VLOOKUP(A244,CLASS!A:AY,3,FALSE)),"")</f>
        <v>Mark</v>
      </c>
      <c r="D244" t="str">
        <f>_xlfn.IFNA((VLOOKUP(A244,CLASS!A:AY,4,FALSE)),"")</f>
        <v>Vyse</v>
      </c>
      <c r="E244" t="str">
        <f>_xlfn.IFNA(VLOOKUP(A244,CLASS!A:I,5,FALSE),"")</f>
        <v>C</v>
      </c>
      <c r="F244" t="str">
        <f>_xlfn.IFNA(VLOOKUP(A244,CLASS!A:I,6,FALSE),"")</f>
        <v>C</v>
      </c>
      <c r="G244" t="str">
        <f>_xlfn.IFNA(VLOOKUP(A244,CLASS!A:I,7,FALSE),"")</f>
        <v>C</v>
      </c>
      <c r="H244" t="str">
        <f>_xlfn.IFNA(VLOOKUP(A244,CLASS!A:I,8,FALSE),"")</f>
        <v>C</v>
      </c>
      <c r="I244" t="str">
        <f>_xlfn.IFNA(VLOOKUP(A244,CLASS!A:I,9,FALSE),"")</f>
        <v>SNR</v>
      </c>
      <c r="J244" t="str">
        <f>_xlfn.IFNA((VLOOKUP(A244,CLASS!A:AY,10,FALSE)),"")</f>
        <v>AGL</v>
      </c>
      <c r="K244" t="str">
        <f>_xlfn.IFNA((VLOOKUP(J244,DivisionLookup!A:B,2,FALSE)),"")</f>
        <v>South</v>
      </c>
      <c r="L244">
        <f>VLOOKUP(B244,CLASS!B:AH,19,FALSE)</f>
        <v>0</v>
      </c>
      <c r="M244">
        <f>_xlfn.IFNA(VLOOKUP(E244,HandicapLookup!A:B,2,FALSE),"")</f>
        <v>15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IF(R244&gt;1,J244,"")</f>
        <v/>
      </c>
      <c r="T244" t="str">
        <f>IF(R244&gt;=1,R244,"")</f>
        <v/>
      </c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H244" s="6"/>
      <c r="AI244" s="3"/>
      <c r="AJ244" s="3"/>
      <c r="AK244" s="8"/>
      <c r="AL244" s="3"/>
      <c r="AM244" s="3"/>
      <c r="AN244" s="3"/>
      <c r="AO244" s="3"/>
      <c r="AP244" s="3"/>
      <c r="AQ244" s="3"/>
      <c r="AR244" s="3"/>
      <c r="AS244" s="3"/>
      <c r="AT244" s="3"/>
      <c r="AU244" s="8"/>
      <c r="AV244" s="3"/>
    </row>
    <row r="245" spans="1:48" hidden="1" x14ac:dyDescent="0.35">
      <c r="A245">
        <f>CLASS!A30</f>
        <v>127262</v>
      </c>
      <c r="B245" t="str">
        <f>CLASS!B30</f>
        <v>EE127262</v>
      </c>
      <c r="C245" t="str">
        <f>_xlfn.IFNA((VLOOKUP(A245,CLASS!A:AY,3,FALSE)),"")</f>
        <v>Jaymie</v>
      </c>
      <c r="D245" t="str">
        <f>_xlfn.IFNA((VLOOKUP(A245,CLASS!A:AY,4,FALSE)),"")</f>
        <v>Sole</v>
      </c>
      <c r="E245" t="str">
        <f>_xlfn.IFNA(VLOOKUP(A245,CLASS!A:I,5,FALSE),"")</f>
        <v>AA</v>
      </c>
      <c r="F245" t="str">
        <f>_xlfn.IFNA(VLOOKUP(A245,CLASS!A:I,6,FALSE),"")</f>
        <v>AA</v>
      </c>
      <c r="G245" t="str">
        <f>_xlfn.IFNA(VLOOKUP(A245,CLASS!A:I,7,FALSE),"")</f>
        <v>AA</v>
      </c>
      <c r="H245" t="str">
        <f>_xlfn.IFNA(VLOOKUP(A245,CLASS!A:I,8,FALSE),"")</f>
        <v>AA</v>
      </c>
      <c r="I245" t="str">
        <f>_xlfn.IFNA(VLOOKUP(A245,CLASS!A:I,9,FALSE),"")</f>
        <v>SNR</v>
      </c>
      <c r="J245" t="str">
        <f>_xlfn.IFNA((VLOOKUP(A245,CLASS!A:AY,10,FALSE)),"")</f>
        <v>OLSS</v>
      </c>
      <c r="K245" t="str">
        <f>_xlfn.IFNA((VLOOKUP(J245,DivisionLookup!A:B,2,FALSE)),"")</f>
        <v>South</v>
      </c>
      <c r="L245">
        <f>VLOOKUP(B245,CLASS!B:AH,19,FALSE)</f>
        <v>0</v>
      </c>
      <c r="M245">
        <f>_xlfn.IFNA(VLOOKUP(E245,HandicapLookup!A:B,2,FALSE),"")</f>
        <v>0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R245">
        <v>806</v>
      </c>
      <c r="S245" t="str">
        <f>IF(R245&gt;1,J245,"")</f>
        <v>OLSS</v>
      </c>
      <c r="T245">
        <f>IF(R245&gt;=1,R245,"")</f>
        <v>806</v>
      </c>
    </row>
    <row r="246" spans="1:48" hidden="1" x14ac:dyDescent="0.35">
      <c r="A246">
        <f>CLASS!A184</f>
        <v>104452</v>
      </c>
      <c r="B246" t="str">
        <f>CLASS!B184</f>
        <v>EE104452</v>
      </c>
      <c r="C246" t="str">
        <f>_xlfn.IFNA((VLOOKUP(A246,CLASS!A:AY,3,FALSE)),"")</f>
        <v>Suzanne</v>
      </c>
      <c r="D246" t="str">
        <f>_xlfn.IFNA((VLOOKUP(A246,CLASS!A:AY,4,FALSE)),"")</f>
        <v>Curtis</v>
      </c>
      <c r="E246" t="str">
        <f>_xlfn.IFNA(VLOOKUP(A246,CLASS!A:I,5,FALSE),"")</f>
        <v>C</v>
      </c>
      <c r="F246" t="str">
        <f>_xlfn.IFNA(VLOOKUP(A246,CLASS!A:I,6,FALSE),"")</f>
        <v>C</v>
      </c>
      <c r="G246" t="str">
        <f>_xlfn.IFNA(VLOOKUP(A246,CLASS!A:I,7,FALSE),"")</f>
        <v>C</v>
      </c>
      <c r="H246" t="str">
        <f>_xlfn.IFNA(VLOOKUP(A246,CLASS!A:I,8,FALSE),"")</f>
        <v>C</v>
      </c>
      <c r="I246" t="str">
        <f>_xlfn.IFNA(VLOOKUP(A246,CLASS!A:I,9,FALSE),"")</f>
        <v>LDV</v>
      </c>
      <c r="J246" t="str">
        <f>_xlfn.IFNA((VLOOKUP(A246,CLASS!A:AY,10,FALSE)),"")</f>
        <v>EJC</v>
      </c>
      <c r="K246" t="str">
        <f>_xlfn.IFNA((VLOOKUP(J246,DivisionLookup!A:B,2,FALSE)),"")</f>
        <v>South</v>
      </c>
      <c r="L246">
        <f>VLOOKUP(B246,CLASS!B:AH,19,FALSE)</f>
        <v>0</v>
      </c>
      <c r="M246">
        <f>_xlfn.IFNA(VLOOKUP(E246,HandicapLookup!A:B,2,FALSE),"")</f>
        <v>15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IF(R246&gt;1,J246,"")</f>
        <v/>
      </c>
      <c r="T246" t="str">
        <f>IF(R246&gt;=1,R246,"")</f>
        <v/>
      </c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H246" s="6"/>
      <c r="AI246" s="3"/>
      <c r="AJ246" s="3"/>
      <c r="AK246" s="8"/>
      <c r="AL246" s="3"/>
      <c r="AM246" s="3"/>
      <c r="AN246" s="3"/>
      <c r="AO246" s="3"/>
      <c r="AP246" s="3"/>
      <c r="AQ246" s="3"/>
      <c r="AR246" s="3"/>
      <c r="AS246" s="3"/>
      <c r="AT246" s="3"/>
      <c r="AU246" s="8"/>
      <c r="AV246" s="3"/>
    </row>
    <row r="247" spans="1:48" hidden="1" x14ac:dyDescent="0.35">
      <c r="A247">
        <f>CLASS!A31</f>
        <v>125843</v>
      </c>
      <c r="B247" t="str">
        <f>CLASS!B31</f>
        <v>EE125843</v>
      </c>
      <c r="C247" t="str">
        <f>_xlfn.IFNA((VLOOKUP(A247,CLASS!A:AY,3,FALSE)),"")</f>
        <v>Matt</v>
      </c>
      <c r="D247" t="str">
        <f>_xlfn.IFNA((VLOOKUP(A247,CLASS!A:AY,4,FALSE)),"")</f>
        <v>Peddle</v>
      </c>
      <c r="E247" t="str">
        <f>_xlfn.IFNA(VLOOKUP(A247,CLASS!A:I,5,FALSE),"")</f>
        <v>AA</v>
      </c>
      <c r="F247" t="str">
        <f>_xlfn.IFNA(VLOOKUP(A247,CLASS!A:I,6,FALSE),"")</f>
        <v>AA</v>
      </c>
      <c r="G247" t="str">
        <f>_xlfn.IFNA(VLOOKUP(A247,CLASS!A:I,7,FALSE),"")</f>
        <v>AA</v>
      </c>
      <c r="H247" t="str">
        <f>_xlfn.IFNA(VLOOKUP(A247,CLASS!A:I,8,FALSE),"")</f>
        <v>AA</v>
      </c>
      <c r="I247" t="str">
        <f>_xlfn.IFNA(VLOOKUP(A247,CLASS!A:I,9,FALSE),"")</f>
        <v>JNR</v>
      </c>
      <c r="J247" t="str">
        <f>_xlfn.IFNA((VLOOKUP(A247,CLASS!A:AY,10,FALSE)),"")</f>
        <v>SDGC</v>
      </c>
      <c r="K247" t="str">
        <f>_xlfn.IFNA((VLOOKUP(J247,DivisionLookup!A:B,2,FALSE)),"")</f>
        <v>South</v>
      </c>
      <c r="L247">
        <f>VLOOKUP(B247,CLASS!B:AH,19,FALSE)</f>
        <v>0</v>
      </c>
      <c r="M247">
        <f>_xlfn.IFNA(VLOOKUP(E247,HandicapLookup!A:B,2,FALSE),"")</f>
        <v>0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IF(R247&gt;1,J247,"")</f>
        <v/>
      </c>
      <c r="T247" t="str">
        <f>IF(R247&gt;=1,R247,"")</f>
        <v/>
      </c>
    </row>
    <row r="248" spans="1:48" hidden="1" x14ac:dyDescent="0.35">
      <c r="A248">
        <f>CLASS!A146</f>
        <v>137999</v>
      </c>
      <c r="B248" t="str">
        <f>CLASS!B146</f>
        <v>EE137999</v>
      </c>
      <c r="C248" t="str">
        <f>_xlfn.IFNA((VLOOKUP(A248,CLASS!A:AY,3,FALSE)),"")</f>
        <v>Richard</v>
      </c>
      <c r="D248" t="str">
        <f>_xlfn.IFNA((VLOOKUP(A248,CLASS!A:AY,4,FALSE)),"")</f>
        <v>Hoskins</v>
      </c>
      <c r="E248" t="str">
        <f>_xlfn.IFNA(VLOOKUP(A248,CLASS!A:I,5,FALSE),"")</f>
        <v>B</v>
      </c>
      <c r="F248" t="str">
        <f>_xlfn.IFNA(VLOOKUP(A248,CLASS!A:I,6,FALSE),"")</f>
        <v>B</v>
      </c>
      <c r="G248" t="str">
        <f>_xlfn.IFNA(VLOOKUP(A248,CLASS!A:I,7,FALSE),"")</f>
        <v>B</v>
      </c>
      <c r="H248" t="str">
        <f>_xlfn.IFNA(VLOOKUP(A248,CLASS!A:I,8,FALSE),"")</f>
        <v>B</v>
      </c>
      <c r="I248" t="str">
        <f>_xlfn.IFNA(VLOOKUP(A248,CLASS!A:I,9,FALSE),"")</f>
        <v>VET</v>
      </c>
      <c r="J248" t="str">
        <f>_xlfn.IFNA((VLOOKUP(A248,CLASS!A:AY,10,FALSE)),"")</f>
        <v>EJC</v>
      </c>
      <c r="K248" t="str">
        <f>_xlfn.IFNA((VLOOKUP(J248,DivisionLookup!A:B,2,FALSE)),"")</f>
        <v>South</v>
      </c>
      <c r="L248">
        <f>VLOOKUP(B248,CLASS!B:AH,19,FALSE)</f>
        <v>0</v>
      </c>
      <c r="M248">
        <f>_xlfn.IFNA(VLOOKUP(E248,HandicapLookup!A:B,2,FALSE),"")</f>
        <v>10</v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IF(R248&gt;1,J248,"")</f>
        <v/>
      </c>
      <c r="T248" t="str">
        <f>IF(R248&gt;=1,R248,"")</f>
        <v/>
      </c>
    </row>
    <row r="249" spans="1:48" x14ac:dyDescent="0.35">
      <c r="A249">
        <f>CLASS!A59</f>
        <v>118844</v>
      </c>
      <c r="B249" t="str">
        <f>CLASS!B59</f>
        <v>EE118844</v>
      </c>
      <c r="C249" t="str">
        <f>_xlfn.IFNA((VLOOKUP(A249,CLASS!A:AY,3,FALSE)),"")</f>
        <v>Alan</v>
      </c>
      <c r="D249" t="str">
        <f>_xlfn.IFNA((VLOOKUP(A249,CLASS!A:AY,4,FALSE)),"")</f>
        <v>Tyte</v>
      </c>
      <c r="E249" t="str">
        <f>_xlfn.IFNA(VLOOKUP(A249,CLASS!A:I,5,FALSE),"")</f>
        <v>A</v>
      </c>
      <c r="F249" t="str">
        <f>_xlfn.IFNA(VLOOKUP(A249,CLASS!A:I,6,FALSE),"")</f>
        <v>A</v>
      </c>
      <c r="G249" t="str">
        <f>_xlfn.IFNA(VLOOKUP(A249,CLASS!A:I,7,FALSE),"")</f>
        <v>A</v>
      </c>
      <c r="H249" t="str">
        <f>_xlfn.IFNA(VLOOKUP(A249,CLASS!A:I,8,FALSE),"")</f>
        <v>A</v>
      </c>
      <c r="I249" t="str">
        <f>_xlfn.IFNA(VLOOKUP(A249,CLASS!A:I,9,FALSE),"")</f>
        <v>SNR</v>
      </c>
      <c r="J249" t="str">
        <f>_xlfn.IFNA((VLOOKUP(A249,CLASS!A:AY,10,FALSE)),"")</f>
        <v>CAM</v>
      </c>
      <c r="K249" t="str">
        <f>_xlfn.IFNA((VLOOKUP(J249,DivisionLookup!A:B,2,FALSE)),"")</f>
        <v>North</v>
      </c>
      <c r="L249">
        <f>VLOOKUP(B249,CLASS!B:AH,19,FALSE)</f>
        <v>73</v>
      </c>
      <c r="M249">
        <f>_xlfn.IFNA(VLOOKUP(E249,HandicapLookup!A:B,2,FALSE),"")</f>
        <v>5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78</v>
      </c>
      <c r="S249" t="str">
        <f>IF(R249&gt;1,J249,"")</f>
        <v/>
      </c>
      <c r="T249" t="str">
        <f>IF(R249&gt;=1,R249,"")</f>
        <v/>
      </c>
    </row>
    <row r="250" spans="1:48" hidden="1" x14ac:dyDescent="0.35">
      <c r="A250">
        <f>CLASS!A87</f>
        <v>107995</v>
      </c>
      <c r="B250" t="str">
        <f>CLASS!B87</f>
        <v>EE107995</v>
      </c>
      <c r="C250" t="str">
        <f>_xlfn.IFNA((VLOOKUP(A250,CLASS!A:AY,3,FALSE)),"")</f>
        <v>Stuart</v>
      </c>
      <c r="D250" t="str">
        <f>_xlfn.IFNA((VLOOKUP(A250,CLASS!A:AY,4,FALSE)),"")</f>
        <v>Cole</v>
      </c>
      <c r="E250" t="str">
        <f>_xlfn.IFNA(VLOOKUP(A250,CLASS!A:I,5,FALSE),"")</f>
        <v>A</v>
      </c>
      <c r="F250" t="str">
        <f>_xlfn.IFNA(VLOOKUP(A250,CLASS!A:I,6,FALSE),"")</f>
        <v>A</v>
      </c>
      <c r="G250" t="str">
        <f>_xlfn.IFNA(VLOOKUP(A250,CLASS!A:I,7,FALSE),"")</f>
        <v>A</v>
      </c>
      <c r="H250" t="str">
        <f>_xlfn.IFNA(VLOOKUP(A250,CLASS!A:I,8,FALSE),"")</f>
        <v>A</v>
      </c>
      <c r="I250" t="str">
        <f>_xlfn.IFNA(VLOOKUP(A250,CLASS!A:I,9,FALSE),"")</f>
        <v>VET</v>
      </c>
      <c r="J250" t="str">
        <f>_xlfn.IFNA((VLOOKUP(A250,CLASS!A:AY,10,FALSE)),"")</f>
        <v>EJC</v>
      </c>
      <c r="K250" t="str">
        <f>_xlfn.IFNA((VLOOKUP(J250,DivisionLookup!A:B,2,FALSE)),"")</f>
        <v>South</v>
      </c>
      <c r="L250">
        <f>VLOOKUP(B250,CLASS!B:AH,19,FALSE)</f>
        <v>0</v>
      </c>
      <c r="M250">
        <f>_xlfn.IFNA(VLOOKUP(E250,HandicapLookup!A:B,2,FALSE),"")</f>
        <v>5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S250" t="str">
        <f>IF(R250&gt;1,J250,"")</f>
        <v/>
      </c>
      <c r="T250" t="str">
        <f>IF(R250&gt;=1,R250,"")</f>
        <v/>
      </c>
      <c r="V250" s="6"/>
      <c r="W250" s="6"/>
      <c r="X250" s="6"/>
    </row>
    <row r="251" spans="1:48" hidden="1" x14ac:dyDescent="0.35">
      <c r="A251">
        <f>CLASS!A156</f>
        <v>123217</v>
      </c>
      <c r="B251" t="str">
        <f>CLASS!B156</f>
        <v>EE123217</v>
      </c>
      <c r="C251" t="str">
        <f>_xlfn.IFNA((VLOOKUP(A251,CLASS!A:AY,3,FALSE)),"")</f>
        <v>Richard</v>
      </c>
      <c r="D251" t="str">
        <f>_xlfn.IFNA((VLOOKUP(A251,CLASS!A:AY,4,FALSE)),"")</f>
        <v>Worthington</v>
      </c>
      <c r="E251" t="str">
        <f>_xlfn.IFNA(VLOOKUP(A251,CLASS!A:I,5,FALSE),"")</f>
        <v>B</v>
      </c>
      <c r="F251" t="str">
        <f>_xlfn.IFNA(VLOOKUP(A251,CLASS!A:I,6,FALSE),"")</f>
        <v>B</v>
      </c>
      <c r="G251" t="str">
        <f>_xlfn.IFNA(VLOOKUP(A251,CLASS!A:I,7,FALSE),"")</f>
        <v>B</v>
      </c>
      <c r="H251" t="str">
        <f>_xlfn.IFNA(VLOOKUP(A251,CLASS!A:I,8,FALSE),"")</f>
        <v>B</v>
      </c>
      <c r="I251" t="str">
        <f>_xlfn.IFNA(VLOOKUP(A251,CLASS!A:I,9,FALSE),"")</f>
        <v>SNR</v>
      </c>
      <c r="J251" t="str">
        <f>_xlfn.IFNA((VLOOKUP(A251,CLASS!A:AY,10,FALSE)),"")</f>
        <v>AGL</v>
      </c>
      <c r="K251" t="str">
        <f>_xlfn.IFNA((VLOOKUP(J251,DivisionLookup!A:B,2,FALSE)),"")</f>
        <v>South</v>
      </c>
      <c r="L251">
        <f>VLOOKUP(B251,CLASS!B:AH,19,FALSE)</f>
        <v>0</v>
      </c>
      <c r="M251">
        <f>_xlfn.IFNA(VLOOKUP(E251,HandicapLookup!A:B,2,FALSE),"")</f>
        <v>10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t="str">
        <f>IF(R251&gt;1,J251,"")</f>
        <v/>
      </c>
      <c r="T251" t="str">
        <f>IF(R251&gt;=1,R251,"")</f>
        <v/>
      </c>
    </row>
    <row r="252" spans="1:48" x14ac:dyDescent="0.35">
      <c r="A252">
        <f>CLASS!A113</f>
        <v>23089</v>
      </c>
      <c r="B252" t="str">
        <f>CLASS!B113</f>
        <v>EE23089</v>
      </c>
      <c r="C252" t="str">
        <f>_xlfn.IFNA((VLOOKUP(A252,CLASS!A:AY,3,FALSE)),"")</f>
        <v>Philip</v>
      </c>
      <c r="D252" t="str">
        <f>_xlfn.IFNA((VLOOKUP(A252,CLASS!A:AY,4,FALSE)),"")</f>
        <v>Simpson</v>
      </c>
      <c r="E252" t="str">
        <f>_xlfn.IFNA(VLOOKUP(A252,CLASS!A:I,5,FALSE),"")</f>
        <v>B</v>
      </c>
      <c r="F252" t="str">
        <f>_xlfn.IFNA(VLOOKUP(A252,CLASS!A:I,6,FALSE),"")</f>
        <v>B</v>
      </c>
      <c r="G252" t="str">
        <f>_xlfn.IFNA(VLOOKUP(A252,CLASS!A:I,7,FALSE),"")</f>
        <v>B</v>
      </c>
      <c r="H252" t="str">
        <f>_xlfn.IFNA(VLOOKUP(A252,CLASS!A:I,8,FALSE),"")</f>
        <v>B</v>
      </c>
      <c r="I252" t="str">
        <f>_xlfn.IFNA(VLOOKUP(A252,CLASS!A:I,9,FALSE),"")</f>
        <v>VET</v>
      </c>
      <c r="J252" t="str">
        <f>_xlfn.IFNA((VLOOKUP(A252,CLASS!A:AY,10,FALSE)),"")</f>
        <v>CAM</v>
      </c>
      <c r="K252" t="str">
        <f>_xlfn.IFNA((VLOOKUP(J252,DivisionLookup!A:B,2,FALSE)),"")</f>
        <v>North</v>
      </c>
      <c r="L252">
        <f>VLOOKUP(B252,CLASS!B:AH,19,FALSE)</f>
        <v>68</v>
      </c>
      <c r="M252">
        <f>_xlfn.IFNA(VLOOKUP(E252,HandicapLookup!A:B,2,FALSE),"")</f>
        <v>10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78</v>
      </c>
      <c r="S252" t="str">
        <f>IF(R252&gt;1,J252,"")</f>
        <v/>
      </c>
      <c r="T252" t="str">
        <f>IF(R252&gt;=1,R252,"")</f>
        <v/>
      </c>
    </row>
    <row r="253" spans="1:48" x14ac:dyDescent="0.35">
      <c r="A253">
        <f>CLASS!A49</f>
        <v>89952</v>
      </c>
      <c r="B253" t="str">
        <f>CLASS!B49</f>
        <v>EE89952</v>
      </c>
      <c r="C253" t="str">
        <f>_xlfn.IFNA((VLOOKUP(A253,CLASS!A:AY,3,FALSE)),"")</f>
        <v>Alan</v>
      </c>
      <c r="D253" t="str">
        <f>_xlfn.IFNA((VLOOKUP(A253,CLASS!A:AY,4,FALSE)),"")</f>
        <v>Stronge</v>
      </c>
      <c r="E253" t="str">
        <f>_xlfn.IFNA(VLOOKUP(A253,CLASS!A:I,5,FALSE),"")</f>
        <v>A</v>
      </c>
      <c r="F253" t="str">
        <f>_xlfn.IFNA(VLOOKUP(A253,CLASS!A:I,6,FALSE),"")</f>
        <v>A</v>
      </c>
      <c r="G253" t="str">
        <f>_xlfn.IFNA(VLOOKUP(A253,CLASS!A:I,7,FALSE),"")</f>
        <v>A</v>
      </c>
      <c r="H253" t="str">
        <f>_xlfn.IFNA(VLOOKUP(A253,CLASS!A:I,8,FALSE),"")</f>
        <v>A</v>
      </c>
      <c r="I253" t="str">
        <f>_xlfn.IFNA(VLOOKUP(A253,CLASS!A:I,9,FALSE),"")</f>
        <v>VET</v>
      </c>
      <c r="J253" t="str">
        <f>_xlfn.IFNA((VLOOKUP(A253,CLASS!A:AY,10,FALSE)),"")</f>
        <v>CAM</v>
      </c>
      <c r="K253" t="str">
        <f>_xlfn.IFNA((VLOOKUP(J253,DivisionLookup!A:B,2,FALSE)),"")</f>
        <v>North</v>
      </c>
      <c r="L253">
        <f>VLOOKUP(B253,CLASS!B:AH,19,FALSE)</f>
        <v>72</v>
      </c>
      <c r="M253">
        <f>_xlfn.IFNA(VLOOKUP(E253,HandicapLookup!A:B,2,FALSE),"")</f>
        <v>5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77</v>
      </c>
      <c r="S253" t="str">
        <f>IF(R253&gt;1,J253,"")</f>
        <v/>
      </c>
      <c r="T253" t="str">
        <f>IF(R253&gt;=1,R253,"")</f>
        <v/>
      </c>
    </row>
    <row r="254" spans="1:48" x14ac:dyDescent="0.35">
      <c r="A254">
        <f>CLASS!A166</f>
        <v>29170</v>
      </c>
      <c r="B254" t="str">
        <f>CLASS!B166</f>
        <v>EE29170</v>
      </c>
      <c r="C254" t="str">
        <f>_xlfn.IFNA((VLOOKUP(A254,CLASS!A:AY,3,FALSE)),"")</f>
        <v>Robert</v>
      </c>
      <c r="D254" t="str">
        <f>_xlfn.IFNA((VLOOKUP(A254,CLASS!A:AY,4,FALSE)),"")</f>
        <v>Ratford</v>
      </c>
      <c r="E254" t="str">
        <f>_xlfn.IFNA(VLOOKUP(A254,CLASS!A:I,5,FALSE),"")</f>
        <v>C</v>
      </c>
      <c r="F254" t="str">
        <f>_xlfn.IFNA(VLOOKUP(A254,CLASS!A:I,6,FALSE),"")</f>
        <v>C</v>
      </c>
      <c r="G254" t="str">
        <f>_xlfn.IFNA(VLOOKUP(A254,CLASS!A:I,7,FALSE),"")</f>
        <v>C</v>
      </c>
      <c r="H254" t="str">
        <f>_xlfn.IFNA(VLOOKUP(A254,CLASS!A:I,8,FALSE),"")</f>
        <v>C</v>
      </c>
      <c r="I254" t="str">
        <f>_xlfn.IFNA(VLOOKUP(A254,CLASS!A:I,9,FALSE),"")</f>
        <v>VET</v>
      </c>
      <c r="J254" t="str">
        <f>_xlfn.IFNA((VLOOKUP(A254,CLASS!A:AY,10,FALSE)),"")</f>
        <v>CAM</v>
      </c>
      <c r="K254" t="str">
        <f>_xlfn.IFNA((VLOOKUP(J254,DivisionLookup!A:B,2,FALSE)),"")</f>
        <v>North</v>
      </c>
      <c r="L254">
        <f>VLOOKUP(B254,CLASS!B:AH,19,FALSE)</f>
        <v>61</v>
      </c>
      <c r="M254">
        <f>_xlfn.IFNA(VLOOKUP(E254,HandicapLookup!A:B,2,FALSE),"")</f>
        <v>15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76</v>
      </c>
      <c r="S254" t="str">
        <f>IF(R254&gt;1,J254,"")</f>
        <v/>
      </c>
      <c r="T254" t="str">
        <f>IF(R254&gt;=1,R254,"")</f>
        <v/>
      </c>
    </row>
    <row r="255" spans="1:48" x14ac:dyDescent="0.35">
      <c r="A255">
        <f>CLASS!A50</f>
        <v>133354</v>
      </c>
      <c r="B255" t="str">
        <f>CLASS!B50</f>
        <v>EE133354</v>
      </c>
      <c r="C255" t="str">
        <f>_xlfn.IFNA((VLOOKUP(A255,CLASS!A:AY,3,FALSE)),"")</f>
        <v>James</v>
      </c>
      <c r="D255" t="str">
        <f>_xlfn.IFNA((VLOOKUP(A255,CLASS!A:AY,4,FALSE)),"")</f>
        <v>Bailey</v>
      </c>
      <c r="E255" t="str">
        <f>_xlfn.IFNA(VLOOKUP(A255,CLASS!A:I,5,FALSE),"")</f>
        <v>A</v>
      </c>
      <c r="F255" t="str">
        <f>_xlfn.IFNA(VLOOKUP(A255,CLASS!A:I,6,FALSE),"")</f>
        <v>A</v>
      </c>
      <c r="G255" t="str">
        <f>_xlfn.IFNA(VLOOKUP(A255,CLASS!A:I,7,FALSE),"")</f>
        <v>A</v>
      </c>
      <c r="H255" t="str">
        <f>_xlfn.IFNA(VLOOKUP(A255,CLASS!A:I,8,FALSE),"")</f>
        <v>A</v>
      </c>
      <c r="I255" t="str">
        <f>_xlfn.IFNA(VLOOKUP(A255,CLASS!A:I,9,FALSE),"")</f>
        <v>SNR</v>
      </c>
      <c r="J255" t="str">
        <f>_xlfn.IFNA((VLOOKUP(A255,CLASS!A:AY,10,FALSE)),"")</f>
        <v>CAM</v>
      </c>
      <c r="K255" t="str">
        <f>_xlfn.IFNA((VLOOKUP(J255,DivisionLookup!A:B,2,FALSE)),"")</f>
        <v>North</v>
      </c>
      <c r="L255">
        <f>VLOOKUP(B255,CLASS!B:AH,19,FALSE)</f>
        <v>68</v>
      </c>
      <c r="M255">
        <f>_xlfn.IFNA(VLOOKUP(E255,HandicapLookup!A:B,2,FALSE),"")</f>
        <v>5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73</v>
      </c>
      <c r="S255" t="str">
        <f>IF(R255&gt;1,J255,"")</f>
        <v/>
      </c>
      <c r="T255" t="str">
        <f>IF(R255&gt;=1,R255,"")</f>
        <v/>
      </c>
    </row>
    <row r="256" spans="1:48" hidden="1" x14ac:dyDescent="0.35">
      <c r="A256">
        <f>CLASS!A172</f>
        <v>125217</v>
      </c>
      <c r="B256" t="str">
        <f>CLASS!B172</f>
        <v>EE125217</v>
      </c>
      <c r="C256" t="str">
        <f>_xlfn.IFNA((VLOOKUP(A256,CLASS!A:AY,3,FALSE)),"")</f>
        <v>Faye</v>
      </c>
      <c r="D256" t="str">
        <f>_xlfn.IFNA((VLOOKUP(A256,CLASS!A:AY,4,FALSE)),"")</f>
        <v>Wills</v>
      </c>
      <c r="E256" t="str">
        <f>_xlfn.IFNA(VLOOKUP(A256,CLASS!A:I,5,FALSE),"")</f>
        <v>C</v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>LDY</v>
      </c>
      <c r="J256" t="str">
        <f>_xlfn.IFNA((VLOOKUP(A256,CLASS!A:AY,10,FALSE)),"")</f>
        <v>SDGC</v>
      </c>
      <c r="K256" t="str">
        <f>_xlfn.IFNA((VLOOKUP(J256,DivisionLookup!A:B,2,FALSE)),"")</f>
        <v>South</v>
      </c>
      <c r="L256">
        <f>VLOOKUP(B256,CLASS!B:AH,19,FALSE)</f>
        <v>0</v>
      </c>
      <c r="M256">
        <f>_xlfn.IFNA(VLOOKUP(E256,HandicapLookup!A:B,2,FALSE),"")</f>
        <v>15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IF(R256&gt;1,J256,"")</f>
        <v/>
      </c>
      <c r="T256" t="str">
        <f>IF(R256&gt;=1,R256,"")</f>
        <v/>
      </c>
    </row>
    <row r="257" spans="1:48" x14ac:dyDescent="0.35">
      <c r="A257">
        <f>CLASS!A131</f>
        <v>71767</v>
      </c>
      <c r="B257" t="str">
        <f>CLASS!B131</f>
        <v>EE71767</v>
      </c>
      <c r="C257" t="str">
        <f>_xlfn.IFNA((VLOOKUP(A257,CLASS!A:AY,3,FALSE)),"")</f>
        <v>Chris</v>
      </c>
      <c r="D257" t="str">
        <f>_xlfn.IFNA((VLOOKUP(A257,CLASS!A:AY,4,FALSE)),"")</f>
        <v>Coningsby</v>
      </c>
      <c r="E257" t="str">
        <f>_xlfn.IFNA(VLOOKUP(A257,CLASS!A:I,5,FALSE),"")</f>
        <v>B</v>
      </c>
      <c r="F257" t="str">
        <f>_xlfn.IFNA(VLOOKUP(A257,CLASS!A:I,6,FALSE),"")</f>
        <v>B</v>
      </c>
      <c r="G257" t="str">
        <f>_xlfn.IFNA(VLOOKUP(A257,CLASS!A:I,7,FALSE),"")</f>
        <v>B</v>
      </c>
      <c r="H257" t="str">
        <f>_xlfn.IFNA(VLOOKUP(A257,CLASS!A:I,8,FALSE),"")</f>
        <v>B</v>
      </c>
      <c r="I257" t="str">
        <f>_xlfn.IFNA(VLOOKUP(A257,CLASS!A:I,9,FALSE),"")</f>
        <v>VET</v>
      </c>
      <c r="J257" t="str">
        <f>_xlfn.IFNA((VLOOKUP(A257,CLASS!A:AY,10,FALSE)),"")</f>
        <v>CAM</v>
      </c>
      <c r="K257" t="str">
        <f>_xlfn.IFNA((VLOOKUP(J257,DivisionLookup!A:B,2,FALSE)),"")</f>
        <v>North</v>
      </c>
      <c r="L257">
        <f>VLOOKUP(B257,CLASS!B:AH,19,FALSE)</f>
        <v>61</v>
      </c>
      <c r="M257">
        <f>_xlfn.IFNA(VLOOKUP(E257,HandicapLookup!A:B,2,FALSE),"")</f>
        <v>10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71</v>
      </c>
      <c r="S257" t="str">
        <f>IF(R257&gt;1,J257,"")</f>
        <v/>
      </c>
      <c r="T257" t="str">
        <f>IF(R257&gt;=1,R257,"")</f>
        <v/>
      </c>
    </row>
    <row r="258" spans="1:48" hidden="1" x14ac:dyDescent="0.35">
      <c r="A258">
        <f>CLASS!A178</f>
        <v>141283</v>
      </c>
      <c r="B258" t="str">
        <f>CLASS!B178</f>
        <v>EE141283</v>
      </c>
      <c r="C258" t="str">
        <f>_xlfn.IFNA((VLOOKUP(A258,CLASS!A:AY,3,FALSE)),"")</f>
        <v>Jamie</v>
      </c>
      <c r="D258" t="str">
        <f>_xlfn.IFNA((VLOOKUP(A258,CLASS!A:AY,4,FALSE)),"")</f>
        <v>Pope</v>
      </c>
      <c r="E258" t="str">
        <f>_xlfn.IFNA(VLOOKUP(A258,CLASS!A:I,5,FALSE),"")</f>
        <v>C</v>
      </c>
      <c r="F258" t="str">
        <f>_xlfn.IFNA(VLOOKUP(A258,CLASS!A:I,6,FALSE),"")</f>
        <v>C</v>
      </c>
      <c r="G258" t="str">
        <f>_xlfn.IFNA(VLOOKUP(A258,CLASS!A:I,7,FALSE),"")</f>
        <v>C</v>
      </c>
      <c r="H258" t="str">
        <f>_xlfn.IFNA(VLOOKUP(A258,CLASS!A:I,8,FALSE),"")</f>
        <v>C</v>
      </c>
      <c r="I258" t="str">
        <f>_xlfn.IFNA(VLOOKUP(A258,CLASS!A:I,9,FALSE),"")</f>
        <v>SNR</v>
      </c>
      <c r="J258" t="str">
        <f>_xlfn.IFNA((VLOOKUP(A258,CLASS!A:AY,10,FALSE)),"")</f>
        <v>AGL</v>
      </c>
      <c r="K258" t="str">
        <f>_xlfn.IFNA((VLOOKUP(J258,DivisionLookup!A:B,2,FALSE)),"")</f>
        <v>South</v>
      </c>
      <c r="L258">
        <f>VLOOKUP(B258,CLASS!B:AH,19,FALSE)</f>
        <v>0</v>
      </c>
      <c r="M258">
        <f>_xlfn.IFNA(VLOOKUP(E258,HandicapLookup!A:B,2,FALSE),"")</f>
        <v>15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S258" t="str">
        <f>IF(R258&gt;1,J258,"")</f>
        <v/>
      </c>
      <c r="T258" t="str">
        <f>IF(R258&gt;=1,R258,"")</f>
        <v/>
      </c>
    </row>
    <row r="259" spans="1:48" hidden="1" x14ac:dyDescent="0.35">
      <c r="A259">
        <f>CLASS!A159</f>
        <v>131648</v>
      </c>
      <c r="B259" t="str">
        <f>CLASS!B159</f>
        <v>EE131648</v>
      </c>
      <c r="C259" t="str">
        <f>_xlfn.IFNA((VLOOKUP(A259,CLASS!A:AY,3,FALSE)),"")</f>
        <v>Richard</v>
      </c>
      <c r="D259" t="str">
        <f>_xlfn.IFNA((VLOOKUP(A259,CLASS!A:AY,4,FALSE)),"")</f>
        <v>Steeples</v>
      </c>
      <c r="E259" t="str">
        <f>_xlfn.IFNA(VLOOKUP(A259,CLASS!A:I,5,FALSE),"")</f>
        <v>B</v>
      </c>
      <c r="F259" t="str">
        <f>_xlfn.IFNA(VLOOKUP(A259,CLASS!A:I,6,FALSE),"")</f>
        <v>B</v>
      </c>
      <c r="G259" t="str">
        <f>_xlfn.IFNA(VLOOKUP(A259,CLASS!A:I,7,FALSE),"")</f>
        <v>B</v>
      </c>
      <c r="H259" t="str">
        <f>_xlfn.IFNA(VLOOKUP(A259,CLASS!A:I,8,FALSE),"")</f>
        <v>B</v>
      </c>
      <c r="I259" t="str">
        <f>_xlfn.IFNA(VLOOKUP(A259,CLASS!A:I,9,FALSE),"")</f>
        <v>SNR</v>
      </c>
      <c r="J259" t="str">
        <f>_xlfn.IFNA((VLOOKUP(A259,CLASS!A:AY,10,FALSE)),"")</f>
        <v>SDGC</v>
      </c>
      <c r="K259" t="str">
        <f>_xlfn.IFNA((VLOOKUP(J259,DivisionLookup!A:B,2,FALSE)),"")</f>
        <v>South</v>
      </c>
      <c r="L259">
        <f>VLOOKUP(B259,CLASS!B:AH,19,FALSE)</f>
        <v>0</v>
      </c>
      <c r="M259">
        <f>_xlfn.IFNA(VLOOKUP(E259,HandicapLookup!A:B,2,FALSE),"")</f>
        <v>10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IF(R259&gt;1,J259,"")</f>
        <v/>
      </c>
      <c r="T259" t="str">
        <f>IF(R259&gt;=1,R259,"")</f>
        <v/>
      </c>
      <c r="Y259" s="6"/>
      <c r="Z259" s="6"/>
      <c r="AA259" s="6"/>
      <c r="AB259" s="6"/>
      <c r="AC259" s="6"/>
      <c r="AD259" s="6"/>
      <c r="AE259" s="6"/>
      <c r="AH259" s="6"/>
      <c r="AI259" s="3"/>
      <c r="AJ259" s="3"/>
      <c r="AK259" s="8"/>
      <c r="AL259" s="3"/>
      <c r="AM259" s="3"/>
      <c r="AN259" s="3"/>
      <c r="AO259" s="3"/>
      <c r="AP259" s="3"/>
      <c r="AQ259" s="3"/>
      <c r="AR259" s="3"/>
      <c r="AS259" s="3"/>
      <c r="AT259" s="3"/>
      <c r="AU259" s="8"/>
      <c r="AV259" s="3"/>
    </row>
    <row r="260" spans="1:48" hidden="1" x14ac:dyDescent="0.35">
      <c r="A260">
        <f>CLASS!A109</f>
        <v>139934</v>
      </c>
      <c r="B260" t="str">
        <f>CLASS!B109</f>
        <v>EE139934</v>
      </c>
      <c r="C260" t="str">
        <f>_xlfn.IFNA((VLOOKUP(A260,CLASS!A:AY,3,FALSE)),"")</f>
        <v>Bradley</v>
      </c>
      <c r="D260" t="str">
        <f>_xlfn.IFNA((VLOOKUP(A260,CLASS!A:AY,4,FALSE)),"")</f>
        <v>Wyatt</v>
      </c>
      <c r="E260" t="str">
        <f>_xlfn.IFNA(VLOOKUP(A260,CLASS!A:I,5,FALSE),"")</f>
        <v>A</v>
      </c>
      <c r="F260" t="str">
        <f>_xlfn.IFNA(VLOOKUP(A260,CLASS!A:I,6,FALSE),"")</f>
        <v>A</v>
      </c>
      <c r="G260" t="str">
        <f>_xlfn.IFNA(VLOOKUP(A260,CLASS!A:I,7,FALSE),"")</f>
        <v>A</v>
      </c>
      <c r="H260" t="str">
        <f>_xlfn.IFNA(VLOOKUP(A260,CLASS!A:I,8,FALSE),"")</f>
        <v>A</v>
      </c>
      <c r="I260" t="str">
        <f>_xlfn.IFNA(VLOOKUP(A260,CLASS!A:I,9,FALSE),"")</f>
        <v>SNR</v>
      </c>
      <c r="J260" t="str">
        <f>_xlfn.IFNA((VLOOKUP(A260,CLASS!A:AY,10,FALSE)),"")</f>
        <v>AGL</v>
      </c>
      <c r="K260" t="str">
        <f>_xlfn.IFNA((VLOOKUP(J260,DivisionLookup!A:B,2,FALSE)),"")</f>
        <v>South</v>
      </c>
      <c r="L260">
        <f>VLOOKUP(B260,CLASS!B:AH,19,FALSE)</f>
        <v>0</v>
      </c>
      <c r="M260">
        <f>_xlfn.IFNA(VLOOKUP(E260,HandicapLookup!A:B,2,FALSE),"")</f>
        <v>5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t="str">
        <f>IF(R260&gt;1,J260,"")</f>
        <v/>
      </c>
      <c r="T260" t="str">
        <f>IF(R260&gt;=1,R260,"")</f>
        <v/>
      </c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H260" s="6"/>
      <c r="AI260" s="3"/>
      <c r="AJ260" s="3"/>
      <c r="AK260" s="8"/>
      <c r="AL260" s="3"/>
      <c r="AM260" s="3"/>
      <c r="AN260" s="3"/>
      <c r="AO260" s="3"/>
      <c r="AP260" s="3"/>
      <c r="AQ260" s="3"/>
      <c r="AR260" s="3"/>
      <c r="AS260" s="3"/>
      <c r="AT260" s="3"/>
      <c r="AU260" s="8"/>
      <c r="AV260" s="3"/>
    </row>
    <row r="261" spans="1:48" hidden="1" x14ac:dyDescent="0.35">
      <c r="A261">
        <f>CLASS!A128</f>
        <v>119073</v>
      </c>
      <c r="B261" t="str">
        <f>CLASS!B128</f>
        <v>EE119073</v>
      </c>
      <c r="C261" t="str">
        <f>_xlfn.IFNA((VLOOKUP(A261,CLASS!A:AY,3,FALSE)),"")</f>
        <v>Lee</v>
      </c>
      <c r="D261" t="str">
        <f>_xlfn.IFNA((VLOOKUP(A261,CLASS!A:AY,4,FALSE)),"")</f>
        <v>Trott</v>
      </c>
      <c r="E261" t="str">
        <f>_xlfn.IFNA(VLOOKUP(A261,CLASS!A:I,5,FALSE),"")</f>
        <v>B</v>
      </c>
      <c r="F261" t="str">
        <f>_xlfn.IFNA(VLOOKUP(A261,CLASS!A:I,6,FALSE),"")</f>
        <v>B</v>
      </c>
      <c r="G261" t="str">
        <f>_xlfn.IFNA(VLOOKUP(A261,CLASS!A:I,7,FALSE),"")</f>
        <v>B</v>
      </c>
      <c r="H261" t="str">
        <f>_xlfn.IFNA(VLOOKUP(A261,CLASS!A:I,8,FALSE),"")</f>
        <v>B</v>
      </c>
      <c r="I261" t="str">
        <f>_xlfn.IFNA(VLOOKUP(A261,CLASS!A:I,9,FALSE),"")</f>
        <v>SNR</v>
      </c>
      <c r="J261" t="str">
        <f>_xlfn.IFNA((VLOOKUP(A261,CLASS!A:AY,10,FALSE)),"")</f>
        <v>SDGC</v>
      </c>
      <c r="K261" t="str">
        <f>_xlfn.IFNA((VLOOKUP(J261,DivisionLookup!A:B,2,FALSE)),"")</f>
        <v>South</v>
      </c>
      <c r="L261">
        <f>VLOOKUP(B261,CLASS!B:AH,19,FALSE)</f>
        <v>0</v>
      </c>
      <c r="M261">
        <f>_xlfn.IFNA(VLOOKUP(E261,HandicapLookup!A:B,2,FALSE),"")</f>
        <v>10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S261" t="str">
        <f>IF(R261&gt;1,J261,"")</f>
        <v/>
      </c>
      <c r="T261" t="str">
        <f>IF(R261&gt;=1,R261,"")</f>
        <v/>
      </c>
    </row>
    <row r="262" spans="1:48" x14ac:dyDescent="0.35">
      <c r="A262">
        <f>CLASS!A67</f>
        <v>92229</v>
      </c>
      <c r="B262" t="str">
        <f>CLASS!B67</f>
        <v>EE92229</v>
      </c>
      <c r="C262" t="str">
        <f>_xlfn.IFNA((VLOOKUP(A262,CLASS!A:AY,3,FALSE)),"")</f>
        <v>Dean</v>
      </c>
      <c r="D262" t="str">
        <f>_xlfn.IFNA((VLOOKUP(A262,CLASS!A:AY,4,FALSE)),"")</f>
        <v>Cann</v>
      </c>
      <c r="E262" t="str">
        <f>_xlfn.IFNA(VLOOKUP(A262,CLASS!A:I,5,FALSE),"")</f>
        <v>A</v>
      </c>
      <c r="F262" t="str">
        <f>_xlfn.IFNA(VLOOKUP(A262,CLASS!A:I,6,FALSE),"")</f>
        <v>A</v>
      </c>
      <c r="G262" t="str">
        <f>_xlfn.IFNA(VLOOKUP(A262,CLASS!A:I,7,FALSE),"")</f>
        <v>A</v>
      </c>
      <c r="H262" t="str">
        <f>_xlfn.IFNA(VLOOKUP(A262,CLASS!A:I,8,FALSE),"")</f>
        <v>A</v>
      </c>
      <c r="I262" t="str">
        <f>_xlfn.IFNA(VLOOKUP(A262,CLASS!A:I,9,FALSE),"")</f>
        <v>SNR</v>
      </c>
      <c r="J262" t="str">
        <f>_xlfn.IFNA((VLOOKUP(A262,CLASS!A:AY,10,FALSE)),"")</f>
        <v>CAM</v>
      </c>
      <c r="K262" t="str">
        <f>_xlfn.IFNA((VLOOKUP(J262,DivisionLookup!A:B,2,FALSE)),"")</f>
        <v>North</v>
      </c>
      <c r="L262">
        <f>VLOOKUP(B262,CLASS!B:AH,19,FALSE)</f>
        <v>66</v>
      </c>
      <c r="M262">
        <f>_xlfn.IFNA(VLOOKUP(E262,HandicapLookup!A:B,2,FALSE),"")</f>
        <v>5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71</v>
      </c>
      <c r="S262" t="str">
        <f>IF(R262&gt;1,J262,"")</f>
        <v/>
      </c>
      <c r="T262" t="str">
        <f>IF(R262&gt;=1,R262,"")</f>
        <v/>
      </c>
    </row>
    <row r="263" spans="1:48" hidden="1" x14ac:dyDescent="0.35">
      <c r="A263">
        <f>CLASS!A185</f>
        <v>139593</v>
      </c>
      <c r="B263" t="str">
        <f>CLASS!B185</f>
        <v>EE139593</v>
      </c>
      <c r="C263" t="str">
        <f>_xlfn.IFNA((VLOOKUP(A263,CLASS!A:AY,3,FALSE)),"")</f>
        <v>Charlie</v>
      </c>
      <c r="D263" t="str">
        <f>_xlfn.IFNA((VLOOKUP(A263,CLASS!A:AY,4,FALSE)),"")</f>
        <v>Faulds</v>
      </c>
      <c r="E263" t="str">
        <f>_xlfn.IFNA(VLOOKUP(A263,CLASS!A:I,5,FALSE),"")</f>
        <v>C</v>
      </c>
      <c r="F263" t="str">
        <f>_xlfn.IFNA(VLOOKUP(A263,CLASS!A:I,6,FALSE),"")</f>
        <v>C</v>
      </c>
      <c r="G263" t="str">
        <f>_xlfn.IFNA(VLOOKUP(A263,CLASS!A:I,7,FALSE),"")</f>
        <v>C</v>
      </c>
      <c r="H263" t="str">
        <f>_xlfn.IFNA(VLOOKUP(A263,CLASS!A:I,8,FALSE),"")</f>
        <v>C</v>
      </c>
      <c r="I263" t="str">
        <f>_xlfn.IFNA(VLOOKUP(A263,CLASS!A:I,9,FALSE),"")</f>
        <v>CLT</v>
      </c>
      <c r="J263" t="str">
        <f>_xlfn.IFNA((VLOOKUP(A263,CLASS!A:AY,10,FALSE)),"")</f>
        <v>OLSS</v>
      </c>
      <c r="K263" t="str">
        <f>_xlfn.IFNA((VLOOKUP(J263,DivisionLookup!A:B,2,FALSE)),"")</f>
        <v>South</v>
      </c>
      <c r="L263">
        <f>VLOOKUP(B263,CLASS!B:AH,19,FALSE)</f>
        <v>0</v>
      </c>
      <c r="M263">
        <f>_xlfn.IFNA(VLOOKUP(E263,HandicapLookup!A:B,2,FALSE),"")</f>
        <v>15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IF(R263&gt;1,J263,"")</f>
        <v/>
      </c>
      <c r="T263" t="str">
        <f>IF(R263&gt;=1,R263,"")</f>
        <v/>
      </c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H263" s="6"/>
      <c r="AI263" s="3"/>
      <c r="AJ263" s="3"/>
      <c r="AK263" s="8"/>
      <c r="AL263" s="3"/>
      <c r="AM263" s="3"/>
      <c r="AN263" s="3"/>
      <c r="AO263" s="3"/>
      <c r="AP263" s="3"/>
      <c r="AQ263" s="3"/>
      <c r="AR263" s="3"/>
      <c r="AS263" s="3"/>
      <c r="AT263" s="3"/>
      <c r="AU263" s="8"/>
      <c r="AV263" s="3"/>
    </row>
    <row r="264" spans="1:48" hidden="1" x14ac:dyDescent="0.35">
      <c r="A264">
        <f>CLASS!A108</f>
        <v>131644</v>
      </c>
      <c r="B264" t="str">
        <f>CLASS!B108</f>
        <v>EE131644</v>
      </c>
      <c r="C264" t="str">
        <f>_xlfn.IFNA((VLOOKUP(A264,CLASS!A:AY,3,FALSE)),"")</f>
        <v>Alfie</v>
      </c>
      <c r="D264" t="str">
        <f>_xlfn.IFNA((VLOOKUP(A264,CLASS!A:AY,4,FALSE)),"")</f>
        <v>Tibbles</v>
      </c>
      <c r="E264" t="str">
        <f>_xlfn.IFNA(VLOOKUP(A264,CLASS!A:I,5,FALSE),"")</f>
        <v>A</v>
      </c>
      <c r="F264" t="str">
        <f>_xlfn.IFNA(VLOOKUP(A264,CLASS!A:I,6,FALSE),"")</f>
        <v>A</v>
      </c>
      <c r="G264" t="str">
        <f>_xlfn.IFNA(VLOOKUP(A264,CLASS!A:I,7,FALSE),"")</f>
        <v>A</v>
      </c>
      <c r="H264" t="str">
        <f>_xlfn.IFNA(VLOOKUP(A264,CLASS!A:I,8,FALSE),"")</f>
        <v>A</v>
      </c>
      <c r="I264" t="str">
        <f>_xlfn.IFNA(VLOOKUP(A264,CLASS!A:I,9,FALSE),"")</f>
        <v>JNR</v>
      </c>
      <c r="J264" t="str">
        <f>_xlfn.IFNA((VLOOKUP(A264,CLASS!A:AY,10,FALSE)),"")</f>
        <v>AGL</v>
      </c>
      <c r="K264" t="str">
        <f>_xlfn.IFNA((VLOOKUP(J264,DivisionLookup!A:B,2,FALSE)),"")</f>
        <v>South</v>
      </c>
      <c r="L264">
        <f>VLOOKUP(B264,CLASS!B:AH,19,FALSE)</f>
        <v>0</v>
      </c>
      <c r="M264">
        <f>_xlfn.IFNA(VLOOKUP(E264,HandicapLookup!A:B,2,FALSE),"")</f>
        <v>5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IF(R264&gt;1,J264,"")</f>
        <v/>
      </c>
      <c r="T264" t="str">
        <f>IF(R264&gt;=1,R264,"")</f>
        <v/>
      </c>
    </row>
    <row r="265" spans="1:48" hidden="1" x14ac:dyDescent="0.35">
      <c r="A265">
        <f>CLASS!A94</f>
        <v>126098</v>
      </c>
      <c r="B265" t="str">
        <f>CLASS!B94</f>
        <v>EE126098</v>
      </c>
      <c r="C265" t="str">
        <f>_xlfn.IFNA((VLOOKUP(A265,CLASS!A:AY,3,FALSE)),"")</f>
        <v>Sian</v>
      </c>
      <c r="D265" t="str">
        <f>_xlfn.IFNA((VLOOKUP(A265,CLASS!A:AY,4,FALSE)),"")</f>
        <v>Hoskins</v>
      </c>
      <c r="E265" t="str">
        <f>_xlfn.IFNA(VLOOKUP(A265,CLASS!A:I,5,FALSE),"")</f>
        <v>A</v>
      </c>
      <c r="F265" t="str">
        <f>_xlfn.IFNA(VLOOKUP(A265,CLASS!A:I,6,FALSE),"")</f>
        <v>A</v>
      </c>
      <c r="G265" t="str">
        <f>_xlfn.IFNA(VLOOKUP(A265,CLASS!A:I,7,FALSE),"")</f>
        <v>A</v>
      </c>
      <c r="H265" t="str">
        <f>_xlfn.IFNA(VLOOKUP(A265,CLASS!A:I,8,FALSE),"")</f>
        <v>A</v>
      </c>
      <c r="I265" t="str">
        <f>_xlfn.IFNA(VLOOKUP(A265,CLASS!A:I,9,FALSE),"")</f>
        <v>LDY</v>
      </c>
      <c r="J265" t="str">
        <f>_xlfn.IFNA((VLOOKUP(A265,CLASS!A:AY,10,FALSE)),"")</f>
        <v>SDGC</v>
      </c>
      <c r="K265" t="str">
        <f>_xlfn.IFNA((VLOOKUP(J265,DivisionLookup!A:B,2,FALSE)),"")</f>
        <v>South</v>
      </c>
      <c r="L265">
        <f>VLOOKUP(B265,CLASS!B:AH,19,FALSE)</f>
        <v>0</v>
      </c>
      <c r="M265">
        <f>_xlfn.IFNA(VLOOKUP(E265,HandicapLookup!A:B,2,FALSE),"")</f>
        <v>5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IF(R265&gt;1,J265,"")</f>
        <v/>
      </c>
      <c r="T265" t="str">
        <f>IF(R265&gt;=1,R265,"")</f>
        <v/>
      </c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H265" s="6"/>
      <c r="AI265" s="3"/>
      <c r="AJ265" s="3"/>
      <c r="AK265" s="8"/>
      <c r="AL265" s="3"/>
      <c r="AM265" s="3"/>
      <c r="AN265" s="3"/>
      <c r="AO265" s="3"/>
      <c r="AP265" s="3"/>
      <c r="AQ265" s="3"/>
      <c r="AR265" s="3"/>
      <c r="AS265" s="3"/>
      <c r="AT265" s="3"/>
      <c r="AU265" s="8"/>
      <c r="AV265" s="3"/>
    </row>
    <row r="266" spans="1:48" hidden="1" x14ac:dyDescent="0.35">
      <c r="A266">
        <f>CLASS!A148</f>
        <v>1969</v>
      </c>
      <c r="B266" t="str">
        <f>CLASS!B148</f>
        <v>EE1969</v>
      </c>
      <c r="C266" t="str">
        <f>_xlfn.IFNA((VLOOKUP(A266,CLASS!A:AY,3,FALSE)),"")</f>
        <v>Jane</v>
      </c>
      <c r="D266" t="str">
        <f>_xlfn.IFNA((VLOOKUP(A266,CLASS!A:AY,4,FALSE)),"")</f>
        <v>Bennett</v>
      </c>
      <c r="E266" t="str">
        <f>_xlfn.IFNA(VLOOKUP(A266,CLASS!A:I,5,FALSE),"")</f>
        <v>B</v>
      </c>
      <c r="F266" t="str">
        <f>_xlfn.IFNA(VLOOKUP(A266,CLASS!A:I,6,FALSE),"")</f>
        <v>B</v>
      </c>
      <c r="G266" t="str">
        <f>_xlfn.IFNA(VLOOKUP(A266,CLASS!A:I,7,FALSE),"")</f>
        <v>B</v>
      </c>
      <c r="H266" t="str">
        <f>_xlfn.IFNA(VLOOKUP(A266,CLASS!A:I,8,FALSE),"")</f>
        <v>B</v>
      </c>
      <c r="I266" t="str">
        <f>_xlfn.IFNA(VLOOKUP(A266,CLASS!A:I,9,FALSE),"")</f>
        <v>LDY</v>
      </c>
      <c r="J266" t="str">
        <f>_xlfn.IFNA((VLOOKUP(A266,CLASS!A:AY,10,FALSE)),"")</f>
        <v>SDGC</v>
      </c>
      <c r="K266" t="str">
        <f>_xlfn.IFNA((VLOOKUP(J266,DivisionLookup!A:B,2,FALSE)),"")</f>
        <v>South</v>
      </c>
      <c r="L266">
        <f>VLOOKUP(B266,CLASS!B:AH,19,FALSE)</f>
        <v>0</v>
      </c>
      <c r="M266">
        <f>_xlfn.IFNA(VLOOKUP(E266,HandicapLookup!A:B,2,FALSE),"")</f>
        <v>10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IF(R266&gt;1,J266,"")</f>
        <v/>
      </c>
      <c r="T266" t="str">
        <f>IF(R266&gt;=1,R266,"")</f>
        <v/>
      </c>
    </row>
    <row r="267" spans="1:48" hidden="1" x14ac:dyDescent="0.35">
      <c r="A267">
        <f>CLASS!A77</f>
        <v>136316</v>
      </c>
      <c r="B267" t="str">
        <f>CLASS!B77</f>
        <v>EE136316</v>
      </c>
      <c r="C267" t="str">
        <f>_xlfn.IFNA((VLOOKUP(A267,CLASS!A:AY,3,FALSE)),"")</f>
        <v>Darcy</v>
      </c>
      <c r="D267" t="str">
        <f>_xlfn.IFNA((VLOOKUP(A267,CLASS!A:AY,4,FALSE)),"")</f>
        <v>McBride</v>
      </c>
      <c r="E267" t="str">
        <f>_xlfn.IFNA(VLOOKUP(A267,CLASS!A:I,5,FALSE),"")</f>
        <v>A</v>
      </c>
      <c r="F267" t="str">
        <f>_xlfn.IFNA(VLOOKUP(A267,CLASS!A:I,6,FALSE),"")</f>
        <v>A</v>
      </c>
      <c r="G267" t="str">
        <f>_xlfn.IFNA(VLOOKUP(A267,CLASS!A:I,7,FALSE),"")</f>
        <v>A</v>
      </c>
      <c r="H267" t="str">
        <f>_xlfn.IFNA(VLOOKUP(A267,CLASS!A:I,8,FALSE),"")</f>
        <v>A</v>
      </c>
      <c r="I267" t="str">
        <f>_xlfn.IFNA(VLOOKUP(A267,CLASS!A:I,9,FALSE),"")</f>
        <v>CLT</v>
      </c>
      <c r="J267" t="str">
        <f>_xlfn.IFNA((VLOOKUP(A267,CLASS!A:AY,10,FALSE)),"")</f>
        <v>AGL</v>
      </c>
      <c r="K267" t="str">
        <f>_xlfn.IFNA((VLOOKUP(J267,DivisionLookup!A:B,2,FALSE)),"")</f>
        <v>South</v>
      </c>
      <c r="L267">
        <f>VLOOKUP(B267,CLASS!B:AH,19,FALSE)</f>
        <v>0</v>
      </c>
      <c r="M267">
        <f>_xlfn.IFNA(VLOOKUP(E267,HandicapLookup!A:B,2,FALSE),"")</f>
        <v>5</v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S267" t="str">
        <f>IF(R267&gt;1,J267,"")</f>
        <v/>
      </c>
      <c r="T267" t="str">
        <f>IF(R267&gt;=1,R267,"")</f>
        <v/>
      </c>
      <c r="V267" s="6"/>
      <c r="W267" s="6"/>
      <c r="X267" s="6"/>
      <c r="Y267" s="6"/>
    </row>
    <row r="268" spans="1:48" hidden="1" x14ac:dyDescent="0.35">
      <c r="A268">
        <f>CLASS!A202</f>
        <v>129813</v>
      </c>
      <c r="B268" t="str">
        <f>CLASS!B202</f>
        <v>EE129813</v>
      </c>
      <c r="C268" t="str">
        <f>_xlfn.IFNA((VLOOKUP(A268,CLASS!A:AY,3,FALSE)),"")</f>
        <v>Lain</v>
      </c>
      <c r="D268" t="str">
        <f>_xlfn.IFNA((VLOOKUP(A268,CLASS!A:AY,4,FALSE)),"")</f>
        <v>Blamey</v>
      </c>
      <c r="E268" t="str">
        <f>_xlfn.IFNA(VLOOKUP(A268,CLASS!A:I,5,FALSE),"")</f>
        <v>C</v>
      </c>
      <c r="F268" t="str">
        <f>_xlfn.IFNA(VLOOKUP(A268,CLASS!A:I,6,FALSE),"")</f>
        <v>C</v>
      </c>
      <c r="G268" t="str">
        <f>_xlfn.IFNA(VLOOKUP(A268,CLASS!A:I,7,FALSE),"")</f>
        <v>C</v>
      </c>
      <c r="H268" t="str">
        <f>_xlfn.IFNA(VLOOKUP(A268,CLASS!A:I,8,FALSE),"")</f>
        <v>C</v>
      </c>
      <c r="I268" t="str">
        <f>_xlfn.IFNA(VLOOKUP(A268,CLASS!A:I,9,FALSE),"")</f>
        <v>CLT</v>
      </c>
      <c r="J268" t="str">
        <f>_xlfn.IFNA((VLOOKUP(A268,CLASS!A:AY,10,FALSE)),"")</f>
        <v>EJC</v>
      </c>
      <c r="K268" t="str">
        <f>_xlfn.IFNA((VLOOKUP(J268,DivisionLookup!A:B,2,FALSE)),"")</f>
        <v>South</v>
      </c>
      <c r="L268">
        <f>VLOOKUP(B268,CLASS!B:AH,19,FALSE)</f>
        <v>0</v>
      </c>
      <c r="M268">
        <f>_xlfn.IFNA(VLOOKUP(E268,HandicapLookup!A:B,2,FALSE),"")</f>
        <v>15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IF(R268&gt;1,J268,"")</f>
        <v/>
      </c>
      <c r="T268" t="str">
        <f>IF(R268&gt;=1,R268,"")</f>
        <v/>
      </c>
    </row>
    <row r="269" spans="1:48" hidden="1" x14ac:dyDescent="0.35">
      <c r="A269">
        <f>CLASS!A164</f>
        <v>141048</v>
      </c>
      <c r="B269" t="str">
        <f>CLASS!B164</f>
        <v>EE141048</v>
      </c>
      <c r="C269" t="str">
        <f>_xlfn.IFNA((VLOOKUP(A269,CLASS!A:AY,3,FALSE)),"")</f>
        <v>Guy</v>
      </c>
      <c r="D269" t="str">
        <f>_xlfn.IFNA((VLOOKUP(A269,CLASS!A:AY,4,FALSE)),"")</f>
        <v>Micklewright</v>
      </c>
      <c r="E269" t="str">
        <f>_xlfn.IFNA(VLOOKUP(A269,CLASS!A:I,5,FALSE),"")</f>
        <v>B</v>
      </c>
      <c r="F269" t="str">
        <f>_xlfn.IFNA(VLOOKUP(A269,CLASS!A:I,6,FALSE),"")</f>
        <v>B</v>
      </c>
      <c r="G269" t="str">
        <f>_xlfn.IFNA(VLOOKUP(A269,CLASS!A:I,7,FALSE),"")</f>
        <v>B</v>
      </c>
      <c r="H269" t="str">
        <f>_xlfn.IFNA(VLOOKUP(A269,CLASS!A:I,8,FALSE),"")</f>
        <v>B</v>
      </c>
      <c r="I269" t="str">
        <f>_xlfn.IFNA(VLOOKUP(A269,CLASS!A:I,9,FALSE),"")</f>
        <v>SNR</v>
      </c>
      <c r="J269" t="str">
        <f>_xlfn.IFNA((VLOOKUP(A269,CLASS!A:AY,10,FALSE)),"")</f>
        <v>AGL</v>
      </c>
      <c r="K269" t="str">
        <f>_xlfn.IFNA((VLOOKUP(J269,DivisionLookup!A:B,2,FALSE)),"")</f>
        <v>South</v>
      </c>
      <c r="L269">
        <f>VLOOKUP(B269,CLASS!B:AH,19,FALSE)</f>
        <v>0</v>
      </c>
      <c r="M269">
        <f>_xlfn.IFNA(VLOOKUP(E269,HandicapLookup!A:B,2,FALSE),"")</f>
        <v>10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t="str">
        <f>IF(R269&gt;1,J269,"")</f>
        <v/>
      </c>
      <c r="T269" t="str">
        <f>IF(R269&gt;=1,R269,"")</f>
        <v/>
      </c>
    </row>
    <row r="270" spans="1:48" x14ac:dyDescent="0.35">
      <c r="A270">
        <f>CLASS!A95</f>
        <v>56662</v>
      </c>
      <c r="B270" t="str">
        <f>CLASS!B95</f>
        <v>EE56662</v>
      </c>
      <c r="C270" t="str">
        <f>_xlfn.IFNA((VLOOKUP(A270,CLASS!A:AY,3,FALSE)),"")</f>
        <v>Gordon</v>
      </c>
      <c r="D270" t="str">
        <f>_xlfn.IFNA((VLOOKUP(A270,CLASS!A:AY,4,FALSE)),"")</f>
        <v>Webster</v>
      </c>
      <c r="E270" t="str">
        <f>_xlfn.IFNA(VLOOKUP(A270,CLASS!A:I,5,FALSE),"")</f>
        <v>A</v>
      </c>
      <c r="F270" t="str">
        <f>_xlfn.IFNA(VLOOKUP(A270,CLASS!A:I,6,FALSE),"")</f>
        <v>A</v>
      </c>
      <c r="G270" t="str">
        <f>_xlfn.IFNA(VLOOKUP(A270,CLASS!A:I,7,FALSE),"")</f>
        <v>A</v>
      </c>
      <c r="H270" t="str">
        <f>_xlfn.IFNA(VLOOKUP(A270,CLASS!A:I,8,FALSE),"")</f>
        <v>A</v>
      </c>
      <c r="I270" t="str">
        <f>_xlfn.IFNA(VLOOKUP(A270,CLASS!A:I,9,FALSE),"")</f>
        <v>VET</v>
      </c>
      <c r="J270" t="str">
        <f>_xlfn.IFNA((VLOOKUP(A270,CLASS!A:AY,10,FALSE)),"")</f>
        <v>CAM</v>
      </c>
      <c r="K270" t="str">
        <f>_xlfn.IFNA((VLOOKUP(J270,DivisionLookup!A:B,2,FALSE)),"")</f>
        <v>North</v>
      </c>
      <c r="L270">
        <f>VLOOKUP(B270,CLASS!B:AH,19,FALSE)</f>
        <v>65</v>
      </c>
      <c r="M270">
        <f>_xlfn.IFNA(VLOOKUP(E270,HandicapLookup!A:B,2,FALSE),"")</f>
        <v>5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70</v>
      </c>
      <c r="S270" t="str">
        <f>IF(R270&gt;1,J270,"")</f>
        <v/>
      </c>
      <c r="T270" t="str">
        <f>IF(R270&gt;=1,R270,"")</f>
        <v/>
      </c>
    </row>
    <row r="271" spans="1:48" x14ac:dyDescent="0.35">
      <c r="A271">
        <f>CLASS!A175</f>
        <v>121439</v>
      </c>
      <c r="B271" t="str">
        <f>CLASS!B175</f>
        <v>EE121439</v>
      </c>
      <c r="C271" t="str">
        <f>_xlfn.IFNA((VLOOKUP(A271,CLASS!A:AY,3,FALSE)),"")</f>
        <v>Tracey</v>
      </c>
      <c r="D271" t="str">
        <f>_xlfn.IFNA((VLOOKUP(A271,CLASS!A:AY,4,FALSE)),"")</f>
        <v>Sizeland</v>
      </c>
      <c r="E271" t="str">
        <f>_xlfn.IFNA(VLOOKUP(A271,CLASS!A:I,5,FALSE),"")</f>
        <v>C</v>
      </c>
      <c r="F271" t="str">
        <f>_xlfn.IFNA(VLOOKUP(A271,CLASS!A:I,6,FALSE),"")</f>
        <v>C</v>
      </c>
      <c r="G271" t="str">
        <f>_xlfn.IFNA(VLOOKUP(A271,CLASS!A:I,7,FALSE),"")</f>
        <v>C</v>
      </c>
      <c r="H271" t="str">
        <f>_xlfn.IFNA(VLOOKUP(A271,CLASS!A:I,8,FALSE),"")</f>
        <v>C</v>
      </c>
      <c r="I271" t="str">
        <f>_xlfn.IFNA(VLOOKUP(A271,CLASS!A:I,9,FALSE),"")</f>
        <v>LDY</v>
      </c>
      <c r="J271" t="str">
        <f>_xlfn.IFNA((VLOOKUP(A271,CLASS!A:AY,10,FALSE)),"")</f>
        <v>CAM</v>
      </c>
      <c r="K271" t="str">
        <f>_xlfn.IFNA((VLOOKUP(J271,DivisionLookup!A:B,2,FALSE)),"")</f>
        <v>North</v>
      </c>
      <c r="L271">
        <f>VLOOKUP(B271,CLASS!B:AH,19,FALSE)</f>
        <v>55</v>
      </c>
      <c r="M271">
        <f>_xlfn.IFNA(VLOOKUP(E271,HandicapLookup!A:B,2,FALSE),"")</f>
        <v>15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70</v>
      </c>
      <c r="S271" t="str">
        <f>IF(R271&gt;1,J271,"")</f>
        <v/>
      </c>
      <c r="T271" t="str">
        <f>IF(R271&gt;=1,R271,"")</f>
        <v/>
      </c>
    </row>
    <row r="272" spans="1:48" hidden="1" x14ac:dyDescent="0.35">
      <c r="A272">
        <f>CLASS!A201</f>
        <v>142621</v>
      </c>
      <c r="B272" t="str">
        <f>CLASS!B201</f>
        <v>EE142621</v>
      </c>
      <c r="C272" t="str">
        <f>_xlfn.IFNA((VLOOKUP(A272,CLASS!A:AY,3,FALSE)),"")</f>
        <v>Peter</v>
      </c>
      <c r="D272" t="str">
        <f>_xlfn.IFNA((VLOOKUP(A272,CLASS!A:AY,4,FALSE)),"")</f>
        <v>Mackie</v>
      </c>
      <c r="E272" t="str">
        <f>_xlfn.IFNA(VLOOKUP(A272,CLASS!A:I,5,FALSE),"")</f>
        <v>C</v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>SNR</v>
      </c>
      <c r="J272" t="str">
        <f>_xlfn.IFNA((VLOOKUP(A272,CLASS!A:AY,10,FALSE)),"")</f>
        <v>AGL</v>
      </c>
      <c r="K272" t="str">
        <f>_xlfn.IFNA((VLOOKUP(J272,DivisionLookup!A:B,2,FALSE)),"")</f>
        <v>South</v>
      </c>
      <c r="L272">
        <f>VLOOKUP(B272,CLASS!B:AH,19,FALSE)</f>
        <v>0</v>
      </c>
      <c r="M272">
        <f>_xlfn.IFNA(VLOOKUP(E272,HandicapLookup!A:B,2,FALSE),"")</f>
        <v>15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t="str">
        <f>IF(R272&gt;1,J272,"")</f>
        <v/>
      </c>
      <c r="T272" t="str">
        <f>IF(R272&gt;=1,R272,"")</f>
        <v/>
      </c>
    </row>
    <row r="273" spans="1:48" x14ac:dyDescent="0.35">
      <c r="A273">
        <f>CLASS!A69</f>
        <v>133250</v>
      </c>
      <c r="B273" t="str">
        <f>CLASS!B69</f>
        <v>EE133250</v>
      </c>
      <c r="C273" t="str">
        <f>_xlfn.IFNA((VLOOKUP(A273,CLASS!A:AY,3,FALSE)),"")</f>
        <v>James</v>
      </c>
      <c r="D273" t="str">
        <f>_xlfn.IFNA((VLOOKUP(A273,CLASS!A:AY,4,FALSE)),"")</f>
        <v>Yarrow</v>
      </c>
      <c r="E273" t="str">
        <f>_xlfn.IFNA(VLOOKUP(A273,CLASS!A:I,5,FALSE),"")</f>
        <v>A</v>
      </c>
      <c r="F273" t="str">
        <f>_xlfn.IFNA(VLOOKUP(A273,CLASS!A:I,6,FALSE),"")</f>
        <v>A</v>
      </c>
      <c r="G273" t="str">
        <f>_xlfn.IFNA(VLOOKUP(A273,CLASS!A:I,7,FALSE),"")</f>
        <v>A</v>
      </c>
      <c r="H273" t="str">
        <f>_xlfn.IFNA(VLOOKUP(A273,CLASS!A:I,8,FALSE),"")</f>
        <v>A</v>
      </c>
      <c r="I273" t="str">
        <f>_xlfn.IFNA(VLOOKUP(A273,CLASS!A:I,9,FALSE),"")</f>
        <v>SNR</v>
      </c>
      <c r="J273" t="str">
        <f>_xlfn.IFNA((VLOOKUP(A273,CLASS!A:AY,10,FALSE)),"")</f>
        <v>CAM</v>
      </c>
      <c r="K273" t="str">
        <f>_xlfn.IFNA((VLOOKUP(J273,DivisionLookup!A:B,2,FALSE)),"")</f>
        <v>North</v>
      </c>
      <c r="L273">
        <f>VLOOKUP(B273,CLASS!B:AH,19,FALSE)</f>
        <v>64</v>
      </c>
      <c r="M273">
        <f>_xlfn.IFNA(VLOOKUP(E273,HandicapLookup!A:B,2,FALSE),"")</f>
        <v>5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69</v>
      </c>
      <c r="S273" t="str">
        <f>IF(R273&gt;1,J273,"")</f>
        <v/>
      </c>
      <c r="T273" t="str">
        <f>IF(R273&gt;=1,R273,"")</f>
        <v/>
      </c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H273" s="6"/>
      <c r="AI273" s="3"/>
      <c r="AJ273" s="3"/>
      <c r="AK273" s="8"/>
      <c r="AL273" s="3"/>
      <c r="AM273" s="3"/>
      <c r="AN273" s="3"/>
      <c r="AO273" s="3"/>
      <c r="AP273" s="3"/>
      <c r="AQ273" s="3"/>
      <c r="AR273" s="3"/>
      <c r="AS273" s="3"/>
      <c r="AT273" s="3"/>
      <c r="AU273" s="8"/>
      <c r="AV273" s="3"/>
    </row>
    <row r="274" spans="1:48" hidden="1" x14ac:dyDescent="0.35">
      <c r="A274">
        <f>CLASS!A105</f>
        <v>133640</v>
      </c>
      <c r="B274" t="str">
        <f>CLASS!B105</f>
        <v>EE133640</v>
      </c>
      <c r="C274" t="str">
        <f>_xlfn.IFNA((VLOOKUP(A274,CLASS!A:AY,3,FALSE)),"")</f>
        <v>Nigel</v>
      </c>
      <c r="D274" t="str">
        <f>_xlfn.IFNA((VLOOKUP(A274,CLASS!A:AY,4,FALSE)),"")</f>
        <v>Jeffery</v>
      </c>
      <c r="E274" t="str">
        <f>_xlfn.IFNA(VLOOKUP(A274,CLASS!A:I,5,FALSE),"")</f>
        <v>A</v>
      </c>
      <c r="F274" t="str">
        <f>_xlfn.IFNA(VLOOKUP(A274,CLASS!A:I,6,FALSE),"")</f>
        <v>A</v>
      </c>
      <c r="G274" t="str">
        <f>_xlfn.IFNA(VLOOKUP(A274,CLASS!A:I,7,FALSE),"")</f>
        <v>A</v>
      </c>
      <c r="H274" t="str">
        <f>_xlfn.IFNA(VLOOKUP(A274,CLASS!A:I,8,FALSE),"")</f>
        <v>A</v>
      </c>
      <c r="I274" t="str">
        <f>_xlfn.IFNA(VLOOKUP(A274,CLASS!A:I,9,FALSE),"")</f>
        <v>SNR</v>
      </c>
      <c r="J274" t="str">
        <f>_xlfn.IFNA((VLOOKUP(A274,CLASS!A:AY,10,FALSE)),"")</f>
        <v>AGL</v>
      </c>
      <c r="K274" t="str">
        <f>_xlfn.IFNA((VLOOKUP(J274,DivisionLookup!A:B,2,FALSE)),"")</f>
        <v>South</v>
      </c>
      <c r="L274">
        <f>VLOOKUP(B274,CLASS!B:AH,19,FALSE)</f>
        <v>0</v>
      </c>
      <c r="M274">
        <f>_xlfn.IFNA(VLOOKUP(E274,HandicapLookup!A:B,2,FALSE),"")</f>
        <v>5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IF(R274&gt;1,J274,"")</f>
        <v/>
      </c>
      <c r="T274" t="str">
        <f>IF(R274&gt;=1,R274,"")</f>
        <v/>
      </c>
      <c r="V274" s="6"/>
      <c r="W274" s="6"/>
      <c r="X274" s="6"/>
    </row>
    <row r="275" spans="1:48" hidden="1" x14ac:dyDescent="0.35">
      <c r="A275">
        <f>CLASS!A104</f>
        <v>88843</v>
      </c>
      <c r="B275" t="str">
        <f>CLASS!B104</f>
        <v>EE88843</v>
      </c>
      <c r="C275" t="str">
        <f>_xlfn.IFNA((VLOOKUP(A275,CLASS!A:AY,3,FALSE)),"")</f>
        <v>Ray</v>
      </c>
      <c r="D275" t="str">
        <f>_xlfn.IFNA((VLOOKUP(A275,CLASS!A:AY,4,FALSE)),"")</f>
        <v>Janes</v>
      </c>
      <c r="E275" t="str">
        <f>_xlfn.IFNA(VLOOKUP(A275,CLASS!A:I,5,FALSE),"")</f>
        <v>A</v>
      </c>
      <c r="F275" t="str">
        <f>_xlfn.IFNA(VLOOKUP(A275,CLASS!A:I,6,FALSE),"")</f>
        <v>A</v>
      </c>
      <c r="G275" t="str">
        <f>_xlfn.IFNA(VLOOKUP(A275,CLASS!A:I,7,FALSE),"")</f>
        <v>A</v>
      </c>
      <c r="H275" t="str">
        <f>_xlfn.IFNA(VLOOKUP(A275,CLASS!A:I,8,FALSE),"")</f>
        <v>A</v>
      </c>
      <c r="I275" t="str">
        <f>_xlfn.IFNA(VLOOKUP(A275,CLASS!A:I,9,FALSE),"")</f>
        <v>VET</v>
      </c>
      <c r="J275" t="str">
        <f>_xlfn.IFNA((VLOOKUP(A275,CLASS!A:AY,10,FALSE)),"")</f>
        <v>AGL</v>
      </c>
      <c r="K275" t="str">
        <f>_xlfn.IFNA((VLOOKUP(J275,DivisionLookup!A:B,2,FALSE)),"")</f>
        <v>South</v>
      </c>
      <c r="L275">
        <f>VLOOKUP(B275,CLASS!B:AH,19,FALSE)</f>
        <v>0</v>
      </c>
      <c r="M275">
        <f>_xlfn.IFNA(VLOOKUP(E275,HandicapLookup!A:B,2,FALSE),"")</f>
        <v>5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t="str">
        <f>IF(R275&gt;1,J275,"")</f>
        <v/>
      </c>
      <c r="T275" t="str">
        <f>IF(R275&gt;=1,R275,"")</f>
        <v/>
      </c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H275" s="6"/>
      <c r="AI275" s="3"/>
      <c r="AJ275" s="3"/>
      <c r="AK275" s="8"/>
      <c r="AL275" s="3"/>
      <c r="AM275" s="3"/>
      <c r="AN275" s="3"/>
      <c r="AO275" s="3"/>
      <c r="AP275" s="3"/>
      <c r="AQ275" s="3"/>
      <c r="AR275" s="3"/>
      <c r="AS275" s="3"/>
      <c r="AT275" s="3"/>
      <c r="AU275" s="8"/>
      <c r="AV275" s="3"/>
    </row>
    <row r="276" spans="1:48" x14ac:dyDescent="0.35">
      <c r="A276">
        <f>CLASS!A114</f>
        <v>71206</v>
      </c>
      <c r="B276" t="str">
        <f>CLASS!B114</f>
        <v>EE71206</v>
      </c>
      <c r="C276" t="str">
        <f>_xlfn.IFNA((VLOOKUP(A276,CLASS!A:AY,3,FALSE)),"")</f>
        <v>Stephen</v>
      </c>
      <c r="D276" t="str">
        <f>_xlfn.IFNA((VLOOKUP(A276,CLASS!A:AY,4,FALSE)),"")</f>
        <v>Coningsby</v>
      </c>
      <c r="E276" t="str">
        <f>_xlfn.IFNA(VLOOKUP(A276,CLASS!A:I,5,FALSE),"")</f>
        <v>B</v>
      </c>
      <c r="F276" t="str">
        <f>_xlfn.IFNA(VLOOKUP(A276,CLASS!A:I,6,FALSE),"")</f>
        <v>B</v>
      </c>
      <c r="G276" t="str">
        <f>_xlfn.IFNA(VLOOKUP(A276,CLASS!A:I,7,FALSE),"")</f>
        <v>B</v>
      </c>
      <c r="H276" t="str">
        <f>_xlfn.IFNA(VLOOKUP(A276,CLASS!A:I,8,FALSE),"")</f>
        <v>B</v>
      </c>
      <c r="I276" t="str">
        <f>_xlfn.IFNA(VLOOKUP(A276,CLASS!A:I,9,FALSE),"")</f>
        <v>VET</v>
      </c>
      <c r="J276" t="str">
        <f>_xlfn.IFNA((VLOOKUP(A276,CLASS!A:AY,10,FALSE)),"")</f>
        <v>CAM</v>
      </c>
      <c r="K276" t="str">
        <f>_xlfn.IFNA((VLOOKUP(J276,DivisionLookup!A:B,2,FALSE)),"")</f>
        <v>North</v>
      </c>
      <c r="L276">
        <f>VLOOKUP(B276,CLASS!B:AH,19,FALSE)</f>
        <v>57</v>
      </c>
      <c r="M276">
        <f>_xlfn.IFNA(VLOOKUP(E276,HandicapLookup!A:B,2,FALSE),"")</f>
        <v>10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67</v>
      </c>
      <c r="S276" t="str">
        <f>IF(R276&gt;1,J276,"")</f>
        <v/>
      </c>
      <c r="T276" t="str">
        <f>IF(R276&gt;=1,R276,"")</f>
        <v/>
      </c>
    </row>
    <row r="277" spans="1:48" hidden="1" x14ac:dyDescent="0.35">
      <c r="A277">
        <f>CLASS!A130</f>
        <v>133800</v>
      </c>
      <c r="B277" t="str">
        <f>CLASS!B130</f>
        <v>EE133800</v>
      </c>
      <c r="C277" t="str">
        <f>_xlfn.IFNA((VLOOKUP(A277,CLASS!A:AY,3,FALSE)),"")</f>
        <v>Guy</v>
      </c>
      <c r="D277" t="str">
        <f>_xlfn.IFNA((VLOOKUP(A277,CLASS!A:AY,4,FALSE)),"")</f>
        <v>Rudd</v>
      </c>
      <c r="E277" t="str">
        <f>_xlfn.IFNA(VLOOKUP(A277,CLASS!A:I,5,FALSE),"")</f>
        <v>B</v>
      </c>
      <c r="F277" t="str">
        <f>_xlfn.IFNA(VLOOKUP(A277,CLASS!A:I,6,FALSE),"")</f>
        <v>B</v>
      </c>
      <c r="G277" t="str">
        <f>_xlfn.IFNA(VLOOKUP(A277,CLASS!A:I,7,FALSE),"")</f>
        <v>B</v>
      </c>
      <c r="H277" t="str">
        <f>_xlfn.IFNA(VLOOKUP(A277,CLASS!A:I,8,FALSE),"")</f>
        <v>B</v>
      </c>
      <c r="I277" t="str">
        <f>_xlfn.IFNA(VLOOKUP(A277,CLASS!A:I,9,FALSE),"")</f>
        <v>SNR</v>
      </c>
      <c r="J277" t="str">
        <f>_xlfn.IFNA((VLOOKUP(A277,CLASS!A:AY,10,FALSE)),"")</f>
        <v>OLSS</v>
      </c>
      <c r="K277" t="str">
        <f>_xlfn.IFNA((VLOOKUP(J277,DivisionLookup!A:B,2,FALSE)),"")</f>
        <v>South</v>
      </c>
      <c r="L277">
        <f>VLOOKUP(B277,CLASS!B:AH,19,FALSE)</f>
        <v>0</v>
      </c>
      <c r="M277">
        <f>_xlfn.IFNA(VLOOKUP(E277,HandicapLookup!A:B,2,FALSE),"")</f>
        <v>10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IF(R277&gt;1,J277,"")</f>
        <v/>
      </c>
      <c r="T277" t="str">
        <f>IF(R277&gt;=1,R277,"")</f>
        <v/>
      </c>
    </row>
    <row r="278" spans="1:48" hidden="1" x14ac:dyDescent="0.35">
      <c r="A278">
        <f>CLASS!A187</f>
        <v>141831</v>
      </c>
      <c r="B278" t="str">
        <f>CLASS!B187</f>
        <v>EE141831</v>
      </c>
      <c r="C278" t="str">
        <f>_xlfn.IFNA((VLOOKUP(A278,CLASS!A:AY,3,FALSE)),"")</f>
        <v>Neil</v>
      </c>
      <c r="D278" t="str">
        <f>_xlfn.IFNA((VLOOKUP(A278,CLASS!A:AY,4,FALSE)),"")</f>
        <v>Clark</v>
      </c>
      <c r="E278" t="str">
        <f>_xlfn.IFNA(VLOOKUP(A278,CLASS!A:I,5,FALSE),"")</f>
        <v>C</v>
      </c>
      <c r="F278" t="str">
        <f>_xlfn.IFNA(VLOOKUP(A278,CLASS!A:I,6,FALSE),"")</f>
        <v>C</v>
      </c>
      <c r="G278" t="str">
        <f>_xlfn.IFNA(VLOOKUP(A278,CLASS!A:I,7,FALSE),"")</f>
        <v>C</v>
      </c>
      <c r="H278" t="str">
        <f>_xlfn.IFNA(VLOOKUP(A278,CLASS!A:I,8,FALSE),"")</f>
        <v>C</v>
      </c>
      <c r="I278" t="str">
        <f>_xlfn.IFNA(VLOOKUP(A278,CLASS!A:I,9,FALSE),"")</f>
        <v>SNR</v>
      </c>
      <c r="J278" t="str">
        <f>_xlfn.IFNA((VLOOKUP(A278,CLASS!A:AY,10,FALSE)),"")</f>
        <v>OLSS</v>
      </c>
      <c r="K278" t="str">
        <f>_xlfn.IFNA((VLOOKUP(J278,DivisionLookup!A:B,2,FALSE)),"")</f>
        <v>South</v>
      </c>
      <c r="L278">
        <f>VLOOKUP(B278,CLASS!B:AH,19,FALSE)</f>
        <v>0</v>
      </c>
      <c r="M278">
        <f>_xlfn.IFNA(VLOOKUP(E278,HandicapLookup!A:B,2,FALSE),"")</f>
        <v>15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IF(R278&gt;1,J278,"")</f>
        <v/>
      </c>
      <c r="T278" t="str">
        <f>IF(R278&gt;=1,R278,"")</f>
        <v/>
      </c>
    </row>
    <row r="279" spans="1:48" x14ac:dyDescent="0.35">
      <c r="A279">
        <f>CLASS!A72</f>
        <v>136620</v>
      </c>
      <c r="B279" t="str">
        <f>CLASS!B72</f>
        <v>EE136620</v>
      </c>
      <c r="C279" t="str">
        <f>_xlfn.IFNA((VLOOKUP(A279,CLASS!A:AY,3,FALSE)),"")</f>
        <v>Oliver</v>
      </c>
      <c r="D279" t="str">
        <f>_xlfn.IFNA((VLOOKUP(A279,CLASS!A:AY,4,FALSE)),"")</f>
        <v>Raymond</v>
      </c>
      <c r="E279" t="str">
        <f>_xlfn.IFNA(VLOOKUP(A279,CLASS!A:I,5,FALSE),"")</f>
        <v>A</v>
      </c>
      <c r="F279" t="str">
        <f>_xlfn.IFNA(VLOOKUP(A279,CLASS!A:I,6,FALSE),"")</f>
        <v>A</v>
      </c>
      <c r="G279" t="str">
        <f>_xlfn.IFNA(VLOOKUP(A279,CLASS!A:I,7,FALSE),"")</f>
        <v>A</v>
      </c>
      <c r="H279" t="str">
        <f>_xlfn.IFNA(VLOOKUP(A279,CLASS!A:I,8,FALSE),"")</f>
        <v>A</v>
      </c>
      <c r="I279" t="str">
        <f>_xlfn.IFNA(VLOOKUP(A279,CLASS!A:I,9,FALSE),"")</f>
        <v>SNR</v>
      </c>
      <c r="J279" t="str">
        <f>_xlfn.IFNA((VLOOKUP(A279,CLASS!A:AY,10,FALSE)),"")</f>
        <v>CAM</v>
      </c>
      <c r="K279" t="str">
        <f>_xlfn.IFNA((VLOOKUP(J279,DivisionLookup!A:B,2,FALSE)),"")</f>
        <v>North</v>
      </c>
      <c r="L279">
        <f>VLOOKUP(B279,CLASS!B:AH,19,FALSE)</f>
        <v>56</v>
      </c>
      <c r="M279">
        <f>_xlfn.IFNA(VLOOKUP(E279,HandicapLookup!A:B,2,FALSE),"")</f>
        <v>5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61</v>
      </c>
      <c r="S279" t="str">
        <f>IF(R279&gt;1,J279,"")</f>
        <v/>
      </c>
      <c r="T279" t="str">
        <f>IF(R279&gt;=1,R279,"")</f>
        <v/>
      </c>
    </row>
    <row r="280" spans="1:48" hidden="1" x14ac:dyDescent="0.35">
      <c r="A280">
        <f>CLASS!A97</f>
        <v>321</v>
      </c>
      <c r="B280" t="str">
        <f>CLASS!B97</f>
        <v>EE321</v>
      </c>
      <c r="C280" t="str">
        <f>_xlfn.IFNA((VLOOKUP(A280,CLASS!A:AY,3,FALSE)),"")</f>
        <v>Robert</v>
      </c>
      <c r="D280" t="str">
        <f>_xlfn.IFNA((VLOOKUP(A280,CLASS!A:AY,4,FALSE)),"")</f>
        <v>Young</v>
      </c>
      <c r="E280" t="str">
        <f>_xlfn.IFNA(VLOOKUP(A280,CLASS!A:I,5,FALSE),"")</f>
        <v>A</v>
      </c>
      <c r="F280" t="str">
        <f>_xlfn.IFNA(VLOOKUP(A280,CLASS!A:I,6,FALSE),"")</f>
        <v>A</v>
      </c>
      <c r="G280" t="str">
        <f>_xlfn.IFNA(VLOOKUP(A280,CLASS!A:I,7,FALSE),"")</f>
        <v>A</v>
      </c>
      <c r="H280" t="str">
        <f>_xlfn.IFNA(VLOOKUP(A280,CLASS!A:I,8,FALSE),"")</f>
        <v>A</v>
      </c>
      <c r="I280" t="str">
        <f>_xlfn.IFNA(VLOOKUP(A280,CLASS!A:I,9,FALSE),"")</f>
        <v>SNR</v>
      </c>
      <c r="J280" t="str">
        <f>_xlfn.IFNA((VLOOKUP(A280,CLASS!A:AY,10,FALSE)),"")</f>
        <v>SDGC</v>
      </c>
      <c r="K280" t="str">
        <f>_xlfn.IFNA((VLOOKUP(J280,DivisionLookup!A:B,2,FALSE)),"")</f>
        <v>South</v>
      </c>
      <c r="L280">
        <f>VLOOKUP(B280,CLASS!B:AH,19,FALSE)</f>
        <v>0</v>
      </c>
      <c r="M280">
        <f>_xlfn.IFNA(VLOOKUP(E280,HandicapLookup!A:B,2,FALSE),"")</f>
        <v>5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ref="Q262:Q280" si="6">_xlfn.IFNA(IF(IF(L280,L280+M280,0)&lt;=100,IF(L280,L280+M280,0),100),)</f>
        <v>0</v>
      </c>
      <c r="S280" t="str">
        <f t="shared" ref="S262:S280" si="7">IF(R280&gt;1,J280,"")</f>
        <v/>
      </c>
      <c r="T280" t="str">
        <f t="shared" ref="T262:T280" si="8">IF(R280&gt;=1,R280,"")</f>
        <v/>
      </c>
    </row>
    <row r="281" spans="1:48" hidden="1" x14ac:dyDescent="0.35">
      <c r="T281" t="str">
        <f t="shared" ref="T281:T321" si="9">IF(R281&gt;=1,R281,"")</f>
        <v/>
      </c>
    </row>
    <row r="282" spans="1:48" hidden="1" x14ac:dyDescent="0.35">
      <c r="T282" t="str">
        <f t="shared" si="9"/>
        <v/>
      </c>
    </row>
    <row r="283" spans="1:48" hidden="1" x14ac:dyDescent="0.35">
      <c r="E283" s="15"/>
      <c r="F283" s="15"/>
      <c r="G283" s="15"/>
      <c r="H283" s="15"/>
      <c r="I283" s="15"/>
      <c r="T283" t="str">
        <f t="shared" si="9"/>
        <v/>
      </c>
    </row>
    <row r="284" spans="1:48" hidden="1" x14ac:dyDescent="0.35">
      <c r="T284" t="str">
        <f t="shared" si="9"/>
        <v/>
      </c>
    </row>
    <row r="285" spans="1:48" hidden="1" x14ac:dyDescent="0.35">
      <c r="T285" t="str">
        <f t="shared" si="9"/>
        <v/>
      </c>
    </row>
    <row r="286" spans="1:48" hidden="1" x14ac:dyDescent="0.35">
      <c r="T286" t="str">
        <f t="shared" si="9"/>
        <v/>
      </c>
    </row>
    <row r="287" spans="1:48" hidden="1" x14ac:dyDescent="0.35">
      <c r="T287" t="str">
        <f t="shared" si="9"/>
        <v/>
      </c>
    </row>
    <row r="288" spans="1:48" hidden="1" x14ac:dyDescent="0.35">
      <c r="T288" t="str">
        <f t="shared" si="9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9"/>
        <v/>
      </c>
    </row>
    <row r="290" spans="5:20" hidden="1" x14ac:dyDescent="0.35">
      <c r="T290" t="str">
        <f t="shared" si="9"/>
        <v/>
      </c>
    </row>
    <row r="291" spans="5:20" hidden="1" x14ac:dyDescent="0.35">
      <c r="T291" t="str">
        <f t="shared" si="9"/>
        <v/>
      </c>
    </row>
    <row r="292" spans="5:20" hidden="1" x14ac:dyDescent="0.35">
      <c r="T292" t="str">
        <f t="shared" si="9"/>
        <v/>
      </c>
    </row>
    <row r="293" spans="5:20" hidden="1" x14ac:dyDescent="0.35">
      <c r="T293" t="str">
        <f t="shared" si="9"/>
        <v/>
      </c>
    </row>
    <row r="294" spans="5:20" hidden="1" x14ac:dyDescent="0.35">
      <c r="T294" t="str">
        <f t="shared" si="9"/>
        <v/>
      </c>
    </row>
    <row r="295" spans="5:20" hidden="1" x14ac:dyDescent="0.35">
      <c r="T295" t="str">
        <f t="shared" si="9"/>
        <v/>
      </c>
    </row>
    <row r="296" spans="5:20" hidden="1" x14ac:dyDescent="0.35">
      <c r="T296" t="str">
        <f t="shared" si="9"/>
        <v/>
      </c>
    </row>
    <row r="297" spans="5:20" hidden="1" x14ac:dyDescent="0.35">
      <c r="T297" t="str">
        <f t="shared" si="9"/>
        <v/>
      </c>
    </row>
    <row r="298" spans="5:20" hidden="1" x14ac:dyDescent="0.35">
      <c r="T298" t="str">
        <f t="shared" si="9"/>
        <v/>
      </c>
    </row>
    <row r="299" spans="5:20" hidden="1" x14ac:dyDescent="0.35">
      <c r="T299" t="str">
        <f t="shared" si="9"/>
        <v/>
      </c>
    </row>
    <row r="300" spans="5:20" hidden="1" x14ac:dyDescent="0.35">
      <c r="T300" t="str">
        <f t="shared" si="9"/>
        <v/>
      </c>
    </row>
    <row r="301" spans="5:20" hidden="1" x14ac:dyDescent="0.35">
      <c r="T301" t="str">
        <f t="shared" si="9"/>
        <v/>
      </c>
    </row>
    <row r="302" spans="5:20" hidden="1" x14ac:dyDescent="0.35">
      <c r="T302" t="str">
        <f t="shared" si="9"/>
        <v/>
      </c>
    </row>
    <row r="303" spans="5:20" hidden="1" x14ac:dyDescent="0.35">
      <c r="T303" t="str">
        <f t="shared" si="9"/>
        <v/>
      </c>
    </row>
    <row r="304" spans="5:20" hidden="1" x14ac:dyDescent="0.35">
      <c r="T304" t="str">
        <f t="shared" si="9"/>
        <v/>
      </c>
    </row>
    <row r="305" spans="20:20" hidden="1" x14ac:dyDescent="0.35">
      <c r="T305" t="str">
        <f t="shared" si="9"/>
        <v/>
      </c>
    </row>
    <row r="306" spans="20:20" hidden="1" x14ac:dyDescent="0.35">
      <c r="T306" t="str">
        <f t="shared" si="9"/>
        <v/>
      </c>
    </row>
    <row r="307" spans="20:20" hidden="1" x14ac:dyDescent="0.35">
      <c r="T307" t="str">
        <f t="shared" si="9"/>
        <v/>
      </c>
    </row>
    <row r="308" spans="20:20" hidden="1" x14ac:dyDescent="0.35">
      <c r="T308" t="str">
        <f t="shared" si="9"/>
        <v/>
      </c>
    </row>
    <row r="309" spans="20:20" hidden="1" x14ac:dyDescent="0.35">
      <c r="T309" t="str">
        <f t="shared" si="9"/>
        <v/>
      </c>
    </row>
    <row r="310" spans="20:20" hidden="1" x14ac:dyDescent="0.35">
      <c r="T310" t="str">
        <f t="shared" si="9"/>
        <v/>
      </c>
    </row>
    <row r="311" spans="20:20" hidden="1" x14ac:dyDescent="0.35">
      <c r="T311" t="str">
        <f t="shared" si="9"/>
        <v/>
      </c>
    </row>
    <row r="312" spans="20:20" hidden="1" x14ac:dyDescent="0.35">
      <c r="T312" t="str">
        <f t="shared" si="9"/>
        <v/>
      </c>
    </row>
    <row r="313" spans="20:20" hidden="1" x14ac:dyDescent="0.35">
      <c r="T313" t="str">
        <f t="shared" si="9"/>
        <v/>
      </c>
    </row>
    <row r="314" spans="20:20" hidden="1" x14ac:dyDescent="0.35">
      <c r="T314" t="str">
        <f t="shared" si="9"/>
        <v/>
      </c>
    </row>
    <row r="315" spans="20:20" hidden="1" x14ac:dyDescent="0.35">
      <c r="T315" t="str">
        <f t="shared" si="9"/>
        <v/>
      </c>
    </row>
    <row r="316" spans="20:20" hidden="1" x14ac:dyDescent="0.35">
      <c r="T316" t="str">
        <f t="shared" si="9"/>
        <v/>
      </c>
    </row>
    <row r="317" spans="20:20" hidden="1" x14ac:dyDescent="0.35">
      <c r="T317" t="str">
        <f t="shared" si="9"/>
        <v/>
      </c>
    </row>
    <row r="318" spans="20:20" hidden="1" x14ac:dyDescent="0.35">
      <c r="T318" t="str">
        <f t="shared" si="9"/>
        <v/>
      </c>
    </row>
    <row r="319" spans="20:20" hidden="1" x14ac:dyDescent="0.35">
      <c r="T319" t="str">
        <f t="shared" si="9"/>
        <v/>
      </c>
    </row>
    <row r="320" spans="20:20" hidden="1" x14ac:dyDescent="0.35">
      <c r="T320" t="str">
        <f t="shared" si="9"/>
        <v/>
      </c>
    </row>
    <row r="321" spans="20:20" hidden="1" x14ac:dyDescent="0.35">
      <c r="T321" t="str">
        <f t="shared" si="9"/>
        <v/>
      </c>
    </row>
    <row r="322" spans="20:20" hidden="1" x14ac:dyDescent="0.35">
      <c r="T322" t="str">
        <f t="shared" ref="T322:T385" si="10">IF(R322&gt;=1,R322,"")</f>
        <v/>
      </c>
    </row>
    <row r="323" spans="20:20" hidden="1" x14ac:dyDescent="0.35">
      <c r="T323" t="str">
        <f t="shared" si="10"/>
        <v/>
      </c>
    </row>
    <row r="324" spans="20:20" hidden="1" x14ac:dyDescent="0.35">
      <c r="T324" t="str">
        <f t="shared" si="10"/>
        <v/>
      </c>
    </row>
    <row r="325" spans="20:20" hidden="1" x14ac:dyDescent="0.35">
      <c r="T325" t="str">
        <f t="shared" si="10"/>
        <v/>
      </c>
    </row>
    <row r="326" spans="20:20" hidden="1" x14ac:dyDescent="0.35">
      <c r="T326" t="str">
        <f t="shared" si="10"/>
        <v/>
      </c>
    </row>
    <row r="327" spans="20:20" hidden="1" x14ac:dyDescent="0.35">
      <c r="T327" t="str">
        <f t="shared" si="10"/>
        <v/>
      </c>
    </row>
    <row r="328" spans="20:20" hidden="1" x14ac:dyDescent="0.35">
      <c r="T328" t="str">
        <f t="shared" si="10"/>
        <v/>
      </c>
    </row>
    <row r="329" spans="20:20" hidden="1" x14ac:dyDescent="0.35">
      <c r="T329" t="str">
        <f t="shared" si="10"/>
        <v/>
      </c>
    </row>
    <row r="330" spans="20:20" hidden="1" x14ac:dyDescent="0.35">
      <c r="T330" t="str">
        <f t="shared" si="10"/>
        <v/>
      </c>
    </row>
    <row r="331" spans="20:20" hidden="1" x14ac:dyDescent="0.35">
      <c r="T331" t="str">
        <f t="shared" si="10"/>
        <v/>
      </c>
    </row>
    <row r="332" spans="20:20" hidden="1" x14ac:dyDescent="0.35">
      <c r="T332" t="str">
        <f t="shared" si="10"/>
        <v/>
      </c>
    </row>
    <row r="333" spans="20:20" hidden="1" x14ac:dyDescent="0.35">
      <c r="T333" t="str">
        <f t="shared" si="10"/>
        <v/>
      </c>
    </row>
    <row r="334" spans="20:20" hidden="1" x14ac:dyDescent="0.35">
      <c r="T334" t="str">
        <f t="shared" si="10"/>
        <v/>
      </c>
    </row>
    <row r="335" spans="20:20" hidden="1" x14ac:dyDescent="0.35">
      <c r="T335" t="str">
        <f t="shared" si="10"/>
        <v/>
      </c>
    </row>
    <row r="336" spans="20:20" hidden="1" x14ac:dyDescent="0.35">
      <c r="T336" t="str">
        <f t="shared" si="10"/>
        <v/>
      </c>
    </row>
    <row r="337" spans="20:20" hidden="1" x14ac:dyDescent="0.35">
      <c r="T337" t="str">
        <f t="shared" si="10"/>
        <v/>
      </c>
    </row>
    <row r="338" spans="20:20" hidden="1" x14ac:dyDescent="0.35">
      <c r="T338" t="str">
        <f t="shared" si="10"/>
        <v/>
      </c>
    </row>
    <row r="339" spans="20:20" hidden="1" x14ac:dyDescent="0.35">
      <c r="T339" t="str">
        <f t="shared" si="10"/>
        <v/>
      </c>
    </row>
    <row r="340" spans="20:20" hidden="1" x14ac:dyDescent="0.35">
      <c r="T340" t="str">
        <f t="shared" si="10"/>
        <v/>
      </c>
    </row>
    <row r="341" spans="20:20" hidden="1" x14ac:dyDescent="0.35">
      <c r="T341" t="str">
        <f t="shared" si="10"/>
        <v/>
      </c>
    </row>
    <row r="342" spans="20:20" hidden="1" x14ac:dyDescent="0.35">
      <c r="T342" t="str">
        <f t="shared" si="10"/>
        <v/>
      </c>
    </row>
    <row r="343" spans="20:20" hidden="1" x14ac:dyDescent="0.35">
      <c r="T343" t="str">
        <f t="shared" si="10"/>
        <v/>
      </c>
    </row>
    <row r="344" spans="20:20" hidden="1" x14ac:dyDescent="0.35">
      <c r="T344" t="str">
        <f t="shared" si="10"/>
        <v/>
      </c>
    </row>
    <row r="345" spans="20:20" hidden="1" x14ac:dyDescent="0.35">
      <c r="T345" t="str">
        <f t="shared" si="10"/>
        <v/>
      </c>
    </row>
    <row r="346" spans="20:20" hidden="1" x14ac:dyDescent="0.35">
      <c r="T346" t="str">
        <f t="shared" si="10"/>
        <v/>
      </c>
    </row>
    <row r="347" spans="20:20" hidden="1" x14ac:dyDescent="0.35">
      <c r="T347" t="str">
        <f t="shared" si="10"/>
        <v/>
      </c>
    </row>
    <row r="348" spans="20:20" hidden="1" x14ac:dyDescent="0.35">
      <c r="T348" t="str">
        <f t="shared" si="10"/>
        <v/>
      </c>
    </row>
    <row r="349" spans="20:20" hidden="1" x14ac:dyDescent="0.35">
      <c r="T349" t="str">
        <f t="shared" si="10"/>
        <v/>
      </c>
    </row>
    <row r="350" spans="20:20" hidden="1" x14ac:dyDescent="0.35">
      <c r="T350" t="str">
        <f t="shared" si="10"/>
        <v/>
      </c>
    </row>
    <row r="351" spans="20:20" hidden="1" x14ac:dyDescent="0.35">
      <c r="T351" t="str">
        <f t="shared" si="10"/>
        <v/>
      </c>
    </row>
    <row r="352" spans="20:20" hidden="1" x14ac:dyDescent="0.35">
      <c r="T352" t="str">
        <f t="shared" si="10"/>
        <v/>
      </c>
    </row>
    <row r="353" spans="20:20" hidden="1" x14ac:dyDescent="0.35">
      <c r="T353" t="str">
        <f t="shared" si="10"/>
        <v/>
      </c>
    </row>
    <row r="354" spans="20:20" hidden="1" x14ac:dyDescent="0.35">
      <c r="T354" t="str">
        <f t="shared" si="10"/>
        <v/>
      </c>
    </row>
    <row r="355" spans="20:20" hidden="1" x14ac:dyDescent="0.35">
      <c r="T355" t="str">
        <f t="shared" si="10"/>
        <v/>
      </c>
    </row>
    <row r="356" spans="20:20" hidden="1" x14ac:dyDescent="0.35">
      <c r="T356" t="str">
        <f t="shared" si="10"/>
        <v/>
      </c>
    </row>
    <row r="357" spans="20:20" hidden="1" x14ac:dyDescent="0.35">
      <c r="T357" t="str">
        <f t="shared" si="10"/>
        <v/>
      </c>
    </row>
    <row r="358" spans="20:20" hidden="1" x14ac:dyDescent="0.35">
      <c r="T358" t="str">
        <f t="shared" si="10"/>
        <v/>
      </c>
    </row>
    <row r="359" spans="20:20" hidden="1" x14ac:dyDescent="0.35">
      <c r="T359" t="str">
        <f t="shared" si="10"/>
        <v/>
      </c>
    </row>
    <row r="360" spans="20:20" hidden="1" x14ac:dyDescent="0.35">
      <c r="T360" t="str">
        <f t="shared" si="10"/>
        <v/>
      </c>
    </row>
    <row r="361" spans="20:20" hidden="1" x14ac:dyDescent="0.35">
      <c r="T361" t="str">
        <f t="shared" si="10"/>
        <v/>
      </c>
    </row>
    <row r="362" spans="20:20" hidden="1" x14ac:dyDescent="0.35">
      <c r="T362" t="str">
        <f t="shared" si="10"/>
        <v/>
      </c>
    </row>
    <row r="363" spans="20:20" hidden="1" x14ac:dyDescent="0.35">
      <c r="T363" t="str">
        <f t="shared" si="10"/>
        <v/>
      </c>
    </row>
    <row r="364" spans="20:20" hidden="1" x14ac:dyDescent="0.35">
      <c r="T364" t="str">
        <f t="shared" si="10"/>
        <v/>
      </c>
    </row>
    <row r="365" spans="20:20" hidden="1" x14ac:dyDescent="0.35">
      <c r="T365" t="str">
        <f t="shared" si="10"/>
        <v/>
      </c>
    </row>
    <row r="366" spans="20:20" hidden="1" x14ac:dyDescent="0.35">
      <c r="T366" t="str">
        <f t="shared" si="10"/>
        <v/>
      </c>
    </row>
    <row r="367" spans="20:20" hidden="1" x14ac:dyDescent="0.35">
      <c r="T367" t="str">
        <f t="shared" si="10"/>
        <v/>
      </c>
    </row>
    <row r="368" spans="20:20" hidden="1" x14ac:dyDescent="0.35">
      <c r="T368" t="str">
        <f t="shared" si="10"/>
        <v/>
      </c>
    </row>
    <row r="369" spans="20:20" hidden="1" x14ac:dyDescent="0.35">
      <c r="T369" t="str">
        <f t="shared" si="10"/>
        <v/>
      </c>
    </row>
    <row r="370" spans="20:20" hidden="1" x14ac:dyDescent="0.35">
      <c r="T370" t="str">
        <f t="shared" si="10"/>
        <v/>
      </c>
    </row>
    <row r="371" spans="20:20" hidden="1" x14ac:dyDescent="0.35">
      <c r="T371" t="str">
        <f t="shared" si="10"/>
        <v/>
      </c>
    </row>
    <row r="372" spans="20:20" hidden="1" x14ac:dyDescent="0.35">
      <c r="T372" t="str">
        <f t="shared" si="10"/>
        <v/>
      </c>
    </row>
    <row r="373" spans="20:20" hidden="1" x14ac:dyDescent="0.35">
      <c r="T373" t="str">
        <f t="shared" si="10"/>
        <v/>
      </c>
    </row>
    <row r="374" spans="20:20" hidden="1" x14ac:dyDescent="0.35">
      <c r="T374" t="str">
        <f t="shared" si="10"/>
        <v/>
      </c>
    </row>
    <row r="375" spans="20:20" hidden="1" x14ac:dyDescent="0.35">
      <c r="T375" t="str">
        <f t="shared" si="10"/>
        <v/>
      </c>
    </row>
    <row r="376" spans="20:20" hidden="1" x14ac:dyDescent="0.35">
      <c r="T376" t="str">
        <f t="shared" si="10"/>
        <v/>
      </c>
    </row>
    <row r="377" spans="20:20" hidden="1" x14ac:dyDescent="0.35">
      <c r="T377" t="str">
        <f t="shared" si="10"/>
        <v/>
      </c>
    </row>
    <row r="378" spans="20:20" hidden="1" x14ac:dyDescent="0.35">
      <c r="T378" t="str">
        <f t="shared" si="10"/>
        <v/>
      </c>
    </row>
    <row r="379" spans="20:20" hidden="1" x14ac:dyDescent="0.35">
      <c r="T379" t="str">
        <f t="shared" si="10"/>
        <v/>
      </c>
    </row>
    <row r="380" spans="20:20" hidden="1" x14ac:dyDescent="0.35">
      <c r="T380" t="str">
        <f t="shared" si="10"/>
        <v/>
      </c>
    </row>
    <row r="381" spans="20:20" hidden="1" x14ac:dyDescent="0.35">
      <c r="T381" t="str">
        <f t="shared" si="10"/>
        <v/>
      </c>
    </row>
    <row r="382" spans="20:20" hidden="1" x14ac:dyDescent="0.35">
      <c r="T382" t="str">
        <f t="shared" si="10"/>
        <v/>
      </c>
    </row>
    <row r="383" spans="20:20" hidden="1" x14ac:dyDescent="0.35">
      <c r="T383" t="str">
        <f t="shared" si="10"/>
        <v/>
      </c>
    </row>
    <row r="384" spans="20:20" hidden="1" x14ac:dyDescent="0.35">
      <c r="T384" t="str">
        <f t="shared" si="10"/>
        <v/>
      </c>
    </row>
    <row r="385" spans="20:20" hidden="1" x14ac:dyDescent="0.35">
      <c r="T385" t="str">
        <f t="shared" si="10"/>
        <v/>
      </c>
    </row>
    <row r="386" spans="20:20" hidden="1" x14ac:dyDescent="0.35">
      <c r="T386" t="str">
        <f t="shared" ref="T386:T397" si="11">IF(R386&gt;=1,R386,"")</f>
        <v/>
      </c>
    </row>
    <row r="387" spans="20:20" hidden="1" x14ac:dyDescent="0.35">
      <c r="T387" t="str">
        <f t="shared" si="11"/>
        <v/>
      </c>
    </row>
    <row r="388" spans="20:20" hidden="1" x14ac:dyDescent="0.35">
      <c r="T388" t="str">
        <f t="shared" si="11"/>
        <v/>
      </c>
    </row>
    <row r="389" spans="20:20" hidden="1" x14ac:dyDescent="0.35">
      <c r="T389" t="str">
        <f t="shared" si="11"/>
        <v/>
      </c>
    </row>
    <row r="390" spans="20:20" hidden="1" x14ac:dyDescent="0.35">
      <c r="T390" t="str">
        <f t="shared" si="11"/>
        <v/>
      </c>
    </row>
    <row r="391" spans="20:20" hidden="1" x14ac:dyDescent="0.35">
      <c r="T391" t="str">
        <f t="shared" si="11"/>
        <v/>
      </c>
    </row>
    <row r="392" spans="20:20" hidden="1" x14ac:dyDescent="0.35">
      <c r="T392" t="str">
        <f t="shared" si="11"/>
        <v/>
      </c>
    </row>
    <row r="393" spans="20:20" hidden="1" x14ac:dyDescent="0.35">
      <c r="T393" t="str">
        <f t="shared" si="11"/>
        <v/>
      </c>
    </row>
    <row r="394" spans="20:20" hidden="1" x14ac:dyDescent="0.35">
      <c r="T394" t="str">
        <f t="shared" si="11"/>
        <v/>
      </c>
    </row>
    <row r="395" spans="20:20" hidden="1" x14ac:dyDescent="0.35">
      <c r="T395" t="str">
        <f t="shared" si="11"/>
        <v/>
      </c>
    </row>
    <row r="396" spans="20:20" hidden="1" x14ac:dyDescent="0.35">
      <c r="T396" t="str">
        <f t="shared" si="11"/>
        <v/>
      </c>
    </row>
    <row r="397" spans="20:20" hidden="1" x14ac:dyDescent="0.35">
      <c r="T397" t="str">
        <f t="shared" si="11"/>
        <v/>
      </c>
    </row>
  </sheetData>
  <autoFilter ref="A1:BB397" xr:uid="{DFFAD282-35E9-4E53-9646-1255E5EF9D17}">
    <filterColumn colId="10">
      <filters>
        <filter val="North"/>
      </filters>
    </filterColumn>
  </autoFilter>
  <sortState xmlns:xlrd2="http://schemas.microsoft.com/office/spreadsheetml/2017/richdata2" ref="A70:BB279">
    <sortCondition descending="1"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F80F0-CD87-4259-8763-BBC4074CBE07}">
  <sheetPr filterMode="1">
    <tabColor rgb="FF996633"/>
    <pageSetUpPr fitToPage="1"/>
  </sheetPr>
  <dimension ref="A1:BB397"/>
  <sheetViews>
    <sheetView topLeftCell="A76" workbookViewId="0">
      <selection activeCell="T73" sqref="T73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9.17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19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 s="6"/>
      <c r="W2" s="6"/>
      <c r="X2" s="6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CLASS!A3</f>
        <v>96459</v>
      </c>
      <c r="B3" t="str">
        <f>CLASS!B3</f>
        <v>EE96459</v>
      </c>
      <c r="C3" t="str">
        <f>_xlfn.IFNA((VLOOKUP(A3,CLASS!A:AY,3,FALSE)),"")</f>
        <v>David</v>
      </c>
      <c r="D3" t="str">
        <f>_xlfn.IFNA((VLOOKUP(A3,CLASS!A:AY,4,FALSE)),"")</f>
        <v>Gooding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4" si="0">_xlfn.IFNA(IF(IF(L3,L3+M3,0)&lt;=100,IF(L3,L3+M3,0),100),)</f>
        <v>0</v>
      </c>
      <c r="S3" t="str">
        <f t="shared" ref="S3:S4" si="1">IF(R73&gt;1,J73,"")</f>
        <v/>
      </c>
      <c r="T3" t="str">
        <f>IF(R72&gt;=1,R72,"")</f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35">
      <c r="A4">
        <f>CLASS!A4</f>
        <v>109720</v>
      </c>
      <c r="B4" t="str">
        <f>CLASS!B4</f>
        <v>EE109720</v>
      </c>
      <c r="C4" t="str">
        <f>_xlfn.IFNA((VLOOKUP(A4,CLASS!A:AY,3,FALSE)),"")</f>
        <v>Mark</v>
      </c>
      <c r="D4" t="str">
        <f>_xlfn.IFNA((VLOOKUP(A4,CLASS!A:AY,4,FALSE)),"")</f>
        <v>Bowes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CAM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</row>
    <row r="5" spans="1:54" hidden="1" x14ac:dyDescent="0.35">
      <c r="A5">
        <f>CLASS!A46</f>
        <v>125734</v>
      </c>
      <c r="B5" t="str">
        <f>CLASS!B46</f>
        <v>EE125734</v>
      </c>
      <c r="C5" t="str">
        <f>_xlfn.IFNA((VLOOKUP(A5,CLASS!A:AY,3,FALSE)),"")</f>
        <v>Stephen</v>
      </c>
      <c r="D5" t="str">
        <f>_xlfn.IFNA((VLOOKUP(A5,CLASS!A:AY,4,FALSE)),"")</f>
        <v>Harrup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A</v>
      </c>
      <c r="H5" t="str">
        <f>_xlfn.IFNA(VLOOKUP(A5,CLASS!A:I,8,FALSE),"")</f>
        <v>A</v>
      </c>
      <c r="I5" t="str">
        <f>_xlfn.IFNA(VLOOKUP(A5,CLASS!A:I,9,FALSE),"")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VLOOKUP(B5,CLASS!B:AH,21,FALSE)</f>
        <v>0</v>
      </c>
      <c r="M5">
        <f>_xlfn.IFNA(VLOOKUP(E5,HandicapLookup!A:B,2,FALSE),"")</f>
        <v>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ref="Q5:Q36" si="2">_xlfn.IFNA(IF(IF(L5,L5+M5,0)&lt;=100,IF(L5,L5+M5,0),100),)</f>
        <v>0</v>
      </c>
      <c r="S5" t="str">
        <f t="shared" ref="S5:S16" si="3">IF(R75&gt;1,J75,"")</f>
        <v/>
      </c>
    </row>
    <row r="6" spans="1:54" hidden="1" x14ac:dyDescent="0.35">
      <c r="A6">
        <f>CLASS!A6</f>
        <v>27697</v>
      </c>
      <c r="B6" t="str">
        <f>CLASS!B6</f>
        <v>EE27697</v>
      </c>
      <c r="C6" t="str">
        <f>_xlfn.IFNA((VLOOKUP(A6,CLASS!A:AY,3,FALSE)),"")</f>
        <v>Robert</v>
      </c>
      <c r="D6" t="str">
        <f>_xlfn.IFNA((VLOOKUP(A6,CLASS!A:AY,4,FALSE)),"")</f>
        <v>Palmer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VET</v>
      </c>
      <c r="J6" t="str">
        <f>_xlfn.IFNA((VLOOKUP(A6,CLASS!A:AY,10,FALSE)),"")</f>
        <v>DOV</v>
      </c>
      <c r="K6" t="str">
        <f>_xlfn.IFNA((VLOOKUP(J6,DivisionLookup!A:B,2,FALSE)),"")</f>
        <v>North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2"/>
        <v>0</v>
      </c>
      <c r="S6" t="str">
        <f t="shared" si="3"/>
        <v/>
      </c>
      <c r="T6" t="str">
        <f>IF(R75&gt;=1,R75,"")</f>
        <v/>
      </c>
    </row>
    <row r="7" spans="1:54" x14ac:dyDescent="0.35">
      <c r="A7">
        <f>CLASS!A54</f>
        <v>135536</v>
      </c>
      <c r="B7" t="str">
        <f>CLASS!B54</f>
        <v>EE135536</v>
      </c>
      <c r="C7" t="str">
        <f>_xlfn.IFNA((VLOOKUP(A7,CLASS!A:AY,3,FALSE)),"")</f>
        <v>Daniel</v>
      </c>
      <c r="D7" t="str">
        <f>_xlfn.IFNA((VLOOKUP(A7,CLASS!A:AY,4,FALSE)),"")</f>
        <v>King</v>
      </c>
      <c r="E7" t="str">
        <f>_xlfn.IFNA(VLOOKUP(A7,CLASS!A:I,5,FALSE),"")</f>
        <v>A</v>
      </c>
      <c r="F7" t="str">
        <f>_xlfn.IFNA(VLOOKUP(A7,CLASS!A:I,6,FALSE),"")</f>
        <v>A</v>
      </c>
      <c r="G7" t="str">
        <f>_xlfn.IFNA(VLOOKUP(A7,CLASS!A:I,7,FALSE),"")</f>
        <v>A</v>
      </c>
      <c r="H7" t="str">
        <f>_xlfn.IFNA(VLOOKUP(A7,CLASS!A:I,8,FALSE),"")</f>
        <v>A</v>
      </c>
      <c r="I7" t="str">
        <f>_xlfn.IFNA(VLOOKUP(A7,CLASS!A:I,9,FALSE),"")</f>
        <v>CLT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VLOOKUP(B7,CLASS!B:AH,21,FALSE)</f>
        <v>93</v>
      </c>
      <c r="M7">
        <f>_xlfn.IFNA(VLOOKUP(E7,HandicapLookup!A:B,2,FALSE),"")</f>
        <v>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98</v>
      </c>
      <c r="S7" t="str">
        <f>IF(R77&gt;1,J77,"")</f>
        <v/>
      </c>
      <c r="T7" t="str">
        <f>IF(R76&gt;=1,R76,"")</f>
        <v/>
      </c>
    </row>
    <row r="8" spans="1:54" x14ac:dyDescent="0.35">
      <c r="A8">
        <f>CLASS!A9</f>
        <v>96439</v>
      </c>
      <c r="B8" t="str">
        <f>CLASS!B9</f>
        <v>EE96439</v>
      </c>
      <c r="C8" t="str">
        <f>_xlfn.IFNA((VLOOKUP(A8,CLASS!A:AY,3,FALSE)),"")</f>
        <v>Chris</v>
      </c>
      <c r="D8" t="str">
        <f>_xlfn.IFNA((VLOOKUP(A8,CLASS!A:AY,4,FALSE)),"")</f>
        <v>Childerhouse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VLOOKUP(B8,CLASS!B:AH,21,FALSE)</f>
        <v>93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93</v>
      </c>
      <c r="S8" t="str">
        <f>IF(R78&gt;1,J78,"")</f>
        <v/>
      </c>
    </row>
    <row r="9" spans="1:54" hidden="1" x14ac:dyDescent="0.35">
      <c r="A9">
        <f>CLASS!A111</f>
        <v>137206</v>
      </c>
      <c r="B9" t="str">
        <f>CLASS!B111</f>
        <v>EE137206</v>
      </c>
      <c r="C9" t="str">
        <f>_xlfn.IFNA((VLOOKUP(A9,CLASS!A:AY,3,FALSE)),"")</f>
        <v>Harry</v>
      </c>
      <c r="D9" t="str">
        <f>_xlfn.IFNA((VLOOKUP(A9,CLASS!A:AY,4,FALSE)),"")</f>
        <v>Dickens</v>
      </c>
      <c r="E9" t="str">
        <f>_xlfn.IFNA(VLOOKUP(A9,CLASS!A:I,5,FALSE),"")</f>
        <v>B</v>
      </c>
      <c r="F9" t="str">
        <f>_xlfn.IFNA(VLOOKUP(A9,CLASS!A:I,6,FALSE),"")</f>
        <v>B</v>
      </c>
      <c r="G9" t="str">
        <f>_xlfn.IFNA(VLOOKUP(A9,CLASS!A:I,7,FALSE),"")</f>
        <v>B</v>
      </c>
      <c r="H9" t="str">
        <f>_xlfn.IFNA(VLOOKUP(A9,CLASS!A:I,8,FALSE),"")</f>
        <v>B</v>
      </c>
      <c r="I9" t="str">
        <f>_xlfn.IFNA(VLOOKUP(A9,CLASS!A:I,9,FALSE),"")</f>
        <v>JNR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VLOOKUP(B9,CLASS!B:AH,21,FALSE)</f>
        <v>0</v>
      </c>
      <c r="M9">
        <f>_xlfn.IFNA(VLOOKUP(E9,HandicapLookup!A:B,2,FALSE),"")</f>
        <v>10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0</v>
      </c>
      <c r="S9" t="str">
        <f>IF(R79&gt;1,J79,"")</f>
        <v/>
      </c>
      <c r="T9" t="str">
        <f>IF(R78&gt;=1,R78,"")</f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hidden="1" x14ac:dyDescent="0.35">
      <c r="A10">
        <f>CLASS!A110</f>
        <v>140943</v>
      </c>
      <c r="B10" t="str">
        <f>CLASS!B110</f>
        <v>EE140943</v>
      </c>
      <c r="C10" t="str">
        <f>_xlfn.IFNA((VLOOKUP(A10,CLASS!A:AY,3,FALSE)),"")</f>
        <v>Callum</v>
      </c>
      <c r="D10" t="str">
        <f>_xlfn.IFNA((VLOOKUP(A10,CLASS!A:AY,4,FALSE)),"")</f>
        <v>Jarvis</v>
      </c>
      <c r="E10" t="str">
        <f>_xlfn.IFNA(VLOOKUP(A10,CLASS!A:I,5,FALSE),"")</f>
        <v>B</v>
      </c>
      <c r="F10" t="str">
        <f>_xlfn.IFNA(VLOOKUP(A10,CLASS!A:I,6,FALSE),"")</f>
        <v>B</v>
      </c>
      <c r="G10" t="str">
        <f>_xlfn.IFNA(VLOOKUP(A10,CLASS!A:I,7,FALSE),"")</f>
        <v>B</v>
      </c>
      <c r="H10" t="str">
        <f>_xlfn.IFNA(VLOOKUP(A10,CLASS!A:I,8,FALSE),"")</f>
        <v>B</v>
      </c>
      <c r="I10" t="str">
        <f>_xlfn.IFNA(VLOOKUP(A10,CLASS!A:I,9,FALSE),"")</f>
        <v>SNR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VLOOKUP(B10,CLASS!B:AH,21,FALSE)</f>
        <v>0</v>
      </c>
      <c r="M10">
        <f>_xlfn.IFNA(VLOOKUP(E10,HandicapLookup!A:B,2,FALSE),"")</f>
        <v>10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0</v>
      </c>
      <c r="S10" t="str">
        <f>IF(R80&gt;1,J80,"")</f>
        <v/>
      </c>
      <c r="T10" t="str">
        <f>IF(R79&gt;=1,R79,"")</f>
        <v/>
      </c>
    </row>
    <row r="11" spans="1:54" hidden="1" x14ac:dyDescent="0.35">
      <c r="A11">
        <f>CLASS!A25</f>
        <v>90948</v>
      </c>
      <c r="B11" t="str">
        <f>CLASS!B25</f>
        <v>EE90948</v>
      </c>
      <c r="C11" t="str">
        <f>_xlfn.IFNA((VLOOKUP(A11,CLASS!A:AY,3,FALSE)),"")</f>
        <v>Stephen</v>
      </c>
      <c r="D11" t="str">
        <f>_xlfn.IFNA((VLOOKUP(A11,CLASS!A:AY,4,FALSE)),"")</f>
        <v>Leonard</v>
      </c>
      <c r="E11" t="str">
        <f>_xlfn.IFNA(VLOOKUP(A11,CLASS!A:I,5,FALSE),"")</f>
        <v>AA</v>
      </c>
      <c r="F11" t="str">
        <f>_xlfn.IFNA(VLOOKUP(A11,CLASS!A:I,6,FALSE),"")</f>
        <v>AA</v>
      </c>
      <c r="G11" t="str">
        <f>_xlfn.IFNA(VLOOKUP(A11,CLASS!A:I,7,FALSE),"")</f>
        <v>AA</v>
      </c>
      <c r="H11" t="str">
        <f>_xlfn.IFNA(VLOOKUP(A11,CLASS!A:I,8,FALSE),"")</f>
        <v>AA</v>
      </c>
      <c r="I11" t="str">
        <f>_xlfn.IFNA(VLOOKUP(A11,CLASS!A:I,9,FALSE),"")</f>
        <v>SNR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VLOOKUP(B11,CLASS!B:AH,21,FALSE)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0</v>
      </c>
      <c r="S11" t="str">
        <f>IF(R81&gt;1,J81,"")</f>
        <v/>
      </c>
      <c r="T11" t="str">
        <f>IF(R80&gt;=1,R80,"")</f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35">
      <c r="A12">
        <f>CLASS!A5</f>
        <v>88811</v>
      </c>
      <c r="B12" t="str">
        <f>CLASS!B5</f>
        <v>EE88811</v>
      </c>
      <c r="C12" t="str">
        <f>_xlfn.IFNA((VLOOKUP(A12,CLASS!A:AY,3,FALSE)),"")</f>
        <v>Martin</v>
      </c>
      <c r="D12" t="str">
        <f>_xlfn.IFNA((VLOOKUP(A12,CLASS!A:AY,4,FALSE)),"")</f>
        <v>Myers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DOV</v>
      </c>
      <c r="K12" t="str">
        <f>_xlfn.IFNA((VLOOKUP(J12,DivisionLookup!A:B,2,FALSE)),"")</f>
        <v>North</v>
      </c>
      <c r="L12">
        <f>VLOOKUP(B12,CLASS!B:AH,21,FALSE)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0</v>
      </c>
      <c r="S12" t="str">
        <f>IF(R82&gt;1,J82,"")</f>
        <v/>
      </c>
    </row>
    <row r="13" spans="1:54" hidden="1" x14ac:dyDescent="0.35">
      <c r="A13">
        <f>CLASS!A13</f>
        <v>102643</v>
      </c>
      <c r="B13" t="str">
        <f>CLASS!B13</f>
        <v>EE102643</v>
      </c>
      <c r="C13" t="str">
        <f>_xlfn.IFNA((VLOOKUP(A13,CLASS!A:AY,3,FALSE)),"")</f>
        <v>Pietro</v>
      </c>
      <c r="D13" t="str">
        <f>_xlfn.IFNA((VLOOKUP(A13,CLASS!A:AY,4,FALSE)),"")</f>
        <v>Mastroeni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0</v>
      </c>
      <c r="S13" t="str">
        <f>IF(R83&gt;1,J83,"")</f>
        <v/>
      </c>
      <c r="T13" t="str">
        <f>IF(R82&gt;=1,R82,"")</f>
        <v/>
      </c>
    </row>
    <row r="14" spans="1:54" x14ac:dyDescent="0.35">
      <c r="A14">
        <f>CLASS!A116</f>
        <v>142260</v>
      </c>
      <c r="B14" t="str">
        <f>CLASS!B116</f>
        <v>EE142260</v>
      </c>
      <c r="C14" t="str">
        <f>_xlfn.IFNA((VLOOKUP(A14,CLASS!A:AY,3,FALSE)),"")</f>
        <v>Andy</v>
      </c>
      <c r="D14" t="str">
        <f>_xlfn.IFNA((VLOOKUP(A14,CLASS!A:AY,4,FALSE)),"")</f>
        <v>Watson</v>
      </c>
      <c r="E14" t="str">
        <f>_xlfn.IFNA(VLOOKUP(A14,CLASS!A:I,5,FALSE),"")</f>
        <v>B</v>
      </c>
      <c r="F14" t="str">
        <f>_xlfn.IFNA(VLOOKUP(A14,CLASS!A:I,6,FALSE),"")</f>
        <v>B</v>
      </c>
      <c r="G14" t="str">
        <f>_xlfn.IFNA(VLOOKUP(A14,CLASS!A:I,7,FALSE),"")</f>
        <v>B</v>
      </c>
      <c r="H14" t="str">
        <f>_xlfn.IFNA(VLOOKUP(A14,CLASS!A:I,8,FALSE),"")</f>
        <v>B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VLOOKUP(B14,CLASS!B:AH,21,FALSE)</f>
        <v>82</v>
      </c>
      <c r="M14">
        <f>_xlfn.IFNA(VLOOKUP(E14,HandicapLookup!A:B,2,FALSE),"")</f>
        <v>10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92</v>
      </c>
      <c r="S14" t="str">
        <f>IF(R84&gt;1,J84,"")</f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hidden="1" x14ac:dyDescent="0.35">
      <c r="A15">
        <f>CLASS!A167</f>
        <v>137389</v>
      </c>
      <c r="B15" t="str">
        <f>CLASS!B167</f>
        <v>EE137389</v>
      </c>
      <c r="C15" t="str">
        <f>_xlfn.IFNA((VLOOKUP(A15,CLASS!A:AY,3,FALSE)),"")</f>
        <v>Mark</v>
      </c>
      <c r="D15" t="str">
        <f>_xlfn.IFNA((VLOOKUP(A15,CLASS!A:AY,4,FALSE)),"")</f>
        <v>Potts</v>
      </c>
      <c r="E15" t="str">
        <f>_xlfn.IFNA(VLOOKUP(A15,CLASS!A:I,5,FALSE),"")</f>
        <v>C</v>
      </c>
      <c r="F15" t="str">
        <f>_xlfn.IFNA(VLOOKUP(A15,CLASS!A:I,6,FALSE),"")</f>
        <v>C</v>
      </c>
      <c r="G15" t="str">
        <f>_xlfn.IFNA(VLOOKUP(A15,CLASS!A:I,7,FALSE),"")</f>
        <v>C</v>
      </c>
      <c r="H15" t="str">
        <f>_xlfn.IFNA(VLOOKUP(A15,CLASS!A:I,8,FALSE),"")</f>
        <v>C</v>
      </c>
      <c r="I15" t="str">
        <f>_xlfn.IFNA(VLOOKUP(A15,CLASS!A:I,9,FALSE),"")</f>
        <v>VET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VLOOKUP(B15,CLASS!B:AH,21,FALSE)</f>
        <v>0</v>
      </c>
      <c r="M15">
        <f>_xlfn.IFNA(VLOOKUP(E15,HandicapLookup!A:B,2,FALSE),"")</f>
        <v>15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0</v>
      </c>
      <c r="S15" t="str">
        <f>IF(R85&gt;1,J85,"")</f>
        <v/>
      </c>
      <c r="T15" t="str">
        <f>IF(R84&gt;=1,R84,"")</f>
        <v/>
      </c>
    </row>
    <row r="16" spans="1:54" hidden="1" x14ac:dyDescent="0.35">
      <c r="A16">
        <f>CLASS!A53</f>
        <v>127058</v>
      </c>
      <c r="B16" t="str">
        <f>CLASS!B53</f>
        <v>EE127058</v>
      </c>
      <c r="C16" t="str">
        <f>_xlfn.IFNA((VLOOKUP(A16,CLASS!A:AY,3,FALSE)),"")</f>
        <v>Rebecca</v>
      </c>
      <c r="D16" t="str">
        <f>_xlfn.IFNA((VLOOKUP(A16,CLASS!A:AY,4,FALSE)),"")</f>
        <v>Clifton</v>
      </c>
      <c r="E16" t="str">
        <f>_xlfn.IFNA(VLOOKUP(A16,CLASS!A:I,5,FALSE),"")</f>
        <v>A</v>
      </c>
      <c r="F16" t="str">
        <f>_xlfn.IFNA(VLOOKUP(A16,CLASS!A:I,6,FALSE),"")</f>
        <v>A</v>
      </c>
      <c r="G16" t="str">
        <f>_xlfn.IFNA(VLOOKUP(A16,CLASS!A:I,7,FALSE),"")</f>
        <v>A</v>
      </c>
      <c r="H16" t="str">
        <f>_xlfn.IFNA(VLOOKUP(A16,CLASS!A:I,8,FALSE),"")</f>
        <v>A</v>
      </c>
      <c r="I16" t="str">
        <f>_xlfn.IFNA(VLOOKUP(A16,CLASS!A:I,9,FALSE),"")</f>
        <v>LDY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VLOOKUP(B16,CLASS!B:AH,21,FALSE)</f>
        <v>0</v>
      </c>
      <c r="M16">
        <f>_xlfn.IFNA(VLOOKUP(E16,HandicapLookup!A:B,2,FALSE),"")</f>
        <v>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0</v>
      </c>
      <c r="S16" t="str">
        <f>IF(R86&gt;1,J86,"")</f>
        <v/>
      </c>
      <c r="T16" t="str">
        <f>IF(R85&gt;=1,R85,"")</f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hidden="1" x14ac:dyDescent="0.35">
      <c r="A17">
        <f>CLASS!A49</f>
        <v>89952</v>
      </c>
      <c r="B17" t="str">
        <f>CLASS!B49</f>
        <v>EE89952</v>
      </c>
      <c r="C17" t="str">
        <f>_xlfn.IFNA((VLOOKUP(A17,CLASS!A:AY,3,FALSE)),"")</f>
        <v>Alan</v>
      </c>
      <c r="D17" t="str">
        <f>_xlfn.IFNA((VLOOKUP(A17,CLASS!A:AY,4,FALSE)),"")</f>
        <v>Stronge</v>
      </c>
      <c r="E17" t="str">
        <f>_xlfn.IFNA(VLOOKUP(A17,CLASS!A:I,5,FALSE),"")</f>
        <v>A</v>
      </c>
      <c r="F17" t="str">
        <f>_xlfn.IFNA(VLOOKUP(A17,CLASS!A:I,6,FALSE),"")</f>
        <v>A</v>
      </c>
      <c r="G17" t="str">
        <f>_xlfn.IFNA(VLOOKUP(A17,CLASS!A:I,7,FALSE),"")</f>
        <v>A</v>
      </c>
      <c r="H17" t="str">
        <f>_xlfn.IFNA(VLOOKUP(A17,CLASS!A:I,8,FALSE),"")</f>
        <v>A</v>
      </c>
      <c r="I17" t="str">
        <f>_xlfn.IFNA(VLOOKUP(A17,CLASS!A:I,9,FALSE),"")</f>
        <v>VET</v>
      </c>
      <c r="J17" t="str">
        <f>_xlfn.IFNA((VLOOKUP(A17,CLASS!A:AY,10,FALSE)),"")</f>
        <v>CAM</v>
      </c>
      <c r="K17" t="str">
        <f>_xlfn.IFNA((VLOOKUP(J17,DivisionLookup!A:B,2,FALSE)),"")</f>
        <v>North</v>
      </c>
      <c r="L17">
        <f>VLOOKUP(B17,CLASS!B:AH,21,FALSE)</f>
        <v>0</v>
      </c>
      <c r="M17">
        <f>_xlfn.IFNA(VLOOKUP(E17,HandicapLookup!A:B,2,FALSE),"")</f>
        <v>5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0</v>
      </c>
      <c r="R17">
        <v>882</v>
      </c>
      <c r="S17" t="s">
        <v>19</v>
      </c>
      <c r="T17">
        <v>882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H17" s="6"/>
      <c r="AI17" s="3"/>
      <c r="AJ17" s="3"/>
      <c r="AK17" s="8"/>
      <c r="AL17" s="3"/>
      <c r="AM17" s="3"/>
      <c r="AN17" s="3"/>
      <c r="AO17" s="3"/>
      <c r="AP17" s="3"/>
      <c r="AQ17" s="3"/>
      <c r="AR17" s="3"/>
      <c r="AS17" s="3"/>
      <c r="AT17" s="3"/>
      <c r="AU17" s="8"/>
      <c r="AV17" s="3"/>
    </row>
    <row r="18" spans="1:48" hidden="1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0</v>
      </c>
      <c r="S18" t="str">
        <f>IF(R88&gt;1,J88,"")</f>
        <v>OLSS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0</v>
      </c>
      <c r="S19" t="str">
        <f>IF(R89&gt;1,J89,"")</f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0</v>
      </c>
      <c r="S20" t="str">
        <f>IF(R90&gt;1,J90,"")</f>
        <v/>
      </c>
    </row>
    <row r="21" spans="1:48" hidden="1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t="str">
        <f>IF(R91&gt;1,J91,"")</f>
        <v/>
      </c>
      <c r="T21" t="str">
        <f>IF(R90&gt;=1,R90,"")</f>
        <v/>
      </c>
    </row>
    <row r="22" spans="1:48" x14ac:dyDescent="0.35">
      <c r="A22">
        <f>CLASS!A115</f>
        <v>62297</v>
      </c>
      <c r="B22" t="str">
        <f>CLASS!B115</f>
        <v>EE62297</v>
      </c>
      <c r="C22" t="str">
        <f>_xlfn.IFNA((VLOOKUP(A22,CLASS!A:AY,3,FALSE)),"")</f>
        <v>Paul</v>
      </c>
      <c r="D22" t="str">
        <f>_xlfn.IFNA((VLOOKUP(A22,CLASS!A:AY,4,FALSE)),"")</f>
        <v>White</v>
      </c>
      <c r="E22" t="str">
        <f>_xlfn.IFNA(VLOOKUP(A22,CLASS!A:I,5,FALSE),"")</f>
        <v>B</v>
      </c>
      <c r="F22" t="str">
        <f>_xlfn.IFNA(VLOOKUP(A22,CLASS!A:I,6,FALSE),"")</f>
        <v>B</v>
      </c>
      <c r="G22" t="str">
        <f>_xlfn.IFNA(VLOOKUP(A22,CLASS!A:I,7,FALSE),"")</f>
        <v>B</v>
      </c>
      <c r="H22" t="str">
        <f>_xlfn.IFNA(VLOOKUP(A22,CLASS!A:I,8,FALSE),"")</f>
        <v>B</v>
      </c>
      <c r="I22" t="str">
        <f>_xlfn.IFNA(VLOOKUP(A22,CLASS!A:I,9,FALSE),"")</f>
        <v>SNR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VLOOKUP(B22,CLASS!B:AH,21,FALSE)</f>
        <v>79</v>
      </c>
      <c r="M22">
        <f>_xlfn.IFNA(VLOOKUP(E22,HandicapLookup!A:B,2,FALSE),"")</f>
        <v>10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89</v>
      </c>
      <c r="S22" t="str">
        <f>IF(R92&gt;1,J92,"")</f>
        <v/>
      </c>
      <c r="T22" t="str">
        <f>IF(R91&gt;=1,R91,"")</f>
        <v/>
      </c>
    </row>
    <row r="23" spans="1:48" hidden="1" x14ac:dyDescent="0.35">
      <c r="A23">
        <f>CLASS!A28</f>
        <v>114638</v>
      </c>
      <c r="B23" t="str">
        <f>CLASS!B28</f>
        <v>EE114638</v>
      </c>
      <c r="C23" t="str">
        <f>_xlfn.IFNA((VLOOKUP(A23,CLASS!A:AY,3,FALSE)),"")</f>
        <v>Tristan</v>
      </c>
      <c r="D23" t="str">
        <f>_xlfn.IFNA((VLOOKUP(A23,CLASS!A:AY,4,FALSE)),"")</f>
        <v>Yeomans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DOV</v>
      </c>
      <c r="K23" t="str">
        <f>_xlfn.IFNA((VLOOKUP(J23,DivisionLookup!A:B,2,FALSE)),"")</f>
        <v>North</v>
      </c>
      <c r="L23">
        <f>VLOOKUP(B23,CLASS!B:AH,21,FALSE)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0</v>
      </c>
      <c r="S23" t="str">
        <f>IF(R93&gt;1,J93,"")</f>
        <v/>
      </c>
      <c r="T23" t="str">
        <f>IF(R92&gt;=1,R92,"")</f>
        <v/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hidden="1" x14ac:dyDescent="0.35">
      <c r="A24">
        <f>CLASS!A113</f>
        <v>23089</v>
      </c>
      <c r="B24" t="str">
        <f>CLASS!B113</f>
        <v>EE23089</v>
      </c>
      <c r="C24" t="str">
        <f>_xlfn.IFNA((VLOOKUP(A24,CLASS!A:AY,3,FALSE)),"")</f>
        <v>Philip</v>
      </c>
      <c r="D24" t="str">
        <f>_xlfn.IFNA((VLOOKUP(A24,CLASS!A:AY,4,FALSE)),"")</f>
        <v>Simpson</v>
      </c>
      <c r="E24" t="str">
        <f>_xlfn.IFNA(VLOOKUP(A24,CLASS!A:I,5,FALSE),"")</f>
        <v>B</v>
      </c>
      <c r="F24" t="str">
        <f>_xlfn.IFNA(VLOOKUP(A24,CLASS!A:I,6,FALSE),"")</f>
        <v>B</v>
      </c>
      <c r="G24" t="str">
        <f>_xlfn.IFNA(VLOOKUP(A24,CLASS!A:I,7,FALSE),"")</f>
        <v>B</v>
      </c>
      <c r="H24" t="str">
        <f>_xlfn.IFNA(VLOOKUP(A24,CLASS!A:I,8,FALSE),"")</f>
        <v>B</v>
      </c>
      <c r="I24" t="str">
        <f>_xlfn.IFNA(VLOOKUP(A24,CLASS!A:I,9,FALSE),"")</f>
        <v>VET</v>
      </c>
      <c r="J24" t="str">
        <f>_xlfn.IFNA((VLOOKUP(A24,CLASS!A:AY,10,FALSE)),"")</f>
        <v>CAM</v>
      </c>
      <c r="K24" t="str">
        <f>_xlfn.IFNA((VLOOKUP(J24,DivisionLookup!A:B,2,FALSE)),"")</f>
        <v>North</v>
      </c>
      <c r="L24">
        <f>VLOOKUP(B24,CLASS!B:AH,21,FALSE)</f>
        <v>0</v>
      </c>
      <c r="M24">
        <f>_xlfn.IFNA(VLOOKUP(E24,HandicapLookup!A:B,2,FALSE),"")</f>
        <v>10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0</v>
      </c>
      <c r="S24" t="str">
        <f>IF(R94&gt;1,J94,"")</f>
        <v/>
      </c>
      <c r="T24" t="str">
        <f>IF(R93&gt;=1,R93,"")</f>
        <v/>
      </c>
    </row>
    <row r="25" spans="1:48" hidden="1" x14ac:dyDescent="0.35">
      <c r="A25">
        <f>CLASS!A56</f>
        <v>88361</v>
      </c>
      <c r="B25" t="str">
        <f>CLASS!B56</f>
        <v>EE88361</v>
      </c>
      <c r="C25" t="str">
        <f>_xlfn.IFNA((VLOOKUP(A25,CLASS!A:AY,3,FALSE)),"")</f>
        <v>Tony</v>
      </c>
      <c r="D25" t="str">
        <f>_xlfn.IFNA((VLOOKUP(A25,CLASS!A:AY,4,FALSE)),"")</f>
        <v>Leonard</v>
      </c>
      <c r="E25" t="str">
        <f>_xlfn.IFNA(VLOOKUP(A25,CLASS!A:I,5,FALSE),"")</f>
        <v>A</v>
      </c>
      <c r="F25" t="str">
        <f>_xlfn.IFNA(VLOOKUP(A25,CLASS!A:I,6,FALSE),"")</f>
        <v>A</v>
      </c>
      <c r="G25" t="str">
        <f>_xlfn.IFNA(VLOOKUP(A25,CLASS!A:I,7,FALSE),"")</f>
        <v>A</v>
      </c>
      <c r="H25" t="str">
        <f>_xlfn.IFNA(VLOOKUP(A25,CLASS!A:I,8,FALSE),"")</f>
        <v>A</v>
      </c>
      <c r="I25" t="str">
        <f>_xlfn.IFNA(VLOOKUP(A25,CLASS!A:I,9,FALSE),"")</f>
        <v>VET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VLOOKUP(B25,CLASS!B:AH,21,FALSE)</f>
        <v>0</v>
      </c>
      <c r="M25">
        <f>_xlfn.IFNA(VLOOKUP(E25,HandicapLookup!A:B,2,FALSE),"")</f>
        <v>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0</v>
      </c>
      <c r="S25" t="str">
        <f>IF(R95&gt;1,J95,"")</f>
        <v/>
      </c>
    </row>
    <row r="26" spans="1:48" hidden="1" x14ac:dyDescent="0.35">
      <c r="A26">
        <f>CLASS!A26</f>
        <v>107743</v>
      </c>
      <c r="B26" t="str">
        <f>CLASS!B26</f>
        <v>EE107743</v>
      </c>
      <c r="C26" t="str">
        <f>_xlfn.IFNA((VLOOKUP(A26,CLASS!A:AY,3,FALSE)),"")</f>
        <v>Simon</v>
      </c>
      <c r="D26" t="str">
        <f>_xlfn.IFNA((VLOOKUP(A26,CLASS!A:AY,4,FALSE)),"")</f>
        <v>Roe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DOV</v>
      </c>
      <c r="K26" t="str">
        <f>_xlfn.IFNA((VLOOKUP(J26,DivisionLookup!A:B,2,FALSE)),"")</f>
        <v>North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0</v>
      </c>
      <c r="S26" t="str">
        <f>IF(R96&gt;1,J96,"")</f>
        <v/>
      </c>
      <c r="T26" t="str">
        <f>IF(R95&gt;=1,R95,"")</f>
        <v/>
      </c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x14ac:dyDescent="0.35">
      <c r="A27">
        <f>CLASS!A31</f>
        <v>125843</v>
      </c>
      <c r="B27" t="str">
        <f>CLASS!B31</f>
        <v>EE125843</v>
      </c>
      <c r="C27" t="str">
        <f>_xlfn.IFNA((VLOOKUP(A27,CLASS!A:AY,3,FALSE)),"")</f>
        <v>Matt</v>
      </c>
      <c r="D27" t="str">
        <f>_xlfn.IFNA((VLOOKUP(A27,CLASS!A:AY,4,FALSE)),"")</f>
        <v>Peddle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JNR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VLOOKUP(B27,CLASS!B:AH,21,FALSE)</f>
        <v>86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86</v>
      </c>
      <c r="S27" t="str">
        <f>IF(R97&gt;1,J97,"")</f>
        <v/>
      </c>
      <c r="T27" t="str">
        <f>IF(R96&gt;=1,R96,"")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x14ac:dyDescent="0.35">
      <c r="A28">
        <f>CLASS!A7</f>
        <v>36413</v>
      </c>
      <c r="B28" t="str">
        <f>CLASS!B7</f>
        <v>EE36413</v>
      </c>
      <c r="C28" t="str">
        <f>_xlfn.IFNA((VLOOKUP(A28,CLASS!A:AY,3,FALSE)),"")</f>
        <v>Kevin</v>
      </c>
      <c r="D28" t="str">
        <f>_xlfn.IFNA((VLOOKUP(A28,CLASS!A:AY,4,FALSE)),"")</f>
        <v>Howland</v>
      </c>
      <c r="E28" t="str">
        <f>_xlfn.IFNA(VLOOKUP(A28,CLASS!A:I,5,FALSE),"")</f>
        <v>AAA</v>
      </c>
      <c r="F28" t="str">
        <f>_xlfn.IFNA(VLOOKUP(A28,CLASS!A:I,6,FALSE),"")</f>
        <v>AAA</v>
      </c>
      <c r="G28" t="str">
        <f>_xlfn.IFNA(VLOOKUP(A28,CLASS!A:I,7,FALSE),"")</f>
        <v>AAA</v>
      </c>
      <c r="H28" t="str">
        <f>_xlfn.IFNA(VLOOKUP(A28,CLASS!A:I,8,FALSE),"")</f>
        <v>AAA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86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86</v>
      </c>
      <c r="S28" t="str">
        <f>IF(R98&gt;1,J98,"")</f>
        <v/>
      </c>
      <c r="T28" t="str">
        <f>IF(R97&gt;=1,R97,"")</f>
        <v/>
      </c>
    </row>
    <row r="29" spans="1:48" x14ac:dyDescent="0.35">
      <c r="A29">
        <f>CLASS!A121</f>
        <v>139165</v>
      </c>
      <c r="B29" t="str">
        <f>CLASS!B121</f>
        <v>EE139165</v>
      </c>
      <c r="C29" t="str">
        <f>_xlfn.IFNA((VLOOKUP(A29,CLASS!A:AY,3,FALSE)),"")</f>
        <v>Tim</v>
      </c>
      <c r="D29" t="str">
        <f>_xlfn.IFNA((VLOOKUP(A29,CLASS!A:AY,4,FALSE)),"")</f>
        <v>Skinner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SDGC</v>
      </c>
      <c r="K29" t="str">
        <f>_xlfn.IFNA((VLOOKUP(J29,DivisionLookup!A:B,2,FALSE)),"")</f>
        <v>South</v>
      </c>
      <c r="L29">
        <f>VLOOKUP(B29,CLASS!B:AH,21,FALSE)</f>
        <v>75</v>
      </c>
      <c r="M29">
        <f>_xlfn.IFNA(VLOOKUP(E29,HandicapLookup!A:B,2,FALSE),"")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85</v>
      </c>
      <c r="S29" t="str">
        <f>IF(R99&gt;1,J99,"")</f>
        <v/>
      </c>
      <c r="T29" t="str">
        <f>IF(R98&gt;=1,R98,"")</f>
        <v/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H29" s="6"/>
      <c r="AI29" s="3"/>
      <c r="AJ29" s="3"/>
      <c r="AK29" s="8"/>
      <c r="AL29" s="3"/>
      <c r="AM29" s="3"/>
      <c r="AN29" s="3"/>
      <c r="AO29" s="3"/>
      <c r="AP29" s="3"/>
      <c r="AQ29" s="3"/>
      <c r="AR29" s="3"/>
      <c r="AS29" s="3"/>
      <c r="AT29" s="3"/>
      <c r="AU29" s="8"/>
      <c r="AV29" s="3"/>
    </row>
    <row r="30" spans="1:48" x14ac:dyDescent="0.35">
      <c r="A30">
        <f>CLASS!A169</f>
        <v>134901</v>
      </c>
      <c r="B30" t="str">
        <f>CLASS!B169</f>
        <v>EE134901</v>
      </c>
      <c r="C30" t="str">
        <f>_xlfn.IFNA((VLOOKUP(A30,CLASS!A:AY,3,FALSE)),"")</f>
        <v>Graham</v>
      </c>
      <c r="D30" t="str">
        <f>_xlfn.IFNA((VLOOKUP(A30,CLASS!A:AY,4,FALSE)),"")</f>
        <v>Bright</v>
      </c>
      <c r="E30" t="str">
        <f>_xlfn.IFNA(VLOOKUP(A30,CLASS!A:I,5,FALSE),"")</f>
        <v>C</v>
      </c>
      <c r="F30" t="str">
        <f>_xlfn.IFNA(VLOOKUP(A30,CLASS!A:I,6,FALSE),"")</f>
        <v>C</v>
      </c>
      <c r="G30" t="str">
        <f>_xlfn.IFNA(VLOOKUP(A30,CLASS!A:I,7,FALSE),"")</f>
        <v>C</v>
      </c>
      <c r="H30" t="str">
        <f>_xlfn.IFNA(VLOOKUP(A30,CLASS!A:I,8,FALSE),"")</f>
        <v>C</v>
      </c>
      <c r="I30" t="str">
        <f>_xlfn.IFNA(VLOOKUP(A30,CLASS!A:I,9,FALSE),"")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VLOOKUP(B30,CLASS!B:AH,21,FALSE)</f>
        <v>70</v>
      </c>
      <c r="M30">
        <f>_xlfn.IFNA(VLOOKUP(E30,HandicapLookup!A:B,2,FALSE),"")</f>
        <v>15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85</v>
      </c>
      <c r="S30" t="str">
        <f>IF(R100&gt;1,J100,"")</f>
        <v/>
      </c>
      <c r="T30" t="str">
        <f>IF(R99&gt;=1,R99,"")</f>
        <v/>
      </c>
    </row>
    <row r="31" spans="1:48" x14ac:dyDescent="0.35">
      <c r="A31">
        <f>CLASS!A62</f>
        <v>129846</v>
      </c>
      <c r="B31" t="str">
        <f>CLASS!B62</f>
        <v>EE129846</v>
      </c>
      <c r="C31" t="str">
        <f>_xlfn.IFNA((VLOOKUP(A31,CLASS!A:AY,3,FALSE)),"")</f>
        <v>Christopher</v>
      </c>
      <c r="D31" t="str">
        <f>_xlfn.IFNA((VLOOKUP(A31,CLASS!A:AY,4,FALSE)),"")</f>
        <v>Peacock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VLOOKUP(B31,CLASS!B:AH,21,FALSE)</f>
        <v>79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84</v>
      </c>
      <c r="S31" t="str">
        <f>IF(R101&gt;1,J101,"")</f>
        <v/>
      </c>
      <c r="T31" t="str">
        <f>IF(R100&gt;=1,R100,"")</f>
        <v/>
      </c>
    </row>
    <row r="32" spans="1:48" x14ac:dyDescent="0.35">
      <c r="A32">
        <f>CLASS!A57</f>
        <v>61</v>
      </c>
      <c r="B32" t="str">
        <f>CLASS!B57</f>
        <v>EE61</v>
      </c>
      <c r="C32" t="str">
        <f>_xlfn.IFNA((VLOOKUP(A32,CLASS!A:AY,3,FALSE)),"")</f>
        <v>Chris</v>
      </c>
      <c r="D32" t="str">
        <f>_xlfn.IFNA((VLOOKUP(A32,CLASS!A:AY,4,FALSE)),"")</f>
        <v>Morgan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VLOOKUP(B32,CLASS!B:AH,21,FALSE)</f>
        <v>79</v>
      </c>
      <c r="M32">
        <f>_xlfn.IFNA(VLOOKUP(E32,HandicapLookup!A:B,2,FALSE),"")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84</v>
      </c>
      <c r="R32">
        <v>882</v>
      </c>
      <c r="S32" t="s">
        <v>19</v>
      </c>
      <c r="T32">
        <v>882</v>
      </c>
    </row>
    <row r="33" spans="1:48" x14ac:dyDescent="0.35">
      <c r="A33">
        <f>CLASS!A39</f>
        <v>136284</v>
      </c>
      <c r="B33" t="str">
        <f>CLASS!B39</f>
        <v>EE136284</v>
      </c>
      <c r="C33" t="str">
        <f>_xlfn.IFNA((VLOOKUP(A33,CLASS!A:AY,3,FALSE)),"")</f>
        <v>Matthew</v>
      </c>
      <c r="D33" t="str">
        <f>_xlfn.IFNA((VLOOKUP(A33,CLASS!A:AY,4,FALSE)),"")</f>
        <v>Haffenden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SNR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VLOOKUP(B33,CLASS!B:AH,21,FALSE)</f>
        <v>84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84</v>
      </c>
      <c r="V33" s="6"/>
      <c r="W33" s="6"/>
      <c r="X33" s="6"/>
      <c r="Z33" s="6"/>
      <c r="AA33" s="6"/>
      <c r="AB33" s="6"/>
      <c r="AC33" s="6"/>
      <c r="AD33" s="6"/>
      <c r="AE33" s="6"/>
      <c r="AH33" s="6"/>
      <c r="AI33" s="3"/>
      <c r="AJ33" s="3"/>
      <c r="AK33" s="8"/>
      <c r="AL33" s="3"/>
      <c r="AM33" s="3"/>
      <c r="AN33" s="3"/>
      <c r="AO33" s="3"/>
      <c r="AP33" s="3"/>
      <c r="AQ33" s="3"/>
      <c r="AR33" s="3"/>
      <c r="AS33" s="3"/>
      <c r="AT33" s="3"/>
      <c r="AU33" s="8"/>
      <c r="AV33" s="3"/>
    </row>
    <row r="34" spans="1:48" hidden="1" x14ac:dyDescent="0.35">
      <c r="A34">
        <f>CLASS!A170</f>
        <v>139288</v>
      </c>
      <c r="B34" t="str">
        <f>CLASS!B170</f>
        <v>EE139288</v>
      </c>
      <c r="C34" t="str">
        <f>_xlfn.IFNA((VLOOKUP(A34,CLASS!A:AY,3,FALSE)),"")</f>
        <v>Stephen</v>
      </c>
      <c r="D34" t="str">
        <f>_xlfn.IFNA((VLOOKUP(A34,CLASS!A:AY,4,FALSE)),"")</f>
        <v>Elliott</v>
      </c>
      <c r="E34" t="str">
        <f>_xlfn.IFNA(VLOOKUP(A34,CLASS!A:I,5,FALSE),"")</f>
        <v>C</v>
      </c>
      <c r="F34" t="str">
        <f>_xlfn.IFNA(VLOOKUP(A34,CLASS!A:I,6,FALSE),"")</f>
        <v>C</v>
      </c>
      <c r="G34" t="str">
        <f>_xlfn.IFNA(VLOOKUP(A34,CLASS!A:I,7,FALSE),"")</f>
        <v>C</v>
      </c>
      <c r="H34" t="str">
        <f>_xlfn.IFNA(VLOOKUP(A34,CLASS!A:I,8,FALSE),"")</f>
        <v>C</v>
      </c>
      <c r="I34" t="str">
        <f>_xlfn.IFNA(VLOOKUP(A34,CLASS!A:I,9,FALSE),"")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15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IF(R104&gt;1,J104,"")</f>
        <v/>
      </c>
      <c r="T34" t="str">
        <f>IF(R103&gt;=1,R103,"")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hidden="1" x14ac:dyDescent="0.35">
      <c r="A35">
        <f>CLASS!A63</f>
        <v>114307</v>
      </c>
      <c r="B35" t="str">
        <f>CLASS!B63</f>
        <v>EE114307</v>
      </c>
      <c r="C35" t="str">
        <f>_xlfn.IFNA((VLOOKUP(A35,CLASS!A:AY,3,FALSE)),"")</f>
        <v>Karl</v>
      </c>
      <c r="D35" t="str">
        <f>_xlfn.IFNA((VLOOKUP(A35,CLASS!A:AY,4,FALSE)),"")</f>
        <v>Burnage</v>
      </c>
      <c r="E35" t="str">
        <f>_xlfn.IFNA(VLOOKUP(A35,CLASS!A:I,5,FALSE),"")</f>
        <v>A</v>
      </c>
      <c r="F35" t="str">
        <f>_xlfn.IFNA(VLOOKUP(A35,CLASS!A:I,6,FALSE),"")</f>
        <v>A</v>
      </c>
      <c r="G35" t="str">
        <f>_xlfn.IFNA(VLOOKUP(A35,CLASS!A:I,7,FALSE),"")</f>
        <v>A</v>
      </c>
      <c r="H35" t="str">
        <f>_xlfn.IFNA(VLOOKUP(A35,CLASS!A:I,8,FALSE),"")</f>
        <v>A</v>
      </c>
      <c r="I35" t="str">
        <f>_xlfn.IFNA(VLOOKUP(A35,CLASS!A:I,9,FALSE),"")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VLOOKUP(B35,CLASS!B:AH,21,FALSE)</f>
        <v>0</v>
      </c>
      <c r="M35">
        <f>_xlfn.IFNA(VLOOKUP(E35,HandicapLookup!A:B,2,FALSE),"")</f>
        <v>5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IF(R105&gt;1,J105,"")</f>
        <v/>
      </c>
    </row>
    <row r="36" spans="1:48" x14ac:dyDescent="0.35">
      <c r="A36">
        <f>CLASS!A33</f>
        <v>120341</v>
      </c>
      <c r="B36" t="str">
        <f>CLASS!B33</f>
        <v>EE120341</v>
      </c>
      <c r="C36" t="str">
        <f>_xlfn.IFNA((VLOOKUP(A36,CLASS!A:AY,3,FALSE)),"")</f>
        <v>Nick</v>
      </c>
      <c r="D36" t="str">
        <f>_xlfn.IFNA((VLOOKUP(A36,CLASS!A:AY,4,FALSE)),"")</f>
        <v>Carter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VLOOKUP(B36,CLASS!B:AH,21,FALSE)</f>
        <v>84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84</v>
      </c>
      <c r="S36" t="str">
        <f>IF(R106&gt;1,J106,"")</f>
        <v/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H36" s="6"/>
      <c r="AI36" s="3"/>
      <c r="AJ36" s="3"/>
      <c r="AK36" s="8"/>
      <c r="AL36" s="3"/>
      <c r="AM36" s="3"/>
      <c r="AN36" s="3"/>
      <c r="AO36" s="3"/>
      <c r="AP36" s="3"/>
      <c r="AQ36" s="3"/>
      <c r="AR36" s="3"/>
      <c r="AS36" s="3"/>
      <c r="AT36" s="3"/>
      <c r="AU36" s="8"/>
      <c r="AV36" s="3"/>
    </row>
    <row r="37" spans="1:48" x14ac:dyDescent="0.35">
      <c r="A37">
        <f>CLASS!A119</f>
        <v>115201</v>
      </c>
      <c r="B37" t="str">
        <f>CLASS!B119</f>
        <v>EE115201</v>
      </c>
      <c r="C37" t="str">
        <f>_xlfn.IFNA((VLOOKUP(A37,CLASS!A:AY,3,FALSE)),"")</f>
        <v>Geoffrey</v>
      </c>
      <c r="D37" t="str">
        <f>_xlfn.IFNA((VLOOKUP(A37,CLASS!A:AY,4,FALSE)),"")</f>
        <v>Trott</v>
      </c>
      <c r="E37" t="str">
        <f>_xlfn.IFNA(VLOOKUP(A37,CLASS!A:I,5,FALSE),"")</f>
        <v>B</v>
      </c>
      <c r="F37" t="str">
        <f>_xlfn.IFNA(VLOOKUP(A37,CLASS!A:I,6,FALSE),"")</f>
        <v>B</v>
      </c>
      <c r="G37" t="str">
        <f>_xlfn.IFNA(VLOOKUP(A37,CLASS!A:I,7,FALSE),"")</f>
        <v>B</v>
      </c>
      <c r="H37" t="str">
        <f>_xlfn.IFNA(VLOOKUP(A37,CLASS!A:I,8,FALSE),"")</f>
        <v>B</v>
      </c>
      <c r="I37" t="str">
        <f>_xlfn.IFNA(VLOOKUP(A37,CLASS!A:I,9,FALSE),"")</f>
        <v>VET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VLOOKUP(B37,CLASS!B:AH,21,FALSE)</f>
        <v>72</v>
      </c>
      <c r="M37">
        <f>_xlfn.IFNA(VLOOKUP(E37,HandicapLookup!A:B,2,FALSE),"")</f>
        <v>10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82</v>
      </c>
      <c r="S37" t="str">
        <f>IF(R107&gt;1,J107,"")</f>
        <v/>
      </c>
      <c r="T37" t="str">
        <f>IF(R106&gt;=1,R106,"")</f>
        <v/>
      </c>
    </row>
    <row r="38" spans="1:48" x14ac:dyDescent="0.35">
      <c r="A38">
        <f>CLASS!A65</f>
        <v>128552</v>
      </c>
      <c r="B38" t="str">
        <f>CLASS!B65</f>
        <v>EE128552</v>
      </c>
      <c r="C38" t="str">
        <f>_xlfn.IFNA((VLOOKUP(A38,CLASS!A:AY,3,FALSE)),"")</f>
        <v>David</v>
      </c>
      <c r="D38" t="str">
        <f>_xlfn.IFNA((VLOOKUP(A38,CLASS!A:AY,4,FALSE)),"")</f>
        <v>Green</v>
      </c>
      <c r="E38" t="str">
        <f>_xlfn.IFNA(VLOOKUP(A38,CLASS!A:I,5,FALSE),"")</f>
        <v>A</v>
      </c>
      <c r="F38" t="str">
        <f>_xlfn.IFNA(VLOOKUP(A38,CLASS!A:I,6,FALSE),"")</f>
        <v>A</v>
      </c>
      <c r="G38" t="str">
        <f>_xlfn.IFNA(VLOOKUP(A38,CLASS!A:I,7,FALSE),"")</f>
        <v>A</v>
      </c>
      <c r="H38" t="str">
        <f>_xlfn.IFNA(VLOOKUP(A38,CLASS!A:I,8,FALSE),"")</f>
        <v>A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VLOOKUP(B38,CLASS!B:AH,21,FALSE)</f>
        <v>77</v>
      </c>
      <c r="M38">
        <f>_xlfn.IFNA(VLOOKUP(E38,HandicapLookup!A:B,2,FALSE),"")</f>
        <v>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82</v>
      </c>
    </row>
    <row r="39" spans="1:48" x14ac:dyDescent="0.35">
      <c r="A39">
        <f>CLASS!A68</f>
        <v>107279</v>
      </c>
      <c r="B39" t="str">
        <f>CLASS!B68</f>
        <v>EE107279</v>
      </c>
      <c r="C39" t="str">
        <f>_xlfn.IFNA((VLOOKUP(A39,CLASS!A:AY,3,FALSE)),"")</f>
        <v>Andrew</v>
      </c>
      <c r="D39" t="str">
        <f>_xlfn.IFNA((VLOOKUP(A39,CLASS!A:AY,4,FALSE)),"")</f>
        <v>Anderson</v>
      </c>
      <c r="E39" t="str">
        <f>_xlfn.IFNA(VLOOKUP(A39,CLASS!A:I,5,FALSE),"")</f>
        <v>A</v>
      </c>
      <c r="F39" t="str">
        <f>_xlfn.IFNA(VLOOKUP(A39,CLASS!A:I,6,FALSE),"")</f>
        <v>A</v>
      </c>
      <c r="G39" t="str">
        <f>_xlfn.IFNA(VLOOKUP(A39,CLASS!A:I,7,FALSE),"")</f>
        <v>A</v>
      </c>
      <c r="H39" t="str">
        <f>_xlfn.IFNA(VLOOKUP(A39,CLASS!A:I,8,FALSE),"")</f>
        <v>A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VLOOKUP(B39,CLASS!B:AH,21,FALSE)</f>
        <v>77</v>
      </c>
      <c r="M39">
        <f>_xlfn.IFNA(VLOOKUP(E39,HandicapLookup!A:B,2,FALSE),"")</f>
        <v>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82</v>
      </c>
      <c r="T39" t="str">
        <f>IF(R108&gt;=1,R108,"")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35">
      <c r="A40">
        <f>CLASS!A122</f>
        <v>129228</v>
      </c>
      <c r="B40" t="str">
        <f>CLASS!B122</f>
        <v>EE129228</v>
      </c>
      <c r="C40" t="str">
        <f>_xlfn.IFNA((VLOOKUP(A40,CLASS!A:AY,3,FALSE)),"")</f>
        <v>Robert</v>
      </c>
      <c r="D40" t="str">
        <f>_xlfn.IFNA((VLOOKUP(A40,CLASS!A:AY,4,FALSE)),"")</f>
        <v>Drake</v>
      </c>
      <c r="E40" t="str">
        <f>_xlfn.IFNA(VLOOKUP(A40,CLASS!A:I,5,FALSE),"")</f>
        <v>B</v>
      </c>
      <c r="F40" t="str">
        <f>_xlfn.IFNA(VLOOKUP(A40,CLASS!A:I,6,FALSE),"")</f>
        <v>B</v>
      </c>
      <c r="G40" t="str">
        <f>_xlfn.IFNA(VLOOKUP(A40,CLASS!A:I,7,FALSE),"")</f>
        <v>B</v>
      </c>
      <c r="H40" t="str">
        <f>_xlfn.IFNA(VLOOKUP(A40,CLASS!A:I,8,FALSE),"")</f>
        <v>B</v>
      </c>
      <c r="I40" t="str">
        <f>_xlfn.IFNA(VLOOKUP(A40,CLASS!A:I,9,FALSE),"")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VLOOKUP(B40,CLASS!B:AH,21,FALSE)</f>
        <v>71</v>
      </c>
      <c r="M40">
        <f>_xlfn.IFNA(VLOOKUP(E40,HandicapLookup!A:B,2,FALSE),"")</f>
        <v>10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81</v>
      </c>
      <c r="S40" t="str">
        <f>IF(R110&gt;1,J110,"")</f>
        <v/>
      </c>
      <c r="T40" t="str">
        <f>IF(R109&gt;=1,R109,"")</f>
        <v/>
      </c>
    </row>
    <row r="41" spans="1:48" hidden="1" x14ac:dyDescent="0.35">
      <c r="A41">
        <f>CLASS!A41</f>
        <v>99919</v>
      </c>
      <c r="B41" t="str">
        <f>CLASS!B41</f>
        <v>EE99919</v>
      </c>
      <c r="C41" t="str">
        <f>_xlfn.IFNA((VLOOKUP(A41,CLASS!A:AY,3,FALSE)),"")</f>
        <v>Matthew</v>
      </c>
      <c r="D41" t="str">
        <f>_xlfn.IFNA((VLOOKUP(A41,CLASS!A:AY,4,FALSE)),"")</f>
        <v>Sheppard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S41" t="str">
        <f>IF(R111&gt;1,J111,"")</f>
        <v/>
      </c>
      <c r="T41" t="str">
        <f>IF(R110&gt;=1,R110,"")</f>
        <v/>
      </c>
    </row>
    <row r="42" spans="1:48" x14ac:dyDescent="0.35">
      <c r="A42">
        <f>CLASS!A172</f>
        <v>125217</v>
      </c>
      <c r="B42" t="str">
        <f>CLASS!B172</f>
        <v>EE125217</v>
      </c>
      <c r="C42" t="str">
        <f>_xlfn.IFNA((VLOOKUP(A42,CLASS!A:AY,3,FALSE)),"")</f>
        <v>Faye</v>
      </c>
      <c r="D42" t="str">
        <f>_xlfn.IFNA((VLOOKUP(A42,CLASS!A:AY,4,FALSE)),"")</f>
        <v>Wills</v>
      </c>
      <c r="E42" t="str">
        <f>_xlfn.IFNA(VLOOKUP(A42,CLASS!A:I,5,FALSE),"")</f>
        <v>C</v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>LDY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VLOOKUP(B42,CLASS!B:AH,21,FALSE)</f>
        <v>64</v>
      </c>
      <c r="M42">
        <f>_xlfn.IFNA(VLOOKUP(E42,HandicapLookup!A:B,2,FALSE),"")</f>
        <v>15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79</v>
      </c>
      <c r="S42" t="str">
        <f>IF(R112&gt;1,J112,"")</f>
        <v/>
      </c>
      <c r="T42" t="str">
        <f>IF(R111&gt;=1,R111,"")</f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hidden="1" x14ac:dyDescent="0.35">
      <c r="A43">
        <f>CLASS!A95</f>
        <v>56662</v>
      </c>
      <c r="B43" t="str">
        <f>CLASS!B95</f>
        <v>EE56662</v>
      </c>
      <c r="C43" t="str">
        <f>_xlfn.IFNA((VLOOKUP(A43,CLASS!A:AY,3,FALSE)),"")</f>
        <v>Gordon</v>
      </c>
      <c r="D43" t="str">
        <f>_xlfn.IFNA((VLOOKUP(A43,CLASS!A:AY,4,FALSE)),"")</f>
        <v>Webster</v>
      </c>
      <c r="E43" t="str">
        <f>_xlfn.IFNA(VLOOKUP(A43,CLASS!A:I,5,FALSE),"")</f>
        <v>A</v>
      </c>
      <c r="F43" t="str">
        <f>_xlfn.IFNA(VLOOKUP(A43,CLASS!A:I,6,FALSE),"")</f>
        <v>A</v>
      </c>
      <c r="G43" t="str">
        <f>_xlfn.IFNA(VLOOKUP(A43,CLASS!A:I,7,FALSE),"")</f>
        <v>A</v>
      </c>
      <c r="H43" t="str">
        <f>_xlfn.IFNA(VLOOKUP(A43,CLASS!A:I,8,FALSE),"")</f>
        <v>A</v>
      </c>
      <c r="I43" t="str">
        <f>_xlfn.IFNA(VLOOKUP(A43,CLASS!A:I,9,FALSE),"")</f>
        <v>VET</v>
      </c>
      <c r="J43" t="str">
        <f>_xlfn.IFNA((VLOOKUP(A43,CLASS!A:AY,10,FALSE)),"")</f>
        <v>CAM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S43" t="str">
        <f>IF(R113&gt;1,J113,"")</f>
        <v/>
      </c>
      <c r="T43" t="str">
        <f>IF(R112&gt;=1,R112,"")</f>
        <v/>
      </c>
      <c r="V43" s="6"/>
      <c r="W43" s="6"/>
      <c r="X43" s="6"/>
    </row>
    <row r="44" spans="1:48" x14ac:dyDescent="0.35">
      <c r="A44">
        <f>CLASS!A128</f>
        <v>119073</v>
      </c>
      <c r="B44" t="str">
        <f>CLASS!B128</f>
        <v>EE119073</v>
      </c>
      <c r="C44" t="str">
        <f>_xlfn.IFNA((VLOOKUP(A44,CLASS!A:AY,3,FALSE)),"")</f>
        <v>Lee</v>
      </c>
      <c r="D44" t="str">
        <f>_xlfn.IFNA((VLOOKUP(A44,CLASS!A:AY,4,FALSE)),"")</f>
        <v>Trott</v>
      </c>
      <c r="E44" t="str">
        <f>_xlfn.IFNA(VLOOKUP(A44,CLASS!A:I,5,FALSE),"")</f>
        <v>B</v>
      </c>
      <c r="F44" t="str">
        <f>_xlfn.IFNA(VLOOKUP(A44,CLASS!A:I,6,FALSE),"")</f>
        <v>B</v>
      </c>
      <c r="G44" t="str">
        <f>_xlfn.IFNA(VLOOKUP(A44,CLASS!A:I,7,FALSE),"")</f>
        <v>B</v>
      </c>
      <c r="H44" t="str">
        <f>_xlfn.IFNA(VLOOKUP(A44,CLASS!A:I,8,FALSE),"")</f>
        <v>B</v>
      </c>
      <c r="I44" t="str">
        <f>_xlfn.IFNA(VLOOKUP(A44,CLASS!A:I,9,FALSE),"")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VLOOKUP(B44,CLASS!B:AH,21,FALSE)</f>
        <v>69</v>
      </c>
      <c r="M44">
        <f>_xlfn.IFNA(VLOOKUP(E44,HandicapLookup!A:B,2,FALSE),"")</f>
        <v>10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79</v>
      </c>
      <c r="S44" t="str">
        <f>IF(R114&gt;1,J114,"")</f>
        <v/>
      </c>
      <c r="T44" t="str">
        <f>IF(R113&gt;=1,R113,"")</f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x14ac:dyDescent="0.35">
      <c r="A45">
        <f>CLASS!A75</f>
        <v>121767</v>
      </c>
      <c r="B45" t="str">
        <f>CLASS!B75</f>
        <v>EE121767</v>
      </c>
      <c r="C45" t="str">
        <f>_xlfn.IFNA((VLOOKUP(A45,CLASS!A:AY,3,FALSE)),"")</f>
        <v>David</v>
      </c>
      <c r="D45" t="str">
        <f>_xlfn.IFNA((VLOOKUP(A45,CLASS!A:AY,4,FALSE)),"")</f>
        <v>Spackman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VET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VLOOKUP(B45,CLASS!B:AH,21,FALSE)</f>
        <v>71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76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H45" s="6"/>
      <c r="AI45" s="3"/>
      <c r="AJ45" s="3"/>
      <c r="AK45" s="8"/>
      <c r="AL45" s="3"/>
      <c r="AM45" s="3"/>
      <c r="AN45" s="3"/>
      <c r="AO45" s="3"/>
      <c r="AP45" s="3"/>
      <c r="AQ45" s="3"/>
      <c r="AR45" s="3"/>
      <c r="AS45" s="3"/>
      <c r="AT45" s="3"/>
      <c r="AU45" s="8"/>
      <c r="AV45" s="3"/>
    </row>
    <row r="46" spans="1:48" x14ac:dyDescent="0.35">
      <c r="A46">
        <f>CLASS!A173</f>
        <v>134027</v>
      </c>
      <c r="B46" t="str">
        <f>CLASS!B173</f>
        <v>EE134027</v>
      </c>
      <c r="C46" t="str">
        <f>_xlfn.IFNA((VLOOKUP(A46,CLASS!A:AY,3,FALSE)),"")</f>
        <v>John</v>
      </c>
      <c r="D46" t="str">
        <f>_xlfn.IFNA((VLOOKUP(A46,CLASS!A:AY,4,FALSE)),"")</f>
        <v>Kitcher</v>
      </c>
      <c r="E46" t="str">
        <f>_xlfn.IFNA(VLOOKUP(A46,CLASS!A:I,5,FALSE),"")</f>
        <v>C</v>
      </c>
      <c r="F46" t="str">
        <f>_xlfn.IFNA(VLOOKUP(A46,CLASS!A:I,6,FALSE),"")</f>
        <v>C</v>
      </c>
      <c r="G46" t="str">
        <f>_xlfn.IFNA(VLOOKUP(A46,CLASS!A:I,7,FALSE),"")</f>
        <v>C</v>
      </c>
      <c r="H46" t="str">
        <f>_xlfn.IFNA(VLOOKUP(A46,CLASS!A:I,8,FALSE),"")</f>
        <v>C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VLOOKUP(B46,CLASS!B:AH,21,FALSE)</f>
        <v>53</v>
      </c>
      <c r="M46">
        <f>_xlfn.IFNA(VLOOKUP(E46,HandicapLookup!A:B,2,FALSE),"")</f>
        <v>15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68</v>
      </c>
      <c r="S46" t="str">
        <f>IF(R116&gt;1,J116,"")</f>
        <v/>
      </c>
      <c r="T46" t="str">
        <f>IF(R115&gt;=1,R115,"")</f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hidden="1" x14ac:dyDescent="0.35">
      <c r="A47">
        <f>CLASS!A74</f>
        <v>134610</v>
      </c>
      <c r="B47" t="str">
        <f>CLASS!B74</f>
        <v>EE134610</v>
      </c>
      <c r="C47" t="str">
        <f>_xlfn.IFNA((VLOOKUP(A47,CLASS!A:AY,3,FALSE)),"")</f>
        <v>Allen</v>
      </c>
      <c r="D47" t="str">
        <f>_xlfn.IFNA((VLOOKUP(A47,CLASS!A:AY,4,FALSE)),"")</f>
        <v>Carriere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DOV</v>
      </c>
      <c r="K47" t="str">
        <f>_xlfn.IFNA((VLOOKUP(J47,DivisionLookup!A:B,2,FALSE)),"")</f>
        <v>North</v>
      </c>
      <c r="L47">
        <f>VLOOKUP(B47,CLASS!B:AH,21,FALSE)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t="str">
        <f>IF(R117&gt;1,J117,"")</f>
        <v/>
      </c>
      <c r="T47" t="str">
        <f>IF(R116&gt;=1,R116,"")</f>
        <v/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H47" s="6"/>
      <c r="AI47" s="3"/>
      <c r="AJ47" s="3"/>
      <c r="AK47" s="8"/>
      <c r="AL47" s="3"/>
      <c r="AM47" s="3"/>
      <c r="AN47" s="3"/>
      <c r="AO47" s="3"/>
      <c r="AP47" s="3"/>
      <c r="AQ47" s="3"/>
      <c r="AR47" s="3"/>
      <c r="AS47" s="3"/>
      <c r="AT47" s="3"/>
      <c r="AU47" s="8"/>
      <c r="AV47" s="3"/>
    </row>
    <row r="48" spans="1:48" hidden="1" x14ac:dyDescent="0.35">
      <c r="A48">
        <f>CLASS!A48</f>
        <v>71507</v>
      </c>
      <c r="B48" t="str">
        <f>CLASS!B48</f>
        <v>EE71507</v>
      </c>
      <c r="C48" t="str">
        <f>_xlfn.IFNA((VLOOKUP(A48,CLASS!A:AY,3,FALSE)),"")</f>
        <v>Stuart</v>
      </c>
      <c r="D48" t="str">
        <f>_xlfn.IFNA((VLOOKUP(A48,CLASS!A:AY,4,FALSE)),"")</f>
        <v>Earl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t="str">
        <f>IF(R118&gt;1,J118,"")</f>
        <v/>
      </c>
      <c r="T48" t="str">
        <f>IF(R117&gt;=1,R117,"")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hidden="1" x14ac:dyDescent="0.35">
      <c r="A49">
        <f>CLASS!A92</f>
        <v>101213</v>
      </c>
      <c r="B49" t="str">
        <f>CLASS!B92</f>
        <v>EE101213</v>
      </c>
      <c r="C49" t="str">
        <f>_xlfn.IFNA((VLOOKUP(A49,CLASS!A:AY,3,FALSE)),"")</f>
        <v>David</v>
      </c>
      <c r="D49" t="str">
        <f>_xlfn.IFNA((VLOOKUP(A49,CLASS!A:AY,4,FALSE)),"")</f>
        <v>Whieldon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DOV</v>
      </c>
      <c r="K49" t="str">
        <f>_xlfn.IFNA((VLOOKUP(J49,DivisionLookup!A:B,2,FALSE)),"")</f>
        <v>North</v>
      </c>
      <c r="L49">
        <f>VLOOKUP(B49,CLASS!B:AH,21,FALSE)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S49" t="str">
        <f>IF(R119&gt;1,J119,"")</f>
        <v/>
      </c>
    </row>
    <row r="50" spans="1:48" x14ac:dyDescent="0.35">
      <c r="A50">
        <f>CLASS!A70</f>
        <v>12063</v>
      </c>
      <c r="B50" t="str">
        <f>CLASS!B70</f>
        <v>EE12063</v>
      </c>
      <c r="C50" t="str">
        <f>_xlfn.IFNA((VLOOKUP(A50,CLASS!A:AY,3,FALSE)),"")</f>
        <v>Richard</v>
      </c>
      <c r="D50" t="str">
        <f>_xlfn.IFNA((VLOOKUP(A50,CLASS!A:AY,4,FALSE)),"")</f>
        <v>Allen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VET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VLOOKUP(B50,CLASS!B:AH,21,FALSE)</f>
        <v>62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67</v>
      </c>
      <c r="S50" t="str">
        <f>IF(R120&gt;1,J120,"")</f>
        <v/>
      </c>
      <c r="T50" t="str">
        <f>IF(R119&gt;=1,R119,"")</f>
        <v/>
      </c>
    </row>
    <row r="51" spans="1:48" x14ac:dyDescent="0.35">
      <c r="A51">
        <f>CLASS!A135</f>
        <v>118452</v>
      </c>
      <c r="B51" t="str">
        <f>CLASS!B135</f>
        <v>EE118452</v>
      </c>
      <c r="C51" t="str">
        <f>_xlfn.IFNA((VLOOKUP(A51,CLASS!A:AY,3,FALSE)),"")</f>
        <v>Janet</v>
      </c>
      <c r="D51" t="str">
        <f>_xlfn.IFNA((VLOOKUP(A51,CLASS!A:AY,4,FALSE)),"")</f>
        <v>Galland</v>
      </c>
      <c r="E51" t="str">
        <f>_xlfn.IFNA(VLOOKUP(A51,CLASS!A:I,5,FALSE),"")</f>
        <v>B</v>
      </c>
      <c r="F51" t="str">
        <f>_xlfn.IFNA(VLOOKUP(A51,CLASS!A:I,6,FALSE),"")</f>
        <v>B</v>
      </c>
      <c r="G51" t="str">
        <f>_xlfn.IFNA(VLOOKUP(A51,CLASS!A:I,7,FALSE),"")</f>
        <v>B</v>
      </c>
      <c r="H51" t="str">
        <f>_xlfn.IFNA(VLOOKUP(A51,CLASS!A:I,8,FALSE),"")</f>
        <v>B</v>
      </c>
      <c r="I51" t="str">
        <f>_xlfn.IFNA(VLOOKUP(A51,CLASS!A:I,9,FALSE),"")</f>
        <v>LDV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VLOOKUP(B51,CLASS!B:AH,21,FALSE)</f>
        <v>51</v>
      </c>
      <c r="M51">
        <f>_xlfn.IFNA(VLOOKUP(E51,HandicapLookup!A:B,2,FALSE),"")</f>
        <v>10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61</v>
      </c>
      <c r="S51" t="str">
        <f>IF(R121&gt;1,J121,"")</f>
        <v/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H51" s="6"/>
      <c r="AI51" s="3"/>
      <c r="AJ51" s="3"/>
      <c r="AK51" s="8"/>
      <c r="AL51" s="3"/>
      <c r="AM51" s="3"/>
      <c r="AN51" s="3"/>
      <c r="AO51" s="3"/>
      <c r="AP51" s="3"/>
      <c r="AQ51" s="3"/>
      <c r="AR51" s="3"/>
      <c r="AS51" s="3"/>
      <c r="AT51" s="3"/>
      <c r="AU51" s="8"/>
      <c r="AV51" s="3"/>
    </row>
    <row r="52" spans="1:48" x14ac:dyDescent="0.35">
      <c r="A52">
        <f>CLASS!A97</f>
        <v>321</v>
      </c>
      <c r="B52" t="str">
        <f>CLASS!B97</f>
        <v>EE321</v>
      </c>
      <c r="C52" t="str">
        <f>_xlfn.IFNA((VLOOKUP(A52,CLASS!A:AY,3,FALSE)),"")</f>
        <v>Robert</v>
      </c>
      <c r="D52" t="str">
        <f>_xlfn.IFNA((VLOOKUP(A52,CLASS!A:AY,4,FALSE)),"")</f>
        <v>Young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VLOOKUP(B52,CLASS!B:AH,21,FALSE)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t="str">
        <f>IF(R122&gt;1,J122,"")</f>
        <v/>
      </c>
      <c r="T52" t="str">
        <f>IF(R121&gt;=1,R121,"")</f>
        <v/>
      </c>
    </row>
    <row r="53" spans="1:48" x14ac:dyDescent="0.35">
      <c r="A53">
        <f>CLASS!A159</f>
        <v>131648</v>
      </c>
      <c r="B53" t="str">
        <f>CLASS!B159</f>
        <v>EE131648</v>
      </c>
      <c r="C53" t="str">
        <f>_xlfn.IFNA((VLOOKUP(A53,CLASS!A:AY,3,FALSE)),"")</f>
        <v>Richard</v>
      </c>
      <c r="D53" t="str">
        <f>_xlfn.IFNA((VLOOKUP(A53,CLASS!A:AY,4,FALSE)),"")</f>
        <v>Steeples</v>
      </c>
      <c r="E53" t="str">
        <f>_xlfn.IFNA(VLOOKUP(A53,CLASS!A:I,5,FALSE),"")</f>
        <v>B</v>
      </c>
      <c r="F53" t="str">
        <f>_xlfn.IFNA(VLOOKUP(A53,CLASS!A:I,6,FALSE),"")</f>
        <v>B</v>
      </c>
      <c r="G53" t="str">
        <f>_xlfn.IFNA(VLOOKUP(A53,CLASS!A:I,7,FALSE),"")</f>
        <v>B</v>
      </c>
      <c r="H53" t="str">
        <f>_xlfn.IFNA(VLOOKUP(A53,CLASS!A:I,8,FALSE),"")</f>
        <v>B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VLOOKUP(B53,CLASS!B:AH,21,FALSE)</f>
        <v>0</v>
      </c>
      <c r="M53">
        <f>_xlfn.IFNA(VLOOKUP(E53,HandicapLookup!A:B,2,FALSE),"")</f>
        <v>10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S53" t="str">
        <f>IF(R123&gt;1,J123,"")</f>
        <v/>
      </c>
    </row>
    <row r="54" spans="1:48" x14ac:dyDescent="0.35">
      <c r="A54">
        <f>CLASS!A213</f>
        <v>141399</v>
      </c>
      <c r="B54" t="str">
        <f>CLASS!B213</f>
        <v>EE141399</v>
      </c>
      <c r="C54" t="str">
        <f>_xlfn.IFNA((VLOOKUP(A54,CLASS!A:AY,3,FALSE)),"")</f>
        <v>Michael</v>
      </c>
      <c r="D54" t="str">
        <f>_xlfn.IFNA((VLOOKUP(A54,CLASS!A:AY,4,FALSE)),"")</f>
        <v>Rook</v>
      </c>
      <c r="E54" t="str">
        <f>_xlfn.IFNA(VLOOKUP(A54,CLASS!A:I,5,FALSE),"")</f>
        <v>C</v>
      </c>
      <c r="F54" t="str">
        <f>_xlfn.IFNA(VLOOKUP(A54,CLASS!A:I,6,FALSE),"")</f>
        <v>C</v>
      </c>
      <c r="G54" t="str">
        <f>_xlfn.IFNA(VLOOKUP(A54,CLASS!A:I,7,FALSE),"")</f>
        <v>C</v>
      </c>
      <c r="H54" t="str">
        <f>_xlfn.IFNA(VLOOKUP(A54,CLASS!A:I,8,FALSE),"")</f>
        <v>C</v>
      </c>
      <c r="I54" t="str">
        <f>_xlfn.IFNA(VLOOKUP(A54,CLASS!A:I,9,FALSE),"")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VLOOKUP(B54,CLASS!B:AH,21,FALSE)</f>
        <v>0</v>
      </c>
      <c r="M54">
        <f>_xlfn.IFNA(VLOOKUP(E54,HandicapLookup!A:B,2,FALSE),"")</f>
        <v>15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IF(R124&gt;1,J124,"")</f>
        <v/>
      </c>
    </row>
    <row r="55" spans="1:48" x14ac:dyDescent="0.35">
      <c r="A55">
        <f>CLASS!A212</f>
        <v>140345</v>
      </c>
      <c r="B55" t="str">
        <f>CLASS!B212</f>
        <v>EE140345</v>
      </c>
      <c r="C55" t="str">
        <f>_xlfn.IFNA((VLOOKUP(A55,CLASS!A:AY,3,FALSE)),"")</f>
        <v>Scott</v>
      </c>
      <c r="D55" t="str">
        <f>_xlfn.IFNA((VLOOKUP(A55,CLASS!A:AY,4,FALSE)),"")</f>
        <v>Robinson</v>
      </c>
      <c r="E55" t="str">
        <f>_xlfn.IFNA(VLOOKUP(A55,CLASS!A:I,5,FALSE),"")</f>
        <v>C</v>
      </c>
      <c r="F55" t="str">
        <f>_xlfn.IFNA(VLOOKUP(A55,CLASS!A:I,6,FALSE),"")</f>
        <v>C</v>
      </c>
      <c r="G55" t="str">
        <f>_xlfn.IFNA(VLOOKUP(A55,CLASS!A:I,7,FALSE),"")</f>
        <v>C</v>
      </c>
      <c r="H55" t="str">
        <f>_xlfn.IFNA(VLOOKUP(A55,CLASS!A:I,8,FALSE),"")</f>
        <v>C</v>
      </c>
      <c r="I55" t="str">
        <f>_xlfn.IFNA(VLOOKUP(A55,CLASS!A:I,9,FALSE),"")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VLOOKUP(B55,CLASS!B:AH,21,FALSE)</f>
        <v>0</v>
      </c>
      <c r="M55">
        <f>_xlfn.IFNA(VLOOKUP(E55,HandicapLookup!A:B,2,FALSE),"")</f>
        <v>15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IF(R125&gt;1,J125,"")</f>
        <v/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H55" s="6"/>
      <c r="AI55" s="3"/>
      <c r="AJ55" s="3"/>
      <c r="AK55" s="8"/>
      <c r="AL55" s="3"/>
      <c r="AM55" s="3"/>
      <c r="AN55" s="3"/>
      <c r="AO55" s="3"/>
      <c r="AP55" s="3"/>
      <c r="AQ55" s="3"/>
      <c r="AR55" s="3"/>
      <c r="AS55" s="3"/>
      <c r="AT55" s="3"/>
      <c r="AU55" s="8"/>
      <c r="AV55" s="3"/>
    </row>
    <row r="56" spans="1:48" hidden="1" x14ac:dyDescent="0.35">
      <c r="A56">
        <f>CLASS!A23</f>
        <v>73876</v>
      </c>
      <c r="B56" t="str">
        <f>CLASS!B23</f>
        <v>EE73876</v>
      </c>
      <c r="C56" t="str">
        <f>_xlfn.IFNA((VLOOKUP(A56,CLASS!A:AY,3,FALSE)),"")</f>
        <v>Andrew</v>
      </c>
      <c r="D56" t="str">
        <f>_xlfn.IFNA((VLOOKUP(A56,CLASS!A:AY,4,FALSE)),"")</f>
        <v>Clifton</v>
      </c>
      <c r="E56" t="str">
        <f>_xlfn.IFNA(VLOOKUP(A56,CLASS!A:I,5,FALSE),"")</f>
        <v>AA</v>
      </c>
      <c r="F56" t="str">
        <f>_xlfn.IFNA(VLOOKUP(A56,CLASS!A:I,6,FALSE),"")</f>
        <v>AA</v>
      </c>
      <c r="G56" t="str">
        <f>_xlfn.IFNA(VLOOKUP(A56,CLASS!A:I,7,FALSE),"")</f>
        <v>AA</v>
      </c>
      <c r="H56" t="str">
        <f>_xlfn.IFNA(VLOOKUP(A56,CLASS!A:I,8,FALSE),"")</f>
        <v>AA</v>
      </c>
      <c r="I56" t="str">
        <f>_xlfn.IFNA(VLOOKUP(A56,CLASS!A:I,9,FALSE),"")</f>
        <v>SNR</v>
      </c>
      <c r="J56" t="str">
        <f>_xlfn.IFNA((VLOOKUP(A56,CLASS!A:AY,10,FALSE)),"")</f>
        <v>ST</v>
      </c>
      <c r="K56" t="str">
        <f>_xlfn.IFNA((VLOOKUP(J56,DivisionLookup!A:B,2,FALSE)),"")</f>
        <v>North</v>
      </c>
      <c r="L56">
        <f>VLOOKUP(B56,CLASS!B:AH,21,FALSE)</f>
        <v>0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t="str">
        <f>IF(R126&gt;1,J126,"")</f>
        <v/>
      </c>
      <c r="T56" t="str">
        <f>IF(R125&gt;=1,R125,"")</f>
        <v/>
      </c>
    </row>
    <row r="57" spans="1:48" x14ac:dyDescent="0.35">
      <c r="A57">
        <f>CLASS!A186</f>
        <v>125390</v>
      </c>
      <c r="B57" t="str">
        <f>CLASS!B186</f>
        <v>EE125390</v>
      </c>
      <c r="C57" t="str">
        <f>_xlfn.IFNA((VLOOKUP(A57,CLASS!A:AY,3,FALSE)),"")</f>
        <v>Robert</v>
      </c>
      <c r="D57" t="str">
        <f>_xlfn.IFNA((VLOOKUP(A57,CLASS!A:AY,4,FALSE)),"")</f>
        <v>Owen</v>
      </c>
      <c r="E57" t="str">
        <f>_xlfn.IFNA(VLOOKUP(A57,CLASS!A:I,5,FALSE),"")</f>
        <v>C</v>
      </c>
      <c r="F57" t="str">
        <f>_xlfn.IFNA(VLOOKUP(A57,CLASS!A:I,6,FALSE),"")</f>
        <v>C</v>
      </c>
      <c r="G57" t="str">
        <f>_xlfn.IFNA(VLOOKUP(A57,CLASS!A:I,7,FALSE),"")</f>
        <v>C</v>
      </c>
      <c r="H57" t="str">
        <f>_xlfn.IFNA(VLOOKUP(A57,CLASS!A:I,8,FALSE),"")</f>
        <v>C</v>
      </c>
      <c r="I57" t="str">
        <f>_xlfn.IFNA(VLOOKUP(A57,CLASS!A:I,9,FALSE),"")</f>
        <v>VET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VLOOKUP(B57,CLASS!B:AH,21,FALSE)</f>
        <v>0</v>
      </c>
      <c r="M57">
        <f>_xlfn.IFNA(VLOOKUP(E57,HandicapLookup!A:B,2,FALSE),"")</f>
        <v>15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IF(R127&gt;1,J127,"")</f>
        <v/>
      </c>
      <c r="T57" t="str">
        <f>IF(R126&gt;=1,R126,"")</f>
        <v/>
      </c>
    </row>
    <row r="58" spans="1:48" hidden="1" x14ac:dyDescent="0.35">
      <c r="A58">
        <f>CLASS!A136</f>
        <v>133500</v>
      </c>
      <c r="B58" t="str">
        <f>CLASS!B136</f>
        <v>EE133500</v>
      </c>
      <c r="C58" t="str">
        <f>_xlfn.IFNA((VLOOKUP(A58,CLASS!A:AY,3,FALSE)),"")</f>
        <v>Mark</v>
      </c>
      <c r="D58" t="str">
        <f>_xlfn.IFNA((VLOOKUP(A58,CLASS!A:AY,4,FALSE)),"")</f>
        <v>Piercy</v>
      </c>
      <c r="E58" t="str">
        <f>_xlfn.IFNA(VLOOKUP(A58,CLASS!A:I,5,FALSE),"")</f>
        <v>B</v>
      </c>
      <c r="F58" t="str">
        <f>_xlfn.IFNA(VLOOKUP(A58,CLASS!A:I,6,FALSE),"")</f>
        <v>B</v>
      </c>
      <c r="G58" t="str">
        <f>_xlfn.IFNA(VLOOKUP(A58,CLASS!A:I,7,FALSE),"")</f>
        <v>B</v>
      </c>
      <c r="H58" t="str">
        <f>_xlfn.IFNA(VLOOKUP(A58,CLASS!A:I,8,FALSE),"")</f>
        <v>B</v>
      </c>
      <c r="I58" t="str">
        <f>_xlfn.IFNA(VLOOKUP(A58,CLASS!A:I,9,FALSE),"")</f>
        <v>SNR</v>
      </c>
      <c r="J58" t="str">
        <f>_xlfn.IFNA((VLOOKUP(A58,CLASS!A:AY,10,FALSE)),"")</f>
        <v>ST</v>
      </c>
      <c r="K58" t="str">
        <f>_xlfn.IFNA((VLOOKUP(J58,DivisionLookup!A:B,2,FALSE)),"")</f>
        <v>North</v>
      </c>
      <c r="L58">
        <f>VLOOKUP(B58,CLASS!B:AH,21,FALSE)</f>
        <v>0</v>
      </c>
      <c r="M58">
        <f>_xlfn.IFNA(VLOOKUP(E58,HandicapLookup!A:B,2,FALSE),"")</f>
        <v>10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t="str">
        <f>IF(R128&gt;1,J128,"")</f>
        <v/>
      </c>
    </row>
    <row r="59" spans="1:48" hidden="1" x14ac:dyDescent="0.35">
      <c r="A59">
        <f>CLASS!A24</f>
        <v>99093</v>
      </c>
      <c r="B59" t="str">
        <f>CLASS!B24</f>
        <v>EE99093</v>
      </c>
      <c r="C59" t="str">
        <f>_xlfn.IFNA((VLOOKUP(A59,CLASS!A:AY,3,FALSE)),"")</f>
        <v>Matthew</v>
      </c>
      <c r="D59" t="str">
        <f>_xlfn.IFNA((VLOOKUP(A59,CLASS!A:AY,4,FALSE)),"")</f>
        <v>Bedford</v>
      </c>
      <c r="E59" t="str">
        <f>_xlfn.IFNA(VLOOKUP(A59,CLASS!A:I,5,FALSE),"")</f>
        <v>AA</v>
      </c>
      <c r="F59" t="str">
        <f>_xlfn.IFNA(VLOOKUP(A59,CLASS!A:I,6,FALSE),"")</f>
        <v>AA</v>
      </c>
      <c r="G59" t="str">
        <f>_xlfn.IFNA(VLOOKUP(A59,CLASS!A:I,7,FALSE),"")</f>
        <v>AA</v>
      </c>
      <c r="H59" t="str">
        <f>_xlfn.IFNA(VLOOKUP(A59,CLASS!A:I,8,FALSE),"")</f>
        <v>AA</v>
      </c>
      <c r="I59" t="str">
        <f>_xlfn.IFNA(VLOOKUP(A59,CLASS!A:I,9,FALSE),"")</f>
        <v>SNR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f>VLOOKUP(B59,CLASS!B:AH,21,FALSE)</f>
        <v>0</v>
      </c>
      <c r="M59">
        <f>_xlfn.IFNA(VLOOKUP(E59,HandicapLookup!A:B,2,FALSE),"")</f>
        <v>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IF(R129&gt;1,J129,"")</f>
        <v/>
      </c>
      <c r="T59" t="str">
        <f>IF(R128&gt;=1,R128,"")</f>
        <v/>
      </c>
    </row>
    <row r="60" spans="1:48" x14ac:dyDescent="0.35">
      <c r="A60">
        <f>CLASS!A96</f>
        <v>138085</v>
      </c>
      <c r="B60" t="str">
        <f>CLASS!B96</f>
        <v>EE138085</v>
      </c>
      <c r="C60" t="str">
        <f>_xlfn.IFNA((VLOOKUP(A60,CLASS!A:AY,3,FALSE)),"")</f>
        <v>Peter</v>
      </c>
      <c r="D60" t="str">
        <f>_xlfn.IFNA((VLOOKUP(A60,CLASS!A:AY,4,FALSE)),"")</f>
        <v>Mills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IF(R130&gt;1,J130,"")</f>
        <v/>
      </c>
      <c r="T60" t="str">
        <f>IF(R129&gt;=1,R129,"")</f>
        <v/>
      </c>
    </row>
    <row r="61" spans="1:48" hidden="1" x14ac:dyDescent="0.35">
      <c r="A61">
        <f>CLASS!A50</f>
        <v>133354</v>
      </c>
      <c r="B61" t="str">
        <f>CLASS!B50</f>
        <v>EE133354</v>
      </c>
      <c r="C61" t="str">
        <f>_xlfn.IFNA((VLOOKUP(A61,CLASS!A:AY,3,FALSE)),"")</f>
        <v>James</v>
      </c>
      <c r="D61" t="str">
        <f>_xlfn.IFNA((VLOOKUP(A61,CLASS!A:AY,4,FALSE)),"")</f>
        <v>Bailey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CAM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S61" t="str">
        <f>IF(R131&gt;1,J131,"")</f>
        <v/>
      </c>
      <c r="T61" t="str">
        <f>IF(R130&gt;=1,R130,"")</f>
        <v/>
      </c>
      <c r="Z61" s="6"/>
      <c r="AA61" s="6"/>
      <c r="AB61" s="6"/>
      <c r="AC61" s="6"/>
      <c r="AD61" s="6"/>
      <c r="AE61" s="6"/>
      <c r="AH61" s="6"/>
      <c r="AI61" s="3"/>
      <c r="AJ61" s="3"/>
      <c r="AK61" s="8"/>
      <c r="AL61" s="3"/>
      <c r="AM61" s="3"/>
      <c r="AN61" s="3"/>
      <c r="AO61" s="3"/>
      <c r="AP61" s="3"/>
      <c r="AQ61" s="3"/>
      <c r="AR61" s="3"/>
      <c r="AS61" s="3"/>
      <c r="AT61" s="3"/>
      <c r="AU61" s="8"/>
      <c r="AV61" s="3"/>
    </row>
    <row r="62" spans="1:48" hidden="1" x14ac:dyDescent="0.35">
      <c r="A62">
        <f>CLASS!A47</f>
        <v>110569</v>
      </c>
      <c r="B62" t="str">
        <f>CLASS!B47</f>
        <v>EE110569</v>
      </c>
      <c r="C62" t="str">
        <f>_xlfn.IFNA((VLOOKUP(A62,CLASS!A:AY,3,FALSE)),"")</f>
        <v>Dean</v>
      </c>
      <c r="D62" t="str">
        <f>_xlfn.IFNA((VLOOKUP(A62,CLASS!A:AY,4,FALSE)),"")</f>
        <v>Quince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VLOOKUP(B62,CLASS!B:AH,21,FALSE)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IF(R132&gt;1,J132,"")</f>
        <v/>
      </c>
      <c r="T62" t="str">
        <f>IF(R131&gt;=1,R131,"")</f>
        <v/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hidden="1" x14ac:dyDescent="0.35">
      <c r="A63">
        <f>CLASS!A51</f>
        <v>2009</v>
      </c>
      <c r="B63" t="str">
        <f>CLASS!B51</f>
        <v>EE2009</v>
      </c>
      <c r="C63" t="str">
        <f>_xlfn.IFNA((VLOOKUP(A63,CLASS!A:AY,3,FALSE)),"")</f>
        <v>Dennis</v>
      </c>
      <c r="D63" t="str">
        <f>_xlfn.IFNA((VLOOKUP(A63,CLASS!A:AY,4,FALSE)),"")</f>
        <v>Pettitt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VET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VLOOKUP(B63,CLASS!B:AH,21,FALSE)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t="str">
        <f>IF(R133&gt;1,J133,"")</f>
        <v/>
      </c>
      <c r="V63" s="6"/>
      <c r="W63" s="6"/>
      <c r="X63" s="6"/>
      <c r="Y63" s="6"/>
    </row>
    <row r="64" spans="1:48" x14ac:dyDescent="0.35">
      <c r="A64">
        <f>CLASS!A139</f>
        <v>140350</v>
      </c>
      <c r="B64" t="str">
        <f>CLASS!B139</f>
        <v>EE140350</v>
      </c>
      <c r="C64" t="str">
        <f>_xlfn.IFNA((VLOOKUP(A64,CLASS!A:AY,3,FALSE)),"")</f>
        <v>Chris</v>
      </c>
      <c r="D64" t="str">
        <f>_xlfn.IFNA((VLOOKUP(A64,CLASS!A:AY,4,FALSE)),"")</f>
        <v>Lambert</v>
      </c>
      <c r="E64" t="str">
        <f>_xlfn.IFNA(VLOOKUP(A64,CLASS!A:I,5,FALSE),"")</f>
        <v>B</v>
      </c>
      <c r="F64" t="str">
        <f>_xlfn.IFNA(VLOOKUP(A64,CLASS!A:I,6,FALSE),"")</f>
        <v>B</v>
      </c>
      <c r="G64" t="str">
        <f>_xlfn.IFNA(VLOOKUP(A64,CLASS!A:I,7,FALSE),"")</f>
        <v>B</v>
      </c>
      <c r="H64" t="str">
        <f>_xlfn.IFNA(VLOOKUP(A64,CLASS!A:I,8,FALSE),"")</f>
        <v>B</v>
      </c>
      <c r="I64" t="str">
        <f>_xlfn.IFNA(VLOOKUP(A64,CLASS!A:I,9,FALSE),"")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VLOOKUP(B64,CLASS!B:AH,21,FALSE)</f>
        <v>0</v>
      </c>
      <c r="M64">
        <f>_xlfn.IFNA(VLOOKUP(E64,HandicapLookup!A:B,2,FALSE),"")</f>
        <v>10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35">
      <c r="A65">
        <f>CLASS!A166</f>
        <v>29170</v>
      </c>
      <c r="B65" t="str">
        <f>CLASS!B166</f>
        <v>EE29170</v>
      </c>
      <c r="C65" t="str">
        <f>_xlfn.IFNA((VLOOKUP(A65,CLASS!A:AY,3,FALSE)),"")</f>
        <v>Robert</v>
      </c>
      <c r="D65" t="str">
        <f>_xlfn.IFNA((VLOOKUP(A65,CLASS!A:AY,4,FALSE)),"")</f>
        <v>Ratford</v>
      </c>
      <c r="E65" t="str">
        <f>_xlfn.IFNA(VLOOKUP(A65,CLASS!A:I,5,FALSE),"")</f>
        <v>C</v>
      </c>
      <c r="F65" t="str">
        <f>_xlfn.IFNA(VLOOKUP(A65,CLASS!A:I,6,FALSE),"")</f>
        <v>C</v>
      </c>
      <c r="G65" t="str">
        <f>_xlfn.IFNA(VLOOKUP(A65,CLASS!A:I,7,FALSE),"")</f>
        <v>C</v>
      </c>
      <c r="H65" t="str">
        <f>_xlfn.IFNA(VLOOKUP(A65,CLASS!A:I,8,FALSE),"")</f>
        <v>C</v>
      </c>
      <c r="I65" t="str">
        <f>_xlfn.IFNA(VLOOKUP(A65,CLASS!A:I,9,FALSE),"")</f>
        <v>VET</v>
      </c>
      <c r="J65" t="str">
        <f>_xlfn.IFNA((VLOOKUP(A65,CLASS!A:AY,10,FALSE)),"")</f>
        <v>CAM</v>
      </c>
      <c r="K65" t="str">
        <f>_xlfn.IFNA((VLOOKUP(J65,DivisionLookup!A:B,2,FALSE)),"")</f>
        <v>North</v>
      </c>
      <c r="L65">
        <f>VLOOKUP(B65,CLASS!B:AH,21,FALSE)</f>
        <v>0</v>
      </c>
      <c r="M65">
        <f>_xlfn.IFNA(VLOOKUP(E65,HandicapLookup!A:B,2,FALSE),"")</f>
        <v>15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S65" t="str">
        <f>IF(R135&gt;1,J135,"")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35">
      <c r="A66">
        <f>CLASS!A198</f>
        <v>142289</v>
      </c>
      <c r="B66" t="str">
        <f>CLASS!B198</f>
        <v>EE142289</v>
      </c>
      <c r="C66" t="str">
        <f>_xlfn.IFNA((VLOOKUP(A66,CLASS!A:AY,3,FALSE)),"")</f>
        <v xml:space="preserve">Dean </v>
      </c>
      <c r="D66" t="str">
        <f>_xlfn.IFNA((VLOOKUP(A66,CLASS!A:AY,4,FALSE)),"")</f>
        <v>Lambert</v>
      </c>
      <c r="E66" t="str">
        <f>_xlfn.IFNA(VLOOKUP(A66,CLASS!A:I,5,FALSE),"")</f>
        <v>C</v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>VET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VLOOKUP(B66,CLASS!B:AH,21,FALSE)</f>
        <v>0</v>
      </c>
      <c r="M66">
        <f>_xlfn.IFNA(VLOOKUP(E66,HandicapLookup!A:B,2,FALSE),"")</f>
        <v>15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S66" t="str">
        <f>IF(R136&gt;1,J136,"")</f>
        <v/>
      </c>
      <c r="T66" t="str">
        <f>IF(R135&gt;=1,R135,"")</f>
        <v/>
      </c>
    </row>
    <row r="67" spans="1:48" hidden="1" x14ac:dyDescent="0.35">
      <c r="A67">
        <f>CLASS!A64</f>
        <v>128767</v>
      </c>
      <c r="B67" t="str">
        <f>CLASS!B64</f>
        <v>EE128767</v>
      </c>
      <c r="C67" t="str">
        <f>_xlfn.IFNA((VLOOKUP(A67,CLASS!A:AY,3,FALSE)),"")</f>
        <v>Martin</v>
      </c>
      <c r="D67" t="str">
        <f>_xlfn.IFNA((VLOOKUP(A67,CLASS!A:AY,4,FALSE)),"")</f>
        <v>Walmsley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DOV</v>
      </c>
      <c r="K67" t="str">
        <f>_xlfn.IFNA((VLOOKUP(J67,DivisionLookup!A:B,2,FALSE)),"")</f>
        <v>North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t="str">
        <f>IF(R137&gt;1,J137,"")</f>
        <v/>
      </c>
      <c r="T67" t="str">
        <f>IF(R136&gt;=1,R136,"")</f>
        <v/>
      </c>
    </row>
    <row r="68" spans="1:48" x14ac:dyDescent="0.35">
      <c r="A68">
        <f>CLASS!A182</f>
        <v>141238</v>
      </c>
      <c r="B68" t="str">
        <f>CLASS!B182</f>
        <v>EE141238</v>
      </c>
      <c r="C68" t="str">
        <f>_xlfn.IFNA((VLOOKUP(A68,CLASS!A:AY,3,FALSE)),"")</f>
        <v>Chloe</v>
      </c>
      <c r="D68" t="str">
        <f>_xlfn.IFNA((VLOOKUP(A68,CLASS!A:AY,4,FALSE)),"")</f>
        <v>Lambert</v>
      </c>
      <c r="E68" t="str">
        <f>_xlfn.IFNA(VLOOKUP(A68,CLASS!A:I,5,FALSE),"")</f>
        <v>C</v>
      </c>
      <c r="F68" t="str">
        <f>_xlfn.IFNA(VLOOKUP(A68,CLASS!A:I,6,FALSE),"")</f>
        <v>C</v>
      </c>
      <c r="G68" t="str">
        <f>_xlfn.IFNA(VLOOKUP(A68,CLASS!A:I,7,FALSE),"")</f>
        <v>C</v>
      </c>
      <c r="H68" t="str">
        <f>_xlfn.IFNA(VLOOKUP(A68,CLASS!A:I,8,FALSE),"")</f>
        <v>C</v>
      </c>
      <c r="I68" t="str">
        <f>_xlfn.IFNA(VLOOKUP(A68,CLASS!A:I,9,FALSE),"")</f>
        <v>LDY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VLOOKUP(B68,CLASS!B:AH,21,FALSE)</f>
        <v>0</v>
      </c>
      <c r="M68">
        <f>_xlfn.IFNA(VLOOKUP(E68,HandicapLookup!A:B,2,FALSE),"")</f>
        <v>15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0</v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35">
      <c r="A69">
        <f>CLASS!A78</f>
        <v>81785</v>
      </c>
      <c r="B69" t="str">
        <f>CLASS!B78</f>
        <v>EE81785</v>
      </c>
      <c r="C69" t="str">
        <f>_xlfn.IFNA((VLOOKUP(A69,CLASS!A:AY,3,FALSE)),"")</f>
        <v>Nigel</v>
      </c>
      <c r="D69" t="str">
        <f>_xlfn.IFNA((VLOOKUP(A69,CLASS!A:AY,4,FALSE)),"")</f>
        <v>Kent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VET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VLOOKUP(B69,CLASS!B:AH,21,FALSE)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S69" t="str">
        <f>IF(R139&gt;1,J139,"")</f>
        <v/>
      </c>
    </row>
    <row r="70" spans="1:48" hidden="1" x14ac:dyDescent="0.35">
      <c r="A70">
        <f>CLASS!A126</f>
        <v>132337</v>
      </c>
      <c r="B70" t="str">
        <f>CLASS!B126</f>
        <v>EE132337</v>
      </c>
      <c r="C70" t="str">
        <f>_xlfn.IFNA((VLOOKUP(A70,CLASS!A:AY,3,FALSE)),"")</f>
        <v>Ami</v>
      </c>
      <c r="D70" t="str">
        <f>_xlfn.IFNA((VLOOKUP(A70,CLASS!A:AY,4,FALSE)),"")</f>
        <v>Hedgecock</v>
      </c>
      <c r="E70" t="str">
        <f>_xlfn.IFNA(VLOOKUP(A70,CLASS!A:I,5,FALSE),"")</f>
        <v>B</v>
      </c>
      <c r="F70" t="str">
        <f>_xlfn.IFNA(VLOOKUP(A70,CLASS!A:I,6,FALSE),"")</f>
        <v>B</v>
      </c>
      <c r="G70" t="str">
        <f>_xlfn.IFNA(VLOOKUP(A70,CLASS!A:I,7,FALSE),"")</f>
        <v>B</v>
      </c>
      <c r="H70" t="str">
        <f>_xlfn.IFNA(VLOOKUP(A70,CLASS!A:I,8,FALSE),"")</f>
        <v>B</v>
      </c>
      <c r="I70" t="str">
        <f>_xlfn.IFNA(VLOOKUP(A70,CLASS!A:I,9,FALSE),"")</f>
        <v>LDC</v>
      </c>
      <c r="J70" t="str">
        <f>_xlfn.IFNA((VLOOKUP(A70,CLASS!A:AY,10,FALSE)),"")</f>
        <v>CAM</v>
      </c>
      <c r="K70" t="str">
        <f>_xlfn.IFNA((VLOOKUP(J70,DivisionLookup!A:B,2,FALSE)),"")</f>
        <v>North</v>
      </c>
      <c r="L70">
        <f>VLOOKUP(B70,CLASS!B:AH,21,FALSE)</f>
        <v>0</v>
      </c>
      <c r="M70">
        <f>_xlfn.IFNA(VLOOKUP(E70,HandicapLookup!A:B,2,FALSE),"")</f>
        <v>10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t="str">
        <f>IF(R140&gt;1,J140,"")</f>
        <v/>
      </c>
      <c r="T70" t="str">
        <f>IF(R139&gt;=1,R139,"")</f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CLASS!A84</f>
        <v>89013</v>
      </c>
      <c r="B71" t="str">
        <f>CLASS!B84</f>
        <v>EE89013</v>
      </c>
      <c r="C71" t="str">
        <f>_xlfn.IFNA((VLOOKUP(A71,CLASS!A:AY,3,FALSE)),"")</f>
        <v>Anthony</v>
      </c>
      <c r="D71" t="str">
        <f>_xlfn.IFNA((VLOOKUP(A71,CLASS!A:AY,4,FALSE)),"")</f>
        <v>Hoskins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VLOOKUP(B71,CLASS!B:AH,21,FALSE)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S71" t="str">
        <f>IF(R141&gt;1,J141,"")</f>
        <v/>
      </c>
      <c r="T71" t="str">
        <f>IF(R140&gt;=1,R140,"")</f>
        <v/>
      </c>
      <c r="V71" s="6"/>
      <c r="W71" s="6"/>
      <c r="X71" s="6"/>
      <c r="Y71" s="6"/>
      <c r="Z71" s="6"/>
      <c r="AA71" s="6"/>
      <c r="AB71" s="6"/>
      <c r="AC71" s="6"/>
      <c r="AD71" s="6"/>
      <c r="AE71" s="6"/>
      <c r="AH71" s="6"/>
      <c r="AI71" s="3"/>
      <c r="AJ71" s="3"/>
      <c r="AK71" s="8"/>
      <c r="AL71" s="3"/>
      <c r="AM71" s="3"/>
      <c r="AN71" s="3"/>
      <c r="AO71" s="3"/>
      <c r="AP71" s="3"/>
      <c r="AQ71" s="3"/>
      <c r="AR71" s="3"/>
      <c r="AS71" s="3"/>
      <c r="AT71" s="3"/>
      <c r="AU71" s="8"/>
      <c r="AV71" s="3"/>
    </row>
    <row r="72" spans="1:48" hidden="1" x14ac:dyDescent="0.35">
      <c r="A72">
        <f>CLASS!A72</f>
        <v>136620</v>
      </c>
      <c r="B72" t="str">
        <f>CLASS!B72</f>
        <v>EE136620</v>
      </c>
      <c r="C72" t="str">
        <f>_xlfn.IFNA((VLOOKUP(A72,CLASS!A:AY,3,FALSE)),"")</f>
        <v>Oliver</v>
      </c>
      <c r="D72" t="str">
        <f>_xlfn.IFNA((VLOOKUP(A72,CLASS!A:AY,4,FALSE)),"")</f>
        <v>Raymond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S72" t="str">
        <f>IF(R142&gt;1,J142,"")</f>
        <v>EJC</v>
      </c>
      <c r="T72" t="str">
        <f>IF(R141&gt;=1,R141,"")</f>
        <v/>
      </c>
    </row>
    <row r="73" spans="1:48" x14ac:dyDescent="0.35">
      <c r="A73">
        <f>CLASS!A94</f>
        <v>126098</v>
      </c>
      <c r="B73" t="str">
        <f>CLASS!B94</f>
        <v>EE126098</v>
      </c>
      <c r="C73" t="str">
        <f>_xlfn.IFNA((VLOOKUP(A73,CLASS!A:AY,3,FALSE)),"")</f>
        <v>Sian</v>
      </c>
      <c r="D73" t="str">
        <f>_xlfn.IFNA((VLOOKUP(A73,CLASS!A:AY,4,FALSE)),"")</f>
        <v>Hoskins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LDY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IF(R143&gt;1,J143,"")</f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35">
      <c r="A74">
        <f>CLASS!A101</f>
        <v>108297</v>
      </c>
      <c r="B74" t="str">
        <f>CLASS!B101</f>
        <v>EE108297</v>
      </c>
      <c r="C74" t="str">
        <f>_xlfn.IFNA((VLOOKUP(A74,CLASS!A:AY,3,FALSE)),"")</f>
        <v>Ian</v>
      </c>
      <c r="D74" t="str">
        <f>_xlfn.IFNA((VLOOKUP(A74,CLASS!A:AY,4,FALSE)),"")</f>
        <v>Gander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IF(R144&gt;1,J144,"")</f>
        <v/>
      </c>
      <c r="T74" t="str">
        <f>IF(R143&gt;=1,R143,"")</f>
        <v/>
      </c>
      <c r="V74" s="6"/>
      <c r="W74" s="6"/>
      <c r="X74" s="6"/>
      <c r="Y74" s="6"/>
      <c r="Z74" s="6"/>
      <c r="AA74" s="6"/>
      <c r="AB74" s="6"/>
      <c r="AC74" s="6"/>
      <c r="AD74" s="6"/>
      <c r="AE74" s="6"/>
      <c r="AH74" s="6"/>
      <c r="AI74" s="3"/>
      <c r="AJ74" s="3"/>
      <c r="AK74" s="8"/>
      <c r="AL74" s="3"/>
      <c r="AM74" s="3"/>
      <c r="AN74" s="3"/>
      <c r="AO74" s="3"/>
      <c r="AP74" s="3"/>
      <c r="AQ74" s="3"/>
      <c r="AR74" s="3"/>
      <c r="AS74" s="3"/>
      <c r="AT74" s="3"/>
      <c r="AU74" s="8"/>
      <c r="AV74" s="3"/>
    </row>
    <row r="75" spans="1:48" x14ac:dyDescent="0.35">
      <c r="A75">
        <f>CLASS!A180</f>
        <v>137814</v>
      </c>
      <c r="B75" t="str">
        <f>CLASS!B180</f>
        <v>EE137814</v>
      </c>
      <c r="C75" t="str">
        <f>_xlfn.IFNA((VLOOKUP(A75,CLASS!A:AY,3,FALSE)),"")</f>
        <v>Stephen</v>
      </c>
      <c r="D75" t="str">
        <f>_xlfn.IFNA((VLOOKUP(A75,CLASS!A:AY,4,FALSE)),"")</f>
        <v>Crowley</v>
      </c>
      <c r="E75" t="str">
        <f>_xlfn.IFNA(VLOOKUP(A75,CLASS!A:I,5,FALSE),"")</f>
        <v>C</v>
      </c>
      <c r="F75" t="str">
        <f>_xlfn.IFNA(VLOOKUP(A75,CLASS!A:I,6,FALSE),"")</f>
        <v>C</v>
      </c>
      <c r="G75" t="str">
        <f>_xlfn.IFNA(VLOOKUP(A75,CLASS!A:I,7,FALSE),"")</f>
        <v>C</v>
      </c>
      <c r="H75" t="str">
        <f>_xlfn.IFNA(VLOOKUP(A75,CLASS!A:I,8,FALSE),"")</f>
        <v>C</v>
      </c>
      <c r="I75" t="str">
        <f>_xlfn.IFNA(VLOOKUP(A75,CLASS!A:I,9,FALSE),"")</f>
        <v>SNR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VLOOKUP(B75,CLASS!B:AH,21,FALSE)</f>
        <v>0</v>
      </c>
      <c r="M75">
        <f>_xlfn.IFNA(VLOOKUP(E75,HandicapLookup!A:B,2,FALSE),"")</f>
        <v>15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S75" t="str">
        <f>IF(R145&gt;1,J145,"")</f>
        <v/>
      </c>
      <c r="T75" t="str">
        <f>IF(R144&gt;=1,R144,"")</f>
        <v/>
      </c>
      <c r="V75" s="6"/>
      <c r="W75" s="6"/>
      <c r="X75" s="6"/>
      <c r="Y75" s="6"/>
      <c r="Z75" s="6"/>
      <c r="AA75" s="6"/>
      <c r="AB75" s="6"/>
      <c r="AC75" s="6"/>
      <c r="AD75" s="6"/>
      <c r="AE75" s="6"/>
      <c r="AH75" s="6"/>
      <c r="AI75" s="3"/>
      <c r="AJ75" s="3"/>
      <c r="AK75" s="8"/>
      <c r="AL75" s="3"/>
      <c r="AM75" s="3"/>
      <c r="AN75" s="3"/>
      <c r="AO75" s="3"/>
      <c r="AP75" s="3"/>
      <c r="AQ75" s="3"/>
      <c r="AR75" s="3"/>
      <c r="AS75" s="3"/>
      <c r="AT75" s="3"/>
      <c r="AU75" s="8"/>
      <c r="AV75" s="3"/>
    </row>
    <row r="76" spans="1:48" x14ac:dyDescent="0.35">
      <c r="A76">
        <f>CLASS!A206</f>
        <v>129718</v>
      </c>
      <c r="B76" t="str">
        <f>CLASS!B206</f>
        <v>EE129718</v>
      </c>
      <c r="C76" t="str">
        <f>_xlfn.IFNA((VLOOKUP(A76,CLASS!A:AY,3,FALSE)),"")</f>
        <v>Sophie</v>
      </c>
      <c r="D76" t="str">
        <f>_xlfn.IFNA((VLOOKUP(A76,CLASS!A:AY,4,FALSE)),"")</f>
        <v>Brookwell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LDY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VLOOKUP(B76,CLASS!B:AH,21,FALSE)</f>
        <v>0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S76" t="str">
        <f>IF(R146&gt;1,J146,"")</f>
        <v/>
      </c>
      <c r="T76" t="str">
        <f>IF(R145&gt;=1,R145,"")</f>
        <v/>
      </c>
    </row>
    <row r="77" spans="1:48" x14ac:dyDescent="0.35">
      <c r="A77">
        <f>CLASS!A148</f>
        <v>1969</v>
      </c>
      <c r="B77" t="str">
        <f>CLASS!B148</f>
        <v>EE1969</v>
      </c>
      <c r="C77" t="str">
        <f>_xlfn.IFNA((VLOOKUP(A77,CLASS!A:AY,3,FALSE)),"")</f>
        <v>Jane</v>
      </c>
      <c r="D77" t="str">
        <f>_xlfn.IFNA((VLOOKUP(A77,CLASS!A:AY,4,FALSE)),"")</f>
        <v>Bennett</v>
      </c>
      <c r="E77" t="str">
        <f>_xlfn.IFNA(VLOOKUP(A77,CLASS!A:I,5,FALSE),"")</f>
        <v>B</v>
      </c>
      <c r="F77" t="str">
        <f>_xlfn.IFNA(VLOOKUP(A77,CLASS!A:I,6,FALSE),"")</f>
        <v>B</v>
      </c>
      <c r="G77" t="str">
        <f>_xlfn.IFNA(VLOOKUP(A77,CLASS!A:I,7,FALSE),"")</f>
        <v>B</v>
      </c>
      <c r="H77" t="str">
        <f>_xlfn.IFNA(VLOOKUP(A77,CLASS!A:I,8,FALSE),"")</f>
        <v>B</v>
      </c>
      <c r="I77" t="str">
        <f>_xlfn.IFNA(VLOOKUP(A77,CLASS!A:I,9,FALSE),"")</f>
        <v>LDY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VLOOKUP(B77,CLASS!B:AH,21,FALSE)</f>
        <v>0</v>
      </c>
      <c r="M77">
        <f>_xlfn.IFNA(VLOOKUP(E77,HandicapLookup!A:B,2,FALSE),"")</f>
        <v>10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IF(R147&gt;1,J147,"")</f>
        <v/>
      </c>
    </row>
    <row r="78" spans="1:48" x14ac:dyDescent="0.35">
      <c r="A78">
        <f>CLASS!A29</f>
        <v>128948</v>
      </c>
      <c r="B78" t="str">
        <f>CLASS!B29</f>
        <v>EE128948</v>
      </c>
      <c r="C78" t="str">
        <f>_xlfn.IFNA((VLOOKUP(A78,CLASS!A:AY,3,FALSE)),"")</f>
        <v>Lee</v>
      </c>
      <c r="D78" t="str">
        <f>_xlfn.IFNA((VLOOKUP(A78,CLASS!A:AY,4,FALSE)),"")</f>
        <v>Knight</v>
      </c>
      <c r="E78" t="str">
        <f>_xlfn.IFNA(VLOOKUP(A78,CLASS!A:I,5,FALSE),"")</f>
        <v>AA</v>
      </c>
      <c r="F78" t="str">
        <f>_xlfn.IFNA(VLOOKUP(A78,CLASS!A:I,6,FALSE),"")</f>
        <v>AA</v>
      </c>
      <c r="G78" t="str">
        <f>_xlfn.IFNA(VLOOKUP(A78,CLASS!A:I,7,FALSE),"")</f>
        <v>AA</v>
      </c>
      <c r="H78" t="str">
        <f>_xlfn.IFNA(VLOOKUP(A78,CLASS!A:I,8,FALSE),"")</f>
        <v>AA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VLOOKUP(B78,CLASS!B:AH,21,FALSE)</f>
        <v>91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91</v>
      </c>
      <c r="S78" t="str">
        <f>IF(R148&gt;1,J148,"")</f>
        <v/>
      </c>
      <c r="T78" t="str">
        <f>IF(R147&gt;=1,R147,"")</f>
        <v/>
      </c>
    </row>
    <row r="79" spans="1:48" x14ac:dyDescent="0.35">
      <c r="A79">
        <f>CLASS!A37</f>
        <v>129151</v>
      </c>
      <c r="B79" t="str">
        <f>CLASS!B37</f>
        <v>EE129151</v>
      </c>
      <c r="C79" t="str">
        <f>_xlfn.IFNA((VLOOKUP(A79,CLASS!A:AY,3,FALSE)),"")</f>
        <v>Paul</v>
      </c>
      <c r="D79" t="str">
        <f>_xlfn.IFNA((VLOOKUP(A79,CLASS!A:AY,4,FALSE)),"")</f>
        <v>Finney</v>
      </c>
      <c r="E79" t="str">
        <f>_xlfn.IFNA(VLOOKUP(A79,CLASS!A:I,5,FALSE),"")</f>
        <v>AA</v>
      </c>
      <c r="F79" t="str">
        <f>_xlfn.IFNA(VLOOKUP(A79,CLASS!A:I,6,FALSE),"")</f>
        <v>AA</v>
      </c>
      <c r="G79" t="str">
        <f>_xlfn.IFNA(VLOOKUP(A79,CLASS!A:I,7,FALSE),"")</f>
        <v>AA</v>
      </c>
      <c r="H79" t="str">
        <f>_xlfn.IFNA(VLOOKUP(A79,CLASS!A:I,8,FALSE),"")</f>
        <v>AA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VLOOKUP(B79,CLASS!B:AH,21,FALSE)</f>
        <v>90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90</v>
      </c>
      <c r="S79" t="str">
        <f>IF(R149&gt;1,J149,"")</f>
        <v/>
      </c>
    </row>
    <row r="80" spans="1:48" x14ac:dyDescent="0.35">
      <c r="A80">
        <f>CLASS!A137</f>
        <v>98867</v>
      </c>
      <c r="B80" t="str">
        <f>CLASS!B137</f>
        <v>EE98867</v>
      </c>
      <c r="C80" t="str">
        <f>_xlfn.IFNA((VLOOKUP(A80,CLASS!A:AY,3,FALSE)),"")</f>
        <v>Christopher</v>
      </c>
      <c r="D80" t="str">
        <f>_xlfn.IFNA((VLOOKUP(A80,CLASS!A:AY,4,FALSE)),"")</f>
        <v>Bloxham</v>
      </c>
      <c r="E80" t="str">
        <f>_xlfn.IFNA(VLOOKUP(A80,CLASS!A:I,5,FALSE),"")</f>
        <v>B</v>
      </c>
      <c r="F80" t="str">
        <f>_xlfn.IFNA(VLOOKUP(A80,CLASS!A:I,6,FALSE),"")</f>
        <v>B</v>
      </c>
      <c r="G80" t="str">
        <f>_xlfn.IFNA(VLOOKUP(A80,CLASS!A:I,7,FALSE),"")</f>
        <v>B</v>
      </c>
      <c r="H80" t="str">
        <f>_xlfn.IFNA(VLOOKUP(A80,CLASS!A:I,8,FALSE),"")</f>
        <v>B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VLOOKUP(B80,CLASS!B:AH,21,FALSE)</f>
        <v>79</v>
      </c>
      <c r="M80">
        <f>_xlfn.IFNA(VLOOKUP(E80,HandicapLookup!A:B,2,FALSE),"")</f>
        <v>10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89</v>
      </c>
      <c r="S80" t="str">
        <f>IF(R150&gt;1,J150,"")</f>
        <v/>
      </c>
      <c r="T80" t="str">
        <f>IF(R149&gt;=1,R149,"")</f>
        <v/>
      </c>
    </row>
    <row r="81" spans="1:48" x14ac:dyDescent="0.35">
      <c r="A81">
        <f>CLASS!A30</f>
        <v>127262</v>
      </c>
      <c r="B81" t="str">
        <f>CLASS!B30</f>
        <v>EE127262</v>
      </c>
      <c r="C81" t="str">
        <f>_xlfn.IFNA((VLOOKUP(A81,CLASS!A:AY,3,FALSE)),"")</f>
        <v>Jaymie</v>
      </c>
      <c r="D81" t="str">
        <f>_xlfn.IFNA((VLOOKUP(A81,CLASS!A:AY,4,FALSE)),"")</f>
        <v>Sole</v>
      </c>
      <c r="E81" t="str">
        <f>_xlfn.IFNA(VLOOKUP(A81,CLASS!A:I,5,FALSE),"")</f>
        <v>AA</v>
      </c>
      <c r="F81" t="str">
        <f>_xlfn.IFNA(VLOOKUP(A81,CLASS!A:I,6,FALSE),"")</f>
        <v>AA</v>
      </c>
      <c r="G81" t="str">
        <f>_xlfn.IFNA(VLOOKUP(A81,CLASS!A:I,7,FALSE),"")</f>
        <v>AA</v>
      </c>
      <c r="H81" t="str">
        <f>_xlfn.IFNA(VLOOKUP(A81,CLASS!A:I,8,FALSE),"")</f>
        <v>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VLOOKUP(B81,CLASS!B:AH,21,FALSE)</f>
        <v>87</v>
      </c>
      <c r="M81">
        <f>_xlfn.IFNA(VLOOKUP(E81,HandicapLookup!A:B,2,FALSE),"")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87</v>
      </c>
      <c r="S81" t="str">
        <f>IF(R151&gt;1,J151,"")</f>
        <v/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x14ac:dyDescent="0.35">
      <c r="A82">
        <f>CLASS!A58</f>
        <v>50101</v>
      </c>
      <c r="B82" t="str">
        <f>CLASS!B58</f>
        <v>EE50101</v>
      </c>
      <c r="C82" t="str">
        <f>_xlfn.IFNA((VLOOKUP(A82,CLASS!A:AY,3,FALSE)),"")</f>
        <v>Adrian</v>
      </c>
      <c r="D82" t="str">
        <f>_xlfn.IFNA((VLOOKUP(A82,CLASS!A:AY,4,FALSE)),"")</f>
        <v>Samways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VLOOKUP(B82,CLASS!B:AH,21,FALSE)</f>
        <v>82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87</v>
      </c>
      <c r="S82" t="str">
        <f>IF(R152&gt;1,J152,"")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35">
      <c r="A83">
        <f>CLASS!A86</f>
        <v>132643</v>
      </c>
      <c r="B83" t="str">
        <f>CLASS!B86</f>
        <v>EE132643</v>
      </c>
      <c r="C83" t="str">
        <f>_xlfn.IFNA((VLOOKUP(A83,CLASS!A:AY,3,FALSE)),"")</f>
        <v>Nick</v>
      </c>
      <c r="D83" t="str">
        <f>_xlfn.IFNA((VLOOKUP(A83,CLASS!A:AY,4,FALSE)),"")</f>
        <v>Adams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VLOOKUP(B83,CLASS!B:AH,21,FALSE)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S83" t="str">
        <f>IF(R153&gt;1,J153,"")</f>
        <v/>
      </c>
    </row>
    <row r="84" spans="1:48" x14ac:dyDescent="0.35">
      <c r="A84">
        <f>CLASS!A55</f>
        <v>131219</v>
      </c>
      <c r="B84" t="str">
        <f>CLASS!B55</f>
        <v>EE131219</v>
      </c>
      <c r="C84" t="str">
        <f>_xlfn.IFNA((VLOOKUP(A84,CLASS!A:AY,3,FALSE)),"")</f>
        <v>Mark</v>
      </c>
      <c r="D84" t="str">
        <f>_xlfn.IFNA((VLOOKUP(A84,CLASS!A:AY,4,FALSE)),"")</f>
        <v>Hobbs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VLOOKUP(B84,CLASS!B:AH,21,FALSE)</f>
        <v>81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86</v>
      </c>
      <c r="S84" t="str">
        <f>IF(R154&gt;1,J154,"")</f>
        <v/>
      </c>
      <c r="T84" t="str">
        <f>IF(R153&gt;=1,R153,"")</f>
        <v/>
      </c>
    </row>
    <row r="85" spans="1:48" x14ac:dyDescent="0.35">
      <c r="A85">
        <f>CLASS!A60</f>
        <v>133056</v>
      </c>
      <c r="B85" t="str">
        <f>CLASS!B60</f>
        <v>EE133056</v>
      </c>
      <c r="C85" t="str">
        <f>_xlfn.IFNA((VLOOKUP(A85,CLASS!A:AY,3,FALSE)),"")</f>
        <v>David</v>
      </c>
      <c r="D85" t="str">
        <f>_xlfn.IFNA((VLOOKUP(A85,CLASS!A:AY,4,FALSE)),"")</f>
        <v>Lucas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VLOOKUP(B85,CLASS!B:AH,21,FALSE)</f>
        <v>79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84</v>
      </c>
      <c r="S85" t="str">
        <f>IF(R155&gt;1,J155,"")</f>
        <v/>
      </c>
      <c r="V85" s="6"/>
      <c r="W85" s="6"/>
      <c r="X85" s="6"/>
      <c r="Y85" s="6"/>
      <c r="Z85" s="6"/>
      <c r="AA85" s="6"/>
      <c r="AB85" s="6"/>
      <c r="AC85" s="6"/>
      <c r="AD85" s="6"/>
      <c r="AE85" s="6"/>
      <c r="AH85" s="6"/>
      <c r="AI85" s="3"/>
      <c r="AJ85" s="3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8"/>
      <c r="AV85" s="3"/>
    </row>
    <row r="86" spans="1:48" x14ac:dyDescent="0.35">
      <c r="A86">
        <f>CLASS!A79</f>
        <v>133490</v>
      </c>
      <c r="B86" t="str">
        <f>CLASS!B79</f>
        <v>EE133490</v>
      </c>
      <c r="C86" t="str">
        <f>_xlfn.IFNA((VLOOKUP(A86,CLASS!A:AY,3,FALSE)),"")</f>
        <v>Colin</v>
      </c>
      <c r="D86" t="str">
        <f>_xlfn.IFNA((VLOOKUP(A86,CLASS!A:AY,4,FALSE)),"")</f>
        <v>Ferguson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VLOOKUP(B86,CLASS!B:AH,21,FALSE)</f>
        <v>79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84</v>
      </c>
      <c r="S86" t="str">
        <f>IF(R156&gt;1,J156,"")</f>
        <v/>
      </c>
    </row>
    <row r="87" spans="1:48" x14ac:dyDescent="0.35">
      <c r="A87">
        <f>CLASS!A168</f>
        <v>124600</v>
      </c>
      <c r="B87" t="str">
        <f>CLASS!B168</f>
        <v>EE124600</v>
      </c>
      <c r="C87" t="str">
        <f>_xlfn.IFNA((VLOOKUP(A87,CLASS!A:AY,3,FALSE)),"")</f>
        <v>Richard</v>
      </c>
      <c r="D87" t="str">
        <f>_xlfn.IFNA((VLOOKUP(A87,CLASS!A:AY,4,FALSE)),"")</f>
        <v>Brown</v>
      </c>
      <c r="E87" t="str">
        <f>_xlfn.IFNA(VLOOKUP(A87,CLASS!A:I,5,FALSE),"")</f>
        <v>C</v>
      </c>
      <c r="F87" t="str">
        <f>_xlfn.IFNA(VLOOKUP(A87,CLASS!A:I,6,FALSE),"")</f>
        <v>C</v>
      </c>
      <c r="G87" t="str">
        <f>_xlfn.IFNA(VLOOKUP(A87,CLASS!A:I,7,FALSE),"")</f>
        <v>C</v>
      </c>
      <c r="H87" t="str">
        <f>_xlfn.IFNA(VLOOKUP(A87,CLASS!A:I,8,FALSE),"")</f>
        <v>C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VLOOKUP(B87,CLASS!B:AH,21,FALSE)</f>
        <v>69</v>
      </c>
      <c r="M87">
        <f>_xlfn.IFNA(VLOOKUP(E87,HandicapLookup!A:B,2,FALSE),"")</f>
        <v>15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84</v>
      </c>
      <c r="S87" t="str">
        <f>IF(R157&gt;1,J157,"")</f>
        <v/>
      </c>
      <c r="T87" t="str">
        <f>IF(R156&gt;=1,R156,"")</f>
        <v/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35">
      <c r="A88">
        <f>CLASS!A129</f>
        <v>3042</v>
      </c>
      <c r="B88" t="str">
        <f>CLASS!B129</f>
        <v>EE3042</v>
      </c>
      <c r="C88" t="str">
        <f>_xlfn.IFNA((VLOOKUP(A88,CLASS!A:AY,3,FALSE)),"")</f>
        <v>Lewis</v>
      </c>
      <c r="D88" t="str">
        <f>_xlfn.IFNA((VLOOKUP(A88,CLASS!A:AY,4,FALSE)),"")</f>
        <v>Cull</v>
      </c>
      <c r="E88" t="str">
        <f>_xlfn.IFNA(VLOOKUP(A88,CLASS!A:I,5,FALSE),"")</f>
        <v>B</v>
      </c>
      <c r="F88" t="str">
        <f>_xlfn.IFNA(VLOOKUP(A88,CLASS!A:I,6,FALSE),"")</f>
        <v>B</v>
      </c>
      <c r="G88" t="str">
        <f>_xlfn.IFNA(VLOOKUP(A88,CLASS!A:I,7,FALSE),"")</f>
        <v>B</v>
      </c>
      <c r="H88" t="str">
        <f>_xlfn.IFNA(VLOOKUP(A88,CLASS!A:I,8,FALSE),"")</f>
        <v>B</v>
      </c>
      <c r="I88" t="str">
        <f>_xlfn.IFNA(VLOOKUP(A88,CLASS!A:I,9,FALSE),"")</f>
        <v>VET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VLOOKUP(B88,CLASS!B:AH,21,FALSE)</f>
        <v>71</v>
      </c>
      <c r="M88">
        <f>_xlfn.IFNA(VLOOKUP(E88,HandicapLookup!A:B,2,FALSE),"")</f>
        <v>10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81</v>
      </c>
      <c r="R88">
        <v>863</v>
      </c>
      <c r="S88" t="s">
        <v>20</v>
      </c>
      <c r="T88">
        <v>863</v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35">
      <c r="A89">
        <f>CLASS!A71</f>
        <v>129598</v>
      </c>
      <c r="B89" t="str">
        <f>CLASS!B71</f>
        <v>EE129598</v>
      </c>
      <c r="C89" t="str">
        <f>_xlfn.IFNA((VLOOKUP(A89,CLASS!A:AY,3,FALSE)),"")</f>
        <v>James</v>
      </c>
      <c r="D89" t="str">
        <f>_xlfn.IFNA((VLOOKUP(A89,CLASS!A:AY,4,FALSE)),"")</f>
        <v>Mcguire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VLOOKUP(B89,CLASS!B:AH,21,FALSE)</f>
        <v>75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80</v>
      </c>
      <c r="S89" t="str">
        <f>IF(R159&gt;1,J159,"")</f>
        <v/>
      </c>
    </row>
    <row r="90" spans="1:48" x14ac:dyDescent="0.35">
      <c r="A90">
        <f>CLASS!A187</f>
        <v>141831</v>
      </c>
      <c r="B90" t="str">
        <f>CLASS!B187</f>
        <v>EE141831</v>
      </c>
      <c r="C90" t="str">
        <f>_xlfn.IFNA((VLOOKUP(A90,CLASS!A:AY,3,FALSE)),"")</f>
        <v>Neil</v>
      </c>
      <c r="D90" t="str">
        <f>_xlfn.IFNA((VLOOKUP(A90,CLASS!A:AY,4,FALSE)),"")</f>
        <v>Clark</v>
      </c>
      <c r="E90" t="str">
        <f>_xlfn.IFNA(VLOOKUP(A90,CLASS!A:I,5,FALSE),"")</f>
        <v>C</v>
      </c>
      <c r="F90" t="str">
        <f>_xlfn.IFNA(VLOOKUP(A90,CLASS!A:I,6,FALSE),"")</f>
        <v>C</v>
      </c>
      <c r="G90" t="str">
        <f>_xlfn.IFNA(VLOOKUP(A90,CLASS!A:I,7,FALSE),"")</f>
        <v>C</v>
      </c>
      <c r="H90" t="str">
        <f>_xlfn.IFNA(VLOOKUP(A90,CLASS!A:I,8,FALSE),"")</f>
        <v>C</v>
      </c>
      <c r="I90" t="str">
        <f>_xlfn.IFNA(VLOOKUP(A90,CLASS!A:I,9,FALSE),"")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VLOOKUP(B90,CLASS!B:AH,21,FALSE)</f>
        <v>64</v>
      </c>
      <c r="M90">
        <f>_xlfn.IFNA(VLOOKUP(E90,HandicapLookup!A:B,2,FALSE),"")</f>
        <v>15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79</v>
      </c>
      <c r="S90" t="str">
        <f>IF(R160&gt;1,J160,"")</f>
        <v/>
      </c>
      <c r="T90" t="str">
        <f>IF(R159&gt;=1,R159,"")</f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x14ac:dyDescent="0.35">
      <c r="A91">
        <f>CLASS!A171</f>
        <v>140643</v>
      </c>
      <c r="B91" t="str">
        <f>CLASS!B171</f>
        <v>EE140643</v>
      </c>
      <c r="C91" t="str">
        <f>_xlfn.IFNA((VLOOKUP(A91,CLASS!A:AY,3,FALSE)),"")</f>
        <v>Ray</v>
      </c>
      <c r="D91" t="str">
        <f>_xlfn.IFNA((VLOOKUP(A91,CLASS!A:AY,4,FALSE)),"")</f>
        <v>Sheppard</v>
      </c>
      <c r="E91" t="str">
        <f>_xlfn.IFNA(VLOOKUP(A91,CLASS!A:I,5,FALSE),"")</f>
        <v>C</v>
      </c>
      <c r="F91" t="str">
        <f>_xlfn.IFNA(VLOOKUP(A91,CLASS!A:I,6,FALSE),"")</f>
        <v>C</v>
      </c>
      <c r="G91" t="str">
        <f>_xlfn.IFNA(VLOOKUP(A91,CLASS!A:I,7,FALSE),"")</f>
        <v>C</v>
      </c>
      <c r="H91" t="str">
        <f>_xlfn.IFNA(VLOOKUP(A91,CLASS!A:I,8,FALSE),"")</f>
        <v>C</v>
      </c>
      <c r="I91" t="str">
        <f>_xlfn.IFNA(VLOOKUP(A91,CLASS!A:I,9,FALSE),"")</f>
        <v>SNR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VLOOKUP(B91,CLASS!B:AH,21,FALSE)</f>
        <v>63</v>
      </c>
      <c r="M91">
        <f>_xlfn.IFNA(VLOOKUP(E91,HandicapLookup!A:B,2,FALSE),"")</f>
        <v>15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78</v>
      </c>
      <c r="S91" t="str">
        <f>IF(R161&gt;1,J161,"")</f>
        <v/>
      </c>
      <c r="T91" t="str">
        <f>IF(R160&gt;=1,R160,"")</f>
        <v/>
      </c>
    </row>
    <row r="92" spans="1:48" x14ac:dyDescent="0.35">
      <c r="A92">
        <f>CLASS!A130</f>
        <v>133800</v>
      </c>
      <c r="B92" t="str">
        <f>CLASS!B130</f>
        <v>EE133800</v>
      </c>
      <c r="C92" t="str">
        <f>_xlfn.IFNA((VLOOKUP(A92,CLASS!A:AY,3,FALSE)),"")</f>
        <v>Guy</v>
      </c>
      <c r="D92" t="str">
        <f>_xlfn.IFNA((VLOOKUP(A92,CLASS!A:AY,4,FALSE)),"")</f>
        <v>Rudd</v>
      </c>
      <c r="E92" t="str">
        <f>_xlfn.IFNA(VLOOKUP(A92,CLASS!A:I,5,FALSE),"")</f>
        <v>B</v>
      </c>
      <c r="F92" t="str">
        <f>_xlfn.IFNA(VLOOKUP(A92,CLASS!A:I,6,FALSE),"")</f>
        <v>B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SNR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VLOOKUP(B92,CLASS!B:AH,21,FALSE)</f>
        <v>62</v>
      </c>
      <c r="M92">
        <f>_xlfn.IFNA(VLOOKUP(E92,HandicapLookup!A:B,2,FALSE),"")</f>
        <v>10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72</v>
      </c>
      <c r="S92" t="str">
        <f>IF(R162&gt;1,J162,"")</f>
        <v/>
      </c>
      <c r="V92" s="6"/>
      <c r="W92" s="6"/>
      <c r="X92" s="6"/>
      <c r="Y92" s="6"/>
      <c r="Z92" s="6"/>
      <c r="AA92" s="6"/>
      <c r="AB92" s="6"/>
      <c r="AC92" s="6"/>
      <c r="AD92" s="6"/>
      <c r="AE92" s="6"/>
      <c r="AH92" s="6"/>
      <c r="AI92" s="3"/>
      <c r="AJ92" s="3"/>
      <c r="AK92" s="8"/>
      <c r="AL92" s="3"/>
      <c r="AM92" s="3"/>
      <c r="AN92" s="3"/>
      <c r="AO92" s="3"/>
      <c r="AP92" s="3"/>
      <c r="AQ92" s="3"/>
      <c r="AR92" s="3"/>
      <c r="AS92" s="3"/>
      <c r="AT92" s="3"/>
      <c r="AU92" s="8"/>
      <c r="AV92" s="3"/>
    </row>
    <row r="93" spans="1:48" x14ac:dyDescent="0.35">
      <c r="A93">
        <f>CLASS!A82</f>
        <v>130250</v>
      </c>
      <c r="B93" t="str">
        <f>CLASS!B82</f>
        <v>EE130250</v>
      </c>
      <c r="C93" t="str">
        <f>_xlfn.IFNA((VLOOKUP(A93,CLASS!A:AY,3,FALSE)),"")</f>
        <v>Daniel</v>
      </c>
      <c r="D93" t="str">
        <f>_xlfn.IFNA((VLOOKUP(A93,CLASS!A:AY,4,FALSE)),"")</f>
        <v>Vallis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IF(R163&gt;1,J163,"")</f>
        <v/>
      </c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hidden="1" x14ac:dyDescent="0.35">
      <c r="A94">
        <f>CLASS!A76</f>
        <v>133480</v>
      </c>
      <c r="B94" t="str">
        <f>CLASS!B76</f>
        <v>EE133480</v>
      </c>
      <c r="C94" t="str">
        <f>_xlfn.IFNA((VLOOKUP(A94,CLASS!A:AY,3,FALSE)),"")</f>
        <v>Harry</v>
      </c>
      <c r="D94" t="str">
        <f>_xlfn.IFNA((VLOOKUP(A94,CLASS!A:AY,4,FALSE)),"")</f>
        <v>Piercy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CLT</v>
      </c>
      <c r="J94" t="str">
        <f>_xlfn.IFNA((VLOOKUP(A94,CLASS!A:AY,10,FALSE)),"")</f>
        <v>ST</v>
      </c>
      <c r="K94" t="str">
        <f>_xlfn.IFNA((VLOOKUP(J94,DivisionLookup!A:B,2,FALSE)),"")</f>
        <v>North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S94" t="str">
        <f>IF(R164&gt;1,J164,"")</f>
        <v/>
      </c>
    </row>
    <row r="95" spans="1:48" x14ac:dyDescent="0.35">
      <c r="A95">
        <f>CLASS!A40</f>
        <v>88473</v>
      </c>
      <c r="B95" t="str">
        <f>CLASS!B40</f>
        <v>EE88473</v>
      </c>
      <c r="C95" t="str">
        <f>_xlfn.IFNA((VLOOKUP(A95,CLASS!A:AY,3,FALSE)),"")</f>
        <v>Robert</v>
      </c>
      <c r="D95" t="str">
        <f>_xlfn.IFNA((VLOOKUP(A95,CLASS!A:AY,4,FALSE)),"")</f>
        <v>Taylor</v>
      </c>
      <c r="E95" t="str">
        <f>_xlfn.IFNA(VLOOKUP(A95,CLASS!A:I,5,FALSE),"")</f>
        <v>AA</v>
      </c>
      <c r="F95" t="str">
        <f>_xlfn.IFNA(VLOOKUP(A95,CLASS!A:I,6,FALSE),"")</f>
        <v>AA</v>
      </c>
      <c r="G95" t="str">
        <f>_xlfn.IFNA(VLOOKUP(A95,CLASS!A:I,7,FALSE),"")</f>
        <v>AA</v>
      </c>
      <c r="H95" t="str">
        <f>_xlfn.IFNA(VLOOKUP(A95,CLASS!A:I,8,FALSE),"")</f>
        <v>AA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VLOOKUP(B95,CLASS!B:AH,21,FALSE)</f>
        <v>0</v>
      </c>
      <c r="M95">
        <f>_xlfn.IFNA(VLOOKUP(E95,HandicapLookup!A:B,2,FALSE),"")</f>
        <v>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IF(R165&gt;1,J165,"")</f>
        <v/>
      </c>
      <c r="T95" t="str">
        <f>IF(R164&gt;=1,R164,"")</f>
        <v/>
      </c>
    </row>
    <row r="96" spans="1:48" x14ac:dyDescent="0.35">
      <c r="A96">
        <f>CLASS!A140</f>
        <v>137318</v>
      </c>
      <c r="B96" t="str">
        <f>CLASS!B140</f>
        <v>EE137318</v>
      </c>
      <c r="C96" t="str">
        <f>_xlfn.IFNA((VLOOKUP(A96,CLASS!A:AY,3,FALSE)),"")</f>
        <v>James</v>
      </c>
      <c r="D96" t="str">
        <f>_xlfn.IFNA((VLOOKUP(A96,CLASS!A:AY,4,FALSE)),"")</f>
        <v>Stafford</v>
      </c>
      <c r="E96" t="str">
        <f>_xlfn.IFNA(VLOOKUP(A96,CLASS!A:I,5,FALSE),"")</f>
        <v>B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_xlfn.IFNA(VLOOKUP(E96,HandicapLookup!A:B,2,FALSE),"")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IF(R166&gt;1,J166,"")</f>
        <v/>
      </c>
      <c r="T96" t="str">
        <f>IF(R165&gt;=1,R165,"")</f>
        <v/>
      </c>
    </row>
    <row r="97" spans="1:48" x14ac:dyDescent="0.35">
      <c r="A97">
        <f>CLASS!A151</f>
        <v>137287</v>
      </c>
      <c r="B97" t="str">
        <f>CLASS!B151</f>
        <v>EE137287</v>
      </c>
      <c r="C97" t="str">
        <f>_xlfn.IFNA((VLOOKUP(A97,CLASS!A:AY,3,FALSE)),"")</f>
        <v>Adam</v>
      </c>
      <c r="D97" t="str">
        <f>_xlfn.IFNA((VLOOKUP(A97,CLASS!A:AY,4,FALSE)),"")</f>
        <v>Poyser</v>
      </c>
      <c r="E97" t="str">
        <f>_xlfn.IFNA(VLOOKUP(A97,CLASS!A:I,5,FALSE),"")</f>
        <v>B</v>
      </c>
      <c r="F97" t="str">
        <f>_xlfn.IFNA(VLOOKUP(A97,CLASS!A:I,6,FALSE),"")</f>
        <v>B</v>
      </c>
      <c r="G97" t="str">
        <f>_xlfn.IFNA(VLOOKUP(A97,CLASS!A:I,7,FALSE),"")</f>
        <v>B</v>
      </c>
      <c r="H97" t="str">
        <f>_xlfn.IFNA(VLOOKUP(A97,CLASS!A:I,8,FALSE),"")</f>
        <v>B</v>
      </c>
      <c r="I97" t="str">
        <f>_xlfn.IFNA(VLOOKUP(A97,CLASS!A:I,9,FALSE),"")</f>
        <v>SNR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_xlfn.IFNA(VLOOKUP(E97,HandicapLookup!A:B,2,FALSE),"")</f>
        <v>10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IF(R167&gt;1,J167,"")</f>
        <v/>
      </c>
    </row>
    <row r="98" spans="1:48" x14ac:dyDescent="0.35">
      <c r="A98">
        <f>CLASS!A193</f>
        <v>138501</v>
      </c>
      <c r="B98" t="str">
        <f>CLASS!B193</f>
        <v>EE138501</v>
      </c>
      <c r="C98" t="str">
        <f>_xlfn.IFNA((VLOOKUP(A98,CLASS!A:AY,3,FALSE)),"")</f>
        <v>Joshua</v>
      </c>
      <c r="D98" t="str">
        <f>_xlfn.IFNA((VLOOKUP(A98,CLASS!A:AY,4,FALSE)),"")</f>
        <v>Poyser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CLT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VLOOKUP(B98,CLASS!B:AH,21,FALSE)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</row>
    <row r="99" spans="1:48" x14ac:dyDescent="0.35">
      <c r="A99">
        <f>CLASS!A199</f>
        <v>86765</v>
      </c>
      <c r="B99" t="str">
        <f>CLASS!B199</f>
        <v>EE86765</v>
      </c>
      <c r="C99" t="str">
        <f>_xlfn.IFNA((VLOOKUP(A99,CLASS!A:AY,3,FALSE)),"")</f>
        <v>LG</v>
      </c>
      <c r="D99" t="str">
        <f>_xlfn.IFNA((VLOOKUP(A99,CLASS!A:AY,4,FALSE)),"")</f>
        <v>Millard</v>
      </c>
      <c r="E99" t="str">
        <f>_xlfn.IFNA(VLOOKUP(A99,CLASS!A:I,5,FALSE),"")</f>
        <v>C</v>
      </c>
      <c r="F99" t="str">
        <f>_xlfn.IFNA(VLOOKUP(A99,CLASS!A:I,6,FALSE),"")</f>
        <v>C</v>
      </c>
      <c r="G99" t="str">
        <f>_xlfn.IFNA(VLOOKUP(A99,CLASS!A:I,7,FALSE),"")</f>
        <v>C</v>
      </c>
      <c r="H99" t="str">
        <f>_xlfn.IFNA(VLOOKUP(A99,CLASS!A:I,8,FALSE),"")</f>
        <v>C</v>
      </c>
      <c r="I99" t="str">
        <f>_xlfn.IFNA(VLOOKUP(A99,CLASS!A:I,9,FALSE),"")</f>
        <v>VET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15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S99" t="str">
        <f>IF(R169&gt;1,J169,"")</f>
        <v/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x14ac:dyDescent="0.35">
      <c r="A100">
        <f>CLASS!A38</f>
        <v>119703</v>
      </c>
      <c r="B100" t="str">
        <f>CLASS!B38</f>
        <v>EE119703</v>
      </c>
      <c r="C100" t="str">
        <f>_xlfn.IFNA((VLOOKUP(A100,CLASS!A:AY,3,FALSE)),"")</f>
        <v>Jason</v>
      </c>
      <c r="D100" t="str">
        <f>_xlfn.IFNA((VLOOKUP(A100,CLASS!A:AY,4,FALSE)),"")</f>
        <v>Mclean</v>
      </c>
      <c r="E100" t="str">
        <f>_xlfn.IFNA(VLOOKUP(A100,CLASS!A:I,5,FALSE),"")</f>
        <v>AA</v>
      </c>
      <c r="F100" t="str">
        <f>_xlfn.IFNA(VLOOKUP(A100,CLASS!A:I,6,FALSE),"")</f>
        <v>AA</v>
      </c>
      <c r="G100" t="str">
        <f>_xlfn.IFNA(VLOOKUP(A100,CLASS!A:I,7,FALSE),"")</f>
        <v>AA</v>
      </c>
      <c r="H100" t="str">
        <f>_xlfn.IFNA(VLOOKUP(A100,CLASS!A:I,8,FALSE),"")</f>
        <v>AA</v>
      </c>
      <c r="I100" t="str">
        <f>_xlfn.IFNA(VLOOKUP(A100,CLASS!A:I,9,FALSE),"")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IF(R170&gt;1,J170,"")</f>
        <v/>
      </c>
    </row>
    <row r="101" spans="1:48" x14ac:dyDescent="0.35">
      <c r="A101">
        <f>CLASS!A42</f>
        <v>126704</v>
      </c>
      <c r="B101" t="str">
        <f>CLASS!B42</f>
        <v>EE126704</v>
      </c>
      <c r="C101" t="str">
        <f>_xlfn.IFNA((VLOOKUP(A101,CLASS!A:AY,3,FALSE)),"")</f>
        <v>Jussi</v>
      </c>
      <c r="D101" t="str">
        <f>_xlfn.IFNA((VLOOKUP(A101,CLASS!A:AY,4,FALSE)),"")</f>
        <v>Maki-Hokkonen</v>
      </c>
      <c r="E101" t="str">
        <f>_xlfn.IFNA(VLOOKUP(A101,CLASS!A:I,5,FALSE),"")</f>
        <v>AA</v>
      </c>
      <c r="F101" t="str">
        <f>_xlfn.IFNA(VLOOKUP(A101,CLASS!A:I,6,FALSE),"")</f>
        <v>AA</v>
      </c>
      <c r="G101" t="str">
        <f>_xlfn.IFNA(VLOOKUP(A101,CLASS!A:I,7,FALSE),"")</f>
        <v>AA</v>
      </c>
      <c r="H101" t="str">
        <f>_xlfn.IFNA(VLOOKUP(A101,CLASS!A:I,8,FALSE),"")</f>
        <v>AA</v>
      </c>
      <c r="I101" t="str">
        <f>_xlfn.IFNA(VLOOKUP(A101,CLASS!A:I,9,FALSE),"")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IF(R171&gt;1,J171,"")</f>
        <v/>
      </c>
      <c r="T101" t="str">
        <f>IF(R170&gt;=1,R170,"")</f>
        <v/>
      </c>
    </row>
    <row r="102" spans="1:48" hidden="1" x14ac:dyDescent="0.35">
      <c r="A102">
        <f>CLASS!A102</f>
        <v>132398</v>
      </c>
      <c r="B102" t="str">
        <f>CLASS!B102</f>
        <v>EE132398</v>
      </c>
      <c r="C102" t="str">
        <f>_xlfn.IFNA((VLOOKUP(A102,CLASS!A:AY,3,FALSE)),"")</f>
        <v>Ross</v>
      </c>
      <c r="D102" t="str">
        <f>_xlfn.IFNA((VLOOKUP(A102,CLASS!A:AY,4,FALSE)),"")</f>
        <v>Holmes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0</v>
      </c>
      <c r="S102" t="str">
        <f>IF(R172&gt;1,J172,"")</f>
        <v/>
      </c>
    </row>
    <row r="103" spans="1:48" x14ac:dyDescent="0.35">
      <c r="A103">
        <f>CLASS!A12</f>
        <v>98171</v>
      </c>
      <c r="B103" t="str">
        <f>CLASS!B12</f>
        <v>EE98171</v>
      </c>
      <c r="C103" t="str">
        <f>_xlfn.IFNA((VLOOKUP(A103,CLASS!A:AY,3,FALSE)),"")</f>
        <v>Neil</v>
      </c>
      <c r="D103" t="str">
        <f>_xlfn.IFNA((VLOOKUP(A103,CLASS!A:AY,4,FALSE)),"")</f>
        <v>Lockton</v>
      </c>
      <c r="E103" t="str">
        <f>_xlfn.IFNA(VLOOKUP(A103,CLASS!A:I,5,FALSE),"")</f>
        <v>AAA</v>
      </c>
      <c r="F103" t="str">
        <f>_xlfn.IFNA(VLOOKUP(A103,CLASS!A:I,6,FALSE),"")</f>
        <v>AAA</v>
      </c>
      <c r="G103" t="str">
        <f>_xlfn.IFNA(VLOOKUP(A103,CLASS!A:I,7,FALSE),"")</f>
        <v>AAA</v>
      </c>
      <c r="H103" t="str">
        <f>_xlfn.IFNA(VLOOKUP(A103,CLASS!A:I,8,FALSE),"")</f>
        <v>AAA</v>
      </c>
      <c r="I103" t="str">
        <f>_xlfn.IFNA(VLOOKUP(A103,CLASS!A:I,9,FALSE),"")</f>
        <v>SNR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VLOOKUP(B103,CLASS!B:AH,21,FALSE)</f>
        <v>0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0</v>
      </c>
      <c r="S103" t="str">
        <f>IF(R173&gt;1,J173,"")</f>
        <v/>
      </c>
      <c r="T103" t="str">
        <f>IF(R172&gt;=1,R172,"")</f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hidden="1" x14ac:dyDescent="0.35">
      <c r="A104">
        <f>CLASS!A117</f>
        <v>85329</v>
      </c>
      <c r="B104" t="str">
        <f>CLASS!B117</f>
        <v>EE85329</v>
      </c>
      <c r="C104" t="str">
        <f>_xlfn.IFNA((VLOOKUP(A104,CLASS!A:AY,3,FALSE)),"")</f>
        <v>Michael</v>
      </c>
      <c r="D104" t="str">
        <f>_xlfn.IFNA((VLOOKUP(A104,CLASS!A:AY,4,FALSE)),"")</f>
        <v>Beatwell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VET</v>
      </c>
      <c r="J104" t="str">
        <f>_xlfn.IFNA((VLOOKUP(A104,CLASS!A:AY,10,FALSE)),"")</f>
        <v>CAM</v>
      </c>
      <c r="K104" t="str">
        <f>_xlfn.IFNA((VLOOKUP(J104,DivisionLookup!A:B,2,FALSE)),"")</f>
        <v>North</v>
      </c>
      <c r="L104">
        <f>VLOOKUP(B104,CLASS!B:AH,21,FALSE)</f>
        <v>0</v>
      </c>
      <c r="M104">
        <f>_xlfn.IFNA(VLOOKUP(E104,HandicapLookup!A:B,2,FALSE),"")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t="str">
        <f>IF(R174&gt;1,J174,"")</f>
        <v/>
      </c>
    </row>
    <row r="105" spans="1:48" x14ac:dyDescent="0.35">
      <c r="A105">
        <f>CLASS!A103</f>
        <v>128249</v>
      </c>
      <c r="B105" t="str">
        <f>CLASS!B103</f>
        <v>EE128249</v>
      </c>
      <c r="C105" t="str">
        <f>_xlfn.IFNA((VLOOKUP(A105,CLASS!A:AY,3,FALSE)),"")</f>
        <v>Ceyla</v>
      </c>
      <c r="D105" t="str">
        <f>_xlfn.IFNA((VLOOKUP(A105,CLASS!A:AY,4,FALSE)),"")</f>
        <v>Ismet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LDY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VLOOKUP(B105,CLASS!B:AH,21,FALSE)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0</v>
      </c>
      <c r="S105" t="str">
        <f>IF(R175&gt;1,J175,"")</f>
        <v/>
      </c>
    </row>
    <row r="106" spans="1:48" hidden="1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IF(R176&gt;1,J176,"")</f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hidden="1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S107" t="str">
        <f>IF(R177&gt;1,J177,"")</f>
        <v/>
      </c>
      <c r="V107" s="6"/>
      <c r="W107" s="6"/>
      <c r="X107" s="6"/>
    </row>
    <row r="108" spans="1:48" x14ac:dyDescent="0.35">
      <c r="A108">
        <f>CLASS!A138</f>
        <v>140166</v>
      </c>
      <c r="B108" t="str">
        <f>CLASS!B138</f>
        <v>EE140166</v>
      </c>
      <c r="C108" t="str">
        <f>_xlfn.IFNA((VLOOKUP(A108,CLASS!A:AY,3,FALSE)),"")</f>
        <v>Anthony</v>
      </c>
      <c r="D108" t="str">
        <f>_xlfn.IFNA((VLOOKUP(A108,CLASS!A:AY,4,FALSE)),"")</f>
        <v>Harvey</v>
      </c>
      <c r="E108" t="str">
        <f>_xlfn.IFNA(VLOOKUP(A108,CLASS!A:I,5,FALSE),"")</f>
        <v>B</v>
      </c>
      <c r="F108" t="str">
        <f>_xlfn.IFNA(VLOOKUP(A108,CLASS!A:I,6,FALSE),"")</f>
        <v>B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SNR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_xlfn.IFNA(VLOOKUP(E108,HandicapLookup!A:B,2,FALSE),"")</f>
        <v>10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0</v>
      </c>
      <c r="S108" t="str">
        <f>IF(R178&gt;1,J178,"")</f>
        <v/>
      </c>
    </row>
    <row r="109" spans="1:48" x14ac:dyDescent="0.35">
      <c r="A109" t="str">
        <f>CLASS!A90</f>
        <v>SS6007</v>
      </c>
      <c r="B109" t="str">
        <f>CLASS!B90</f>
        <v>SS6007</v>
      </c>
      <c r="C109" t="str">
        <f>_xlfn.IFNA((VLOOKUP(A109,CLASS!A:AY,3,FALSE)),"")</f>
        <v xml:space="preserve">Stewart </v>
      </c>
      <c r="D109" t="str">
        <f>_xlfn.IFNA((VLOOKUP(A109,CLASS!A:AY,4,FALSE)),"")</f>
        <v>Gordon</v>
      </c>
      <c r="E109" t="str">
        <f>_xlfn.IFNA(VLOOKUP(A109,CLASS!A:I,5,FALSE),"")</f>
        <v>A</v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>VET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t="str">
        <f>IF(R179&gt;1,J179,"")</f>
        <v/>
      </c>
    </row>
    <row r="110" spans="1:48" x14ac:dyDescent="0.35">
      <c r="A110">
        <f>CLASS!A154</f>
        <v>135148</v>
      </c>
      <c r="B110" t="str">
        <f>CLASS!B154</f>
        <v>EE135148</v>
      </c>
      <c r="C110" t="str">
        <f>_xlfn.IFNA((VLOOKUP(A110,CLASS!A:AY,3,FALSE)),"")</f>
        <v>Lauren</v>
      </c>
      <c r="D110" t="str">
        <f>_xlfn.IFNA((VLOOKUP(A110,CLASS!A:AY,4,FALSE)),"")</f>
        <v>Goodman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LDY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VLOOKUP(B110,CLASS!B:AH,21,FALSE)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35">
      <c r="A111">
        <f>CLASS!A81</f>
        <v>109844</v>
      </c>
      <c r="B111" t="str">
        <f>CLASS!B81</f>
        <v>EE109844</v>
      </c>
      <c r="C111" t="str">
        <f>_xlfn.IFNA((VLOOKUP(A111,CLASS!A:AY,3,FALSE)),"")</f>
        <v>Christopher</v>
      </c>
      <c r="D111" t="str">
        <f>_xlfn.IFNA((VLOOKUP(A111,CLASS!A:AY,4,FALSE)),"")</f>
        <v>Goodman</v>
      </c>
      <c r="E111" t="str">
        <f>_xlfn.IFNA(VLOOKUP(A111,CLASS!A:I,5,FALSE),"")</f>
        <v>A</v>
      </c>
      <c r="F111" t="str">
        <f>_xlfn.IFNA(VLOOKUP(A111,CLASS!A:I,6,FALSE),"")</f>
        <v>A</v>
      </c>
      <c r="G111" t="str">
        <f>_xlfn.IFNA(VLOOKUP(A111,CLASS!A:I,7,FALSE),"")</f>
        <v>A</v>
      </c>
      <c r="H111" t="str">
        <f>_xlfn.IFNA(VLOOKUP(A111,CLASS!A:I,8,FALSE),"")</f>
        <v>A</v>
      </c>
      <c r="I111" t="str">
        <f>_xlfn.IFNA(VLOOKUP(A111,CLASS!A:I,9,FALSE),"")</f>
        <v>SNR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VLOOKUP(B111,CLASS!B:AH,21,FALSE)</f>
        <v>0</v>
      </c>
      <c r="M111">
        <f>_xlfn.IFNA(VLOOKUP(E111,HandicapLookup!A:B,2,FALSE),"")</f>
        <v>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</row>
    <row r="112" spans="1:48" hidden="1" x14ac:dyDescent="0.35">
      <c r="A112">
        <f>CLASS!A112</f>
        <v>110109</v>
      </c>
      <c r="B112" t="str">
        <f>CLASS!B112</f>
        <v>EE110109</v>
      </c>
      <c r="C112" t="str">
        <f>_xlfn.IFNA((VLOOKUP(A112,CLASS!A:AY,3,FALSE)),"")</f>
        <v>David</v>
      </c>
      <c r="D112" t="str">
        <f>_xlfn.IFNA((VLOOKUP(A112,CLASS!A:AY,4,FALSE)),"")</f>
        <v>Hallybone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IF(R182&gt;1,J182,"")</f>
        <v/>
      </c>
      <c r="T112" t="str">
        <f>IF(R181&gt;=1,R181,"")</f>
        <v/>
      </c>
    </row>
    <row r="113" spans="1:48" x14ac:dyDescent="0.35">
      <c r="A113">
        <f>CLASS!A11</f>
        <v>115804</v>
      </c>
      <c r="B113" t="str">
        <f>CLASS!B11</f>
        <v>EE115804</v>
      </c>
      <c r="C113" t="str">
        <f>_xlfn.IFNA((VLOOKUP(A113,CLASS!A:AY,3,FALSE)),"")</f>
        <v>Sean</v>
      </c>
      <c r="D113" t="str">
        <f>_xlfn.IFNA((VLOOKUP(A113,CLASS!A:AY,4,FALSE)),"")</f>
        <v>Gamblen</v>
      </c>
      <c r="E113" t="str">
        <f>_xlfn.IFNA(VLOOKUP(A113,CLASS!A:I,5,FALSE),"")</f>
        <v>AAA</v>
      </c>
      <c r="F113" t="str">
        <f>_xlfn.IFNA(VLOOKUP(A113,CLASS!A:I,6,FALSE),"")</f>
        <v>AAA</v>
      </c>
      <c r="G113" t="str">
        <f>_xlfn.IFNA(VLOOKUP(A113,CLASS!A:I,7,FALSE),"")</f>
        <v>AAA</v>
      </c>
      <c r="H113" t="str">
        <f>_xlfn.IFNA(VLOOKUP(A113,CLASS!A:I,8,FALSE),"")</f>
        <v>AAA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VLOOKUP(B113,CLASS!B:AH,21,FALSE)</f>
        <v>0</v>
      </c>
      <c r="M113">
        <f>_xlfn.IFNA(VLOOKUP(E113,HandicapLookup!A:B,2,FALSE),"")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IF(R183&gt;1,J183,"")</f>
        <v/>
      </c>
      <c r="T113" t="str">
        <f>IF(R182&gt;=1,R182,"")</f>
        <v/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H113" s="6"/>
      <c r="AI113" s="3"/>
      <c r="AJ113" s="3"/>
      <c r="AK113" s="8"/>
      <c r="AL113" s="3"/>
      <c r="AM113" s="3"/>
      <c r="AN113" s="3"/>
      <c r="AO113" s="3"/>
      <c r="AP113" s="3"/>
      <c r="AQ113" s="3"/>
      <c r="AR113" s="3"/>
      <c r="AS113" s="3"/>
      <c r="AT113" s="3"/>
      <c r="AU113" s="8"/>
      <c r="AV113" s="3"/>
    </row>
    <row r="114" spans="1:48" x14ac:dyDescent="0.35">
      <c r="A114">
        <f>CLASS!A185</f>
        <v>139593</v>
      </c>
      <c r="B114" t="str">
        <f>CLASS!B185</f>
        <v>EE139593</v>
      </c>
      <c r="C114" t="str">
        <f>_xlfn.IFNA((VLOOKUP(A114,CLASS!A:AY,3,FALSE)),"")</f>
        <v>Charlie</v>
      </c>
      <c r="D114" t="str">
        <f>_xlfn.IFNA((VLOOKUP(A114,CLASS!A:AY,4,FALSE)),"")</f>
        <v>Faulds</v>
      </c>
      <c r="E114" t="str">
        <f>_xlfn.IFNA(VLOOKUP(A114,CLASS!A:I,5,FALSE),"")</f>
        <v>C</v>
      </c>
      <c r="F114" t="str">
        <f>_xlfn.IFNA(VLOOKUP(A114,CLASS!A:I,6,FALSE),"")</f>
        <v>C</v>
      </c>
      <c r="G114" t="str">
        <f>_xlfn.IFNA(VLOOKUP(A114,CLASS!A:I,7,FALSE),"")</f>
        <v>C</v>
      </c>
      <c r="H114" t="str">
        <f>_xlfn.IFNA(VLOOKUP(A114,CLASS!A:I,8,FALSE),"")</f>
        <v>C</v>
      </c>
      <c r="I114" t="str">
        <f>_xlfn.IFNA(VLOOKUP(A114,CLASS!A:I,9,FALSE),"")</f>
        <v>CLT</v>
      </c>
      <c r="J114" t="str">
        <f>_xlfn.IFNA((VLOOKUP(A114,CLASS!A:AY,10,FALSE)),"")</f>
        <v>OLSS</v>
      </c>
      <c r="K114" t="str">
        <f>_xlfn.IFNA((VLOOKUP(J114,DivisionLookup!A:B,2,FALSE)),"")</f>
        <v>South</v>
      </c>
      <c r="L114">
        <f>VLOOKUP(B114,CLASS!B:AH,21,FALSE)</f>
        <v>0</v>
      </c>
      <c r="M114">
        <f>_xlfn.IFNA(VLOOKUP(E114,HandicapLookup!A:B,2,FALSE),"")</f>
        <v>15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S114" t="str">
        <f>IF(R184&gt;1,J184,"")</f>
        <v/>
      </c>
    </row>
    <row r="115" spans="1:48" x14ac:dyDescent="0.35">
      <c r="A115">
        <f>CLASS!A10</f>
        <v>187</v>
      </c>
      <c r="B115" t="str">
        <f>CLASS!B10</f>
        <v>EE187</v>
      </c>
      <c r="C115" t="str">
        <f>_xlfn.IFNA((VLOOKUP(A115,CLASS!A:AY,3,FALSE)),"")</f>
        <v>Richard</v>
      </c>
      <c r="D115" t="str">
        <f>_xlfn.IFNA((VLOOKUP(A115,CLASS!A:AY,4,FALSE)),"")</f>
        <v>Faulds</v>
      </c>
      <c r="E115" t="str">
        <f>_xlfn.IFNA(VLOOKUP(A115,CLASS!A:I,5,FALSE),"")</f>
        <v>AAA</v>
      </c>
      <c r="F115" t="str">
        <f>_xlfn.IFNA(VLOOKUP(A115,CLASS!A:I,6,FALSE),"")</f>
        <v>AAA</v>
      </c>
      <c r="G115" t="str">
        <f>_xlfn.IFNA(VLOOKUP(A115,CLASS!A:I,7,FALSE),"")</f>
        <v>AAA</v>
      </c>
      <c r="H115" t="str">
        <f>_xlfn.IFNA(VLOOKUP(A115,CLASS!A:I,8,FALSE),"")</f>
        <v>AAA</v>
      </c>
      <c r="I115" t="str">
        <f>_xlfn.IFNA(VLOOKUP(A115,CLASS!A:I,9,FALSE),"")</f>
        <v>SNR</v>
      </c>
      <c r="J115" t="str">
        <f>_xlfn.IFNA((VLOOKUP(A115,CLASS!A:AY,10,FALSE)),"")</f>
        <v>OLSS</v>
      </c>
      <c r="K115" t="str">
        <f>_xlfn.IFNA((VLOOKUP(J115,DivisionLookup!A:B,2,FALSE)),"")</f>
        <v>South</v>
      </c>
      <c r="L115">
        <f>VLOOKUP(B115,CLASS!B:AH,21,FALSE)</f>
        <v>0</v>
      </c>
      <c r="M115">
        <f>_xlfn.IFNA(VLOOKUP(E115,HandicapLookup!A:B,2,FALSE),"")</f>
        <v>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S115" t="str">
        <f>IF(R185&gt;1,J185,"")</f>
        <v/>
      </c>
    </row>
    <row r="116" spans="1:48" x14ac:dyDescent="0.35">
      <c r="A116">
        <f>CLASS!A100</f>
        <v>1436</v>
      </c>
      <c r="B116" t="str">
        <f>CLASS!B100</f>
        <v>EE1436</v>
      </c>
      <c r="C116" t="str">
        <f>_xlfn.IFNA((VLOOKUP(A116,CLASS!A:AY,3,FALSE)),"")</f>
        <v>Tanya</v>
      </c>
      <c r="D116" t="str">
        <f>_xlfn.IFNA((VLOOKUP(A116,CLASS!A:AY,4,FALSE)),"")</f>
        <v>Faulds</v>
      </c>
      <c r="E116" t="str">
        <f>_xlfn.IFNA(VLOOKUP(A116,CLASS!A:I,5,FALSE),"")</f>
        <v>A</v>
      </c>
      <c r="F116" t="str">
        <f>_xlfn.IFNA(VLOOKUP(A116,CLASS!A:I,6,FALSE),"")</f>
        <v>A</v>
      </c>
      <c r="G116" t="str">
        <f>_xlfn.IFNA(VLOOKUP(A116,CLASS!A:I,7,FALSE),"")</f>
        <v>A</v>
      </c>
      <c r="H116" t="str">
        <f>_xlfn.IFNA(VLOOKUP(A116,CLASS!A:I,8,FALSE),"")</f>
        <v>A</v>
      </c>
      <c r="I116" t="str">
        <f>_xlfn.IFNA(VLOOKUP(A116,CLASS!A:I,9,FALSE),"")</f>
        <v>LDY</v>
      </c>
      <c r="J116" t="str">
        <f>_xlfn.IFNA((VLOOKUP(A116,CLASS!A:AY,10,FALSE)),"")</f>
        <v>OLSS</v>
      </c>
      <c r="K116" t="str">
        <f>_xlfn.IFNA((VLOOKUP(J116,DivisionLookup!A:B,2,FALSE)),"")</f>
        <v>South</v>
      </c>
      <c r="L116">
        <f>VLOOKUP(B116,CLASS!B:AH,21,FALSE)</f>
        <v>0</v>
      </c>
      <c r="M116">
        <f>_xlfn.IFNA(VLOOKUP(E116,HandicapLookup!A:B,2,FALSE),"")</f>
        <v>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S116" t="str">
        <f>IF(R186&gt;1,J186,"")</f>
        <v/>
      </c>
      <c r="T116" t="str">
        <f>IF(R185&gt;=1,R185,"")</f>
        <v/>
      </c>
    </row>
    <row r="117" spans="1:48" x14ac:dyDescent="0.35">
      <c r="A117">
        <f>CLASS!A196</f>
        <v>100000</v>
      </c>
      <c r="B117" t="str">
        <f>CLASS!B196</f>
        <v>EE100000</v>
      </c>
      <c r="C117" t="str">
        <f>_xlfn.IFNA((VLOOKUP(A117,CLASS!A:AY,3,FALSE)),"")</f>
        <v>Kenneth</v>
      </c>
      <c r="D117" t="str">
        <f>_xlfn.IFNA((VLOOKUP(A117,CLASS!A:AY,4,FALSE)),"")</f>
        <v>Farr</v>
      </c>
      <c r="E117" t="str">
        <f>_xlfn.IFNA(VLOOKUP(A117,CLASS!A:I,5,FALSE),"")</f>
        <v>C</v>
      </c>
      <c r="F117" t="str">
        <f>_xlfn.IFNA(VLOOKUP(A117,CLASS!A:I,6,FALSE),"")</f>
        <v>C</v>
      </c>
      <c r="G117" t="str">
        <f>_xlfn.IFNA(VLOOKUP(A117,CLASS!A:I,7,FALSE),"")</f>
        <v>C</v>
      </c>
      <c r="H117" t="str">
        <f>_xlfn.IFNA(VLOOKUP(A117,CLASS!A:I,8,FALSE),"")</f>
        <v>C</v>
      </c>
      <c r="I117" t="str">
        <f>_xlfn.IFNA(VLOOKUP(A117,CLASS!A:I,9,FALSE),"")</f>
        <v>VET</v>
      </c>
      <c r="J117" t="str">
        <f>_xlfn.IFNA((VLOOKUP(A117,CLASS!A:AY,10,FALSE)),"")</f>
        <v>OLSS</v>
      </c>
      <c r="K117" t="str">
        <f>_xlfn.IFNA((VLOOKUP(J117,DivisionLookup!A:B,2,FALSE)),"")</f>
        <v>South</v>
      </c>
      <c r="L117">
        <f>VLOOKUP(B117,CLASS!B:AH,21,FALSE)</f>
        <v>0</v>
      </c>
      <c r="M117">
        <f>_xlfn.IFNA(VLOOKUP(E117,HandicapLookup!A:B,2,FALSE),"")</f>
        <v>15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S117" t="str">
        <f>IF(R187&gt;1,J187,"")</f>
        <v/>
      </c>
      <c r="T117" t="str">
        <f>IF(R186&gt;=1,R186,"")</f>
        <v/>
      </c>
      <c r="V117" s="6"/>
      <c r="W117" s="6"/>
      <c r="X117" s="6"/>
      <c r="Y117" s="6"/>
    </row>
    <row r="118" spans="1:48" hidden="1" x14ac:dyDescent="0.35">
      <c r="A118">
        <f>CLASS!A118</f>
        <v>137654</v>
      </c>
      <c r="B118" t="str">
        <f>CLASS!B118</f>
        <v>EE137654</v>
      </c>
      <c r="C118" t="str">
        <f>_xlfn.IFNA((VLOOKUP(A118,CLASS!A:AY,3,FALSE)),"")</f>
        <v>Jake</v>
      </c>
      <c r="D118" t="str">
        <f>_xlfn.IFNA((VLOOKUP(A118,CLASS!A:AY,4,FALSE)),"")</f>
        <v>Meakins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ORST</v>
      </c>
      <c r="K118" t="str">
        <f>_xlfn.IFNA((VLOOKUP(J118,DivisionLookup!A:B,2,FALSE)),"")</f>
        <v>North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IF(R188&gt;1,J188,"")</f>
        <v/>
      </c>
      <c r="T118" t="str">
        <f>IF(R187&gt;=1,R187,"")</f>
        <v/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35">
      <c r="A119">
        <f>CLASS!A80</f>
        <v>124977</v>
      </c>
      <c r="B119" t="str">
        <f>CLASS!B80</f>
        <v>EE124977</v>
      </c>
      <c r="C119" t="str">
        <f>_xlfn.IFNA((VLOOKUP(A119,CLASS!A:AY,3,FALSE)),"")</f>
        <v>Robert</v>
      </c>
      <c r="D119" t="str">
        <f>_xlfn.IFNA((VLOOKUP(A119,CLASS!A:AY,4,FALSE)),"")</f>
        <v>Dawson</v>
      </c>
      <c r="E119" t="str">
        <f>_xlfn.IFNA(VLOOKUP(A119,CLASS!A:I,5,FALSE),"")</f>
        <v>A</v>
      </c>
      <c r="F119" t="str">
        <f>_xlfn.IFNA(VLOOKUP(A119,CLASS!A:I,6,FALSE),"")</f>
        <v>A</v>
      </c>
      <c r="G119" t="str">
        <f>_xlfn.IFNA(VLOOKUP(A119,CLASS!A:I,7,FALSE),"")</f>
        <v>A</v>
      </c>
      <c r="H119" t="str">
        <f>_xlfn.IFNA(VLOOKUP(A119,CLASS!A:I,8,FALSE),"")</f>
        <v>A</v>
      </c>
      <c r="I119" t="str">
        <f>_xlfn.IFNA(VLOOKUP(A119,CLASS!A:I,9,FALSE),"")</f>
        <v>SNR</v>
      </c>
      <c r="J119" t="str">
        <f>_xlfn.IFNA((VLOOKUP(A119,CLASS!A:AY,10,FALSE)),"")</f>
        <v>OLSS</v>
      </c>
      <c r="K119" t="str">
        <f>_xlfn.IFNA((VLOOKUP(J119,DivisionLookup!A:B,2,FALSE)),"")</f>
        <v>South</v>
      </c>
      <c r="L119">
        <f>VLOOKUP(B119,CLASS!B:AH,21,FALSE)</f>
        <v>0</v>
      </c>
      <c r="M119">
        <f>_xlfn.IFNA(VLOOKUP(E119,HandicapLookup!A:B,2,FALSE),"")</f>
        <v>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t="str">
        <f>IF(R189&gt;1,J189,"")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CLASS!A208</f>
        <v>127073</v>
      </c>
      <c r="B120" t="str">
        <f>CLASS!B208</f>
        <v>EE127073</v>
      </c>
      <c r="C120" t="str">
        <f>_xlfn.IFNA((VLOOKUP(A120,CLASS!A:AY,3,FALSE)),"")</f>
        <v>Timothy</v>
      </c>
      <c r="D120" t="str">
        <f>_xlfn.IFNA((VLOOKUP(A120,CLASS!A:AY,4,FALSE)),"")</f>
        <v>Dawson</v>
      </c>
      <c r="E120" t="str">
        <f>_xlfn.IFNA(VLOOKUP(A120,CLASS!A:I,5,FALSE),"")</f>
        <v>C</v>
      </c>
      <c r="F120" t="str">
        <f>_xlfn.IFNA(VLOOKUP(A120,CLASS!A:I,6,FALSE),"")</f>
        <v>C</v>
      </c>
      <c r="G120" t="str">
        <f>_xlfn.IFNA(VLOOKUP(A120,CLASS!A:I,7,FALSE),"")</f>
        <v>C</v>
      </c>
      <c r="H120" t="str">
        <f>_xlfn.IFNA(VLOOKUP(A120,CLASS!A:I,8,FALSE),"")</f>
        <v>C</v>
      </c>
      <c r="I120" t="str">
        <f>_xlfn.IFNA(VLOOKUP(A120,CLASS!A:I,9,FALSE),"")</f>
        <v>VET</v>
      </c>
      <c r="J120" t="str">
        <f>_xlfn.IFNA((VLOOKUP(A120,CLASS!A:AY,10,FALSE)),"")</f>
        <v>OLSS</v>
      </c>
      <c r="K120" t="str">
        <f>_xlfn.IFNA((VLOOKUP(J120,DivisionLookup!A:B,2,FALSE)),"")</f>
        <v>South</v>
      </c>
      <c r="L120">
        <f>VLOOKUP(B120,CLASS!B:AH,21,FALSE)</f>
        <v>0</v>
      </c>
      <c r="M120">
        <f>_xlfn.IFNA(VLOOKUP(E120,HandicapLookup!A:B,2,FALSE),"")</f>
        <v>15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IF(R190&gt;1,J190,"")</f>
        <v/>
      </c>
      <c r="T120" t="str">
        <f>IF(R189&gt;=1,R189,"")</f>
        <v/>
      </c>
    </row>
    <row r="121" spans="1:48" x14ac:dyDescent="0.35">
      <c r="A121">
        <f>CLASS!A44</f>
        <v>128615</v>
      </c>
      <c r="B121" t="str">
        <f>CLASS!B44</f>
        <v>EE128615</v>
      </c>
      <c r="C121" t="str">
        <f>_xlfn.IFNA((VLOOKUP(A121,CLASS!A:AY,3,FALSE)),"")</f>
        <v>Kevin</v>
      </c>
      <c r="D121" t="str">
        <f>_xlfn.IFNA((VLOOKUP(A121,CLASS!A:AY,4,FALSE)),"")</f>
        <v>Cummins</v>
      </c>
      <c r="E121" t="str">
        <f>_xlfn.IFNA(VLOOKUP(A121,CLASS!A:I,5,FALSE),"")</f>
        <v>AA</v>
      </c>
      <c r="F121" t="str">
        <f>_xlfn.IFNA(VLOOKUP(A121,CLASS!A:I,6,FALSE),"")</f>
        <v>AA</v>
      </c>
      <c r="G121" t="str">
        <f>_xlfn.IFNA(VLOOKUP(A121,CLASS!A:I,7,FALSE),"")</f>
        <v>AA</v>
      </c>
      <c r="H121" t="str">
        <f>_xlfn.IFNA(VLOOKUP(A121,CLASS!A:I,8,FALSE),"")</f>
        <v>AA</v>
      </c>
      <c r="I121" t="str">
        <f>_xlfn.IFNA(VLOOKUP(A121,CLASS!A:I,9,FALSE),"")</f>
        <v>SNR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VLOOKUP(B121,CLASS!B:AH,21,FALSE)</f>
        <v>0</v>
      </c>
      <c r="M121">
        <f>_xlfn.IFNA(VLOOKUP(E121,HandicapLookup!A:B,2,FALSE),"")</f>
        <v>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IF(R191&gt;1,J191,"")</f>
        <v/>
      </c>
    </row>
    <row r="122" spans="1:48" x14ac:dyDescent="0.35">
      <c r="A122">
        <f>CLASS!A205</f>
        <v>142752</v>
      </c>
      <c r="B122" t="str">
        <f>CLASS!B205</f>
        <v>EE142752</v>
      </c>
      <c r="C122" t="str">
        <f>_xlfn.IFNA((VLOOKUP(A122,CLASS!A:AY,3,FALSE)),"")</f>
        <v>Kathryn</v>
      </c>
      <c r="D122" t="str">
        <f>_xlfn.IFNA((VLOOKUP(A122,CLASS!A:AY,4,FALSE)),"")</f>
        <v>Coy</v>
      </c>
      <c r="E122" t="str">
        <f>_xlfn.IFNA(VLOOKUP(A122,CLASS!A:I,5,FALSE),"")</f>
        <v>C</v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>LDY</v>
      </c>
      <c r="J122" t="str">
        <f>_xlfn.IFNA((VLOOKUP(A122,CLASS!A:AY,10,FALSE)),"")</f>
        <v>OLSS</v>
      </c>
      <c r="K122" t="str">
        <f>_xlfn.IFNA((VLOOKUP(J122,DivisionLookup!A:B,2,FALSE)),"")</f>
        <v>South</v>
      </c>
      <c r="L122">
        <f>VLOOKUP(B122,CLASS!B:AH,21,FALSE)</f>
        <v>0</v>
      </c>
      <c r="M122">
        <f>_xlfn.IFNA(VLOOKUP(E122,HandicapLookup!A:B,2,FALSE),"")</f>
        <v>15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IF(R192&gt;1,J192,"")</f>
        <v/>
      </c>
    </row>
    <row r="123" spans="1:48" x14ac:dyDescent="0.35">
      <c r="A123">
        <f>CLASS!A99</f>
        <v>136712</v>
      </c>
      <c r="B123" t="str">
        <f>CLASS!B99</f>
        <v>EE136712</v>
      </c>
      <c r="C123" t="str">
        <f>_xlfn.IFNA((VLOOKUP(A123,CLASS!A:AY,3,FALSE)),"")</f>
        <v>Thomas</v>
      </c>
      <c r="D123" t="str">
        <f>_xlfn.IFNA((VLOOKUP(A123,CLASS!A:AY,4,FALSE)),"")</f>
        <v>Claydon</v>
      </c>
      <c r="E123" t="str">
        <f>_xlfn.IFNA(VLOOKUP(A123,CLASS!A:I,5,FALSE),"")</f>
        <v>A</v>
      </c>
      <c r="F123" t="str">
        <f>_xlfn.IFNA(VLOOKUP(A123,CLASS!A:I,6,FALSE),"")</f>
        <v>A</v>
      </c>
      <c r="G123" t="str">
        <f>_xlfn.IFNA(VLOOKUP(A123,CLASS!A:I,7,FALSE),"")</f>
        <v>A</v>
      </c>
      <c r="H123" t="str">
        <f>_xlfn.IFNA(VLOOKUP(A123,CLASS!A:I,8,FALSE),"")</f>
        <v>A</v>
      </c>
      <c r="I123" t="str">
        <f>_xlfn.IFNA(VLOOKUP(A123,CLASS!A:I,9,FALSE),"")</f>
        <v>SNR</v>
      </c>
      <c r="J123" t="str">
        <f>_xlfn.IFNA((VLOOKUP(A123,CLASS!A:AY,10,FALSE)),"")</f>
        <v>OLSS</v>
      </c>
      <c r="K123" t="str">
        <f>_xlfn.IFNA((VLOOKUP(J123,DivisionLookup!A:B,2,FALSE)),"")</f>
        <v>South</v>
      </c>
      <c r="L123">
        <f>VLOOKUP(B123,CLASS!B:AH,21,FALSE)</f>
        <v>0</v>
      </c>
      <c r="M123">
        <f>_xlfn.IFNA(VLOOKUP(E123,HandicapLookup!A:B,2,FALSE),"")</f>
        <v>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IF(R193&gt;1,J193,"")</f>
        <v/>
      </c>
      <c r="T123" t="str">
        <f>IF(R192&gt;=1,R192,"")</f>
        <v/>
      </c>
    </row>
    <row r="124" spans="1:48" x14ac:dyDescent="0.35">
      <c r="A124">
        <f>CLASS!A98</f>
        <v>132080</v>
      </c>
      <c r="B124" t="str">
        <f>CLASS!B98</f>
        <v>EE132080</v>
      </c>
      <c r="C124" t="str">
        <f>_xlfn.IFNA((VLOOKUP(A124,CLASS!A:AY,3,FALSE)),"")</f>
        <v>Daniel</v>
      </c>
      <c r="D124" t="str">
        <f>_xlfn.IFNA((VLOOKUP(A124,CLASS!A:AY,4,FALSE)),"")</f>
        <v>Carpenter</v>
      </c>
      <c r="E124" t="str">
        <f>_xlfn.IFNA(VLOOKUP(A124,CLASS!A:I,5,FALSE),"")</f>
        <v>A</v>
      </c>
      <c r="F124" t="str">
        <f>_xlfn.IFNA(VLOOKUP(A124,CLASS!A:I,6,FALSE),"")</f>
        <v>A</v>
      </c>
      <c r="G124" t="str">
        <f>_xlfn.IFNA(VLOOKUP(A124,CLASS!A:I,7,FALSE),"")</f>
        <v>A</v>
      </c>
      <c r="H124" t="str">
        <f>_xlfn.IFNA(VLOOKUP(A124,CLASS!A:I,8,FALSE),"")</f>
        <v>A</v>
      </c>
      <c r="I124" t="str">
        <f>_xlfn.IFNA(VLOOKUP(A124,CLASS!A:I,9,FALSE),"")</f>
        <v>JNR</v>
      </c>
      <c r="J124" t="str">
        <f>_xlfn.IFNA((VLOOKUP(A124,CLASS!A:AY,10,FALSE)),"")</f>
        <v>OLSS</v>
      </c>
      <c r="K124" t="str">
        <f>_xlfn.IFNA((VLOOKUP(J124,DivisionLookup!A:B,2,FALSE)),"")</f>
        <v>South</v>
      </c>
      <c r="L124">
        <f>VLOOKUP(B124,CLASS!B:AH,21,FALSE)</f>
        <v>0</v>
      </c>
      <c r="M124">
        <f>_xlfn.IFNA(VLOOKUP(E124,HandicapLookup!A:B,2,FALSE),"")</f>
        <v>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IF(R194&gt;1,J194,"")</f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hidden="1" x14ac:dyDescent="0.35">
      <c r="A125">
        <f>CLASS!A88</f>
        <v>111096</v>
      </c>
      <c r="B125" t="str">
        <f>CLASS!B88</f>
        <v>EE111096</v>
      </c>
      <c r="C125" t="str">
        <f>_xlfn.IFNA((VLOOKUP(A125,CLASS!A:AY,3,FALSE)),"")</f>
        <v>Craig</v>
      </c>
      <c r="D125" t="str">
        <f>_xlfn.IFNA((VLOOKUP(A125,CLASS!A:AY,4,FALSE)),"")</f>
        <v>Tolley</v>
      </c>
      <c r="E125" t="str">
        <f>_xlfn.IFNA(VLOOKUP(A125,CLASS!A:I,5,FALSE),"")</f>
        <v>A</v>
      </c>
      <c r="F125" t="str">
        <f>_xlfn.IFNA(VLOOKUP(A125,CLASS!A:I,6,FALSE),"")</f>
        <v>A</v>
      </c>
      <c r="G125" t="str">
        <f>_xlfn.IFNA(VLOOKUP(A125,CLASS!A:I,7,FALSE),"")</f>
        <v>A</v>
      </c>
      <c r="H125" t="str">
        <f>_xlfn.IFNA(VLOOKUP(A125,CLASS!A:I,8,FALSE),"")</f>
        <v>A</v>
      </c>
      <c r="I125" t="str">
        <f>_xlfn.IFNA(VLOOKUP(A125,CLASS!A:I,9,FALSE),"")</f>
        <v>SNR</v>
      </c>
      <c r="J125" t="str">
        <f>_xlfn.IFNA((VLOOKUP(A125,CLASS!A:AY,10,FALSE)),"")</f>
        <v>ORST</v>
      </c>
      <c r="K125" t="str">
        <f>_xlfn.IFNA((VLOOKUP(J125,DivisionLookup!A:B,2,FALSE)),"")</f>
        <v>North</v>
      </c>
      <c r="L125">
        <f>VLOOKUP(B125,CLASS!B:AH,21,FALSE)</f>
        <v>0</v>
      </c>
      <c r="M125">
        <f>_xlfn.IFNA(VLOOKUP(E125,HandicapLookup!A:B,2,FALSE),"")</f>
        <v>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IF(R195&gt;1,J195,"")</f>
        <v/>
      </c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H125" s="6"/>
      <c r="AI125" s="3"/>
      <c r="AJ125" s="3"/>
      <c r="AK125" s="8"/>
      <c r="AL125" s="3"/>
      <c r="AM125" s="3"/>
      <c r="AN125" s="3"/>
      <c r="AO125" s="3"/>
      <c r="AP125" s="3"/>
      <c r="AQ125" s="3"/>
      <c r="AR125" s="3"/>
      <c r="AS125" s="3"/>
      <c r="AT125" s="3"/>
      <c r="AU125" s="8"/>
      <c r="AV125" s="3"/>
    </row>
    <row r="126" spans="1:48" hidden="1" x14ac:dyDescent="0.35">
      <c r="A126">
        <f>CLASS!A194</f>
        <v>141272</v>
      </c>
      <c r="B126" t="str">
        <f>CLASS!B194</f>
        <v>EE141272</v>
      </c>
      <c r="C126" t="str">
        <f>_xlfn.IFNA((VLOOKUP(A126,CLASS!A:AY,3,FALSE)),"")</f>
        <v>Greg</v>
      </c>
      <c r="D126" t="str">
        <f>_xlfn.IFNA((VLOOKUP(A126,CLASS!A:AY,4,FALSE)),"")</f>
        <v>Holmes</v>
      </c>
      <c r="E126" t="str">
        <f>_xlfn.IFNA(VLOOKUP(A126,CLASS!A:I,5,FALSE),"")</f>
        <v>C</v>
      </c>
      <c r="F126" t="str">
        <f>_xlfn.IFNA(VLOOKUP(A126,CLASS!A:I,6,FALSE),"")</f>
        <v>C</v>
      </c>
      <c r="G126" t="str">
        <f>_xlfn.IFNA(VLOOKUP(A126,CLASS!A:I,7,FALSE),"")</f>
        <v>C</v>
      </c>
      <c r="H126" t="str">
        <f>_xlfn.IFNA(VLOOKUP(A126,CLASS!A:I,8,FALSE),"")</f>
        <v>C</v>
      </c>
      <c r="I126" t="str">
        <f>_xlfn.IFNA(VLOOKUP(A126,CLASS!A:I,9,FALSE),"")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VLOOKUP(B126,CLASS!B:AH,21,FALSE)</f>
        <v>0</v>
      </c>
      <c r="M126">
        <f>_xlfn.IFNA(VLOOKUP(E126,HandicapLookup!A:B,2,FALSE),"")</f>
        <v>15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IF(R196&gt;1,J196,"")</f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hidden="1" x14ac:dyDescent="0.35">
      <c r="A127">
        <f>CLASS!A35</f>
        <v>104418</v>
      </c>
      <c r="B127" t="str">
        <f>CLASS!B35</f>
        <v>EE104418</v>
      </c>
      <c r="C127" t="str">
        <f>_xlfn.IFNA((VLOOKUP(A127,CLASS!A:AY,3,FALSE)),"")</f>
        <v>Keith</v>
      </c>
      <c r="D127" t="str">
        <f>_xlfn.IFNA((VLOOKUP(A127,CLASS!A:AY,4,FALSE)),"")</f>
        <v>Hodgkinson</v>
      </c>
      <c r="E127" t="str">
        <f>_xlfn.IFNA(VLOOKUP(A127,CLASS!A:I,5,FALSE),"")</f>
        <v>AA</v>
      </c>
      <c r="F127" t="str">
        <f>_xlfn.IFNA(VLOOKUP(A127,CLASS!A:I,6,FALSE),"")</f>
        <v>AA</v>
      </c>
      <c r="G127" t="str">
        <f>_xlfn.IFNA(VLOOKUP(A127,CLASS!A:I,7,FALSE),"")</f>
        <v>AA</v>
      </c>
      <c r="H127" t="str">
        <f>_xlfn.IFNA(VLOOKUP(A127,CLASS!A:I,8,FALSE),"")</f>
        <v>AA</v>
      </c>
      <c r="I127" t="str">
        <f>_xlfn.IFNA(VLOOKUP(A127,CLASS!A:I,9,FALSE),"")</f>
        <v>VET</v>
      </c>
      <c r="J127" t="str">
        <f>_xlfn.IFNA((VLOOKUP(A127,CLASS!A:AY,10,FALSE)),"")</f>
        <v>DOV</v>
      </c>
      <c r="K127" t="str">
        <f>_xlfn.IFNA((VLOOKUP(J127,DivisionLookup!A:B,2,FALSE)),"")</f>
        <v>North</v>
      </c>
      <c r="L127">
        <f>VLOOKUP(B127,CLASS!B:AH,21,FALSE)</f>
        <v>0</v>
      </c>
      <c r="M127">
        <f>_xlfn.IFNA(VLOOKUP(E127,HandicapLookup!A:B,2,FALSE),"")</f>
        <v>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IF(R197&gt;1,J197,"")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x14ac:dyDescent="0.35">
      <c r="A128">
        <f>CLASS!A17</f>
        <v>128224</v>
      </c>
      <c r="B128" t="str">
        <f>CLASS!B17</f>
        <v>EE128224</v>
      </c>
      <c r="C128" t="str">
        <f>_xlfn.IFNA((VLOOKUP(A128,CLASS!A:AY,3,FALSE)),"")</f>
        <v>Joshua</v>
      </c>
      <c r="D128" t="str">
        <f>_xlfn.IFNA((VLOOKUP(A128,CLASS!A:AY,4,FALSE)),"")</f>
        <v>Brown</v>
      </c>
      <c r="E128" t="str">
        <f>_xlfn.IFNA(VLOOKUP(A128,CLASS!A:I,5,FALSE),"")</f>
        <v>AAA</v>
      </c>
      <c r="F128" t="str">
        <f>_xlfn.IFNA(VLOOKUP(A128,CLASS!A:I,6,FALSE),"")</f>
        <v>AAA</v>
      </c>
      <c r="G128" t="str">
        <f>_xlfn.IFNA(VLOOKUP(A128,CLASS!A:I,7,FALSE),"")</f>
        <v>AAA</v>
      </c>
      <c r="H128" t="str">
        <f>_xlfn.IFNA(VLOOKUP(A128,CLASS!A:I,8,FALSE),"")</f>
        <v>AAA</v>
      </c>
      <c r="I128" t="str">
        <f>_xlfn.IFNA(VLOOKUP(A128,CLASS!A:I,9,FALSE),"")</f>
        <v>SNR</v>
      </c>
      <c r="J128" t="str">
        <f>_xlfn.IFNA((VLOOKUP(A128,CLASS!A:AY,10,FALSE)),"")</f>
        <v>OLSS</v>
      </c>
      <c r="K128" t="str">
        <f>_xlfn.IFNA((VLOOKUP(J128,DivisionLookup!A:B,2,FALSE)),"")</f>
        <v>South</v>
      </c>
      <c r="L128">
        <f>VLOOKUP(B128,CLASS!B:AH,21,FALSE)</f>
        <v>0</v>
      </c>
      <c r="M128">
        <f>_xlfn.IFNA(VLOOKUP(E128,HandicapLookup!A:B,2,FALSE),"")</f>
        <v>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IF(R198&gt;1,J198,"")</f>
        <v/>
      </c>
    </row>
    <row r="129" spans="1:48" x14ac:dyDescent="0.35">
      <c r="A129">
        <f>CLASS!A16</f>
        <v>127052</v>
      </c>
      <c r="B129" t="str">
        <f>CLASS!B16</f>
        <v>EE127052</v>
      </c>
      <c r="C129" t="str">
        <f>_xlfn.IFNA((VLOOKUP(A129,CLASS!A:AY,3,FALSE)),"")</f>
        <v>James</v>
      </c>
      <c r="D129" t="str">
        <f>_xlfn.IFNA((VLOOKUP(A129,CLASS!A:AY,4,FALSE)),"")</f>
        <v>Bradley-Day</v>
      </c>
      <c r="E129" t="str">
        <f>_xlfn.IFNA(VLOOKUP(A129,CLASS!A:I,5,FALSE),"")</f>
        <v>AAA</v>
      </c>
      <c r="F129" t="str">
        <f>_xlfn.IFNA(VLOOKUP(A129,CLASS!A:I,6,FALSE),"")</f>
        <v>AAA</v>
      </c>
      <c r="G129" t="str">
        <f>_xlfn.IFNA(VLOOKUP(A129,CLASS!A:I,7,FALSE),"")</f>
        <v>AAA</v>
      </c>
      <c r="H129" t="str">
        <f>_xlfn.IFNA(VLOOKUP(A129,CLASS!A:I,8,FALSE),"")</f>
        <v>AAA</v>
      </c>
      <c r="I129" t="str">
        <f>_xlfn.IFNA(VLOOKUP(A129,CLASS!A:I,9,FALSE),"")</f>
        <v>JNR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VLOOKUP(B129,CLASS!B:AH,21,FALSE)</f>
        <v>0</v>
      </c>
      <c r="M129">
        <f>_xlfn.IFNA(VLOOKUP(E129,HandicapLookup!A:B,2,FALSE),"")</f>
        <v>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S129" t="str">
        <f>IF(R199&gt;1,J199,"")</f>
        <v/>
      </c>
    </row>
    <row r="130" spans="1:48" hidden="1" x14ac:dyDescent="0.35">
      <c r="A130">
        <f>CLASS!A83</f>
        <v>91465</v>
      </c>
      <c r="B130" t="str">
        <f>CLASS!B83</f>
        <v>EE91465</v>
      </c>
      <c r="C130" t="str">
        <f>_xlfn.IFNA((VLOOKUP(A130,CLASS!A:AY,3,FALSE)),"")</f>
        <v>Peter</v>
      </c>
      <c r="D130" t="str">
        <f>_xlfn.IFNA((VLOOKUP(A130,CLASS!A:AY,4,FALSE)),"")</f>
        <v>Critchley</v>
      </c>
      <c r="E130" t="str">
        <f>_xlfn.IFNA(VLOOKUP(A130,CLASS!A:I,5,FALSE),"")</f>
        <v>A</v>
      </c>
      <c r="F130" t="str">
        <f>_xlfn.IFNA(VLOOKUP(A130,CLASS!A:I,6,FALSE),"")</f>
        <v>A</v>
      </c>
      <c r="G130" t="str">
        <f>_xlfn.IFNA(VLOOKUP(A130,CLASS!A:I,7,FALSE),"")</f>
        <v>A</v>
      </c>
      <c r="H130" t="str">
        <f>_xlfn.IFNA(VLOOKUP(A130,CLASS!A:I,8,FALSE),"")</f>
        <v>A</v>
      </c>
      <c r="I130" t="str">
        <f>_xlfn.IFNA(VLOOKUP(A130,CLASS!A:I,9,FALSE),"")</f>
        <v>SNR</v>
      </c>
      <c r="J130" t="str">
        <f>_xlfn.IFNA((VLOOKUP(A130,CLASS!A:AY,10,FALSE)),"")</f>
        <v>DOV</v>
      </c>
      <c r="K130" t="str">
        <f>_xlfn.IFNA((VLOOKUP(J130,DivisionLookup!A:B,2,FALSE)),"")</f>
        <v>North</v>
      </c>
      <c r="L130">
        <f>VLOOKUP(B130,CLASS!B:AH,21,FALSE)</f>
        <v>0</v>
      </c>
      <c r="M130">
        <f>_xlfn.IFNA(VLOOKUP(E130,HandicapLookup!A:B,2,FALSE),"")</f>
        <v>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hidden="1" x14ac:dyDescent="0.35">
      <c r="A131">
        <f>CLASS!A22</f>
        <v>2744</v>
      </c>
      <c r="B131" t="str">
        <f>CLASS!B22</f>
        <v>EE2744</v>
      </c>
      <c r="C131" t="str">
        <f>_xlfn.IFNA((VLOOKUP(A131,CLASS!A:AY,3,FALSE)),"")</f>
        <v>John</v>
      </c>
      <c r="D131" t="str">
        <f>_xlfn.IFNA((VLOOKUP(A131,CLASS!A:AY,4,FALSE)),"")</f>
        <v>Wells</v>
      </c>
      <c r="E131" t="str">
        <f>_xlfn.IFNA(VLOOKUP(A131,CLASS!A:I,5,FALSE),"")</f>
        <v>AA</v>
      </c>
      <c r="F131" t="str">
        <f>_xlfn.IFNA(VLOOKUP(A131,CLASS!A:I,6,FALSE),"")</f>
        <v>AA</v>
      </c>
      <c r="G131" t="str">
        <f>_xlfn.IFNA(VLOOKUP(A131,CLASS!A:I,7,FALSE),"")</f>
        <v>AA</v>
      </c>
      <c r="H131" t="str">
        <f>_xlfn.IFNA(VLOOKUP(A131,CLASS!A:I,8,FALSE),"")</f>
        <v>AA</v>
      </c>
      <c r="I131" t="str">
        <f>_xlfn.IFNA(VLOOKUP(A131,CLASS!A:I,9,FALSE),"")</f>
        <v>VET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VLOOKUP(B131,CLASS!B:AH,21,FALSE)</f>
        <v>0</v>
      </c>
      <c r="M131">
        <f>_xlfn.IFNA(VLOOKUP(E131,HandicapLookup!A:B,2,FALSE),"")</f>
        <v>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IF(R201&gt;1,J201,"")</f>
        <v/>
      </c>
    </row>
    <row r="132" spans="1:48" hidden="1" x14ac:dyDescent="0.35">
      <c r="A132">
        <f>CLASS!A114</f>
        <v>71206</v>
      </c>
      <c r="B132" t="str">
        <f>CLASS!B114</f>
        <v>EE71206</v>
      </c>
      <c r="C132" t="str">
        <f>_xlfn.IFNA((VLOOKUP(A132,CLASS!A:AY,3,FALSE)),"")</f>
        <v>Stephen</v>
      </c>
      <c r="D132" t="str">
        <f>_xlfn.IFNA((VLOOKUP(A132,CLASS!A:AY,4,FALSE)),"")</f>
        <v>Coningsby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VET</v>
      </c>
      <c r="J132" t="str">
        <f>_xlfn.IFNA((VLOOKUP(A132,CLASS!A:AY,10,FALSE)),"")</f>
        <v>CAM</v>
      </c>
      <c r="K132" t="str">
        <f>_xlfn.IFNA((VLOOKUP(J132,DivisionLookup!A:B,2,FALSE)),"")</f>
        <v>North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IF(R202&gt;1,J202,"")</f>
        <v/>
      </c>
      <c r="T132" t="str">
        <f>IF(R201&gt;=1,R201,"")</f>
        <v/>
      </c>
    </row>
    <row r="133" spans="1:48" hidden="1" x14ac:dyDescent="0.35">
      <c r="A133">
        <f>CLASS!A133</f>
        <v>139783</v>
      </c>
      <c r="B133" t="str">
        <f>CLASS!B133</f>
        <v>EE139783</v>
      </c>
      <c r="C133" t="str">
        <f>_xlfn.IFNA((VLOOKUP(A133,CLASS!A:AY,3,FALSE)),"")</f>
        <v>Peter</v>
      </c>
      <c r="D133" t="str">
        <f>_xlfn.IFNA((VLOOKUP(A133,CLASS!A:AY,4,FALSE)),"")</f>
        <v>Skillen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VLOOKUP(B133,CLASS!B:AH,21,FALSE)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t="str">
        <f>IF(R203&gt;1,J203,"")</f>
        <v/>
      </c>
      <c r="T133" t="str">
        <f>IF(R202&gt;=1,R202,"")</f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35">
      <c r="A134">
        <f>CLASS!A176</f>
        <v>139306</v>
      </c>
      <c r="B134" t="str">
        <f>CLASS!B176</f>
        <v>EE139306</v>
      </c>
      <c r="C134" t="str">
        <f>_xlfn.IFNA((VLOOKUP(A134,CLASS!A:AY,3,FALSE)),"")</f>
        <v>Geoffrey</v>
      </c>
      <c r="D134" t="str">
        <f>_xlfn.IFNA((VLOOKUP(A134,CLASS!A:AY,4,FALSE)),"")</f>
        <v>Simmonds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SNR</v>
      </c>
      <c r="J134" t="str">
        <f>_xlfn.IFNA((VLOOKUP(A134,CLASS!A:AY,10,FALSE)),"")</f>
        <v>ORST</v>
      </c>
      <c r="K134" t="str">
        <f>_xlfn.IFNA((VLOOKUP(J134,DivisionLookup!A:B,2,FALSE)),"")</f>
        <v>North</v>
      </c>
      <c r="L134">
        <f>VLOOKUP(B134,CLASS!B:AH,21,FALSE)</f>
        <v>0</v>
      </c>
      <c r="M134">
        <f>_xlfn.IFNA(VLOOKUP(E134,HandicapLookup!A:B,2,FALSE),"")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R134">
        <v>297</v>
      </c>
      <c r="S134" t="s">
        <v>23</v>
      </c>
      <c r="T134">
        <v>297</v>
      </c>
    </row>
    <row r="135" spans="1:48" x14ac:dyDescent="0.35">
      <c r="A135">
        <f>CLASS!A15</f>
        <v>107759</v>
      </c>
      <c r="B135" t="str">
        <f>CLASS!B15</f>
        <v>EE107759</v>
      </c>
      <c r="C135" t="str">
        <f>_xlfn.IFNA((VLOOKUP(A135,CLASS!A:AY,3,FALSE)),"")</f>
        <v>James</v>
      </c>
      <c r="D135" t="str">
        <f>_xlfn.IFNA((VLOOKUP(A135,CLASS!A:AY,4,FALSE)),"")</f>
        <v>Attwood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OLSS</v>
      </c>
      <c r="K135" t="str">
        <f>_xlfn.IFNA((VLOOKUP(J135,DivisionLookup!A:B,2,FALSE)),"")</f>
        <v>South</v>
      </c>
      <c r="L135">
        <f>VLOOKUP(B135,CLASS!B:AH,21,FALSE)</f>
        <v>0</v>
      </c>
      <c r="M135">
        <f>_xlfn.IFNA(VLOOKUP(E135,HandicapLookup!A:B,2,FALSE),"")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S135" t="str">
        <f>IF(R205&gt;1,J205,"")</f>
        <v/>
      </c>
    </row>
    <row r="136" spans="1:48" x14ac:dyDescent="0.35">
      <c r="A136">
        <f>CLASS!A123</f>
        <v>138303</v>
      </c>
      <c r="B136" t="str">
        <f>CLASS!B123</f>
        <v>EE138303</v>
      </c>
      <c r="C136" t="str">
        <f>_xlfn.IFNA((VLOOKUP(A136,CLASS!A:AY,3,FALSE)),"")</f>
        <v>Brian</v>
      </c>
      <c r="D136" t="str">
        <f>_xlfn.IFNA((VLOOKUP(A136,CLASS!A:AY,4,FALSE)),"")</f>
        <v>Hartland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EJC</v>
      </c>
      <c r="K136" t="str">
        <f>_xlfn.IFNA((VLOOKUP(J136,DivisionLookup!A:B,2,FALSE)),"")</f>
        <v>South</v>
      </c>
      <c r="L136">
        <f>VLOOKUP(B136,CLASS!B:AH,21,FALSE)</f>
        <v>76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86</v>
      </c>
      <c r="S136" t="str">
        <f>IF(R206&gt;1,J206,"")</f>
        <v/>
      </c>
      <c r="T136" t="str">
        <f>IF(R205&gt;=1,R205,"")</f>
        <v/>
      </c>
    </row>
    <row r="137" spans="1:48" x14ac:dyDescent="0.35">
      <c r="A137">
        <f>CLASS!A142</f>
        <v>105589</v>
      </c>
      <c r="B137" t="str">
        <f>CLASS!B142</f>
        <v>EE105589</v>
      </c>
      <c r="C137" t="str">
        <f>_xlfn.IFNA((VLOOKUP(A137,CLASS!A:AY,3,FALSE)),"")</f>
        <v>Mark</v>
      </c>
      <c r="D137" t="str">
        <f>_xlfn.IFNA((VLOOKUP(A137,CLASS!A:AY,4,FALSE)),"")</f>
        <v>Blamey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EJC</v>
      </c>
      <c r="K137" t="str">
        <f>_xlfn.IFNA((VLOOKUP(J137,DivisionLookup!A:B,2,FALSE)),"")</f>
        <v>South</v>
      </c>
      <c r="L137">
        <f>VLOOKUP(B137,CLASS!B:AH,21,FALSE)</f>
        <v>73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83</v>
      </c>
      <c r="S137" t="str">
        <f>IF(R207&gt;1,J207,"")</f>
        <v/>
      </c>
      <c r="T137" t="str">
        <f>IF(R206&gt;=1,R206,"")</f>
        <v/>
      </c>
      <c r="V137" s="6"/>
      <c r="W137" s="6"/>
      <c r="X137" s="6"/>
      <c r="Y137" s="6"/>
    </row>
    <row r="138" spans="1:48" x14ac:dyDescent="0.35">
      <c r="A138">
        <f>CLASS!A125</f>
        <v>114087</v>
      </c>
      <c r="B138" t="str">
        <f>CLASS!B125</f>
        <v>EE114087</v>
      </c>
      <c r="C138" t="str">
        <f>_xlfn.IFNA((VLOOKUP(A138,CLASS!A:AY,3,FALSE)),"")</f>
        <v>Jackie</v>
      </c>
      <c r="D138" t="str">
        <f>_xlfn.IFNA((VLOOKUP(A138,CLASS!A:AY,4,FALSE)),"")</f>
        <v>Vines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LDY</v>
      </c>
      <c r="J138" t="str">
        <f>_xlfn.IFNA((VLOOKUP(A138,CLASS!A:AY,10,FALSE)),"")</f>
        <v>EJC</v>
      </c>
      <c r="K138" t="str">
        <f>_xlfn.IFNA((VLOOKUP(J138,DivisionLookup!A:B,2,FALSE)),"")</f>
        <v>South</v>
      </c>
      <c r="L138">
        <f>VLOOKUP(B138,CLASS!B:AH,21,FALSE)</f>
        <v>63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73</v>
      </c>
    </row>
    <row r="139" spans="1:48" x14ac:dyDescent="0.35">
      <c r="A139">
        <f>CLASS!A127</f>
        <v>130499</v>
      </c>
      <c r="B139" t="str">
        <f>CLASS!B127</f>
        <v>EE130499</v>
      </c>
      <c r="C139" t="str">
        <f>_xlfn.IFNA((VLOOKUP(A139,CLASS!A:AY,3,FALSE)),"")</f>
        <v>John</v>
      </c>
      <c r="D139" t="str">
        <f>_xlfn.IFNA((VLOOKUP(A139,CLASS!A:AY,4,FALSE)),"")</f>
        <v>Quartermaine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VET</v>
      </c>
      <c r="J139" t="str">
        <f>_xlfn.IFNA((VLOOKUP(A139,CLASS!A:AY,10,FALSE)),"")</f>
        <v>EJC</v>
      </c>
      <c r="K139" t="str">
        <f>_xlfn.IFNA((VLOOKUP(J139,DivisionLookup!A:B,2,FALSE)),"")</f>
        <v>South</v>
      </c>
      <c r="L139">
        <f>VLOOKUP(B139,CLASS!B:AH,21,FALSE)</f>
        <v>60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70</v>
      </c>
      <c r="S139" t="str">
        <f>IF(R209&gt;1,J209,"")</f>
        <v/>
      </c>
      <c r="T139" t="str">
        <f>IF(R208&gt;=1,R208,"")</f>
        <v/>
      </c>
    </row>
    <row r="140" spans="1:48" x14ac:dyDescent="0.35">
      <c r="A140">
        <f>CLASS!A202</f>
        <v>129813</v>
      </c>
      <c r="B140" t="str">
        <f>CLASS!B202</f>
        <v>EE129813</v>
      </c>
      <c r="C140" t="str">
        <f>_xlfn.IFNA((VLOOKUP(A140,CLASS!A:AY,3,FALSE)),"")</f>
        <v>Lain</v>
      </c>
      <c r="D140" t="str">
        <f>_xlfn.IFNA((VLOOKUP(A140,CLASS!A:AY,4,FALSE)),"")</f>
        <v>Blamey</v>
      </c>
      <c r="E140" t="str">
        <f>_xlfn.IFNA(VLOOKUP(A140,CLASS!A:I,5,FALSE),"")</f>
        <v>C</v>
      </c>
      <c r="F140" t="str">
        <f>_xlfn.IFNA(VLOOKUP(A140,CLASS!A:I,6,FALSE),"")</f>
        <v>C</v>
      </c>
      <c r="G140" t="str">
        <f>_xlfn.IFNA(VLOOKUP(A140,CLASS!A:I,7,FALSE),"")</f>
        <v>C</v>
      </c>
      <c r="H140" t="str">
        <f>_xlfn.IFNA(VLOOKUP(A140,CLASS!A:I,8,FALSE),"")</f>
        <v>C</v>
      </c>
      <c r="I140" t="str">
        <f>_xlfn.IFNA(VLOOKUP(A140,CLASS!A:I,9,FALSE),"")</f>
        <v>CLT</v>
      </c>
      <c r="J140" t="str">
        <f>_xlfn.IFNA((VLOOKUP(A140,CLASS!A:AY,10,FALSE)),"")</f>
        <v>EJC</v>
      </c>
      <c r="K140" t="str">
        <f>_xlfn.IFNA((VLOOKUP(J140,DivisionLookup!A:B,2,FALSE)),"")</f>
        <v>South</v>
      </c>
      <c r="L140">
        <f>VLOOKUP(B140,CLASS!B:AH,21,FALSE)</f>
        <v>53</v>
      </c>
      <c r="M140">
        <f>_xlfn.IFNA(VLOOKUP(E140,HandicapLookup!A:B,2,FALSE),"")</f>
        <v>15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68</v>
      </c>
      <c r="T140" t="str">
        <f>IF(R209&gt;=1,R209,"")</f>
        <v/>
      </c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35">
      <c r="A141">
        <f>CLASS!A85</f>
        <v>92903</v>
      </c>
      <c r="B141" t="str">
        <f>CLASS!B85</f>
        <v>EE92903</v>
      </c>
      <c r="C141" t="str">
        <f>_xlfn.IFNA((VLOOKUP(A141,CLASS!A:AY,3,FALSE)),"")</f>
        <v>Shaun</v>
      </c>
      <c r="D141" t="str">
        <f>_xlfn.IFNA((VLOOKUP(A141,CLASS!A:AY,4,FALSE)),"")</f>
        <v>Mcnamara</v>
      </c>
      <c r="E141" t="str">
        <f>_xlfn.IFNA(VLOOKUP(A141,CLASS!A:I,5,FALSE),"")</f>
        <v>A</v>
      </c>
      <c r="F141" t="str">
        <f>_xlfn.IFNA(VLOOKUP(A141,CLASS!A:I,6,FALSE),"")</f>
        <v>A</v>
      </c>
      <c r="G141" t="str">
        <f>_xlfn.IFNA(VLOOKUP(A141,CLASS!A:I,7,FALSE),"")</f>
        <v>A</v>
      </c>
      <c r="H141" t="str">
        <f>_xlfn.IFNA(VLOOKUP(A141,CLASS!A:I,8,FALSE),"")</f>
        <v>A</v>
      </c>
      <c r="I141" t="str">
        <f>_xlfn.IFNA(VLOOKUP(A141,CLASS!A:I,9,FALSE),"")</f>
        <v>VET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VLOOKUP(B141,CLASS!B:AH,21,FALSE)</f>
        <v>0</v>
      </c>
      <c r="M141">
        <f>_xlfn.IFNA(VLOOKUP(E141,HandicapLookup!A:B,2,FALSE),"")</f>
        <v>5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IF(R211&gt;1,J211,"")</f>
        <v/>
      </c>
      <c r="T141" t="str">
        <f>IF(R210&gt;=1,R210,"")</f>
        <v/>
      </c>
    </row>
    <row r="142" spans="1:48" x14ac:dyDescent="0.35">
      <c r="A142">
        <f>CLASS!A73</f>
        <v>110699</v>
      </c>
      <c r="B142" t="str">
        <f>CLASS!B73</f>
        <v>EE110699</v>
      </c>
      <c r="C142" t="str">
        <f>_xlfn.IFNA((VLOOKUP(A142,CLASS!A:AY,3,FALSE)),"")</f>
        <v>Steve</v>
      </c>
      <c r="D142" t="str">
        <f>_xlfn.IFNA((VLOOKUP(A142,CLASS!A:AY,4,FALSE)),"")</f>
        <v>Pinchin</v>
      </c>
      <c r="E142" t="str">
        <f>_xlfn.IFNA(VLOOKUP(A142,CLASS!A:I,5,FALSE),"")</f>
        <v>A</v>
      </c>
      <c r="F142" t="str">
        <f>_xlfn.IFNA(VLOOKUP(A142,CLASS!A:I,6,FALSE),"")</f>
        <v>A</v>
      </c>
      <c r="G142" t="str">
        <f>_xlfn.IFNA(VLOOKUP(A142,CLASS!A:I,7,FALSE),"")</f>
        <v>A</v>
      </c>
      <c r="H142" t="str">
        <f>_xlfn.IFNA(VLOOKUP(A142,CLASS!A:I,8,FALSE),"")</f>
        <v>A</v>
      </c>
      <c r="I142" t="str">
        <f>_xlfn.IFNA(VLOOKUP(A142,CLASS!A:I,9,FALSE),"")</f>
        <v>VET</v>
      </c>
      <c r="J142" t="str">
        <f>_xlfn.IFNA((VLOOKUP(A142,CLASS!A:AY,10,FALSE)),"")</f>
        <v>EJC</v>
      </c>
      <c r="K142" t="str">
        <f>_xlfn.IFNA((VLOOKUP(J142,DivisionLookup!A:B,2,FALSE)),"")</f>
        <v>South</v>
      </c>
      <c r="L142">
        <f>VLOOKUP(B142,CLASS!B:AH,21,FALSE)</f>
        <v>61</v>
      </c>
      <c r="M142">
        <f>_xlfn.IFNA(VLOOKUP(E142,HandicapLookup!A:B,2,FALSE),"")</f>
        <v>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66</v>
      </c>
      <c r="R142">
        <v>446</v>
      </c>
      <c r="S142" t="s">
        <v>17</v>
      </c>
      <c r="T142">
        <v>446</v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35">
      <c r="A143">
        <f>CLASS!A141</f>
        <v>119717</v>
      </c>
      <c r="B143" t="str">
        <f>CLASS!B141</f>
        <v>EE119717</v>
      </c>
      <c r="C143" t="str">
        <f>_xlfn.IFNA((VLOOKUP(A143,CLASS!A:AY,3,FALSE)),"")</f>
        <v>Matthew</v>
      </c>
      <c r="D143" t="str">
        <f>_xlfn.IFNA((VLOOKUP(A143,CLASS!A:AY,4,FALSE)),"")</f>
        <v>Sudds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SNR</v>
      </c>
      <c r="J143" t="str">
        <f>_xlfn.IFNA((VLOOKUP(A143,CLASS!A:AY,10,FALSE)),"")</f>
        <v>EJC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IF(R213&gt;1,J213,"")</f>
        <v/>
      </c>
      <c r="T143" t="str">
        <f>IF(R212&gt;=1,R212,"")</f>
        <v/>
      </c>
    </row>
    <row r="144" spans="1:48" x14ac:dyDescent="0.35">
      <c r="A144">
        <f>CLASS!A145</f>
        <v>112272</v>
      </c>
      <c r="B144" t="str">
        <f>CLASS!B145</f>
        <v>EE112272</v>
      </c>
      <c r="C144" t="str">
        <f>_xlfn.IFNA((VLOOKUP(A144,CLASS!A:AY,3,FALSE)),"")</f>
        <v>Philip</v>
      </c>
      <c r="D144" t="str">
        <f>_xlfn.IFNA((VLOOKUP(A144,CLASS!A:AY,4,FALSE)),"")</f>
        <v>Seastram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IF(R214&gt;1,J214,"")</f>
        <v/>
      </c>
      <c r="T144" t="str">
        <f>IF(R213&gt;=1,R213,"")</f>
        <v/>
      </c>
    </row>
    <row r="145" spans="1:48" x14ac:dyDescent="0.35">
      <c r="A145">
        <f>CLASS!A211</f>
        <v>136394</v>
      </c>
      <c r="B145" t="str">
        <f>CLASS!B211</f>
        <v>EE136394</v>
      </c>
      <c r="C145" t="str">
        <f>_xlfn.IFNA((VLOOKUP(A145,CLASS!A:AY,3,FALSE)),"")</f>
        <v xml:space="preserve">Mark </v>
      </c>
      <c r="D145" t="str">
        <f>_xlfn.IFNA((VLOOKUP(A145,CLASS!A:AY,4,FALSE)),"")</f>
        <v>Phipps</v>
      </c>
      <c r="E145" t="str">
        <f>_xlfn.IFNA(VLOOKUP(A145,CLASS!A:I,5,FALSE),"")</f>
        <v>C</v>
      </c>
      <c r="F145" t="str">
        <f>_xlfn.IFNA(VLOOKUP(A145,CLASS!A:I,6,FALSE),"")</f>
        <v>C</v>
      </c>
      <c r="G145" t="str">
        <f>_xlfn.IFNA(VLOOKUP(A145,CLASS!A:I,7,FALSE),"")</f>
        <v>C</v>
      </c>
      <c r="H145" t="str">
        <f>_xlfn.IFNA(VLOOKUP(A145,CLASS!A:I,8,FALSE),"")</f>
        <v>C</v>
      </c>
      <c r="I145" t="str">
        <f>_xlfn.IFNA(VLOOKUP(A145,CLASS!A:I,9,FALSE),"")</f>
        <v>SNR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15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IF(R215&gt;1,J215,"")</f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hidden="1" x14ac:dyDescent="0.35">
      <c r="A146">
        <f>CLASS!A200</f>
        <v>1947</v>
      </c>
      <c r="B146" t="str">
        <f>CLASS!B200</f>
        <v>EE1947</v>
      </c>
      <c r="C146" t="str">
        <f>_xlfn.IFNA((VLOOKUP(A146,CLASS!A:AY,3,FALSE)),"")</f>
        <v>Robert</v>
      </c>
      <c r="D146" t="str">
        <f>_xlfn.IFNA((VLOOKUP(A146,CLASS!A:AY,4,FALSE)),"")</f>
        <v>Newsham</v>
      </c>
      <c r="E146" t="str">
        <f>_xlfn.IFNA(VLOOKUP(A146,CLASS!A:I,5,FALSE),"")</f>
        <v>C</v>
      </c>
      <c r="F146" t="str">
        <f>_xlfn.IFNA(VLOOKUP(A146,CLASS!A:I,6,FALSE),"")</f>
        <v>C</v>
      </c>
      <c r="G146" t="str">
        <f>_xlfn.IFNA(VLOOKUP(A146,CLASS!A:I,7,FALSE),"")</f>
        <v>C</v>
      </c>
      <c r="H146" t="str">
        <f>_xlfn.IFNA(VLOOKUP(A146,CLASS!A:I,8,FALSE),"")</f>
        <v>C</v>
      </c>
      <c r="I146" t="str">
        <f>_xlfn.IFNA(VLOOKUP(A146,CLASS!A:I,9,FALSE),"")</f>
        <v>VET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VLOOKUP(B146,CLASS!B:AH,21,FALSE)</f>
        <v>0</v>
      </c>
      <c r="M146">
        <f>_xlfn.IFNA(VLOOKUP(E146,HandicapLookup!A:B,2,FALSE),"")</f>
        <v>15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IF(R216&gt;1,J216,"")</f>
        <v/>
      </c>
      <c r="T146" t="str">
        <f>IF(R215&gt;=1,R215,"")</f>
        <v/>
      </c>
    </row>
    <row r="147" spans="1:48" x14ac:dyDescent="0.35">
      <c r="A147">
        <f>CLASS!A150</f>
        <v>132107</v>
      </c>
      <c r="B147" t="str">
        <f>CLASS!B150</f>
        <v>EE132107</v>
      </c>
      <c r="C147" t="str">
        <f>_xlfn.IFNA((VLOOKUP(A147,CLASS!A:AY,3,FALSE)),"")</f>
        <v>Daniel</v>
      </c>
      <c r="D147" t="str">
        <f>_xlfn.IFNA((VLOOKUP(A147,CLASS!A:AY,4,FALSE)),"")</f>
        <v>Parsons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SNR</v>
      </c>
      <c r="J147" t="str">
        <f>_xlfn.IFNA((VLOOKUP(A147,CLASS!A:AY,10,FALSE)),"")</f>
        <v>EJC</v>
      </c>
      <c r="K147" t="str">
        <f>_xlfn.IFNA((VLOOKUP(J147,DivisionLookup!A:B,2,FALSE)),"")</f>
        <v>South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IF(R217&gt;1,J217,"")</f>
        <v/>
      </c>
      <c r="T147" t="str">
        <f>IF(R216&gt;=1,R216,"")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x14ac:dyDescent="0.35">
      <c r="A148">
        <f>CLASS!A192</f>
        <v>139341</v>
      </c>
      <c r="B148" t="str">
        <f>CLASS!B192</f>
        <v>EE139341</v>
      </c>
      <c r="C148" t="str">
        <f>_xlfn.IFNA((VLOOKUP(A148,CLASS!A:AY,3,FALSE)),"")</f>
        <v>Iain</v>
      </c>
      <c r="D148" t="str">
        <f>_xlfn.IFNA((VLOOKUP(A148,CLASS!A:AY,4,FALSE)),"")</f>
        <v>Parker</v>
      </c>
      <c r="E148" t="str">
        <f>_xlfn.IFNA(VLOOKUP(A148,CLASS!A:I,5,FALSE),"")</f>
        <v>C</v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>SNR</v>
      </c>
      <c r="J148" t="str">
        <f>_xlfn.IFNA((VLOOKUP(A148,CLASS!A:AY,10,FALSE)),"")</f>
        <v>EJC</v>
      </c>
      <c r="K148" t="str">
        <f>_xlfn.IFNA((VLOOKUP(J148,DivisionLookup!A:B,2,FALSE)),"")</f>
        <v>South</v>
      </c>
      <c r="L148">
        <f>VLOOKUP(B148,CLASS!B:AH,21,FALSE)</f>
        <v>0</v>
      </c>
      <c r="M148">
        <f>_xlfn.IFNA(VLOOKUP(E148,HandicapLookup!A:B,2,FALSE),"")</f>
        <v>15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IF(R218&gt;1,J218,"")</f>
        <v/>
      </c>
    </row>
    <row r="149" spans="1:48" hidden="1" x14ac:dyDescent="0.35">
      <c r="A149">
        <f>CLASS!A175</f>
        <v>121439</v>
      </c>
      <c r="B149" t="str">
        <f>CLASS!B175</f>
        <v>EE121439</v>
      </c>
      <c r="C149" t="str">
        <f>_xlfn.IFNA((VLOOKUP(A149,CLASS!A:AY,3,FALSE)),"")</f>
        <v>Tracey</v>
      </c>
      <c r="D149" t="str">
        <f>_xlfn.IFNA((VLOOKUP(A149,CLASS!A:AY,4,FALSE)),"")</f>
        <v>Sizeland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LDY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IF(R219&gt;1,J219,"")</f>
        <v/>
      </c>
      <c r="T149" t="str">
        <f>IF(R218&gt;=1,R218,"")</f>
        <v/>
      </c>
    </row>
    <row r="150" spans="1:48" hidden="1" x14ac:dyDescent="0.35">
      <c r="A150">
        <f>CLASS!A61</f>
        <v>122340</v>
      </c>
      <c r="B150" t="str">
        <f>CLASS!B61</f>
        <v>EE122340</v>
      </c>
      <c r="C150" t="str">
        <f>_xlfn.IFNA((VLOOKUP(A150,CLASS!A:AY,3,FALSE)),"")</f>
        <v>Stephen</v>
      </c>
      <c r="D150" t="str">
        <f>_xlfn.IFNA((VLOOKUP(A150,CLASS!A:AY,4,FALSE)),"")</f>
        <v>Ogden</v>
      </c>
      <c r="E150" t="str">
        <f>_xlfn.IFNA(VLOOKUP(A150,CLASS!A:I,5,FALSE),"")</f>
        <v>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DOV</v>
      </c>
      <c r="K150" t="str">
        <f>_xlfn.IFNA((VLOOKUP(J150,DivisionLookup!A:B,2,FALSE)),"")</f>
        <v>North</v>
      </c>
      <c r="L150">
        <f>VLOOKUP(B150,CLASS!B:AH,21,FALSE)</f>
        <v>0</v>
      </c>
      <c r="M150">
        <f>_xlfn.IFNA(VLOOKUP(E150,HandicapLookup!A:B,2,FALSE),"")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S150" t="str">
        <f>IF(R220&gt;1,J220,"")</f>
        <v/>
      </c>
    </row>
    <row r="151" spans="1:48" x14ac:dyDescent="0.35">
      <c r="A151">
        <f>CLASS!A155</f>
        <v>137937</v>
      </c>
      <c r="B151" t="str">
        <f>CLASS!B155</f>
        <v>EE137937</v>
      </c>
      <c r="C151" t="str">
        <f>_xlfn.IFNA((VLOOKUP(A151,CLASS!A:AY,3,FALSE)),"")</f>
        <v>Matthew</v>
      </c>
      <c r="D151" t="str">
        <f>_xlfn.IFNA((VLOOKUP(A151,CLASS!A:AY,4,FALSE)),"")</f>
        <v>Lazarczuk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EJC</v>
      </c>
      <c r="K151" t="str">
        <f>_xlfn.IFNA((VLOOKUP(J151,DivisionLookup!A:B,2,FALSE)),"")</f>
        <v>South</v>
      </c>
      <c r="L151">
        <f>VLOOKUP(B151,CLASS!B:AH,21,FALSE)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IF(R221&gt;1,J221,"")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35">
      <c r="A152">
        <f>CLASS!A189</f>
        <v>138618</v>
      </c>
      <c r="B152" t="str">
        <f>CLASS!B189</f>
        <v>EE138618</v>
      </c>
      <c r="C152" t="str">
        <f>_xlfn.IFNA((VLOOKUP(A152,CLASS!A:AY,3,FALSE)),"")</f>
        <v>Chelsea</v>
      </c>
      <c r="D152" t="str">
        <f>_xlfn.IFNA((VLOOKUP(A152,CLASS!A:AY,4,FALSE)),"")</f>
        <v>King</v>
      </c>
      <c r="E152" t="str">
        <f>_xlfn.IFNA(VLOOKUP(A152,CLASS!A:I,5,FALSE),"")</f>
        <v>C</v>
      </c>
      <c r="F152" t="str">
        <f>_xlfn.IFNA(VLOOKUP(A152,CLASS!A:I,6,FALSE),"")</f>
        <v>C</v>
      </c>
      <c r="G152" t="str">
        <f>_xlfn.IFNA(VLOOKUP(A152,CLASS!A:I,7,FALSE),"")</f>
        <v>C</v>
      </c>
      <c r="H152" t="str">
        <f>_xlfn.IFNA(VLOOKUP(A152,CLASS!A:I,8,FALSE),"")</f>
        <v>C</v>
      </c>
      <c r="I152" t="str">
        <f>_xlfn.IFNA(VLOOKUP(A152,CLASS!A:I,9,FALSE),"")</f>
        <v>LDY</v>
      </c>
      <c r="J152" t="str">
        <f>_xlfn.IFNA((VLOOKUP(A152,CLASS!A:AY,10,FALSE)),"")</f>
        <v>EJC</v>
      </c>
      <c r="K152" t="str">
        <f>_xlfn.IFNA((VLOOKUP(J152,DivisionLookup!A:B,2,FALSE)),"")</f>
        <v>South</v>
      </c>
      <c r="L152">
        <f>VLOOKUP(B152,CLASS!B:AH,21,FALSE)</f>
        <v>0</v>
      </c>
      <c r="M152">
        <f>_xlfn.IFNA(VLOOKUP(E152,HandicapLookup!A:B,2,FALSE),"")</f>
        <v>15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IF(R222&gt;1,J222,"")</f>
        <v/>
      </c>
    </row>
    <row r="153" spans="1:48" x14ac:dyDescent="0.35">
      <c r="A153">
        <f>CLASS!A146</f>
        <v>137999</v>
      </c>
      <c r="B153" t="str">
        <f>CLASS!B146</f>
        <v>EE137999</v>
      </c>
      <c r="C153" t="str">
        <f>_xlfn.IFNA((VLOOKUP(A153,CLASS!A:AY,3,FALSE)),"")</f>
        <v>Richard</v>
      </c>
      <c r="D153" t="str">
        <f>_xlfn.IFNA((VLOOKUP(A153,CLASS!A:AY,4,FALSE)),"")</f>
        <v>Hoskins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VET</v>
      </c>
      <c r="J153" t="str">
        <f>_xlfn.IFNA((VLOOKUP(A153,CLASS!A:AY,10,FALSE)),"")</f>
        <v>EJC</v>
      </c>
      <c r="K153" t="str">
        <f>_xlfn.IFNA((VLOOKUP(J153,DivisionLookup!A:B,2,FALSE)),"")</f>
        <v>South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IF(R223&gt;1,J223,"")</f>
        <v/>
      </c>
    </row>
    <row r="154" spans="1:48" x14ac:dyDescent="0.35">
      <c r="A154">
        <f>CLASS!A144</f>
        <v>125718</v>
      </c>
      <c r="B154" t="str">
        <f>CLASS!B144</f>
        <v>EE125718</v>
      </c>
      <c r="C154" t="str">
        <f>_xlfn.IFNA((VLOOKUP(A154,CLASS!A:AY,3,FALSE)),"")</f>
        <v>Ricky</v>
      </c>
      <c r="D154" t="str">
        <f>_xlfn.IFNA((VLOOKUP(A154,CLASS!A:AY,4,FALSE)),"")</f>
        <v>Hartland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EJC</v>
      </c>
      <c r="K154" t="str">
        <f>_xlfn.IFNA((VLOOKUP(J154,DivisionLookup!A:B,2,FALSE)),"")</f>
        <v>South</v>
      </c>
      <c r="L154">
        <f>VLOOKUP(B154,CLASS!B:AH,21,FALSE)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IF(R224&gt;1,J224,"")</f>
        <v/>
      </c>
      <c r="T154" t="str">
        <f>IF(R223&gt;=1,R223,"")</f>
        <v/>
      </c>
    </row>
    <row r="155" spans="1:48" x14ac:dyDescent="0.35">
      <c r="A155">
        <f>CLASS!A91</f>
        <v>110769</v>
      </c>
      <c r="B155" t="str">
        <f>CLASS!B91</f>
        <v>EE110769</v>
      </c>
      <c r="C155" t="str">
        <f>_xlfn.IFNA((VLOOKUP(A155,CLASS!A:AY,3,FALSE)),"")</f>
        <v>Edward</v>
      </c>
      <c r="D155" t="str">
        <f>_xlfn.IFNA((VLOOKUP(A155,CLASS!A:AY,4,FALSE)),"")</f>
        <v>Harding</v>
      </c>
      <c r="E155" t="str">
        <f>_xlfn.IFNA(VLOOKUP(A155,CLASS!A:I,5,FALSE),"")</f>
        <v>A</v>
      </c>
      <c r="F155" t="str">
        <f>_xlfn.IFNA(VLOOKUP(A155,CLASS!A:I,6,FALSE),"")</f>
        <v>A</v>
      </c>
      <c r="G155" t="str">
        <f>_xlfn.IFNA(VLOOKUP(A155,CLASS!A:I,7,FALSE),"")</f>
        <v>A</v>
      </c>
      <c r="H155" t="str">
        <f>_xlfn.IFNA(VLOOKUP(A155,CLASS!A:I,8,FALSE),"")</f>
        <v>A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VLOOKUP(B155,CLASS!B:AH,21,FALSE)</f>
        <v>0</v>
      </c>
      <c r="M155">
        <f>_xlfn.IFNA(VLOOKUP(E155,HandicapLookup!A:B,2,FALSE),"")</f>
        <v>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IF(R225&gt;1,J225,"")</f>
        <v/>
      </c>
    </row>
    <row r="156" spans="1:48" x14ac:dyDescent="0.35">
      <c r="A156">
        <f>CLASS!A195</f>
        <v>138744</v>
      </c>
      <c r="B156" t="str">
        <f>CLASS!B195</f>
        <v>EE138744</v>
      </c>
      <c r="C156" t="str">
        <f>_xlfn.IFNA((VLOOKUP(A156,CLASS!A:AY,3,FALSE)),"")</f>
        <v xml:space="preserve">Leo </v>
      </c>
      <c r="D156" t="str">
        <f>_xlfn.IFNA((VLOOKUP(A156,CLASS!A:AY,4,FALSE)),"")</f>
        <v>Falcone</v>
      </c>
      <c r="E156" t="str">
        <f>_xlfn.IFNA(VLOOKUP(A156,CLASS!A:I,5,FALSE),"")</f>
        <v>C</v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>SNR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VLOOKUP(B156,CLASS!B:AH,21,FALSE)</f>
        <v>0</v>
      </c>
      <c r="M156">
        <f>_xlfn.IFNA(VLOOKUP(E156,HandicapLookup!A:B,2,FALSE),"")</f>
        <v>15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S156" t="str">
        <f>IF(R226&gt;1,J226,"")</f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hidden="1" x14ac:dyDescent="0.35">
      <c r="A157">
        <f>CLASS!A124</f>
        <v>138042</v>
      </c>
      <c r="B157" t="str">
        <f>CLASS!B124</f>
        <v>EE138042</v>
      </c>
      <c r="C157" t="str">
        <f>_xlfn.IFNA((VLOOKUP(A157,CLASS!A:AY,3,FALSE)),"")</f>
        <v>Peter</v>
      </c>
      <c r="D157" t="str">
        <f>_xlfn.IFNA((VLOOKUP(A157,CLASS!A:AY,4,FALSE)),"")</f>
        <v>Davies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ST</v>
      </c>
      <c r="K157" t="str">
        <f>_xlfn.IFNA((VLOOKUP(J157,DivisionLookup!A:B,2,FALSE)),"")</f>
        <v>North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IF(R227&gt;1,J227,"")</f>
        <v/>
      </c>
      <c r="Y157" s="6"/>
      <c r="Z157" s="6"/>
      <c r="AA157" s="6"/>
      <c r="AB157" s="6"/>
      <c r="AC157" s="6"/>
      <c r="AD157" s="6"/>
      <c r="AE157" s="6"/>
      <c r="AH157" s="6"/>
      <c r="AI157" s="3"/>
      <c r="AJ157" s="3"/>
      <c r="AK157" s="8"/>
      <c r="AL157" s="3"/>
      <c r="AM157" s="3"/>
      <c r="AN157" s="3"/>
      <c r="AO157" s="3"/>
      <c r="AP157" s="3"/>
      <c r="AQ157" s="3"/>
      <c r="AR157" s="3"/>
      <c r="AS157" s="3"/>
      <c r="AT157" s="3"/>
      <c r="AU157" s="8"/>
      <c r="AV157" s="3"/>
    </row>
    <row r="158" spans="1:48" hidden="1" x14ac:dyDescent="0.35">
      <c r="A158">
        <f>CLASS!A158</f>
        <v>138153</v>
      </c>
      <c r="B158" t="str">
        <f>CLASS!B158</f>
        <v>EE138153</v>
      </c>
      <c r="C158" t="str">
        <f>_xlfn.IFNA((VLOOKUP(A158,CLASS!A:AY,3,FALSE)),"")</f>
        <v>Neil</v>
      </c>
      <c r="D158" t="str">
        <f>_xlfn.IFNA((VLOOKUP(A158,CLASS!A:AY,4,FALSE)),"")</f>
        <v>Hastilow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IF(R228&gt;1,J228,"")</f>
        <v/>
      </c>
      <c r="T158" t="str">
        <f>IF(R227&gt;=1,R227,"")</f>
        <v/>
      </c>
    </row>
    <row r="159" spans="1:48" x14ac:dyDescent="0.35">
      <c r="A159">
        <f>CLASS!A36</f>
        <v>91579</v>
      </c>
      <c r="B159" t="str">
        <f>CLASS!B36</f>
        <v>EE91579</v>
      </c>
      <c r="C159" t="str">
        <f>_xlfn.IFNA((VLOOKUP(A159,CLASS!A:AY,3,FALSE)),"")</f>
        <v>Phil</v>
      </c>
      <c r="D159" t="str">
        <f>_xlfn.IFNA((VLOOKUP(A159,CLASS!A:AY,4,FALSE)),"")</f>
        <v>Easeman</v>
      </c>
      <c r="E159" t="str">
        <f>_xlfn.IFNA(VLOOKUP(A159,CLASS!A:I,5,FALSE),"")</f>
        <v>AA</v>
      </c>
      <c r="F159" t="str">
        <f>_xlfn.IFNA(VLOOKUP(A159,CLASS!A:I,6,FALSE),"")</f>
        <v>AA</v>
      </c>
      <c r="G159" t="str">
        <f>_xlfn.IFNA(VLOOKUP(A159,CLASS!A:I,7,FALSE),"")</f>
        <v>AA</v>
      </c>
      <c r="H159" t="str">
        <f>_xlfn.IFNA(VLOOKUP(A159,CLASS!A:I,8,FALSE),"")</f>
        <v>AA</v>
      </c>
      <c r="I159" t="str">
        <f>_xlfn.IFNA(VLOOKUP(A159,CLASS!A:I,9,FALSE),"")</f>
        <v>SNR</v>
      </c>
      <c r="J159" t="str">
        <f>_xlfn.IFNA((VLOOKUP(A159,CLASS!A:AY,10,FALSE)),"")</f>
        <v>EJC</v>
      </c>
      <c r="K159" t="str">
        <f>_xlfn.IFNA((VLOOKUP(J159,DivisionLookup!A:B,2,FALSE)),"")</f>
        <v>South</v>
      </c>
      <c r="L159">
        <f>VLOOKUP(B159,CLASS!B:AH,21,FALSE)</f>
        <v>0</v>
      </c>
      <c r="M159">
        <f>_xlfn.IFNA(VLOOKUP(E159,HandicapLookup!A:B,2,FALSE),"")</f>
        <v>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IF(R229&gt;1,J229,"")</f>
        <v/>
      </c>
    </row>
    <row r="160" spans="1:48" x14ac:dyDescent="0.35">
      <c r="A160">
        <f>CLASS!A45</f>
        <v>124370</v>
      </c>
      <c r="B160" t="str">
        <f>CLASS!B45</f>
        <v>EE124370</v>
      </c>
      <c r="C160" t="str">
        <f>_xlfn.IFNA((VLOOKUP(A160,CLASS!A:AY,3,FALSE)),"")</f>
        <v>Amy</v>
      </c>
      <c r="D160" t="str">
        <f>_xlfn.IFNA((VLOOKUP(A160,CLASS!A:AY,4,FALSE)),"")</f>
        <v>Easeman</v>
      </c>
      <c r="E160" t="str">
        <f>_xlfn.IFNA(VLOOKUP(A160,CLASS!A:I,5,FALSE),"")</f>
        <v>AA</v>
      </c>
      <c r="F160" t="str">
        <f>_xlfn.IFNA(VLOOKUP(A160,CLASS!A:I,6,FALSE),"")</f>
        <v>AA</v>
      </c>
      <c r="G160" t="str">
        <f>_xlfn.IFNA(VLOOKUP(A160,CLASS!A:I,7,FALSE),"")</f>
        <v>AA</v>
      </c>
      <c r="H160" t="str">
        <f>_xlfn.IFNA(VLOOKUP(A160,CLASS!A:I,8,FALSE),"")</f>
        <v>AA</v>
      </c>
      <c r="I160" t="str">
        <f>_xlfn.IFNA(VLOOKUP(A160,CLASS!A:I,9,FALSE),"")</f>
        <v>LDJ</v>
      </c>
      <c r="J160" t="str">
        <f>_xlfn.IFNA((VLOOKUP(A160,CLASS!A:AY,10,FALSE)),"")</f>
        <v>EJC</v>
      </c>
      <c r="K160" t="str">
        <f>_xlfn.IFNA((VLOOKUP(J160,DivisionLookup!A:B,2,FALSE)),"")</f>
        <v>South</v>
      </c>
      <c r="L160">
        <f>VLOOKUP(B160,CLASS!B:AH,21,FALSE)</f>
        <v>0</v>
      </c>
      <c r="M160">
        <f>_xlfn.IFNA(VLOOKUP(E160,HandicapLookup!A:B,2,FALSE),"")</f>
        <v>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IF(R230&gt;1,J230,"")</f>
        <v/>
      </c>
      <c r="T160" t="str">
        <f>IF(R229&gt;=1,R229,"")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x14ac:dyDescent="0.35">
      <c r="A161">
        <f>CLASS!A184</f>
        <v>104452</v>
      </c>
      <c r="B161" t="str">
        <f>CLASS!B184</f>
        <v>EE104452</v>
      </c>
      <c r="C161" t="str">
        <f>_xlfn.IFNA((VLOOKUP(A161,CLASS!A:AY,3,FALSE)),"")</f>
        <v>Suzanne</v>
      </c>
      <c r="D161" t="str">
        <f>_xlfn.IFNA((VLOOKUP(A161,CLASS!A:AY,4,FALSE)),"")</f>
        <v>Curtis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>C</v>
      </c>
      <c r="I161" t="str">
        <f>_xlfn.IFNA(VLOOKUP(A161,CLASS!A:I,9,FALSE),"")</f>
        <v>LDV</v>
      </c>
      <c r="J161" t="str">
        <f>_xlfn.IFNA((VLOOKUP(A161,CLASS!A:AY,10,FALSE)),"")</f>
        <v>EJC</v>
      </c>
      <c r="K161" t="str">
        <f>_xlfn.IFNA((VLOOKUP(J161,DivisionLookup!A:B,2,FALSE)),"")</f>
        <v>South</v>
      </c>
      <c r="L161">
        <f>VLOOKUP(B161,CLASS!B:AH,21,FALSE)</f>
        <v>0</v>
      </c>
      <c r="M161">
        <f>_xlfn.IFNA(VLOOKUP(E161,HandicapLookup!A:B,2,FALSE),"")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IF(R231&gt;1,J231,"")</f>
        <v/>
      </c>
      <c r="T161" t="str">
        <f>IF(R230&gt;=1,R230,"")</f>
        <v/>
      </c>
    </row>
    <row r="162" spans="1:48" hidden="1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IF(R232&gt;1,J232,"")</f>
        <v/>
      </c>
      <c r="T162" t="str">
        <f>IF(R231&gt;=1,R231,"")</f>
        <v/>
      </c>
    </row>
    <row r="163" spans="1:48" hidden="1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IF(R233&gt;1,J233,"")</f>
        <v/>
      </c>
      <c r="T163" t="str">
        <f>IF(R232&gt;=1,R232,"")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x14ac:dyDescent="0.35">
      <c r="A164">
        <f>CLASS!A87</f>
        <v>107995</v>
      </c>
      <c r="B164" t="str">
        <f>CLASS!B87</f>
        <v>EE107995</v>
      </c>
      <c r="C164" t="str">
        <f>_xlfn.IFNA((VLOOKUP(A164,CLASS!A:AY,3,FALSE)),"")</f>
        <v>Stuart</v>
      </c>
      <c r="D164" t="str">
        <f>_xlfn.IFNA((VLOOKUP(A164,CLASS!A:AY,4,FALSE)),"")</f>
        <v>Cole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VET</v>
      </c>
      <c r="J164" t="str">
        <f>_xlfn.IFNA((VLOOKUP(A164,CLASS!A:AY,10,FALSE)),"")</f>
        <v>EJC</v>
      </c>
      <c r="K164" t="str">
        <f>_xlfn.IFNA((VLOOKUP(J164,DivisionLookup!A:B,2,FALSE)),"")</f>
        <v>South</v>
      </c>
      <c r="L164">
        <f>VLOOKUP(B164,CLASS!B:AH,21,FALSE)</f>
        <v>0</v>
      </c>
      <c r="M164">
        <f>_xlfn.IFNA(VLOOKUP(E164,HandicapLookup!A:B,2,FALSE),"")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IF(R234&gt;1,J234,"")</f>
        <v/>
      </c>
      <c r="T164" t="str">
        <f>IF(R233&gt;=1,R233,"")</f>
        <v/>
      </c>
    </row>
    <row r="165" spans="1:48" x14ac:dyDescent="0.35">
      <c r="A165">
        <f>CLASS!A27</f>
        <v>35315</v>
      </c>
      <c r="B165" t="str">
        <f>CLASS!B27</f>
        <v>EE35315</v>
      </c>
      <c r="C165" t="str">
        <f>_xlfn.IFNA((VLOOKUP(A165,CLASS!A:AY,3,FALSE)),"")</f>
        <v>Ivan</v>
      </c>
      <c r="D165" t="str">
        <f>_xlfn.IFNA((VLOOKUP(A165,CLASS!A:AY,4,FALSE)),"")</f>
        <v>Spencer</v>
      </c>
      <c r="E165" t="str">
        <f>_xlfn.IFNA(VLOOKUP(A165,CLASS!A:I,5,FALSE),"")</f>
        <v>AA</v>
      </c>
      <c r="F165" t="str">
        <f>_xlfn.IFNA(VLOOKUP(A165,CLASS!A:I,6,FALSE),"")</f>
        <v>AA</v>
      </c>
      <c r="G165" t="str">
        <f>_xlfn.IFNA(VLOOKUP(A165,CLASS!A:I,7,FALSE),"")</f>
        <v>AA</v>
      </c>
      <c r="H165" t="str">
        <f>_xlfn.IFNA(VLOOKUP(A165,CLASS!A:I,8,FALSE),"")</f>
        <v>AA</v>
      </c>
      <c r="I165" t="str">
        <f>_xlfn.IFNA(VLOOKUP(A165,CLASS!A:I,9,FALSE),"")</f>
        <v>SNR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VLOOKUP(B165,CLASS!B:AH,21,FALSE)</f>
        <v>91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91</v>
      </c>
      <c r="S165" t="str">
        <f>IF(R235&gt;1,J235,"")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35">
      <c r="A166">
        <f>CLASS!A120</f>
        <v>130780</v>
      </c>
      <c r="B166" t="str">
        <f>CLASS!B120</f>
        <v>EE130780</v>
      </c>
      <c r="C166" t="str">
        <f>_xlfn.IFNA((VLOOKUP(A166,CLASS!A:AY,3,FALSE)),"")</f>
        <v>Jennifer</v>
      </c>
      <c r="D166" t="str">
        <f>_xlfn.IFNA((VLOOKUP(A166,CLASS!A:AY,4,FALSE)),"")</f>
        <v>Baker</v>
      </c>
      <c r="E166" t="str">
        <f>_xlfn.IFNA(VLOOKUP(A166,CLASS!A:I,5,FALSE),"")</f>
        <v>B</v>
      </c>
      <c r="F166" t="str">
        <f>_xlfn.IFNA(VLOOKUP(A166,CLASS!A:I,6,FALSE),"")</f>
        <v>B</v>
      </c>
      <c r="G166" t="str">
        <f>_xlfn.IFNA(VLOOKUP(A166,CLASS!A:I,7,FALSE),"")</f>
        <v>B</v>
      </c>
      <c r="H166" t="str">
        <f>_xlfn.IFNA(VLOOKUP(A166,CLASS!A:I,8,FALSE),"")</f>
        <v>B</v>
      </c>
      <c r="I166" t="str">
        <f>_xlfn.IFNA(VLOOKUP(A166,CLASS!A:I,9,FALSE),"")</f>
        <v>LDY</v>
      </c>
      <c r="J166" t="str">
        <f>_xlfn.IFNA((VLOOKUP(A166,CLASS!A:AY,10,FALSE)),"")</f>
        <v>AGL</v>
      </c>
      <c r="K166" t="str">
        <f>_xlfn.IFNA((VLOOKUP(J166,DivisionLookup!A:B,2,FALSE)),"")</f>
        <v>South</v>
      </c>
      <c r="L166">
        <f>VLOOKUP(B166,CLASS!B:AH,21,FALSE)</f>
        <v>70</v>
      </c>
      <c r="M166">
        <f>_xlfn.IFNA(VLOOKUP(E166,HandicapLookup!A:B,2,FALSE),"")</f>
        <v>10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80</v>
      </c>
      <c r="S166" t="str">
        <f>IF(R236&gt;1,J236,"")</f>
        <v/>
      </c>
      <c r="T166" t="str">
        <f>IF(R235&gt;=1,R235,"")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x14ac:dyDescent="0.35">
      <c r="A167">
        <f>CLASS!A134</f>
        <v>130704</v>
      </c>
      <c r="B167" t="str">
        <f>CLASS!B134</f>
        <v>EE130704</v>
      </c>
      <c r="C167" t="str">
        <f>_xlfn.IFNA((VLOOKUP(A167,CLASS!A:AY,3,FALSE)),"")</f>
        <v>Stephen</v>
      </c>
      <c r="D167" t="str">
        <f>_xlfn.IFNA((VLOOKUP(A167,CLASS!A:AY,4,FALSE)),"")</f>
        <v>Simpson</v>
      </c>
      <c r="E167" t="str">
        <f>_xlfn.IFNA(VLOOKUP(A167,CLASS!A:I,5,FALSE),"")</f>
        <v>B</v>
      </c>
      <c r="F167" t="str">
        <f>_xlfn.IFNA(VLOOKUP(A167,CLASS!A:I,6,FALSE),"")</f>
        <v>B</v>
      </c>
      <c r="G167" t="str">
        <f>_xlfn.IFNA(VLOOKUP(A167,CLASS!A:I,7,FALSE),"")</f>
        <v>B</v>
      </c>
      <c r="H167" t="str">
        <f>_xlfn.IFNA(VLOOKUP(A167,CLASS!A:I,8,FALSE),"")</f>
        <v>B</v>
      </c>
      <c r="I167" t="str">
        <f>_xlfn.IFNA(VLOOKUP(A167,CLASS!A:I,9,FALSE),"")</f>
        <v>VET</v>
      </c>
      <c r="J167" t="str">
        <f>_xlfn.IFNA((VLOOKUP(A167,CLASS!A:AY,10,FALSE)),"")</f>
        <v>AGL</v>
      </c>
      <c r="K167" t="str">
        <f>_xlfn.IFNA((VLOOKUP(J167,DivisionLookup!A:B,2,FALSE)),"")</f>
        <v>South</v>
      </c>
      <c r="L167">
        <f>VLOOKUP(B167,CLASS!B:AH,21,FALSE)</f>
        <v>56</v>
      </c>
      <c r="M167">
        <f>_xlfn.IFNA(VLOOKUP(E167,HandicapLookup!A:B,2,FALSE),"")</f>
        <v>10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66</v>
      </c>
      <c r="S167" t="str">
        <f>IF(R237&gt;1,J237,"")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x14ac:dyDescent="0.35">
      <c r="A168">
        <f>CLASS!A178</f>
        <v>141283</v>
      </c>
      <c r="B168" t="str">
        <f>CLASS!B178</f>
        <v>EE141283</v>
      </c>
      <c r="C168" t="str">
        <f>_xlfn.IFNA((VLOOKUP(A168,CLASS!A:AY,3,FALSE)),"")</f>
        <v>Jamie</v>
      </c>
      <c r="D168" t="str">
        <f>_xlfn.IFNA((VLOOKUP(A168,CLASS!A:AY,4,FALSE)),"")</f>
        <v>Pope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AGL</v>
      </c>
      <c r="K168" t="str">
        <f>_xlfn.IFNA((VLOOKUP(J168,DivisionLookup!A:B,2,FALSE)),"")</f>
        <v>South</v>
      </c>
      <c r="L168">
        <f>VLOOKUP(B168,CLASS!B:AH,21,FALSE)</f>
        <v>45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60</v>
      </c>
      <c r="R168">
        <v>297</v>
      </c>
      <c r="S168" t="s">
        <v>23</v>
      </c>
      <c r="T168">
        <v>297</v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35">
      <c r="A169">
        <f>CLASS!A52</f>
        <v>127777</v>
      </c>
      <c r="B169" t="str">
        <f>CLASS!B52</f>
        <v>EE127777</v>
      </c>
      <c r="C169" t="str">
        <f>_xlfn.IFNA((VLOOKUP(A169,CLASS!A:AY,3,FALSE)),"")</f>
        <v>John</v>
      </c>
      <c r="D169" t="str">
        <f>_xlfn.IFNA((VLOOKUP(A169,CLASS!A:AY,4,FALSE)),"")</f>
        <v>Cooper</v>
      </c>
      <c r="E169" t="str">
        <f>_xlfn.IFNA(VLOOKUP(A169,CLASS!A:I,5,FALSE),"")</f>
        <v>A</v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>SNR</v>
      </c>
      <c r="J169" t="str">
        <f>_xlfn.IFNA((VLOOKUP(A169,CLASS!A:AY,10,FALSE)),"")</f>
        <v>ST</v>
      </c>
      <c r="K169" t="str">
        <f>_xlfn.IFNA((VLOOKUP(J169,DivisionLookup!A:B,2,FALSE)),"")</f>
        <v>North</v>
      </c>
      <c r="L169">
        <f>VLOOKUP(B169,CLASS!B:AH,21,FALSE)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IF(R239&gt;1,J239,"")</f>
        <v/>
      </c>
      <c r="T169" t="str">
        <f>IF(R238&gt;=1,R238,"")</f>
        <v/>
      </c>
    </row>
    <row r="170" spans="1:48" x14ac:dyDescent="0.35">
      <c r="A170">
        <f>CLASS!A109</f>
        <v>139934</v>
      </c>
      <c r="B170" t="str">
        <f>CLASS!B109</f>
        <v>EE139934</v>
      </c>
      <c r="C170" t="str">
        <f>_xlfn.IFNA((VLOOKUP(A170,CLASS!A:AY,3,FALSE)),"")</f>
        <v>Bradley</v>
      </c>
      <c r="D170" t="str">
        <f>_xlfn.IFNA((VLOOKUP(A170,CLASS!A:AY,4,FALSE)),"")</f>
        <v>Wyatt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VLOOKUP(B170,CLASS!B:AH,21,FALSE)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t="str">
        <f>IF(R240&gt;1,J240,"")</f>
        <v/>
      </c>
      <c r="T170" t="str">
        <f>IF(R239&gt;=1,R239,"")</f>
        <v/>
      </c>
    </row>
    <row r="171" spans="1:48" hidden="1" x14ac:dyDescent="0.35">
      <c r="A171">
        <f>CLASS!A152</f>
        <v>136388</v>
      </c>
      <c r="B171" t="str">
        <f>CLASS!B152</f>
        <v>EE136388</v>
      </c>
      <c r="C171" t="str">
        <f>_xlfn.IFNA((VLOOKUP(A171,CLASS!A:AY,3,FALSE)),"")</f>
        <v>Patrick</v>
      </c>
      <c r="D171" t="str">
        <f>_xlfn.IFNA((VLOOKUP(A171,CLASS!A:AY,4,FALSE)),"")</f>
        <v>Bird</v>
      </c>
      <c r="E171" t="str">
        <f>_xlfn.IFNA(VLOOKUP(A171,CLASS!A:I,5,FALSE),"")</f>
        <v>B</v>
      </c>
      <c r="F171" t="str">
        <f>_xlfn.IFNA(VLOOKUP(A171,CLASS!A:I,6,FALSE),"")</f>
        <v>B</v>
      </c>
      <c r="G171" t="str">
        <f>_xlfn.IFNA(VLOOKUP(A171,CLASS!A:I,7,FALSE),"")</f>
        <v>B</v>
      </c>
      <c r="H171" t="str">
        <f>_xlfn.IFNA(VLOOKUP(A171,CLASS!A:I,8,FALSE),"")</f>
        <v>B</v>
      </c>
      <c r="I171" t="str">
        <f>_xlfn.IFNA(VLOOKUP(A171,CLASS!A:I,9,FALSE),"")</f>
        <v>SNR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VLOOKUP(B171,CLASS!B:AH,21,FALSE)</f>
        <v>0</v>
      </c>
      <c r="M171">
        <f>_xlfn.IFNA(VLOOKUP(E171,HandicapLookup!A:B,2,FALSE),"")</f>
        <v>10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S171" t="str">
        <f>IF(R241&gt;1,J241,"")</f>
        <v/>
      </c>
    </row>
    <row r="172" spans="1:48" x14ac:dyDescent="0.35">
      <c r="A172">
        <f>CLASS!A156</f>
        <v>123217</v>
      </c>
      <c r="B172" t="str">
        <f>CLASS!B156</f>
        <v>EE123217</v>
      </c>
      <c r="C172" t="str">
        <f>_xlfn.IFNA((VLOOKUP(A172,CLASS!A:AY,3,FALSE)),"")</f>
        <v>Richard</v>
      </c>
      <c r="D172" t="str">
        <f>_xlfn.IFNA((VLOOKUP(A172,CLASS!A:AY,4,FALSE)),"")</f>
        <v>Worthington</v>
      </c>
      <c r="E172" t="str">
        <f>_xlfn.IFNA(VLOOKUP(A172,CLASS!A:I,5,FALSE),"")</f>
        <v>B</v>
      </c>
      <c r="F172" t="str">
        <f>_xlfn.IFNA(VLOOKUP(A172,CLASS!A:I,6,FALSE),"")</f>
        <v>B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SNR</v>
      </c>
      <c r="J172" t="str">
        <f>_xlfn.IFNA((VLOOKUP(A172,CLASS!A:AY,10,FALSE)),"")</f>
        <v>AGL</v>
      </c>
      <c r="K172" t="str">
        <f>_xlfn.IFNA((VLOOKUP(J172,DivisionLookup!A:B,2,FALSE)),"")</f>
        <v>South</v>
      </c>
      <c r="L172">
        <f>VLOOKUP(B172,CLASS!B:AH,21,FALSE)</f>
        <v>0</v>
      </c>
      <c r="M172">
        <f>_xlfn.IFNA(VLOOKUP(E172,HandicapLookup!A:B,2,FALSE),"")</f>
        <v>10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IF(R242&gt;1,J242,"")</f>
        <v/>
      </c>
    </row>
    <row r="173" spans="1:48" hidden="1" x14ac:dyDescent="0.35">
      <c r="A173">
        <f>CLASS!A174</f>
        <v>133497</v>
      </c>
      <c r="B173" t="str">
        <f>CLASS!B174</f>
        <v>EE133497</v>
      </c>
      <c r="C173" t="str">
        <f>_xlfn.IFNA((VLOOKUP(A173,CLASS!A:AY,3,FALSE)),"")</f>
        <v>Michael</v>
      </c>
      <c r="D173" t="str">
        <f>_xlfn.IFNA((VLOOKUP(A173,CLASS!A:AY,4,FALSE)),"")</f>
        <v>Brookes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ST</v>
      </c>
      <c r="K173" t="str">
        <f>_xlfn.IFNA((VLOOKUP(J173,DivisionLookup!A:B,2,FALSE)),"")</f>
        <v>North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IF(R243&gt;1,J243,"")</f>
        <v/>
      </c>
      <c r="T173" t="str">
        <f>IF(R242&gt;=1,R242,"")</f>
        <v/>
      </c>
    </row>
    <row r="174" spans="1:48" x14ac:dyDescent="0.35">
      <c r="A174">
        <f>CLASS!A161</f>
        <v>138866</v>
      </c>
      <c r="B174" t="str">
        <f>CLASS!B161</f>
        <v>EE138866</v>
      </c>
      <c r="C174" t="str">
        <f>_xlfn.IFNA((VLOOKUP(A174,CLASS!A:AY,3,FALSE)),"")</f>
        <v>Martin</v>
      </c>
      <c r="D174" t="str">
        <f>_xlfn.IFNA((VLOOKUP(A174,CLASS!A:AY,4,FALSE)),"")</f>
        <v>Warren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VET</v>
      </c>
      <c r="J174" t="str">
        <f>_xlfn.IFNA((VLOOKUP(A174,CLASS!A:AY,10,FALSE)),"")</f>
        <v>AGL</v>
      </c>
      <c r="K174" t="str">
        <f>_xlfn.IFNA((VLOOKUP(J174,DivisionLookup!A:B,2,FALSE)),"")</f>
        <v>South</v>
      </c>
      <c r="L174">
        <f>VLOOKUP(B174,CLASS!B:AH,21,FALSE)</f>
        <v>0</v>
      </c>
      <c r="M174">
        <f>_xlfn.IFNA(VLOOKUP(E174,HandicapLookup!A:B,2,FALSE),"")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IF(R244&gt;1,J244,"")</f>
        <v/>
      </c>
      <c r="T174" t="str">
        <f>IF(R243&gt;=1,R243,"")</f>
        <v/>
      </c>
    </row>
    <row r="175" spans="1:48" hidden="1" x14ac:dyDescent="0.35">
      <c r="A175">
        <f>CLASS!A43</f>
        <v>123128</v>
      </c>
      <c r="B175" t="str">
        <f>CLASS!B43</f>
        <v>EE123128</v>
      </c>
      <c r="C175" t="str">
        <f>_xlfn.IFNA((VLOOKUP(A175,CLASS!A:AY,3,FALSE)),"")</f>
        <v>Brody</v>
      </c>
      <c r="D175" t="str">
        <f>_xlfn.IFNA((VLOOKUP(A175,CLASS!A:AY,4,FALSE)),"")</f>
        <v>Woollard</v>
      </c>
      <c r="E175" t="str">
        <f>_xlfn.IFNA(VLOOKUP(A175,CLASS!A:I,5,FALSE),"")</f>
        <v>AA</v>
      </c>
      <c r="F175" t="str">
        <f>_xlfn.IFNA(VLOOKUP(A175,CLASS!A:I,6,FALSE),"")</f>
        <v>AA</v>
      </c>
      <c r="G175" t="str">
        <f>_xlfn.IFNA(VLOOKUP(A175,CLASS!A:I,7,FALSE),"")</f>
        <v>AA</v>
      </c>
      <c r="H175" t="str">
        <f>_xlfn.IFNA(VLOOKUP(A175,CLASS!A:I,8,FALSE),"")</f>
        <v>AA</v>
      </c>
      <c r="I175" t="str">
        <f>_xlfn.IFNA(VLOOKUP(A175,CLASS!A:I,9,FALSE),"")</f>
        <v>JNR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VLOOKUP(B175,CLASS!B:AH,21,FALSE)</f>
        <v>0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IF(R245&gt;1,J245,"")</f>
        <v/>
      </c>
    </row>
    <row r="176" spans="1:48" x14ac:dyDescent="0.35">
      <c r="A176">
        <f>CLASS!A188</f>
        <v>131997</v>
      </c>
      <c r="B176" t="str">
        <f>CLASS!B188</f>
        <v>EE131997</v>
      </c>
      <c r="C176" t="str">
        <f>_xlfn.IFNA((VLOOKUP(A176,CLASS!A:AY,3,FALSE)),"")</f>
        <v>Mark</v>
      </c>
      <c r="D176" t="str">
        <f>_xlfn.IFNA((VLOOKUP(A176,CLASS!A:AY,4,FALSE)),"")</f>
        <v>Vyse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VLOOKUP(B176,CLASS!B:AH,21,FALSE)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t="str">
        <f>IF(R246&gt;1,J246,"")</f>
        <v/>
      </c>
      <c r="T176" t="str">
        <f>IF(R245&gt;=1,R245,"")</f>
        <v/>
      </c>
    </row>
    <row r="177" spans="1:48" x14ac:dyDescent="0.35">
      <c r="A177">
        <f>CLASS!A190</f>
        <v>118011</v>
      </c>
      <c r="B177" t="str">
        <f>CLASS!B190</f>
        <v>EE118011</v>
      </c>
      <c r="C177" t="str">
        <f>_xlfn.IFNA((VLOOKUP(A177,CLASS!A:AY,3,FALSE)),"")</f>
        <v>Peter</v>
      </c>
      <c r="D177" t="str">
        <f>_xlfn.IFNA((VLOOKUP(A177,CLASS!A:AY,4,FALSE)),"")</f>
        <v>Tomlin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SNR</v>
      </c>
      <c r="J177" t="str">
        <f>_xlfn.IFNA((VLOOKUP(A177,CLASS!A:AY,10,FALSE)),"")</f>
        <v>AGL</v>
      </c>
      <c r="K177" t="str">
        <f>_xlfn.IFNA((VLOOKUP(J177,DivisionLookup!A:B,2,FALSE)),"")</f>
        <v>South</v>
      </c>
      <c r="L177">
        <f>VLOOKUP(B177,CLASS!B:AH,21,FALSE)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IF(R247&gt;1,J247,"")</f>
        <v/>
      </c>
    </row>
    <row r="178" spans="1:48" hidden="1" x14ac:dyDescent="0.35">
      <c r="A178">
        <f>CLASS!A131</f>
        <v>71767</v>
      </c>
      <c r="B178" t="str">
        <f>CLASS!B131</f>
        <v>EE71767</v>
      </c>
      <c r="C178" t="str">
        <f>_xlfn.IFNA((VLOOKUP(A178,CLASS!A:AY,3,FALSE)),"")</f>
        <v>Chris</v>
      </c>
      <c r="D178" t="str">
        <f>_xlfn.IFNA((VLOOKUP(A178,CLASS!A:AY,4,FALSE)),"")</f>
        <v>Coningsby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VET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VLOOKUP(B178,CLASS!B:AH,21,FALSE)</f>
        <v>0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IF(R248&gt;1,J248,"")</f>
        <v/>
      </c>
      <c r="T178" t="str">
        <f>IF(R247&gt;=1,R247,"")</f>
        <v/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H178" s="6"/>
      <c r="AI178" s="3"/>
      <c r="AJ178" s="3"/>
      <c r="AK178" s="8"/>
      <c r="AL178" s="3"/>
      <c r="AM178" s="3"/>
      <c r="AN178" s="3"/>
      <c r="AO178" s="3"/>
      <c r="AP178" s="3"/>
      <c r="AQ178" s="3"/>
      <c r="AR178" s="3"/>
      <c r="AS178" s="3"/>
      <c r="AT178" s="3"/>
      <c r="AU178" s="8"/>
      <c r="AV178" s="3"/>
    </row>
    <row r="179" spans="1:48" x14ac:dyDescent="0.35">
      <c r="A179">
        <f>CLASS!A108</f>
        <v>131644</v>
      </c>
      <c r="B179" t="str">
        <f>CLASS!B108</f>
        <v>EE131644</v>
      </c>
      <c r="C179" t="str">
        <f>_xlfn.IFNA((VLOOKUP(A179,CLASS!A:AY,3,FALSE)),"")</f>
        <v>Alfie</v>
      </c>
      <c r="D179" t="str">
        <f>_xlfn.IFNA((VLOOKUP(A179,CLASS!A:AY,4,FALSE)),"")</f>
        <v>Tibbles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JNR</v>
      </c>
      <c r="J179" t="str">
        <f>_xlfn.IFNA((VLOOKUP(A179,CLASS!A:AY,10,FALSE)),"")</f>
        <v>AGL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IF(R249&gt;1,J249,"")</f>
        <v/>
      </c>
      <c r="T179" t="str">
        <f>IF(R248&gt;=1,R248,"")</f>
        <v/>
      </c>
    </row>
    <row r="180" spans="1:48" hidden="1" x14ac:dyDescent="0.35">
      <c r="A180">
        <f>CLASS!A69</f>
        <v>133250</v>
      </c>
      <c r="B180" t="str">
        <f>CLASS!B69</f>
        <v>EE133250</v>
      </c>
      <c r="C180" t="str">
        <f>_xlfn.IFNA((VLOOKUP(A180,CLASS!A:AY,3,FALSE)),"")</f>
        <v>James</v>
      </c>
      <c r="D180" t="str">
        <f>_xlfn.IFNA((VLOOKUP(A180,CLASS!A:AY,4,FALSE)),"")</f>
        <v>Yarrow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VLOOKUP(B180,CLASS!B:AH,21,FALSE)</f>
        <v>0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R180">
        <v>446</v>
      </c>
      <c r="S180" t="s">
        <v>17</v>
      </c>
      <c r="T180">
        <v>446</v>
      </c>
    </row>
    <row r="181" spans="1:48" hidden="1" x14ac:dyDescent="0.35">
      <c r="A181">
        <f>CLASS!A34</f>
        <v>116977</v>
      </c>
      <c r="B181" t="str">
        <f>CLASS!B34</f>
        <v>EE116977</v>
      </c>
      <c r="C181" t="str">
        <f>_xlfn.IFNA((VLOOKUP(A181,CLASS!A:AY,3,FALSE)),"")</f>
        <v>Taylor</v>
      </c>
      <c r="D181" t="str">
        <f>_xlfn.IFNA((VLOOKUP(A181,CLASS!A:AY,4,FALSE)),"")</f>
        <v>Hedgecock</v>
      </c>
      <c r="E181" t="str">
        <f>_xlfn.IFNA(VLOOKUP(A181,CLASS!A:I,5,FALSE),"")</f>
        <v>AA</v>
      </c>
      <c r="F181" t="str">
        <f>_xlfn.IFNA(VLOOKUP(A181,CLASS!A:I,6,FALSE),"")</f>
        <v>AA</v>
      </c>
      <c r="G181" t="str">
        <f>_xlfn.IFNA(VLOOKUP(A181,CLASS!A:I,7,FALSE),"")</f>
        <v>AA</v>
      </c>
      <c r="H181" t="str">
        <f>_xlfn.IFNA(VLOOKUP(A181,CLASS!A:I,8,FALSE),"")</f>
        <v>AA</v>
      </c>
      <c r="I181" t="str">
        <f>_xlfn.IFNA(VLOOKUP(A181,CLASS!A:I,9,FALSE),"")</f>
        <v>SNR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0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IF(R251&gt;1,J251,"")</f>
        <v/>
      </c>
    </row>
    <row r="182" spans="1:48" hidden="1" x14ac:dyDescent="0.35">
      <c r="A182">
        <f>CLASS!A160</f>
        <v>138677</v>
      </c>
      <c r="B182" t="str">
        <f>CLASS!B160</f>
        <v>EE138677</v>
      </c>
      <c r="C182" t="str">
        <f>_xlfn.IFNA((VLOOKUP(A182,CLASS!A:AY,3,FALSE)),"")</f>
        <v>Richard</v>
      </c>
      <c r="D182" t="str">
        <f>_xlfn.IFNA((VLOOKUP(A182,CLASS!A:AY,4,FALSE)),"")</f>
        <v>Palmer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VLOOKUP(B182,CLASS!B:AH,21,FALSE)</f>
        <v>0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IF(R252&gt;1,J252,"")</f>
        <v/>
      </c>
    </row>
    <row r="183" spans="1:48" hidden="1" x14ac:dyDescent="0.35">
      <c r="A183">
        <f>CLASS!A157</f>
        <v>119726</v>
      </c>
      <c r="B183" t="str">
        <f>CLASS!B157</f>
        <v>EE119726</v>
      </c>
      <c r="C183" t="str">
        <f>_xlfn.IFNA((VLOOKUP(A183,CLASS!A:AY,3,FALSE)),"")</f>
        <v>Stephen</v>
      </c>
      <c r="D183" t="str">
        <f>_xlfn.IFNA((VLOOKUP(A183,CLASS!A:AY,4,FALSE)),"")</f>
        <v>O'Reilly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VLOOKUP(B183,CLASS!B:AH,21,FALSE)</f>
        <v>0</v>
      </c>
      <c r="M183">
        <f>_xlfn.IFNA(VLOOKUP(E183,HandicapLookup!A:B,2,FALSE),"")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IF(R253&gt;1,J253,"")</f>
        <v/>
      </c>
      <c r="T183" t="str">
        <f>IF(R252&gt;=1,R252,"")</f>
        <v/>
      </c>
    </row>
    <row r="184" spans="1:48" hidden="1" x14ac:dyDescent="0.35">
      <c r="A184">
        <f>CLASS!A8</f>
        <v>103821</v>
      </c>
      <c r="B184" t="str">
        <f>CLASS!B8</f>
        <v>EE103821</v>
      </c>
      <c r="C184" t="str">
        <f>_xlfn.IFNA((VLOOKUP(A184,CLASS!A:AY,3,FALSE)),"")</f>
        <v>Glen</v>
      </c>
      <c r="D184" t="str">
        <f>_xlfn.IFNA((VLOOKUP(A184,CLASS!A:AY,4,FALSE)),"")</f>
        <v>Moore</v>
      </c>
      <c r="E184" t="str">
        <f>_xlfn.IFNA(VLOOKUP(A184,CLASS!A:I,5,FALSE),"")</f>
        <v>AAA</v>
      </c>
      <c r="F184" t="str">
        <f>_xlfn.IFNA(VLOOKUP(A184,CLASS!A:I,6,FALSE),"")</f>
        <v>AAA</v>
      </c>
      <c r="G184" t="str">
        <f>_xlfn.IFNA(VLOOKUP(A184,CLASS!A:I,7,FALSE),"")</f>
        <v>AAA</v>
      </c>
      <c r="H184" t="str">
        <f>_xlfn.IFNA(VLOOKUP(A184,CLASS!A:I,8,FALSE),"")</f>
        <v>AAA</v>
      </c>
      <c r="I184" t="str">
        <f>_xlfn.IFNA(VLOOKUP(A184,CLASS!A:I,9,FALSE),"")</f>
        <v>VET</v>
      </c>
      <c r="J184" t="str">
        <f>_xlfn.IFNA((VLOOKUP(A184,CLASS!A:AY,10,FALSE)),"")</f>
        <v>ST</v>
      </c>
      <c r="K184" t="str">
        <f>_xlfn.IFNA((VLOOKUP(J184,DivisionLookup!A:B,2,FALSE)),"")</f>
        <v>North</v>
      </c>
      <c r="L184">
        <f>VLOOKUP(B184,CLASS!B:AH,21,FALSE)</f>
        <v>0</v>
      </c>
      <c r="M184">
        <f>_xlfn.IFNA(VLOOKUP(E184,HandicapLookup!A:B,2,FALSE),"")</f>
        <v>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IF(R254&gt;1,J254,"")</f>
        <v/>
      </c>
      <c r="T184" t="str">
        <f>IF(R253&gt;=1,R253,"")</f>
        <v/>
      </c>
    </row>
    <row r="185" spans="1:48" x14ac:dyDescent="0.35">
      <c r="A185">
        <f>CLASS!A89</f>
        <v>131248</v>
      </c>
      <c r="B185" t="str">
        <f>CLASS!B89</f>
        <v>EE131248</v>
      </c>
      <c r="C185" t="str">
        <f>_xlfn.IFNA((VLOOKUP(A185,CLASS!A:AY,3,FALSE)),"")</f>
        <v>Paul</v>
      </c>
      <c r="D185" t="str">
        <f>_xlfn.IFNA((VLOOKUP(A185,CLASS!A:AY,4,FALSE)),"")</f>
        <v>Ricketts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SNR</v>
      </c>
      <c r="J185" t="str">
        <f>_xlfn.IFNA((VLOOKUP(A185,CLASS!A:AY,10,FALSE)),"")</f>
        <v>AGL</v>
      </c>
      <c r="K185" t="str">
        <f>_xlfn.IFNA((VLOOKUP(J185,DivisionLookup!A:B,2,FALSE)),"")</f>
        <v>South</v>
      </c>
      <c r="L185">
        <f>VLOOKUP(B185,CLASS!B:AH,21,FALSE)</f>
        <v>0</v>
      </c>
      <c r="M185">
        <f>_xlfn.IFNA(VLOOKUP(E185,HandicapLookup!A:B,2,FALSE),"")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IF(R255&gt;1,J255,"")</f>
        <v/>
      </c>
      <c r="T185" t="str">
        <f>IF(R254&gt;=1,R254,"")</f>
        <v/>
      </c>
    </row>
    <row r="186" spans="1:48" hidden="1" x14ac:dyDescent="0.35">
      <c r="A186">
        <f>CLASS!A32</f>
        <v>120278</v>
      </c>
      <c r="B186" t="str">
        <f>CLASS!B32</f>
        <v>EE120278</v>
      </c>
      <c r="C186" t="str">
        <f>_xlfn.IFNA((VLOOKUP(A186,CLASS!A:AY,3,FALSE)),"")</f>
        <v>Robert</v>
      </c>
      <c r="D186" t="str">
        <f>_xlfn.IFNA((VLOOKUP(A186,CLASS!A:AY,4,FALSE)),"")</f>
        <v>Allen</v>
      </c>
      <c r="E186" t="str">
        <f>_xlfn.IFNA(VLOOKUP(A186,CLASS!A:I,5,FALSE),"")</f>
        <v>AA</v>
      </c>
      <c r="F186" t="str">
        <f>_xlfn.IFNA(VLOOKUP(A186,CLASS!A:I,6,FALSE),"")</f>
        <v>AA</v>
      </c>
      <c r="G186" t="str">
        <f>_xlfn.IFNA(VLOOKUP(A186,CLASS!A:I,7,FALSE),"")</f>
        <v>AA</v>
      </c>
      <c r="H186" t="str">
        <f>_xlfn.IFNA(VLOOKUP(A186,CLASS!A:I,8,FALSE),"")</f>
        <v>AA</v>
      </c>
      <c r="I186" t="str">
        <f>_xlfn.IFNA(VLOOKUP(A186,CLASS!A:I,9,FALSE),"")</f>
        <v>SNR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VLOOKUP(B186,CLASS!B:AH,21,FALSE)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IF(R256&gt;1,J256,"")</f>
        <v/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H186" s="6"/>
      <c r="AI186" s="3"/>
      <c r="AJ186" s="3"/>
      <c r="AK186" s="8"/>
      <c r="AL186" s="3"/>
      <c r="AM186" s="3"/>
      <c r="AN186" s="3"/>
      <c r="AO186" s="3"/>
      <c r="AP186" s="3"/>
      <c r="AQ186" s="3"/>
      <c r="AR186" s="3"/>
      <c r="AS186" s="3"/>
      <c r="AT186" s="3"/>
      <c r="AU186" s="8"/>
      <c r="AV186" s="3"/>
    </row>
    <row r="187" spans="1:48" hidden="1" x14ac:dyDescent="0.35">
      <c r="A187">
        <f>CLASS!A153</f>
        <v>91174</v>
      </c>
      <c r="B187" t="str">
        <f>CLASS!B153</f>
        <v>EE91174</v>
      </c>
      <c r="C187" t="str">
        <f>_xlfn.IFNA((VLOOKUP(A187,CLASS!A:AY,3,FALSE)),"")</f>
        <v>Patrick</v>
      </c>
      <c r="D187" t="str">
        <f>_xlfn.IFNA((VLOOKUP(A187,CLASS!A:AY,4,FALSE)),"")</f>
        <v>Hawthorne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VLOOKUP(B187,CLASS!B:AH,21,FALSE)</f>
        <v>0</v>
      </c>
      <c r="M187">
        <f>_xlfn.IFNA(VLOOKUP(E187,HandicapLookup!A:B,2,FALSE),"")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IF(R257&gt;1,J257,"")</f>
        <v/>
      </c>
    </row>
    <row r="188" spans="1:48" hidden="1" x14ac:dyDescent="0.35">
      <c r="A188">
        <f>CLASS!A204</f>
        <v>139821</v>
      </c>
      <c r="B188" t="str">
        <f>CLASS!B204</f>
        <v>EE139821</v>
      </c>
      <c r="C188" t="str">
        <f>_xlfn.IFNA((VLOOKUP(A188,CLASS!A:AY,3,FALSE)),"")</f>
        <v>Andrew</v>
      </c>
      <c r="D188" t="str">
        <f>_xlfn.IFNA((VLOOKUP(A188,CLASS!A:AY,4,FALSE)),"")</f>
        <v>Hales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IF(R258&gt;1,J258,"")</f>
        <v/>
      </c>
    </row>
    <row r="189" spans="1:48" hidden="1" x14ac:dyDescent="0.35">
      <c r="A189">
        <f>CLASS!A14</f>
        <v>96738</v>
      </c>
      <c r="B189" t="str">
        <f>CLASS!B14</f>
        <v>EE96738</v>
      </c>
      <c r="C189" t="str">
        <f>_xlfn.IFNA((VLOOKUP(A189,CLASS!A:AY,3,FALSE)),"")</f>
        <v>Christopher</v>
      </c>
      <c r="D189" t="str">
        <f>_xlfn.IFNA((VLOOKUP(A189,CLASS!A:AY,4,FALSE)),"")</f>
        <v>Daniels</v>
      </c>
      <c r="E189" t="str">
        <f>_xlfn.IFNA(VLOOKUP(A189,CLASS!A:I,5,FALSE),"")</f>
        <v>AAA</v>
      </c>
      <c r="F189" t="str">
        <f>_xlfn.IFNA(VLOOKUP(A189,CLASS!A:I,6,FALSE),"")</f>
        <v>AAA</v>
      </c>
      <c r="G189" t="str">
        <f>_xlfn.IFNA(VLOOKUP(A189,CLASS!A:I,7,FALSE),"")</f>
        <v>AAA</v>
      </c>
      <c r="H189" t="str">
        <f>_xlfn.IFNA(VLOOKUP(A189,CLASS!A:I,8,FALSE),"")</f>
        <v>AAA</v>
      </c>
      <c r="I189" t="str">
        <f>_xlfn.IFNA(VLOOKUP(A189,CLASS!A:I,9,FALSE),"")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VLOOKUP(B189,CLASS!B:AH,21,FALSE)</f>
        <v>0</v>
      </c>
      <c r="M189">
        <f>_xlfn.IFNA(VLOOKUP(E189,HandicapLookup!A:B,2,FALSE),"")</f>
        <v>0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IF(R259&gt;1,J259,"")</f>
        <v/>
      </c>
      <c r="T189" t="str">
        <f>IF(R258&gt;=1,R258,"")</f>
        <v/>
      </c>
      <c r="V189" s="6"/>
      <c r="W189" s="6"/>
      <c r="X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35">
      <c r="A190">
        <f>CLASS!A165</f>
        <v>135106</v>
      </c>
      <c r="B190" t="str">
        <f>CLASS!B165</f>
        <v>EE135106</v>
      </c>
      <c r="C190" t="str">
        <f>_xlfn.IFNA((VLOOKUP(A190,CLASS!A:AY,3,FALSE)),"")</f>
        <v>Rhys</v>
      </c>
      <c r="D190" t="str">
        <f>_xlfn.IFNA((VLOOKUP(A190,CLASS!A:AY,4,FALSE)),"")</f>
        <v>Plum</v>
      </c>
      <c r="E190" t="str">
        <f>_xlfn.IFNA(VLOOKUP(A190,CLASS!A:I,5,FALSE),"")</f>
        <v>B</v>
      </c>
      <c r="F190" t="str">
        <f>_xlfn.IFNA(VLOOKUP(A190,CLASS!A:I,6,FALSE),"")</f>
        <v>B</v>
      </c>
      <c r="G190" t="str">
        <f>_xlfn.IFNA(VLOOKUP(A190,CLASS!A:I,7,FALSE),"")</f>
        <v>B</v>
      </c>
      <c r="H190" t="str">
        <f>_xlfn.IFNA(VLOOKUP(A190,CLASS!A:I,8,FALSE),"")</f>
        <v>B</v>
      </c>
      <c r="I190" t="str">
        <f>_xlfn.IFNA(VLOOKUP(A190,CLASS!A:I,9,FALSE),"")</f>
        <v>JNR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VLOOKUP(B190,CLASS!B:AH,21,FALSE)</f>
        <v>0</v>
      </c>
      <c r="M190">
        <f>_xlfn.IFNA(VLOOKUP(E190,HandicapLookup!A:B,2,FALSE),"")</f>
        <v>10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IF(R260&gt;1,J260,"")</f>
        <v/>
      </c>
      <c r="T190" t="str">
        <f>IF(R259&gt;=1,R259,"")</f>
        <v/>
      </c>
    </row>
    <row r="191" spans="1:48" hidden="1" x14ac:dyDescent="0.35">
      <c r="A191">
        <f>CLASS!A59</f>
        <v>118844</v>
      </c>
      <c r="B191" t="str">
        <f>CLASS!B59</f>
        <v>EE118844</v>
      </c>
      <c r="C191" t="str">
        <f>_xlfn.IFNA((VLOOKUP(A191,CLASS!A:AY,3,FALSE)),"")</f>
        <v>Alan</v>
      </c>
      <c r="D191" t="str">
        <f>_xlfn.IFNA((VLOOKUP(A191,CLASS!A:AY,4,FALSE)),"")</f>
        <v>Tyte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SNR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VLOOKUP(B191,CLASS!B:AH,21,FALSE)</f>
        <v>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IF(R261&gt;1,J261,"")</f>
        <v/>
      </c>
    </row>
    <row r="192" spans="1:48" hidden="1" x14ac:dyDescent="0.35">
      <c r="A192">
        <f>CLASS!A203</f>
        <v>142086</v>
      </c>
      <c r="B192" t="str">
        <f>CLASS!B203</f>
        <v>EE142086</v>
      </c>
      <c r="C192" t="str">
        <f>_xlfn.IFNA((VLOOKUP(A192,CLASS!A:AY,3,FALSE)),"")</f>
        <v>Tom</v>
      </c>
      <c r="D192" t="str">
        <f>_xlfn.IFNA((VLOOKUP(A192,CLASS!A:AY,4,FALSE)),"")</f>
        <v>Archer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IF(R262&gt;1,J262,"")</f>
        <v/>
      </c>
    </row>
    <row r="193" spans="1:48" hidden="1" x14ac:dyDescent="0.35">
      <c r="A193">
        <f>CLASS!A177</f>
        <v>35944</v>
      </c>
      <c r="B193" t="str">
        <f>CLASS!B177</f>
        <v>EE35944</v>
      </c>
      <c r="C193" t="str">
        <f>_xlfn.IFNA((VLOOKUP(A193,CLASS!A:AY,3,FALSE)),"")</f>
        <v>Tim</v>
      </c>
      <c r="D193" t="str">
        <f>_xlfn.IFNA((VLOOKUP(A193,CLASS!A:AY,4,FALSE)),"")</f>
        <v>Tyler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VET</v>
      </c>
      <c r="J193" t="str">
        <f>_xlfn.IFNA((VLOOKUP(A193,CLASS!A:AY,10,FALSE)),"")</f>
        <v>ST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IF(R263&gt;1,J263,"")</f>
        <v/>
      </c>
      <c r="T193" t="str">
        <f>IF(R262&gt;=1,R262,"")</f>
        <v/>
      </c>
    </row>
    <row r="194" spans="1:48" x14ac:dyDescent="0.35">
      <c r="A194">
        <f>CLASS!A147</f>
        <v>139919</v>
      </c>
      <c r="B194" t="str">
        <f>CLASS!B147</f>
        <v>EE139919</v>
      </c>
      <c r="C194" t="str">
        <f>_xlfn.IFNA((VLOOKUP(A194,CLASS!A:AY,3,FALSE)),"")</f>
        <v>Luke</v>
      </c>
      <c r="D194" t="str">
        <f>_xlfn.IFNA((VLOOKUP(A194,CLASS!A:AY,4,FALSE)),"")</f>
        <v>Parish</v>
      </c>
      <c r="E194" t="str">
        <f>_xlfn.IFNA(VLOOKUP(A194,CLASS!A:I,5,FALSE),"")</f>
        <v>B</v>
      </c>
      <c r="F194" t="str">
        <f>_xlfn.IFNA(VLOOKUP(A194,CLASS!A:I,6,FALSE),"")</f>
        <v>B</v>
      </c>
      <c r="G194" t="str">
        <f>_xlfn.IFNA(VLOOKUP(A194,CLASS!A:I,7,FALSE),"")</f>
        <v>B</v>
      </c>
      <c r="H194" t="str">
        <f>_xlfn.IFNA(VLOOKUP(A194,CLASS!A:I,8,FALSE),"")</f>
        <v>B</v>
      </c>
      <c r="I194" t="str">
        <f>_xlfn.IFNA(VLOOKUP(A194,CLASS!A:I,9,FALSE),"")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VLOOKUP(B194,CLASS!B:AH,21,FALSE)</f>
        <v>0</v>
      </c>
      <c r="M194">
        <f>_xlfn.IFNA(VLOOKUP(E194,HandicapLookup!A:B,2,FALSE),"")</f>
        <v>10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IF(R264&gt;1,J264,"")</f>
        <v/>
      </c>
      <c r="T194" t="str">
        <f>IF(R263&gt;=1,R263,"")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35">
      <c r="A195">
        <f>CLASS!A67</f>
        <v>92229</v>
      </c>
      <c r="B195" t="str">
        <f>CLASS!B67</f>
        <v>EE92229</v>
      </c>
      <c r="C195" t="str">
        <f>_xlfn.IFNA((VLOOKUP(A195,CLASS!A:AY,3,FALSE)),"")</f>
        <v>Dean</v>
      </c>
      <c r="D195" t="str">
        <f>_xlfn.IFNA((VLOOKUP(A195,CLASS!A:AY,4,FALSE)),"")</f>
        <v>Cann</v>
      </c>
      <c r="E195" t="str">
        <f>_xlfn.IFNA(VLOOKUP(A195,CLASS!A:I,5,FALSE),"")</f>
        <v>A</v>
      </c>
      <c r="F195" t="str">
        <f>_xlfn.IFNA(VLOOKUP(A195,CLASS!A:I,6,FALSE),"")</f>
        <v>A</v>
      </c>
      <c r="G195" t="str">
        <f>_xlfn.IFNA(VLOOKUP(A195,CLASS!A:I,7,FALSE),"")</f>
        <v>A</v>
      </c>
      <c r="H195" t="str">
        <f>_xlfn.IFNA(VLOOKUP(A195,CLASS!A:I,8,FALSE),"")</f>
        <v>A</v>
      </c>
      <c r="I195" t="str">
        <f>_xlfn.IFNA(VLOOKUP(A195,CLASS!A:I,9,FALSE),"")</f>
        <v>SNR</v>
      </c>
      <c r="J195" t="str">
        <f>_xlfn.IFNA((VLOOKUP(A195,CLASS!A:AY,10,FALSE)),"")</f>
        <v>CAM</v>
      </c>
      <c r="K195" t="str">
        <f>_xlfn.IFNA((VLOOKUP(J195,DivisionLookup!A:B,2,FALSE)),"")</f>
        <v>North</v>
      </c>
      <c r="L195">
        <f>VLOOKUP(B195,CLASS!B:AH,21,FALSE)</f>
        <v>0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IF(R265&gt;1,J265,"")</f>
        <v/>
      </c>
      <c r="T195" t="str">
        <f>IF(R264&gt;=1,R264,"")</f>
        <v/>
      </c>
    </row>
    <row r="196" spans="1:48" hidden="1" x14ac:dyDescent="0.35">
      <c r="A196">
        <f>CLASS!A132</f>
        <v>141323</v>
      </c>
      <c r="B196" t="str">
        <f>CLASS!B132</f>
        <v>EE141323</v>
      </c>
      <c r="C196" t="str">
        <f>_xlfn.IFNA((VLOOKUP(A196,CLASS!A:AY,3,FALSE)),"")</f>
        <v>Simon</v>
      </c>
      <c r="D196" t="str">
        <f>_xlfn.IFNA((VLOOKUP(A196,CLASS!A:AY,4,FALSE)),"")</f>
        <v>Scott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VLOOKUP(B196,CLASS!B:AH,21,FALSE)</f>
        <v>0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IF(R266&gt;1,J266,"")</f>
        <v/>
      </c>
      <c r="T196" t="str">
        <f>IF(R265&gt;=1,R265,"")</f>
        <v/>
      </c>
    </row>
    <row r="197" spans="1:48" x14ac:dyDescent="0.35">
      <c r="A197">
        <f>CLASS!A164</f>
        <v>141048</v>
      </c>
      <c r="B197" t="str">
        <f>CLASS!B164</f>
        <v>EE141048</v>
      </c>
      <c r="C197" t="str">
        <f>_xlfn.IFNA((VLOOKUP(A197,CLASS!A:AY,3,FALSE)),"")</f>
        <v>Guy</v>
      </c>
      <c r="D197" t="str">
        <f>_xlfn.IFNA((VLOOKUP(A197,CLASS!A:AY,4,FALSE)),"")</f>
        <v>Micklewright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VLOOKUP(B197,CLASS!B:AH,21,FALSE)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IF(R267&gt;1,J267,"")</f>
        <v/>
      </c>
      <c r="T197" t="str">
        <f>IF(R266&gt;=1,R266,"")</f>
        <v/>
      </c>
    </row>
    <row r="198" spans="1:48" x14ac:dyDescent="0.35">
      <c r="A198">
        <f>CLASS!A77</f>
        <v>136316</v>
      </c>
      <c r="B198" t="str">
        <f>CLASS!B77</f>
        <v>EE136316</v>
      </c>
      <c r="C198" t="str">
        <f>_xlfn.IFNA((VLOOKUP(A198,CLASS!A:AY,3,FALSE)),"")</f>
        <v>Darcy</v>
      </c>
      <c r="D198" t="str">
        <f>_xlfn.IFNA((VLOOKUP(A198,CLASS!A:AY,4,FALSE)),"")</f>
        <v>McBride</v>
      </c>
      <c r="E198" t="str">
        <f>_xlfn.IFNA(VLOOKUP(A198,CLASS!A:I,5,FALSE),"")</f>
        <v>A</v>
      </c>
      <c r="F198" t="str">
        <f>_xlfn.IFNA(VLOOKUP(A198,CLASS!A:I,6,FALSE),"")</f>
        <v>A</v>
      </c>
      <c r="G198" t="str">
        <f>_xlfn.IFNA(VLOOKUP(A198,CLASS!A:I,7,FALSE),"")</f>
        <v>A</v>
      </c>
      <c r="H198" t="str">
        <f>_xlfn.IFNA(VLOOKUP(A198,CLASS!A:I,8,FALSE),"")</f>
        <v>A</v>
      </c>
      <c r="I198" t="str">
        <f>_xlfn.IFNA(VLOOKUP(A198,CLASS!A:I,9,FALSE),"")</f>
        <v>CLT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VLOOKUP(B198,CLASS!B:AH,21,FALSE)</f>
        <v>0</v>
      </c>
      <c r="M198">
        <f>_xlfn.IFNA(VLOOKUP(E198,HandicapLookup!A:B,2,FALSE),"")</f>
        <v>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IF(R268&gt;1,J268,"")</f>
        <v/>
      </c>
    </row>
    <row r="199" spans="1:48" x14ac:dyDescent="0.35">
      <c r="A199">
        <f>CLASS!A201</f>
        <v>142621</v>
      </c>
      <c r="B199" t="str">
        <f>CLASS!B201</f>
        <v>EE142621</v>
      </c>
      <c r="C199" t="str">
        <f>_xlfn.IFNA((VLOOKUP(A199,CLASS!A:AY,3,FALSE)),"")</f>
        <v>Peter</v>
      </c>
      <c r="D199" t="str">
        <f>_xlfn.IFNA((VLOOKUP(A199,CLASS!A:AY,4,FALSE)),"")</f>
        <v>Mackie</v>
      </c>
      <c r="E199" t="str">
        <f>_xlfn.IFNA(VLOOKUP(A199,CLASS!A:I,5,FALSE),"")</f>
        <v>C</v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IF(R269&gt;1,J269,"")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35">
      <c r="A200">
        <f>CLASS!A105</f>
        <v>133640</v>
      </c>
      <c r="B200" t="str">
        <f>CLASS!B105</f>
        <v>EE133640</v>
      </c>
      <c r="C200" t="str">
        <f>_xlfn.IFNA((VLOOKUP(A200,CLASS!A:AY,3,FALSE)),"")</f>
        <v>Nigel</v>
      </c>
      <c r="D200" t="str">
        <f>_xlfn.IFNA((VLOOKUP(A200,CLASS!A:AY,4,FALSE)),"")</f>
        <v>Jeffery</v>
      </c>
      <c r="E200" t="str">
        <f>_xlfn.IFNA(VLOOKUP(A200,CLASS!A:I,5,FALSE),"")</f>
        <v>A</v>
      </c>
      <c r="F200" t="str">
        <f>_xlfn.IFNA(VLOOKUP(A200,CLASS!A:I,6,FALSE),"")</f>
        <v>A</v>
      </c>
      <c r="G200" t="str">
        <f>_xlfn.IFNA(VLOOKUP(A200,CLASS!A:I,7,FALSE),"")</f>
        <v>A</v>
      </c>
      <c r="H200" t="str">
        <f>_xlfn.IFNA(VLOOKUP(A200,CLASS!A:I,8,FALSE),"")</f>
        <v>A</v>
      </c>
      <c r="I200" t="str">
        <f>_xlfn.IFNA(VLOOKUP(A200,CLASS!A:I,9,FALSE),"")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VLOOKUP(B200,CLASS!B:AH,21,FALSE)</f>
        <v>0</v>
      </c>
      <c r="M200">
        <f>_xlfn.IFNA(VLOOKUP(E200,HandicapLookup!A:B,2,FALSE),"")</f>
        <v>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IF(R270&gt;1,J270,"")</f>
        <v/>
      </c>
      <c r="T200" t="str">
        <f>IF(R269&gt;=1,R269,"")</f>
        <v/>
      </c>
    </row>
    <row r="201" spans="1:48" x14ac:dyDescent="0.35">
      <c r="A201">
        <f>CLASS!A104</f>
        <v>88843</v>
      </c>
      <c r="B201" t="str">
        <f>CLASS!B104</f>
        <v>EE88843</v>
      </c>
      <c r="C201" t="str">
        <f>_xlfn.IFNA((VLOOKUP(A201,CLASS!A:AY,3,FALSE)),"")</f>
        <v>Ray</v>
      </c>
      <c r="D201" t="str">
        <f>_xlfn.IFNA((VLOOKUP(A201,CLASS!A:AY,4,FALSE)),"")</f>
        <v>Janes</v>
      </c>
      <c r="E201" t="str">
        <f>_xlfn.IFNA(VLOOKUP(A201,CLASS!A:I,5,FALSE),"")</f>
        <v>A</v>
      </c>
      <c r="F201" t="str">
        <f>_xlfn.IFNA(VLOOKUP(A201,CLASS!A:I,6,FALSE),"")</f>
        <v>A</v>
      </c>
      <c r="G201" t="str">
        <f>_xlfn.IFNA(VLOOKUP(A201,CLASS!A:I,7,FALSE),"")</f>
        <v>A</v>
      </c>
      <c r="H201" t="str">
        <f>_xlfn.IFNA(VLOOKUP(A201,CLASS!A:I,8,FALSE),"")</f>
        <v>A</v>
      </c>
      <c r="I201" t="str">
        <f>_xlfn.IFNA(VLOOKUP(A201,CLASS!A:I,9,FALSE),"")</f>
        <v>VET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VLOOKUP(B201,CLASS!B:AH,21,FALSE)</f>
        <v>0</v>
      </c>
      <c r="M201">
        <f>_xlfn.IFNA(VLOOKUP(E201,HandicapLookup!A:B,2,FALSE),"")</f>
        <v>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IF(R271&gt;1,J271,"")</f>
        <v/>
      </c>
    </row>
    <row r="202" spans="1:48" x14ac:dyDescent="0.35">
      <c r="A202">
        <f>CLASS!A197</f>
        <v>136649</v>
      </c>
      <c r="B202" t="str">
        <f>CLASS!B197</f>
        <v>EE136649</v>
      </c>
      <c r="C202" t="str">
        <f>_xlfn.IFNA((VLOOKUP(A202,CLASS!A:AY,3,FALSE)),"")</f>
        <v>Neil</v>
      </c>
      <c r="D202" t="str">
        <f>_xlfn.IFNA((VLOOKUP(A202,CLASS!A:AY,4,FALSE)),"")</f>
        <v>Hogg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AGL</v>
      </c>
      <c r="K202" t="str">
        <f>_xlfn.IFNA((VLOOKUP(J202,DivisionLookup!A:B,2,FALSE)),"")</f>
        <v>South</v>
      </c>
      <c r="L202">
        <f>VLOOKUP(B202,CLASS!B:AH,21,FALSE)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IF(R272&gt;1,J272,"")</f>
        <v/>
      </c>
      <c r="T202" t="str">
        <f>IF(R271&gt;=1,R271,"")</f>
        <v/>
      </c>
    </row>
    <row r="203" spans="1:48" x14ac:dyDescent="0.35">
      <c r="A203">
        <f>CLASS!A181</f>
        <v>138867</v>
      </c>
      <c r="B203" t="str">
        <f>CLASS!B181</f>
        <v>EE138867</v>
      </c>
      <c r="C203" t="str">
        <f>_xlfn.IFNA((VLOOKUP(A203,CLASS!A:AY,3,FALSE)),"")</f>
        <v>Tina</v>
      </c>
      <c r="D203" t="str">
        <f>_xlfn.IFNA((VLOOKUP(A203,CLASS!A:AY,4,FALSE)),"")</f>
        <v>Henshaw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LDY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IF(R273&gt;1,J273,"")</f>
        <v/>
      </c>
    </row>
    <row r="204" spans="1:48" hidden="1" x14ac:dyDescent="0.35">
      <c r="A204">
        <f>CLASS!A183</f>
        <v>135138</v>
      </c>
      <c r="B204" t="str">
        <f>CLASS!B183</f>
        <v>EE135138</v>
      </c>
      <c r="C204" t="str">
        <f>_xlfn.IFNA((VLOOKUP(A204,CLASS!A:AY,3,FALSE)),"")</f>
        <v>Luke</v>
      </c>
      <c r="D204" t="str">
        <f>_xlfn.IFNA((VLOOKUP(A204,CLASS!A:AY,4,FALSE)),"")</f>
        <v>Maud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IF(R274&gt;1,J274,"")</f>
        <v/>
      </c>
      <c r="T204" t="str">
        <f>IF(R273&gt;=1,R273,"")</f>
        <v/>
      </c>
    </row>
    <row r="205" spans="1:48" hidden="1" x14ac:dyDescent="0.35">
      <c r="A205">
        <f>CLASS!A149</f>
        <v>130061</v>
      </c>
      <c r="B205" t="str">
        <f>CLASS!B149</f>
        <v>EE130061</v>
      </c>
      <c r="C205" t="str">
        <f>_xlfn.IFNA((VLOOKUP(A205,CLASS!A:AY,3,FALSE)),"")</f>
        <v>Andi</v>
      </c>
      <c r="D205" t="str">
        <f>_xlfn.IFNA((VLOOKUP(A205,CLASS!A:AY,4,FALSE)),"")</f>
        <v>Deeks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CAM</v>
      </c>
      <c r="K205" t="str">
        <f>_xlfn.IFNA((VLOOKUP(J205,DivisionLookup!A:B,2,FALSE)),"")</f>
        <v>North</v>
      </c>
      <c r="L205">
        <f>VLOOKUP(B205,CLASS!B:AH,21,FALSE)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IF(R275&gt;1,J275,"")</f>
        <v/>
      </c>
    </row>
    <row r="206" spans="1:48" x14ac:dyDescent="0.35">
      <c r="A206">
        <f>CLASS!A143</f>
        <v>134813</v>
      </c>
      <c r="B206" t="str">
        <f>CLASS!B143</f>
        <v>EE134813</v>
      </c>
      <c r="C206" t="str">
        <f>_xlfn.IFNA((VLOOKUP(A206,CLASS!A:AY,3,FALSE)),"")</f>
        <v>Sammy</v>
      </c>
      <c r="D206" t="str">
        <f>_xlfn.IFNA((VLOOKUP(A206,CLASS!A:AY,4,FALSE)),"")</f>
        <v>Halsey</v>
      </c>
      <c r="E206" t="str">
        <f>_xlfn.IFNA(VLOOKUP(A206,CLASS!A:I,5,FALSE),"")</f>
        <v>B</v>
      </c>
      <c r="F206" t="str">
        <f>_xlfn.IFNA(VLOOKUP(A206,CLASS!A:I,6,FALSE),"")</f>
        <v>B</v>
      </c>
      <c r="G206" t="str">
        <f>_xlfn.IFNA(VLOOKUP(A206,CLASS!A:I,7,FALSE),"")</f>
        <v>B</v>
      </c>
      <c r="H206" t="str">
        <f>_xlfn.IFNA(VLOOKUP(A206,CLASS!A:I,8,FALSE),"")</f>
        <v>B</v>
      </c>
      <c r="I206" t="str">
        <f>_xlfn.IFNA(VLOOKUP(A206,CLASS!A:I,9,FALSE),"")</f>
        <v>LDY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_xlfn.IFNA(VLOOKUP(E206,HandicapLookup!A:B,2,FALSE),"")</f>
        <v>10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IF(R276&gt;1,J276,"")</f>
        <v/>
      </c>
      <c r="T206" t="str">
        <f>IF(R275&gt;=1,R275,"")</f>
        <v/>
      </c>
    </row>
    <row r="207" spans="1:48" hidden="1" x14ac:dyDescent="0.35">
      <c r="A207">
        <f>CLASS!A207</f>
        <v>132934</v>
      </c>
      <c r="B207" t="str">
        <f>CLASS!B207</f>
        <v>EE132934</v>
      </c>
      <c r="C207" t="str">
        <f>_xlfn.IFNA((VLOOKUP(A207,CLASS!A:AY,3,FALSE)),"")</f>
        <v>Tyrone</v>
      </c>
      <c r="D207" t="str">
        <f>_xlfn.IFNA((VLOOKUP(A207,CLASS!A:AY,4,FALSE)),"")</f>
        <v>Clark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IF(R277&gt;1,J277,"")</f>
        <v/>
      </c>
    </row>
    <row r="208" spans="1:48" x14ac:dyDescent="0.35">
      <c r="A208">
        <f>CLASS!A191</f>
        <v>129280</v>
      </c>
      <c r="B208" t="str">
        <f>CLASS!B191</f>
        <v>EE129280</v>
      </c>
      <c r="C208" t="str">
        <f>_xlfn.IFNA((VLOOKUP(A208,CLASS!A:AY,3,FALSE)),"")</f>
        <v>Richard</v>
      </c>
      <c r="D208" t="str">
        <f>_xlfn.IFNA((VLOOKUP(A208,CLASS!A:AY,4,FALSE)),"")</f>
        <v>Dumpleton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IF(R278&gt;1,J278,"")</f>
        <v/>
      </c>
      <c r="T208" t="str">
        <f>IF(R277&gt;=1,R277,"")</f>
        <v/>
      </c>
    </row>
    <row r="209" spans="1:48" hidden="1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IF(R279&gt;1,J279,"")</f>
        <v/>
      </c>
      <c r="T209" t="str">
        <f>IF(R278&gt;=1,R278,"")</f>
        <v/>
      </c>
    </row>
    <row r="210" spans="1:48" hidden="1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IF(R280&gt;1,J280,"")</f>
        <v/>
      </c>
    </row>
    <row r="211" spans="1:48" hidden="1" x14ac:dyDescent="0.35">
      <c r="A211">
        <f>CLASS!A93</f>
        <v>64203</v>
      </c>
      <c r="B211" t="str">
        <f>CLASS!B93</f>
        <v>EE64203</v>
      </c>
      <c r="C211" t="str">
        <f>_xlfn.IFNA((VLOOKUP(A211,CLASS!A:AY,3,FALSE)),"")</f>
        <v>Andrew</v>
      </c>
      <c r="D211" t="str">
        <f>_xlfn.IFNA((VLOOKUP(A211,CLASS!A:AY,4,FALSE)),"")</f>
        <v>Read</v>
      </c>
      <c r="E211" t="str">
        <f>_xlfn.IFNA(VLOOKUP(A211,CLASS!A:I,5,FALSE),"")</f>
        <v>A</v>
      </c>
      <c r="F211" t="str">
        <f>_xlfn.IFNA(VLOOKUP(A211,CLASS!A:I,6,FALSE),"")</f>
        <v>A</v>
      </c>
      <c r="G211" t="str">
        <f>_xlfn.IFNA(VLOOKUP(A211,CLASS!A:I,7,FALSE),"")</f>
        <v>A</v>
      </c>
      <c r="H211" t="str">
        <f>_xlfn.IFNA(VLOOKUP(A211,CLASS!A:I,8,FALSE),"")</f>
        <v>A</v>
      </c>
      <c r="I211" t="str">
        <f>_xlfn.IFNA(VLOOKUP(A211,CLASS!A:I,9,FALSE),"")</f>
        <v>VET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VLOOKUP(B211,CLASS!B:AH,21,FALSE)</f>
        <v>0</v>
      </c>
      <c r="M211">
        <f>_xlfn.IFNA(VLOOKUP(E211,HandicapLookup!A:B,2,FALSE),"")</f>
        <v>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IF(R281&gt;1,J281,"")</f>
        <v/>
      </c>
      <c r="T211" t="str">
        <f>IF(R280&gt;=1,R280,"")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x14ac:dyDescent="0.35">
      <c r="A212">
        <f>CLASS!A179</f>
        <v>140288</v>
      </c>
      <c r="B212" t="str">
        <f>CLASS!B179</f>
        <v>EE140288</v>
      </c>
      <c r="C212" t="str">
        <f>_xlfn.IFNA((VLOOKUP(A212,CLASS!A:AY,3,FALSE)),"")</f>
        <v>Chris</v>
      </c>
      <c r="D212" t="str">
        <f>_xlfn.IFNA((VLOOKUP(A212,CLASS!A:AY,4,FALSE)),"")</f>
        <v>Brown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VLOOKUP(B212,CLASS!B:AH,21,FALSE)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IF(R282&gt;1,J282,"")</f>
        <v/>
      </c>
      <c r="T212" t="str">
        <f>IF(R281&gt;=1,R281,"")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CLASS!A66</f>
        <v>116236</v>
      </c>
      <c r="B213" t="str">
        <f>CLASS!B66</f>
        <v>EE116236</v>
      </c>
      <c r="C213" t="str">
        <f>_xlfn.IFNA((VLOOKUP(A213,CLASS!A:AY,3,FALSE)),"")</f>
        <v>Adrian</v>
      </c>
      <c r="D213" t="str">
        <f>_xlfn.IFNA((VLOOKUP(A213,CLASS!A:AY,4,FALSE)),"")</f>
        <v>Salt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SNR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VLOOKUP(B213,CLASS!B:AH,21,FALSE)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ref="Q201:Q213" si="4">_xlfn.IFNA(IF(IF(L213,L213+M213,0)&lt;=100,IF(L213,L213+M213,0),100),)</f>
        <v>0</v>
      </c>
      <c r="S213" t="str">
        <f t="shared" ref="S201:S213" si="5">IF(R283&gt;1,J283,"")</f>
        <v/>
      </c>
      <c r="T213" t="str">
        <f>IF(R282&gt;=1,R282,"")</f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ref="Q214:Q258" si="6">_xlfn.IFNA(IF(IF(L214,L214+M214,0)&lt;=100,IF(L214,L214+M214,0),100),)</f>
        <v>0</v>
      </c>
      <c r="S214" t="str">
        <f t="shared" ref="S214:S258" si="7"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6"/>
        <v>0</v>
      </c>
      <c r="S215" t="str">
        <f t="shared" si="7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6"/>
        <v>0</v>
      </c>
      <c r="S216" t="str">
        <f t="shared" si="7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6"/>
        <v>0</v>
      </c>
      <c r="S217" t="str">
        <f t="shared" si="7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6"/>
        <v>0</v>
      </c>
      <c r="S218" t="str">
        <f t="shared" si="7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6"/>
        <v>0</v>
      </c>
      <c r="S219" t="str">
        <f t="shared" si="7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6"/>
        <v>0</v>
      </c>
      <c r="S220" t="str">
        <f t="shared" si="7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6"/>
        <v>0</v>
      </c>
      <c r="S221" t="str">
        <f t="shared" si="7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6"/>
        <v>0</v>
      </c>
      <c r="S222" t="str">
        <f t="shared" si="7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6"/>
        <v>0</v>
      </c>
      <c r="S223" t="str">
        <f t="shared" si="7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6"/>
        <v>0</v>
      </c>
      <c r="S224" t="str">
        <f t="shared" si="7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6"/>
        <v>0</v>
      </c>
      <c r="S225" t="str">
        <f t="shared" si="7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6"/>
        <v>0</v>
      </c>
      <c r="S226" t="str">
        <f t="shared" si="7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6"/>
        <v>0</v>
      </c>
      <c r="S227" t="str">
        <f t="shared" si="7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6"/>
        <v>0</v>
      </c>
      <c r="S228" t="str">
        <f t="shared" si="7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6"/>
        <v>0</v>
      </c>
      <c r="S229" t="str">
        <f t="shared" si="7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6"/>
        <v>0</v>
      </c>
      <c r="S230" t="str">
        <f t="shared" si="7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6"/>
        <v>0</v>
      </c>
      <c r="S231" t="str">
        <f t="shared" si="7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6"/>
        <v>0</v>
      </c>
      <c r="S232" t="str">
        <f t="shared" si="7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6"/>
        <v>0</v>
      </c>
      <c r="S233" t="str">
        <f t="shared" si="7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6"/>
        <v>0</v>
      </c>
      <c r="S234" t="str">
        <f t="shared" si="7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6"/>
        <v>0</v>
      </c>
      <c r="S235" t="str">
        <f t="shared" si="7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6"/>
        <v>0</v>
      </c>
      <c r="S236" t="str">
        <f t="shared" si="7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6"/>
        <v>0</v>
      </c>
      <c r="S237" t="str">
        <f t="shared" si="7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6"/>
        <v>0</v>
      </c>
      <c r="S238" t="str">
        <f t="shared" si="7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6"/>
        <v>0</v>
      </c>
      <c r="S239" t="str">
        <f t="shared" si="7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6"/>
        <v>0</v>
      </c>
      <c r="S240" t="str">
        <f t="shared" si="7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6"/>
        <v>0</v>
      </c>
      <c r="S241" t="str">
        <f t="shared" si="7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6"/>
        <v>0</v>
      </c>
      <c r="S242" t="str">
        <f t="shared" si="7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6"/>
        <v>0</v>
      </c>
      <c r="S243" t="str">
        <f t="shared" si="7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6"/>
        <v>0</v>
      </c>
      <c r="S244" t="str">
        <f t="shared" si="7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6"/>
        <v>0</v>
      </c>
      <c r="S245" t="str">
        <f t="shared" si="7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6"/>
        <v>0</v>
      </c>
      <c r="S246" t="str">
        <f t="shared" si="7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6"/>
        <v>0</v>
      </c>
      <c r="S247" t="str">
        <f t="shared" si="7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6"/>
        <v>0</v>
      </c>
      <c r="S248" t="str">
        <f t="shared" si="7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6"/>
        <v>0</v>
      </c>
      <c r="S249" t="str">
        <f t="shared" si="7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6"/>
        <v>0</v>
      </c>
      <c r="S250" t="str">
        <f t="shared" si="7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6"/>
        <v>0</v>
      </c>
      <c r="S251" t="str">
        <f t="shared" si="7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6"/>
        <v>0</v>
      </c>
      <c r="S252" t="str">
        <f t="shared" si="7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6"/>
        <v>0</v>
      </c>
      <c r="S253" t="str">
        <f t="shared" si="7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6"/>
        <v>0</v>
      </c>
      <c r="S254" t="str">
        <f t="shared" si="7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6"/>
        <v>0</v>
      </c>
      <c r="S255" t="str">
        <f t="shared" si="7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6"/>
        <v>0</v>
      </c>
      <c r="S256" t="str">
        <f t="shared" si="7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6"/>
        <v>0</v>
      </c>
      <c r="S257" t="str">
        <f t="shared" si="7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6"/>
        <v>0</v>
      </c>
      <c r="S258" t="str">
        <f t="shared" si="7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8">_xlfn.IFNA(IF(IF(L259,L259+M259,0)&lt;=100,IF(L259,L259+M259,0),100),)</f>
        <v>0</v>
      </c>
      <c r="S259" t="str">
        <f t="shared" ref="S259:S280" si="9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8"/>
        <v>0</v>
      </c>
      <c r="S260" t="str">
        <f t="shared" si="9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8"/>
        <v>0</v>
      </c>
      <c r="S261" t="str">
        <f t="shared" si="9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8"/>
        <v>0</v>
      </c>
      <c r="S262" t="str">
        <f t="shared" si="9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8"/>
        <v>0</v>
      </c>
      <c r="S263" t="str">
        <f t="shared" si="9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8"/>
        <v>0</v>
      </c>
      <c r="S264" t="str">
        <f t="shared" si="9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8"/>
        <v>0</v>
      </c>
      <c r="S265" t="str">
        <f t="shared" si="9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8"/>
        <v>0</v>
      </c>
      <c r="S266" t="str">
        <f t="shared" si="9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8"/>
        <v>0</v>
      </c>
      <c r="S267" t="str">
        <f t="shared" si="9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8"/>
        <v>0</v>
      </c>
      <c r="S268" t="str">
        <f t="shared" si="9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8"/>
        <v>0</v>
      </c>
      <c r="S269" t="str">
        <f t="shared" si="9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8"/>
        <v>0</v>
      </c>
      <c r="S270" t="str">
        <f t="shared" si="9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8"/>
        <v>0</v>
      </c>
      <c r="S271" t="str">
        <f t="shared" si="9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8"/>
        <v>0</v>
      </c>
      <c r="S272" t="str">
        <f t="shared" si="9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8"/>
        <v>0</v>
      </c>
      <c r="S273" t="str">
        <f t="shared" si="9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8"/>
        <v>0</v>
      </c>
      <c r="S274" t="str">
        <f t="shared" si="9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8"/>
        <v>0</v>
      </c>
      <c r="S275" t="str">
        <f t="shared" si="9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8"/>
        <v>0</v>
      </c>
      <c r="S276" t="str">
        <f t="shared" si="9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8"/>
        <v>0</v>
      </c>
      <c r="S277" t="str">
        <f t="shared" si="9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8"/>
        <v>0</v>
      </c>
      <c r="S278" t="str">
        <f t="shared" si="9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8"/>
        <v>0</v>
      </c>
      <c r="S279" t="str">
        <f t="shared" si="9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8"/>
        <v>0</v>
      </c>
      <c r="S280" t="str">
        <f t="shared" si="9"/>
        <v/>
      </c>
    </row>
    <row r="281" spans="1:20" hidden="1" x14ac:dyDescent="0.35">
      <c r="T281" t="str">
        <f t="shared" ref="T281:T312" si="10">IF(R281&gt;=1,R281,"")</f>
        <v/>
      </c>
    </row>
    <row r="282" spans="1:20" hidden="1" x14ac:dyDescent="0.35">
      <c r="T282" t="str">
        <f t="shared" si="10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10"/>
        <v/>
      </c>
    </row>
    <row r="284" spans="1:20" hidden="1" x14ac:dyDescent="0.35">
      <c r="T284" t="str">
        <f t="shared" si="10"/>
        <v/>
      </c>
    </row>
    <row r="285" spans="1:20" hidden="1" x14ac:dyDescent="0.35">
      <c r="T285" t="str">
        <f t="shared" si="10"/>
        <v/>
      </c>
    </row>
    <row r="286" spans="1:20" hidden="1" x14ac:dyDescent="0.35">
      <c r="T286" t="str">
        <f t="shared" si="10"/>
        <v/>
      </c>
    </row>
    <row r="287" spans="1:20" hidden="1" x14ac:dyDescent="0.35">
      <c r="T287" t="str">
        <f t="shared" si="10"/>
        <v/>
      </c>
    </row>
    <row r="288" spans="1:20" hidden="1" x14ac:dyDescent="0.35">
      <c r="T288" t="str">
        <f t="shared" si="10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10"/>
        <v/>
      </c>
    </row>
    <row r="290" spans="5:20" hidden="1" x14ac:dyDescent="0.35">
      <c r="T290" t="str">
        <f t="shared" si="10"/>
        <v/>
      </c>
    </row>
    <row r="291" spans="5:20" hidden="1" x14ac:dyDescent="0.35">
      <c r="T291" t="str">
        <f t="shared" si="10"/>
        <v/>
      </c>
    </row>
    <row r="292" spans="5:20" hidden="1" x14ac:dyDescent="0.35">
      <c r="T292" t="str">
        <f t="shared" si="10"/>
        <v/>
      </c>
    </row>
    <row r="293" spans="5:20" hidden="1" x14ac:dyDescent="0.35">
      <c r="T293" t="str">
        <f t="shared" si="10"/>
        <v/>
      </c>
    </row>
    <row r="294" spans="5:20" hidden="1" x14ac:dyDescent="0.35">
      <c r="T294" t="str">
        <f t="shared" si="10"/>
        <v/>
      </c>
    </row>
    <row r="295" spans="5:20" hidden="1" x14ac:dyDescent="0.35">
      <c r="T295" t="str">
        <f t="shared" si="10"/>
        <v/>
      </c>
    </row>
    <row r="296" spans="5:20" hidden="1" x14ac:dyDescent="0.35">
      <c r="T296" t="str">
        <f t="shared" si="10"/>
        <v/>
      </c>
    </row>
    <row r="297" spans="5:20" hidden="1" x14ac:dyDescent="0.35">
      <c r="T297" t="str">
        <f t="shared" si="10"/>
        <v/>
      </c>
    </row>
    <row r="298" spans="5:20" hidden="1" x14ac:dyDescent="0.35">
      <c r="T298" t="str">
        <f t="shared" si="10"/>
        <v/>
      </c>
    </row>
    <row r="299" spans="5:20" hidden="1" x14ac:dyDescent="0.35">
      <c r="T299" t="str">
        <f t="shared" si="10"/>
        <v/>
      </c>
    </row>
    <row r="300" spans="5:20" hidden="1" x14ac:dyDescent="0.35">
      <c r="T300" t="str">
        <f t="shared" si="10"/>
        <v/>
      </c>
    </row>
    <row r="301" spans="5:20" hidden="1" x14ac:dyDescent="0.35">
      <c r="T301" t="str">
        <f t="shared" si="10"/>
        <v/>
      </c>
    </row>
    <row r="302" spans="5:20" hidden="1" x14ac:dyDescent="0.35">
      <c r="T302" t="str">
        <f t="shared" si="10"/>
        <v/>
      </c>
    </row>
    <row r="303" spans="5:20" hidden="1" x14ac:dyDescent="0.35">
      <c r="T303" t="str">
        <f t="shared" si="10"/>
        <v/>
      </c>
    </row>
    <row r="304" spans="5:20" hidden="1" x14ac:dyDescent="0.35">
      <c r="T304" t="str">
        <f t="shared" si="10"/>
        <v/>
      </c>
    </row>
    <row r="305" spans="20:20" hidden="1" x14ac:dyDescent="0.35">
      <c r="T305" t="str">
        <f t="shared" si="10"/>
        <v/>
      </c>
    </row>
    <row r="306" spans="20:20" hidden="1" x14ac:dyDescent="0.35">
      <c r="T306" t="str">
        <f t="shared" si="10"/>
        <v/>
      </c>
    </row>
    <row r="307" spans="20:20" hidden="1" x14ac:dyDescent="0.35">
      <c r="T307" t="str">
        <f t="shared" si="10"/>
        <v/>
      </c>
    </row>
    <row r="308" spans="20:20" hidden="1" x14ac:dyDescent="0.35">
      <c r="T308" t="str">
        <f t="shared" si="10"/>
        <v/>
      </c>
    </row>
    <row r="309" spans="20:20" hidden="1" x14ac:dyDescent="0.35">
      <c r="T309" t="str">
        <f t="shared" si="10"/>
        <v/>
      </c>
    </row>
    <row r="310" spans="20:20" hidden="1" x14ac:dyDescent="0.35">
      <c r="T310" t="str">
        <f t="shared" si="10"/>
        <v/>
      </c>
    </row>
    <row r="311" spans="20:20" hidden="1" x14ac:dyDescent="0.35">
      <c r="T311" t="str">
        <f t="shared" si="10"/>
        <v/>
      </c>
    </row>
    <row r="312" spans="20:20" hidden="1" x14ac:dyDescent="0.35">
      <c r="T312" t="str">
        <f t="shared" si="10"/>
        <v/>
      </c>
    </row>
    <row r="313" spans="20:20" hidden="1" x14ac:dyDescent="0.35">
      <c r="T313" t="str">
        <f t="shared" ref="T313:T344" si="11">IF(R313&gt;=1,R313,"")</f>
        <v/>
      </c>
    </row>
    <row r="314" spans="20:20" hidden="1" x14ac:dyDescent="0.35">
      <c r="T314" t="str">
        <f t="shared" si="11"/>
        <v/>
      </c>
    </row>
    <row r="315" spans="20:20" hidden="1" x14ac:dyDescent="0.35">
      <c r="T315" t="str">
        <f t="shared" si="11"/>
        <v/>
      </c>
    </row>
    <row r="316" spans="20:20" hidden="1" x14ac:dyDescent="0.35">
      <c r="T316" t="str">
        <f t="shared" si="11"/>
        <v/>
      </c>
    </row>
    <row r="317" spans="20:20" hidden="1" x14ac:dyDescent="0.35">
      <c r="T317" t="str">
        <f t="shared" si="11"/>
        <v/>
      </c>
    </row>
    <row r="318" spans="20:20" hidden="1" x14ac:dyDescent="0.35">
      <c r="T318" t="str">
        <f t="shared" si="11"/>
        <v/>
      </c>
    </row>
    <row r="319" spans="20:20" hidden="1" x14ac:dyDescent="0.35">
      <c r="T319" t="str">
        <f t="shared" si="11"/>
        <v/>
      </c>
    </row>
    <row r="320" spans="20:20" hidden="1" x14ac:dyDescent="0.35">
      <c r="T320" t="str">
        <f t="shared" si="11"/>
        <v/>
      </c>
    </row>
    <row r="321" spans="20:20" hidden="1" x14ac:dyDescent="0.35">
      <c r="T321" t="str">
        <f t="shared" si="11"/>
        <v/>
      </c>
    </row>
    <row r="322" spans="20:20" hidden="1" x14ac:dyDescent="0.35">
      <c r="T322" t="str">
        <f t="shared" si="11"/>
        <v/>
      </c>
    </row>
    <row r="323" spans="20:20" hidden="1" x14ac:dyDescent="0.35">
      <c r="T323" t="str">
        <f t="shared" si="11"/>
        <v/>
      </c>
    </row>
    <row r="324" spans="20:20" hidden="1" x14ac:dyDescent="0.35">
      <c r="T324" t="str">
        <f t="shared" si="11"/>
        <v/>
      </c>
    </row>
    <row r="325" spans="20:20" hidden="1" x14ac:dyDescent="0.35">
      <c r="T325" t="str">
        <f t="shared" si="11"/>
        <v/>
      </c>
    </row>
    <row r="326" spans="20:20" hidden="1" x14ac:dyDescent="0.35">
      <c r="T326" t="str">
        <f t="shared" si="11"/>
        <v/>
      </c>
    </row>
    <row r="327" spans="20:20" hidden="1" x14ac:dyDescent="0.35">
      <c r="T327" t="str">
        <f t="shared" si="11"/>
        <v/>
      </c>
    </row>
    <row r="328" spans="20:20" hidden="1" x14ac:dyDescent="0.35">
      <c r="T328" t="str">
        <f t="shared" si="11"/>
        <v/>
      </c>
    </row>
    <row r="329" spans="20:20" hidden="1" x14ac:dyDescent="0.35">
      <c r="T329" t="str">
        <f t="shared" si="11"/>
        <v/>
      </c>
    </row>
    <row r="330" spans="20:20" hidden="1" x14ac:dyDescent="0.35">
      <c r="T330" t="str">
        <f t="shared" si="11"/>
        <v/>
      </c>
    </row>
    <row r="331" spans="20:20" hidden="1" x14ac:dyDescent="0.35">
      <c r="T331" t="str">
        <f t="shared" si="11"/>
        <v/>
      </c>
    </row>
    <row r="332" spans="20:20" hidden="1" x14ac:dyDescent="0.35">
      <c r="T332" t="str">
        <f t="shared" si="11"/>
        <v/>
      </c>
    </row>
    <row r="333" spans="20:20" hidden="1" x14ac:dyDescent="0.35">
      <c r="T333" t="str">
        <f t="shared" si="11"/>
        <v/>
      </c>
    </row>
    <row r="334" spans="20:20" hidden="1" x14ac:dyDescent="0.35">
      <c r="T334" t="str">
        <f t="shared" si="11"/>
        <v/>
      </c>
    </row>
    <row r="335" spans="20:20" hidden="1" x14ac:dyDescent="0.35">
      <c r="T335" t="str">
        <f t="shared" si="11"/>
        <v/>
      </c>
    </row>
    <row r="336" spans="20:20" hidden="1" x14ac:dyDescent="0.35">
      <c r="T336" t="str">
        <f t="shared" si="11"/>
        <v/>
      </c>
    </row>
    <row r="337" spans="20:20" hidden="1" x14ac:dyDescent="0.35">
      <c r="T337" t="str">
        <f t="shared" si="11"/>
        <v/>
      </c>
    </row>
    <row r="338" spans="20:20" hidden="1" x14ac:dyDescent="0.35">
      <c r="T338" t="str">
        <f t="shared" si="11"/>
        <v/>
      </c>
    </row>
    <row r="339" spans="20:20" hidden="1" x14ac:dyDescent="0.35">
      <c r="T339" t="str">
        <f t="shared" si="11"/>
        <v/>
      </c>
    </row>
    <row r="340" spans="20:20" hidden="1" x14ac:dyDescent="0.35">
      <c r="T340" t="str">
        <f t="shared" si="11"/>
        <v/>
      </c>
    </row>
    <row r="341" spans="20:20" hidden="1" x14ac:dyDescent="0.35">
      <c r="T341" t="str">
        <f t="shared" si="11"/>
        <v/>
      </c>
    </row>
    <row r="342" spans="20:20" hidden="1" x14ac:dyDescent="0.35">
      <c r="T342" t="str">
        <f t="shared" si="11"/>
        <v/>
      </c>
    </row>
    <row r="343" spans="20:20" hidden="1" x14ac:dyDescent="0.35">
      <c r="T343" t="str">
        <f t="shared" si="11"/>
        <v/>
      </c>
    </row>
    <row r="344" spans="20:20" hidden="1" x14ac:dyDescent="0.35">
      <c r="T344" t="str">
        <f t="shared" si="11"/>
        <v/>
      </c>
    </row>
    <row r="345" spans="20:20" hidden="1" x14ac:dyDescent="0.35">
      <c r="T345" t="str">
        <f t="shared" ref="T345:T376" si="12">IF(R345&gt;=1,R345,"")</f>
        <v/>
      </c>
    </row>
    <row r="346" spans="20:20" hidden="1" x14ac:dyDescent="0.35">
      <c r="T346" t="str">
        <f t="shared" si="12"/>
        <v/>
      </c>
    </row>
    <row r="347" spans="20:20" hidden="1" x14ac:dyDescent="0.35">
      <c r="T347" t="str">
        <f t="shared" si="12"/>
        <v/>
      </c>
    </row>
    <row r="348" spans="20:20" hidden="1" x14ac:dyDescent="0.35">
      <c r="T348" t="str">
        <f t="shared" si="12"/>
        <v/>
      </c>
    </row>
    <row r="349" spans="20:20" hidden="1" x14ac:dyDescent="0.35">
      <c r="T349" t="str">
        <f t="shared" si="12"/>
        <v/>
      </c>
    </row>
    <row r="350" spans="20:20" hidden="1" x14ac:dyDescent="0.35">
      <c r="T350" t="str">
        <f t="shared" si="12"/>
        <v/>
      </c>
    </row>
    <row r="351" spans="20:20" hidden="1" x14ac:dyDescent="0.35">
      <c r="T351" t="str">
        <f t="shared" si="12"/>
        <v/>
      </c>
    </row>
    <row r="352" spans="20:20" hidden="1" x14ac:dyDescent="0.35">
      <c r="T352" t="str">
        <f t="shared" si="12"/>
        <v/>
      </c>
    </row>
    <row r="353" spans="20:20" hidden="1" x14ac:dyDescent="0.35">
      <c r="T353" t="str">
        <f t="shared" si="12"/>
        <v/>
      </c>
    </row>
    <row r="354" spans="20:20" hidden="1" x14ac:dyDescent="0.35">
      <c r="T354" t="str">
        <f t="shared" si="12"/>
        <v/>
      </c>
    </row>
    <row r="355" spans="20:20" hidden="1" x14ac:dyDescent="0.35">
      <c r="T355" t="str">
        <f t="shared" si="12"/>
        <v/>
      </c>
    </row>
    <row r="356" spans="20:20" hidden="1" x14ac:dyDescent="0.35">
      <c r="T356" t="str">
        <f t="shared" si="12"/>
        <v/>
      </c>
    </row>
    <row r="357" spans="20:20" hidden="1" x14ac:dyDescent="0.35">
      <c r="T357" t="str">
        <f t="shared" si="12"/>
        <v/>
      </c>
    </row>
    <row r="358" spans="20:20" hidden="1" x14ac:dyDescent="0.35">
      <c r="T358" t="str">
        <f t="shared" si="12"/>
        <v/>
      </c>
    </row>
    <row r="359" spans="20:20" hidden="1" x14ac:dyDescent="0.35">
      <c r="T359" t="str">
        <f t="shared" si="12"/>
        <v/>
      </c>
    </row>
    <row r="360" spans="20:20" hidden="1" x14ac:dyDescent="0.35">
      <c r="T360" t="str">
        <f t="shared" si="12"/>
        <v/>
      </c>
    </row>
    <row r="361" spans="20:20" hidden="1" x14ac:dyDescent="0.35">
      <c r="T361" t="str">
        <f t="shared" si="12"/>
        <v/>
      </c>
    </row>
    <row r="362" spans="20:20" hidden="1" x14ac:dyDescent="0.35">
      <c r="T362" t="str">
        <f t="shared" si="12"/>
        <v/>
      </c>
    </row>
    <row r="363" spans="20:20" hidden="1" x14ac:dyDescent="0.35">
      <c r="T363" t="str">
        <f t="shared" si="12"/>
        <v/>
      </c>
    </row>
    <row r="364" spans="20:20" hidden="1" x14ac:dyDescent="0.35">
      <c r="T364" t="str">
        <f t="shared" si="12"/>
        <v/>
      </c>
    </row>
    <row r="365" spans="20:20" hidden="1" x14ac:dyDescent="0.35">
      <c r="T365" t="str">
        <f t="shared" si="12"/>
        <v/>
      </c>
    </row>
    <row r="366" spans="20:20" hidden="1" x14ac:dyDescent="0.35">
      <c r="T366" t="str">
        <f t="shared" si="12"/>
        <v/>
      </c>
    </row>
    <row r="367" spans="20:20" hidden="1" x14ac:dyDescent="0.35">
      <c r="T367" t="str">
        <f t="shared" si="12"/>
        <v/>
      </c>
    </row>
    <row r="368" spans="20:20" hidden="1" x14ac:dyDescent="0.35">
      <c r="T368" t="str">
        <f t="shared" si="12"/>
        <v/>
      </c>
    </row>
    <row r="369" spans="20:20" hidden="1" x14ac:dyDescent="0.35">
      <c r="T369" t="str">
        <f t="shared" si="12"/>
        <v/>
      </c>
    </row>
    <row r="370" spans="20:20" hidden="1" x14ac:dyDescent="0.35">
      <c r="T370" t="str">
        <f t="shared" si="12"/>
        <v/>
      </c>
    </row>
    <row r="371" spans="20:20" hidden="1" x14ac:dyDescent="0.35">
      <c r="T371" t="str">
        <f t="shared" si="12"/>
        <v/>
      </c>
    </row>
    <row r="372" spans="20:20" hidden="1" x14ac:dyDescent="0.35">
      <c r="T372" t="str">
        <f t="shared" si="12"/>
        <v/>
      </c>
    </row>
    <row r="373" spans="20:20" hidden="1" x14ac:dyDescent="0.35">
      <c r="T373" t="str">
        <f t="shared" si="12"/>
        <v/>
      </c>
    </row>
    <row r="374" spans="20:20" hidden="1" x14ac:dyDescent="0.35">
      <c r="T374" t="str">
        <f t="shared" si="12"/>
        <v/>
      </c>
    </row>
    <row r="375" spans="20:20" hidden="1" x14ac:dyDescent="0.35">
      <c r="T375" t="str">
        <f t="shared" si="12"/>
        <v/>
      </c>
    </row>
    <row r="376" spans="20:20" hidden="1" x14ac:dyDescent="0.35">
      <c r="T376" t="str">
        <f t="shared" si="12"/>
        <v/>
      </c>
    </row>
    <row r="377" spans="20:20" hidden="1" x14ac:dyDescent="0.35">
      <c r="T377" t="str">
        <f t="shared" ref="T377:T397" si="13">IF(R377&gt;=1,R377,"")</f>
        <v/>
      </c>
    </row>
    <row r="378" spans="20:20" hidden="1" x14ac:dyDescent="0.35">
      <c r="T378" t="str">
        <f t="shared" si="13"/>
        <v/>
      </c>
    </row>
    <row r="379" spans="20:20" hidden="1" x14ac:dyDescent="0.35">
      <c r="T379" t="str">
        <f t="shared" si="13"/>
        <v/>
      </c>
    </row>
    <row r="380" spans="20:20" hidden="1" x14ac:dyDescent="0.35">
      <c r="T380" t="str">
        <f t="shared" si="13"/>
        <v/>
      </c>
    </row>
    <row r="381" spans="20:20" hidden="1" x14ac:dyDescent="0.35">
      <c r="T381" t="str">
        <f t="shared" si="13"/>
        <v/>
      </c>
    </row>
    <row r="382" spans="20:20" hidden="1" x14ac:dyDescent="0.35">
      <c r="T382" t="str">
        <f t="shared" si="13"/>
        <v/>
      </c>
    </row>
    <row r="383" spans="20:20" hidden="1" x14ac:dyDescent="0.35">
      <c r="T383" t="str">
        <f t="shared" si="13"/>
        <v/>
      </c>
    </row>
    <row r="384" spans="20:20" hidden="1" x14ac:dyDescent="0.35">
      <c r="T384" t="str">
        <f t="shared" si="13"/>
        <v/>
      </c>
    </row>
    <row r="385" spans="20:20" hidden="1" x14ac:dyDescent="0.35">
      <c r="T385" t="str">
        <f t="shared" si="13"/>
        <v/>
      </c>
    </row>
    <row r="386" spans="20:20" hidden="1" x14ac:dyDescent="0.35">
      <c r="T386" t="str">
        <f t="shared" si="13"/>
        <v/>
      </c>
    </row>
    <row r="387" spans="20:20" hidden="1" x14ac:dyDescent="0.35">
      <c r="T387" t="str">
        <f t="shared" si="13"/>
        <v/>
      </c>
    </row>
    <row r="388" spans="20:20" hidden="1" x14ac:dyDescent="0.35">
      <c r="T388" t="str">
        <f t="shared" si="13"/>
        <v/>
      </c>
    </row>
    <row r="389" spans="20:20" hidden="1" x14ac:dyDescent="0.35">
      <c r="T389" t="str">
        <f t="shared" si="13"/>
        <v/>
      </c>
    </row>
    <row r="390" spans="20:20" hidden="1" x14ac:dyDescent="0.35">
      <c r="T390" t="str">
        <f t="shared" si="13"/>
        <v/>
      </c>
    </row>
    <row r="391" spans="20:20" hidden="1" x14ac:dyDescent="0.35">
      <c r="T391" t="str">
        <f t="shared" si="13"/>
        <v/>
      </c>
    </row>
    <row r="392" spans="20:20" hidden="1" x14ac:dyDescent="0.35">
      <c r="T392" t="str">
        <f t="shared" si="13"/>
        <v/>
      </c>
    </row>
    <row r="393" spans="20:20" hidden="1" x14ac:dyDescent="0.35">
      <c r="T393" t="str">
        <f t="shared" si="13"/>
        <v/>
      </c>
    </row>
    <row r="394" spans="20:20" hidden="1" x14ac:dyDescent="0.35">
      <c r="T394" t="str">
        <f t="shared" si="13"/>
        <v/>
      </c>
    </row>
    <row r="395" spans="20:20" hidden="1" x14ac:dyDescent="0.35">
      <c r="T395" t="str">
        <f t="shared" si="13"/>
        <v/>
      </c>
    </row>
    <row r="396" spans="20:20" hidden="1" x14ac:dyDescent="0.35">
      <c r="T396" t="str">
        <f t="shared" si="13"/>
        <v/>
      </c>
    </row>
    <row r="397" spans="20:20" hidden="1" x14ac:dyDescent="0.35">
      <c r="T397" t="str">
        <f t="shared" si="13"/>
        <v/>
      </c>
    </row>
  </sheetData>
  <autoFilter ref="A1:BB397" xr:uid="{1A2B0685-4FDA-4693-A4F9-78CE7CA39C12}">
    <filterColumn colId="10">
      <filters>
        <filter val="South"/>
      </filters>
    </filterColumn>
  </autoFilter>
  <sortState xmlns:xlrd2="http://schemas.microsoft.com/office/spreadsheetml/2017/richdata2" ref="A7:BB212">
    <sortCondition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25FFC-FCAC-49C1-9505-DFA007858A24}">
  <sheetPr filterMode="1">
    <tabColor theme="9" tint="-0.249977111117893"/>
    <pageSetUpPr fitToPage="1"/>
  </sheetPr>
  <dimension ref="A1:BB397"/>
  <sheetViews>
    <sheetView topLeftCell="A26" workbookViewId="0">
      <selection activeCell="S132" sqref="S132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21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CLASS!A110</f>
        <v>140943</v>
      </c>
      <c r="B2" t="str">
        <f>CLASS!B110</f>
        <v>EE140943</v>
      </c>
      <c r="C2" t="str">
        <f>_xlfn.IFNA((VLOOKUP(A2,CLASS!A:AY,3,FALSE)),"")</f>
        <v>Callum</v>
      </c>
      <c r="D2" t="str">
        <f>_xlfn.IFNA((VLOOKUP(A2,CLASS!A:AY,4,FALSE)),"")</f>
        <v>Jarvis</v>
      </c>
      <c r="E2" t="str">
        <f>_xlfn.IFNA(VLOOKUP(A2,CLASS!A:I,5,FALSE),"")</f>
        <v>B</v>
      </c>
      <c r="F2" t="str">
        <f>_xlfn.IFNA(VLOOKUP(A2,CLASS!A:I,6,FALSE),"")</f>
        <v>B</v>
      </c>
      <c r="G2" t="str">
        <f>_xlfn.IFNA(VLOOKUP(A2,CLASS!A:I,7,FALSE),"")</f>
        <v>B</v>
      </c>
      <c r="H2" t="str">
        <f>_xlfn.IFNA(VLOOKUP(A2,CLASS!A:I,8,FALSE),"")</f>
        <v>B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VLOOKUP(B2,CLASS!B:AH,25,FALSE)</f>
        <v>84</v>
      </c>
      <c r="M2">
        <f>_xlfn.IFNA(VLOOKUP(E2,HandicapLookup!A:B,2,FALSE),"")</f>
        <v>10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94</v>
      </c>
      <c r="R2"/>
      <c r="S2" t="str">
        <f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A3">
        <f>CLASS!A22</f>
        <v>2744</v>
      </c>
      <c r="B3" t="str">
        <f>CLASS!B22</f>
        <v>EE2744</v>
      </c>
      <c r="C3" t="str">
        <f>_xlfn.IFNA((VLOOKUP(A3,CLASS!A:AY,3,FALSE)),"")</f>
        <v>John</v>
      </c>
      <c r="D3" t="str">
        <f>_xlfn.IFNA((VLOOKUP(A3,CLASS!A:AY,4,FALSE)),"")</f>
        <v>Wells</v>
      </c>
      <c r="E3" t="str">
        <f>_xlfn.IFNA(VLOOKUP(A3,CLASS!A:I,5,FALSE),"")</f>
        <v>AA</v>
      </c>
      <c r="F3" t="str">
        <f>_xlfn.IFNA(VLOOKUP(A3,CLASS!A:I,6,FALSE),"")</f>
        <v>AA</v>
      </c>
      <c r="G3" t="str">
        <f>_xlfn.IFNA(VLOOKUP(A3,CLASS!A:I,7,FALSE),"")</f>
        <v>AA</v>
      </c>
      <c r="H3" t="str">
        <f>_xlfn.IFNA(VLOOKUP(A3,CLASS!A:I,8,FALSE),"")</f>
        <v>AA</v>
      </c>
      <c r="I3" t="str">
        <f>_xlfn.IFNA(VLOOKUP(A3,CLASS!A:I,9,FALSE),"")</f>
        <v>VET</v>
      </c>
      <c r="J3" t="str">
        <f>_xlfn.IFNA((VLOOKUP(A3,CLASS!A:AY,10,FALSE)),"")</f>
        <v>ST</v>
      </c>
      <c r="K3" t="str">
        <f>_xlfn.IFNA((VLOOKUP(J3,DivisionLookup!A:B,2,FALSE)),"")</f>
        <v>North</v>
      </c>
      <c r="L3">
        <f>VLOOKUP(B3,CLASS!B:AH,25,FALSE)</f>
        <v>92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92</v>
      </c>
      <c r="S3" t="str">
        <f>IF(R73&gt;1,J73,"")</f>
        <v/>
      </c>
    </row>
    <row r="4" spans="1:54" hidden="1" x14ac:dyDescent="0.35">
      <c r="A4">
        <f>CLASS!A29</f>
        <v>128948</v>
      </c>
      <c r="B4" t="str">
        <f>CLASS!B29</f>
        <v>EE128948</v>
      </c>
      <c r="C4" t="str">
        <f>_xlfn.IFNA((VLOOKUP(A4,CLASS!A:AY,3,FALSE)),"")</f>
        <v>Lee</v>
      </c>
      <c r="D4" t="str">
        <f>_xlfn.IFNA((VLOOKUP(A4,CLASS!A:AY,4,FALSE)),"")</f>
        <v>Knight</v>
      </c>
      <c r="E4" t="str">
        <f>_xlfn.IFNA(VLOOKUP(A4,CLASS!A:I,5,FALSE),"")</f>
        <v>AA</v>
      </c>
      <c r="F4" t="str">
        <f>_xlfn.IFNA(VLOOKUP(A4,CLASS!A:I,6,FALSE),"")</f>
        <v>AA</v>
      </c>
      <c r="G4" t="str">
        <f>_xlfn.IFNA(VLOOKUP(A4,CLASS!A:I,7,FALSE),"")</f>
        <v>AA</v>
      </c>
      <c r="H4" t="str">
        <f>_xlfn.IFNA(VLOOKUP(A4,CLASS!A:I,8,FALSE),"")</f>
        <v>AA</v>
      </c>
      <c r="I4" t="str">
        <f>_xlfn.IFNA(VLOOKUP(A4,CLASS!A:I,9,FALSE),"")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VLOOKUP(B4,CLASS!B:AH,25,FALSE)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0</v>
      </c>
      <c r="S4" t="str">
        <f>IF(R74&gt;1,J74,"")</f>
        <v/>
      </c>
    </row>
    <row r="5" spans="1:54" x14ac:dyDescent="0.35">
      <c r="A5">
        <f>CLASS!A23</f>
        <v>73876</v>
      </c>
      <c r="B5" t="str">
        <f>CLASS!B23</f>
        <v>EE73876</v>
      </c>
      <c r="C5" t="str">
        <f>_xlfn.IFNA((VLOOKUP(A5,CLASS!A:AY,3,FALSE)),"")</f>
        <v>Andrew</v>
      </c>
      <c r="D5" t="str">
        <f>_xlfn.IFNA((VLOOKUP(A5,CLASS!A:AY,4,FALSE)),"")</f>
        <v>Clifton</v>
      </c>
      <c r="E5" t="str">
        <f>_xlfn.IFNA(VLOOKUP(A5,CLASS!A:I,5,FALSE),"")</f>
        <v>AA</v>
      </c>
      <c r="F5" t="str">
        <f>_xlfn.IFNA(VLOOKUP(A5,CLASS!A:I,6,FALSE),"")</f>
        <v>AA</v>
      </c>
      <c r="G5" t="str">
        <f>_xlfn.IFNA(VLOOKUP(A5,CLASS!A:I,7,FALSE),"")</f>
        <v>AA</v>
      </c>
      <c r="H5" t="str">
        <f>_xlfn.IFNA(VLOOKUP(A5,CLASS!A:I,8,FALSE),"")</f>
        <v>AA</v>
      </c>
      <c r="I5" t="str">
        <f>_xlfn.IFNA(VLOOKUP(A5,CLASS!A:I,9,FALSE),"")</f>
        <v>SNR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VLOOKUP(B5,CLASS!B:AH,25,FALSE)</f>
        <v>91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91</v>
      </c>
      <c r="S5" t="str">
        <f>IF(R75&gt;1,J75,"")</f>
        <v/>
      </c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hidden="1" x14ac:dyDescent="0.35">
      <c r="A6">
        <f>CLASS!A60</f>
        <v>133056</v>
      </c>
      <c r="B6" t="str">
        <f>CLASS!B60</f>
        <v>EE133056</v>
      </c>
      <c r="C6" t="str">
        <f>_xlfn.IFNA((VLOOKUP(A6,CLASS!A:AY,3,FALSE)),"")</f>
        <v>David</v>
      </c>
      <c r="D6" t="str">
        <f>_xlfn.IFNA((VLOOKUP(A6,CLASS!A:AY,4,FALSE)),"")</f>
        <v>Lucas</v>
      </c>
      <c r="E6" t="str">
        <f>_xlfn.IFNA(VLOOKUP(A6,CLASS!A:I,5,FALSE),"")</f>
        <v>A</v>
      </c>
      <c r="F6" t="str">
        <f>_xlfn.IFNA(VLOOKUP(A6,CLASS!A:I,6,FALSE),"")</f>
        <v>A</v>
      </c>
      <c r="G6" t="str">
        <f>_xlfn.IFNA(VLOOKUP(A6,CLASS!A:I,7,FALSE),"")</f>
        <v>A</v>
      </c>
      <c r="H6" t="str">
        <f>_xlfn.IFNA(VLOOKUP(A6,CLASS!A:I,8,FALSE),"")</f>
        <v>A</v>
      </c>
      <c r="I6" t="str">
        <f>_xlfn.IFNA(VLOOKUP(A6,CLASS!A:I,9,FALSE),"")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VLOOKUP(B6,CLASS!B:AH,25,FALSE)</f>
        <v>0</v>
      </c>
      <c r="M6">
        <f>_xlfn.IFNA(VLOOKUP(E6,HandicapLookup!A:B,2,FALSE),"")</f>
        <v>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0</v>
      </c>
      <c r="S6" t="str">
        <f>IF(R76&gt;1,J76,"")</f>
        <v/>
      </c>
      <c r="T6" t="str">
        <f>IF(R76&gt;=1,R76,"")</f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x14ac:dyDescent="0.35">
      <c r="A7">
        <f>CLASS!A47</f>
        <v>110569</v>
      </c>
      <c r="B7" t="str">
        <f>CLASS!B47</f>
        <v>EE110569</v>
      </c>
      <c r="C7" t="str">
        <f>_xlfn.IFNA((VLOOKUP(A7,CLASS!A:AY,3,FALSE)),"")</f>
        <v>Dean</v>
      </c>
      <c r="D7" t="str">
        <f>_xlfn.IFNA((VLOOKUP(A7,CLASS!A:AY,4,FALSE)),"")</f>
        <v>Quince</v>
      </c>
      <c r="E7" t="str">
        <f>_xlfn.IFNA(VLOOKUP(A7,CLASS!A:I,5,FALSE),"")</f>
        <v>A</v>
      </c>
      <c r="F7" t="str">
        <f>_xlfn.IFNA(VLOOKUP(A7,CLASS!A:I,6,FALSE),"")</f>
        <v>A</v>
      </c>
      <c r="G7" t="str">
        <f>_xlfn.IFNA(VLOOKUP(A7,CLASS!A:I,7,FALSE),"")</f>
        <v>A</v>
      </c>
      <c r="H7" t="str">
        <f>_xlfn.IFNA(VLOOKUP(A7,CLASS!A:I,8,FALSE),"")</f>
        <v>A</v>
      </c>
      <c r="I7" t="str">
        <f>_xlfn.IFNA(VLOOKUP(A7,CLASS!A:I,9,FALSE),"")</f>
        <v>SNR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VLOOKUP(B7,CLASS!B:AH,25,FALSE)</f>
        <v>85</v>
      </c>
      <c r="M7">
        <f>_xlfn.IFNA(VLOOKUP(E7,HandicapLookup!A:B,2,FALSE),"")</f>
        <v>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90</v>
      </c>
      <c r="S7" t="str">
        <f>IF(R77&gt;1,J77,"")</f>
        <v/>
      </c>
    </row>
    <row r="8" spans="1:54" hidden="1" x14ac:dyDescent="0.35">
      <c r="A8">
        <f>CLASS!A127</f>
        <v>130499</v>
      </c>
      <c r="B8" t="str">
        <f>CLASS!B127</f>
        <v>EE130499</v>
      </c>
      <c r="C8" t="str">
        <f>_xlfn.IFNA((VLOOKUP(A8,CLASS!A:AY,3,FALSE)),"")</f>
        <v>John</v>
      </c>
      <c r="D8" t="str">
        <f>_xlfn.IFNA((VLOOKUP(A8,CLASS!A:AY,4,FALSE)),"")</f>
        <v>Quartermaine</v>
      </c>
      <c r="E8" t="str">
        <f>_xlfn.IFNA(VLOOKUP(A8,CLASS!A:I,5,FALSE),"")</f>
        <v>B</v>
      </c>
      <c r="F8" t="str">
        <f>_xlfn.IFNA(VLOOKUP(A8,CLASS!A:I,6,FALSE),"")</f>
        <v>B</v>
      </c>
      <c r="G8" t="str">
        <f>_xlfn.IFNA(VLOOKUP(A8,CLASS!A:I,7,FALSE),"")</f>
        <v>B</v>
      </c>
      <c r="H8" t="str">
        <f>_xlfn.IFNA(VLOOKUP(A8,CLASS!A:I,8,FALSE),"")</f>
        <v>B</v>
      </c>
      <c r="I8" t="str">
        <f>_xlfn.IFNA(VLOOKUP(A8,CLASS!A:I,9,FALSE),"")</f>
        <v>VET</v>
      </c>
      <c r="J8" t="str">
        <f>_xlfn.IFNA((VLOOKUP(A8,CLASS!A:AY,10,FALSE)),"")</f>
        <v>EJC</v>
      </c>
      <c r="K8" t="str">
        <f>_xlfn.IFNA((VLOOKUP(J8,DivisionLookup!A:B,2,FALSE)),"")</f>
        <v>South</v>
      </c>
      <c r="L8">
        <f>VLOOKUP(B8,CLASS!B:AH,25,FALSE)</f>
        <v>0</v>
      </c>
      <c r="M8">
        <f>_xlfn.IFNA(VLOOKUP(E8,HandicapLookup!A:B,2,FALSE),"")</f>
        <v>10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0</v>
      </c>
      <c r="S8" t="str">
        <f>IF(R78&gt;1,J78,"")</f>
        <v/>
      </c>
    </row>
    <row r="9" spans="1:54" hidden="1" x14ac:dyDescent="0.35">
      <c r="A9">
        <f>CLASS!A9</f>
        <v>96439</v>
      </c>
      <c r="B9" t="str">
        <f>CLASS!B9</f>
        <v>EE96439</v>
      </c>
      <c r="C9" t="str">
        <f>_xlfn.IFNA((VLOOKUP(A9,CLASS!A:AY,3,FALSE)),"")</f>
        <v>Chris</v>
      </c>
      <c r="D9" t="str">
        <f>_xlfn.IFNA((VLOOKUP(A9,CLASS!A:AY,4,FALSE)),"")</f>
        <v>Childerhouse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VLOOKUP(B9,CLASS!B:AH,21,FALSE)</f>
        <v>93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93</v>
      </c>
      <c r="S9" t="str">
        <f>IF(R79&gt;1,J79,"")</f>
        <v/>
      </c>
      <c r="T9" t="str">
        <f>IF(R79&gt;=1,R79,"")</f>
        <v/>
      </c>
    </row>
    <row r="10" spans="1:54" hidden="1" x14ac:dyDescent="0.35">
      <c r="A10">
        <f>CLASS!A10</f>
        <v>187</v>
      </c>
      <c r="B10" t="str">
        <f>CLASS!B10</f>
        <v>EE187</v>
      </c>
      <c r="C10" t="str">
        <f>_xlfn.IFNA((VLOOKUP(A10,CLASS!A:AY,3,FALSE)),"")</f>
        <v>Richard</v>
      </c>
      <c r="D10" t="str">
        <f>_xlfn.IFNA((VLOOKUP(A10,CLASS!A:AY,4,FALSE)),"")</f>
        <v>Faulds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VLOOKUP(B10,CLASS!B:AH,21,FALSE)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0</v>
      </c>
      <c r="S10" t="str">
        <f>IF(R80&gt;1,J80,"")</f>
        <v/>
      </c>
      <c r="T10" t="str">
        <f>IF(R80&gt;=1,R80,"")</f>
        <v/>
      </c>
    </row>
    <row r="11" spans="1:54" hidden="1" x14ac:dyDescent="0.35">
      <c r="A11">
        <f>CLASS!A11</f>
        <v>115804</v>
      </c>
      <c r="B11" t="str">
        <f>CLASS!B11</f>
        <v>EE115804</v>
      </c>
      <c r="C11" t="str">
        <f>_xlfn.IFNA((VLOOKUP(A11,CLASS!A:AY,3,FALSE)),"")</f>
        <v>Sean</v>
      </c>
      <c r="D11" t="str">
        <f>_xlfn.IFNA((VLOOKUP(A11,CLASS!A:AY,4,FALSE)),"")</f>
        <v>Gamblen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VLOOKUP(B11,CLASS!B:AH,21,FALSE)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0</v>
      </c>
      <c r="S11" t="str">
        <f>IF(R81&gt;1,J81,"")</f>
        <v/>
      </c>
    </row>
    <row r="12" spans="1:54" hidden="1" x14ac:dyDescent="0.35">
      <c r="A12">
        <f>CLASS!A12</f>
        <v>98171</v>
      </c>
      <c r="B12" t="str">
        <f>CLASS!B12</f>
        <v>EE98171</v>
      </c>
      <c r="C12" t="str">
        <f>_xlfn.IFNA((VLOOKUP(A12,CLASS!A:AY,3,FALSE)),"")</f>
        <v>Neil</v>
      </c>
      <c r="D12" t="str">
        <f>_xlfn.IFNA((VLOOKUP(A12,CLASS!A:AY,4,FALSE)),"")</f>
        <v>Lockton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VLOOKUP(B12,CLASS!B:AH,21,FALSE)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0</v>
      </c>
      <c r="S12" t="str">
        <f>IF(R82&gt;1,J82,"")</f>
        <v/>
      </c>
    </row>
    <row r="13" spans="1:54" hidden="1" x14ac:dyDescent="0.35">
      <c r="A13">
        <f>CLASS!A120</f>
        <v>130780</v>
      </c>
      <c r="B13" t="str">
        <f>CLASS!B120</f>
        <v>EE130780</v>
      </c>
      <c r="C13" t="str">
        <f>_xlfn.IFNA((VLOOKUP(A13,CLASS!A:AY,3,FALSE)),"")</f>
        <v>Jennifer</v>
      </c>
      <c r="D13" t="str">
        <f>_xlfn.IFNA((VLOOKUP(A13,CLASS!A:AY,4,FALSE)),"")</f>
        <v>Baker</v>
      </c>
      <c r="E13" t="str">
        <f>_xlfn.IFNA(VLOOKUP(A13,CLASS!A:I,5,FALSE),"")</f>
        <v>B</v>
      </c>
      <c r="F13" t="str">
        <f>_xlfn.IFNA(VLOOKUP(A13,CLASS!A:I,6,FALSE),"")</f>
        <v>B</v>
      </c>
      <c r="G13" t="str">
        <f>_xlfn.IFNA(VLOOKUP(A13,CLASS!A:I,7,FALSE),"")</f>
        <v>B</v>
      </c>
      <c r="H13" t="str">
        <f>_xlfn.IFNA(VLOOKUP(A13,CLASS!A:I,8,FALSE),"")</f>
        <v>B</v>
      </c>
      <c r="I13" t="str">
        <f>_xlfn.IFNA(VLOOKUP(A13,CLASS!A:I,9,FALSE),"")</f>
        <v>LDY</v>
      </c>
      <c r="J13" t="str">
        <f>_xlfn.IFNA((VLOOKUP(A13,CLASS!A:AY,10,FALSE)),"")</f>
        <v>AGL</v>
      </c>
      <c r="K13" t="str">
        <f>_xlfn.IFNA((VLOOKUP(J13,DivisionLookup!A:B,2,FALSE)),"")</f>
        <v>South</v>
      </c>
      <c r="L13">
        <f>VLOOKUP(B13,CLASS!B:AH,25,FALSE)</f>
        <v>0</v>
      </c>
      <c r="M13">
        <f>_xlfn.IFNA(VLOOKUP(E13,HandicapLookup!A:B,2,FALSE),"")</f>
        <v>10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0</v>
      </c>
      <c r="S13" t="str">
        <f>IF(R83&gt;1,J83,"")</f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hidden="1" x14ac:dyDescent="0.35">
      <c r="A14">
        <f>CLASS!A91</f>
        <v>110769</v>
      </c>
      <c r="B14" t="str">
        <f>CLASS!B91</f>
        <v>EE110769</v>
      </c>
      <c r="C14" t="str">
        <f>_xlfn.IFNA((VLOOKUP(A14,CLASS!A:AY,3,FALSE)),"")</f>
        <v>Edward</v>
      </c>
      <c r="D14" t="str">
        <f>_xlfn.IFNA((VLOOKUP(A14,CLASS!A:AY,4,FALSE)),"")</f>
        <v>Harding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EJC</v>
      </c>
      <c r="K14" t="str">
        <f>_xlfn.IFNA((VLOOKUP(J14,DivisionLookup!A:B,2,FALSE)),"")</f>
        <v>South</v>
      </c>
      <c r="L14">
        <f>VLOOKUP(B14,CLASS!B:AH,25,FALSE)</f>
        <v>0</v>
      </c>
      <c r="M14">
        <f>_xlfn.IFNA(VLOOKUP(E14,HandicapLookup!A:B,2,FALSE),"")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0</v>
      </c>
      <c r="S14" t="str">
        <f>IF(R84&gt;1,J84,"")</f>
        <v/>
      </c>
      <c r="T14" t="str">
        <f>IF(R84&gt;=1,R84,"")</f>
        <v/>
      </c>
    </row>
    <row r="15" spans="1:54" hidden="1" x14ac:dyDescent="0.35">
      <c r="A15">
        <f>CLASS!A15</f>
        <v>107759</v>
      </c>
      <c r="B15" t="str">
        <f>CLASS!B15</f>
        <v>EE107759</v>
      </c>
      <c r="C15" t="str">
        <f>_xlfn.IFNA((VLOOKUP(A15,CLASS!A:AY,3,FALSE)),"")</f>
        <v>James</v>
      </c>
      <c r="D15" t="str">
        <f>_xlfn.IFNA((VLOOKUP(A15,CLASS!A:AY,4,FALSE)),"")</f>
        <v>Attwood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VLOOKUP(B15,CLASS!B:AH,21,FALSE)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0</v>
      </c>
      <c r="S15" t="str">
        <f>IF(R85&gt;1,J85,"")</f>
        <v/>
      </c>
      <c r="T15" t="str">
        <f>IF(R85&gt;=1,R85,"")</f>
        <v/>
      </c>
    </row>
    <row r="16" spans="1:54" hidden="1" x14ac:dyDescent="0.35">
      <c r="A16">
        <f>CLASS!A16</f>
        <v>127052</v>
      </c>
      <c r="B16" t="str">
        <f>CLASS!B16</f>
        <v>EE127052</v>
      </c>
      <c r="C16" t="str">
        <f>_xlfn.IFNA((VLOOKUP(A16,CLASS!A:AY,3,FALSE)),"")</f>
        <v>James</v>
      </c>
      <c r="D16" t="str">
        <f>_xlfn.IFNA((VLOOKUP(A16,CLASS!A:AY,4,FALSE)),"")</f>
        <v>Bradley-Day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JNR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VLOOKUP(B16,CLASS!B:AH,21,FALSE)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0</v>
      </c>
      <c r="S16" t="str">
        <f>IF(R86&gt;1,J86,"")</f>
        <v/>
      </c>
      <c r="T16" t="str">
        <f>IF(R86&gt;=1,R86,"")</f>
        <v/>
      </c>
    </row>
    <row r="17" spans="1:48" hidden="1" x14ac:dyDescent="0.35">
      <c r="A17">
        <f>CLASS!A17</f>
        <v>128224</v>
      </c>
      <c r="B17" t="str">
        <f>CLASS!B17</f>
        <v>EE128224</v>
      </c>
      <c r="C17" t="str">
        <f>_xlfn.IFNA((VLOOKUP(A17,CLASS!A:AY,3,FALSE)),"")</f>
        <v>Joshua</v>
      </c>
      <c r="D17" t="str">
        <f>_xlfn.IFNA((VLOOKUP(A17,CLASS!A:AY,4,FALSE)),"")</f>
        <v>Brown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VLOOKUP(B17,CLASS!B:AH,21,FALSE)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0</v>
      </c>
      <c r="S17" t="str">
        <f>IF(R87&gt;1,J87,"")</f>
        <v/>
      </c>
      <c r="T17" t="str">
        <f>IF(R87&gt;=1,R87,"")</f>
        <v/>
      </c>
    </row>
    <row r="18" spans="1:48" x14ac:dyDescent="0.35">
      <c r="A18">
        <f>CLASS!A48</f>
        <v>71507</v>
      </c>
      <c r="B18" t="str">
        <f>CLASS!B48</f>
        <v>EE71507</v>
      </c>
      <c r="C18" t="str">
        <f>_xlfn.IFNA((VLOOKUP(A18,CLASS!A:AY,3,FALSE)),"")</f>
        <v>Stuart</v>
      </c>
      <c r="D18" t="str">
        <f>_xlfn.IFNA((VLOOKUP(A18,CLASS!A:AY,4,FALSE)),"")</f>
        <v>Earl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VLOOKUP(B18,CLASS!B:AH,25,FALSE)</f>
        <v>83</v>
      </c>
      <c r="M18">
        <f>_xlfn.IFNA(VLOOKUP(E18,HandicapLookup!A:B,2,FALSE),"")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88</v>
      </c>
      <c r="S18" t="str">
        <f>IF(R88&gt;1,J88,"")</f>
        <v/>
      </c>
    </row>
    <row r="19" spans="1:48" hidden="1" x14ac:dyDescent="0.35">
      <c r="A19">
        <f>CLASS!A173</f>
        <v>134027</v>
      </c>
      <c r="B19" t="str">
        <f>CLASS!B173</f>
        <v>EE134027</v>
      </c>
      <c r="C19" t="str">
        <f>_xlfn.IFNA((VLOOKUP(A19,CLASS!A:AY,3,FALSE)),"")</f>
        <v>John</v>
      </c>
      <c r="D19" t="str">
        <f>_xlfn.IFNA((VLOOKUP(A19,CLASS!A:AY,4,FALSE)),"")</f>
        <v>Kitcher</v>
      </c>
      <c r="E19" t="str">
        <f>_xlfn.IFNA(VLOOKUP(A19,CLASS!A:I,5,FALSE),"")</f>
        <v>C</v>
      </c>
      <c r="F19" t="str">
        <f>_xlfn.IFNA(VLOOKUP(A19,CLASS!A:I,6,FALSE),"")</f>
        <v>C</v>
      </c>
      <c r="G19" t="str">
        <f>_xlfn.IFNA(VLOOKUP(A19,CLASS!A:I,7,FALSE),"")</f>
        <v>C</v>
      </c>
      <c r="H19" t="str">
        <f>_xlfn.IFNA(VLOOKUP(A19,CLASS!A:I,8,FALSE),"")</f>
        <v>C</v>
      </c>
      <c r="I19" t="str">
        <f>_xlfn.IFNA(VLOOKUP(A19,CLASS!A:I,9,FALSE),"")</f>
        <v>SNR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VLOOKUP(B19,CLASS!B:AH,25,FALSE)</f>
        <v>0</v>
      </c>
      <c r="M19">
        <f>_xlfn.IFNA(VLOOKUP(E19,HandicapLookup!A:B,2,FALSE),"")</f>
        <v>15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0</v>
      </c>
      <c r="R19">
        <v>883</v>
      </c>
      <c r="S19" t="s">
        <v>22</v>
      </c>
      <c r="T19">
        <v>883</v>
      </c>
    </row>
    <row r="20" spans="1:48" hidden="1" x14ac:dyDescent="0.35">
      <c r="A20">
        <f>CLASS!A33</f>
        <v>120341</v>
      </c>
      <c r="B20" t="str">
        <f>CLASS!B33</f>
        <v>EE120341</v>
      </c>
      <c r="C20" t="str">
        <f>_xlfn.IFNA((VLOOKUP(A20,CLASS!A:AY,3,FALSE)),"")</f>
        <v>Nick</v>
      </c>
      <c r="D20" t="str">
        <f>_xlfn.IFNA((VLOOKUP(A20,CLASS!A:AY,4,FALSE)),"")</f>
        <v>Carter</v>
      </c>
      <c r="E20" t="str">
        <f>_xlfn.IFNA(VLOOKUP(A20,CLASS!A:I,5,FALSE),"")</f>
        <v>AA</v>
      </c>
      <c r="F20" t="str">
        <f>_xlfn.IFNA(VLOOKUP(A20,CLASS!A:I,6,FALSE),"")</f>
        <v>AA</v>
      </c>
      <c r="G20" t="str">
        <f>_xlfn.IFNA(VLOOKUP(A20,CLASS!A:I,7,FALSE),"")</f>
        <v>AA</v>
      </c>
      <c r="H20" t="str">
        <f>_xlfn.IFNA(VLOOKUP(A20,CLASS!A:I,8,FALSE),"")</f>
        <v>AA</v>
      </c>
      <c r="I20" t="str">
        <f>_xlfn.IFNA(VLOOKUP(A20,CLASS!A:I,9,FALSE),"")</f>
        <v>SNR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VLOOKUP(B20,CLASS!B:AH,25,FALSE)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0</v>
      </c>
      <c r="S20" t="str">
        <f>IF(R90&gt;1,J90,"")</f>
        <v/>
      </c>
      <c r="T20" t="str">
        <f>IF(R90&gt;=1,R90,"")</f>
        <v/>
      </c>
    </row>
    <row r="21" spans="1:48" x14ac:dyDescent="0.35">
      <c r="A21">
        <f>CLASS!A112</f>
        <v>110109</v>
      </c>
      <c r="B21" t="str">
        <f>CLASS!B112</f>
        <v>EE110109</v>
      </c>
      <c r="C21" t="str">
        <f>_xlfn.IFNA((VLOOKUP(A21,CLASS!A:AY,3,FALSE)),"")</f>
        <v>David</v>
      </c>
      <c r="D21" t="str">
        <f>_xlfn.IFNA((VLOOKUP(A21,CLASS!A:AY,4,FALSE)),"")</f>
        <v>Hallybone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SNR</v>
      </c>
      <c r="J21" t="str">
        <f>_xlfn.IFNA((VLOOKUP(A21,CLASS!A:AY,10,FALSE)),"")</f>
        <v>ST</v>
      </c>
      <c r="K21" t="str">
        <f>_xlfn.IFNA((VLOOKUP(J21,DivisionLookup!A:B,2,FALSE)),"")</f>
        <v>North</v>
      </c>
      <c r="L21">
        <f>VLOOKUP(B21,CLASS!B:AH,25,FALSE)</f>
        <v>77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87</v>
      </c>
    </row>
    <row r="22" spans="1:48" x14ac:dyDescent="0.35">
      <c r="A22">
        <f>CLASS!A111</f>
        <v>137206</v>
      </c>
      <c r="B22" t="str">
        <f>CLASS!B111</f>
        <v>EE137206</v>
      </c>
      <c r="C22" t="str">
        <f>_xlfn.IFNA((VLOOKUP(A22,CLASS!A:AY,3,FALSE)),"")</f>
        <v>Harry</v>
      </c>
      <c r="D22" t="str">
        <f>_xlfn.IFNA((VLOOKUP(A22,CLASS!A:AY,4,FALSE)),"")</f>
        <v>Dickens</v>
      </c>
      <c r="E22" t="str">
        <f>_xlfn.IFNA(VLOOKUP(A22,CLASS!A:I,5,FALSE),"")</f>
        <v>B</v>
      </c>
      <c r="F22" t="str">
        <f>_xlfn.IFNA(VLOOKUP(A22,CLASS!A:I,6,FALSE),"")</f>
        <v>B</v>
      </c>
      <c r="G22" t="str">
        <f>_xlfn.IFNA(VLOOKUP(A22,CLASS!A:I,7,FALSE),"")</f>
        <v>B</v>
      </c>
      <c r="H22" t="str">
        <f>_xlfn.IFNA(VLOOKUP(A22,CLASS!A:I,8,FALSE),"")</f>
        <v>B</v>
      </c>
      <c r="I22" t="str">
        <f>_xlfn.IFNA(VLOOKUP(A22,CLASS!A:I,9,FALSE),"")</f>
        <v>JNR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VLOOKUP(B22,CLASS!B:AH,25,FALSE)</f>
        <v>77</v>
      </c>
      <c r="M22">
        <f>_xlfn.IFNA(VLOOKUP(E22,HandicapLookup!A:B,2,FALSE),"")</f>
        <v>10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87</v>
      </c>
      <c r="S22" t="str">
        <f>IF(R92&gt;1,J92,"")</f>
        <v/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3"/>
      <c r="AJ22" s="3"/>
      <c r="AK22" s="8"/>
      <c r="AL22" s="3"/>
      <c r="AM22" s="3"/>
      <c r="AN22" s="3"/>
      <c r="AO22" s="3"/>
      <c r="AP22" s="3"/>
      <c r="AQ22" s="3"/>
      <c r="AR22" s="3"/>
      <c r="AS22" s="3"/>
      <c r="AT22" s="3"/>
      <c r="AU22" s="8"/>
      <c r="AV22" s="3"/>
    </row>
    <row r="23" spans="1:48" x14ac:dyDescent="0.35">
      <c r="A23">
        <f>CLASS!A63</f>
        <v>114307</v>
      </c>
      <c r="B23" t="str">
        <f>CLASS!B63</f>
        <v>EE114307</v>
      </c>
      <c r="C23" t="str">
        <f>_xlfn.IFNA((VLOOKUP(A23,CLASS!A:AY,3,FALSE)),"")</f>
        <v>Karl</v>
      </c>
      <c r="D23" t="str">
        <f>_xlfn.IFNA((VLOOKUP(A23,CLASS!A:AY,4,FALSE)),"")</f>
        <v>Burnage</v>
      </c>
      <c r="E23" t="str">
        <f>_xlfn.IFNA(VLOOKUP(A23,CLASS!A:I,5,FALSE),"")</f>
        <v>A</v>
      </c>
      <c r="F23" t="str">
        <f>_xlfn.IFNA(VLOOKUP(A23,CLASS!A:I,6,FALSE),"")</f>
        <v>A</v>
      </c>
      <c r="G23" t="str">
        <f>_xlfn.IFNA(VLOOKUP(A23,CLASS!A:I,7,FALSE),"")</f>
        <v>A</v>
      </c>
      <c r="H23" t="str">
        <f>_xlfn.IFNA(VLOOKUP(A23,CLASS!A:I,8,FALSE),"")</f>
        <v>A</v>
      </c>
      <c r="I23" t="str">
        <f>_xlfn.IFNA(VLOOKUP(A23,CLASS!A:I,9,FALSE),"")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VLOOKUP(B23,CLASS!B:AH,25,FALSE)</f>
        <v>82</v>
      </c>
      <c r="M23">
        <f>_xlfn.IFNA(VLOOKUP(E23,HandicapLookup!A:B,2,FALSE),"")</f>
        <v>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87</v>
      </c>
      <c r="S23" t="str">
        <f>IF(R93&gt;1,J93,"")</f>
        <v/>
      </c>
      <c r="T23" t="str">
        <f>IF(R93&gt;=1,R93,"")</f>
        <v/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CLASS!A2</f>
        <v>131625</v>
      </c>
      <c r="B24" t="str">
        <f>CLASS!B2</f>
        <v>EE131625</v>
      </c>
      <c r="C24" t="str">
        <f>_xlfn.IFNA((VLOOKUP(A24,CLASS!A:AY,3,FALSE)),"")</f>
        <v>Oliver</v>
      </c>
      <c r="D24" t="str">
        <f>_xlfn.IFNA((VLOOKUP(A24,CLASS!A:AY,4,FALSE)),"")</f>
        <v>Bradshaw</v>
      </c>
      <c r="E24" t="str">
        <f>_xlfn.IFNA(VLOOKUP(A24,CLASS!A:I,5,FALSE),"")</f>
        <v>AAA</v>
      </c>
      <c r="F24" t="str">
        <f>_xlfn.IFNA(VLOOKUP(A24,CLASS!A:I,6,FALSE),"")</f>
        <v>AAA</v>
      </c>
      <c r="G24" t="str">
        <f>_xlfn.IFNA(VLOOKUP(A24,CLASS!A:I,7,FALSE),"")</f>
        <v>AAA</v>
      </c>
      <c r="H24" t="str">
        <f>_xlfn.IFNA(VLOOKUP(A24,CLASS!A:I,8,FALSE),"")</f>
        <v>AAA</v>
      </c>
      <c r="I24" t="str">
        <f>_xlfn.IFNA(VLOOKUP(A24,CLASS!A:I,9,FALSE),"")</f>
        <v>SNR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VLOOKUP(B24,CLASS!B:AH,25,FALSE)</f>
        <v>84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84</v>
      </c>
      <c r="S24" t="str">
        <f>IF(R94&gt;1,J94,"")</f>
        <v/>
      </c>
      <c r="T24" t="str">
        <f>IF(R94&gt;=1,R94,"")</f>
        <v/>
      </c>
    </row>
    <row r="25" spans="1:48" x14ac:dyDescent="0.35">
      <c r="A25">
        <f>CLASS!A167</f>
        <v>137389</v>
      </c>
      <c r="B25" t="str">
        <f>CLASS!B167</f>
        <v>EE137389</v>
      </c>
      <c r="C25" t="str">
        <f>_xlfn.IFNA((VLOOKUP(A25,CLASS!A:AY,3,FALSE)),"")</f>
        <v>Mark</v>
      </c>
      <c r="D25" t="str">
        <f>_xlfn.IFNA((VLOOKUP(A25,CLASS!A:AY,4,FALSE)),"")</f>
        <v>Potts</v>
      </c>
      <c r="E25" t="str">
        <f>_xlfn.IFNA(VLOOKUP(A25,CLASS!A:I,5,FALSE),"")</f>
        <v>C</v>
      </c>
      <c r="F25" t="str">
        <f>_xlfn.IFNA(VLOOKUP(A25,CLASS!A:I,6,FALSE),"")</f>
        <v>C</v>
      </c>
      <c r="G25" t="str">
        <f>_xlfn.IFNA(VLOOKUP(A25,CLASS!A:I,7,FALSE),"")</f>
        <v>C</v>
      </c>
      <c r="H25" t="str">
        <f>_xlfn.IFNA(VLOOKUP(A25,CLASS!A:I,8,FALSE),"")</f>
        <v>C</v>
      </c>
      <c r="I25" t="str">
        <f>_xlfn.IFNA(VLOOKUP(A25,CLASS!A:I,9,FALSE),"")</f>
        <v>VET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VLOOKUP(B25,CLASS!B:AH,25,FALSE)</f>
        <v>68</v>
      </c>
      <c r="M25">
        <f>_xlfn.IFNA(VLOOKUP(E25,HandicapLookup!A:B,2,FALSE),"")</f>
        <v>15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83</v>
      </c>
      <c r="R25">
        <v>883</v>
      </c>
      <c r="S25" t="s">
        <v>22</v>
      </c>
      <c r="T25">
        <v>883</v>
      </c>
    </row>
    <row r="26" spans="1:48" x14ac:dyDescent="0.35">
      <c r="A26">
        <f>CLASS!A52</f>
        <v>127777</v>
      </c>
      <c r="B26" t="str">
        <f>CLASS!B52</f>
        <v>EE127777</v>
      </c>
      <c r="C26" t="str">
        <f>_xlfn.IFNA((VLOOKUP(A26,CLASS!A:AY,3,FALSE)),"")</f>
        <v>John</v>
      </c>
      <c r="D26" t="str">
        <f>_xlfn.IFNA((VLOOKUP(A26,CLASS!A:AY,4,FALSE)),"")</f>
        <v>Cooper</v>
      </c>
      <c r="E26" t="str">
        <f>_xlfn.IFNA(VLOOKUP(A26,CLASS!A:I,5,FALSE),"")</f>
        <v>A</v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VLOOKUP(B26,CLASS!B:AH,25,FALSE)</f>
        <v>76</v>
      </c>
      <c r="M26">
        <f>_xlfn.IFNA(VLOOKUP(E26,HandicapLookup!A:B,2,FALSE),"")</f>
        <v>5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81</v>
      </c>
      <c r="S26" t="str">
        <f>IF(R96&gt;1,J96,"")</f>
        <v/>
      </c>
      <c r="V26" s="6"/>
      <c r="W26" s="6"/>
      <c r="X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x14ac:dyDescent="0.35">
      <c r="A27">
        <f>CLASS!A25</f>
        <v>90948</v>
      </c>
      <c r="B27" t="str">
        <f>CLASS!B25</f>
        <v>EE90948</v>
      </c>
      <c r="C27" t="str">
        <f>_xlfn.IFNA((VLOOKUP(A27,CLASS!A:AY,3,FALSE)),"")</f>
        <v>Stephen</v>
      </c>
      <c r="D27" t="str">
        <f>_xlfn.IFNA((VLOOKUP(A27,CLASS!A:AY,4,FALSE)),"")</f>
        <v>Leonard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VLOOKUP(B27,CLASS!B:AH,25,FALSE)</f>
        <v>78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78</v>
      </c>
      <c r="S27" t="str">
        <f>IF(R97&gt;1,J97,"")</f>
        <v/>
      </c>
    </row>
    <row r="28" spans="1:48" x14ac:dyDescent="0.35">
      <c r="A28">
        <f>CLASS!A53</f>
        <v>127058</v>
      </c>
      <c r="B28" t="str">
        <f>CLASS!B53</f>
        <v>EE127058</v>
      </c>
      <c r="C28" t="str">
        <f>_xlfn.IFNA((VLOOKUP(A28,CLASS!A:AY,3,FALSE)),"")</f>
        <v>Rebecca</v>
      </c>
      <c r="D28" t="str">
        <f>_xlfn.IFNA((VLOOKUP(A28,CLASS!A:AY,4,FALSE)),"")</f>
        <v>Clifton</v>
      </c>
      <c r="E28" t="str">
        <f>_xlfn.IFNA(VLOOKUP(A28,CLASS!A:I,5,FALSE),"")</f>
        <v>A</v>
      </c>
      <c r="F28" t="str">
        <f>_xlfn.IFNA(VLOOKUP(A28,CLASS!A:I,6,FALSE),"")</f>
        <v>A</v>
      </c>
      <c r="G28" t="str">
        <f>_xlfn.IFNA(VLOOKUP(A28,CLASS!A:I,7,FALSE),"")</f>
        <v>A</v>
      </c>
      <c r="H28" t="str">
        <f>_xlfn.IFNA(VLOOKUP(A28,CLASS!A:I,8,FALSE),"")</f>
        <v>A</v>
      </c>
      <c r="I28" t="str">
        <f>_xlfn.IFNA(VLOOKUP(A28,CLASS!A:I,9,FALSE),"")</f>
        <v>LDY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VLOOKUP(B28,CLASS!B:AH,25,FALSE)</f>
        <v>69</v>
      </c>
      <c r="M28">
        <f>_xlfn.IFNA(VLOOKUP(E28,HandicapLookup!A:B,2,FALSE),"")</f>
        <v>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74</v>
      </c>
      <c r="S28" t="str">
        <f>IF(R98&gt;1,J98,"")</f>
        <v/>
      </c>
    </row>
    <row r="29" spans="1:48" x14ac:dyDescent="0.35">
      <c r="A29">
        <f>CLASS!A177</f>
        <v>35944</v>
      </c>
      <c r="B29" t="str">
        <f>CLASS!B177</f>
        <v>EE35944</v>
      </c>
      <c r="C29" t="str">
        <f>_xlfn.IFNA((VLOOKUP(A29,CLASS!A:AY,3,FALSE)),"")</f>
        <v>Tim</v>
      </c>
      <c r="D29" t="str">
        <f>_xlfn.IFNA((VLOOKUP(A29,CLASS!A:AY,4,FALSE)),"")</f>
        <v>Tyler</v>
      </c>
      <c r="E29" t="str">
        <f>_xlfn.IFNA(VLOOKUP(A29,CLASS!A:I,5,FALSE),"")</f>
        <v>C</v>
      </c>
      <c r="F29" t="str">
        <f>_xlfn.IFNA(VLOOKUP(A29,CLASS!A:I,6,FALSE),"")</f>
        <v>C</v>
      </c>
      <c r="G29" t="str">
        <f>_xlfn.IFNA(VLOOKUP(A29,CLASS!A:I,7,FALSE),"")</f>
        <v>C</v>
      </c>
      <c r="H29" t="str">
        <f>_xlfn.IFNA(VLOOKUP(A29,CLASS!A:I,8,FALSE),"")</f>
        <v>C</v>
      </c>
      <c r="I29" t="str">
        <f>_xlfn.IFNA(VLOOKUP(A29,CLASS!A:I,9,FALSE),"")</f>
        <v>VET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VLOOKUP(B29,CLASS!B:AH,25,FALSE)</f>
        <v>0</v>
      </c>
      <c r="M29">
        <f>_xlfn.IFNA(VLOOKUP(E29,HandicapLookup!A:B,2,FALSE),"")</f>
        <v>15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S29" t="str">
        <f>IF(R99&gt;1,J99,"")</f>
        <v/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H29" s="6"/>
      <c r="AI29" s="3"/>
      <c r="AJ29" s="3"/>
      <c r="AK29" s="8"/>
      <c r="AL29" s="3"/>
      <c r="AM29" s="3"/>
      <c r="AN29" s="3"/>
      <c r="AO29" s="3"/>
      <c r="AP29" s="3"/>
      <c r="AQ29" s="3"/>
      <c r="AR29" s="3"/>
      <c r="AS29" s="3"/>
      <c r="AT29" s="3"/>
      <c r="AU29" s="8"/>
      <c r="AV29" s="3"/>
    </row>
    <row r="30" spans="1:48" hidden="1" x14ac:dyDescent="0.35">
      <c r="A30">
        <f>CLASS!A135</f>
        <v>118452</v>
      </c>
      <c r="B30" t="str">
        <f>CLASS!B135</f>
        <v>EE118452</v>
      </c>
      <c r="C30" t="str">
        <f>_xlfn.IFNA((VLOOKUP(A30,CLASS!A:AY,3,FALSE)),"")</f>
        <v>Janet</v>
      </c>
      <c r="D30" t="str">
        <f>_xlfn.IFNA((VLOOKUP(A30,CLASS!A:AY,4,FALSE)),"")</f>
        <v>Galland</v>
      </c>
      <c r="E30" t="str">
        <f>_xlfn.IFNA(VLOOKUP(A30,CLASS!A:I,5,FALSE),"")</f>
        <v>B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LDV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VLOOKUP(B30,CLASS!B:AH,25,FALSE)</f>
        <v>0</v>
      </c>
      <c r="M30">
        <f>_xlfn.IFNA(VLOOKUP(E30,HandicapLookup!A:B,2,FALSE),"")</f>
        <v>10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0</v>
      </c>
      <c r="S30" t="str">
        <f>IF(R100&gt;1,J100,"")</f>
        <v/>
      </c>
      <c r="T30" t="str">
        <f>IF(R100&gt;=1,R100,"")</f>
        <v/>
      </c>
    </row>
    <row r="31" spans="1:48" hidden="1" x14ac:dyDescent="0.35">
      <c r="A31">
        <f>CLASS!A7</f>
        <v>36413</v>
      </c>
      <c r="B31" t="str">
        <f>CLASS!B7</f>
        <v>EE36413</v>
      </c>
      <c r="C31" t="str">
        <f>_xlfn.IFNA((VLOOKUP(A31,CLASS!A:AY,3,FALSE)),"")</f>
        <v>Kevin</v>
      </c>
      <c r="D31" t="str">
        <f>_xlfn.IFNA((VLOOKUP(A31,CLASS!A:AY,4,FALSE)),"")</f>
        <v>Howland</v>
      </c>
      <c r="E31" t="str">
        <f>_xlfn.IFNA(VLOOKUP(A31,CLASS!A:I,5,FALSE),"")</f>
        <v>AAA</v>
      </c>
      <c r="F31" t="str">
        <f>_xlfn.IFNA(VLOOKUP(A31,CLASS!A:I,6,FALSE),"")</f>
        <v>AAA</v>
      </c>
      <c r="G31" t="str">
        <f>_xlfn.IFNA(VLOOKUP(A31,CLASS!A:I,7,FALSE),"")</f>
        <v>AAA</v>
      </c>
      <c r="H31" t="str">
        <f>_xlfn.IFNA(VLOOKUP(A31,CLASS!A:I,8,FALSE),"")</f>
        <v>AAA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VLOOKUP(B31,CLASS!B:AH,25,FALSE)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0</v>
      </c>
      <c r="S31" t="str">
        <f>IF(R101&gt;1,J101,"")</f>
        <v/>
      </c>
    </row>
    <row r="32" spans="1:48" x14ac:dyDescent="0.35">
      <c r="A32">
        <f>CLASS!A41</f>
        <v>99919</v>
      </c>
      <c r="B32" t="str">
        <f>CLASS!B41</f>
        <v>EE99919</v>
      </c>
      <c r="C32" t="str">
        <f>_xlfn.IFNA((VLOOKUP(A32,CLASS!A:AY,3,FALSE)),"")</f>
        <v>Matthew</v>
      </c>
      <c r="D32" t="str">
        <f>_xlfn.IFNA((VLOOKUP(A32,CLASS!A:AY,4,FALSE)),"")</f>
        <v>Sheppard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SNR</v>
      </c>
      <c r="J32" t="str">
        <f>_xlfn.IFNA((VLOOKUP(A32,CLASS!A:AY,10,FALSE)),"")</f>
        <v>ST</v>
      </c>
      <c r="K32" t="str">
        <f>_xlfn.IFNA((VLOOKUP(J32,DivisionLookup!A:B,2,FALSE)),"")</f>
        <v>North</v>
      </c>
      <c r="L32">
        <f>VLOOKUP(B32,CLASS!B:AH,25,FALSE)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0</v>
      </c>
      <c r="S32" t="str">
        <f>IF(R102&gt;1,J102,"")</f>
        <v/>
      </c>
    </row>
    <row r="33" spans="1:48" hidden="1" x14ac:dyDescent="0.35">
      <c r="A33">
        <f>CLASS!A181</f>
        <v>138867</v>
      </c>
      <c r="B33" t="str">
        <f>CLASS!B181</f>
        <v>EE138867</v>
      </c>
      <c r="C33" t="str">
        <f>_xlfn.IFNA((VLOOKUP(A33,CLASS!A:AY,3,FALSE)),"")</f>
        <v>Tina</v>
      </c>
      <c r="D33" t="str">
        <f>_xlfn.IFNA((VLOOKUP(A33,CLASS!A:AY,4,FALSE)),"")</f>
        <v>Henshaw</v>
      </c>
      <c r="E33" t="str">
        <f>_xlfn.IFNA(VLOOKUP(A33,CLASS!A:I,5,FALSE),"")</f>
        <v>C</v>
      </c>
      <c r="F33" t="str">
        <f>_xlfn.IFNA(VLOOKUP(A33,CLASS!A:I,6,FALSE),"")</f>
        <v>C</v>
      </c>
      <c r="G33" t="str">
        <f>_xlfn.IFNA(VLOOKUP(A33,CLASS!A:I,7,FALSE),"")</f>
        <v>C</v>
      </c>
      <c r="H33" t="str">
        <f>_xlfn.IFNA(VLOOKUP(A33,CLASS!A:I,8,FALSE),"")</f>
        <v>C</v>
      </c>
      <c r="I33" t="str">
        <f>_xlfn.IFNA(VLOOKUP(A33,CLASS!A:I,9,FALSE),"")</f>
        <v>LDY</v>
      </c>
      <c r="J33" t="str">
        <f>_xlfn.IFNA((VLOOKUP(A33,CLASS!A:AY,10,FALSE)),"")</f>
        <v>AGL</v>
      </c>
      <c r="K33" t="str">
        <f>_xlfn.IFNA((VLOOKUP(J33,DivisionLookup!A:B,2,FALSE)),"")</f>
        <v>South</v>
      </c>
      <c r="L33">
        <f>VLOOKUP(B33,CLASS!B:AH,25,FALSE)</f>
        <v>0</v>
      </c>
      <c r="M33">
        <f>_xlfn.IFNA(VLOOKUP(E33,HandicapLookup!A:B,2,FALSE),"")</f>
        <v>15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0</v>
      </c>
      <c r="S33" t="str">
        <f>IF(R103&gt;1,J103,"")</f>
        <v/>
      </c>
      <c r="T33" t="str">
        <f>IF(R103&gt;=1,R103,"")</f>
        <v/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H33" s="6"/>
      <c r="AI33" s="3"/>
      <c r="AJ33" s="3"/>
      <c r="AK33" s="8"/>
      <c r="AL33" s="3"/>
      <c r="AM33" s="3"/>
      <c r="AN33" s="3"/>
      <c r="AO33" s="3"/>
      <c r="AP33" s="3"/>
      <c r="AQ33" s="3"/>
      <c r="AR33" s="3"/>
      <c r="AS33" s="3"/>
      <c r="AT33" s="3"/>
      <c r="AU33" s="8"/>
      <c r="AV33" s="3"/>
    </row>
    <row r="34" spans="1:48" x14ac:dyDescent="0.35">
      <c r="A34">
        <f>CLASS!A76</f>
        <v>133480</v>
      </c>
      <c r="B34" t="str">
        <f>CLASS!B76</f>
        <v>EE133480</v>
      </c>
      <c r="C34" t="str">
        <f>_xlfn.IFNA((VLOOKUP(A34,CLASS!A:AY,3,FALSE)),"")</f>
        <v>Harry</v>
      </c>
      <c r="D34" t="str">
        <f>_xlfn.IFNA((VLOOKUP(A34,CLASS!A:AY,4,FALSE)),"")</f>
        <v>Piercy</v>
      </c>
      <c r="E34" t="str">
        <f>_xlfn.IFNA(VLOOKUP(A34,CLASS!A:I,5,FALSE),"")</f>
        <v>A</v>
      </c>
      <c r="F34" t="str">
        <f>_xlfn.IFNA(VLOOKUP(A34,CLASS!A:I,6,FALSE),"")</f>
        <v>A</v>
      </c>
      <c r="G34" t="str">
        <f>_xlfn.IFNA(VLOOKUP(A34,CLASS!A:I,7,FALSE),"")</f>
        <v>A</v>
      </c>
      <c r="H34" t="str">
        <f>_xlfn.IFNA(VLOOKUP(A34,CLASS!A:I,8,FALSE),"")</f>
        <v>A</v>
      </c>
      <c r="I34" t="str">
        <f>_xlfn.IFNA(VLOOKUP(A34,CLASS!A:I,9,FALSE),"")</f>
        <v>CLT</v>
      </c>
      <c r="J34" t="str">
        <f>_xlfn.IFNA((VLOOKUP(A34,CLASS!A:AY,10,FALSE)),"")</f>
        <v>ST</v>
      </c>
      <c r="K34" t="str">
        <f>_xlfn.IFNA((VLOOKUP(J34,DivisionLookup!A:B,2,FALSE)),"")</f>
        <v>North</v>
      </c>
      <c r="L34">
        <f>VLOOKUP(B34,CLASS!B:AH,25,FALSE)</f>
        <v>0</v>
      </c>
      <c r="M34">
        <f>_xlfn.IFNA(VLOOKUP(E34,HandicapLookup!A:B,2,FALSE),"")</f>
        <v>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IF(R104&gt;1,J104,"")</f>
        <v/>
      </c>
      <c r="T34" t="str">
        <f>IF(R104&gt;=1,R104,"")</f>
        <v/>
      </c>
    </row>
    <row r="35" spans="1:48" x14ac:dyDescent="0.35">
      <c r="A35">
        <f>CLASS!A136</f>
        <v>133500</v>
      </c>
      <c r="B35" t="str">
        <f>CLASS!B136</f>
        <v>EE133500</v>
      </c>
      <c r="C35" t="str">
        <f>_xlfn.IFNA((VLOOKUP(A35,CLASS!A:AY,3,FALSE)),"")</f>
        <v>Mark</v>
      </c>
      <c r="D35" t="str">
        <f>_xlfn.IFNA((VLOOKUP(A35,CLASS!A:AY,4,FALSE)),"")</f>
        <v>Piercy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VLOOKUP(B35,CLASS!B:AH,25,FALSE)</f>
        <v>0</v>
      </c>
      <c r="M35">
        <f>_xlfn.IFNA(VLOOKUP(E35,HandicapLookup!A:B,2,FALSE),"")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IF(R105&gt;1,J105,"")</f>
        <v/>
      </c>
      <c r="T35" t="str">
        <f>IF(R105&gt;=1,R105,"")</f>
        <v/>
      </c>
    </row>
    <row r="36" spans="1:48" hidden="1" x14ac:dyDescent="0.35">
      <c r="A36">
        <f>CLASS!A36</f>
        <v>91579</v>
      </c>
      <c r="B36" t="str">
        <f>CLASS!B36</f>
        <v>EE91579</v>
      </c>
      <c r="C36" t="str">
        <f>_xlfn.IFNA((VLOOKUP(A36,CLASS!A:AY,3,FALSE)),"")</f>
        <v>Phil</v>
      </c>
      <c r="D36" t="str">
        <f>_xlfn.IFNA((VLOOKUP(A36,CLASS!A:AY,4,FALSE)),"")</f>
        <v>Easeman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EJC</v>
      </c>
      <c r="K36" t="str">
        <f>_xlfn.IFNA((VLOOKUP(J36,DivisionLookup!A:B,2,FALSE)),"")</f>
        <v>South</v>
      </c>
      <c r="L36">
        <f>VLOOKUP(B36,CLASS!B:AH,21,FALSE)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0</v>
      </c>
      <c r="S36" t="str">
        <f>IF(R106&gt;1,J106,"")</f>
        <v/>
      </c>
      <c r="T36" t="str">
        <f>IF(R106&gt;=1,R106,"")</f>
        <v/>
      </c>
    </row>
    <row r="37" spans="1:48" hidden="1" x14ac:dyDescent="0.35">
      <c r="A37">
        <f>CLASS!A37</f>
        <v>129151</v>
      </c>
      <c r="B37" t="str">
        <f>CLASS!B37</f>
        <v>EE129151</v>
      </c>
      <c r="C37" t="str">
        <f>_xlfn.IFNA((VLOOKUP(A37,CLASS!A:AY,3,FALSE)),"")</f>
        <v>Paul</v>
      </c>
      <c r="D37" t="str">
        <f>_xlfn.IFNA((VLOOKUP(A37,CLASS!A:AY,4,FALSE)),"")</f>
        <v>Finney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VLOOKUP(B37,CLASS!B:AH,21,FALSE)</f>
        <v>90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90</v>
      </c>
      <c r="S37" t="str">
        <f>IF(R107&gt;1,J107,"")</f>
        <v/>
      </c>
      <c r="T37" t="str">
        <f>IF(R107&gt;=1,R107,"")</f>
        <v/>
      </c>
    </row>
    <row r="38" spans="1:48" x14ac:dyDescent="0.35">
      <c r="A38">
        <f>CLASS!A8</f>
        <v>103821</v>
      </c>
      <c r="B38" t="str">
        <f>CLASS!B8</f>
        <v>EE103821</v>
      </c>
      <c r="C38" t="str">
        <f>_xlfn.IFNA((VLOOKUP(A38,CLASS!A:AY,3,FALSE)),"")</f>
        <v>Glen</v>
      </c>
      <c r="D38" t="str">
        <f>_xlfn.IFNA((VLOOKUP(A38,CLASS!A:AY,4,FALSE)),"")</f>
        <v>Moore</v>
      </c>
      <c r="E38" t="str">
        <f>_xlfn.IFNA(VLOOKUP(A38,CLASS!A:I,5,FALSE),"")</f>
        <v>AAA</v>
      </c>
      <c r="F38" t="str">
        <f>_xlfn.IFNA(VLOOKUP(A38,CLASS!A:I,6,FALSE),"")</f>
        <v>AAA</v>
      </c>
      <c r="G38" t="str">
        <f>_xlfn.IFNA(VLOOKUP(A38,CLASS!A:I,7,FALSE),"")</f>
        <v>AAA</v>
      </c>
      <c r="H38" t="str">
        <f>_xlfn.IFNA(VLOOKUP(A38,CLASS!A:I,8,FALSE),"")</f>
        <v>AAA</v>
      </c>
      <c r="I38" t="str">
        <f>_xlfn.IFNA(VLOOKUP(A38,CLASS!A:I,9,FALSE),"")</f>
        <v>VET</v>
      </c>
      <c r="J38" t="str">
        <f>_xlfn.IFNA((VLOOKUP(A38,CLASS!A:AY,10,FALSE)),"")</f>
        <v>ST</v>
      </c>
      <c r="K38" t="str">
        <f>_xlfn.IFNA((VLOOKUP(J38,DivisionLookup!A:B,2,FALSE)),"")</f>
        <v>North</v>
      </c>
      <c r="L38">
        <f>VLOOKUP(B38,CLASS!B:AH,25,FALSE)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IF(R108&gt;1,J108,"")</f>
        <v/>
      </c>
    </row>
    <row r="39" spans="1:48" hidden="1" x14ac:dyDescent="0.35">
      <c r="A39">
        <f>CLASS!A39</f>
        <v>136284</v>
      </c>
      <c r="B39" t="str">
        <f>CLASS!B39</f>
        <v>EE136284</v>
      </c>
      <c r="C39" t="str">
        <f>_xlfn.IFNA((VLOOKUP(A39,CLASS!A:AY,3,FALSE)),"")</f>
        <v>Matthew</v>
      </c>
      <c r="D39" t="str">
        <f>_xlfn.IFNA((VLOOKUP(A39,CLASS!A:AY,4,FALSE)),"")</f>
        <v>Haffenden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VLOOKUP(B39,CLASS!B:AH,21,FALSE)</f>
        <v>84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84</v>
      </c>
      <c r="S39" t="str">
        <f>IF(R109&gt;1,J109,"")</f>
        <v/>
      </c>
    </row>
    <row r="40" spans="1:48" hidden="1" x14ac:dyDescent="0.35">
      <c r="A40">
        <f>CLASS!A40</f>
        <v>88473</v>
      </c>
      <c r="B40" t="str">
        <f>CLASS!B40</f>
        <v>EE88473</v>
      </c>
      <c r="C40" t="str">
        <f>_xlfn.IFNA((VLOOKUP(A40,CLASS!A:AY,3,FALSE)),"")</f>
        <v>Robert</v>
      </c>
      <c r="D40" t="str">
        <f>_xlfn.IFNA((VLOOKUP(A40,CLASS!A:AY,4,FALSE)),"")</f>
        <v>Taylor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VLOOKUP(B40,CLASS!B:AH,21,FALSE)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0</v>
      </c>
      <c r="S40" t="str">
        <f>IF(R110&gt;1,J110,"")</f>
        <v/>
      </c>
    </row>
    <row r="41" spans="1:48" hidden="1" x14ac:dyDescent="0.35">
      <c r="A41">
        <f>CLASS!A193</f>
        <v>138501</v>
      </c>
      <c r="B41" t="str">
        <f>CLASS!B193</f>
        <v>EE138501</v>
      </c>
      <c r="C41" t="str">
        <f>_xlfn.IFNA((VLOOKUP(A41,CLASS!A:AY,3,FALSE)),"")</f>
        <v>Joshua</v>
      </c>
      <c r="D41" t="str">
        <f>_xlfn.IFNA((VLOOKUP(A41,CLASS!A:AY,4,FALSE)),"")</f>
        <v>Poyser</v>
      </c>
      <c r="E41" t="str">
        <f>_xlfn.IFNA(VLOOKUP(A41,CLASS!A:I,5,FALSE),"")</f>
        <v>C</v>
      </c>
      <c r="F41" t="str">
        <f>_xlfn.IFNA(VLOOKUP(A41,CLASS!A:I,6,FALSE),"")</f>
        <v>C</v>
      </c>
      <c r="G41" t="str">
        <f>_xlfn.IFNA(VLOOKUP(A41,CLASS!A:I,7,FALSE),"")</f>
        <v>C</v>
      </c>
      <c r="H41" t="str">
        <f>_xlfn.IFNA(VLOOKUP(A41,CLASS!A:I,8,FALSE),"")</f>
        <v>C</v>
      </c>
      <c r="I41" t="str">
        <f>_xlfn.IFNA(VLOOKUP(A41,CLASS!A:I,9,FALSE),"")</f>
        <v>CLT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VLOOKUP(B41,CLASS!B:AH,25,FALSE)</f>
        <v>0</v>
      </c>
      <c r="M41">
        <f>_xlfn.IFNA(VLOOKUP(E41,HandicapLookup!A:B,2,FALSE),"")</f>
        <v>15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S41" t="str">
        <f>IF(R111&gt;1,J111,"")</f>
        <v/>
      </c>
      <c r="T41" t="str">
        <f>IF(R111&gt;=1,R111,"")</f>
        <v/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H41" s="6"/>
      <c r="AI41" s="3"/>
      <c r="AJ41" s="3"/>
      <c r="AK41" s="8"/>
      <c r="AL41" s="3"/>
      <c r="AM41" s="3"/>
      <c r="AN41" s="3"/>
      <c r="AO41" s="3"/>
      <c r="AP41" s="3"/>
      <c r="AQ41" s="3"/>
      <c r="AR41" s="3"/>
      <c r="AS41" s="3"/>
      <c r="AT41" s="3"/>
      <c r="AU41" s="8"/>
      <c r="AV41" s="3"/>
    </row>
    <row r="42" spans="1:48" hidden="1" x14ac:dyDescent="0.35">
      <c r="A42">
        <f>CLASS!A42</f>
        <v>126704</v>
      </c>
      <c r="B42" t="str">
        <f>CLASS!B42</f>
        <v>EE126704</v>
      </c>
      <c r="C42" t="str">
        <f>_xlfn.IFNA((VLOOKUP(A42,CLASS!A:AY,3,FALSE)),"")</f>
        <v>Jussi</v>
      </c>
      <c r="D42" t="str">
        <f>_xlfn.IFNA((VLOOKUP(A42,CLASS!A:AY,4,FALSE)),"")</f>
        <v>Maki-Hokkonen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VLOOKUP(B42,CLASS!B:AH,21,FALSE)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0</v>
      </c>
      <c r="S42" t="str">
        <f>IF(R112&gt;1,J112,"")</f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x14ac:dyDescent="0.35">
      <c r="A43">
        <f>CLASS!A106</f>
        <v>11003</v>
      </c>
      <c r="B43" t="str">
        <f>CLASS!B106</f>
        <v>EE11003</v>
      </c>
      <c r="C43" t="str">
        <f>_xlfn.IFNA((VLOOKUP(A43,CLASS!A:AY,3,FALSE)),"")</f>
        <v>Bob</v>
      </c>
      <c r="D43" t="str">
        <f>_xlfn.IFNA((VLOOKUP(A43,CLASS!A:AY,4,FALSE)),"")</f>
        <v>Meadows</v>
      </c>
      <c r="E43" t="str">
        <f>_xlfn.IFNA(VLOOKUP(A43,CLASS!A:I,5,FALSE),"")</f>
        <v>A</v>
      </c>
      <c r="F43" t="str">
        <f>_xlfn.IFNA(VLOOKUP(A43,CLASS!A:I,6,FALSE),"")</f>
        <v>A</v>
      </c>
      <c r="G43" t="str">
        <f>_xlfn.IFNA(VLOOKUP(A43,CLASS!A:I,7,FALSE),"")</f>
        <v>A</v>
      </c>
      <c r="H43" t="str">
        <f>_xlfn.IFNA(VLOOKUP(A43,CLASS!A:I,8,FALSE),"")</f>
        <v>A</v>
      </c>
      <c r="I43" t="str">
        <f>_xlfn.IFNA(VLOOKUP(A43,CLASS!A:I,9,FALSE),"")</f>
        <v>VET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VLOOKUP(B43,CLASS!B:AH,25,FALSE)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S43" t="str">
        <f>IF(R113&gt;1,J113,"")</f>
        <v/>
      </c>
      <c r="T43" t="str">
        <f>IF(R113&gt;=1,R113,"")</f>
        <v/>
      </c>
    </row>
    <row r="44" spans="1:48" hidden="1" x14ac:dyDescent="0.35">
      <c r="A44">
        <f>CLASS!A44</f>
        <v>128615</v>
      </c>
      <c r="B44" t="str">
        <f>CLASS!B44</f>
        <v>EE128615</v>
      </c>
      <c r="C44" t="str">
        <f>_xlfn.IFNA((VLOOKUP(A44,CLASS!A:AY,3,FALSE)),"")</f>
        <v>Kevin</v>
      </c>
      <c r="D44" t="str">
        <f>_xlfn.IFNA((VLOOKUP(A44,CLASS!A:AY,4,FALSE)),"")</f>
        <v>Cummins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VLOOKUP(B44,CLASS!B:AH,21,FALSE)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0</v>
      </c>
      <c r="S44" t="str">
        <f>IF(R114&gt;1,J114,"")</f>
        <v/>
      </c>
      <c r="T44" t="str">
        <f>IF(R114&gt;=1,R114,"")</f>
        <v/>
      </c>
    </row>
    <row r="45" spans="1:48" hidden="1" x14ac:dyDescent="0.35">
      <c r="A45">
        <f>CLASS!A45</f>
        <v>124370</v>
      </c>
      <c r="B45" t="str">
        <f>CLASS!B45</f>
        <v>EE124370</v>
      </c>
      <c r="C45" t="str">
        <f>_xlfn.IFNA((VLOOKUP(A45,CLASS!A:AY,3,FALSE)),"")</f>
        <v>Amy</v>
      </c>
      <c r="D45" t="str">
        <f>_xlfn.IFNA((VLOOKUP(A45,CLASS!A:AY,4,FALSE)),"")</f>
        <v>Easeman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LDJ</v>
      </c>
      <c r="J45" t="str">
        <f>_xlfn.IFNA((VLOOKUP(A45,CLASS!A:AY,10,FALSE)),"")</f>
        <v>EJC</v>
      </c>
      <c r="K45" t="str">
        <f>_xlfn.IFNA((VLOOKUP(J45,DivisionLookup!A:B,2,FALSE)),"")</f>
        <v>South</v>
      </c>
      <c r="L45">
        <f>VLOOKUP(B45,CLASS!B:AH,21,FALSE)</f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0</v>
      </c>
      <c r="S45" t="str">
        <f>IF(R115&gt;1,J115,"")</f>
        <v/>
      </c>
    </row>
    <row r="46" spans="1:48" x14ac:dyDescent="0.35">
      <c r="A46">
        <f>CLASS!A183</f>
        <v>135138</v>
      </c>
      <c r="B46" t="str">
        <f>CLASS!B183</f>
        <v>EE135138</v>
      </c>
      <c r="C46" t="str">
        <f>_xlfn.IFNA((VLOOKUP(A46,CLASS!A:AY,3,FALSE)),"")</f>
        <v>Luke</v>
      </c>
      <c r="D46" t="str">
        <f>_xlfn.IFNA((VLOOKUP(A46,CLASS!A:AY,4,FALSE)),"")</f>
        <v>Maud</v>
      </c>
      <c r="E46" t="str">
        <f>_xlfn.IFNA(VLOOKUP(A46,CLASS!A:I,5,FALSE),"")</f>
        <v>C</v>
      </c>
      <c r="F46" t="str">
        <f>_xlfn.IFNA(VLOOKUP(A46,CLASS!A:I,6,FALSE),"")</f>
        <v>C</v>
      </c>
      <c r="G46" t="str">
        <f>_xlfn.IFNA(VLOOKUP(A46,CLASS!A:I,7,FALSE),"")</f>
        <v>C</v>
      </c>
      <c r="H46" t="str">
        <f>_xlfn.IFNA(VLOOKUP(A46,CLASS!A:I,8,FALSE),"")</f>
        <v>C</v>
      </c>
      <c r="I46" t="str">
        <f>_xlfn.IFNA(VLOOKUP(A46,CLASS!A:I,9,FALSE),"")</f>
        <v>SNR</v>
      </c>
      <c r="J46" t="str">
        <f>_xlfn.IFNA((VLOOKUP(A46,CLASS!A:AY,10,FALSE)),"")</f>
        <v>ST</v>
      </c>
      <c r="K46" t="str">
        <f>_xlfn.IFNA((VLOOKUP(J46,DivisionLookup!A:B,2,FALSE)),"")</f>
        <v>North</v>
      </c>
      <c r="L46">
        <f>VLOOKUP(B46,CLASS!B:AH,25,FALSE)</f>
        <v>0</v>
      </c>
      <c r="M46">
        <f>_xlfn.IFNA(VLOOKUP(E46,HandicapLookup!A:B,2,FALSE),"")</f>
        <v>15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0</v>
      </c>
      <c r="S46" t="str">
        <f>IF(R116&gt;1,J116,"")</f>
        <v/>
      </c>
      <c r="V46" s="6"/>
      <c r="W46" s="6"/>
      <c r="X46" s="6"/>
    </row>
    <row r="47" spans="1:48" x14ac:dyDescent="0.35">
      <c r="A47">
        <f>CLASS!A13</f>
        <v>102643</v>
      </c>
      <c r="B47" t="str">
        <f>CLASS!B13</f>
        <v>EE102643</v>
      </c>
      <c r="C47" t="str">
        <f>_xlfn.IFNA((VLOOKUP(A47,CLASS!A:AY,3,FALSE)),"")</f>
        <v>Pietro</v>
      </c>
      <c r="D47" t="str">
        <f>_xlfn.IFNA((VLOOKUP(A47,CLASS!A:AY,4,FALSE)),"")</f>
        <v>Mastroeni</v>
      </c>
      <c r="E47" t="str">
        <f>_xlfn.IFNA(VLOOKUP(A47,CLASS!A:I,5,FALSE),"")</f>
        <v>AAA</v>
      </c>
      <c r="F47" t="str">
        <f>_xlfn.IFNA(VLOOKUP(A47,CLASS!A:I,6,FALSE),"")</f>
        <v>AAA</v>
      </c>
      <c r="G47" t="str">
        <f>_xlfn.IFNA(VLOOKUP(A47,CLASS!A:I,7,FALSE),"")</f>
        <v>AAA</v>
      </c>
      <c r="H47" t="str">
        <f>_xlfn.IFNA(VLOOKUP(A47,CLASS!A:I,8,FALSE),"")</f>
        <v>AAA</v>
      </c>
      <c r="I47" t="str">
        <f>_xlfn.IFNA(VLOOKUP(A47,CLASS!A:I,9,FALSE),"")</f>
        <v>SNR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>
        <f>VLOOKUP(B47,CLASS!B:AH,25,FALSE)</f>
        <v>0</v>
      </c>
      <c r="M47">
        <f>_xlfn.IFNA(VLOOKUP(E47,HandicapLookup!A:B,2,FALSE),"")</f>
        <v>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t="str">
        <f>IF(R117&gt;1,J117,"")</f>
        <v/>
      </c>
    </row>
    <row r="48" spans="1:48" x14ac:dyDescent="0.35">
      <c r="A48">
        <f>CLASS!A56</f>
        <v>88361</v>
      </c>
      <c r="B48" t="str">
        <f>CLASS!B56</f>
        <v>EE88361</v>
      </c>
      <c r="C48" t="str">
        <f>_xlfn.IFNA((VLOOKUP(A48,CLASS!A:AY,3,FALSE)),"")</f>
        <v>Tony</v>
      </c>
      <c r="D48" t="str">
        <f>_xlfn.IFNA((VLOOKUP(A48,CLASS!A:AY,4,FALSE)),"")</f>
        <v>Leonard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VET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VLOOKUP(B48,CLASS!B:AH,25,FALSE)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t="str">
        <f>IF(R118&gt;1,J118,"")</f>
        <v/>
      </c>
      <c r="T48" t="str">
        <f>IF(R118&gt;=1,R118,"")</f>
        <v/>
      </c>
    </row>
    <row r="49" spans="1:48" x14ac:dyDescent="0.35">
      <c r="A49">
        <f>CLASS!A194</f>
        <v>141272</v>
      </c>
      <c r="B49" t="str">
        <f>CLASS!B194</f>
        <v>EE141272</v>
      </c>
      <c r="C49" t="str">
        <f>_xlfn.IFNA((VLOOKUP(A49,CLASS!A:AY,3,FALSE)),"")</f>
        <v>Greg</v>
      </c>
      <c r="D49" t="str">
        <f>_xlfn.IFNA((VLOOKUP(A49,CLASS!A:AY,4,FALSE)),"")</f>
        <v>Holmes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SNR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>
        <f>VLOOKUP(B49,CLASS!B:AH,25,FALSE)</f>
        <v>0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S49" t="str">
        <f>IF(R119&gt;1,J119,"")</f>
        <v/>
      </c>
      <c r="T49" t="str">
        <f>IF(R119&gt;=1,R119,"")</f>
        <v/>
      </c>
    </row>
    <row r="50" spans="1:48" x14ac:dyDescent="0.35">
      <c r="A50">
        <f>CLASS!A19</f>
        <v>120545</v>
      </c>
      <c r="B50" t="str">
        <f>CLASS!B19</f>
        <v>EE120545</v>
      </c>
      <c r="C50" t="str">
        <f>_xlfn.IFNA((VLOOKUP(A50,CLASS!A:AY,3,FALSE)),"")</f>
        <v>David</v>
      </c>
      <c r="D50" t="str">
        <f>_xlfn.IFNA((VLOOKUP(A50,CLASS!A:AY,4,FALSE)),"")</f>
        <v>Ferriman</v>
      </c>
      <c r="E50" t="str">
        <f>_xlfn.IFNA(VLOOKUP(A50,CLASS!A:I,5,FALSE),"")</f>
        <v>AAA</v>
      </c>
      <c r="F50" t="str">
        <f>_xlfn.IFNA(VLOOKUP(A50,CLASS!A:I,6,FALSE),"")</f>
        <v>AAA</v>
      </c>
      <c r="G50" t="str">
        <f>_xlfn.IFNA(VLOOKUP(A50,CLASS!A:I,7,FALSE),"")</f>
        <v>AAA</v>
      </c>
      <c r="H50" t="str">
        <f>_xlfn.IFNA(VLOOKUP(A50,CLASS!A:I,8,FALSE),"")</f>
        <v>AAA</v>
      </c>
      <c r="I50" t="str">
        <f>_xlfn.IFNA(VLOOKUP(A50,CLASS!A:I,9,FALSE),"")</f>
        <v>SNR</v>
      </c>
      <c r="J50" t="str">
        <f>_xlfn.IFNA((VLOOKUP(A50,CLASS!A:AY,10,FALSE)),"")</f>
        <v>ST</v>
      </c>
      <c r="K50" t="str">
        <f>_xlfn.IFNA((VLOOKUP(J50,DivisionLookup!A:B,2,FALSE)),"")</f>
        <v>North</v>
      </c>
      <c r="L50">
        <f>VLOOKUP(B50,CLASS!B:AH,25,FALSE)</f>
        <v>0</v>
      </c>
      <c r="M50">
        <f>_xlfn.IFNA(VLOOKUP(E50,HandicapLookup!A:B,2,FALSE),"")</f>
        <v>0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0</v>
      </c>
      <c r="S50" t="str">
        <f>IF(R120&gt;1,J120,"")</f>
        <v/>
      </c>
      <c r="T50" t="str">
        <f>IF(R120&gt;=1,R120,"")</f>
        <v/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H50" s="6"/>
      <c r="AI50" s="3"/>
      <c r="AJ50" s="3"/>
      <c r="AK50" s="8"/>
      <c r="AL50" s="3"/>
      <c r="AM50" s="3"/>
      <c r="AN50" s="3"/>
      <c r="AO50" s="3"/>
      <c r="AP50" s="3"/>
      <c r="AQ50" s="3"/>
      <c r="AR50" s="3"/>
      <c r="AS50" s="3"/>
      <c r="AT50" s="3"/>
      <c r="AU50" s="8"/>
      <c r="AV50" s="3"/>
    </row>
    <row r="51" spans="1:48" x14ac:dyDescent="0.35">
      <c r="A51">
        <f>CLASS!A124</f>
        <v>138042</v>
      </c>
      <c r="B51" t="str">
        <f>CLASS!B124</f>
        <v>EE138042</v>
      </c>
      <c r="C51" t="str">
        <f>_xlfn.IFNA((VLOOKUP(A51,CLASS!A:AY,3,FALSE)),"")</f>
        <v>Peter</v>
      </c>
      <c r="D51" t="str">
        <f>_xlfn.IFNA((VLOOKUP(A51,CLASS!A:AY,4,FALSE)),"")</f>
        <v>Davies</v>
      </c>
      <c r="E51" t="str">
        <f>_xlfn.IFNA(VLOOKUP(A51,CLASS!A:I,5,FALSE),"")</f>
        <v>B</v>
      </c>
      <c r="F51" t="str">
        <f>_xlfn.IFNA(VLOOKUP(A51,CLASS!A:I,6,FALSE),"")</f>
        <v>B</v>
      </c>
      <c r="G51" t="str">
        <f>_xlfn.IFNA(VLOOKUP(A51,CLASS!A:I,7,FALSE),"")</f>
        <v>B</v>
      </c>
      <c r="H51" t="str">
        <f>_xlfn.IFNA(VLOOKUP(A51,CLASS!A:I,8,FALSE),"")</f>
        <v>B</v>
      </c>
      <c r="I51" t="str">
        <f>_xlfn.IFNA(VLOOKUP(A51,CLASS!A:I,9,FALSE),"")</f>
        <v>SNR</v>
      </c>
      <c r="J51" t="str">
        <f>_xlfn.IFNA((VLOOKUP(A51,CLASS!A:AY,10,FALSE)),"")</f>
        <v>ST</v>
      </c>
      <c r="K51" t="str">
        <f>_xlfn.IFNA((VLOOKUP(J51,DivisionLookup!A:B,2,FALSE)),"")</f>
        <v>North</v>
      </c>
      <c r="L51">
        <f>VLOOKUP(B51,CLASS!B:AH,25,FALSE)</f>
        <v>0</v>
      </c>
      <c r="M51">
        <f>_xlfn.IFNA(VLOOKUP(E51,HandicapLookup!A:B,2,FALSE),"")</f>
        <v>10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0</v>
      </c>
      <c r="S51" t="str">
        <f>IF(R121&gt;1,J121,"")</f>
        <v/>
      </c>
      <c r="T51" t="str">
        <f>IF(R121&gt;=1,R121,"")</f>
        <v/>
      </c>
    </row>
    <row r="52" spans="1:48" x14ac:dyDescent="0.35">
      <c r="A52">
        <f>CLASS!A207</f>
        <v>132934</v>
      </c>
      <c r="B52" t="str">
        <f>CLASS!B207</f>
        <v>EE132934</v>
      </c>
      <c r="C52" t="str">
        <f>_xlfn.IFNA((VLOOKUP(A52,CLASS!A:AY,3,FALSE)),"")</f>
        <v>Tyrone</v>
      </c>
      <c r="D52" t="str">
        <f>_xlfn.IFNA((VLOOKUP(A52,CLASS!A:AY,4,FALSE)),"")</f>
        <v>Clark</v>
      </c>
      <c r="E52" t="str">
        <f>_xlfn.IFNA(VLOOKUP(A52,CLASS!A:I,5,FALSE),"")</f>
        <v>C</v>
      </c>
      <c r="F52" t="str">
        <f>_xlfn.IFNA(VLOOKUP(A52,CLASS!A:I,6,FALSE),"")</f>
        <v>C</v>
      </c>
      <c r="G52" t="str">
        <f>_xlfn.IFNA(VLOOKUP(A52,CLASS!A:I,7,FALSE),"")</f>
        <v>C</v>
      </c>
      <c r="H52" t="str">
        <f>_xlfn.IFNA(VLOOKUP(A52,CLASS!A:I,8,FALSE),"")</f>
        <v>C</v>
      </c>
      <c r="I52" t="str">
        <f>_xlfn.IFNA(VLOOKUP(A52,CLASS!A:I,9,FALSE),"")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VLOOKUP(B52,CLASS!B:AH,25,FALSE)</f>
        <v>0</v>
      </c>
      <c r="M52">
        <f>_xlfn.IFNA(VLOOKUP(E52,HandicapLookup!A:B,2,FALSE),"")</f>
        <v>15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t="str">
        <f>IF(R122&gt;1,J122,"")</f>
        <v/>
      </c>
      <c r="T52" t="str">
        <f>IF(R122&gt;=1,R122,"")</f>
        <v/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CLASS!A171</f>
        <v>140643</v>
      </c>
      <c r="B53" t="str">
        <f>CLASS!B171</f>
        <v>EE140643</v>
      </c>
      <c r="C53" t="str">
        <f>_xlfn.IFNA((VLOOKUP(A53,CLASS!A:AY,3,FALSE)),"")</f>
        <v>Ray</v>
      </c>
      <c r="D53" t="str">
        <f>_xlfn.IFNA((VLOOKUP(A53,CLASS!A:AY,4,FALSE)),"")</f>
        <v>Sheppard</v>
      </c>
      <c r="E53" t="str">
        <f>_xlfn.IFNA(VLOOKUP(A53,CLASS!A:I,5,FALSE),"")</f>
        <v>C</v>
      </c>
      <c r="F53" t="str">
        <f>_xlfn.IFNA(VLOOKUP(A53,CLASS!A:I,6,FALSE),"")</f>
        <v>C</v>
      </c>
      <c r="G53" t="str">
        <f>_xlfn.IFNA(VLOOKUP(A53,CLASS!A:I,7,FALSE),"")</f>
        <v>C</v>
      </c>
      <c r="H53" t="str">
        <f>_xlfn.IFNA(VLOOKUP(A53,CLASS!A:I,8,FALSE),"")</f>
        <v>C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VLOOKUP(B53,CLASS!B:AH,25,FALSE)</f>
        <v>0</v>
      </c>
      <c r="M53">
        <f>_xlfn.IFNA(VLOOKUP(E53,HandicapLookup!A:B,2,FALSE),"")</f>
        <v>15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S53" t="str">
        <f>IF(R123&gt;1,J123,"")</f>
        <v/>
      </c>
    </row>
    <row r="54" spans="1:48" hidden="1" x14ac:dyDescent="0.35">
      <c r="A54">
        <f>CLASS!A54</f>
        <v>135536</v>
      </c>
      <c r="B54" t="str">
        <f>CLASS!B54</f>
        <v>EE135536</v>
      </c>
      <c r="C54" t="str">
        <f>_xlfn.IFNA((VLOOKUP(A54,CLASS!A:AY,3,FALSE)),"")</f>
        <v>Daniel</v>
      </c>
      <c r="D54" t="str">
        <f>_xlfn.IFNA((VLOOKUP(A54,CLASS!A:AY,4,FALSE)),"")</f>
        <v>King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CLT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VLOOKUP(B54,CLASS!B:AH,21,FALSE)</f>
        <v>93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98</v>
      </c>
      <c r="S54" t="str">
        <f>IF(R124&gt;1,J124,"")</f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35">
      <c r="A55">
        <f>CLASS!A174</f>
        <v>133497</v>
      </c>
      <c r="B55" t="str">
        <f>CLASS!B174</f>
        <v>EE133497</v>
      </c>
      <c r="C55" t="str">
        <f>_xlfn.IFNA((VLOOKUP(A55,CLASS!A:AY,3,FALSE)),"")</f>
        <v>Michael</v>
      </c>
      <c r="D55" t="str">
        <f>_xlfn.IFNA((VLOOKUP(A55,CLASS!A:AY,4,FALSE)),"")</f>
        <v>Brookes</v>
      </c>
      <c r="E55" t="str">
        <f>_xlfn.IFNA(VLOOKUP(A55,CLASS!A:I,5,FALSE),"")</f>
        <v>C</v>
      </c>
      <c r="F55" t="str">
        <f>_xlfn.IFNA(VLOOKUP(A55,CLASS!A:I,6,FALSE),"")</f>
        <v>C</v>
      </c>
      <c r="G55" t="str">
        <f>_xlfn.IFNA(VLOOKUP(A55,CLASS!A:I,7,FALSE),"")</f>
        <v>C</v>
      </c>
      <c r="H55" t="str">
        <f>_xlfn.IFNA(VLOOKUP(A55,CLASS!A:I,8,FALSE),"")</f>
        <v>C</v>
      </c>
      <c r="I55" t="str">
        <f>_xlfn.IFNA(VLOOKUP(A55,CLASS!A:I,9,FALSE),"")</f>
        <v>SNR</v>
      </c>
      <c r="J55" t="str">
        <f>_xlfn.IFNA((VLOOKUP(A55,CLASS!A:AY,10,FALSE)),"")</f>
        <v>ST</v>
      </c>
      <c r="K55" t="str">
        <f>_xlfn.IFNA((VLOOKUP(J55,DivisionLookup!A:B,2,FALSE)),"")</f>
        <v>North</v>
      </c>
      <c r="L55">
        <f>VLOOKUP(B55,CLASS!B:AH,25,FALSE)</f>
        <v>0</v>
      </c>
      <c r="M55">
        <f>_xlfn.IFNA(VLOOKUP(E55,HandicapLookup!A:B,2,FALSE),"")</f>
        <v>15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IF(R125&gt;1,J125,"")</f>
        <v/>
      </c>
    </row>
    <row r="56" spans="1:48" hidden="1" x14ac:dyDescent="0.35">
      <c r="A56">
        <f>CLASS!A27</f>
        <v>35315</v>
      </c>
      <c r="B56" t="str">
        <f>CLASS!B27</f>
        <v>EE35315</v>
      </c>
      <c r="C56" t="str">
        <f>_xlfn.IFNA((VLOOKUP(A56,CLASS!A:AY,3,FALSE)),"")</f>
        <v>Ivan</v>
      </c>
      <c r="D56" t="str">
        <f>_xlfn.IFNA((VLOOKUP(A56,CLASS!A:AY,4,FALSE)),"")</f>
        <v>Spencer</v>
      </c>
      <c r="E56" t="str">
        <f>_xlfn.IFNA(VLOOKUP(A56,CLASS!A:I,5,FALSE),"")</f>
        <v>AA</v>
      </c>
      <c r="F56" t="str">
        <f>_xlfn.IFNA(VLOOKUP(A56,CLASS!A:I,6,FALSE),"")</f>
        <v>AA</v>
      </c>
      <c r="G56" t="str">
        <f>_xlfn.IFNA(VLOOKUP(A56,CLASS!A:I,7,FALSE),"")</f>
        <v>AA</v>
      </c>
      <c r="H56" t="str">
        <f>_xlfn.IFNA(VLOOKUP(A56,CLASS!A:I,8,FALSE),"")</f>
        <v>AA</v>
      </c>
      <c r="I56" t="str">
        <f>_xlfn.IFNA(VLOOKUP(A56,CLASS!A:I,9,FALSE),"")</f>
        <v>SNR</v>
      </c>
      <c r="J56" t="str">
        <f>_xlfn.IFNA((VLOOKUP(A56,CLASS!A:AY,10,FALSE)),"")</f>
        <v>AGL</v>
      </c>
      <c r="K56" t="str">
        <f>_xlfn.IFNA((VLOOKUP(J56,DivisionLookup!A:B,2,FALSE)),"")</f>
        <v>South</v>
      </c>
      <c r="L56">
        <f>VLOOKUP(B56,CLASS!B:AH,25,FALSE)</f>
        <v>0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t="str">
        <f>IF(R126&gt;1,J126,"")</f>
        <v/>
      </c>
      <c r="T56" t="str">
        <f>IF(R126&gt;=1,R126,"")</f>
        <v/>
      </c>
    </row>
    <row r="57" spans="1:48" hidden="1" x14ac:dyDescent="0.35">
      <c r="A57">
        <f>CLASS!A57</f>
        <v>61</v>
      </c>
      <c r="B57" t="str">
        <f>CLASS!B57</f>
        <v>EE61</v>
      </c>
      <c r="C57" t="str">
        <f>_xlfn.IFNA((VLOOKUP(A57,CLASS!A:AY,3,FALSE)),"")</f>
        <v>Chris</v>
      </c>
      <c r="D57" t="str">
        <f>_xlfn.IFNA((VLOOKUP(A57,CLASS!A:AY,4,FALSE)),"")</f>
        <v>Morgan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VLOOKUP(B57,CLASS!B:AH,21,FALSE)</f>
        <v>79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84</v>
      </c>
      <c r="S57" t="str">
        <f>IF(R127&gt;1,J127,"")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hidden="1" x14ac:dyDescent="0.35">
      <c r="A58">
        <f>CLASS!A70</f>
        <v>12063</v>
      </c>
      <c r="B58" t="str">
        <f>CLASS!B70</f>
        <v>EE12063</v>
      </c>
      <c r="C58" t="str">
        <f>_xlfn.IFNA((VLOOKUP(A58,CLASS!A:AY,3,FALSE)),"")</f>
        <v>Richard</v>
      </c>
      <c r="D58" t="str">
        <f>_xlfn.IFNA((VLOOKUP(A58,CLASS!A:AY,4,FALSE)),"")</f>
        <v>Allen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VET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VLOOKUP(B58,CLASS!B:AH,25,FALSE)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t="str">
        <f>IF(R128&gt;1,J128,"")</f>
        <v/>
      </c>
      <c r="V58" s="6"/>
      <c r="W58" s="6"/>
      <c r="X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x14ac:dyDescent="0.35">
      <c r="A59">
        <f>CLASS!A152</f>
        <v>136388</v>
      </c>
      <c r="B59" t="str">
        <f>CLASS!B152</f>
        <v>EE136388</v>
      </c>
      <c r="C59" t="str">
        <f>_xlfn.IFNA((VLOOKUP(A59,CLASS!A:AY,3,FALSE)),"")</f>
        <v>Patrick</v>
      </c>
      <c r="D59" t="str">
        <f>_xlfn.IFNA((VLOOKUP(A59,CLASS!A:AY,4,FALSE)),"")</f>
        <v>Bird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SNR</v>
      </c>
      <c r="J59" t="str">
        <f>_xlfn.IFNA((VLOOKUP(A59,CLASS!A:AY,10,FALSE)),"")</f>
        <v>ST</v>
      </c>
      <c r="K59" t="str">
        <f>_xlfn.IFNA((VLOOKUP(J59,DivisionLookup!A:B,2,FALSE)),"")</f>
        <v>North</v>
      </c>
      <c r="L59">
        <f>VLOOKUP(B59,CLASS!B:AH,25,FALSE)</f>
        <v>0</v>
      </c>
      <c r="M59">
        <f>_xlfn.IFNA(VLOOKUP(E59,HandicapLookup!A:B,2,FALSE),"")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IF(R129&gt;1,J129,"")</f>
        <v/>
      </c>
      <c r="T59" t="str">
        <f>IF(R129&gt;=1,R129,"")</f>
        <v/>
      </c>
    </row>
    <row r="60" spans="1:48" x14ac:dyDescent="0.35">
      <c r="A60">
        <f>CLASS!A32</f>
        <v>120278</v>
      </c>
      <c r="B60" t="str">
        <f>CLASS!B32</f>
        <v>EE120278</v>
      </c>
      <c r="C60" t="str">
        <f>_xlfn.IFNA((VLOOKUP(A60,CLASS!A:AY,3,FALSE)),"")</f>
        <v>Robert</v>
      </c>
      <c r="D60" t="str">
        <f>_xlfn.IFNA((VLOOKUP(A60,CLASS!A:AY,4,FALSE)),"")</f>
        <v>Allen</v>
      </c>
      <c r="E60" t="str">
        <f>_xlfn.IFNA(VLOOKUP(A60,CLASS!A:I,5,FALSE),"")</f>
        <v>AA</v>
      </c>
      <c r="F60" t="str">
        <f>_xlfn.IFNA(VLOOKUP(A60,CLASS!A:I,6,FALSE),"")</f>
        <v>AA</v>
      </c>
      <c r="G60" t="str">
        <f>_xlfn.IFNA(VLOOKUP(A60,CLASS!A:I,7,FALSE),"")</f>
        <v>AA</v>
      </c>
      <c r="H60" t="str">
        <f>_xlfn.IFNA(VLOOKUP(A60,CLASS!A:I,8,FALSE),"")</f>
        <v>AA</v>
      </c>
      <c r="I60" t="str">
        <f>_xlfn.IFNA(VLOOKUP(A60,CLASS!A:I,9,FALSE),"")</f>
        <v>SNR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VLOOKUP(B60,CLASS!B:AH,25,FALSE)</f>
        <v>0</v>
      </c>
      <c r="M60">
        <f>_xlfn.IFNA(VLOOKUP(E60,HandicapLookup!A:B,2,FALSE),"")</f>
        <v>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IF(R130&gt;1,J130,"")</f>
        <v/>
      </c>
      <c r="T60" t="str">
        <f>IF(R130&gt;=1,R130,"")</f>
        <v/>
      </c>
    </row>
    <row r="61" spans="1:48" hidden="1" x14ac:dyDescent="0.35">
      <c r="A61">
        <f>CLASS!A80</f>
        <v>124977</v>
      </c>
      <c r="B61" t="str">
        <f>CLASS!B80</f>
        <v>EE124977</v>
      </c>
      <c r="C61" t="str">
        <f>_xlfn.IFNA((VLOOKUP(A61,CLASS!A:AY,3,FALSE)),"")</f>
        <v>Robert</v>
      </c>
      <c r="D61" t="str">
        <f>_xlfn.IFNA((VLOOKUP(A61,CLASS!A:AY,4,FALSE)),"")</f>
        <v>Dawson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VLOOKUP(B61,CLASS!B:AH,25,FALSE)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S61" t="str">
        <f>IF(R131&gt;1,J131,"")</f>
        <v/>
      </c>
      <c r="T61" t="str">
        <f>IF(R131&gt;=1,R131,"")</f>
        <v/>
      </c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3"/>
      <c r="AJ61" s="3"/>
      <c r="AK61" s="8"/>
      <c r="AL61" s="3"/>
      <c r="AM61" s="3"/>
      <c r="AN61" s="3"/>
      <c r="AO61" s="3"/>
      <c r="AP61" s="3"/>
      <c r="AQ61" s="3"/>
      <c r="AR61" s="3"/>
      <c r="AS61" s="3"/>
      <c r="AT61" s="3"/>
      <c r="AU61" s="8"/>
      <c r="AV61" s="3"/>
    </row>
    <row r="62" spans="1:48" x14ac:dyDescent="0.35">
      <c r="A62">
        <f>CLASS!A88</f>
        <v>111096</v>
      </c>
      <c r="B62" t="str">
        <f>CLASS!B88</f>
        <v>EE111096</v>
      </c>
      <c r="C62" t="str">
        <f>_xlfn.IFNA((VLOOKUP(A62,CLASS!A:AY,3,FALSE)),"")</f>
        <v>Craig</v>
      </c>
      <c r="D62" t="str">
        <f>_xlfn.IFNA((VLOOKUP(A62,CLASS!A:AY,4,FALSE)),"")</f>
        <v>Tolley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ORST</v>
      </c>
      <c r="K62" t="str">
        <f>_xlfn.IFNA((VLOOKUP(J62,DivisionLookup!A:B,2,FALSE)),"")</f>
        <v>North</v>
      </c>
      <c r="L62">
        <f>VLOOKUP(B62,CLASS!B:AH,25,FALSE)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IF(R132&gt;1,J132,"")</f>
        <v/>
      </c>
      <c r="T62" t="str">
        <f>IF(R132&gt;=1,R132,"")</f>
        <v/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hidden="1" x14ac:dyDescent="0.35">
      <c r="A63">
        <f>CLASS!A58</f>
        <v>50101</v>
      </c>
      <c r="B63" t="str">
        <f>CLASS!B58</f>
        <v>EE50101</v>
      </c>
      <c r="C63" t="str">
        <f>_xlfn.IFNA((VLOOKUP(A63,CLASS!A:AY,3,FALSE)),"")</f>
        <v>Adrian</v>
      </c>
      <c r="D63" t="str">
        <f>_xlfn.IFNA((VLOOKUP(A63,CLASS!A:AY,4,FALSE)),"")</f>
        <v>Samways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VLOOKUP(B63,CLASS!B:AH,25,FALSE)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t="str">
        <f>IF(R133&gt;1,J133,"")</f>
        <v/>
      </c>
      <c r="T63" t="str">
        <f>IF(R133&gt;=1,R133,"")</f>
        <v/>
      </c>
    </row>
    <row r="64" spans="1:48" x14ac:dyDescent="0.35">
      <c r="A64">
        <f>CLASS!A176</f>
        <v>139306</v>
      </c>
      <c r="B64" t="str">
        <f>CLASS!B176</f>
        <v>EE139306</v>
      </c>
      <c r="C64" t="str">
        <f>_xlfn.IFNA((VLOOKUP(A64,CLASS!A:AY,3,FALSE)),"")</f>
        <v>Geoffrey</v>
      </c>
      <c r="D64" t="str">
        <f>_xlfn.IFNA((VLOOKUP(A64,CLASS!A:AY,4,FALSE)),"")</f>
        <v>Simmonds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SNR</v>
      </c>
      <c r="J64" t="str">
        <f>_xlfn.IFNA((VLOOKUP(A64,CLASS!A:AY,10,FALSE)),"")</f>
        <v>ORST</v>
      </c>
      <c r="K64" t="str">
        <f>_xlfn.IFNA((VLOOKUP(J64,DivisionLookup!A:B,2,FALSE)),"")</f>
        <v>North</v>
      </c>
      <c r="L64">
        <f>VLOOKUP(B64,CLASS!B:AH,25,FALSE)</f>
        <v>0</v>
      </c>
      <c r="M64">
        <f>_xlfn.IFNA(VLOOKUP(E64,HandicapLookup!A:B,2,FALSE),"")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S64" t="str">
        <f>IF(R134&gt;1,J134,"")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35">
      <c r="A65">
        <f>CLASS!A65</f>
        <v>128552</v>
      </c>
      <c r="B65" t="str">
        <f>CLASS!B65</f>
        <v>EE128552</v>
      </c>
      <c r="C65" t="str">
        <f>_xlfn.IFNA((VLOOKUP(A65,CLASS!A:AY,3,FALSE)),"")</f>
        <v>David</v>
      </c>
      <c r="D65" t="str">
        <f>_xlfn.IFNA((VLOOKUP(A65,CLASS!A:AY,4,FALSE)),"")</f>
        <v>Green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VLOOKUP(B65,CLASS!B:AH,21,FALSE)</f>
        <v>77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82</v>
      </c>
      <c r="S65" t="str">
        <f>IF(R135&gt;1,J135,"")</f>
        <v/>
      </c>
      <c r="T65" t="str">
        <f>IF(R135&gt;=1,R135,"")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35">
      <c r="A66">
        <f>CLASS!A118</f>
        <v>137654</v>
      </c>
      <c r="B66" t="str">
        <f>CLASS!B118</f>
        <v>EE137654</v>
      </c>
      <c r="C66" t="str">
        <f>_xlfn.IFNA((VLOOKUP(A66,CLASS!A:AY,3,FALSE)),"")</f>
        <v>Jake</v>
      </c>
      <c r="D66" t="str">
        <f>_xlfn.IFNA((VLOOKUP(A66,CLASS!A:AY,4,FALSE)),"")</f>
        <v>Meakins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SNR</v>
      </c>
      <c r="J66" t="str">
        <f>_xlfn.IFNA((VLOOKUP(A66,CLASS!A:AY,10,FALSE)),"")</f>
        <v>ORST</v>
      </c>
      <c r="K66" t="str">
        <f>_xlfn.IFNA((VLOOKUP(J66,DivisionLookup!A:B,2,FALSE)),"")</f>
        <v>North</v>
      </c>
      <c r="L66">
        <f>VLOOKUP(B66,CLASS!B:AH,25,FALSE)</f>
        <v>0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R66">
        <v>0</v>
      </c>
      <c r="S66" t="s">
        <v>15</v>
      </c>
      <c r="T66">
        <v>0</v>
      </c>
      <c r="Y66" s="6"/>
      <c r="Z66" s="6"/>
      <c r="AA66" s="6"/>
      <c r="AB66" s="6"/>
      <c r="AC66" s="6"/>
      <c r="AD66" s="6"/>
      <c r="AE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hidden="1" x14ac:dyDescent="0.35">
      <c r="A67">
        <f>CLASS!A84</f>
        <v>89013</v>
      </c>
      <c r="B67" t="str">
        <f>CLASS!B84</f>
        <v>EE89013</v>
      </c>
      <c r="C67" t="str">
        <f>_xlfn.IFNA((VLOOKUP(A67,CLASS!A:AY,3,FALSE)),"")</f>
        <v>Anthony</v>
      </c>
      <c r="D67" t="str">
        <f>_xlfn.IFNA((VLOOKUP(A67,CLASS!A:AY,4,FALSE)),"")</f>
        <v>Hoskins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VLOOKUP(B67,CLASS!B:AH,25,FALSE)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t="str">
        <f>IF(R137&gt;1,J137,"")</f>
        <v/>
      </c>
      <c r="V67" s="6"/>
      <c r="W67" s="6"/>
      <c r="X67" s="6"/>
      <c r="Y67" s="6"/>
    </row>
    <row r="68" spans="1:48" x14ac:dyDescent="0.35">
      <c r="A68">
        <f>CLASS!A5</f>
        <v>88811</v>
      </c>
      <c r="B68" t="str">
        <f>CLASS!B5</f>
        <v>EE88811</v>
      </c>
      <c r="C68" t="str">
        <f>_xlfn.IFNA((VLOOKUP(A68,CLASS!A:AY,3,FALSE)),"")</f>
        <v>Martin</v>
      </c>
      <c r="D68" t="str">
        <f>_xlfn.IFNA((VLOOKUP(A68,CLASS!A:AY,4,FALSE)),"")</f>
        <v>Myers</v>
      </c>
      <c r="E68" t="str">
        <f>_xlfn.IFNA(VLOOKUP(A68,CLASS!A:I,5,FALSE),"")</f>
        <v>AAA</v>
      </c>
      <c r="F68" t="str">
        <f>_xlfn.IFNA(VLOOKUP(A68,CLASS!A:I,6,FALSE),"")</f>
        <v>AAA</v>
      </c>
      <c r="G68" t="str">
        <f>_xlfn.IFNA(VLOOKUP(A68,CLASS!A:I,7,FALSE),"")</f>
        <v>AAA</v>
      </c>
      <c r="H68" t="str">
        <f>_xlfn.IFNA(VLOOKUP(A68,CLASS!A:I,8,FALSE),"")</f>
        <v>AAA</v>
      </c>
      <c r="I68" t="str">
        <f>_xlfn.IFNA(VLOOKUP(A68,CLASS!A:I,9,FALSE),"")</f>
        <v>SNR</v>
      </c>
      <c r="J68" t="str">
        <f>_xlfn.IFNA((VLOOKUP(A68,CLASS!A:AY,10,FALSE)),"")</f>
        <v>DOV</v>
      </c>
      <c r="K68" t="str">
        <f>_xlfn.IFNA((VLOOKUP(J68,DivisionLookup!A:B,2,FALSE)),"")</f>
        <v>North</v>
      </c>
      <c r="L68">
        <f>VLOOKUP(B68,CLASS!B:AH,25,FALSE)</f>
        <v>94</v>
      </c>
      <c r="M68">
        <f>_xlfn.IFNA(VLOOKUP(E68,HandicapLookup!A:B,2,FALSE),"")</f>
        <v>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94</v>
      </c>
      <c r="S68" t="str">
        <f>IF(R138&gt;1,J138,"")</f>
        <v/>
      </c>
      <c r="T68" t="str">
        <f>IF(R138&gt;=1,R138,"")</f>
        <v/>
      </c>
    </row>
    <row r="69" spans="1:48" x14ac:dyDescent="0.35">
      <c r="A69">
        <f>CLASS!A28</f>
        <v>114638</v>
      </c>
      <c r="B69" t="str">
        <f>CLASS!B28</f>
        <v>EE114638</v>
      </c>
      <c r="C69" t="str">
        <f>_xlfn.IFNA((VLOOKUP(A69,CLASS!A:AY,3,FALSE)),"")</f>
        <v>Tristan</v>
      </c>
      <c r="D69" t="str">
        <f>_xlfn.IFNA((VLOOKUP(A69,CLASS!A:AY,4,FALSE)),"")</f>
        <v>Yeomans</v>
      </c>
      <c r="E69" t="str">
        <f>_xlfn.IFNA(VLOOKUP(A69,CLASS!A:I,5,FALSE),"")</f>
        <v>AA</v>
      </c>
      <c r="F69" t="str">
        <f>_xlfn.IFNA(VLOOKUP(A69,CLASS!A:I,6,FALSE),"")</f>
        <v>AA</v>
      </c>
      <c r="G69" t="str">
        <f>_xlfn.IFNA(VLOOKUP(A69,CLASS!A:I,7,FALSE),"")</f>
        <v>AA</v>
      </c>
      <c r="H69" t="str">
        <f>_xlfn.IFNA(VLOOKUP(A69,CLASS!A:I,8,FALSE),"")</f>
        <v>AA</v>
      </c>
      <c r="I69" t="str">
        <f>_xlfn.IFNA(VLOOKUP(A69,CLASS!A:I,9,FALSE),"")</f>
        <v>SNR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f>VLOOKUP(B69,CLASS!B:AH,25,FALSE)</f>
        <v>92</v>
      </c>
      <c r="M69">
        <f>_xlfn.IFNA(VLOOKUP(E69,HandicapLookup!A:B,2,FALSE),"")</f>
        <v>0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92</v>
      </c>
      <c r="S69" t="str">
        <f>IF(R139&gt;1,J139,"")</f>
        <v/>
      </c>
    </row>
    <row r="70" spans="1:48" x14ac:dyDescent="0.35">
      <c r="A70">
        <f>CLASS!A26</f>
        <v>107743</v>
      </c>
      <c r="B70" t="str">
        <f>CLASS!B26</f>
        <v>EE107743</v>
      </c>
      <c r="C70" t="str">
        <f>_xlfn.IFNA((VLOOKUP(A70,CLASS!A:AY,3,FALSE)),"")</f>
        <v>Simon</v>
      </c>
      <c r="D70" t="str">
        <f>_xlfn.IFNA((VLOOKUP(A70,CLASS!A:AY,4,FALSE)),"")</f>
        <v>Roe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SNR</v>
      </c>
      <c r="J70" t="str">
        <f>_xlfn.IFNA((VLOOKUP(A70,CLASS!A:AY,10,FALSE)),"")</f>
        <v>DOV</v>
      </c>
      <c r="K70" t="str">
        <f>_xlfn.IFNA((VLOOKUP(J70,DivisionLookup!A:B,2,FALSE)),"")</f>
        <v>North</v>
      </c>
      <c r="L70">
        <f>VLOOKUP(B70,CLASS!B:AH,25,FALSE)</f>
        <v>90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90</v>
      </c>
      <c r="R70">
        <v>276</v>
      </c>
      <c r="S70" t="s">
        <v>21</v>
      </c>
      <c r="T70">
        <v>276</v>
      </c>
    </row>
    <row r="71" spans="1:48" hidden="1" x14ac:dyDescent="0.35">
      <c r="A71">
        <f>CLASS!A71</f>
        <v>129598</v>
      </c>
      <c r="B71" t="str">
        <f>CLASS!B71</f>
        <v>EE129598</v>
      </c>
      <c r="C71" t="str">
        <f>_xlfn.IFNA((VLOOKUP(A71,CLASS!A:AY,3,FALSE)),"")</f>
        <v>James</v>
      </c>
      <c r="D71" t="str">
        <f>_xlfn.IFNA((VLOOKUP(A71,CLASS!A:AY,4,FALSE)),"")</f>
        <v>Mcguire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VLOOKUP(B71,CLASS!B:AH,21,FALSE)</f>
        <v>75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80</v>
      </c>
      <c r="S71" t="str">
        <f>IF(R141&gt;1,J141,"")</f>
        <v/>
      </c>
      <c r="T71" t="str">
        <f>IF(R141&gt;=1,R141,"")</f>
        <v/>
      </c>
      <c r="V71" s="6"/>
      <c r="W71" s="6"/>
      <c r="X71" s="6"/>
      <c r="Y71" s="6"/>
    </row>
    <row r="72" spans="1:48" x14ac:dyDescent="0.35">
      <c r="A72">
        <f>CLASS!A43</f>
        <v>123128</v>
      </c>
      <c r="B72" t="str">
        <f>CLASS!B43</f>
        <v>EE123128</v>
      </c>
      <c r="C72" t="str">
        <f>_xlfn.IFNA((VLOOKUP(A72,CLASS!A:AY,3,FALSE)),"")</f>
        <v>Brody</v>
      </c>
      <c r="D72" t="str">
        <f>_xlfn.IFNA((VLOOKUP(A72,CLASS!A:AY,4,FALSE)),"")</f>
        <v>Woollard</v>
      </c>
      <c r="E72" t="str">
        <f>_xlfn.IFNA(VLOOKUP(A72,CLASS!A:I,5,FALSE),"")</f>
        <v>AA</v>
      </c>
      <c r="F72" t="str">
        <f>_xlfn.IFNA(VLOOKUP(A72,CLASS!A:I,6,FALSE),"")</f>
        <v>AA</v>
      </c>
      <c r="G72" t="str">
        <f>_xlfn.IFNA(VLOOKUP(A72,CLASS!A:I,7,FALSE),"")</f>
        <v>AA</v>
      </c>
      <c r="H72" t="str">
        <f>_xlfn.IFNA(VLOOKUP(A72,CLASS!A:I,8,FALSE),"")</f>
        <v>AA</v>
      </c>
      <c r="I72" t="str">
        <f>_xlfn.IFNA(VLOOKUP(A72,CLASS!A:I,9,FALSE),"")</f>
        <v>JNR</v>
      </c>
      <c r="J72" t="str">
        <f>_xlfn.IFNA((VLOOKUP(A72,CLASS!A:AY,10,FALSE)),"")</f>
        <v>DOV</v>
      </c>
      <c r="K72" t="str">
        <f>_xlfn.IFNA((VLOOKUP(J72,DivisionLookup!A:B,2,FALSE)),"")</f>
        <v>North</v>
      </c>
      <c r="L72">
        <f>VLOOKUP(B72,CLASS!B:AH,25,FALSE)</f>
        <v>0</v>
      </c>
      <c r="M72">
        <f>_xlfn.IFNA(VLOOKUP(E72,HandicapLookup!A:B,2,FALSE),"")</f>
        <v>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S72" t="str">
        <f>IF(R142&gt;1,J142,"")</f>
        <v/>
      </c>
      <c r="T72" t="str">
        <f>IF(R142&gt;=1,R142,"")</f>
        <v/>
      </c>
    </row>
    <row r="73" spans="1:48" hidden="1" x14ac:dyDescent="0.35">
      <c r="A73">
        <f>CLASS!A68</f>
        <v>107279</v>
      </c>
      <c r="B73" t="str">
        <f>CLASS!B68</f>
        <v>EE107279</v>
      </c>
      <c r="C73" t="str">
        <f>_xlfn.IFNA((VLOOKUP(A73,CLASS!A:AY,3,FALSE)),"")</f>
        <v>Andrew</v>
      </c>
      <c r="D73" t="str">
        <f>_xlfn.IFNA((VLOOKUP(A73,CLASS!A:AY,4,FALSE)),"")</f>
        <v>Anderson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VLOOKUP(B73,CLASS!B:AH,25,FALSE)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IF(R143&gt;1,J143,"")</f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35">
      <c r="A74">
        <f>CLASS!A92</f>
        <v>101213</v>
      </c>
      <c r="B74" t="str">
        <f>CLASS!B92</f>
        <v>EE101213</v>
      </c>
      <c r="C74" t="str">
        <f>_xlfn.IFNA((VLOOKUP(A74,CLASS!A:AY,3,FALSE)),"")</f>
        <v>David</v>
      </c>
      <c r="D74" t="str">
        <f>_xlfn.IFNA((VLOOKUP(A74,CLASS!A:AY,4,FALSE)),"")</f>
        <v>Whieldon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VLOOKUP(B74,CLASS!B:AH,25,FALSE)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IF(R144&gt;1,J144,"")</f>
        <v/>
      </c>
      <c r="T74" t="str">
        <f>IF(R144&gt;=1,R144,"")</f>
        <v/>
      </c>
    </row>
    <row r="75" spans="1:48" hidden="1" x14ac:dyDescent="0.35">
      <c r="A75">
        <f>CLASS!A75</f>
        <v>121767</v>
      </c>
      <c r="B75" t="str">
        <f>CLASS!B75</f>
        <v>EE121767</v>
      </c>
      <c r="C75" t="str">
        <f>_xlfn.IFNA((VLOOKUP(A75,CLASS!A:AY,3,FALSE)),"")</f>
        <v>David</v>
      </c>
      <c r="D75" t="str">
        <f>_xlfn.IFNA((VLOOKUP(A75,CLASS!A:AY,4,FALSE)),"")</f>
        <v>Spackman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VET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VLOOKUP(B75,CLASS!B:AH,21,FALSE)</f>
        <v>71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76</v>
      </c>
      <c r="S75" t="str">
        <f>IF(R145&gt;1,J145,"")</f>
        <v/>
      </c>
      <c r="T75" t="str">
        <f>IF(R145&gt;=1,R145,"")</f>
        <v/>
      </c>
    </row>
    <row r="76" spans="1:48" x14ac:dyDescent="0.35">
      <c r="A76">
        <f>CLASS!A64</f>
        <v>128767</v>
      </c>
      <c r="B76" t="str">
        <f>CLASS!B64</f>
        <v>EE128767</v>
      </c>
      <c r="C76" t="str">
        <f>_xlfn.IFNA((VLOOKUP(A76,CLASS!A:AY,3,FALSE)),"")</f>
        <v>Martin</v>
      </c>
      <c r="D76" t="str">
        <f>_xlfn.IFNA((VLOOKUP(A76,CLASS!A:AY,4,FALSE)),"")</f>
        <v>Walmsley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DOV</v>
      </c>
      <c r="K76" t="str">
        <f>_xlfn.IFNA((VLOOKUP(J76,DivisionLookup!A:B,2,FALSE)),"")</f>
        <v>North</v>
      </c>
      <c r="L76">
        <f>VLOOKUP(B76,CLASS!B:AH,25,FALSE)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S76" t="str">
        <f>IF(R146&gt;1,J146,"")</f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hidden="1" x14ac:dyDescent="0.35">
      <c r="A77">
        <f>CLASS!A77</f>
        <v>136316</v>
      </c>
      <c r="B77" t="str">
        <f>CLASS!B77</f>
        <v>EE136316</v>
      </c>
      <c r="C77" t="str">
        <f>_xlfn.IFNA((VLOOKUP(A77,CLASS!A:AY,3,FALSE)),"")</f>
        <v>Darcy</v>
      </c>
      <c r="D77" t="str">
        <f>_xlfn.IFNA((VLOOKUP(A77,CLASS!A:AY,4,FALSE)),"")</f>
        <v>McBride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CLT</v>
      </c>
      <c r="J77" t="str">
        <f>_xlfn.IFNA((VLOOKUP(A77,CLASS!A:AY,10,FALSE)),"")</f>
        <v>AGL</v>
      </c>
      <c r="K77" t="str">
        <f>_xlfn.IFNA((VLOOKUP(J77,DivisionLookup!A:B,2,FALSE)),"")</f>
        <v>South</v>
      </c>
      <c r="L77">
        <f>VLOOKUP(B77,CLASS!B:AH,21,FALSE)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IF(R147&gt;1,J147,"")</f>
        <v/>
      </c>
      <c r="T77" t="str">
        <f>IF(R147&gt;=1,R147,"")</f>
        <v/>
      </c>
      <c r="V77" s="6"/>
      <c r="W77" s="6"/>
      <c r="X77" s="6"/>
      <c r="Y77" s="6"/>
    </row>
    <row r="78" spans="1:48" hidden="1" x14ac:dyDescent="0.35">
      <c r="A78">
        <f>CLASS!A78</f>
        <v>81785</v>
      </c>
      <c r="B78" t="str">
        <f>CLASS!B78</f>
        <v>EE81785</v>
      </c>
      <c r="C78" t="str">
        <f>_xlfn.IFNA((VLOOKUP(A78,CLASS!A:AY,3,FALSE)),"")</f>
        <v>Nigel</v>
      </c>
      <c r="D78" t="str">
        <f>_xlfn.IFNA((VLOOKUP(A78,CLASS!A:AY,4,FALSE)),"")</f>
        <v>Kent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VET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S78" t="str">
        <f>IF(R148&gt;1,J148,"")</f>
        <v/>
      </c>
      <c r="T78" t="str">
        <f>IF(R148&gt;=1,R148,"")</f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hidden="1" x14ac:dyDescent="0.35">
      <c r="A79">
        <f>CLASS!A79</f>
        <v>133490</v>
      </c>
      <c r="B79" t="str">
        <f>CLASS!B79</f>
        <v>EE133490</v>
      </c>
      <c r="C79" t="str">
        <f>_xlfn.IFNA((VLOOKUP(A79,CLASS!A:AY,3,FALSE)),"")</f>
        <v>Colin</v>
      </c>
      <c r="D79" t="str">
        <f>_xlfn.IFNA((VLOOKUP(A79,CLASS!A:AY,4,FALSE)),"")</f>
        <v>Ferguson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VLOOKUP(B79,CLASS!B:AH,21,FALSE)</f>
        <v>79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84</v>
      </c>
      <c r="S79" t="str">
        <f>IF(R149&gt;1,J149,"")</f>
        <v/>
      </c>
      <c r="T79" t="str">
        <f>IF(R149&gt;=1,R149,"")</f>
        <v/>
      </c>
    </row>
    <row r="80" spans="1:48" x14ac:dyDescent="0.35">
      <c r="A80">
        <f>CLASS!A21</f>
        <v>1952</v>
      </c>
      <c r="B80" t="str">
        <f>CLASS!B21</f>
        <v>EE1952</v>
      </c>
      <c r="C80" t="str">
        <f>_xlfn.IFNA((VLOOKUP(A80,CLASS!A:AY,3,FALSE)),"")</f>
        <v>Graham</v>
      </c>
      <c r="D80" t="str">
        <f>_xlfn.IFNA((VLOOKUP(A80,CLASS!A:AY,4,FALSE)),"")</f>
        <v>Stirzaker</v>
      </c>
      <c r="E80" t="str">
        <f>_xlfn.IFNA(VLOOKUP(A80,CLASS!A:I,5,FALSE),"")</f>
        <v>AAA</v>
      </c>
      <c r="F80" t="str">
        <f>_xlfn.IFNA(VLOOKUP(A80,CLASS!A:I,6,FALSE),"")</f>
        <v>AAA</v>
      </c>
      <c r="G80" t="str">
        <f>_xlfn.IFNA(VLOOKUP(A80,CLASS!A:I,7,FALSE),"")</f>
        <v>AAA</v>
      </c>
      <c r="H80" t="str">
        <f>_xlfn.IFNA(VLOOKUP(A80,CLASS!A:I,8,FALSE),"")</f>
        <v>AAA</v>
      </c>
      <c r="I80" t="str">
        <f>_xlfn.IFNA(VLOOKUP(A80,CLASS!A:I,9,FALSE),"")</f>
        <v>VET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VLOOKUP(B80,CLASS!B:AH,25,FALSE)</f>
        <v>0</v>
      </c>
      <c r="M80">
        <f>_xlfn.IFNA(VLOOKUP(E80,HandicapLookup!A:B,2,FALSE),"")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IF(R150&gt;1,J150,"")</f>
        <v/>
      </c>
    </row>
    <row r="81" spans="1:48" hidden="1" x14ac:dyDescent="0.35">
      <c r="A81">
        <f>CLASS!A81</f>
        <v>109844</v>
      </c>
      <c r="B81" t="str">
        <f>CLASS!B81</f>
        <v>EE109844</v>
      </c>
      <c r="C81" t="str">
        <f>_xlfn.IFNA((VLOOKUP(A81,CLASS!A:AY,3,FALSE)),"")</f>
        <v>Christopher</v>
      </c>
      <c r="D81" t="str">
        <f>_xlfn.IFNA((VLOOKUP(A81,CLASS!A:AY,4,FALSE)),"")</f>
        <v>Goodman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VLOOKUP(B81,CLASS!B:AH,21,FALSE)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IF(R151&gt;1,J151,"")</f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CLASS!A38</f>
        <v>119703</v>
      </c>
      <c r="B82" t="str">
        <f>CLASS!B38</f>
        <v>EE119703</v>
      </c>
      <c r="C82" t="str">
        <f>_xlfn.IFNA((VLOOKUP(A82,CLASS!A:AY,3,FALSE)),"")</f>
        <v>Jason</v>
      </c>
      <c r="D82" t="str">
        <f>_xlfn.IFNA((VLOOKUP(A82,CLASS!A:AY,4,FALSE)),"")</f>
        <v>Mclean</v>
      </c>
      <c r="E82" t="str">
        <f>_xlfn.IFNA(VLOOKUP(A82,CLASS!A:I,5,FALSE),"")</f>
        <v>AA</v>
      </c>
      <c r="F82" t="str">
        <f>_xlfn.IFNA(VLOOKUP(A82,CLASS!A:I,6,FALSE),"")</f>
        <v>AA</v>
      </c>
      <c r="G82" t="str">
        <f>_xlfn.IFNA(VLOOKUP(A82,CLASS!A:I,7,FALSE),"")</f>
        <v>AA</v>
      </c>
      <c r="H82" t="str">
        <f>_xlfn.IFNA(VLOOKUP(A82,CLASS!A:I,8,FALSE),"")</f>
        <v>AA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VLOOKUP(B82,CLASS!B:AH,25,FALSE)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0</v>
      </c>
      <c r="S82" t="str">
        <f>IF(R152&gt;1,J152,"")</f>
        <v/>
      </c>
      <c r="T82" t="str">
        <f>IF(R152&gt;=1,R152,"")</f>
        <v/>
      </c>
    </row>
    <row r="83" spans="1:48" x14ac:dyDescent="0.35">
      <c r="A83">
        <f>CLASS!A133</f>
        <v>139783</v>
      </c>
      <c r="B83" t="str">
        <f>CLASS!B133</f>
        <v>EE139783</v>
      </c>
      <c r="C83" t="str">
        <f>_xlfn.IFNA((VLOOKUP(A83,CLASS!A:AY,3,FALSE)),"")</f>
        <v>Peter</v>
      </c>
      <c r="D83" t="str">
        <f>_xlfn.IFNA((VLOOKUP(A83,CLASS!A:AY,4,FALSE)),"")</f>
        <v>Skillen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SNR</v>
      </c>
      <c r="J83" t="str">
        <f>_xlfn.IFNA((VLOOKUP(A83,CLASS!A:AY,10,FALSE)),"")</f>
        <v>DOV</v>
      </c>
      <c r="K83" t="str">
        <f>_xlfn.IFNA((VLOOKUP(J83,DivisionLookup!A:B,2,FALSE)),"")</f>
        <v>North</v>
      </c>
      <c r="L83">
        <f>VLOOKUP(B83,CLASS!B:AH,25,FALSE)</f>
        <v>0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S83" t="str">
        <f>IF(R153&gt;1,J153,"")</f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x14ac:dyDescent="0.35">
      <c r="A84">
        <f>CLASS!A20</f>
        <v>94815</v>
      </c>
      <c r="B84" t="str">
        <f>CLASS!B20</f>
        <v>EE94815</v>
      </c>
      <c r="C84" t="str">
        <f>_xlfn.IFNA((VLOOKUP(A84,CLASS!A:AY,3,FALSE)),"")</f>
        <v>Timothy</v>
      </c>
      <c r="D84" t="str">
        <f>_xlfn.IFNA((VLOOKUP(A84,CLASS!A:AY,4,FALSE)),"")</f>
        <v>Simmons</v>
      </c>
      <c r="E84" t="str">
        <f>_xlfn.IFNA(VLOOKUP(A84,CLASS!A:I,5,FALSE),"")</f>
        <v>AAA</v>
      </c>
      <c r="F84" t="str">
        <f>_xlfn.IFNA(VLOOKUP(A84,CLASS!A:I,6,FALSE),"")</f>
        <v>AAA</v>
      </c>
      <c r="G84" t="str">
        <f>_xlfn.IFNA(VLOOKUP(A84,CLASS!A:I,7,FALSE),"")</f>
        <v>AAA</v>
      </c>
      <c r="H84" t="str">
        <f>_xlfn.IFNA(VLOOKUP(A84,CLASS!A:I,8,FALSE),"")</f>
        <v>AAA</v>
      </c>
      <c r="I84" t="str">
        <f>_xlfn.IFNA(VLOOKUP(A84,CLASS!A:I,9,FALSE),"")</f>
        <v>SNR</v>
      </c>
      <c r="J84" t="str">
        <f>_xlfn.IFNA((VLOOKUP(A84,CLASS!A:AY,10,FALSE)),"")</f>
        <v>DOV</v>
      </c>
      <c r="K84" t="str">
        <f>_xlfn.IFNA((VLOOKUP(J84,DivisionLookup!A:B,2,FALSE)),"")</f>
        <v>North</v>
      </c>
      <c r="L84">
        <f>VLOOKUP(B84,CLASS!B:AH,25,FALSE)</f>
        <v>0</v>
      </c>
      <c r="M84">
        <f>_xlfn.IFNA(VLOOKUP(E84,HandicapLookup!A:B,2,FALSE),"")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S84" t="str">
        <f>IF(R154&gt;1,J154,"")</f>
        <v/>
      </c>
      <c r="T84" t="str">
        <f>IF(R154&gt;=1,R154,"")</f>
        <v/>
      </c>
    </row>
    <row r="85" spans="1:48" x14ac:dyDescent="0.35">
      <c r="A85">
        <f>CLASS!A132</f>
        <v>141323</v>
      </c>
      <c r="B85" t="str">
        <f>CLASS!B132</f>
        <v>EE141323</v>
      </c>
      <c r="C85" t="str">
        <f>_xlfn.IFNA((VLOOKUP(A85,CLASS!A:AY,3,FALSE)),"")</f>
        <v>Simon</v>
      </c>
      <c r="D85" t="str">
        <f>_xlfn.IFNA((VLOOKUP(A85,CLASS!A:AY,4,FALSE)),"")</f>
        <v>Scott</v>
      </c>
      <c r="E85" t="str">
        <f>_xlfn.IFNA(VLOOKUP(A85,CLASS!A:I,5,FALSE),"")</f>
        <v>B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SNR</v>
      </c>
      <c r="J85" t="str">
        <f>_xlfn.IFNA((VLOOKUP(A85,CLASS!A:AY,10,FALSE)),"")</f>
        <v>DOV</v>
      </c>
      <c r="K85" t="str">
        <f>_xlfn.IFNA((VLOOKUP(J85,DivisionLookup!A:B,2,FALSE)),"")</f>
        <v>North</v>
      </c>
      <c r="L85">
        <f>VLOOKUP(B85,CLASS!B:AH,25,FALSE)</f>
        <v>0</v>
      </c>
      <c r="M85">
        <f>_xlfn.IFNA(VLOOKUP(E85,HandicapLookup!A:B,2,FALSE),"")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0</v>
      </c>
      <c r="S85" t="str">
        <f>IF(R155&gt;1,J155,"")</f>
        <v/>
      </c>
    </row>
    <row r="86" spans="1:48" x14ac:dyDescent="0.35">
      <c r="A86">
        <f>CLASS!A66</f>
        <v>116236</v>
      </c>
      <c r="B86" t="str">
        <f>CLASS!B66</f>
        <v>EE116236</v>
      </c>
      <c r="C86" t="str">
        <f>_xlfn.IFNA((VLOOKUP(A86,CLASS!A:AY,3,FALSE)),"")</f>
        <v>Adrian</v>
      </c>
      <c r="D86" t="str">
        <f>_xlfn.IFNA((VLOOKUP(A86,CLASS!A:AY,4,FALSE)),"")</f>
        <v>Salt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DOV</v>
      </c>
      <c r="K86" t="str">
        <f>_xlfn.IFNA((VLOOKUP(J86,DivisionLookup!A:B,2,FALSE)),"")</f>
        <v>North</v>
      </c>
      <c r="L86">
        <f>VLOOKUP(B86,CLASS!B:AH,25,FALSE)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0</v>
      </c>
      <c r="S86" t="str">
        <f>IF(R156&gt;1,J156,"")</f>
        <v/>
      </c>
    </row>
    <row r="87" spans="1:48" x14ac:dyDescent="0.35">
      <c r="A87">
        <f>CLASS!A107</f>
        <v>141415</v>
      </c>
      <c r="B87" t="str">
        <f>CLASS!B107</f>
        <v>EE141415</v>
      </c>
      <c r="C87" t="str">
        <f>_xlfn.IFNA((VLOOKUP(A87,CLASS!A:AY,3,FALSE)),"")</f>
        <v>Jack</v>
      </c>
      <c r="D87" t="str">
        <f>_xlfn.IFNA((VLOOKUP(A87,CLASS!A:AY,4,FALSE)),"")</f>
        <v>Rowand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DOV</v>
      </c>
      <c r="K87" t="str">
        <f>_xlfn.IFNA((VLOOKUP(J87,DivisionLookup!A:B,2,FALSE)),"")</f>
        <v>North</v>
      </c>
      <c r="L87">
        <f>VLOOKUP(B87,CLASS!B:AH,25,FALSE)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S87" t="str">
        <f>IF(R157&gt;1,J157,"")</f>
        <v/>
      </c>
      <c r="T87" t="str">
        <f>IF(R157&gt;=1,R157,"")</f>
        <v/>
      </c>
    </row>
    <row r="88" spans="1:48" x14ac:dyDescent="0.35">
      <c r="A88">
        <f>CLASS!A93</f>
        <v>64203</v>
      </c>
      <c r="B88" t="str">
        <f>CLASS!B93</f>
        <v>EE64203</v>
      </c>
      <c r="C88" t="str">
        <f>_xlfn.IFNA((VLOOKUP(A88,CLASS!A:AY,3,FALSE)),"")</f>
        <v>Andrew</v>
      </c>
      <c r="D88" t="str">
        <f>_xlfn.IFNA((VLOOKUP(A88,CLASS!A:AY,4,FALSE)),"")</f>
        <v>Read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VET</v>
      </c>
      <c r="J88" t="str">
        <f>_xlfn.IFNA((VLOOKUP(A88,CLASS!A:AY,10,FALSE)),"")</f>
        <v>DOV</v>
      </c>
      <c r="K88" t="str">
        <f>_xlfn.IFNA((VLOOKUP(J88,DivisionLookup!A:B,2,FALSE)),"")</f>
        <v>North</v>
      </c>
      <c r="L88">
        <f>VLOOKUP(B88,CLASS!B:AH,25,FALSE)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</row>
    <row r="89" spans="1:48" hidden="1" x14ac:dyDescent="0.35">
      <c r="A89">
        <f>CLASS!A89</f>
        <v>131248</v>
      </c>
      <c r="B89" t="str">
        <f>CLASS!B89</f>
        <v>EE131248</v>
      </c>
      <c r="C89" t="str">
        <f>_xlfn.IFNA((VLOOKUP(A89,CLASS!A:AY,3,FALSE)),"")</f>
        <v>Paul</v>
      </c>
      <c r="D89" t="str">
        <f>_xlfn.IFNA((VLOOKUP(A89,CLASS!A:AY,4,FALSE)),"")</f>
        <v>Ricketts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AGL</v>
      </c>
      <c r="K89" t="str">
        <f>_xlfn.IFNA((VLOOKUP(J89,DivisionLookup!A:B,2,FALSE)),"")</f>
        <v>South</v>
      </c>
      <c r="L89">
        <f>VLOOKUP(B89,CLASS!B:AH,25,FALSE)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IF(R159&gt;1,J159,"")</f>
        <v/>
      </c>
    </row>
    <row r="90" spans="1:48" hidden="1" x14ac:dyDescent="0.35">
      <c r="A90">
        <f>CLASS!A55</f>
        <v>131219</v>
      </c>
      <c r="B90" t="str">
        <f>CLASS!B55</f>
        <v>EE131219</v>
      </c>
      <c r="C90" t="str">
        <f>_xlfn.IFNA((VLOOKUP(A90,CLASS!A:AY,3,FALSE)),"")</f>
        <v>Mark</v>
      </c>
      <c r="D90" t="str">
        <f>_xlfn.IFNA((VLOOKUP(A90,CLASS!A:AY,4,FALSE)),"")</f>
        <v>Hobbs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VLOOKUP(B90,CLASS!B:AH,25,FALSE)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S90" t="str">
        <f>IF(R160&gt;1,J160,"")</f>
        <v/>
      </c>
    </row>
    <row r="91" spans="1:48" x14ac:dyDescent="0.35">
      <c r="A91">
        <f>CLASS!A160</f>
        <v>138677</v>
      </c>
      <c r="B91" t="str">
        <f>CLASS!B160</f>
        <v>EE138677</v>
      </c>
      <c r="C91" t="str">
        <f>_xlfn.IFNA((VLOOKUP(A91,CLASS!A:AY,3,FALSE)),"")</f>
        <v>Richard</v>
      </c>
      <c r="D91" t="str">
        <f>_xlfn.IFNA((VLOOKUP(A91,CLASS!A:AY,4,FALSE)),"")</f>
        <v>Palmer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SNR</v>
      </c>
      <c r="J91" t="str">
        <f>_xlfn.IFNA((VLOOKUP(A91,CLASS!A:AY,10,FALSE)),"")</f>
        <v>DOV</v>
      </c>
      <c r="K91" t="str">
        <f>_xlfn.IFNA((VLOOKUP(J91,DivisionLookup!A:B,2,FALSE)),"")</f>
        <v>North</v>
      </c>
      <c r="L91">
        <f>VLOOKUP(B91,CLASS!B:AH,25,FALSE)</f>
        <v>0</v>
      </c>
      <c r="M91">
        <f>_xlfn.IFNA(VLOOKUP(E91,HandicapLookup!A:B,2,FALSE),"")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0</v>
      </c>
      <c r="S91" t="str">
        <f>IF(R161&gt;1,J161,"")</f>
        <v/>
      </c>
      <c r="T91" t="str">
        <f>IF(R161&gt;=1,R161,"")</f>
        <v/>
      </c>
    </row>
    <row r="92" spans="1:48" x14ac:dyDescent="0.35">
      <c r="A92">
        <f>CLASS!A6</f>
        <v>27697</v>
      </c>
      <c r="B92" t="str">
        <f>CLASS!B6</f>
        <v>EE27697</v>
      </c>
      <c r="C92" t="str">
        <f>_xlfn.IFNA((VLOOKUP(A92,CLASS!A:AY,3,FALSE)),"")</f>
        <v>Robert</v>
      </c>
      <c r="D92" t="str">
        <f>_xlfn.IFNA((VLOOKUP(A92,CLASS!A:AY,4,FALSE)),"")</f>
        <v>Palmer</v>
      </c>
      <c r="E92" t="str">
        <f>_xlfn.IFNA(VLOOKUP(A92,CLASS!A:I,5,FALSE),"")</f>
        <v>AAA</v>
      </c>
      <c r="F92" t="str">
        <f>_xlfn.IFNA(VLOOKUP(A92,CLASS!A:I,6,FALSE),"")</f>
        <v>AAA</v>
      </c>
      <c r="G92" t="str">
        <f>_xlfn.IFNA(VLOOKUP(A92,CLASS!A:I,7,FALSE),"")</f>
        <v>AAA</v>
      </c>
      <c r="H92" t="str">
        <f>_xlfn.IFNA(VLOOKUP(A92,CLASS!A:I,8,FALSE),"")</f>
        <v>AAA</v>
      </c>
      <c r="I92" t="str">
        <f>_xlfn.IFNA(VLOOKUP(A92,CLASS!A:I,9,FALSE),"")</f>
        <v>VET</v>
      </c>
      <c r="J92" t="str">
        <f>_xlfn.IFNA((VLOOKUP(A92,CLASS!A:AY,10,FALSE)),"")</f>
        <v>DOV</v>
      </c>
      <c r="K92" t="str">
        <f>_xlfn.IFNA((VLOOKUP(J92,DivisionLookup!A:B,2,FALSE)),"")</f>
        <v>North</v>
      </c>
      <c r="L92">
        <f>VLOOKUP(B92,CLASS!B:AH,25,FALSE)</f>
        <v>0</v>
      </c>
      <c r="M92">
        <f>_xlfn.IFNA(VLOOKUP(E92,HandicapLookup!A:B,2,FALSE),"")</f>
        <v>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IF(R162&gt;1,J162,"")</f>
        <v/>
      </c>
    </row>
    <row r="93" spans="1:48" x14ac:dyDescent="0.35">
      <c r="A93">
        <f>CLASS!A157</f>
        <v>119726</v>
      </c>
      <c r="B93" t="str">
        <f>CLASS!B157</f>
        <v>EE119726</v>
      </c>
      <c r="C93" t="str">
        <f>_xlfn.IFNA((VLOOKUP(A93,CLASS!A:AY,3,FALSE)),"")</f>
        <v>Stephen</v>
      </c>
      <c r="D93" t="str">
        <f>_xlfn.IFNA((VLOOKUP(A93,CLASS!A:AY,4,FALSE)),"")</f>
        <v>O'Reilly</v>
      </c>
      <c r="E93" t="str">
        <f>_xlfn.IFNA(VLOOKUP(A93,CLASS!A:I,5,FALSE),"")</f>
        <v>B</v>
      </c>
      <c r="F93" t="str">
        <f>_xlfn.IFNA(VLOOKUP(A93,CLASS!A:I,6,FALSE),"")</f>
        <v>B</v>
      </c>
      <c r="G93" t="str">
        <f>_xlfn.IFNA(VLOOKUP(A93,CLASS!A:I,7,FALSE),"")</f>
        <v>B</v>
      </c>
      <c r="H93" t="str">
        <f>_xlfn.IFNA(VLOOKUP(A93,CLASS!A:I,8,FALSE),"")</f>
        <v>B</v>
      </c>
      <c r="I93" t="str">
        <f>_xlfn.IFNA(VLOOKUP(A93,CLASS!A:I,9,FALSE),"")</f>
        <v>SNR</v>
      </c>
      <c r="J93" t="str">
        <f>_xlfn.IFNA((VLOOKUP(A93,CLASS!A:AY,10,FALSE)),"")</f>
        <v>DOV</v>
      </c>
      <c r="K93" t="str">
        <f>_xlfn.IFNA((VLOOKUP(J93,DivisionLookup!A:B,2,FALSE)),"")</f>
        <v>North</v>
      </c>
      <c r="L93">
        <f>VLOOKUP(B93,CLASS!B:AH,25,FALSE)</f>
        <v>0</v>
      </c>
      <c r="M93">
        <f>_xlfn.IFNA(VLOOKUP(E93,HandicapLookup!A:B,2,FALSE),"")</f>
        <v>10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IF(R163&gt;1,J163,"")</f>
        <v/>
      </c>
    </row>
    <row r="94" spans="1:48" x14ac:dyDescent="0.35">
      <c r="A94">
        <f>CLASS!A61</f>
        <v>122340</v>
      </c>
      <c r="B94" t="str">
        <f>CLASS!B61</f>
        <v>EE122340</v>
      </c>
      <c r="C94" t="str">
        <f>_xlfn.IFNA((VLOOKUP(A94,CLASS!A:AY,3,FALSE)),"")</f>
        <v>Stephen</v>
      </c>
      <c r="D94" t="str">
        <f>_xlfn.IFNA((VLOOKUP(A94,CLASS!A:AY,4,FALSE)),"")</f>
        <v>Ogden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DOV</v>
      </c>
      <c r="K94" t="str">
        <f>_xlfn.IFNA((VLOOKUP(J94,DivisionLookup!A:B,2,FALSE)),"")</f>
        <v>North</v>
      </c>
      <c r="L94">
        <f>VLOOKUP(B94,CLASS!B:AH,25,FALSE)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S94" t="str">
        <f>IF(R164&gt;1,J164,"")</f>
        <v/>
      </c>
      <c r="T94" t="str">
        <f>IF(R164&gt;=1,R164,"")</f>
        <v/>
      </c>
    </row>
    <row r="95" spans="1:48" x14ac:dyDescent="0.35">
      <c r="A95">
        <f>CLASS!A200</f>
        <v>1947</v>
      </c>
      <c r="B95" t="str">
        <f>CLASS!B200</f>
        <v>EE1947</v>
      </c>
      <c r="C95" t="str">
        <f>_xlfn.IFNA((VLOOKUP(A95,CLASS!A:AY,3,FALSE)),"")</f>
        <v>Robert</v>
      </c>
      <c r="D95" t="str">
        <f>_xlfn.IFNA((VLOOKUP(A95,CLASS!A:AY,4,FALSE)),"")</f>
        <v>Newsham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>C</v>
      </c>
      <c r="I95" t="str">
        <f>_xlfn.IFNA(VLOOKUP(A95,CLASS!A:I,9,FALSE),"")</f>
        <v>VET</v>
      </c>
      <c r="J95" t="str">
        <f>_xlfn.IFNA((VLOOKUP(A95,CLASS!A:AY,10,FALSE)),"")</f>
        <v>DOV</v>
      </c>
      <c r="K95" t="str">
        <f>_xlfn.IFNA((VLOOKUP(J95,DivisionLookup!A:B,2,FALSE)),"")</f>
        <v>North</v>
      </c>
      <c r="L95">
        <f>VLOOKUP(B95,CLASS!B:AH,25,FALSE)</f>
        <v>0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IF(R165&gt;1,J165,"")</f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hidden="1" x14ac:dyDescent="0.35">
      <c r="A96">
        <f>CLASS!A96</f>
        <v>138085</v>
      </c>
      <c r="B96" t="str">
        <f>CLASS!B96</f>
        <v>EE138085</v>
      </c>
      <c r="C96" t="str">
        <f>_xlfn.IFNA((VLOOKUP(A96,CLASS!A:AY,3,FALSE)),"")</f>
        <v>Peter</v>
      </c>
      <c r="D96" t="str">
        <f>_xlfn.IFNA((VLOOKUP(A96,CLASS!A:AY,4,FALSE)),"")</f>
        <v>Mills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IF(R166&gt;1,J166,"")</f>
        <v/>
      </c>
    </row>
    <row r="97" spans="1:48" hidden="1" x14ac:dyDescent="0.35">
      <c r="A97">
        <f>CLASS!A129</f>
        <v>3042</v>
      </c>
      <c r="B97" t="str">
        <f>CLASS!B129</f>
        <v>EE3042</v>
      </c>
      <c r="C97" t="str">
        <f>_xlfn.IFNA((VLOOKUP(A97,CLASS!A:AY,3,FALSE)),"")</f>
        <v>Lewis</v>
      </c>
      <c r="D97" t="str">
        <f>_xlfn.IFNA((VLOOKUP(A97,CLASS!A:AY,4,FALSE)),"")</f>
        <v>Cull</v>
      </c>
      <c r="E97" t="str">
        <f>_xlfn.IFNA(VLOOKUP(A97,CLASS!A:I,5,FALSE),"")</f>
        <v>B</v>
      </c>
      <c r="F97" t="str">
        <f>_xlfn.IFNA(VLOOKUP(A97,CLASS!A:I,6,FALSE),"")</f>
        <v>B</v>
      </c>
      <c r="G97" t="str">
        <f>_xlfn.IFNA(VLOOKUP(A97,CLASS!A:I,7,FALSE),"")</f>
        <v>B</v>
      </c>
      <c r="H97" t="str">
        <f>_xlfn.IFNA(VLOOKUP(A97,CLASS!A:I,8,FALSE),"")</f>
        <v>B</v>
      </c>
      <c r="I97" t="str">
        <f>_xlfn.IFNA(VLOOKUP(A97,CLASS!A:I,9,FALSE),"")</f>
        <v>VET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VLOOKUP(B97,CLASS!B:AH,25,FALSE)</f>
        <v>0</v>
      </c>
      <c r="M97">
        <f>_xlfn.IFNA(VLOOKUP(E97,HandicapLookup!A:B,2,FALSE),"")</f>
        <v>10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IF(R167&gt;1,J167,"")</f>
        <v/>
      </c>
    </row>
    <row r="98" spans="1:48" hidden="1" x14ac:dyDescent="0.35">
      <c r="A98">
        <f>CLASS!A98</f>
        <v>132080</v>
      </c>
      <c r="B98" t="str">
        <f>CLASS!B98</f>
        <v>EE132080</v>
      </c>
      <c r="C98" t="str">
        <f>_xlfn.IFNA((VLOOKUP(A98,CLASS!A:AY,3,FALSE)),"")</f>
        <v>Daniel</v>
      </c>
      <c r="D98" t="str">
        <f>_xlfn.IFNA((VLOOKUP(A98,CLASS!A:AY,4,FALSE)),"")</f>
        <v>Carpenter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JNR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VLOOKUP(B98,CLASS!B:AH,21,FALSE)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IF(R168&gt;1,J168,"")</f>
        <v/>
      </c>
      <c r="T98" t="str">
        <f>IF(R168&gt;=1,R168,"")</f>
        <v/>
      </c>
    </row>
    <row r="99" spans="1:48" hidden="1" x14ac:dyDescent="0.35">
      <c r="A99">
        <f>CLASS!A99</f>
        <v>136712</v>
      </c>
      <c r="B99" t="str">
        <f>CLASS!B99</f>
        <v>EE136712</v>
      </c>
      <c r="C99" t="str">
        <f>_xlfn.IFNA((VLOOKUP(A99,CLASS!A:AY,3,FALSE)),"")</f>
        <v>Thomas</v>
      </c>
      <c r="D99" t="str">
        <f>_xlfn.IFNA((VLOOKUP(A99,CLASS!A:AY,4,FALSE)),"")</f>
        <v>Claydon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S99" t="str">
        <f>IF(R169&gt;1,J169,"")</f>
        <v/>
      </c>
    </row>
    <row r="100" spans="1:48" hidden="1" x14ac:dyDescent="0.35">
      <c r="A100">
        <f>CLASS!A100</f>
        <v>1436</v>
      </c>
      <c r="B100" t="str">
        <f>CLASS!B100</f>
        <v>EE1436</v>
      </c>
      <c r="C100" t="str">
        <f>_xlfn.IFNA((VLOOKUP(A100,CLASS!A:AY,3,FALSE)),"")</f>
        <v>Tanya</v>
      </c>
      <c r="D100" t="str">
        <f>_xlfn.IFNA((VLOOKUP(A100,CLASS!A:AY,4,FALSE)),"")</f>
        <v>Faulds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LDY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IF(R170&gt;1,J170,"")</f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hidden="1" x14ac:dyDescent="0.35">
      <c r="A101">
        <f>CLASS!A101</f>
        <v>108297</v>
      </c>
      <c r="B101" t="str">
        <f>CLASS!B101</f>
        <v>EE108297</v>
      </c>
      <c r="C101" t="str">
        <f>_xlfn.IFNA((VLOOKUP(A101,CLASS!A:AY,3,FALSE)),"")</f>
        <v>Ian</v>
      </c>
      <c r="D101" t="str">
        <f>_xlfn.IFNA((VLOOKUP(A101,CLASS!A:AY,4,FALSE)),"")</f>
        <v>Gander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IF(R171&gt;1,J171,"")</f>
        <v/>
      </c>
    </row>
    <row r="102" spans="1:48" x14ac:dyDescent="0.35">
      <c r="A102">
        <f>CLASS!A85</f>
        <v>92903</v>
      </c>
      <c r="B102" t="str">
        <f>CLASS!B85</f>
        <v>EE92903</v>
      </c>
      <c r="C102" t="str">
        <f>_xlfn.IFNA((VLOOKUP(A102,CLASS!A:AY,3,FALSE)),"")</f>
        <v>Shaun</v>
      </c>
      <c r="D102" t="str">
        <f>_xlfn.IFNA((VLOOKUP(A102,CLASS!A:AY,4,FALSE)),"")</f>
        <v>Mcnamara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VET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VLOOKUP(B102,CLASS!B:AH,25,FALSE)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0</v>
      </c>
      <c r="S102" t="str">
        <f>IF(R172&gt;1,J172,"")</f>
        <v/>
      </c>
    </row>
    <row r="103" spans="1:48" hidden="1" x14ac:dyDescent="0.35">
      <c r="A103">
        <f>CLASS!A103</f>
        <v>128249</v>
      </c>
      <c r="B103" t="str">
        <f>CLASS!B103</f>
        <v>EE128249</v>
      </c>
      <c r="C103" t="str">
        <f>_xlfn.IFNA((VLOOKUP(A103,CLASS!A:AY,3,FALSE)),"")</f>
        <v>Ceyla</v>
      </c>
      <c r="D103" t="str">
        <f>_xlfn.IFNA((VLOOKUP(A103,CLASS!A:AY,4,FALSE)),"")</f>
        <v>Ismet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LDY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VLOOKUP(B103,CLASS!B:AH,21,FALSE)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0</v>
      </c>
      <c r="S103" t="str">
        <f>IF(R173&gt;1,J173,"")</f>
        <v/>
      </c>
      <c r="T103" t="str">
        <f>IF(R173&gt;=1,R173,"")</f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hidden="1" x14ac:dyDescent="0.35">
      <c r="A104">
        <f>CLASS!A104</f>
        <v>88843</v>
      </c>
      <c r="B104" t="str">
        <f>CLASS!B104</f>
        <v>EE88843</v>
      </c>
      <c r="C104" t="str">
        <f>_xlfn.IFNA((VLOOKUP(A104,CLASS!A:AY,3,FALSE)),"")</f>
        <v>Ray</v>
      </c>
      <c r="D104" t="str">
        <f>_xlfn.IFNA((VLOOKUP(A104,CLASS!A:AY,4,FALSE)),"")</f>
        <v>Janes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VET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VLOOKUP(B104,CLASS!B:AH,21,FALSE)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t="str">
        <f>IF(R174&gt;1,J174,"")</f>
        <v>OLSS</v>
      </c>
      <c r="T104">
        <f>IF(R174&gt;=1,R174,"")</f>
        <v>856</v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hidden="1" x14ac:dyDescent="0.35">
      <c r="A105">
        <f>CLASS!A105</f>
        <v>133640</v>
      </c>
      <c r="B105" t="str">
        <f>CLASS!B105</f>
        <v>EE133640</v>
      </c>
      <c r="C105" t="str">
        <f>_xlfn.IFNA((VLOOKUP(A105,CLASS!A:AY,3,FALSE)),"")</f>
        <v>Nigel</v>
      </c>
      <c r="D105" t="str">
        <f>_xlfn.IFNA((VLOOKUP(A105,CLASS!A:AY,4,FALSE)),"")</f>
        <v>Jeffery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VLOOKUP(B105,CLASS!B:AH,21,FALSE)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0</v>
      </c>
      <c r="S105" t="str">
        <f>IF(R175&gt;1,J175,"")</f>
        <v/>
      </c>
      <c r="V105" s="6"/>
      <c r="W105" s="6"/>
      <c r="X105" s="6"/>
    </row>
    <row r="106" spans="1:48" hidden="1" x14ac:dyDescent="0.35">
      <c r="A106" t="str">
        <f>CLASS!A90</f>
        <v>SS6007</v>
      </c>
      <c r="B106" t="str">
        <f>CLASS!B90</f>
        <v>SS6007</v>
      </c>
      <c r="C106" t="str">
        <f>_xlfn.IFNA((VLOOKUP(A106,CLASS!A:AY,3,FALSE)),"")</f>
        <v xml:space="preserve">Stewart </v>
      </c>
      <c r="D106" t="str">
        <f>_xlfn.IFNA((VLOOKUP(A106,CLASS!A:AY,4,FALSE)),"")</f>
        <v>Gordon</v>
      </c>
      <c r="E106" t="str">
        <f>_xlfn.IFNA(VLOOKUP(A106,CLASS!A:I,5,FALSE),"")</f>
        <v>A</v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>VET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VLOOKUP(B106,CLASS!B:AH,25,FALSE)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IF(R176&gt;1,J176,"")</f>
        <v/>
      </c>
      <c r="T106" t="str">
        <f>IF(R176&gt;=1,R176,"")</f>
        <v/>
      </c>
    </row>
    <row r="107" spans="1:48" x14ac:dyDescent="0.35">
      <c r="A107">
        <f>CLASS!A163</f>
        <v>116293</v>
      </c>
      <c r="B107" t="str">
        <f>CLASS!B163</f>
        <v>EE116293</v>
      </c>
      <c r="C107" t="str">
        <f>_xlfn.IFNA((VLOOKUP(A107,CLASS!A:AY,3,FALSE)),"")</f>
        <v>Keith</v>
      </c>
      <c r="D107" t="str">
        <f>_xlfn.IFNA((VLOOKUP(A107,CLASS!A:AY,4,FALSE)),"")</f>
        <v>Lawton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VET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VLOOKUP(B107,CLASS!B:AH,25,FALSE)</f>
        <v>0</v>
      </c>
      <c r="M107">
        <f>_xlfn.IFNA(VLOOKUP(E107,HandicapLookup!A:B,2,FALSE),"")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S107" t="str">
        <f>IF(R177&gt;1,J177,"")</f>
        <v/>
      </c>
    </row>
    <row r="108" spans="1:48" hidden="1" x14ac:dyDescent="0.35">
      <c r="A108">
        <f>CLASS!A108</f>
        <v>131644</v>
      </c>
      <c r="B108" t="str">
        <f>CLASS!B108</f>
        <v>EE131644</v>
      </c>
      <c r="C108" t="str">
        <f>_xlfn.IFNA((VLOOKUP(A108,CLASS!A:AY,3,FALSE)),"")</f>
        <v>Alfie</v>
      </c>
      <c r="D108" t="str">
        <f>_xlfn.IFNA((VLOOKUP(A108,CLASS!A:AY,4,FALSE)),"")</f>
        <v>Tibbles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0</v>
      </c>
      <c r="S108" t="str">
        <f>IF(R178&gt;1,J178,"")</f>
        <v/>
      </c>
    </row>
    <row r="109" spans="1:48" hidden="1" x14ac:dyDescent="0.35">
      <c r="A109">
        <f>CLASS!A109</f>
        <v>139934</v>
      </c>
      <c r="B109" t="str">
        <f>CLASS!B109</f>
        <v>EE139934</v>
      </c>
      <c r="C109" t="str">
        <f>_xlfn.IFNA((VLOOKUP(A109,CLASS!A:AY,3,FALSE)),"")</f>
        <v>Bradley</v>
      </c>
      <c r="D109" t="str">
        <f>_xlfn.IFNA((VLOOKUP(A109,CLASS!A:AY,4,FALSE)),"")</f>
        <v>Wyatt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t="str">
        <f>IF(R179&gt;1,J179,"")</f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35">
      <c r="A110">
        <f>CLASS!A162</f>
        <v>68057</v>
      </c>
      <c r="B110" t="str">
        <f>CLASS!B162</f>
        <v>EE68057</v>
      </c>
      <c r="C110" t="str">
        <f>_xlfn.IFNA((VLOOKUP(A110,CLASS!A:AY,3,FALSE)),"")</f>
        <v xml:space="preserve">John </v>
      </c>
      <c r="D110" t="str">
        <f>_xlfn.IFNA((VLOOKUP(A110,CLASS!A:AY,4,FALSE)),"")</f>
        <v>Jones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VLOOKUP(B110,CLASS!B:AH,25,FALSE)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S110" t="str">
        <f>IF(R180&gt;1,J180,"")</f>
        <v/>
      </c>
    </row>
    <row r="111" spans="1:48" x14ac:dyDescent="0.35">
      <c r="A111">
        <f>CLASS!A102</f>
        <v>132398</v>
      </c>
      <c r="B111" t="str">
        <f>CLASS!B102</f>
        <v>EE132398</v>
      </c>
      <c r="C111" t="str">
        <f>_xlfn.IFNA((VLOOKUP(A111,CLASS!A:AY,3,FALSE)),"")</f>
        <v>Ross</v>
      </c>
      <c r="D111" t="str">
        <f>_xlfn.IFNA((VLOOKUP(A111,CLASS!A:AY,4,FALSE)),"")</f>
        <v>Holmes</v>
      </c>
      <c r="E111" t="str">
        <f>_xlfn.IFNA(VLOOKUP(A111,CLASS!A:I,5,FALSE),"")</f>
        <v>A</v>
      </c>
      <c r="F111" t="str">
        <f>_xlfn.IFNA(VLOOKUP(A111,CLASS!A:I,6,FALSE),"")</f>
        <v>A</v>
      </c>
      <c r="G111" t="str">
        <f>_xlfn.IFNA(VLOOKUP(A111,CLASS!A:I,7,FALSE),"")</f>
        <v>A</v>
      </c>
      <c r="H111" t="str">
        <f>_xlfn.IFNA(VLOOKUP(A111,CLASS!A:I,8,FALSE),"")</f>
        <v>A</v>
      </c>
      <c r="I111" t="str">
        <f>_xlfn.IFNA(VLOOKUP(A111,CLASS!A:I,9,FALSE),"")</f>
        <v>SNR</v>
      </c>
      <c r="J111" t="str">
        <f>_xlfn.IFNA((VLOOKUP(A111,CLASS!A:AY,10,FALSE)),"")</f>
        <v>DOV</v>
      </c>
      <c r="K111" t="str">
        <f>_xlfn.IFNA((VLOOKUP(J111,DivisionLookup!A:B,2,FALSE)),"")</f>
        <v>North</v>
      </c>
      <c r="L111">
        <f>VLOOKUP(B111,CLASS!B:AH,25,FALSE)</f>
        <v>0</v>
      </c>
      <c r="M111">
        <f>_xlfn.IFNA(VLOOKUP(E111,HandicapLookup!A:B,2,FALSE),"")</f>
        <v>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t="str">
        <f>IF(R181&gt;1,J181,"")</f>
        <v/>
      </c>
      <c r="T111" t="str">
        <f>IF(R181&gt;=1,R181,"")</f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35">
      <c r="A112">
        <f>CLASS!A35</f>
        <v>104418</v>
      </c>
      <c r="B112" t="str">
        <f>CLASS!B35</f>
        <v>EE104418</v>
      </c>
      <c r="C112" t="str">
        <f>_xlfn.IFNA((VLOOKUP(A112,CLASS!A:AY,3,FALSE)),"")</f>
        <v>Keith</v>
      </c>
      <c r="D112" t="str">
        <f>_xlfn.IFNA((VLOOKUP(A112,CLASS!A:AY,4,FALSE)),"")</f>
        <v>Hodgkinson</v>
      </c>
      <c r="E112" t="str">
        <f>_xlfn.IFNA(VLOOKUP(A112,CLASS!A:I,5,FALSE),"")</f>
        <v>AA</v>
      </c>
      <c r="F112" t="str">
        <f>_xlfn.IFNA(VLOOKUP(A112,CLASS!A:I,6,FALSE),"")</f>
        <v>AA</v>
      </c>
      <c r="G112" t="str">
        <f>_xlfn.IFNA(VLOOKUP(A112,CLASS!A:I,7,FALSE),"")</f>
        <v>AA</v>
      </c>
      <c r="H112" t="str">
        <f>_xlfn.IFNA(VLOOKUP(A112,CLASS!A:I,8,FALSE),"")</f>
        <v>AA</v>
      </c>
      <c r="I112" t="str">
        <f>_xlfn.IFNA(VLOOKUP(A112,CLASS!A:I,9,FALSE),"")</f>
        <v>VET</v>
      </c>
      <c r="J112" t="str">
        <f>_xlfn.IFNA((VLOOKUP(A112,CLASS!A:AY,10,FALSE)),"")</f>
        <v>DOV</v>
      </c>
      <c r="K112" t="str">
        <f>_xlfn.IFNA((VLOOKUP(J112,DivisionLookup!A:B,2,FALSE)),"")</f>
        <v>North</v>
      </c>
      <c r="L112">
        <f>VLOOKUP(B112,CLASS!B:AH,25,FALSE)</f>
        <v>0</v>
      </c>
      <c r="M112">
        <f>_xlfn.IFNA(VLOOKUP(E112,HandicapLookup!A:B,2,FALSE),"")</f>
        <v>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IF(R182&gt;1,J182,"")</f>
        <v/>
      </c>
      <c r="T112" t="str">
        <f>IF(R182&gt;=1,R182,"")</f>
        <v/>
      </c>
    </row>
    <row r="113" spans="1:48" x14ac:dyDescent="0.35">
      <c r="A113">
        <f>CLASS!A210</f>
        <v>115062</v>
      </c>
      <c r="B113" t="str">
        <f>CLASS!B210</f>
        <v>EE115062</v>
      </c>
      <c r="C113" t="str">
        <f>_xlfn.IFNA((VLOOKUP(A113,CLASS!A:AY,3,FALSE)),"")</f>
        <v>Martin</v>
      </c>
      <c r="D113" t="str">
        <f>_xlfn.IFNA((VLOOKUP(A113,CLASS!A:AY,4,FALSE)),"")</f>
        <v>Heath</v>
      </c>
      <c r="E113" t="str">
        <f>_xlfn.IFNA(VLOOKUP(A113,CLASS!A:I,5,FALSE),"")</f>
        <v>C</v>
      </c>
      <c r="F113" t="str">
        <f>_xlfn.IFNA(VLOOKUP(A113,CLASS!A:I,6,FALSE),"")</f>
        <v>C</v>
      </c>
      <c r="G113" t="str">
        <f>_xlfn.IFNA(VLOOKUP(A113,CLASS!A:I,7,FALSE),"")</f>
        <v>C</v>
      </c>
      <c r="H113" t="str">
        <f>_xlfn.IFNA(VLOOKUP(A113,CLASS!A:I,8,FALSE),"")</f>
        <v>C</v>
      </c>
      <c r="I113" t="str">
        <f>_xlfn.IFNA(VLOOKUP(A113,CLASS!A:I,9,FALSE),"")</f>
        <v>SNR</v>
      </c>
      <c r="J113" t="str">
        <f>_xlfn.IFNA((VLOOKUP(A113,CLASS!A:AY,10,FALSE)),"")</f>
        <v>DOV</v>
      </c>
      <c r="K113" t="str">
        <f>_xlfn.IFNA((VLOOKUP(J113,DivisionLookup!A:B,2,FALSE)),"")</f>
        <v>North</v>
      </c>
      <c r="L113">
        <f>VLOOKUP(B113,CLASS!B:AH,25,FALSE)</f>
        <v>0</v>
      </c>
      <c r="M113">
        <f>_xlfn.IFNA(VLOOKUP(E113,HandicapLookup!A:B,2,FALSE),"")</f>
        <v>15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IF(R183&gt;1,J183,"")</f>
        <v/>
      </c>
      <c r="T113" t="str">
        <f>IF(R183&gt;=1,R183,"")</f>
        <v/>
      </c>
    </row>
    <row r="114" spans="1:48" x14ac:dyDescent="0.35">
      <c r="A114">
        <f>CLASS!A153</f>
        <v>91174</v>
      </c>
      <c r="B114" t="str">
        <f>CLASS!B153</f>
        <v>EE91174</v>
      </c>
      <c r="C114" t="str">
        <f>_xlfn.IFNA((VLOOKUP(A114,CLASS!A:AY,3,FALSE)),"")</f>
        <v>Patrick</v>
      </c>
      <c r="D114" t="str">
        <f>_xlfn.IFNA((VLOOKUP(A114,CLASS!A:AY,4,FALSE)),"")</f>
        <v>Hawthorne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SNR</v>
      </c>
      <c r="J114" t="str">
        <f>_xlfn.IFNA((VLOOKUP(A114,CLASS!A:AY,10,FALSE)),"")</f>
        <v>DOV</v>
      </c>
      <c r="K114" t="str">
        <f>_xlfn.IFNA((VLOOKUP(J114,DivisionLookup!A:B,2,FALSE)),"")</f>
        <v>North</v>
      </c>
      <c r="L114">
        <f>VLOOKUP(B114,CLASS!B:AH,25,FALSE)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S114" t="str">
        <f>IF(R184&gt;1,J184,"")</f>
        <v/>
      </c>
      <c r="T114" t="str">
        <f>IF(R184&gt;=1,R184,"")</f>
        <v/>
      </c>
    </row>
    <row r="115" spans="1:48" hidden="1" x14ac:dyDescent="0.35">
      <c r="A115">
        <f>CLASS!A115</f>
        <v>62297</v>
      </c>
      <c r="B115" t="str">
        <f>CLASS!B115</f>
        <v>EE62297</v>
      </c>
      <c r="C115" t="str">
        <f>_xlfn.IFNA((VLOOKUP(A115,CLASS!A:AY,3,FALSE)),"")</f>
        <v>Paul</v>
      </c>
      <c r="D115" t="str">
        <f>_xlfn.IFNA((VLOOKUP(A115,CLASS!A:AY,4,FALSE)),"")</f>
        <v>White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SDGC</v>
      </c>
      <c r="K115" t="str">
        <f>_xlfn.IFNA((VLOOKUP(J115,DivisionLookup!A:B,2,FALSE)),"")</f>
        <v>South</v>
      </c>
      <c r="L115">
        <f>VLOOKUP(B115,CLASS!B:AH,21,FALSE)</f>
        <v>79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89</v>
      </c>
      <c r="S115" t="str">
        <f>IF(R185&gt;1,J185,"")</f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hidden="1" x14ac:dyDescent="0.35">
      <c r="A116">
        <f>CLASS!A116</f>
        <v>142260</v>
      </c>
      <c r="B116" t="str">
        <f>CLASS!B116</f>
        <v>EE142260</v>
      </c>
      <c r="C116" t="str">
        <f>_xlfn.IFNA((VLOOKUP(A116,CLASS!A:AY,3,FALSE)),"")</f>
        <v>Andy</v>
      </c>
      <c r="D116" t="str">
        <f>_xlfn.IFNA((VLOOKUP(A116,CLASS!A:AY,4,FALSE)),"")</f>
        <v>Watson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VLOOKUP(B116,CLASS!B:AH,21,FALSE)</f>
        <v>82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92</v>
      </c>
      <c r="S116" t="str">
        <f>IF(R186&gt;1,J186,"")</f>
        <v/>
      </c>
      <c r="T116" t="str">
        <f>IF(R186&gt;=1,R186,"")</f>
        <v/>
      </c>
    </row>
    <row r="117" spans="1:48" x14ac:dyDescent="0.35">
      <c r="A117">
        <f>CLASS!A158</f>
        <v>138153</v>
      </c>
      <c r="B117" t="str">
        <f>CLASS!B158</f>
        <v>EE138153</v>
      </c>
      <c r="C117" t="str">
        <f>_xlfn.IFNA((VLOOKUP(A117,CLASS!A:AY,3,FALSE)),"")</f>
        <v>Neil</v>
      </c>
      <c r="D117" t="str">
        <f>_xlfn.IFNA((VLOOKUP(A117,CLASS!A:AY,4,FALSE)),"")</f>
        <v>Hastilow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DOV</v>
      </c>
      <c r="K117" t="str">
        <f>_xlfn.IFNA((VLOOKUP(J117,DivisionLookup!A:B,2,FALSE)),"")</f>
        <v>North</v>
      </c>
      <c r="L117">
        <f>VLOOKUP(B117,CLASS!B:AH,25,FALSE)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S117" t="str">
        <f>IF(R187&gt;1,J187,"")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35">
      <c r="A118">
        <f>CLASS!A204</f>
        <v>139821</v>
      </c>
      <c r="B118" t="str">
        <f>CLASS!B204</f>
        <v>EE139821</v>
      </c>
      <c r="C118" t="str">
        <f>_xlfn.IFNA((VLOOKUP(A118,CLASS!A:AY,3,FALSE)),"")</f>
        <v>Andrew</v>
      </c>
      <c r="D118" t="str">
        <f>_xlfn.IFNA((VLOOKUP(A118,CLASS!A:AY,4,FALSE)),"")</f>
        <v>Hales</v>
      </c>
      <c r="E118" t="str">
        <f>_xlfn.IFNA(VLOOKUP(A118,CLASS!A:I,5,FALSE),"")</f>
        <v>C</v>
      </c>
      <c r="F118" t="str">
        <f>_xlfn.IFNA(VLOOKUP(A118,CLASS!A:I,6,FALSE),"")</f>
        <v>C</v>
      </c>
      <c r="G118" t="str">
        <f>_xlfn.IFNA(VLOOKUP(A118,CLASS!A:I,7,FALSE),"")</f>
        <v>C</v>
      </c>
      <c r="H118" t="str">
        <f>_xlfn.IFNA(VLOOKUP(A118,CLASS!A:I,8,FALSE),"")</f>
        <v>C</v>
      </c>
      <c r="I118" t="str">
        <f>_xlfn.IFNA(VLOOKUP(A118,CLASS!A:I,9,FALSE),"")</f>
        <v>SNR</v>
      </c>
      <c r="J118" t="str">
        <f>_xlfn.IFNA((VLOOKUP(A118,CLASS!A:AY,10,FALSE)),"")</f>
        <v>DOV</v>
      </c>
      <c r="K118" t="str">
        <f>_xlfn.IFNA((VLOOKUP(J118,DivisionLookup!A:B,2,FALSE)),"")</f>
        <v>North</v>
      </c>
      <c r="L118">
        <f>VLOOKUP(B118,CLASS!B:AH,25,FALSE)</f>
        <v>0</v>
      </c>
      <c r="M118">
        <f>_xlfn.IFNA(VLOOKUP(E118,HandicapLookup!A:B,2,FALSE),"")</f>
        <v>15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IF(R188&gt;1,J188,"")</f>
        <v/>
      </c>
      <c r="T118" t="str">
        <f>IF(R188&gt;=1,R188,"")</f>
        <v/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35">
      <c r="A119">
        <f>CLASS!A119</f>
        <v>115201</v>
      </c>
      <c r="B119" t="str">
        <f>CLASS!B119</f>
        <v>EE115201</v>
      </c>
      <c r="C119" t="str">
        <f>_xlfn.IFNA((VLOOKUP(A119,CLASS!A:AY,3,FALSE)),"")</f>
        <v>Geoffrey</v>
      </c>
      <c r="D119" t="str">
        <f>_xlfn.IFNA((VLOOKUP(A119,CLASS!A:AY,4,FALSE)),"")</f>
        <v>Trott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VET</v>
      </c>
      <c r="J119" t="str">
        <f>_xlfn.IFNA((VLOOKUP(A119,CLASS!A:AY,10,FALSE)),"")</f>
        <v>SDGC</v>
      </c>
      <c r="K119" t="str">
        <f>_xlfn.IFNA((VLOOKUP(J119,DivisionLookup!A:B,2,FALSE)),"")</f>
        <v>South</v>
      </c>
      <c r="L119">
        <f>VLOOKUP(B119,CLASS!B:AH,21,FALSE)</f>
        <v>72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82</v>
      </c>
      <c r="S119" t="str">
        <f>IF(R189&gt;1,J189,"")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CLASS!A199</f>
        <v>86765</v>
      </c>
      <c r="B120" t="str">
        <f>CLASS!B199</f>
        <v>EE86765</v>
      </c>
      <c r="C120" t="str">
        <f>_xlfn.IFNA((VLOOKUP(A120,CLASS!A:AY,3,FALSE)),"")</f>
        <v>LG</v>
      </c>
      <c r="D120" t="str">
        <f>_xlfn.IFNA((VLOOKUP(A120,CLASS!A:AY,4,FALSE)),"")</f>
        <v>Millard</v>
      </c>
      <c r="E120" t="str">
        <f>_xlfn.IFNA(VLOOKUP(A120,CLASS!A:I,5,FALSE),"")</f>
        <v>C</v>
      </c>
      <c r="F120" t="str">
        <f>_xlfn.IFNA(VLOOKUP(A120,CLASS!A:I,6,FALSE),"")</f>
        <v>C</v>
      </c>
      <c r="G120" t="str">
        <f>_xlfn.IFNA(VLOOKUP(A120,CLASS!A:I,7,FALSE),"")</f>
        <v>C</v>
      </c>
      <c r="H120" t="str">
        <f>_xlfn.IFNA(VLOOKUP(A120,CLASS!A:I,8,FALSE),"")</f>
        <v>C</v>
      </c>
      <c r="I120" t="str">
        <f>_xlfn.IFNA(VLOOKUP(A120,CLASS!A:I,9,FALSE),"")</f>
        <v>VET</v>
      </c>
      <c r="J120" t="str">
        <f>_xlfn.IFNA((VLOOKUP(A120,CLASS!A:AY,10,FALSE)),"")</f>
        <v>OLSS</v>
      </c>
      <c r="K120" t="str">
        <f>_xlfn.IFNA((VLOOKUP(J120,DivisionLookup!A:B,2,FALSE)),"")</f>
        <v>South</v>
      </c>
      <c r="L120">
        <f>VLOOKUP(B120,CLASS!B:AH,25,FALSE)</f>
        <v>0</v>
      </c>
      <c r="M120">
        <f>_xlfn.IFNA(VLOOKUP(E120,HandicapLookup!A:B,2,FALSE),"")</f>
        <v>15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IF(R190&gt;1,J190,"")</f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35">
      <c r="A121">
        <f>CLASS!A209</f>
        <v>139849</v>
      </c>
      <c r="B121" t="str">
        <f>CLASS!B209</f>
        <v>EE139849</v>
      </c>
      <c r="C121" t="str">
        <f>_xlfn.IFNA((VLOOKUP(A121,CLASS!A:AY,3,FALSE)),"")</f>
        <v>Roger</v>
      </c>
      <c r="D121" t="str">
        <f>_xlfn.IFNA((VLOOKUP(A121,CLASS!A:AY,4,FALSE)),"")</f>
        <v>Garrick</v>
      </c>
      <c r="E121" t="str">
        <f>_xlfn.IFNA(VLOOKUP(A121,CLASS!A:I,5,FALSE),"")</f>
        <v>C</v>
      </c>
      <c r="F121" t="str">
        <f>_xlfn.IFNA(VLOOKUP(A121,CLASS!A:I,6,FALSE),"")</f>
        <v>C</v>
      </c>
      <c r="G121" t="str">
        <f>_xlfn.IFNA(VLOOKUP(A121,CLASS!A:I,7,FALSE),"")</f>
        <v>C</v>
      </c>
      <c r="H121" t="str">
        <f>_xlfn.IFNA(VLOOKUP(A121,CLASS!A:I,8,FALSE),"")</f>
        <v>C</v>
      </c>
      <c r="I121" t="str">
        <f>_xlfn.IFNA(VLOOKUP(A121,CLASS!A:I,9,FALSE),"")</f>
        <v>SNR</v>
      </c>
      <c r="J121" t="str">
        <f>_xlfn.IFNA((VLOOKUP(A121,CLASS!A:AY,10,FALSE)),"")</f>
        <v>DOV</v>
      </c>
      <c r="K121" t="str">
        <f>_xlfn.IFNA((VLOOKUP(J121,DivisionLookup!A:B,2,FALSE)),"")</f>
        <v>North</v>
      </c>
      <c r="L121">
        <f>VLOOKUP(B121,CLASS!B:AH,25,FALSE)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IF(R191&gt;1,J191,"")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35">
      <c r="A122">
        <f>CLASS!A122</f>
        <v>129228</v>
      </c>
      <c r="B122" t="str">
        <f>CLASS!B122</f>
        <v>EE129228</v>
      </c>
      <c r="C122" t="str">
        <f>_xlfn.IFNA((VLOOKUP(A122,CLASS!A:AY,3,FALSE)),"")</f>
        <v>Robert</v>
      </c>
      <c r="D122" t="str">
        <f>_xlfn.IFNA((VLOOKUP(A122,CLASS!A:AY,4,FALSE)),"")</f>
        <v>Drake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VLOOKUP(B122,CLASS!B:AH,21,FALSE)</f>
        <v>71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81</v>
      </c>
      <c r="S122" t="str">
        <f>IF(R192&gt;1,J192,"")</f>
        <v/>
      </c>
    </row>
    <row r="123" spans="1:48" hidden="1" x14ac:dyDescent="0.35">
      <c r="A123">
        <f>CLASS!A123</f>
        <v>138303</v>
      </c>
      <c r="B123" t="str">
        <f>CLASS!B123</f>
        <v>EE138303</v>
      </c>
      <c r="C123" t="str">
        <f>_xlfn.IFNA((VLOOKUP(A123,CLASS!A:AY,3,FALSE)),"")</f>
        <v>Brian</v>
      </c>
      <c r="D123" t="str">
        <f>_xlfn.IFNA((VLOOKUP(A123,CLASS!A:AY,4,FALSE)),"")</f>
        <v>Hartland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VLOOKUP(B123,CLASS!B:AH,21,FALSE)</f>
        <v>76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86</v>
      </c>
      <c r="S123" t="str">
        <f>IF(R193&gt;1,J193,"")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CLASS!A14</f>
        <v>96738</v>
      </c>
      <c r="B124" t="str">
        <f>CLASS!B14</f>
        <v>EE96738</v>
      </c>
      <c r="C124" t="str">
        <f>_xlfn.IFNA((VLOOKUP(A124,CLASS!A:AY,3,FALSE)),"")</f>
        <v>Christopher</v>
      </c>
      <c r="D124" t="str">
        <f>_xlfn.IFNA((VLOOKUP(A124,CLASS!A:AY,4,FALSE)),"")</f>
        <v>Daniels</v>
      </c>
      <c r="E124" t="str">
        <f>_xlfn.IFNA(VLOOKUP(A124,CLASS!A:I,5,FALSE),"")</f>
        <v>AAA</v>
      </c>
      <c r="F124" t="str">
        <f>_xlfn.IFNA(VLOOKUP(A124,CLASS!A:I,6,FALSE),"")</f>
        <v>AAA</v>
      </c>
      <c r="G124" t="str">
        <f>_xlfn.IFNA(VLOOKUP(A124,CLASS!A:I,7,FALSE),"")</f>
        <v>AAA</v>
      </c>
      <c r="H124" t="str">
        <f>_xlfn.IFNA(VLOOKUP(A124,CLASS!A:I,8,FALSE),"")</f>
        <v>AAA</v>
      </c>
      <c r="I124" t="str">
        <f>_xlfn.IFNA(VLOOKUP(A124,CLASS!A:I,9,FALSE),"")</f>
        <v>SNR</v>
      </c>
      <c r="J124" t="str">
        <f>_xlfn.IFNA((VLOOKUP(A124,CLASS!A:AY,10,FALSE)),"")</f>
        <v>DOV</v>
      </c>
      <c r="K124" t="str">
        <f>_xlfn.IFNA((VLOOKUP(J124,DivisionLookup!A:B,2,FALSE)),"")</f>
        <v>North</v>
      </c>
      <c r="L124">
        <f>VLOOKUP(B124,CLASS!B:AH,25,FALSE)</f>
        <v>0</v>
      </c>
      <c r="M124">
        <f>_xlfn.IFNA(VLOOKUP(E124,HandicapLookup!A:B,2,FALSE),"")</f>
        <v>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IF(R194&gt;1,J194,"")</f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hidden="1" x14ac:dyDescent="0.35">
      <c r="A125">
        <f>CLASS!A125</f>
        <v>114087</v>
      </c>
      <c r="B125" t="str">
        <f>CLASS!B125</f>
        <v>EE114087</v>
      </c>
      <c r="C125" t="str">
        <f>_xlfn.IFNA((VLOOKUP(A125,CLASS!A:AY,3,FALSE)),"")</f>
        <v>Jackie</v>
      </c>
      <c r="D125" t="str">
        <f>_xlfn.IFNA((VLOOKUP(A125,CLASS!A:AY,4,FALSE)),"")</f>
        <v>Vines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LDY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VLOOKUP(B125,CLASS!B:AH,21,FALSE)</f>
        <v>63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73</v>
      </c>
      <c r="S125" t="str">
        <f>IF(R195&gt;1,J195,"")</f>
        <v/>
      </c>
    </row>
    <row r="126" spans="1:48" x14ac:dyDescent="0.35">
      <c r="A126">
        <f>CLASS!A83</f>
        <v>91465</v>
      </c>
      <c r="B126" t="str">
        <f>CLASS!B83</f>
        <v>EE91465</v>
      </c>
      <c r="C126" t="str">
        <f>_xlfn.IFNA((VLOOKUP(A126,CLASS!A:AY,3,FALSE)),"")</f>
        <v>Peter</v>
      </c>
      <c r="D126" t="str">
        <f>_xlfn.IFNA((VLOOKUP(A126,CLASS!A:AY,4,FALSE)),"")</f>
        <v>Critchley</v>
      </c>
      <c r="E126" t="str">
        <f>_xlfn.IFNA(VLOOKUP(A126,CLASS!A:I,5,FALSE),"")</f>
        <v>A</v>
      </c>
      <c r="F126" t="str">
        <f>_xlfn.IFNA(VLOOKUP(A126,CLASS!A:I,6,FALSE),"")</f>
        <v>A</v>
      </c>
      <c r="G126" t="str">
        <f>_xlfn.IFNA(VLOOKUP(A126,CLASS!A:I,7,FALSE),"")</f>
        <v>A</v>
      </c>
      <c r="H126" t="str">
        <f>_xlfn.IFNA(VLOOKUP(A126,CLASS!A:I,8,FALSE),"")</f>
        <v>A</v>
      </c>
      <c r="I126" t="str">
        <f>_xlfn.IFNA(VLOOKUP(A126,CLASS!A:I,9,FALSE),"")</f>
        <v>SNR</v>
      </c>
      <c r="J126" t="str">
        <f>_xlfn.IFNA((VLOOKUP(A126,CLASS!A:AY,10,FALSE)),"")</f>
        <v>DOV</v>
      </c>
      <c r="K126" t="str">
        <f>_xlfn.IFNA((VLOOKUP(J126,DivisionLookup!A:B,2,FALSE)),"")</f>
        <v>North</v>
      </c>
      <c r="L126">
        <f>VLOOKUP(B126,CLASS!B:AH,25,FALSE)</f>
        <v>0</v>
      </c>
      <c r="M126">
        <f>_xlfn.IFNA(VLOOKUP(E126,HandicapLookup!A:B,2,FALSE),"")</f>
        <v>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IF(R196&gt;1,J196,"")</f>
        <v/>
      </c>
      <c r="T126" t="str">
        <f>IF(R196&gt;=1,R196,"")</f>
        <v/>
      </c>
    </row>
    <row r="127" spans="1:48" x14ac:dyDescent="0.35">
      <c r="A127">
        <f>CLASS!A18</f>
        <v>138218</v>
      </c>
      <c r="B127" t="str">
        <f>CLASS!B18</f>
        <v>EE138218</v>
      </c>
      <c r="C127" t="str">
        <f>_xlfn.IFNA((VLOOKUP(A127,CLASS!A:AY,3,FALSE)),"")</f>
        <v>Rob</v>
      </c>
      <c r="D127" t="str">
        <f>_xlfn.IFNA((VLOOKUP(A127,CLASS!A:AY,4,FALSE)),"")</f>
        <v>Claybrook</v>
      </c>
      <c r="E127" t="str">
        <f>_xlfn.IFNA(VLOOKUP(A127,CLASS!A:I,5,FALSE),"")</f>
        <v>AAA</v>
      </c>
      <c r="F127" t="str">
        <f>_xlfn.IFNA(VLOOKUP(A127,CLASS!A:I,6,FALSE),"")</f>
        <v>AAA</v>
      </c>
      <c r="G127" t="str">
        <f>_xlfn.IFNA(VLOOKUP(A127,CLASS!A:I,7,FALSE),"")</f>
        <v>AAA</v>
      </c>
      <c r="H127" t="str">
        <f>_xlfn.IFNA(VLOOKUP(A127,CLASS!A:I,8,FALSE),"")</f>
        <v>AAA</v>
      </c>
      <c r="I127" t="str">
        <f>_xlfn.IFNA(VLOOKUP(A127,CLASS!A:I,9,FALSE),"")</f>
        <v>SNR</v>
      </c>
      <c r="J127" t="str">
        <f>_xlfn.IFNA((VLOOKUP(A127,CLASS!A:AY,10,FALSE)),"")</f>
        <v>DOV</v>
      </c>
      <c r="K127" t="str">
        <f>_xlfn.IFNA((VLOOKUP(J127,DivisionLookup!A:B,2,FALSE)),"")</f>
        <v>North</v>
      </c>
      <c r="L127">
        <f>VLOOKUP(B127,CLASS!B:AH,25,FALSE)</f>
        <v>0</v>
      </c>
      <c r="M127">
        <f>_xlfn.IFNA(VLOOKUP(E127,HandicapLookup!A:B,2,FALSE),"")</f>
        <v>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IF(R197&gt;1,J197,"")</f>
        <v/>
      </c>
      <c r="T127" t="str">
        <f>IF(R197&gt;=1,R197,"")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x14ac:dyDescent="0.35">
      <c r="A128">
        <f>CLASS!A74</f>
        <v>134610</v>
      </c>
      <c r="B128" t="str">
        <f>CLASS!B74</f>
        <v>EE134610</v>
      </c>
      <c r="C128" t="str">
        <f>_xlfn.IFNA((VLOOKUP(A128,CLASS!A:AY,3,FALSE)),"")</f>
        <v>Allen</v>
      </c>
      <c r="D128" t="str">
        <f>_xlfn.IFNA((VLOOKUP(A128,CLASS!A:AY,4,FALSE)),"")</f>
        <v>Carriere</v>
      </c>
      <c r="E128" t="str">
        <f>_xlfn.IFNA(VLOOKUP(A128,CLASS!A:I,5,FALSE),"")</f>
        <v>A</v>
      </c>
      <c r="F128" t="str">
        <f>_xlfn.IFNA(VLOOKUP(A128,CLASS!A:I,6,FALSE),"")</f>
        <v>A</v>
      </c>
      <c r="G128" t="str">
        <f>_xlfn.IFNA(VLOOKUP(A128,CLASS!A:I,7,FALSE),"")</f>
        <v>A</v>
      </c>
      <c r="H128" t="str">
        <f>_xlfn.IFNA(VLOOKUP(A128,CLASS!A:I,8,FALSE),"")</f>
        <v>A</v>
      </c>
      <c r="I128" t="str">
        <f>_xlfn.IFNA(VLOOKUP(A128,CLASS!A:I,9,FALSE),"")</f>
        <v>SNR</v>
      </c>
      <c r="J128" t="str">
        <f>_xlfn.IFNA((VLOOKUP(A128,CLASS!A:AY,10,FALSE)),"")</f>
        <v>DOV</v>
      </c>
      <c r="K128" t="str">
        <f>_xlfn.IFNA((VLOOKUP(J128,DivisionLookup!A:B,2,FALSE)),"")</f>
        <v>North</v>
      </c>
      <c r="L128">
        <f>VLOOKUP(B128,CLASS!B:AH,25,FALSE)</f>
        <v>0</v>
      </c>
      <c r="M128">
        <f>_xlfn.IFNA(VLOOKUP(E128,HandicapLookup!A:B,2,FALSE),"")</f>
        <v>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IF(R198&gt;1,J198,"")</f>
        <v/>
      </c>
    </row>
    <row r="129" spans="1:48" x14ac:dyDescent="0.35">
      <c r="A129">
        <f>CLASS!A203</f>
        <v>142086</v>
      </c>
      <c r="B129" t="str">
        <f>CLASS!B203</f>
        <v>EE142086</v>
      </c>
      <c r="C129" t="str">
        <f>_xlfn.IFNA((VLOOKUP(A129,CLASS!A:AY,3,FALSE)),"")</f>
        <v>Tom</v>
      </c>
      <c r="D129" t="str">
        <f>_xlfn.IFNA((VLOOKUP(A129,CLASS!A:AY,4,FALSE)),"")</f>
        <v>Archer</v>
      </c>
      <c r="E129" t="str">
        <f>_xlfn.IFNA(VLOOKUP(A129,CLASS!A:I,5,FALSE),"")</f>
        <v>C</v>
      </c>
      <c r="F129" t="str">
        <f>_xlfn.IFNA(VLOOKUP(A129,CLASS!A:I,6,FALSE),"")</f>
        <v>C</v>
      </c>
      <c r="G129" t="str">
        <f>_xlfn.IFNA(VLOOKUP(A129,CLASS!A:I,7,FALSE),"")</f>
        <v>C</v>
      </c>
      <c r="H129" t="str">
        <f>_xlfn.IFNA(VLOOKUP(A129,CLASS!A:I,8,FALSE),"")</f>
        <v>C</v>
      </c>
      <c r="I129" t="str">
        <f>_xlfn.IFNA(VLOOKUP(A129,CLASS!A:I,9,FALSE),"")</f>
        <v>SNR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VLOOKUP(B129,CLASS!B:AH,25,FALSE)</f>
        <v>0</v>
      </c>
      <c r="M129">
        <f>_xlfn.IFNA(VLOOKUP(E129,HandicapLookup!A:B,2,FALSE),"")</f>
        <v>15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S129" t="str">
        <f>IF(R199&gt;1,J199,"")</f>
        <v/>
      </c>
      <c r="T129" t="str">
        <f>IF(R199&gt;=1,R199,"")</f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x14ac:dyDescent="0.35">
      <c r="A130">
        <f>CLASS!A46</f>
        <v>125734</v>
      </c>
      <c r="B130" t="str">
        <f>CLASS!B46</f>
        <v>EE125734</v>
      </c>
      <c r="C130" t="str">
        <f>_xlfn.IFNA((VLOOKUP(A130,CLASS!A:AY,3,FALSE)),"")</f>
        <v>Stephen</v>
      </c>
      <c r="D130" t="str">
        <f>_xlfn.IFNA((VLOOKUP(A130,CLASS!A:AY,4,FALSE)),"")</f>
        <v>Harrup</v>
      </c>
      <c r="E130" t="str">
        <f>_xlfn.IFNA(VLOOKUP(A130,CLASS!A:I,5,FALSE),"")</f>
        <v>A</v>
      </c>
      <c r="F130" t="str">
        <f>_xlfn.IFNA(VLOOKUP(A130,CLASS!A:I,6,FALSE),"")</f>
        <v>A</v>
      </c>
      <c r="G130" t="str">
        <f>_xlfn.IFNA(VLOOKUP(A130,CLASS!A:I,7,FALSE),"")</f>
        <v>A</v>
      </c>
      <c r="H130" t="str">
        <f>_xlfn.IFNA(VLOOKUP(A130,CLASS!A:I,8,FALSE),"")</f>
        <v>A</v>
      </c>
      <c r="I130" t="str">
        <f>_xlfn.IFNA(VLOOKUP(A130,CLASS!A:I,9,FALSE),"")</f>
        <v>SNR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VLOOKUP(B130,CLASS!B:AH,25,FALSE)</f>
        <v>86</v>
      </c>
      <c r="M130">
        <f>_xlfn.IFNA(VLOOKUP(E130,HandicapLookup!A:B,2,FALSE),"")</f>
        <v>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91</v>
      </c>
      <c r="S130" t="str">
        <f>IF(R200&gt;1,J200,"")</f>
        <v/>
      </c>
    </row>
    <row r="131" spans="1:48" x14ac:dyDescent="0.35">
      <c r="A131">
        <f>CLASS!A117</f>
        <v>85329</v>
      </c>
      <c r="B131" t="str">
        <f>CLASS!B117</f>
        <v>EE85329</v>
      </c>
      <c r="C131" t="str">
        <f>_xlfn.IFNA((VLOOKUP(A131,CLASS!A:AY,3,FALSE)),"")</f>
        <v>Michael</v>
      </c>
      <c r="D131" t="str">
        <f>_xlfn.IFNA((VLOOKUP(A131,CLASS!A:AY,4,FALSE)),"")</f>
        <v>Beatwell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VET</v>
      </c>
      <c r="J131" t="str">
        <f>_xlfn.IFNA((VLOOKUP(A131,CLASS!A:AY,10,FALSE)),"")</f>
        <v>CAM</v>
      </c>
      <c r="K131" t="str">
        <f>_xlfn.IFNA((VLOOKUP(J131,DivisionLookup!A:B,2,FALSE)),"")</f>
        <v>North</v>
      </c>
      <c r="L131">
        <f>VLOOKUP(B131,CLASS!B:AH,25,FALSE)</f>
        <v>80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90</v>
      </c>
      <c r="S131" t="str">
        <f>IF(R201&gt;1,J201,"")</f>
        <v/>
      </c>
      <c r="T131" t="str">
        <f>IF(R201&gt;=1,R201,"")</f>
        <v/>
      </c>
    </row>
    <row r="132" spans="1:48" x14ac:dyDescent="0.35">
      <c r="A132">
        <f>CLASS!A59</f>
        <v>118844</v>
      </c>
      <c r="B132" t="str">
        <f>CLASS!B59</f>
        <v>EE118844</v>
      </c>
      <c r="C132" t="str">
        <f>_xlfn.IFNA((VLOOKUP(A132,CLASS!A:AY,3,FALSE)),"")</f>
        <v>Alan</v>
      </c>
      <c r="D132" t="str">
        <f>_xlfn.IFNA((VLOOKUP(A132,CLASS!A:AY,4,FALSE)),"")</f>
        <v>Tyte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CAM</v>
      </c>
      <c r="K132" t="str">
        <f>_xlfn.IFNA((VLOOKUP(J132,DivisionLookup!A:B,2,FALSE)),"")</f>
        <v>North</v>
      </c>
      <c r="L132">
        <f>VLOOKUP(B132,CLASS!B:AH,25,FALSE)</f>
        <v>84</v>
      </c>
      <c r="M132">
        <f>_xlfn.IFNA(VLOOKUP(E132,HandicapLookup!A:B,2,FALSE),"")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89</v>
      </c>
      <c r="S132" t="str">
        <f>IF(R202&gt;1,J202,"")</f>
        <v/>
      </c>
      <c r="T132" t="str">
        <f>IF(R202&gt;=1,R202,"")</f>
        <v/>
      </c>
    </row>
    <row r="133" spans="1:48" x14ac:dyDescent="0.35">
      <c r="A133">
        <f>CLASS!A67</f>
        <v>92229</v>
      </c>
      <c r="B133" t="str">
        <f>CLASS!B67</f>
        <v>EE92229</v>
      </c>
      <c r="C133" t="str">
        <f>_xlfn.IFNA((VLOOKUP(A133,CLASS!A:AY,3,FALSE)),"")</f>
        <v>Dean</v>
      </c>
      <c r="D133" t="str">
        <f>_xlfn.IFNA((VLOOKUP(A133,CLASS!A:AY,4,FALSE)),"")</f>
        <v>Cann</v>
      </c>
      <c r="E133" t="str">
        <f>_xlfn.IFNA(VLOOKUP(A133,CLASS!A:I,5,FALSE),"")</f>
        <v>A</v>
      </c>
      <c r="F133" t="str">
        <f>_xlfn.IFNA(VLOOKUP(A133,CLASS!A:I,6,FALSE),"")</f>
        <v>A</v>
      </c>
      <c r="G133" t="str">
        <f>_xlfn.IFNA(VLOOKUP(A133,CLASS!A:I,7,FALSE),"")</f>
        <v>A</v>
      </c>
      <c r="H133" t="str">
        <f>_xlfn.IFNA(VLOOKUP(A133,CLASS!A:I,8,FALSE),"")</f>
        <v>A</v>
      </c>
      <c r="I133" t="str">
        <f>_xlfn.IFNA(VLOOKUP(A133,CLASS!A:I,9,FALSE),"")</f>
        <v>SNR</v>
      </c>
      <c r="J133" t="str">
        <f>_xlfn.IFNA((VLOOKUP(A133,CLASS!A:AY,10,FALSE)),"")</f>
        <v>CAM</v>
      </c>
      <c r="K133" t="str">
        <f>_xlfn.IFNA((VLOOKUP(J133,DivisionLookup!A:B,2,FALSE)),"")</f>
        <v>North</v>
      </c>
      <c r="L133">
        <f>VLOOKUP(B133,CLASS!B:AH,25,FALSE)</f>
        <v>83</v>
      </c>
      <c r="M133">
        <f>_xlfn.IFNA(VLOOKUP(E133,HandicapLookup!A:B,2,FALSE),"")</f>
        <v>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88</v>
      </c>
      <c r="S133" t="str">
        <f>IF(R203&gt;1,J203,"")</f>
        <v/>
      </c>
    </row>
    <row r="134" spans="1:48" hidden="1" x14ac:dyDescent="0.35">
      <c r="A134">
        <f>CLASS!A134</f>
        <v>130704</v>
      </c>
      <c r="B134" t="str">
        <f>CLASS!B134</f>
        <v>EE130704</v>
      </c>
      <c r="C134" t="str">
        <f>_xlfn.IFNA((VLOOKUP(A134,CLASS!A:AY,3,FALSE)),"")</f>
        <v>Stephen</v>
      </c>
      <c r="D134" t="str">
        <f>_xlfn.IFNA((VLOOKUP(A134,CLASS!A:AY,4,FALSE)),"")</f>
        <v>Simpson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VET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VLOOKUP(B134,CLASS!B:AH,21,FALSE)</f>
        <v>56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66</v>
      </c>
      <c r="S134" t="str">
        <f>IF(R204&gt;1,J204,"")</f>
        <v/>
      </c>
      <c r="T134" t="str">
        <f>IF(R204&gt;=1,R204,"")</f>
        <v/>
      </c>
    </row>
    <row r="135" spans="1:48" x14ac:dyDescent="0.35">
      <c r="A135">
        <f>CLASS!A113</f>
        <v>23089</v>
      </c>
      <c r="B135" t="str">
        <f>CLASS!B113</f>
        <v>EE23089</v>
      </c>
      <c r="C135" t="str">
        <f>_xlfn.IFNA((VLOOKUP(A135,CLASS!A:AY,3,FALSE)),"")</f>
        <v>Philip</v>
      </c>
      <c r="D135" t="str">
        <f>_xlfn.IFNA((VLOOKUP(A135,CLASS!A:AY,4,FALSE)),"")</f>
        <v>Simpson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VET</v>
      </c>
      <c r="J135" t="str">
        <f>_xlfn.IFNA((VLOOKUP(A135,CLASS!A:AY,10,FALSE)),"")</f>
        <v>CAM</v>
      </c>
      <c r="K135" t="str">
        <f>_xlfn.IFNA((VLOOKUP(J135,DivisionLookup!A:B,2,FALSE)),"")</f>
        <v>North</v>
      </c>
      <c r="L135">
        <f>VLOOKUP(B135,CLASS!B:AH,25,FALSE)</f>
        <v>77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87</v>
      </c>
      <c r="S135" t="str">
        <f>IF(R205&gt;1,J205,"")</f>
        <v/>
      </c>
    </row>
    <row r="136" spans="1:48" x14ac:dyDescent="0.35">
      <c r="A136">
        <f>CLASS!A72</f>
        <v>136620</v>
      </c>
      <c r="B136" t="str">
        <f>CLASS!B72</f>
        <v>EE136620</v>
      </c>
      <c r="C136" t="str">
        <f>_xlfn.IFNA((VLOOKUP(A136,CLASS!A:AY,3,FALSE)),"")</f>
        <v>Oliver</v>
      </c>
      <c r="D136" t="str">
        <f>_xlfn.IFNA((VLOOKUP(A136,CLASS!A:AY,4,FALSE)),"")</f>
        <v>Raymond</v>
      </c>
      <c r="E136" t="str">
        <f>_xlfn.IFNA(VLOOKUP(A136,CLASS!A:I,5,FALSE),"")</f>
        <v>A</v>
      </c>
      <c r="F136" t="str">
        <f>_xlfn.IFNA(VLOOKUP(A136,CLASS!A:I,6,FALSE),"")</f>
        <v>A</v>
      </c>
      <c r="G136" t="str">
        <f>_xlfn.IFNA(VLOOKUP(A136,CLASS!A:I,7,FALSE),"")</f>
        <v>A</v>
      </c>
      <c r="H136" t="str">
        <f>_xlfn.IFNA(VLOOKUP(A136,CLASS!A:I,8,FALSE),"")</f>
        <v>A</v>
      </c>
      <c r="I136" t="str">
        <f>_xlfn.IFNA(VLOOKUP(A136,CLASS!A:I,9,FALSE),"")</f>
        <v>SNR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VLOOKUP(B136,CLASS!B:AH,25,FALSE)</f>
        <v>81</v>
      </c>
      <c r="M136">
        <f>_xlfn.IFNA(VLOOKUP(E136,HandicapLookup!A:B,2,FALSE),"")</f>
        <v>5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86</v>
      </c>
      <c r="S136" t="str">
        <f>IF(R206&gt;1,J206,"")</f>
        <v/>
      </c>
    </row>
    <row r="137" spans="1:48" hidden="1" x14ac:dyDescent="0.35">
      <c r="A137">
        <f>CLASS!A137</f>
        <v>98867</v>
      </c>
      <c r="B137" t="str">
        <f>CLASS!B137</f>
        <v>EE98867</v>
      </c>
      <c r="C137" t="str">
        <f>_xlfn.IFNA((VLOOKUP(A137,CLASS!A:AY,3,FALSE)),"")</f>
        <v>Christopher</v>
      </c>
      <c r="D137" t="str">
        <f>_xlfn.IFNA((VLOOKUP(A137,CLASS!A:AY,4,FALSE)),"")</f>
        <v>Bloxham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VLOOKUP(B137,CLASS!B:AH,21,FALSE)</f>
        <v>79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89</v>
      </c>
      <c r="S137" t="str">
        <f>IF(R207&gt;1,J207,"")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CLASS!A138</f>
        <v>140166</v>
      </c>
      <c r="B138" t="str">
        <f>CLASS!B138</f>
        <v>EE140166</v>
      </c>
      <c r="C138" t="str">
        <f>_xlfn.IFNA((VLOOKUP(A138,CLASS!A:AY,3,FALSE)),"")</f>
        <v>Anthony</v>
      </c>
      <c r="D138" t="str">
        <f>_xlfn.IFNA((VLOOKUP(A138,CLASS!A:AY,4,FALSE)),"")</f>
        <v>Harvey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VLOOKUP(B138,CLASS!B:AH,21,FALSE)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t="str">
        <f>IF(R208&gt;1,J208,"")</f>
        <v/>
      </c>
      <c r="T138" t="str">
        <f>IF(R208&gt;=1,R208,"")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hidden="1" x14ac:dyDescent="0.35">
      <c r="A139">
        <f>CLASS!A139</f>
        <v>140350</v>
      </c>
      <c r="B139" t="str">
        <f>CLASS!B139</f>
        <v>EE140350</v>
      </c>
      <c r="C139" t="str">
        <f>_xlfn.IFNA((VLOOKUP(A139,CLASS!A:AY,3,FALSE)),"")</f>
        <v>Chris</v>
      </c>
      <c r="D139" t="str">
        <f>_xlfn.IFNA((VLOOKUP(A139,CLASS!A:AY,4,FALSE)),"")</f>
        <v>Lambert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VLOOKUP(B139,CLASS!B:AH,21,FALSE)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S139" t="str">
        <f>IF(R209&gt;1,J209,"")</f>
        <v/>
      </c>
      <c r="T139" t="str">
        <f>IF(R209&gt;=1,R209,"")</f>
        <v/>
      </c>
    </row>
    <row r="140" spans="1:48" hidden="1" x14ac:dyDescent="0.35">
      <c r="A140">
        <f>CLASS!A140</f>
        <v>137318</v>
      </c>
      <c r="B140" t="str">
        <f>CLASS!B140</f>
        <v>EE137318</v>
      </c>
      <c r="C140" t="str">
        <f>_xlfn.IFNA((VLOOKUP(A140,CLASS!A:AY,3,FALSE)),"")</f>
        <v>James</v>
      </c>
      <c r="D140" t="str">
        <f>_xlfn.IFNA((VLOOKUP(A140,CLASS!A:AY,4,FALSE)),"")</f>
        <v>Stafford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OLSS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IF(R210&gt;1,J210,"")</f>
        <v/>
      </c>
    </row>
    <row r="141" spans="1:48" hidden="1" x14ac:dyDescent="0.35">
      <c r="A141">
        <f>CLASS!A141</f>
        <v>119717</v>
      </c>
      <c r="B141" t="str">
        <f>CLASS!B141</f>
        <v>EE119717</v>
      </c>
      <c r="C141" t="str">
        <f>_xlfn.IFNA((VLOOKUP(A141,CLASS!A:AY,3,FALSE)),"")</f>
        <v>Matthew</v>
      </c>
      <c r="D141" t="str">
        <f>_xlfn.IFNA((VLOOKUP(A141,CLASS!A:AY,4,FALSE)),"")</f>
        <v>Sudds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EJC</v>
      </c>
      <c r="K141" t="str">
        <f>_xlfn.IFNA((VLOOKUP(J141,DivisionLookup!A:B,2,FALSE)),"")</f>
        <v>South</v>
      </c>
      <c r="L141">
        <f>VLOOKUP(B141,CLASS!B:AH,21,FALSE)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IF(R211&gt;1,J211,"")</f>
        <v/>
      </c>
    </row>
    <row r="142" spans="1:48" hidden="1" x14ac:dyDescent="0.35">
      <c r="A142">
        <f>CLASS!A142</f>
        <v>105589</v>
      </c>
      <c r="B142" t="str">
        <f>CLASS!B142</f>
        <v>EE105589</v>
      </c>
      <c r="C142" t="str">
        <f>_xlfn.IFNA((VLOOKUP(A142,CLASS!A:AY,3,FALSE)),"")</f>
        <v>Mark</v>
      </c>
      <c r="D142" t="str">
        <f>_xlfn.IFNA((VLOOKUP(A142,CLASS!A:AY,4,FALSE)),"")</f>
        <v>Blamey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EJC</v>
      </c>
      <c r="K142" t="str">
        <f>_xlfn.IFNA((VLOOKUP(J142,DivisionLookup!A:B,2,FALSE)),"")</f>
        <v>South</v>
      </c>
      <c r="L142">
        <f>VLOOKUP(B142,CLASS!B:AH,21,FALSE)</f>
        <v>73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83</v>
      </c>
      <c r="S142" t="str">
        <f>IF(R212&gt;1,J212,"")</f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hidden="1" x14ac:dyDescent="0.35">
      <c r="A143">
        <f>CLASS!A143</f>
        <v>134813</v>
      </c>
      <c r="B143" t="str">
        <f>CLASS!B143</f>
        <v>EE134813</v>
      </c>
      <c r="C143" t="str">
        <f>_xlfn.IFNA((VLOOKUP(A143,CLASS!A:AY,3,FALSE)),"")</f>
        <v>Sammy</v>
      </c>
      <c r="D143" t="str">
        <f>_xlfn.IFNA((VLOOKUP(A143,CLASS!A:AY,4,FALSE)),"")</f>
        <v>Halsey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IF(R213&gt;1,J213,"")</f>
        <v/>
      </c>
    </row>
    <row r="144" spans="1:48" hidden="1" x14ac:dyDescent="0.35">
      <c r="A144">
        <f>CLASS!A144</f>
        <v>125718</v>
      </c>
      <c r="B144" t="str">
        <f>CLASS!B144</f>
        <v>EE125718</v>
      </c>
      <c r="C144" t="str">
        <f>_xlfn.IFNA((VLOOKUP(A144,CLASS!A:AY,3,FALSE)),"")</f>
        <v>Ricky</v>
      </c>
      <c r="D144" t="str">
        <f>_xlfn.IFNA((VLOOKUP(A144,CLASS!A:AY,4,FALSE)),"")</f>
        <v>Hartland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IF(R214&gt;1,J214,"")</f>
        <v/>
      </c>
    </row>
    <row r="145" spans="1:48" hidden="1" x14ac:dyDescent="0.35">
      <c r="A145">
        <f>CLASS!A145</f>
        <v>112272</v>
      </c>
      <c r="B145" t="str">
        <f>CLASS!B145</f>
        <v>EE112272</v>
      </c>
      <c r="C145" t="str">
        <f>_xlfn.IFNA((VLOOKUP(A145,CLASS!A:AY,3,FALSE)),"")</f>
        <v>Philip</v>
      </c>
      <c r="D145" t="str">
        <f>_xlfn.IFNA((VLOOKUP(A145,CLASS!A:AY,4,FALSE)),"")</f>
        <v>Seastram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IF(R215&gt;1,J215,"")</f>
        <v/>
      </c>
    </row>
    <row r="146" spans="1:48" hidden="1" x14ac:dyDescent="0.35">
      <c r="A146">
        <f>CLASS!A146</f>
        <v>137999</v>
      </c>
      <c r="B146" t="str">
        <f>CLASS!B146</f>
        <v>EE137999</v>
      </c>
      <c r="C146" t="str">
        <f>_xlfn.IFNA((VLOOKUP(A146,CLASS!A:AY,3,FALSE)),"")</f>
        <v>Richard</v>
      </c>
      <c r="D146" t="str">
        <f>_xlfn.IFNA((VLOOKUP(A146,CLASS!A:AY,4,FALSE)),"")</f>
        <v>Hoskins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VET</v>
      </c>
      <c r="J146" t="str">
        <f>_xlfn.IFNA((VLOOKUP(A146,CLASS!A:AY,10,FALSE)),"")</f>
        <v>EJC</v>
      </c>
      <c r="K146" t="str">
        <f>_xlfn.IFNA((VLOOKUP(J146,DivisionLookup!A:B,2,FALSE)),"")</f>
        <v>South</v>
      </c>
      <c r="L146">
        <f>VLOOKUP(B146,CLASS!B:AH,21,FALSE)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IF(R216&gt;1,J216,"")</f>
        <v/>
      </c>
      <c r="T146" t="str">
        <f>IF(R216&gt;=1,R216,"")</f>
        <v/>
      </c>
    </row>
    <row r="147" spans="1:48" x14ac:dyDescent="0.35">
      <c r="A147">
        <f>CLASS!A49</f>
        <v>89952</v>
      </c>
      <c r="B147" t="str">
        <f>CLASS!B49</f>
        <v>EE89952</v>
      </c>
      <c r="C147" t="str">
        <f>_xlfn.IFNA((VLOOKUP(A147,CLASS!A:AY,3,FALSE)),"")</f>
        <v>Alan</v>
      </c>
      <c r="D147" t="str">
        <f>_xlfn.IFNA((VLOOKUP(A147,CLASS!A:AY,4,FALSE)),"")</f>
        <v>Stronge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VET</v>
      </c>
      <c r="J147" t="str">
        <f>_xlfn.IFNA((VLOOKUP(A147,CLASS!A:AY,10,FALSE)),"")</f>
        <v>CAM</v>
      </c>
      <c r="K147" t="str">
        <f>_xlfn.IFNA((VLOOKUP(J147,DivisionLookup!A:B,2,FALSE)),"")</f>
        <v>North</v>
      </c>
      <c r="L147">
        <f>VLOOKUP(B147,CLASS!B:AH,25,FALSE)</f>
        <v>80</v>
      </c>
      <c r="M147">
        <f>_xlfn.IFNA(VLOOKUP(E147,HandicapLookup!A:B,2,FALSE),"")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85</v>
      </c>
      <c r="S147" t="str">
        <f>IF(R217&gt;1,J217,"")</f>
        <v/>
      </c>
      <c r="T147" t="str">
        <f>IF(R217&gt;=1,R217,"")</f>
        <v/>
      </c>
    </row>
    <row r="148" spans="1:48" hidden="1" x14ac:dyDescent="0.35">
      <c r="A148">
        <f>CLASS!A148</f>
        <v>1969</v>
      </c>
      <c r="B148" t="str">
        <f>CLASS!B148</f>
        <v>EE1969</v>
      </c>
      <c r="C148" t="str">
        <f>_xlfn.IFNA((VLOOKUP(A148,CLASS!A:AY,3,FALSE)),"")</f>
        <v>Jane</v>
      </c>
      <c r="D148" t="str">
        <f>_xlfn.IFNA((VLOOKUP(A148,CLASS!A:AY,4,FALSE)),"")</f>
        <v>Bennett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LDY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VLOOKUP(B148,CLASS!B:AH,21,FALSE)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IF(R218&gt;1,J218,"")</f>
        <v/>
      </c>
      <c r="T148" t="str">
        <f>IF(R218&gt;=1,R218,"")</f>
        <v/>
      </c>
    </row>
    <row r="149" spans="1:48" x14ac:dyDescent="0.35">
      <c r="A149">
        <f>CLASS!A4</f>
        <v>109720</v>
      </c>
      <c r="B149" t="str">
        <f>CLASS!B4</f>
        <v>EE109720</v>
      </c>
      <c r="C149" t="str">
        <f>_xlfn.IFNA((VLOOKUP(A149,CLASS!A:AY,3,FALSE)),"")</f>
        <v>Mark</v>
      </c>
      <c r="D149" t="str">
        <f>_xlfn.IFNA((VLOOKUP(A149,CLASS!A:AY,4,FALSE)),"")</f>
        <v>Bowes</v>
      </c>
      <c r="E149" t="str">
        <f>_xlfn.IFNA(VLOOKUP(A149,CLASS!A:I,5,FALSE),"")</f>
        <v>AAA</v>
      </c>
      <c r="F149" t="str">
        <f>_xlfn.IFNA(VLOOKUP(A149,CLASS!A:I,6,FALSE),"")</f>
        <v>AAA</v>
      </c>
      <c r="G149" t="str">
        <f>_xlfn.IFNA(VLOOKUP(A149,CLASS!A:I,7,FALSE),"")</f>
        <v>AAA</v>
      </c>
      <c r="H149" t="str">
        <f>_xlfn.IFNA(VLOOKUP(A149,CLASS!A:I,8,FALSE),"")</f>
        <v>AAA</v>
      </c>
      <c r="I149" t="str">
        <f>_xlfn.IFNA(VLOOKUP(A149,CLASS!A:I,9,FALSE),"")</f>
        <v>SNR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VLOOKUP(B149,CLASS!B:AH,25,FALSE)</f>
        <v>85</v>
      </c>
      <c r="M149">
        <f>_xlfn.IFNA(VLOOKUP(E149,HandicapLookup!A:B,2,FALSE),"")</f>
        <v>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85</v>
      </c>
      <c r="S149" t="str">
        <f>IF(R219&gt;1,J219,"")</f>
        <v/>
      </c>
      <c r="T149" t="str">
        <f>IF(R219&gt;=1,R219,"")</f>
        <v/>
      </c>
    </row>
    <row r="150" spans="1:48" hidden="1" x14ac:dyDescent="0.35">
      <c r="A150">
        <f>CLASS!A150</f>
        <v>132107</v>
      </c>
      <c r="B150" t="str">
        <f>CLASS!B150</f>
        <v>EE132107</v>
      </c>
      <c r="C150" t="str">
        <f>_xlfn.IFNA((VLOOKUP(A150,CLASS!A:AY,3,FALSE)),"")</f>
        <v>Daniel</v>
      </c>
      <c r="D150" t="str">
        <f>_xlfn.IFNA((VLOOKUP(A150,CLASS!A:AY,4,FALSE)),"")</f>
        <v>Parsons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f>VLOOKUP(B150,CLASS!B:AH,21,FALSE)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S150" t="str">
        <f>IF(R220&gt;1,J220,"")</f>
        <v/>
      </c>
    </row>
    <row r="151" spans="1:48" hidden="1" x14ac:dyDescent="0.35">
      <c r="A151">
        <f>CLASS!A151</f>
        <v>137287</v>
      </c>
      <c r="B151" t="str">
        <f>CLASS!B151</f>
        <v>EE137287</v>
      </c>
      <c r="C151" t="str">
        <f>_xlfn.IFNA((VLOOKUP(A151,CLASS!A:AY,3,FALSE)),"")</f>
        <v>Adam</v>
      </c>
      <c r="D151" t="str">
        <f>_xlfn.IFNA((VLOOKUP(A151,CLASS!A:AY,4,FALSE)),"")</f>
        <v>Poyser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VLOOKUP(B151,CLASS!B:AH,21,FALSE)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IF(R221&gt;1,J221,"")</f>
        <v/>
      </c>
      <c r="T151" t="str">
        <f>IF(R221&gt;=1,R221,"")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35">
      <c r="A152">
        <f>CLASS!A3</f>
        <v>96459</v>
      </c>
      <c r="B152" t="str">
        <f>CLASS!B3</f>
        <v>EE96459</v>
      </c>
      <c r="C152" t="str">
        <f>_xlfn.IFNA((VLOOKUP(A152,CLASS!A:AY,3,FALSE)),"")</f>
        <v>David</v>
      </c>
      <c r="D152" t="str">
        <f>_xlfn.IFNA((VLOOKUP(A152,CLASS!A:AY,4,FALSE)),"")</f>
        <v>Gooding</v>
      </c>
      <c r="E152" t="str">
        <f>_xlfn.IFNA(VLOOKUP(A152,CLASS!A:I,5,FALSE),"")</f>
        <v>AAA</v>
      </c>
      <c r="F152" t="str">
        <f>_xlfn.IFNA(VLOOKUP(A152,CLASS!A:I,6,FALSE),"")</f>
        <v>AAA</v>
      </c>
      <c r="G152" t="str">
        <f>_xlfn.IFNA(VLOOKUP(A152,CLASS!A:I,7,FALSE),"")</f>
        <v>AAA</v>
      </c>
      <c r="H152" t="str">
        <f>_xlfn.IFNA(VLOOKUP(A152,CLASS!A:I,8,FALSE),"")</f>
        <v>AAA</v>
      </c>
      <c r="I152" t="str">
        <f>_xlfn.IFNA(VLOOKUP(A152,CLASS!A:I,9,FALSE),"")</f>
        <v>SNR</v>
      </c>
      <c r="J152" t="str">
        <f>_xlfn.IFNA((VLOOKUP(A152,CLASS!A:AY,10,FALSE)),"")</f>
        <v>CAM</v>
      </c>
      <c r="K152" t="str">
        <f>_xlfn.IFNA((VLOOKUP(J152,DivisionLookup!A:B,2,FALSE)),"")</f>
        <v>North</v>
      </c>
      <c r="L152">
        <f>VLOOKUP(B152,CLASS!B:AH,25,FALSE)</f>
        <v>84</v>
      </c>
      <c r="M152">
        <f>_xlfn.IFNA(VLOOKUP(E152,HandicapLookup!A:B,2,FALSE),"")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84</v>
      </c>
      <c r="S152" t="str">
        <f>IF(R222&gt;1,J222,"")</f>
        <v/>
      </c>
    </row>
    <row r="153" spans="1:48" hidden="1" x14ac:dyDescent="0.35">
      <c r="A153">
        <f>CLASS!A147</f>
        <v>139919</v>
      </c>
      <c r="B153" t="str">
        <f>CLASS!B147</f>
        <v>EE139919</v>
      </c>
      <c r="C153" t="str">
        <f>_xlfn.IFNA((VLOOKUP(A153,CLASS!A:AY,3,FALSE)),"")</f>
        <v>Luke</v>
      </c>
      <c r="D153" t="str">
        <f>_xlfn.IFNA((VLOOKUP(A153,CLASS!A:AY,4,FALSE)),"")</f>
        <v>Parish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VLOOKUP(B153,CLASS!B:AH,25,FALSE)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IF(R223&gt;1,J223,"")</f>
        <v/>
      </c>
    </row>
    <row r="154" spans="1:48" hidden="1" x14ac:dyDescent="0.35">
      <c r="A154">
        <f>CLASS!A154</f>
        <v>135148</v>
      </c>
      <c r="B154" t="str">
        <f>CLASS!B154</f>
        <v>EE135148</v>
      </c>
      <c r="C154" t="str">
        <f>_xlfn.IFNA((VLOOKUP(A154,CLASS!A:AY,3,FALSE)),"")</f>
        <v>Lauren</v>
      </c>
      <c r="D154" t="str">
        <f>_xlfn.IFNA((VLOOKUP(A154,CLASS!A:AY,4,FALSE)),"")</f>
        <v>Goodman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VLOOKUP(B154,CLASS!B:AH,21,FALSE)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IF(R224&gt;1,J224,"")</f>
        <v/>
      </c>
      <c r="T154" t="str">
        <f>IF(R224&gt;=1,R224,"")</f>
        <v/>
      </c>
    </row>
    <row r="155" spans="1:48" hidden="1" x14ac:dyDescent="0.35">
      <c r="A155">
        <f>CLASS!A155</f>
        <v>137937</v>
      </c>
      <c r="B155" t="str">
        <f>CLASS!B155</f>
        <v>EE137937</v>
      </c>
      <c r="C155" t="str">
        <f>_xlfn.IFNA((VLOOKUP(A155,CLASS!A:AY,3,FALSE)),"")</f>
        <v>Matthew</v>
      </c>
      <c r="D155" t="str">
        <f>_xlfn.IFNA((VLOOKUP(A155,CLASS!A:AY,4,FALSE)),"")</f>
        <v>Lazarczuk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VLOOKUP(B155,CLASS!B:AH,21,FALSE)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IF(R225&gt;1,J225,"")</f>
        <v/>
      </c>
      <c r="T155" t="str">
        <f>IF(R225&gt;=1,R225,"")</f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35">
      <c r="A156">
        <f>CLASS!A156</f>
        <v>123217</v>
      </c>
      <c r="B156" t="str">
        <f>CLASS!B156</f>
        <v>EE123217</v>
      </c>
      <c r="C156" t="str">
        <f>_xlfn.IFNA((VLOOKUP(A156,CLASS!A:AY,3,FALSE)),"")</f>
        <v>Richard</v>
      </c>
      <c r="D156" t="str">
        <f>_xlfn.IFNA((VLOOKUP(A156,CLASS!A:AY,4,FALSE)),"")</f>
        <v>Worthington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VLOOKUP(B156,CLASS!B:AH,21,FALSE)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S156" t="str">
        <f>IF(R226&gt;1,J226,"")</f>
        <v/>
      </c>
      <c r="T156" t="str">
        <f>IF(R226&gt;=1,R226,"")</f>
        <v/>
      </c>
    </row>
    <row r="157" spans="1:48" hidden="1" x14ac:dyDescent="0.35">
      <c r="A157">
        <f>CLASS!A87</f>
        <v>107995</v>
      </c>
      <c r="B157" t="str">
        <f>CLASS!B87</f>
        <v>EE107995</v>
      </c>
      <c r="C157" t="str">
        <f>_xlfn.IFNA((VLOOKUP(A157,CLASS!A:AY,3,FALSE)),"")</f>
        <v>Stuart</v>
      </c>
      <c r="D157" t="str">
        <f>_xlfn.IFNA((VLOOKUP(A157,CLASS!A:AY,4,FALSE)),"")</f>
        <v>Cole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VET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VLOOKUP(B157,CLASS!B:AH,25,FALSE)</f>
        <v>0</v>
      </c>
      <c r="M157">
        <f>_xlfn.IFNA(VLOOKUP(E157,HandicapLookup!A:B,2,FALSE),"")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IF(R227&gt;1,J227,"")</f>
        <v/>
      </c>
      <c r="V157" s="6"/>
      <c r="W157" s="6"/>
      <c r="X157" s="6"/>
    </row>
    <row r="158" spans="1:48" x14ac:dyDescent="0.35">
      <c r="A158">
        <f>CLASS!A170</f>
        <v>139288</v>
      </c>
      <c r="B158" t="str">
        <f>CLASS!B170</f>
        <v>EE139288</v>
      </c>
      <c r="C158" t="str">
        <f>_xlfn.IFNA((VLOOKUP(A158,CLASS!A:AY,3,FALSE)),"")</f>
        <v>Stephen</v>
      </c>
      <c r="D158" t="str">
        <f>_xlfn.IFNA((VLOOKUP(A158,CLASS!A:AY,4,FALSE)),"")</f>
        <v>Elliott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CAM</v>
      </c>
      <c r="K158" t="str">
        <f>_xlfn.IFNA((VLOOKUP(J158,DivisionLookup!A:B,2,FALSE)),"")</f>
        <v>North</v>
      </c>
      <c r="L158">
        <f>VLOOKUP(B158,CLASS!B:AH,25,FALSE)</f>
        <v>66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81</v>
      </c>
      <c r="R158">
        <v>866</v>
      </c>
      <c r="S158" t="s">
        <v>18</v>
      </c>
      <c r="T158">
        <v>866</v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CLASS!A159</f>
        <v>131648</v>
      </c>
      <c r="B159" t="str">
        <f>CLASS!B159</f>
        <v>EE131648</v>
      </c>
      <c r="C159" t="str">
        <f>_xlfn.IFNA((VLOOKUP(A159,CLASS!A:AY,3,FALSE)),"")</f>
        <v>Richard</v>
      </c>
      <c r="D159" t="str">
        <f>_xlfn.IFNA((VLOOKUP(A159,CLASS!A:AY,4,FALSE)),"")</f>
        <v>Steeples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VLOOKUP(B159,CLASS!B:AH,21,FALSE)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IF(R229&gt;1,J229,"")</f>
        <v/>
      </c>
      <c r="T159" t="str">
        <f>IF(R229&gt;=1,R229,"")</f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x14ac:dyDescent="0.35">
      <c r="A160">
        <f>CLASS!A114</f>
        <v>71206</v>
      </c>
      <c r="B160" t="str">
        <f>CLASS!B114</f>
        <v>EE71206</v>
      </c>
      <c r="C160" t="str">
        <f>_xlfn.IFNA((VLOOKUP(A160,CLASS!A:AY,3,FALSE)),"")</f>
        <v>Stephen</v>
      </c>
      <c r="D160" t="str">
        <f>_xlfn.IFNA((VLOOKUP(A160,CLASS!A:AY,4,FALSE)),"")</f>
        <v>Coningsby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VET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VLOOKUP(B160,CLASS!B:AH,25,FALSE)</f>
        <v>71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81</v>
      </c>
      <c r="S160" t="str">
        <f>IF(R230&gt;1,J230,"")</f>
        <v/>
      </c>
    </row>
    <row r="161" spans="1:48" hidden="1" x14ac:dyDescent="0.35">
      <c r="A161">
        <f>CLASS!A161</f>
        <v>138866</v>
      </c>
      <c r="B161" t="str">
        <f>CLASS!B161</f>
        <v>EE138866</v>
      </c>
      <c r="C161" t="str">
        <f>_xlfn.IFNA((VLOOKUP(A161,CLASS!A:AY,3,FALSE)),"")</f>
        <v>Martin</v>
      </c>
      <c r="D161" t="str">
        <f>_xlfn.IFNA((VLOOKUP(A161,CLASS!A:AY,4,FALSE)),"")</f>
        <v>Warren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VLOOKUP(B161,CLASS!B:AH,21,FALSE)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IF(R231&gt;1,J231,"")</f>
        <v/>
      </c>
    </row>
    <row r="162" spans="1:48" hidden="1" x14ac:dyDescent="0.35">
      <c r="A162">
        <f>CLASS!A97</f>
        <v>321</v>
      </c>
      <c r="B162" t="str">
        <f>CLASS!B97</f>
        <v>EE321</v>
      </c>
      <c r="C162" t="str">
        <f>_xlfn.IFNA((VLOOKUP(A162,CLASS!A:AY,3,FALSE)),"")</f>
        <v>Robert</v>
      </c>
      <c r="D162" t="str">
        <f>_xlfn.IFNA((VLOOKUP(A162,CLASS!A:AY,4,FALSE)),"")</f>
        <v>Young</v>
      </c>
      <c r="E162" t="str">
        <f>_xlfn.IFNA(VLOOKUP(A162,CLASS!A:I,5,FALSE),"")</f>
        <v>A</v>
      </c>
      <c r="F162" t="str">
        <f>_xlfn.IFNA(VLOOKUP(A162,CLASS!A:I,6,FALSE),"")</f>
        <v>A</v>
      </c>
      <c r="G162" t="str">
        <f>_xlfn.IFNA(VLOOKUP(A162,CLASS!A:I,7,FALSE),"")</f>
        <v>A</v>
      </c>
      <c r="H162" t="str">
        <f>_xlfn.IFNA(VLOOKUP(A162,CLASS!A:I,8,FALSE),"")</f>
        <v>A</v>
      </c>
      <c r="I162" t="str">
        <f>_xlfn.IFNA(VLOOKUP(A162,CLASS!A:I,9,FALSE),"")</f>
        <v>SNR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VLOOKUP(B162,CLASS!B:AH,25,FALSE)</f>
        <v>0</v>
      </c>
      <c r="M162">
        <f>_xlfn.IFNA(VLOOKUP(E162,HandicapLookup!A:B,2,FALSE),"")</f>
        <v>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IF(R232&gt;1,J232,"")</f>
        <v/>
      </c>
    </row>
    <row r="163" spans="1:48" x14ac:dyDescent="0.35">
      <c r="A163">
        <f>CLASS!A24</f>
        <v>99093</v>
      </c>
      <c r="B163" t="str">
        <f>CLASS!B24</f>
        <v>EE99093</v>
      </c>
      <c r="C163" t="str">
        <f>_xlfn.IFNA((VLOOKUP(A163,CLASS!A:AY,3,FALSE)),"")</f>
        <v>Matthew</v>
      </c>
      <c r="D163" t="str">
        <f>_xlfn.IFNA((VLOOKUP(A163,CLASS!A:AY,4,FALSE)),"")</f>
        <v>Bedford</v>
      </c>
      <c r="E163" t="str">
        <f>_xlfn.IFNA(VLOOKUP(A163,CLASS!A:I,5,FALSE),"")</f>
        <v>AA</v>
      </c>
      <c r="F163" t="str">
        <f>_xlfn.IFNA(VLOOKUP(A163,CLASS!A:I,6,FALSE),"")</f>
        <v>AA</v>
      </c>
      <c r="G163" t="str">
        <f>_xlfn.IFNA(VLOOKUP(A163,CLASS!A:I,7,FALSE),"")</f>
        <v>AA</v>
      </c>
      <c r="H163" t="str">
        <f>_xlfn.IFNA(VLOOKUP(A163,CLASS!A:I,8,FALSE),"")</f>
        <v>AA</v>
      </c>
      <c r="I163" t="str">
        <f>_xlfn.IFNA(VLOOKUP(A163,CLASS!A:I,9,FALSE),"")</f>
        <v>SNR</v>
      </c>
      <c r="J163" t="str">
        <f>_xlfn.IFNA((VLOOKUP(A163,CLASS!A:AY,10,FALSE)),"")</f>
        <v>CAM</v>
      </c>
      <c r="K163" t="str">
        <f>_xlfn.IFNA((VLOOKUP(J163,DivisionLookup!A:B,2,FALSE)),"")</f>
        <v>North</v>
      </c>
      <c r="L163">
        <f>VLOOKUP(B163,CLASS!B:AH,25,FALSE)</f>
        <v>81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81</v>
      </c>
      <c r="S163" t="str">
        <f>IF(R233&gt;1,J233,"")</f>
        <v/>
      </c>
    </row>
    <row r="164" spans="1:48" hidden="1" x14ac:dyDescent="0.35">
      <c r="A164">
        <f>CLASS!A164</f>
        <v>141048</v>
      </c>
      <c r="B164" t="str">
        <f>CLASS!B164</f>
        <v>EE141048</v>
      </c>
      <c r="C164" t="str">
        <f>_xlfn.IFNA((VLOOKUP(A164,CLASS!A:AY,3,FALSE)),"")</f>
        <v>Guy</v>
      </c>
      <c r="D164" t="str">
        <f>_xlfn.IFNA((VLOOKUP(A164,CLASS!A:AY,4,FALSE)),"")</f>
        <v>Micklewright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VLOOKUP(B164,CLASS!B:AH,21,FALSE)</f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IF(R234&gt;1,J234,"")</f>
        <v/>
      </c>
    </row>
    <row r="165" spans="1:48" hidden="1" x14ac:dyDescent="0.35">
      <c r="A165">
        <f>CLASS!A165</f>
        <v>135106</v>
      </c>
      <c r="B165" t="str">
        <f>CLASS!B165</f>
        <v>EE135106</v>
      </c>
      <c r="C165" t="str">
        <f>_xlfn.IFNA((VLOOKUP(A165,CLASS!A:AY,3,FALSE)),"")</f>
        <v>Rhys</v>
      </c>
      <c r="D165" t="str">
        <f>_xlfn.IFNA((VLOOKUP(A165,CLASS!A:AY,4,FALSE)),"")</f>
        <v>Plum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JNR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VLOOKUP(B165,CLASS!B:AH,21,FALSE)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IF(R235&gt;1,J235,"")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35">
      <c r="A166">
        <f>CLASS!A50</f>
        <v>133354</v>
      </c>
      <c r="B166" t="str">
        <f>CLASS!B50</f>
        <v>EE133354</v>
      </c>
      <c r="C166" t="str">
        <f>_xlfn.IFNA((VLOOKUP(A166,CLASS!A:AY,3,FALSE)),"")</f>
        <v>James</v>
      </c>
      <c r="D166" t="str">
        <f>_xlfn.IFNA((VLOOKUP(A166,CLASS!A:AY,4,FALSE)),"")</f>
        <v>Bailey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VLOOKUP(B166,CLASS!B:AH,25,FALSE)</f>
        <v>75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80</v>
      </c>
      <c r="S166" t="str">
        <f>IF(R236&gt;1,J236,"")</f>
        <v/>
      </c>
    </row>
    <row r="167" spans="1:48" x14ac:dyDescent="0.35">
      <c r="A167">
        <f>CLASS!A166</f>
        <v>29170</v>
      </c>
      <c r="B167" t="str">
        <f>CLASS!B166</f>
        <v>EE29170</v>
      </c>
      <c r="C167" t="str">
        <f>_xlfn.IFNA((VLOOKUP(A167,CLASS!A:AY,3,FALSE)),"")</f>
        <v>Robert</v>
      </c>
      <c r="D167" t="str">
        <f>_xlfn.IFNA((VLOOKUP(A167,CLASS!A:AY,4,FALSE)),"")</f>
        <v>Ratford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VET</v>
      </c>
      <c r="J167" t="str">
        <f>_xlfn.IFNA((VLOOKUP(A167,CLASS!A:AY,10,FALSE)),"")</f>
        <v>CAM</v>
      </c>
      <c r="K167" t="str">
        <f>_xlfn.IFNA((VLOOKUP(J167,DivisionLookup!A:B,2,FALSE)),"")</f>
        <v>North</v>
      </c>
      <c r="L167">
        <f>VLOOKUP(B167,CLASS!B:AH,25,FALSE)</f>
        <v>64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79</v>
      </c>
      <c r="S167" t="str">
        <f>IF(R237&gt;1,J237,"")</f>
        <v/>
      </c>
    </row>
    <row r="168" spans="1:48" hidden="1" x14ac:dyDescent="0.35">
      <c r="A168">
        <f>CLASS!A168</f>
        <v>124600</v>
      </c>
      <c r="B168" t="str">
        <f>CLASS!B168</f>
        <v>EE124600</v>
      </c>
      <c r="C168" t="str">
        <f>_xlfn.IFNA((VLOOKUP(A168,CLASS!A:AY,3,FALSE)),"")</f>
        <v>Richard</v>
      </c>
      <c r="D168" t="str">
        <f>_xlfn.IFNA((VLOOKUP(A168,CLASS!A:AY,4,FALSE)),"")</f>
        <v>Brown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VLOOKUP(B168,CLASS!B:AH,21,FALSE)</f>
        <v>69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84</v>
      </c>
      <c r="S168" t="str">
        <f>IF(R238&gt;1,J238,"")</f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35">
      <c r="A169">
        <f>CLASS!A169</f>
        <v>134901</v>
      </c>
      <c r="B169" t="str">
        <f>CLASS!B169</f>
        <v>EE134901</v>
      </c>
      <c r="C169" t="str">
        <f>_xlfn.IFNA((VLOOKUP(A169,CLASS!A:AY,3,FALSE)),"")</f>
        <v>Graham</v>
      </c>
      <c r="D169" t="str">
        <f>_xlfn.IFNA((VLOOKUP(A169,CLASS!A:AY,4,FALSE)),"")</f>
        <v>Bright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VLOOKUP(B169,CLASS!B:AH,21,FALSE)</f>
        <v>70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85</v>
      </c>
      <c r="S169" t="str">
        <f>IF(R239&gt;1,J239,"")</f>
        <v/>
      </c>
    </row>
    <row r="170" spans="1:48" x14ac:dyDescent="0.35">
      <c r="A170">
        <f>CLASS!A175</f>
        <v>121439</v>
      </c>
      <c r="B170" t="str">
        <f>CLASS!B175</f>
        <v>EE121439</v>
      </c>
      <c r="C170" t="str">
        <f>_xlfn.IFNA((VLOOKUP(A170,CLASS!A:AY,3,FALSE)),"")</f>
        <v>Tracey</v>
      </c>
      <c r="D170" t="str">
        <f>_xlfn.IFNA((VLOOKUP(A170,CLASS!A:AY,4,FALSE)),"")</f>
        <v>Sizeland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LDY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VLOOKUP(B170,CLASS!B:AH,25,FALSE)</f>
        <v>60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75</v>
      </c>
      <c r="S170" t="str">
        <f>IF(R240&gt;1,J240,"")</f>
        <v/>
      </c>
    </row>
    <row r="171" spans="1:48" x14ac:dyDescent="0.35">
      <c r="A171">
        <f>CLASS!A51</f>
        <v>2009</v>
      </c>
      <c r="B171" t="str">
        <f>CLASS!B51</f>
        <v>EE2009</v>
      </c>
      <c r="C171" t="str">
        <f>_xlfn.IFNA((VLOOKUP(A171,CLASS!A:AY,3,FALSE)),"")</f>
        <v>Dennis</v>
      </c>
      <c r="D171" t="str">
        <f>_xlfn.IFNA((VLOOKUP(A171,CLASS!A:AY,4,FALSE)),"")</f>
        <v>Pettitt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VET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VLOOKUP(B171,CLASS!B:AH,25,FALSE)</f>
        <v>66</v>
      </c>
      <c r="M171">
        <f>_xlfn.IFNA(VLOOKUP(E171,HandicapLookup!A:B,2,FALSE),"")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71</v>
      </c>
      <c r="S171" t="str">
        <f>IF(R241&gt;1,J241,"")</f>
        <v/>
      </c>
      <c r="T171" t="str">
        <f>IF(R241&gt;=1,R241,"")</f>
        <v/>
      </c>
    </row>
    <row r="172" spans="1:48" x14ac:dyDescent="0.35">
      <c r="A172">
        <f>CLASS!A69</f>
        <v>133250</v>
      </c>
      <c r="B172" t="str">
        <f>CLASS!B69</f>
        <v>EE133250</v>
      </c>
      <c r="C172" t="str">
        <f>_xlfn.IFNA((VLOOKUP(A172,CLASS!A:AY,3,FALSE)),"")</f>
        <v>James</v>
      </c>
      <c r="D172" t="str">
        <f>_xlfn.IFNA((VLOOKUP(A172,CLASS!A:AY,4,FALSE)),"")</f>
        <v>Yarrow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VLOOKUP(B172,CLASS!B:AH,25,FALSE)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IF(R242&gt;1,J242,"")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x14ac:dyDescent="0.35">
      <c r="A173">
        <f>CLASS!A95</f>
        <v>56662</v>
      </c>
      <c r="B173" t="str">
        <f>CLASS!B95</f>
        <v>EE56662</v>
      </c>
      <c r="C173" t="str">
        <f>_xlfn.IFNA((VLOOKUP(A173,CLASS!A:AY,3,FALSE)),"")</f>
        <v>Gordon</v>
      </c>
      <c r="D173" t="str">
        <f>_xlfn.IFNA((VLOOKUP(A173,CLASS!A:AY,4,FALSE)),"")</f>
        <v>Webster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VET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VLOOKUP(B173,CLASS!B:AH,25,FALSE)</f>
        <v>0</v>
      </c>
      <c r="M173">
        <f>_xlfn.IFNA(VLOOKUP(E173,HandicapLookup!A:B,2,FALSE),"")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IF(R243&gt;1,J243,"")</f>
        <v/>
      </c>
    </row>
    <row r="174" spans="1:48" hidden="1" x14ac:dyDescent="0.35">
      <c r="A174">
        <f>CLASS!A130</f>
        <v>133800</v>
      </c>
      <c r="B174" t="str">
        <f>CLASS!B130</f>
        <v>EE133800</v>
      </c>
      <c r="C174" t="str">
        <f>_xlfn.IFNA((VLOOKUP(A174,CLASS!A:AY,3,FALSE)),"")</f>
        <v>Guy</v>
      </c>
      <c r="D174" t="str">
        <f>_xlfn.IFNA((VLOOKUP(A174,CLASS!A:AY,4,FALSE)),"")</f>
        <v>Rudd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SNR</v>
      </c>
      <c r="J174" t="str">
        <f>_xlfn.IFNA((VLOOKUP(A174,CLASS!A:AY,10,FALSE)),"")</f>
        <v>OLSS</v>
      </c>
      <c r="K174" t="str">
        <f>_xlfn.IFNA((VLOOKUP(J174,DivisionLookup!A:B,2,FALSE)),"")</f>
        <v>South</v>
      </c>
      <c r="L174">
        <f>VLOOKUP(B174,CLASS!B:AH,25,FALSE)</f>
        <v>0</v>
      </c>
      <c r="M174">
        <f>_xlfn.IFNA(VLOOKUP(E174,HandicapLookup!A:B,2,FALSE),"")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R174">
        <v>856</v>
      </c>
      <c r="S174" t="s">
        <v>18</v>
      </c>
      <c r="T174">
        <v>856</v>
      </c>
    </row>
    <row r="175" spans="1:48" hidden="1" x14ac:dyDescent="0.35">
      <c r="A175">
        <f>CLASS!A31</f>
        <v>125843</v>
      </c>
      <c r="B175" t="str">
        <f>CLASS!B31</f>
        <v>EE125843</v>
      </c>
      <c r="C175" t="str">
        <f>_xlfn.IFNA((VLOOKUP(A175,CLASS!A:AY,3,FALSE)),"")</f>
        <v>Matt</v>
      </c>
      <c r="D175" t="str">
        <f>_xlfn.IFNA((VLOOKUP(A175,CLASS!A:AY,4,FALSE)),"")</f>
        <v>Peddle</v>
      </c>
      <c r="E175" t="str">
        <f>_xlfn.IFNA(VLOOKUP(A175,CLASS!A:I,5,FALSE),"")</f>
        <v>AA</v>
      </c>
      <c r="F175" t="str">
        <f>_xlfn.IFNA(VLOOKUP(A175,CLASS!A:I,6,FALSE),"")</f>
        <v>AA</v>
      </c>
      <c r="G175" t="str">
        <f>_xlfn.IFNA(VLOOKUP(A175,CLASS!A:I,7,FALSE),"")</f>
        <v>AA</v>
      </c>
      <c r="H175" t="str">
        <f>_xlfn.IFNA(VLOOKUP(A175,CLASS!A:I,8,FALSE),"")</f>
        <v>AA</v>
      </c>
      <c r="I175" t="str">
        <f>_xlfn.IFNA(VLOOKUP(A175,CLASS!A:I,9,FALSE),"")</f>
        <v>JNR</v>
      </c>
      <c r="J175" t="str">
        <f>_xlfn.IFNA((VLOOKUP(A175,CLASS!A:AY,10,FALSE)),"")</f>
        <v>SDGC</v>
      </c>
      <c r="K175" t="str">
        <f>_xlfn.IFNA((VLOOKUP(J175,DivisionLookup!A:B,2,FALSE)),"")</f>
        <v>South</v>
      </c>
      <c r="L175">
        <f>VLOOKUP(B175,CLASS!B:AH,25,FALSE)</f>
        <v>0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IF(R245&gt;1,J245,"")</f>
        <v/>
      </c>
    </row>
    <row r="176" spans="1:48" x14ac:dyDescent="0.35">
      <c r="A176">
        <f>CLASS!A34</f>
        <v>116977</v>
      </c>
      <c r="B176" t="str">
        <f>CLASS!B34</f>
        <v>EE116977</v>
      </c>
      <c r="C176" t="str">
        <f>_xlfn.IFNA((VLOOKUP(A176,CLASS!A:AY,3,FALSE)),"")</f>
        <v>Taylor</v>
      </c>
      <c r="D176" t="str">
        <f>_xlfn.IFNA((VLOOKUP(A176,CLASS!A:AY,4,FALSE)),"")</f>
        <v>Hedgecock</v>
      </c>
      <c r="E176" t="str">
        <f>_xlfn.IFNA(VLOOKUP(A176,CLASS!A:I,5,FALSE),"")</f>
        <v>AA</v>
      </c>
      <c r="F176" t="str">
        <f>_xlfn.IFNA(VLOOKUP(A176,CLASS!A:I,6,FALSE),"")</f>
        <v>AA</v>
      </c>
      <c r="G176" t="str">
        <f>_xlfn.IFNA(VLOOKUP(A176,CLASS!A:I,7,FALSE),"")</f>
        <v>AA</v>
      </c>
      <c r="H176" t="str">
        <f>_xlfn.IFNA(VLOOKUP(A176,CLASS!A:I,8,FALSE),"")</f>
        <v>AA</v>
      </c>
      <c r="I176" t="str">
        <f>_xlfn.IFNA(VLOOKUP(A176,CLASS!A:I,9,FALSE),"")</f>
        <v>SNR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VLOOKUP(B176,CLASS!B:AH,25,FALSE)</f>
        <v>0</v>
      </c>
      <c r="M176">
        <f>_xlfn.IFNA(VLOOKUP(E176,HandicapLookup!A:B,2,FALSE),"")</f>
        <v>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</row>
    <row r="177" spans="1:48" x14ac:dyDescent="0.35">
      <c r="A177">
        <f>CLASS!A126</f>
        <v>132337</v>
      </c>
      <c r="B177" t="str">
        <f>CLASS!B126</f>
        <v>EE132337</v>
      </c>
      <c r="C177" t="str">
        <f>_xlfn.IFNA((VLOOKUP(A177,CLASS!A:AY,3,FALSE)),"")</f>
        <v>Ami</v>
      </c>
      <c r="D177" t="str">
        <f>_xlfn.IFNA((VLOOKUP(A177,CLASS!A:AY,4,FALSE)),"")</f>
        <v>Hedgecock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LDC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VLOOKUP(B177,CLASS!B:AH,25,FALSE)</f>
        <v>0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IF(R247&gt;1,J247,"")</f>
        <v/>
      </c>
    </row>
    <row r="178" spans="1:48" hidden="1" x14ac:dyDescent="0.35">
      <c r="A178">
        <f>CLASS!A178</f>
        <v>141283</v>
      </c>
      <c r="B178" t="str">
        <f>CLASS!B178</f>
        <v>EE141283</v>
      </c>
      <c r="C178" t="str">
        <f>_xlfn.IFNA((VLOOKUP(A178,CLASS!A:AY,3,FALSE)),"")</f>
        <v>Jamie</v>
      </c>
      <c r="D178" t="str">
        <f>_xlfn.IFNA((VLOOKUP(A178,CLASS!A:AY,4,FALSE)),"")</f>
        <v>Pope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VLOOKUP(B178,CLASS!B:AH,21,FALSE)</f>
        <v>45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60</v>
      </c>
      <c r="S178" t="str">
        <f>IF(R248&gt;1,J248,"")</f>
        <v/>
      </c>
    </row>
    <row r="179" spans="1:48" hidden="1" x14ac:dyDescent="0.35">
      <c r="A179">
        <f>CLASS!A179</f>
        <v>140288</v>
      </c>
      <c r="B179" t="str">
        <f>CLASS!B179</f>
        <v>EE140288</v>
      </c>
      <c r="C179" t="str">
        <f>_xlfn.IFNA((VLOOKUP(A179,CLASS!A:AY,3,FALSE)),"")</f>
        <v>Chris</v>
      </c>
      <c r="D179" t="str">
        <f>_xlfn.IFNA((VLOOKUP(A179,CLASS!A:AY,4,FALSE)),"")</f>
        <v>Brown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SNR</v>
      </c>
      <c r="J179" t="str">
        <f>_xlfn.IFNA((VLOOKUP(A179,CLASS!A:AY,10,FALSE)),"")</f>
        <v>AGL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IF(R249&gt;1,J249,"")</f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35">
      <c r="A180">
        <f>CLASS!A180</f>
        <v>137814</v>
      </c>
      <c r="B180" t="str">
        <f>CLASS!B180</f>
        <v>EE137814</v>
      </c>
      <c r="C180" t="str">
        <f>_xlfn.IFNA((VLOOKUP(A180,CLASS!A:AY,3,FALSE)),"")</f>
        <v>Stephen</v>
      </c>
      <c r="D180" t="str">
        <f>_xlfn.IFNA((VLOOKUP(A180,CLASS!A:AY,4,FALSE)),"")</f>
        <v>Crowley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SNR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VLOOKUP(B180,CLASS!B:AH,21,FALSE)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IF(R250&gt;1,J250,"")</f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35">
      <c r="A181">
        <f>CLASS!A172</f>
        <v>125217</v>
      </c>
      <c r="B181" t="str">
        <f>CLASS!B172</f>
        <v>EE125217</v>
      </c>
      <c r="C181" t="str">
        <f>_xlfn.IFNA((VLOOKUP(A181,CLASS!A:AY,3,FALSE)),"")</f>
        <v>Faye</v>
      </c>
      <c r="D181" t="str">
        <f>_xlfn.IFNA((VLOOKUP(A181,CLASS!A:AY,4,FALSE)),"")</f>
        <v>Wills</v>
      </c>
      <c r="E181" t="str">
        <f>_xlfn.IFNA(VLOOKUP(A181,CLASS!A:I,5,FALSE),"")</f>
        <v>C</v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>LDY</v>
      </c>
      <c r="J181" t="str">
        <f>_xlfn.IFNA((VLOOKUP(A181,CLASS!A:AY,10,FALSE)),"")</f>
        <v>SDGC</v>
      </c>
      <c r="K181" t="str">
        <f>_xlfn.IFNA((VLOOKUP(J181,DivisionLookup!A:B,2,FALSE)),"")</f>
        <v>South</v>
      </c>
      <c r="L181">
        <f>VLOOKUP(B181,CLASS!B:AH,25,FALSE)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IF(R251&gt;1,J251,"")</f>
        <v/>
      </c>
    </row>
    <row r="182" spans="1:48" hidden="1" x14ac:dyDescent="0.35">
      <c r="A182">
        <f>CLASS!A182</f>
        <v>141238</v>
      </c>
      <c r="B182" t="str">
        <f>CLASS!B182</f>
        <v>EE141238</v>
      </c>
      <c r="C182" t="str">
        <f>_xlfn.IFNA((VLOOKUP(A182,CLASS!A:AY,3,FALSE)),"")</f>
        <v>Chloe</v>
      </c>
      <c r="D182" t="str">
        <f>_xlfn.IFNA((VLOOKUP(A182,CLASS!A:AY,4,FALSE)),"")</f>
        <v>Lambert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LDY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VLOOKUP(B182,CLASS!B:AH,21,FALSE)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IF(R252&gt;1,J252,"")</f>
        <v/>
      </c>
      <c r="T182" t="str">
        <f>IF(R252&gt;=1,R252,"")</f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CLASS!A201</f>
        <v>142621</v>
      </c>
      <c r="B183" t="str">
        <f>CLASS!B201</f>
        <v>EE142621</v>
      </c>
      <c r="C183" t="str">
        <f>_xlfn.IFNA((VLOOKUP(A183,CLASS!A:AY,3,FALSE)),"")</f>
        <v>Peter</v>
      </c>
      <c r="D183" t="str">
        <f>_xlfn.IFNA((VLOOKUP(A183,CLASS!A:AY,4,FALSE)),"")</f>
        <v>Mackie</v>
      </c>
      <c r="E183" t="str">
        <f>_xlfn.IFNA(VLOOKUP(A183,CLASS!A:I,5,FALSE),"")</f>
        <v>C</v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>SNR</v>
      </c>
      <c r="J183" t="str">
        <f>_xlfn.IFNA((VLOOKUP(A183,CLASS!A:AY,10,FALSE)),"")</f>
        <v>AGL</v>
      </c>
      <c r="K183" t="str">
        <f>_xlfn.IFNA((VLOOKUP(J183,DivisionLookup!A:B,2,FALSE)),"")</f>
        <v>South</v>
      </c>
      <c r="L183">
        <f>VLOOKUP(B183,CLASS!B:AH,25,FALSE)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IF(R253&gt;1,J253,"")</f>
        <v/>
      </c>
      <c r="T183" t="str">
        <f>IF(R253&gt;=1,R253,"")</f>
        <v/>
      </c>
    </row>
    <row r="184" spans="1:48" hidden="1" x14ac:dyDescent="0.35">
      <c r="A184">
        <f>CLASS!A184</f>
        <v>104452</v>
      </c>
      <c r="B184" t="str">
        <f>CLASS!B184</f>
        <v>EE104452</v>
      </c>
      <c r="C184" t="str">
        <f>_xlfn.IFNA((VLOOKUP(A184,CLASS!A:AY,3,FALSE)),"")</f>
        <v>Suzanne</v>
      </c>
      <c r="D184" t="str">
        <f>_xlfn.IFNA((VLOOKUP(A184,CLASS!A:AY,4,FALSE)),"")</f>
        <v>Curtis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LDV</v>
      </c>
      <c r="J184" t="str">
        <f>_xlfn.IFNA((VLOOKUP(A184,CLASS!A:AY,10,FALSE)),"")</f>
        <v>EJC</v>
      </c>
      <c r="K184" t="str">
        <f>_xlfn.IFNA((VLOOKUP(J184,DivisionLookup!A:B,2,FALSE)),"")</f>
        <v>South</v>
      </c>
      <c r="L184">
        <f>VLOOKUP(B184,CLASS!B:AH,21,FALSE)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IF(R254&gt;1,J254,"")</f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35">
      <c r="A185">
        <f>CLASS!A185</f>
        <v>139593</v>
      </c>
      <c r="B185" t="str">
        <f>CLASS!B185</f>
        <v>EE139593</v>
      </c>
      <c r="C185" t="str">
        <f>_xlfn.IFNA((VLOOKUP(A185,CLASS!A:AY,3,FALSE)),"")</f>
        <v>Charlie</v>
      </c>
      <c r="D185" t="str">
        <f>_xlfn.IFNA((VLOOKUP(A185,CLASS!A:AY,4,FALSE)),"")</f>
        <v>Faulds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CLT</v>
      </c>
      <c r="J185" t="str">
        <f>_xlfn.IFNA((VLOOKUP(A185,CLASS!A:AY,10,FALSE)),"")</f>
        <v>OLSS</v>
      </c>
      <c r="K185" t="str">
        <f>_xlfn.IFNA((VLOOKUP(J185,DivisionLookup!A:B,2,FALSE)),"")</f>
        <v>South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IF(R255&gt;1,J255,"")</f>
        <v/>
      </c>
      <c r="T185" t="str">
        <f>IF(R255&gt;=1,R255,"")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CLASS!A186</f>
        <v>125390</v>
      </c>
      <c r="B186" t="str">
        <f>CLASS!B186</f>
        <v>EE125390</v>
      </c>
      <c r="C186" t="str">
        <f>_xlfn.IFNA((VLOOKUP(A186,CLASS!A:AY,3,FALSE)),"")</f>
        <v>Robert</v>
      </c>
      <c r="D186" t="str">
        <f>_xlfn.IFNA((VLOOKUP(A186,CLASS!A:AY,4,FALSE)),"")</f>
        <v>Owen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VET</v>
      </c>
      <c r="J186" t="str">
        <f>_xlfn.IFNA((VLOOKUP(A186,CLASS!A:AY,10,FALSE)),"")</f>
        <v>SDGC</v>
      </c>
      <c r="K186" t="str">
        <f>_xlfn.IFNA((VLOOKUP(J186,DivisionLookup!A:B,2,FALSE)),"")</f>
        <v>South</v>
      </c>
      <c r="L186">
        <f>VLOOKUP(B186,CLASS!B:AH,21,FALSE)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IF(R256&gt;1,J256,"")</f>
        <v/>
      </c>
    </row>
    <row r="187" spans="1:48" hidden="1" x14ac:dyDescent="0.35">
      <c r="A187">
        <f>CLASS!A187</f>
        <v>141831</v>
      </c>
      <c r="B187" t="str">
        <f>CLASS!B187</f>
        <v>EE141831</v>
      </c>
      <c r="C187" t="str">
        <f>_xlfn.IFNA((VLOOKUP(A187,CLASS!A:AY,3,FALSE)),"")</f>
        <v>Neil</v>
      </c>
      <c r="D187" t="str">
        <f>_xlfn.IFNA((VLOOKUP(A187,CLASS!A:AY,4,FALSE)),"")</f>
        <v>Clark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VLOOKUP(B187,CLASS!B:AH,21,FALSE)</f>
        <v>64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79</v>
      </c>
      <c r="S187" t="str">
        <f>IF(R257&gt;1,J257,"")</f>
        <v/>
      </c>
    </row>
    <row r="188" spans="1:48" hidden="1" x14ac:dyDescent="0.35">
      <c r="A188">
        <f>CLASS!A188</f>
        <v>131997</v>
      </c>
      <c r="B188" t="str">
        <f>CLASS!B188</f>
        <v>EE131997</v>
      </c>
      <c r="C188" t="str">
        <f>_xlfn.IFNA((VLOOKUP(A188,CLASS!A:AY,3,FALSE)),"")</f>
        <v>Mark</v>
      </c>
      <c r="D188" t="str">
        <f>_xlfn.IFNA((VLOOKUP(A188,CLASS!A:AY,4,FALSE)),"")</f>
        <v>Vyse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SNR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IF(R258&gt;1,J258,"")</f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CLASS!A189</f>
        <v>138618</v>
      </c>
      <c r="B189" t="str">
        <f>CLASS!B189</f>
        <v>EE138618</v>
      </c>
      <c r="C189" t="str">
        <f>_xlfn.IFNA((VLOOKUP(A189,CLASS!A:AY,3,FALSE)),"")</f>
        <v>Chelsea</v>
      </c>
      <c r="D189" t="str">
        <f>_xlfn.IFNA((VLOOKUP(A189,CLASS!A:AY,4,FALSE)),"")</f>
        <v>King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LDY</v>
      </c>
      <c r="J189" t="str">
        <f>_xlfn.IFNA((VLOOKUP(A189,CLASS!A:AY,10,FALSE)),"")</f>
        <v>EJC</v>
      </c>
      <c r="K189" t="str">
        <f>_xlfn.IFNA((VLOOKUP(J189,DivisionLookup!A:B,2,FALSE)),"")</f>
        <v>South</v>
      </c>
      <c r="L189">
        <f>VLOOKUP(B189,CLASS!B:AH,21,FALSE)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IF(R259&gt;1,J259,"")</f>
        <v/>
      </c>
      <c r="T189" t="str">
        <f>IF(R259&gt;=1,R259,"")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CLASS!A190</f>
        <v>118011</v>
      </c>
      <c r="B190" t="str">
        <f>CLASS!B190</f>
        <v>EE118011</v>
      </c>
      <c r="C190" t="str">
        <f>_xlfn.IFNA((VLOOKUP(A190,CLASS!A:AY,3,FALSE)),"")</f>
        <v>Peter</v>
      </c>
      <c r="D190" t="str">
        <f>_xlfn.IFNA((VLOOKUP(A190,CLASS!A:AY,4,FALSE)),"")</f>
        <v>Tomlin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IF(R260&gt;1,J260,"")</f>
        <v/>
      </c>
      <c r="T190" t="str">
        <f>IF(R260&gt;=1,R260,"")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CLASS!A191</f>
        <v>129280</v>
      </c>
      <c r="B191" t="str">
        <f>CLASS!B191</f>
        <v>EE129280</v>
      </c>
      <c r="C191" t="str">
        <f>_xlfn.IFNA((VLOOKUP(A191,CLASS!A:AY,3,FALSE)),"")</f>
        <v>Richard</v>
      </c>
      <c r="D191" t="str">
        <f>_xlfn.IFNA((VLOOKUP(A191,CLASS!A:AY,4,FALSE)),"")</f>
        <v>Dumpleton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VLOOKUP(B191,CLASS!B:AH,21,FALSE)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IF(R261&gt;1,J261,"")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CLASS!A192</f>
        <v>139341</v>
      </c>
      <c r="B192" t="str">
        <f>CLASS!B192</f>
        <v>EE139341</v>
      </c>
      <c r="C192" t="str">
        <f>_xlfn.IFNA((VLOOKUP(A192,CLASS!A:AY,3,FALSE)),"")</f>
        <v>Iain</v>
      </c>
      <c r="D192" t="str">
        <f>_xlfn.IFNA((VLOOKUP(A192,CLASS!A:AY,4,FALSE)),"")</f>
        <v>Parker</v>
      </c>
      <c r="E192" t="str">
        <f>_xlfn.IFNA(VLOOKUP(A192,CLASS!A:I,5,FALSE),"")</f>
        <v>C</v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>SNR</v>
      </c>
      <c r="J192" t="str">
        <f>_xlfn.IFNA((VLOOKUP(A192,CLASS!A:AY,10,FALSE)),"")</f>
        <v>EJC</v>
      </c>
      <c r="K192" t="str">
        <f>_xlfn.IFNA((VLOOKUP(J192,DivisionLookup!A:B,2,FALSE)),"")</f>
        <v>South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IF(R262&gt;1,J262,"")</f>
        <v/>
      </c>
      <c r="T192" t="str">
        <f>IF(R262&gt;=1,R262,"")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35">
      <c r="A193">
        <f>CLASS!A62</f>
        <v>129846</v>
      </c>
      <c r="B193" t="str">
        <f>CLASS!B62</f>
        <v>EE129846</v>
      </c>
      <c r="C193" t="str">
        <f>_xlfn.IFNA((VLOOKUP(A193,CLASS!A:AY,3,FALSE)),"")</f>
        <v>Christopher</v>
      </c>
      <c r="D193" t="str">
        <f>_xlfn.IFNA((VLOOKUP(A193,CLASS!A:AY,4,FALSE)),"")</f>
        <v>Peacock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SDGC</v>
      </c>
      <c r="K193" t="str">
        <f>_xlfn.IFNA((VLOOKUP(J193,DivisionLookup!A:B,2,FALSE)),"")</f>
        <v>South</v>
      </c>
      <c r="L193">
        <f>VLOOKUP(B193,CLASS!B:AH,25,FALSE)</f>
        <v>0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IF(R263&gt;1,J263,"")</f>
        <v/>
      </c>
    </row>
    <row r="194" spans="1:48" x14ac:dyDescent="0.35">
      <c r="A194">
        <f>CLASS!A149</f>
        <v>130061</v>
      </c>
      <c r="B194" t="str">
        <f>CLASS!B149</f>
        <v>EE130061</v>
      </c>
      <c r="C194" t="str">
        <f>_xlfn.IFNA((VLOOKUP(A194,CLASS!A:AY,3,FALSE)),"")</f>
        <v>Andi</v>
      </c>
      <c r="D194" t="str">
        <f>_xlfn.IFNA((VLOOKUP(A194,CLASS!A:AY,4,FALSE)),"")</f>
        <v>Deeks</v>
      </c>
      <c r="E194" t="str">
        <f>_xlfn.IFNA(VLOOKUP(A194,CLASS!A:I,5,FALSE),"")</f>
        <v>B</v>
      </c>
      <c r="F194" t="str">
        <f>_xlfn.IFNA(VLOOKUP(A194,CLASS!A:I,6,FALSE),"")</f>
        <v>B</v>
      </c>
      <c r="G194" t="str">
        <f>_xlfn.IFNA(VLOOKUP(A194,CLASS!A:I,7,FALSE),"")</f>
        <v>B</v>
      </c>
      <c r="H194" t="str">
        <f>_xlfn.IFNA(VLOOKUP(A194,CLASS!A:I,8,FALSE),"")</f>
        <v>B</v>
      </c>
      <c r="I194" t="str">
        <f>_xlfn.IFNA(VLOOKUP(A194,CLASS!A:I,9,FALSE),"")</f>
        <v>SNR</v>
      </c>
      <c r="J194" t="str">
        <f>_xlfn.IFNA((VLOOKUP(A194,CLASS!A:AY,10,FALSE)),"")</f>
        <v>CAM</v>
      </c>
      <c r="K194" t="str">
        <f>_xlfn.IFNA((VLOOKUP(J194,DivisionLookup!A:B,2,FALSE)),"")</f>
        <v>North</v>
      </c>
      <c r="L194">
        <f>VLOOKUP(B194,CLASS!B:AH,25,FALSE)</f>
        <v>0</v>
      </c>
      <c r="M194">
        <f>_xlfn.IFNA(VLOOKUP(E194,HandicapLookup!A:B,2,FALSE),"")</f>
        <v>10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IF(R264&gt;1,J264,"")</f>
        <v/>
      </c>
      <c r="T194" t="str">
        <f>IF(R264&gt;=1,R264,"")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35">
      <c r="A195">
        <f>CLASS!A195</f>
        <v>138744</v>
      </c>
      <c r="B195" t="str">
        <f>CLASS!B195</f>
        <v>EE138744</v>
      </c>
      <c r="C195" t="str">
        <f>_xlfn.IFNA((VLOOKUP(A195,CLASS!A:AY,3,FALSE)),"")</f>
        <v xml:space="preserve">Leo </v>
      </c>
      <c r="D195" t="str">
        <f>_xlfn.IFNA((VLOOKUP(A195,CLASS!A:AY,4,FALSE)),"")</f>
        <v>Falcone</v>
      </c>
      <c r="E195" t="str">
        <f>_xlfn.IFNA(VLOOKUP(A195,CLASS!A:I,5,FALSE),"")</f>
        <v>C</v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>SNR</v>
      </c>
      <c r="J195" t="str">
        <f>_xlfn.IFNA((VLOOKUP(A195,CLASS!A:AY,10,FALSE)),"")</f>
        <v>EJC</v>
      </c>
      <c r="K195" t="str">
        <f>_xlfn.IFNA((VLOOKUP(J195,DivisionLookup!A:B,2,FALSE)),"")</f>
        <v>South</v>
      </c>
      <c r="L195">
        <f>VLOOKUP(B195,CLASS!B:AH,21,FALSE)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IF(R265&gt;1,J265,"")</f>
        <v/>
      </c>
      <c r="T195" t="str">
        <f>IF(R265&gt;=1,R265,"")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CLASS!A196</f>
        <v>100000</v>
      </c>
      <c r="B196" t="str">
        <f>CLASS!B196</f>
        <v>EE100000</v>
      </c>
      <c r="C196" t="str">
        <f>_xlfn.IFNA((VLOOKUP(A196,CLASS!A:AY,3,FALSE)),"")</f>
        <v>Kenneth</v>
      </c>
      <c r="D196" t="str">
        <f>_xlfn.IFNA((VLOOKUP(A196,CLASS!A:AY,4,FALSE)),"")</f>
        <v>Farr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VET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VLOOKUP(B196,CLASS!B:AH,21,FALSE)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IF(R266&gt;1,J266,"")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35">
      <c r="A197">
        <f>CLASS!A197</f>
        <v>136649</v>
      </c>
      <c r="B197" t="str">
        <f>CLASS!B197</f>
        <v>EE136649</v>
      </c>
      <c r="C197" t="str">
        <f>_xlfn.IFNA((VLOOKUP(A197,CLASS!A:AY,3,FALSE)),"")</f>
        <v>Neil</v>
      </c>
      <c r="D197" t="str">
        <f>_xlfn.IFNA((VLOOKUP(A197,CLASS!A:AY,4,FALSE)),"")</f>
        <v>Hogg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VET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VLOOKUP(B197,CLASS!B:AH,21,FALSE)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IF(R267&gt;1,J267,"")</f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35">
      <c r="A198">
        <f>CLASS!A198</f>
        <v>142289</v>
      </c>
      <c r="B198" t="str">
        <f>CLASS!B198</f>
        <v>EE142289</v>
      </c>
      <c r="C198" t="str">
        <f>_xlfn.IFNA((VLOOKUP(A198,CLASS!A:AY,3,FALSE)),"")</f>
        <v xml:space="preserve">Dean </v>
      </c>
      <c r="D198" t="str">
        <f>_xlfn.IFNA((VLOOKUP(A198,CLASS!A:AY,4,FALSE)),"")</f>
        <v>Lambert</v>
      </c>
      <c r="E198" t="str">
        <f>_xlfn.IFNA(VLOOKUP(A198,CLASS!A:I,5,FALSE),"")</f>
        <v>C</v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>VET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VLOOKUP(B198,CLASS!B:AH,21,FALSE)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IF(R268&gt;1,J268,"")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CLASS!A94</f>
        <v>126098</v>
      </c>
      <c r="B199" t="str">
        <f>CLASS!B94</f>
        <v>EE126098</v>
      </c>
      <c r="C199" t="str">
        <f>_xlfn.IFNA((VLOOKUP(A199,CLASS!A:AY,3,FALSE)),"")</f>
        <v>Sian</v>
      </c>
      <c r="D199" t="str">
        <f>_xlfn.IFNA((VLOOKUP(A199,CLASS!A:AY,4,FALSE)),"")</f>
        <v>Hoskins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LDY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VLOOKUP(B199,CLASS!B:AH,25,FALSE)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IF(R269&gt;1,J269,"")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35">
      <c r="A200">
        <f>CLASS!A131</f>
        <v>71767</v>
      </c>
      <c r="B200" t="str">
        <f>CLASS!B131</f>
        <v>EE71767</v>
      </c>
      <c r="C200" t="str">
        <f>_xlfn.IFNA((VLOOKUP(A200,CLASS!A:AY,3,FALSE)),"")</f>
        <v>Chris</v>
      </c>
      <c r="D200" t="str">
        <f>_xlfn.IFNA((VLOOKUP(A200,CLASS!A:AY,4,FALSE)),"")</f>
        <v>Coningsby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VET</v>
      </c>
      <c r="J200" t="str">
        <f>_xlfn.IFNA((VLOOKUP(A200,CLASS!A:AY,10,FALSE)),"")</f>
        <v>CAM</v>
      </c>
      <c r="K200" t="str">
        <f>_xlfn.IFNA((VLOOKUP(J200,DivisionLookup!A:B,2,FALSE)),"")</f>
        <v>North</v>
      </c>
      <c r="L200">
        <f>VLOOKUP(B200,CLASS!B:AH,25,FALSE)</f>
        <v>0</v>
      </c>
      <c r="M200">
        <f>_xlfn.IFNA(VLOOKUP(E200,HandicapLookup!A:B,2,FALSE),"")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IF(R270&gt;1,J270,"")</f>
        <v/>
      </c>
    </row>
    <row r="201" spans="1:48" hidden="1" x14ac:dyDescent="0.35">
      <c r="A201">
        <f>CLASS!A30</f>
        <v>127262</v>
      </c>
      <c r="B201" t="str">
        <f>CLASS!B30</f>
        <v>EE127262</v>
      </c>
      <c r="C201" t="str">
        <f>_xlfn.IFNA((VLOOKUP(A201,CLASS!A:AY,3,FALSE)),"")</f>
        <v>Jaymie</v>
      </c>
      <c r="D201" t="str">
        <f>_xlfn.IFNA((VLOOKUP(A201,CLASS!A:AY,4,FALSE)),"")</f>
        <v>Sole</v>
      </c>
      <c r="E201" t="str">
        <f>_xlfn.IFNA(VLOOKUP(A201,CLASS!A:I,5,FALSE),"")</f>
        <v>AA</v>
      </c>
      <c r="F201" t="str">
        <f>_xlfn.IFNA(VLOOKUP(A201,CLASS!A:I,6,FALSE),"")</f>
        <v>AA</v>
      </c>
      <c r="G201" t="str">
        <f>_xlfn.IFNA(VLOOKUP(A201,CLASS!A:I,7,FALSE),"")</f>
        <v>AA</v>
      </c>
      <c r="H201" t="str">
        <f>_xlfn.IFNA(VLOOKUP(A201,CLASS!A:I,8,FALSE),"")</f>
        <v>AA</v>
      </c>
      <c r="I201" t="str">
        <f>_xlfn.IFNA(VLOOKUP(A201,CLASS!A:I,9,FALSE),"")</f>
        <v>SNR</v>
      </c>
      <c r="J201" t="str">
        <f>_xlfn.IFNA((VLOOKUP(A201,CLASS!A:AY,10,FALSE)),"")</f>
        <v>OLSS</v>
      </c>
      <c r="K201" t="str">
        <f>_xlfn.IFNA((VLOOKUP(J201,DivisionLookup!A:B,2,FALSE)),"")</f>
        <v>South</v>
      </c>
      <c r="L201">
        <f>VLOOKUP(B201,CLASS!B:AH,25,FALSE)</f>
        <v>0</v>
      </c>
      <c r="M201">
        <f>_xlfn.IFNA(VLOOKUP(E201,HandicapLookup!A:B,2,FALSE),"")</f>
        <v>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IF(R271&gt;1,J271,"")</f>
        <v/>
      </c>
      <c r="T201" t="str">
        <f>IF(R271&gt;=1,R271,"")</f>
        <v/>
      </c>
    </row>
    <row r="202" spans="1:48" hidden="1" x14ac:dyDescent="0.35">
      <c r="A202">
        <f>CLASS!A202</f>
        <v>129813</v>
      </c>
      <c r="B202" t="str">
        <f>CLASS!B202</f>
        <v>EE129813</v>
      </c>
      <c r="C202" t="str">
        <f>_xlfn.IFNA((VLOOKUP(A202,CLASS!A:AY,3,FALSE)),"")</f>
        <v>Lain</v>
      </c>
      <c r="D202" t="str">
        <f>_xlfn.IFNA((VLOOKUP(A202,CLASS!A:AY,4,FALSE)),"")</f>
        <v>Blamey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CLT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f>VLOOKUP(B202,CLASS!B:AH,21,FALSE)</f>
        <v>53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68</v>
      </c>
      <c r="S202" t="str">
        <f>IF(R272&gt;1,J272,"")</f>
        <v/>
      </c>
    </row>
    <row r="203" spans="1:48" hidden="1" x14ac:dyDescent="0.35">
      <c r="A203">
        <f>CLASS!A121</f>
        <v>139165</v>
      </c>
      <c r="B203" t="str">
        <f>CLASS!B121</f>
        <v>EE139165</v>
      </c>
      <c r="C203" t="str">
        <f>_xlfn.IFNA((VLOOKUP(A203,CLASS!A:AY,3,FALSE)),"")</f>
        <v>Tim</v>
      </c>
      <c r="D203" t="str">
        <f>_xlfn.IFNA((VLOOKUP(A203,CLASS!A:AY,4,FALSE)),"")</f>
        <v>Skinner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SNR</v>
      </c>
      <c r="J203" t="str">
        <f>_xlfn.IFNA((VLOOKUP(A203,CLASS!A:AY,10,FALSE)),"")</f>
        <v>SDGC</v>
      </c>
      <c r="K203" t="str">
        <f>_xlfn.IFNA((VLOOKUP(J203,DivisionLookup!A:B,2,FALSE)),"")</f>
        <v>South</v>
      </c>
      <c r="L203">
        <f>VLOOKUP(B203,CLASS!B:AH,25,FALSE)</f>
        <v>0</v>
      </c>
      <c r="M203">
        <f>_xlfn.IFNA(VLOOKUP(E203,HandicapLookup!A:B,2,FALSE),"")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IF(R273&gt;1,J273,"")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35">
      <c r="A204">
        <f>CLASS!A86</f>
        <v>132643</v>
      </c>
      <c r="B204" t="str">
        <f>CLASS!B86</f>
        <v>EE132643</v>
      </c>
      <c r="C204" t="str">
        <f>_xlfn.IFNA((VLOOKUP(A204,CLASS!A:AY,3,FALSE)),"")</f>
        <v>Nick</v>
      </c>
      <c r="D204" t="str">
        <f>_xlfn.IFNA((VLOOKUP(A204,CLASS!A:AY,4,FALSE)),"")</f>
        <v>Adams</v>
      </c>
      <c r="E204" t="str">
        <f>_xlfn.IFNA(VLOOKUP(A204,CLASS!A:I,5,FALSE),"")</f>
        <v>A</v>
      </c>
      <c r="F204" t="str">
        <f>_xlfn.IFNA(VLOOKUP(A204,CLASS!A:I,6,FALSE),"")</f>
        <v>A</v>
      </c>
      <c r="G204" t="str">
        <f>_xlfn.IFNA(VLOOKUP(A204,CLASS!A:I,7,FALSE),"")</f>
        <v>A</v>
      </c>
      <c r="H204" t="str">
        <f>_xlfn.IFNA(VLOOKUP(A204,CLASS!A:I,8,FALSE),"")</f>
        <v>A</v>
      </c>
      <c r="I204" t="str">
        <f>_xlfn.IFNA(VLOOKUP(A204,CLASS!A:I,9,FALSE),"")</f>
        <v>SNR</v>
      </c>
      <c r="J204" t="str">
        <f>_xlfn.IFNA((VLOOKUP(A204,CLASS!A:AY,10,FALSE)),"")</f>
        <v>CAM</v>
      </c>
      <c r="K204" t="str">
        <f>_xlfn.IFNA((VLOOKUP(J204,DivisionLookup!A:B,2,FALSE)),"")</f>
        <v>North</v>
      </c>
      <c r="L204">
        <f>VLOOKUP(B204,CLASS!B:AH,25,FALSE)</f>
        <v>0</v>
      </c>
      <c r="M204">
        <f>_xlfn.IFNA(VLOOKUP(E204,HandicapLookup!A:B,2,FALSE),"")</f>
        <v>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IF(R274&gt;1,J274,"")</f>
        <v/>
      </c>
      <c r="T204" t="str">
        <f>IF(R274&gt;=1,R274,"")</f>
        <v/>
      </c>
    </row>
    <row r="205" spans="1:48" hidden="1" x14ac:dyDescent="0.35">
      <c r="A205">
        <f>CLASS!A205</f>
        <v>142752</v>
      </c>
      <c r="B205" t="str">
        <f>CLASS!B205</f>
        <v>EE142752</v>
      </c>
      <c r="C205" t="str">
        <f>_xlfn.IFNA((VLOOKUP(A205,CLASS!A:AY,3,FALSE)),"")</f>
        <v>Kathryn</v>
      </c>
      <c r="D205" t="str">
        <f>_xlfn.IFNA((VLOOKUP(A205,CLASS!A:AY,4,FALSE)),"")</f>
        <v>Coy</v>
      </c>
      <c r="E205" t="str">
        <f>_xlfn.IFNA(VLOOKUP(A205,CLASS!A:I,5,FALSE),"")</f>
        <v>C</v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>LDY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f>VLOOKUP(B205,CLASS!B:AH,21,FALSE)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ref="Q194:Q210" si="0">_xlfn.IFNA(IF(IF(L205,L205+M205,0)&lt;=100,IF(L205,L205+M205,0),100),)</f>
        <v>0</v>
      </c>
      <c r="S205" t="str">
        <f t="shared" ref="S175:S210" si="1">IF(R275&gt;1,J275,"")</f>
        <v/>
      </c>
      <c r="T205" t="str">
        <f>IF(R275&gt;=1,R275,"")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CLASS!A206</f>
        <v>129718</v>
      </c>
      <c r="B206" t="str">
        <f>CLASS!B206</f>
        <v>EE129718</v>
      </c>
      <c r="C206" t="str">
        <f>_xlfn.IFNA((VLOOKUP(A206,CLASS!A:AY,3,FALSE)),"")</f>
        <v>Sophie</v>
      </c>
      <c r="D206" t="str">
        <f>_xlfn.IFNA((VLOOKUP(A206,CLASS!A:AY,4,FALSE)),"")</f>
        <v>Brookwell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0"/>
        <v>0</v>
      </c>
      <c r="S206" t="str">
        <f t="shared" si="1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CLASS!A128</f>
        <v>119073</v>
      </c>
      <c r="B207" t="str">
        <f>CLASS!B128</f>
        <v>EE119073</v>
      </c>
      <c r="C207" t="str">
        <f>_xlfn.IFNA((VLOOKUP(A207,CLASS!A:AY,3,FALSE)),"")</f>
        <v>Lee</v>
      </c>
      <c r="D207" t="str">
        <f>_xlfn.IFNA((VLOOKUP(A207,CLASS!A:AY,4,FALSE)),"")</f>
        <v>Trott</v>
      </c>
      <c r="E207" t="str">
        <f>_xlfn.IFNA(VLOOKUP(A207,CLASS!A:I,5,FALSE),"")</f>
        <v>B</v>
      </c>
      <c r="F207" t="str">
        <f>_xlfn.IFNA(VLOOKUP(A207,CLASS!A:I,6,FALSE),"")</f>
        <v>B</v>
      </c>
      <c r="G207" t="str">
        <f>_xlfn.IFNA(VLOOKUP(A207,CLASS!A:I,7,FALSE),"")</f>
        <v>B</v>
      </c>
      <c r="H207" t="str">
        <f>_xlfn.IFNA(VLOOKUP(A207,CLASS!A:I,8,FALSE),"")</f>
        <v>B</v>
      </c>
      <c r="I207" t="str">
        <f>_xlfn.IFNA(VLOOKUP(A207,CLASS!A:I,9,FALSE),"")</f>
        <v>SNR</v>
      </c>
      <c r="J207" t="str">
        <f>_xlfn.IFNA((VLOOKUP(A207,CLASS!A:AY,10,FALSE)),"")</f>
        <v>SDGC</v>
      </c>
      <c r="K207" t="str">
        <f>_xlfn.IFNA((VLOOKUP(J207,DivisionLookup!A:B,2,FALSE)),"")</f>
        <v>South</v>
      </c>
      <c r="L207">
        <f>VLOOKUP(B207,CLASS!B:AH,25,FALSE)</f>
        <v>0</v>
      </c>
      <c r="M207">
        <f>_xlfn.IFNA(VLOOKUP(E207,HandicapLookup!A:B,2,FALSE),"")</f>
        <v>10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0"/>
        <v>0</v>
      </c>
      <c r="S207" t="str">
        <f t="shared" si="1"/>
        <v/>
      </c>
    </row>
    <row r="208" spans="1:48" hidden="1" x14ac:dyDescent="0.35">
      <c r="A208">
        <f>CLASS!A208</f>
        <v>127073</v>
      </c>
      <c r="B208" t="str">
        <f>CLASS!B208</f>
        <v>EE127073</v>
      </c>
      <c r="C208" t="str">
        <f>_xlfn.IFNA((VLOOKUP(A208,CLASS!A:AY,3,FALSE)),"")</f>
        <v>Timothy</v>
      </c>
      <c r="D208" t="str">
        <f>_xlfn.IFNA((VLOOKUP(A208,CLASS!A:AY,4,FALSE)),"")</f>
        <v>Dawson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0"/>
        <v>0</v>
      </c>
      <c r="S208" t="str">
        <f t="shared" si="1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CLASS!A82</f>
        <v>130250</v>
      </c>
      <c r="B209" t="str">
        <f>CLASS!B82</f>
        <v>EE130250</v>
      </c>
      <c r="C209" t="str">
        <f>_xlfn.IFNA((VLOOKUP(A209,CLASS!A:AY,3,FALSE)),"")</f>
        <v>Daniel</v>
      </c>
      <c r="D209" t="str">
        <f>_xlfn.IFNA((VLOOKUP(A209,CLASS!A:AY,4,FALSE)),"")</f>
        <v>Vallis</v>
      </c>
      <c r="E209" t="str">
        <f>_xlfn.IFNA(VLOOKUP(A209,CLASS!A:I,5,FALSE),"")</f>
        <v>A</v>
      </c>
      <c r="F209" t="str">
        <f>_xlfn.IFNA(VLOOKUP(A209,CLASS!A:I,6,FALSE),"")</f>
        <v>A</v>
      </c>
      <c r="G209" t="str">
        <f>_xlfn.IFNA(VLOOKUP(A209,CLASS!A:I,7,FALSE),"")</f>
        <v>A</v>
      </c>
      <c r="H209" t="str">
        <f>_xlfn.IFNA(VLOOKUP(A209,CLASS!A:I,8,FALSE),"")</f>
        <v>A</v>
      </c>
      <c r="I209" t="str">
        <f>_xlfn.IFNA(VLOOKUP(A209,CLASS!A:I,9,FALSE),"")</f>
        <v>SNR</v>
      </c>
      <c r="J209" t="str">
        <f>_xlfn.IFNA((VLOOKUP(A209,CLASS!A:AY,10,FALSE)),"")</f>
        <v>OLSS</v>
      </c>
      <c r="K209" t="str">
        <f>_xlfn.IFNA((VLOOKUP(J209,DivisionLookup!A:B,2,FALSE)),"")</f>
        <v>South</v>
      </c>
      <c r="L209">
        <f>VLOOKUP(B209,CLASS!B:AH,25,FALSE)</f>
        <v>0</v>
      </c>
      <c r="M209">
        <f>_xlfn.IFNA(VLOOKUP(E209,HandicapLookup!A:B,2,FALSE),"")</f>
        <v>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0"/>
        <v>0</v>
      </c>
      <c r="S209" t="str">
        <f t="shared" si="1"/>
        <v/>
      </c>
      <c r="T209" t="str">
        <f>IF(R279&gt;=1,R279,"")</f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hidden="1" x14ac:dyDescent="0.35">
      <c r="A210">
        <f>CLASS!A73</f>
        <v>110699</v>
      </c>
      <c r="B210" t="str">
        <f>CLASS!B73</f>
        <v>EE110699</v>
      </c>
      <c r="C210" t="str">
        <f>_xlfn.IFNA((VLOOKUP(A210,CLASS!A:AY,3,FALSE)),"")</f>
        <v>Steve</v>
      </c>
      <c r="D210" t="str">
        <f>_xlfn.IFNA((VLOOKUP(A210,CLASS!A:AY,4,FALSE)),"")</f>
        <v>Pinchin</v>
      </c>
      <c r="E210" t="str">
        <f>_xlfn.IFNA(VLOOKUP(A210,CLASS!A:I,5,FALSE),"")</f>
        <v>A</v>
      </c>
      <c r="F210" t="str">
        <f>_xlfn.IFNA(VLOOKUP(A210,CLASS!A:I,6,FALSE),"")</f>
        <v>A</v>
      </c>
      <c r="G210" t="str">
        <f>_xlfn.IFNA(VLOOKUP(A210,CLASS!A:I,7,FALSE),"")</f>
        <v>A</v>
      </c>
      <c r="H210" t="str">
        <f>_xlfn.IFNA(VLOOKUP(A210,CLASS!A:I,8,FALSE),"")</f>
        <v>A</v>
      </c>
      <c r="I210" t="str">
        <f>_xlfn.IFNA(VLOOKUP(A210,CLASS!A:I,9,FALSE),"")</f>
        <v>VET</v>
      </c>
      <c r="J210" t="str">
        <f>_xlfn.IFNA((VLOOKUP(A210,CLASS!A:AY,10,FALSE)),"")</f>
        <v>EJC</v>
      </c>
      <c r="K210" t="str">
        <f>_xlfn.IFNA((VLOOKUP(J210,DivisionLookup!A:B,2,FALSE)),"")</f>
        <v>South</v>
      </c>
      <c r="L210">
        <f>VLOOKUP(B210,CLASS!B:AH,25,FALSE)</f>
        <v>0</v>
      </c>
      <c r="M210">
        <f>_xlfn.IFNA(VLOOKUP(E210,HandicapLookup!A:B,2,FALSE),"")</f>
        <v>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0"/>
        <v>0</v>
      </c>
      <c r="S210" t="str">
        <f t="shared" si="1"/>
        <v/>
      </c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H210" s="6"/>
      <c r="AI210" s="3"/>
      <c r="AJ210" s="3"/>
      <c r="AK210" s="8"/>
      <c r="AL210" s="3"/>
      <c r="AM210" s="3"/>
      <c r="AN210" s="3"/>
      <c r="AO210" s="3"/>
      <c r="AP210" s="3"/>
      <c r="AQ210" s="3"/>
      <c r="AR210" s="3"/>
      <c r="AS210" s="3"/>
      <c r="AT210" s="3"/>
      <c r="AU210" s="8"/>
      <c r="AV210" s="3"/>
    </row>
    <row r="211" spans="1:48" hidden="1" x14ac:dyDescent="0.35">
      <c r="A211">
        <f>CLASS!A211</f>
        <v>136394</v>
      </c>
      <c r="B211" t="str">
        <f>CLASS!B211</f>
        <v>EE136394</v>
      </c>
      <c r="C211" t="str">
        <f>_xlfn.IFNA((VLOOKUP(A211,CLASS!A:AY,3,FALSE)),"")</f>
        <v xml:space="preserve">Mark </v>
      </c>
      <c r="D211" t="str">
        <f>_xlfn.IFNA((VLOOKUP(A211,CLASS!A:AY,4,FALSE)),"")</f>
        <v>Phipps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VLOOKUP(B211,CLASS!B:AH,21,FALSE)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ref="Q211:Q258" si="2">_xlfn.IFNA(IF(IF(L211,L211+M211,0)&lt;=100,IF(L211,L211+M211,0),100),)</f>
        <v>0</v>
      </c>
      <c r="S211" t="str">
        <f t="shared" ref="S211:S258" si="3">IF(R281&gt;1,J281,"")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CLASS!A212</f>
        <v>140345</v>
      </c>
      <c r="B212" t="str">
        <f>CLASS!B212</f>
        <v>EE140345</v>
      </c>
      <c r="C212" t="str">
        <f>_xlfn.IFNA((VLOOKUP(A212,CLASS!A:AY,3,FALSE)),"")</f>
        <v>Scott</v>
      </c>
      <c r="D212" t="str">
        <f>_xlfn.IFNA((VLOOKUP(A212,CLASS!A:AY,4,FALSE)),"")</f>
        <v>Robinson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VLOOKUP(B212,CLASS!B:AH,21,FALSE)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"/>
        <v>0</v>
      </c>
      <c r="S212" t="str">
        <f t="shared" si="3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CLASS!A213</f>
        <v>141399</v>
      </c>
      <c r="B213" t="str">
        <f>CLASS!B213</f>
        <v>EE141399</v>
      </c>
      <c r="C213" t="str">
        <f>_xlfn.IFNA((VLOOKUP(A213,CLASS!A:AY,3,FALSE)),"")</f>
        <v>Michael</v>
      </c>
      <c r="D213" t="str">
        <f>_xlfn.IFNA((VLOOKUP(A213,CLASS!A:AY,4,FALSE)),"")</f>
        <v>Rook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VLOOKUP(B213,CLASS!B:AH,21,FALSE)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"/>
        <v>0</v>
      </c>
      <c r="S213" t="str">
        <f t="shared" si="3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"/>
        <v>0</v>
      </c>
      <c r="S214" t="str">
        <f t="shared" si="3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"/>
        <v>0</v>
      </c>
      <c r="S215" t="str">
        <f t="shared" si="3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"/>
        <v>0</v>
      </c>
      <c r="S216" t="str">
        <f t="shared" si="3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"/>
        <v>0</v>
      </c>
      <c r="S217" t="str">
        <f t="shared" si="3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"/>
        <v>0</v>
      </c>
      <c r="S218" t="str">
        <f t="shared" si="3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"/>
        <v>0</v>
      </c>
      <c r="S219" t="str">
        <f t="shared" si="3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"/>
        <v>0</v>
      </c>
      <c r="S220" t="str">
        <f t="shared" si="3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"/>
        <v>0</v>
      </c>
      <c r="S221" t="str">
        <f t="shared" si="3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"/>
        <v>0</v>
      </c>
      <c r="S222" t="str">
        <f t="shared" si="3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"/>
        <v>0</v>
      </c>
      <c r="S223" t="str">
        <f t="shared" si="3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"/>
        <v>0</v>
      </c>
      <c r="S224" t="str">
        <f t="shared" si="3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"/>
        <v>0</v>
      </c>
      <c r="S225" t="str">
        <f t="shared" si="3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"/>
        <v>0</v>
      </c>
      <c r="S226" t="str">
        <f t="shared" si="3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"/>
        <v>0</v>
      </c>
      <c r="S227" t="str">
        <f t="shared" si="3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"/>
        <v>0</v>
      </c>
      <c r="S228" t="str">
        <f t="shared" si="3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"/>
        <v>0</v>
      </c>
      <c r="S229" t="str">
        <f t="shared" si="3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"/>
        <v>0</v>
      </c>
      <c r="S230" t="str">
        <f t="shared" si="3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"/>
        <v>0</v>
      </c>
      <c r="S231" t="str">
        <f t="shared" si="3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"/>
        <v>0</v>
      </c>
      <c r="S232" t="str">
        <f t="shared" si="3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"/>
        <v>0</v>
      </c>
      <c r="S233" t="str">
        <f t="shared" si="3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"/>
        <v>0</v>
      </c>
      <c r="S234" t="str">
        <f t="shared" si="3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"/>
        <v>0</v>
      </c>
      <c r="S235" t="str">
        <f t="shared" si="3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"/>
        <v>0</v>
      </c>
      <c r="S236" t="str">
        <f t="shared" si="3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"/>
        <v>0</v>
      </c>
      <c r="S237" t="str">
        <f t="shared" si="3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"/>
        <v>0</v>
      </c>
      <c r="S238" t="str">
        <f t="shared" si="3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"/>
        <v>0</v>
      </c>
      <c r="S239" t="str">
        <f t="shared" si="3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"/>
        <v>0</v>
      </c>
      <c r="S240" t="str">
        <f t="shared" si="3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"/>
        <v>0</v>
      </c>
      <c r="S241" t="str">
        <f t="shared" si="3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"/>
        <v>0</v>
      </c>
      <c r="S242" t="str">
        <f t="shared" si="3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"/>
        <v>0</v>
      </c>
      <c r="S243" t="str">
        <f t="shared" si="3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"/>
        <v>0</v>
      </c>
      <c r="S244" t="str">
        <f t="shared" si="3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"/>
        <v>0</v>
      </c>
      <c r="S245" t="str">
        <f t="shared" si="3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"/>
        <v>0</v>
      </c>
      <c r="S246" t="str">
        <f t="shared" si="3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"/>
        <v>0</v>
      </c>
      <c r="S247" t="str">
        <f t="shared" si="3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"/>
        <v>0</v>
      </c>
      <c r="S248" t="str">
        <f t="shared" si="3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"/>
        <v>0</v>
      </c>
      <c r="S249" t="str">
        <f t="shared" si="3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"/>
        <v>0</v>
      </c>
      <c r="S250" t="str">
        <f t="shared" si="3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"/>
        <v>0</v>
      </c>
      <c r="S251" t="str">
        <f t="shared" si="3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"/>
        <v>0</v>
      </c>
      <c r="S252" t="str">
        <f t="shared" si="3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"/>
        <v>0</v>
      </c>
      <c r="S253" t="str">
        <f t="shared" si="3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"/>
        <v>0</v>
      </c>
      <c r="S254" t="str">
        <f t="shared" si="3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"/>
        <v>0</v>
      </c>
      <c r="S255" t="str">
        <f t="shared" si="3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"/>
        <v>0</v>
      </c>
      <c r="S256" t="str">
        <f t="shared" si="3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"/>
        <v>0</v>
      </c>
      <c r="S257" t="str">
        <f t="shared" si="3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"/>
        <v>0</v>
      </c>
      <c r="S258" t="str">
        <f t="shared" si="3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4">_xlfn.IFNA(IF(IF(L259,L259+M259,0)&lt;=100,IF(L259,L259+M259,0),100),)</f>
        <v>0</v>
      </c>
      <c r="S259" t="str">
        <f t="shared" ref="S259:S280" si="5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4"/>
        <v>0</v>
      </c>
      <c r="S260" t="str">
        <f t="shared" si="5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4"/>
        <v>0</v>
      </c>
      <c r="S261" t="str">
        <f t="shared" si="5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4"/>
        <v>0</v>
      </c>
      <c r="S262" t="str">
        <f t="shared" si="5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4"/>
        <v>0</v>
      </c>
      <c r="S263" t="str">
        <f t="shared" si="5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4"/>
        <v>0</v>
      </c>
      <c r="S264" t="str">
        <f t="shared" si="5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4"/>
        <v>0</v>
      </c>
      <c r="S265" t="str">
        <f t="shared" si="5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4"/>
        <v>0</v>
      </c>
      <c r="S266" t="str">
        <f t="shared" si="5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4"/>
        <v>0</v>
      </c>
      <c r="S267" t="str">
        <f t="shared" si="5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4"/>
        <v>0</v>
      </c>
      <c r="S268" t="str">
        <f t="shared" si="5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4"/>
        <v>0</v>
      </c>
      <c r="S269" t="str">
        <f t="shared" si="5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4"/>
        <v>0</v>
      </c>
      <c r="S270" t="str">
        <f t="shared" si="5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4"/>
        <v>0</v>
      </c>
      <c r="S271" t="str">
        <f t="shared" si="5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4"/>
        <v>0</v>
      </c>
      <c r="S272" t="str">
        <f t="shared" si="5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4"/>
        <v>0</v>
      </c>
      <c r="S273" t="str">
        <f t="shared" si="5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4"/>
        <v>0</v>
      </c>
      <c r="S274" t="str">
        <f t="shared" si="5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4"/>
        <v>0</v>
      </c>
      <c r="S275" t="str">
        <f t="shared" si="5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4"/>
        <v>0</v>
      </c>
      <c r="S276" t="str">
        <f t="shared" si="5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4"/>
        <v>0</v>
      </c>
      <c r="S277" t="str">
        <f t="shared" si="5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4"/>
        <v>0</v>
      </c>
      <c r="S278" t="str">
        <f t="shared" si="5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4"/>
        <v>0</v>
      </c>
      <c r="S279" t="str">
        <f t="shared" si="5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4"/>
        <v>0</v>
      </c>
      <c r="S280" t="str">
        <f t="shared" si="5"/>
        <v/>
      </c>
    </row>
    <row r="281" spans="1:20" hidden="1" x14ac:dyDescent="0.35">
      <c r="T281" t="str">
        <f t="shared" ref="T281:T326" si="6">IF(R281&gt;=1,R281,"")</f>
        <v/>
      </c>
    </row>
    <row r="282" spans="1:20" hidden="1" x14ac:dyDescent="0.35">
      <c r="T282" t="str">
        <f t="shared" si="6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6"/>
        <v/>
      </c>
    </row>
    <row r="284" spans="1:20" hidden="1" x14ac:dyDescent="0.35">
      <c r="T284" t="str">
        <f t="shared" si="6"/>
        <v/>
      </c>
    </row>
    <row r="285" spans="1:20" hidden="1" x14ac:dyDescent="0.35">
      <c r="T285" t="str">
        <f t="shared" si="6"/>
        <v/>
      </c>
    </row>
    <row r="286" spans="1:20" hidden="1" x14ac:dyDescent="0.35">
      <c r="T286" t="str">
        <f t="shared" si="6"/>
        <v/>
      </c>
    </row>
    <row r="287" spans="1:20" hidden="1" x14ac:dyDescent="0.35">
      <c r="T287" t="str">
        <f t="shared" si="6"/>
        <v/>
      </c>
    </row>
    <row r="288" spans="1:20" hidden="1" x14ac:dyDescent="0.35">
      <c r="T288" t="str">
        <f t="shared" si="6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6"/>
        <v/>
      </c>
    </row>
    <row r="290" spans="5:20" hidden="1" x14ac:dyDescent="0.35">
      <c r="T290" t="str">
        <f t="shared" si="6"/>
        <v/>
      </c>
    </row>
    <row r="291" spans="5:20" hidden="1" x14ac:dyDescent="0.35">
      <c r="T291" t="str">
        <f t="shared" si="6"/>
        <v/>
      </c>
    </row>
    <row r="292" spans="5:20" hidden="1" x14ac:dyDescent="0.35">
      <c r="T292" t="str">
        <f t="shared" si="6"/>
        <v/>
      </c>
    </row>
    <row r="293" spans="5:20" hidden="1" x14ac:dyDescent="0.35">
      <c r="T293" t="str">
        <f t="shared" si="6"/>
        <v/>
      </c>
    </row>
    <row r="294" spans="5:20" hidden="1" x14ac:dyDescent="0.35">
      <c r="T294" t="str">
        <f t="shared" si="6"/>
        <v/>
      </c>
    </row>
    <row r="295" spans="5:20" hidden="1" x14ac:dyDescent="0.35">
      <c r="T295" t="str">
        <f t="shared" si="6"/>
        <v/>
      </c>
    </row>
    <row r="296" spans="5:20" hidden="1" x14ac:dyDescent="0.35">
      <c r="T296" t="str">
        <f t="shared" si="6"/>
        <v/>
      </c>
    </row>
    <row r="297" spans="5:20" hidden="1" x14ac:dyDescent="0.35">
      <c r="T297" t="str">
        <f t="shared" si="6"/>
        <v/>
      </c>
    </row>
    <row r="298" spans="5:20" hidden="1" x14ac:dyDescent="0.35">
      <c r="T298" t="str">
        <f t="shared" si="6"/>
        <v/>
      </c>
    </row>
    <row r="299" spans="5:20" hidden="1" x14ac:dyDescent="0.35">
      <c r="T299" t="str">
        <f t="shared" si="6"/>
        <v/>
      </c>
    </row>
    <row r="300" spans="5:20" hidden="1" x14ac:dyDescent="0.35">
      <c r="T300" t="str">
        <f t="shared" si="6"/>
        <v/>
      </c>
    </row>
    <row r="301" spans="5:20" hidden="1" x14ac:dyDescent="0.35">
      <c r="T301" t="str">
        <f t="shared" si="6"/>
        <v/>
      </c>
    </row>
    <row r="302" spans="5:20" hidden="1" x14ac:dyDescent="0.35">
      <c r="T302" t="str">
        <f t="shared" si="6"/>
        <v/>
      </c>
    </row>
    <row r="303" spans="5:20" hidden="1" x14ac:dyDescent="0.35">
      <c r="T303" t="str">
        <f t="shared" si="6"/>
        <v/>
      </c>
    </row>
    <row r="304" spans="5:20" hidden="1" x14ac:dyDescent="0.35">
      <c r="T304" t="str">
        <f t="shared" si="6"/>
        <v/>
      </c>
    </row>
    <row r="305" spans="20:20" hidden="1" x14ac:dyDescent="0.35">
      <c r="T305" t="str">
        <f t="shared" si="6"/>
        <v/>
      </c>
    </row>
    <row r="306" spans="20:20" hidden="1" x14ac:dyDescent="0.35">
      <c r="T306" t="str">
        <f t="shared" si="6"/>
        <v/>
      </c>
    </row>
    <row r="307" spans="20:20" hidden="1" x14ac:dyDescent="0.35">
      <c r="T307" t="str">
        <f t="shared" si="6"/>
        <v/>
      </c>
    </row>
    <row r="308" spans="20:20" hidden="1" x14ac:dyDescent="0.35">
      <c r="T308" t="str">
        <f t="shared" si="6"/>
        <v/>
      </c>
    </row>
    <row r="309" spans="20:20" hidden="1" x14ac:dyDescent="0.35">
      <c r="T309" t="str">
        <f t="shared" si="6"/>
        <v/>
      </c>
    </row>
    <row r="310" spans="20:20" hidden="1" x14ac:dyDescent="0.35">
      <c r="T310" t="str">
        <f t="shared" si="6"/>
        <v/>
      </c>
    </row>
    <row r="311" spans="20:20" hidden="1" x14ac:dyDescent="0.35">
      <c r="T311" t="str">
        <f t="shared" si="6"/>
        <v/>
      </c>
    </row>
    <row r="312" spans="20:20" hidden="1" x14ac:dyDescent="0.35">
      <c r="T312" t="str">
        <f t="shared" si="6"/>
        <v/>
      </c>
    </row>
    <row r="313" spans="20:20" hidden="1" x14ac:dyDescent="0.35">
      <c r="T313" t="str">
        <f t="shared" si="6"/>
        <v/>
      </c>
    </row>
    <row r="314" spans="20:20" hidden="1" x14ac:dyDescent="0.35">
      <c r="T314" t="str">
        <f t="shared" si="6"/>
        <v/>
      </c>
    </row>
    <row r="315" spans="20:20" hidden="1" x14ac:dyDescent="0.35">
      <c r="T315" t="str">
        <f t="shared" si="6"/>
        <v/>
      </c>
    </row>
    <row r="316" spans="20:20" hidden="1" x14ac:dyDescent="0.35">
      <c r="T316" t="str">
        <f t="shared" si="6"/>
        <v/>
      </c>
    </row>
    <row r="317" spans="20:20" hidden="1" x14ac:dyDescent="0.35">
      <c r="T317" t="str">
        <f t="shared" si="6"/>
        <v/>
      </c>
    </row>
    <row r="318" spans="20:20" hidden="1" x14ac:dyDescent="0.35">
      <c r="T318" t="str">
        <f t="shared" si="6"/>
        <v/>
      </c>
    </row>
    <row r="319" spans="20:20" hidden="1" x14ac:dyDescent="0.35">
      <c r="T319" t="str">
        <f t="shared" si="6"/>
        <v/>
      </c>
    </row>
    <row r="320" spans="20:20" hidden="1" x14ac:dyDescent="0.35">
      <c r="T320" t="str">
        <f t="shared" si="6"/>
        <v/>
      </c>
    </row>
    <row r="321" spans="20:20" hidden="1" x14ac:dyDescent="0.35">
      <c r="T321" t="str">
        <f t="shared" si="6"/>
        <v/>
      </c>
    </row>
    <row r="322" spans="20:20" hidden="1" x14ac:dyDescent="0.35">
      <c r="T322" t="str">
        <f t="shared" si="6"/>
        <v/>
      </c>
    </row>
    <row r="323" spans="20:20" hidden="1" x14ac:dyDescent="0.35">
      <c r="T323" t="str">
        <f t="shared" si="6"/>
        <v/>
      </c>
    </row>
    <row r="324" spans="20:20" hidden="1" x14ac:dyDescent="0.35">
      <c r="T324" t="str">
        <f t="shared" si="6"/>
        <v/>
      </c>
    </row>
    <row r="325" spans="20:20" hidden="1" x14ac:dyDescent="0.35">
      <c r="T325" t="str">
        <f t="shared" si="6"/>
        <v/>
      </c>
    </row>
    <row r="326" spans="20:20" hidden="1" x14ac:dyDescent="0.35">
      <c r="T326" t="str">
        <f t="shared" si="6"/>
        <v/>
      </c>
    </row>
    <row r="327" spans="20:20" hidden="1" x14ac:dyDescent="0.35">
      <c r="T327" t="str">
        <f t="shared" ref="T327:T390" si="7">IF(R327&gt;=1,R327,"")</f>
        <v/>
      </c>
    </row>
    <row r="328" spans="20:20" hidden="1" x14ac:dyDescent="0.35">
      <c r="T328" t="str">
        <f t="shared" si="7"/>
        <v/>
      </c>
    </row>
    <row r="329" spans="20:20" hidden="1" x14ac:dyDescent="0.35">
      <c r="T329" t="str">
        <f t="shared" si="7"/>
        <v/>
      </c>
    </row>
    <row r="330" spans="20:20" hidden="1" x14ac:dyDescent="0.35">
      <c r="T330" t="str">
        <f t="shared" si="7"/>
        <v/>
      </c>
    </row>
    <row r="331" spans="20:20" hidden="1" x14ac:dyDescent="0.35">
      <c r="T331" t="str">
        <f t="shared" si="7"/>
        <v/>
      </c>
    </row>
    <row r="332" spans="20:20" hidden="1" x14ac:dyDescent="0.35">
      <c r="T332" t="str">
        <f t="shared" si="7"/>
        <v/>
      </c>
    </row>
    <row r="333" spans="20:20" hidden="1" x14ac:dyDescent="0.35">
      <c r="T333" t="str">
        <f t="shared" si="7"/>
        <v/>
      </c>
    </row>
    <row r="334" spans="20:20" hidden="1" x14ac:dyDescent="0.35">
      <c r="T334" t="str">
        <f t="shared" si="7"/>
        <v/>
      </c>
    </row>
    <row r="335" spans="20:20" hidden="1" x14ac:dyDescent="0.35">
      <c r="T335" t="str">
        <f t="shared" si="7"/>
        <v/>
      </c>
    </row>
    <row r="336" spans="20:20" hidden="1" x14ac:dyDescent="0.35">
      <c r="T336" t="str">
        <f t="shared" si="7"/>
        <v/>
      </c>
    </row>
    <row r="337" spans="20:20" hidden="1" x14ac:dyDescent="0.35">
      <c r="T337" t="str">
        <f t="shared" si="7"/>
        <v/>
      </c>
    </row>
    <row r="338" spans="20:20" hidden="1" x14ac:dyDescent="0.35">
      <c r="T338" t="str">
        <f t="shared" si="7"/>
        <v/>
      </c>
    </row>
    <row r="339" spans="20:20" hidden="1" x14ac:dyDescent="0.35">
      <c r="T339" t="str">
        <f t="shared" si="7"/>
        <v/>
      </c>
    </row>
    <row r="340" spans="20:20" hidden="1" x14ac:dyDescent="0.35">
      <c r="T340" t="str">
        <f t="shared" si="7"/>
        <v/>
      </c>
    </row>
    <row r="341" spans="20:20" hidden="1" x14ac:dyDescent="0.35">
      <c r="T341" t="str">
        <f t="shared" si="7"/>
        <v/>
      </c>
    </row>
    <row r="342" spans="20:20" hidden="1" x14ac:dyDescent="0.35">
      <c r="T342" t="str">
        <f t="shared" si="7"/>
        <v/>
      </c>
    </row>
    <row r="343" spans="20:20" hidden="1" x14ac:dyDescent="0.35">
      <c r="T343" t="str">
        <f t="shared" si="7"/>
        <v/>
      </c>
    </row>
    <row r="344" spans="20:20" hidden="1" x14ac:dyDescent="0.35">
      <c r="T344" t="str">
        <f t="shared" si="7"/>
        <v/>
      </c>
    </row>
    <row r="345" spans="20:20" hidden="1" x14ac:dyDescent="0.35">
      <c r="T345" t="str">
        <f t="shared" si="7"/>
        <v/>
      </c>
    </row>
    <row r="346" spans="20:20" hidden="1" x14ac:dyDescent="0.35">
      <c r="T346" t="str">
        <f t="shared" si="7"/>
        <v/>
      </c>
    </row>
    <row r="347" spans="20:20" hidden="1" x14ac:dyDescent="0.35">
      <c r="T347" t="str">
        <f t="shared" si="7"/>
        <v/>
      </c>
    </row>
    <row r="348" spans="20:20" hidden="1" x14ac:dyDescent="0.35">
      <c r="T348" t="str">
        <f t="shared" si="7"/>
        <v/>
      </c>
    </row>
    <row r="349" spans="20:20" hidden="1" x14ac:dyDescent="0.35">
      <c r="T349" t="str">
        <f t="shared" si="7"/>
        <v/>
      </c>
    </row>
    <row r="350" spans="20:20" hidden="1" x14ac:dyDescent="0.35">
      <c r="T350" t="str">
        <f t="shared" si="7"/>
        <v/>
      </c>
    </row>
    <row r="351" spans="20:20" hidden="1" x14ac:dyDescent="0.35">
      <c r="T351" t="str">
        <f t="shared" si="7"/>
        <v/>
      </c>
    </row>
    <row r="352" spans="20:20" hidden="1" x14ac:dyDescent="0.35">
      <c r="T352" t="str">
        <f t="shared" si="7"/>
        <v/>
      </c>
    </row>
    <row r="353" spans="20:20" hidden="1" x14ac:dyDescent="0.35">
      <c r="T353" t="str">
        <f t="shared" si="7"/>
        <v/>
      </c>
    </row>
    <row r="354" spans="20:20" hidden="1" x14ac:dyDescent="0.35">
      <c r="T354" t="str">
        <f t="shared" si="7"/>
        <v/>
      </c>
    </row>
    <row r="355" spans="20:20" hidden="1" x14ac:dyDescent="0.35">
      <c r="T355" t="str">
        <f t="shared" si="7"/>
        <v/>
      </c>
    </row>
    <row r="356" spans="20:20" hidden="1" x14ac:dyDescent="0.35">
      <c r="T356" t="str">
        <f t="shared" si="7"/>
        <v/>
      </c>
    </row>
    <row r="357" spans="20:20" hidden="1" x14ac:dyDescent="0.35">
      <c r="T357" t="str">
        <f t="shared" si="7"/>
        <v/>
      </c>
    </row>
    <row r="358" spans="20:20" hidden="1" x14ac:dyDescent="0.35">
      <c r="T358" t="str">
        <f t="shared" si="7"/>
        <v/>
      </c>
    </row>
    <row r="359" spans="20:20" hidden="1" x14ac:dyDescent="0.35">
      <c r="T359" t="str">
        <f t="shared" si="7"/>
        <v/>
      </c>
    </row>
    <row r="360" spans="20:20" hidden="1" x14ac:dyDescent="0.35">
      <c r="T360" t="str">
        <f t="shared" si="7"/>
        <v/>
      </c>
    </row>
    <row r="361" spans="20:20" hidden="1" x14ac:dyDescent="0.35">
      <c r="T361" t="str">
        <f t="shared" si="7"/>
        <v/>
      </c>
    </row>
    <row r="362" spans="20:20" hidden="1" x14ac:dyDescent="0.35">
      <c r="T362" t="str">
        <f t="shared" si="7"/>
        <v/>
      </c>
    </row>
    <row r="363" spans="20:20" hidden="1" x14ac:dyDescent="0.35">
      <c r="T363" t="str">
        <f t="shared" si="7"/>
        <v/>
      </c>
    </row>
    <row r="364" spans="20:20" hidden="1" x14ac:dyDescent="0.35">
      <c r="T364" t="str">
        <f t="shared" si="7"/>
        <v/>
      </c>
    </row>
    <row r="365" spans="20:20" hidden="1" x14ac:dyDescent="0.35">
      <c r="T365" t="str">
        <f t="shared" si="7"/>
        <v/>
      </c>
    </row>
    <row r="366" spans="20:20" hidden="1" x14ac:dyDescent="0.35">
      <c r="T366" t="str">
        <f t="shared" si="7"/>
        <v/>
      </c>
    </row>
    <row r="367" spans="20:20" hidden="1" x14ac:dyDescent="0.35">
      <c r="T367" t="str">
        <f t="shared" si="7"/>
        <v/>
      </c>
    </row>
    <row r="368" spans="20:20" hidden="1" x14ac:dyDescent="0.35">
      <c r="T368" t="str">
        <f t="shared" si="7"/>
        <v/>
      </c>
    </row>
    <row r="369" spans="20:20" hidden="1" x14ac:dyDescent="0.35">
      <c r="T369" t="str">
        <f t="shared" si="7"/>
        <v/>
      </c>
    </row>
    <row r="370" spans="20:20" hidden="1" x14ac:dyDescent="0.35">
      <c r="T370" t="str">
        <f t="shared" si="7"/>
        <v/>
      </c>
    </row>
    <row r="371" spans="20:20" hidden="1" x14ac:dyDescent="0.35">
      <c r="T371" t="str">
        <f t="shared" si="7"/>
        <v/>
      </c>
    </row>
    <row r="372" spans="20:20" hidden="1" x14ac:dyDescent="0.35">
      <c r="T372" t="str">
        <f t="shared" si="7"/>
        <v/>
      </c>
    </row>
    <row r="373" spans="20:20" hidden="1" x14ac:dyDescent="0.35">
      <c r="T373" t="str">
        <f t="shared" si="7"/>
        <v/>
      </c>
    </row>
    <row r="374" spans="20:20" hidden="1" x14ac:dyDescent="0.35">
      <c r="T374" t="str">
        <f t="shared" si="7"/>
        <v/>
      </c>
    </row>
    <row r="375" spans="20:20" hidden="1" x14ac:dyDescent="0.35">
      <c r="T375" t="str">
        <f t="shared" si="7"/>
        <v/>
      </c>
    </row>
    <row r="376" spans="20:20" hidden="1" x14ac:dyDescent="0.35">
      <c r="T376" t="str">
        <f t="shared" si="7"/>
        <v/>
      </c>
    </row>
    <row r="377" spans="20:20" hidden="1" x14ac:dyDescent="0.35">
      <c r="T377" t="str">
        <f t="shared" si="7"/>
        <v/>
      </c>
    </row>
    <row r="378" spans="20:20" hidden="1" x14ac:dyDescent="0.35">
      <c r="T378" t="str">
        <f t="shared" si="7"/>
        <v/>
      </c>
    </row>
    <row r="379" spans="20:20" hidden="1" x14ac:dyDescent="0.35">
      <c r="T379" t="str">
        <f t="shared" si="7"/>
        <v/>
      </c>
    </row>
    <row r="380" spans="20:20" hidden="1" x14ac:dyDescent="0.35">
      <c r="T380" t="str">
        <f t="shared" si="7"/>
        <v/>
      </c>
    </row>
    <row r="381" spans="20:20" hidden="1" x14ac:dyDescent="0.35">
      <c r="T381" t="str">
        <f t="shared" si="7"/>
        <v/>
      </c>
    </row>
    <row r="382" spans="20:20" hidden="1" x14ac:dyDescent="0.35">
      <c r="T382" t="str">
        <f t="shared" si="7"/>
        <v/>
      </c>
    </row>
    <row r="383" spans="20:20" hidden="1" x14ac:dyDescent="0.35">
      <c r="T383" t="str">
        <f t="shared" si="7"/>
        <v/>
      </c>
    </row>
    <row r="384" spans="20:20" hidden="1" x14ac:dyDescent="0.35">
      <c r="T384" t="str">
        <f t="shared" si="7"/>
        <v/>
      </c>
    </row>
    <row r="385" spans="20:20" hidden="1" x14ac:dyDescent="0.35">
      <c r="T385" t="str">
        <f t="shared" si="7"/>
        <v/>
      </c>
    </row>
    <row r="386" spans="20:20" hidden="1" x14ac:dyDescent="0.35">
      <c r="T386" t="str">
        <f t="shared" si="7"/>
        <v/>
      </c>
    </row>
    <row r="387" spans="20:20" hidden="1" x14ac:dyDescent="0.35">
      <c r="T387" t="str">
        <f t="shared" si="7"/>
        <v/>
      </c>
    </row>
    <row r="388" spans="20:20" hidden="1" x14ac:dyDescent="0.35">
      <c r="T388" t="str">
        <f t="shared" si="7"/>
        <v/>
      </c>
    </row>
    <row r="389" spans="20:20" hidden="1" x14ac:dyDescent="0.35">
      <c r="T389" t="str">
        <f t="shared" si="7"/>
        <v/>
      </c>
    </row>
    <row r="390" spans="20:20" hidden="1" x14ac:dyDescent="0.35">
      <c r="T390" t="str">
        <f t="shared" si="7"/>
        <v/>
      </c>
    </row>
    <row r="391" spans="20:20" hidden="1" x14ac:dyDescent="0.35">
      <c r="T391" t="str">
        <f t="shared" ref="T391:T397" si="8">IF(R391&gt;=1,R391,"")</f>
        <v/>
      </c>
    </row>
    <row r="392" spans="20:20" hidden="1" x14ac:dyDescent="0.35">
      <c r="T392" t="str">
        <f t="shared" si="8"/>
        <v/>
      </c>
    </row>
    <row r="393" spans="20:20" hidden="1" x14ac:dyDescent="0.35">
      <c r="T393" t="str">
        <f t="shared" si="8"/>
        <v/>
      </c>
    </row>
    <row r="394" spans="20:20" hidden="1" x14ac:dyDescent="0.35">
      <c r="T394" t="str">
        <f t="shared" si="8"/>
        <v/>
      </c>
    </row>
    <row r="395" spans="20:20" hidden="1" x14ac:dyDescent="0.35">
      <c r="T395" t="str">
        <f t="shared" si="8"/>
        <v/>
      </c>
    </row>
    <row r="396" spans="20:20" hidden="1" x14ac:dyDescent="0.35">
      <c r="T396" t="str">
        <f t="shared" si="8"/>
        <v/>
      </c>
    </row>
    <row r="397" spans="20:20" hidden="1" x14ac:dyDescent="0.35">
      <c r="T397" t="str">
        <f t="shared" si="8"/>
        <v/>
      </c>
    </row>
  </sheetData>
  <autoFilter ref="A1:BB397" xr:uid="{3C9D9C46-8EB5-421C-83B1-63488BFB5141}">
    <filterColumn colId="10">
      <filters>
        <filter val="North"/>
      </filters>
    </filterColumn>
  </autoFilter>
  <sortState xmlns:xlrd2="http://schemas.microsoft.com/office/spreadsheetml/2017/richdata2" ref="A2:BB204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F494B-1E4E-4C93-8AE4-D39B4DAC5132}">
  <sheetPr filterMode="1">
    <tabColor rgb="FF7030A0"/>
    <pageSetUpPr fitToPage="1"/>
  </sheetPr>
  <dimension ref="A1:BB397"/>
  <sheetViews>
    <sheetView workbookViewId="0">
      <selection activeCell="L5" sqref="L5:L280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CLASS!A3</f>
        <v>96459</v>
      </c>
      <c r="B3" t="str">
        <f>CLASS!B3</f>
        <v>EE96459</v>
      </c>
      <c r="C3" t="str">
        <f>_xlfn.IFNA((VLOOKUP(A3,CLASS!A:AY,3,FALSE)),"")</f>
        <v>David</v>
      </c>
      <c r="D3" t="str">
        <f>_xlfn.IFNA((VLOOKUP(A3,CLASS!A:AY,4,FALSE)),"")</f>
        <v>Gooding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  <c r="T3" t="str">
        <f>IF(R72&gt;=1,R72,"")</f>
        <v/>
      </c>
    </row>
    <row r="4" spans="1:54" hidden="1" x14ac:dyDescent="0.35">
      <c r="A4">
        <f>CLASS!A4</f>
        <v>109720</v>
      </c>
      <c r="B4" t="str">
        <f>CLASS!B4</f>
        <v>EE109720</v>
      </c>
      <c r="C4" t="str">
        <f>_xlfn.IFNA((VLOOKUP(A4,CLASS!A:AY,3,FALSE)),"")</f>
        <v>Mark</v>
      </c>
      <c r="D4" t="str">
        <f>_xlfn.IFNA((VLOOKUP(A4,CLASS!A:AY,4,FALSE)),"")</f>
        <v>Bowes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CAM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</row>
    <row r="5" spans="1:54" x14ac:dyDescent="0.35">
      <c r="A5">
        <f>CLASS!A5</f>
        <v>88811</v>
      </c>
      <c r="B5" t="str">
        <f>CLASS!B5</f>
        <v>EE88811</v>
      </c>
      <c r="C5" t="str">
        <f>_xlfn.IFNA((VLOOKUP(A5,CLASS!A:AY,3,FALSE)),"")</f>
        <v>Martin</v>
      </c>
      <c r="D5" t="str">
        <f>_xlfn.IFNA((VLOOKUP(A5,CLASS!A:AY,4,FALSE)),"")</f>
        <v>Myers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DOV</v>
      </c>
      <c r="K5" t="str">
        <f>_xlfn.IFNA((VLOOKUP(J5,DivisionLookup!A:B,2,FALSE)),"")</f>
        <v>North</v>
      </c>
      <c r="L5">
        <f>VLOOKUP(B2,CLASS!B:AH,23,FALSE)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</row>
    <row r="6" spans="1:54" hidden="1" x14ac:dyDescent="0.35">
      <c r="A6">
        <f>CLASS!A6</f>
        <v>27697</v>
      </c>
      <c r="B6" t="str">
        <f>CLASS!B6</f>
        <v>EE27697</v>
      </c>
      <c r="C6" t="str">
        <f>_xlfn.IFNA((VLOOKUP(A6,CLASS!A:AY,3,FALSE)),"")</f>
        <v>Robert</v>
      </c>
      <c r="D6" t="str">
        <f>_xlfn.IFNA((VLOOKUP(A6,CLASS!A:AY,4,FALSE)),"")</f>
        <v>Palmer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VET</v>
      </c>
      <c r="J6" t="str">
        <f>_xlfn.IFNA((VLOOKUP(A6,CLASS!A:AY,10,FALSE)),"")</f>
        <v>DOV</v>
      </c>
      <c r="K6" t="str">
        <f>_xlfn.IFNA((VLOOKUP(J6,DivisionLookup!A:B,2,FALSE)),"")</f>
        <v>North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ref="T6:T8" si="2">IF(R75&gt;=1,R75,"")</f>
        <v/>
      </c>
    </row>
    <row r="7" spans="1:54" hidden="1" x14ac:dyDescent="0.35">
      <c r="A7">
        <f>CLASS!A7</f>
        <v>36413</v>
      </c>
      <c r="B7" t="str">
        <f>CLASS!B7</f>
        <v>EE36413</v>
      </c>
      <c r="C7" t="str">
        <f>_xlfn.IFNA((VLOOKUP(A7,CLASS!A:AY,3,FALSE)),"")</f>
        <v>Kevin</v>
      </c>
      <c r="D7" t="str">
        <f>_xlfn.IFNA((VLOOKUP(A7,CLASS!A:AY,4,FALSE)),"")</f>
        <v>Howland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VLOOKUP(B7,CLASS!B:AH,21,FALSE)</f>
        <v>86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86</v>
      </c>
      <c r="S7" t="str">
        <f t="shared" si="1"/>
        <v/>
      </c>
      <c r="T7" t="str">
        <f t="shared" si="2"/>
        <v/>
      </c>
    </row>
    <row r="8" spans="1:54" hidden="1" x14ac:dyDescent="0.35">
      <c r="A8">
        <f>CLASS!A8</f>
        <v>103821</v>
      </c>
      <c r="B8" t="str">
        <f>CLASS!B8</f>
        <v>EE103821</v>
      </c>
      <c r="C8" t="str">
        <f>_xlfn.IFNA((VLOOKUP(A8,CLASS!A:AY,3,FALSE)),"")</f>
        <v>Glen</v>
      </c>
      <c r="D8" t="str">
        <f>_xlfn.IFNA((VLOOKUP(A8,CLASS!A:AY,4,FALSE)),"")</f>
        <v>Moore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VET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VLOOKUP(B8,CLASS!B:AH,21,FALSE)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x14ac:dyDescent="0.35">
      <c r="A9">
        <f>CLASS!A9</f>
        <v>96439</v>
      </c>
      <c r="B9" t="str">
        <f>CLASS!B9</f>
        <v>EE96439</v>
      </c>
      <c r="C9" t="str">
        <f>_xlfn.IFNA((VLOOKUP(A9,CLASS!A:AY,3,FALSE)),"")</f>
        <v>Chris</v>
      </c>
      <c r="D9" t="str">
        <f>_xlfn.IFNA((VLOOKUP(A9,CLASS!A:AY,4,FALSE)),"")</f>
        <v>Childerhouse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VLOOKUP(B6,CLASS!B:AH,23,FALSE)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</row>
    <row r="10" spans="1:54" x14ac:dyDescent="0.35">
      <c r="A10">
        <f>CLASS!A10</f>
        <v>187</v>
      </c>
      <c r="B10" t="str">
        <f>CLASS!B10</f>
        <v>EE187</v>
      </c>
      <c r="C10" t="str">
        <f>_xlfn.IFNA((VLOOKUP(A10,CLASS!A:AY,3,FALSE)),"")</f>
        <v>Richard</v>
      </c>
      <c r="D10" t="str">
        <f>_xlfn.IFNA((VLOOKUP(A10,CLASS!A:AY,4,FALSE)),"")</f>
        <v>Faulds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VLOOKUP(B7,CLASS!B:AH,23,FALSE)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</row>
    <row r="11" spans="1:54" x14ac:dyDescent="0.35">
      <c r="A11">
        <f>CLASS!A11</f>
        <v>115804</v>
      </c>
      <c r="B11" t="str">
        <f>CLASS!B11</f>
        <v>EE115804</v>
      </c>
      <c r="C11" t="str">
        <f>_xlfn.IFNA((VLOOKUP(A11,CLASS!A:AY,3,FALSE)),"")</f>
        <v>Sean</v>
      </c>
      <c r="D11" t="str">
        <f>_xlfn.IFNA((VLOOKUP(A11,CLASS!A:AY,4,FALSE)),"")</f>
        <v>Gamblen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VLOOKUP(B8,CLASS!B:AH,23,FALSE)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ref="T11:T14" si="3">IF(R80&gt;=1,R80,"")</f>
        <v/>
      </c>
    </row>
    <row r="12" spans="1:54" x14ac:dyDescent="0.35">
      <c r="A12">
        <f>CLASS!A12</f>
        <v>98171</v>
      </c>
      <c r="B12" t="str">
        <f>CLASS!B12</f>
        <v>EE98171</v>
      </c>
      <c r="C12" t="str">
        <f>_xlfn.IFNA((VLOOKUP(A12,CLASS!A:AY,3,FALSE)),"")</f>
        <v>Neil</v>
      </c>
      <c r="D12" t="str">
        <f>_xlfn.IFNA((VLOOKUP(A12,CLASS!A:AY,4,FALSE)),"")</f>
        <v>Lockton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VLOOKUP(B9,CLASS!B:AH,23,FALSE)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3"/>
        <v/>
      </c>
    </row>
    <row r="13" spans="1:54" hidden="1" x14ac:dyDescent="0.35">
      <c r="A13">
        <f>CLASS!A13</f>
        <v>102643</v>
      </c>
      <c r="B13" t="str">
        <f>CLASS!B13</f>
        <v>EE102643</v>
      </c>
      <c r="C13" t="str">
        <f>_xlfn.IFNA((VLOOKUP(A13,CLASS!A:AY,3,FALSE)),"")</f>
        <v>Pietro</v>
      </c>
      <c r="D13" t="str">
        <f>_xlfn.IFNA((VLOOKUP(A13,CLASS!A:AY,4,FALSE)),"")</f>
        <v>Mastroeni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3"/>
        <v/>
      </c>
    </row>
    <row r="14" spans="1:54" hidden="1" x14ac:dyDescent="0.35">
      <c r="A14">
        <f>CLASS!A14</f>
        <v>96738</v>
      </c>
      <c r="B14" t="str">
        <f>CLASS!B14</f>
        <v>EE96738</v>
      </c>
      <c r="C14" t="str">
        <f>_xlfn.IFNA((VLOOKUP(A14,CLASS!A:AY,3,FALSE)),"")</f>
        <v>Christopher</v>
      </c>
      <c r="D14" t="str">
        <f>_xlfn.IFNA((VLOOKUP(A14,CLASS!A:AY,4,FALSE)),"")</f>
        <v>Daniels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DOV</v>
      </c>
      <c r="K14" t="str">
        <f>_xlfn.IFNA((VLOOKUP(J14,DivisionLookup!A:B,2,FALSE)),"")</f>
        <v>North</v>
      </c>
      <c r="L14">
        <f>VLOOKUP(B14,CLASS!B:AH,21,FALSE)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A15">
        <f>CLASS!A15</f>
        <v>107759</v>
      </c>
      <c r="B15" t="str">
        <f>CLASS!B15</f>
        <v>EE107759</v>
      </c>
      <c r="C15" t="str">
        <f>_xlfn.IFNA((VLOOKUP(A15,CLASS!A:AY,3,FALSE)),"")</f>
        <v>James</v>
      </c>
      <c r="D15" t="str">
        <f>_xlfn.IFNA((VLOOKUP(A15,CLASS!A:AY,4,FALSE)),"")</f>
        <v>Attwood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VLOOKUP(B12,CLASS!B:AH,23,FALSE)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</row>
    <row r="16" spans="1:54" x14ac:dyDescent="0.35">
      <c r="A16">
        <f>CLASS!A16</f>
        <v>127052</v>
      </c>
      <c r="B16" t="str">
        <f>CLASS!B16</f>
        <v>EE127052</v>
      </c>
      <c r="C16" t="str">
        <f>_xlfn.IFNA((VLOOKUP(A16,CLASS!A:AY,3,FALSE)),"")</f>
        <v>James</v>
      </c>
      <c r="D16" t="str">
        <f>_xlfn.IFNA((VLOOKUP(A16,CLASS!A:AY,4,FALSE)),"")</f>
        <v>Bradley-Day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JNR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VLOOKUP(B13,CLASS!B:AH,23,FALSE)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x14ac:dyDescent="0.35">
      <c r="A17">
        <f>CLASS!A17</f>
        <v>128224</v>
      </c>
      <c r="B17" t="str">
        <f>CLASS!B17</f>
        <v>EE128224</v>
      </c>
      <c r="C17" t="str">
        <f>_xlfn.IFNA((VLOOKUP(A17,CLASS!A:AY,3,FALSE)),"")</f>
        <v>Joshua</v>
      </c>
      <c r="D17" t="str">
        <f>_xlfn.IFNA((VLOOKUP(A17,CLASS!A:AY,4,FALSE)),"")</f>
        <v>Brown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VLOOKUP(B14,CLASS!B:AH,23,FALSE)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hidden="1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</row>
    <row r="21" spans="1:48" hidden="1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ref="T21:T26" si="4">IF(R90&gt;=1,R90,"")</f>
        <v/>
      </c>
    </row>
    <row r="22" spans="1:48" x14ac:dyDescent="0.35">
      <c r="A22">
        <f>CLASS!A22</f>
        <v>2744</v>
      </c>
      <c r="B22" t="str">
        <f>CLASS!B22</f>
        <v>EE2744</v>
      </c>
      <c r="C22" t="str">
        <f>_xlfn.IFNA((VLOOKUP(A22,CLASS!A:AY,3,FALSE)),"")</f>
        <v>John</v>
      </c>
      <c r="D22" t="str">
        <f>_xlfn.IFNA((VLOOKUP(A22,CLASS!A:AY,4,FALSE)),"")</f>
        <v>Wells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VET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VLOOKUP(B19,CLASS!B:AH,23,FALSE)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4"/>
        <v/>
      </c>
    </row>
    <row r="23" spans="1:48" x14ac:dyDescent="0.35">
      <c r="A23">
        <f>CLASS!A23</f>
        <v>73876</v>
      </c>
      <c r="B23" t="str">
        <f>CLASS!B23</f>
        <v>EE73876</v>
      </c>
      <c r="C23" t="str">
        <f>_xlfn.IFNA((VLOOKUP(A23,CLASS!A:AY,3,FALSE)),"")</f>
        <v>Andrew</v>
      </c>
      <c r="D23" t="str">
        <f>_xlfn.IFNA((VLOOKUP(A23,CLASS!A:AY,4,FALSE)),"")</f>
        <v>Clifton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VLOOKUP(B20,CLASS!B:AH,23,FALSE)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4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CLASS!A24</f>
        <v>99093</v>
      </c>
      <c r="B24" t="str">
        <f>CLASS!B24</f>
        <v>EE99093</v>
      </c>
      <c r="C24" t="str">
        <f>_xlfn.IFNA((VLOOKUP(A24,CLASS!A:AY,3,FALSE)),"")</f>
        <v>Matthew</v>
      </c>
      <c r="D24" t="str">
        <f>_xlfn.IFNA((VLOOKUP(A24,CLASS!A:AY,4,FALSE)),"")</f>
        <v>Bedford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CAM</v>
      </c>
      <c r="K24" t="str">
        <f>_xlfn.IFNA((VLOOKUP(J24,DivisionLookup!A:B,2,FALSE)),"")</f>
        <v>North</v>
      </c>
      <c r="L24">
        <f>VLOOKUP(B21,CLASS!B:AH,23,FALSE)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4"/>
        <v/>
      </c>
    </row>
    <row r="25" spans="1:48" x14ac:dyDescent="0.35">
      <c r="A25">
        <f>CLASS!A25</f>
        <v>90948</v>
      </c>
      <c r="B25" t="str">
        <f>CLASS!B25</f>
        <v>EE90948</v>
      </c>
      <c r="C25" t="str">
        <f>_xlfn.IFNA((VLOOKUP(A25,CLASS!A:AY,3,FALSE)),"")</f>
        <v>Stephen</v>
      </c>
      <c r="D25" t="str">
        <f>_xlfn.IFNA((VLOOKUP(A25,CLASS!A:AY,4,FALSE)),"")</f>
        <v>Leonard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VLOOKUP(B22,CLASS!B:AH,23,FALSE)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4"/>
        <v/>
      </c>
    </row>
    <row r="26" spans="1:48" hidden="1" x14ac:dyDescent="0.35">
      <c r="A26">
        <f>CLASS!A26</f>
        <v>107743</v>
      </c>
      <c r="B26" t="str">
        <f>CLASS!B26</f>
        <v>EE107743</v>
      </c>
      <c r="C26" t="str">
        <f>_xlfn.IFNA((VLOOKUP(A26,CLASS!A:AY,3,FALSE)),"")</f>
        <v>Simon</v>
      </c>
      <c r="D26" t="str">
        <f>_xlfn.IFNA((VLOOKUP(A26,CLASS!A:AY,4,FALSE)),"")</f>
        <v>Roe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DOV</v>
      </c>
      <c r="K26" t="str">
        <f>_xlfn.IFNA((VLOOKUP(J26,DivisionLookup!A:B,2,FALSE)),"")</f>
        <v>North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4"/>
        <v/>
      </c>
    </row>
    <row r="27" spans="1:48" hidden="1" x14ac:dyDescent="0.35">
      <c r="A27">
        <f>CLASS!A27</f>
        <v>35315</v>
      </c>
      <c r="B27" t="str">
        <f>CLASS!B27</f>
        <v>EE35315</v>
      </c>
      <c r="C27" t="str">
        <f>_xlfn.IFNA((VLOOKUP(A27,CLASS!A:AY,3,FALSE)),"")</f>
        <v>Ivan</v>
      </c>
      <c r="D27" t="str">
        <f>_xlfn.IFNA((VLOOKUP(A27,CLASS!A:AY,4,FALSE)),"")</f>
        <v>Spencer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AGL</v>
      </c>
      <c r="K27" t="str">
        <f>_xlfn.IFNA((VLOOKUP(J27,DivisionLookup!A:B,2,FALSE)),"")</f>
        <v>South</v>
      </c>
      <c r="L27">
        <f>VLOOKUP(B27,CLASS!B:AH,21,FALSE)</f>
        <v>91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91</v>
      </c>
      <c r="S27" t="str">
        <f t="shared" si="1"/>
        <v/>
      </c>
    </row>
    <row r="28" spans="1:48" x14ac:dyDescent="0.35">
      <c r="A28">
        <f>CLASS!A28</f>
        <v>114638</v>
      </c>
      <c r="B28" t="str">
        <f>CLASS!B28</f>
        <v>EE114638</v>
      </c>
      <c r="C28" t="str">
        <f>_xlfn.IFNA((VLOOKUP(A28,CLASS!A:AY,3,FALSE)),"")</f>
        <v>Tristan</v>
      </c>
      <c r="D28" t="str">
        <f>_xlfn.IFNA((VLOOKUP(A28,CLASS!A:AY,4,FALSE)),"")</f>
        <v>Yeomans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DOV</v>
      </c>
      <c r="K28" t="str">
        <f>_xlfn.IFNA((VLOOKUP(J28,DivisionLookup!A:B,2,FALSE)),"")</f>
        <v>North</v>
      </c>
      <c r="L28">
        <f>VLOOKUP(B25,CLASS!B:AH,23,FALSE)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ref="T28:T29" si="5">IF(R97&gt;=1,R97,"")</f>
        <v/>
      </c>
    </row>
    <row r="29" spans="1:48" hidden="1" x14ac:dyDescent="0.35">
      <c r="A29">
        <f>CLASS!A29</f>
        <v>128948</v>
      </c>
      <c r="B29" t="str">
        <f>CLASS!B29</f>
        <v>EE128948</v>
      </c>
      <c r="C29" t="str">
        <f>_xlfn.IFNA((VLOOKUP(A29,CLASS!A:AY,3,FALSE)),"")</f>
        <v>Lee</v>
      </c>
      <c r="D29" t="str">
        <f>_xlfn.IFNA((VLOOKUP(A29,CLASS!A:AY,4,FALSE)),"")</f>
        <v>Knight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VLOOKUP(B29,CLASS!B:AH,21,FALSE)</f>
        <v>91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91</v>
      </c>
      <c r="S29" t="str">
        <f t="shared" si="1"/>
        <v/>
      </c>
      <c r="T29" t="str">
        <f t="shared" si="5"/>
        <v/>
      </c>
    </row>
    <row r="30" spans="1:48" hidden="1" x14ac:dyDescent="0.35">
      <c r="A30">
        <f>CLASS!A30</f>
        <v>127262</v>
      </c>
      <c r="B30" t="str">
        <f>CLASS!B30</f>
        <v>EE127262</v>
      </c>
      <c r="C30" t="str">
        <f>_xlfn.IFNA((VLOOKUP(A30,CLASS!A:AY,3,FALSE)),"")</f>
        <v>Jaymie</v>
      </c>
      <c r="D30" t="str">
        <f>_xlfn.IFNA((VLOOKUP(A30,CLASS!A:AY,4,FALSE)),"")</f>
        <v>Sole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VLOOKUP(B30,CLASS!B:AH,21,FALSE)</f>
        <v>87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87</v>
      </c>
      <c r="S30" t="str">
        <f t="shared" si="1"/>
        <v/>
      </c>
    </row>
    <row r="31" spans="1:48" hidden="1" x14ac:dyDescent="0.35">
      <c r="A31">
        <f>CLASS!A31</f>
        <v>125843</v>
      </c>
      <c r="B31" t="str">
        <f>CLASS!B31</f>
        <v>EE125843</v>
      </c>
      <c r="C31" t="str">
        <f>_xlfn.IFNA((VLOOKUP(A31,CLASS!A:AY,3,FALSE)),"")</f>
        <v>Matt</v>
      </c>
      <c r="D31" t="str">
        <f>_xlfn.IFNA((VLOOKUP(A31,CLASS!A:AY,4,FALSE)),"")</f>
        <v>Peddle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JNR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VLOOKUP(B31,CLASS!B:AH,21,FALSE)</f>
        <v>86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86</v>
      </c>
      <c r="S31" t="str">
        <f t="shared" si="1"/>
        <v/>
      </c>
      <c r="T31" t="str">
        <f>IF(R100&gt;=1,R100,"")</f>
        <v/>
      </c>
    </row>
    <row r="32" spans="1:48" hidden="1" x14ac:dyDescent="0.35">
      <c r="A32">
        <f>CLASS!A32</f>
        <v>120278</v>
      </c>
      <c r="B32" t="str">
        <f>CLASS!B32</f>
        <v>EE120278</v>
      </c>
      <c r="C32" t="str">
        <f>_xlfn.IFNA((VLOOKUP(A32,CLASS!A:AY,3,FALSE)),"")</f>
        <v>Robert</v>
      </c>
      <c r="D32" t="str">
        <f>_xlfn.IFNA((VLOOKUP(A32,CLASS!A:AY,4,FALSE)),"")</f>
        <v>Allen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SNR</v>
      </c>
      <c r="J32" t="str">
        <f>_xlfn.IFNA((VLOOKUP(A32,CLASS!A:AY,10,FALSE)),"")</f>
        <v>ST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</row>
    <row r="33" spans="1:48" hidden="1" x14ac:dyDescent="0.35">
      <c r="A33">
        <f>CLASS!A33</f>
        <v>120341</v>
      </c>
      <c r="B33" t="str">
        <f>CLASS!B33</f>
        <v>EE120341</v>
      </c>
      <c r="C33" t="str">
        <f>_xlfn.IFNA((VLOOKUP(A33,CLASS!A:AY,3,FALSE)),"")</f>
        <v>Nick</v>
      </c>
      <c r="D33" t="str">
        <f>_xlfn.IFNA((VLOOKUP(A33,CLASS!A:AY,4,FALSE)),"")</f>
        <v>Carter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SNR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VLOOKUP(B33,CLASS!B:AH,21,FALSE)</f>
        <v>84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84</v>
      </c>
      <c r="S33" t="str">
        <f t="shared" si="1"/>
        <v/>
      </c>
    </row>
    <row r="34" spans="1:48" hidden="1" x14ac:dyDescent="0.35">
      <c r="A34">
        <f>CLASS!A34</f>
        <v>116977</v>
      </c>
      <c r="B34" t="str">
        <f>CLASS!B34</f>
        <v>EE116977</v>
      </c>
      <c r="C34" t="str">
        <f>_xlfn.IFNA((VLOOKUP(A34,CLASS!A:AY,3,FALSE)),"")</f>
        <v>Taylor</v>
      </c>
      <c r="D34" t="str">
        <f>_xlfn.IFNA((VLOOKUP(A34,CLASS!A:AY,4,FALSE)),"")</f>
        <v>Hedgecock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</row>
    <row r="35" spans="1:48" x14ac:dyDescent="0.35">
      <c r="A35">
        <f>CLASS!A35</f>
        <v>104418</v>
      </c>
      <c r="B35" t="str">
        <f>CLASS!B35</f>
        <v>EE104418</v>
      </c>
      <c r="C35" t="str">
        <f>_xlfn.IFNA((VLOOKUP(A35,CLASS!A:AY,3,FALSE)),"")</f>
        <v>Keith</v>
      </c>
      <c r="D35" t="str">
        <f>_xlfn.IFNA((VLOOKUP(A35,CLASS!A:AY,4,FALSE)),"")</f>
        <v>Hodgkinson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VET</v>
      </c>
      <c r="J35" t="str">
        <f>_xlfn.IFNA((VLOOKUP(A35,CLASS!A:AY,10,FALSE)),"")</f>
        <v>DOV</v>
      </c>
      <c r="K35" t="str">
        <f>_xlfn.IFNA((VLOOKUP(J35,DivisionLookup!A:B,2,FALSE)),"")</f>
        <v>North</v>
      </c>
      <c r="L35">
        <f>VLOOKUP(B32,CLASS!B:AH,23,FALSE)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</row>
    <row r="36" spans="1:48" x14ac:dyDescent="0.35">
      <c r="A36">
        <f>CLASS!A36</f>
        <v>91579</v>
      </c>
      <c r="B36" t="str">
        <f>CLASS!B36</f>
        <v>EE91579</v>
      </c>
      <c r="C36" t="str">
        <f>_xlfn.IFNA((VLOOKUP(A36,CLASS!A:AY,3,FALSE)),"")</f>
        <v>Phil</v>
      </c>
      <c r="D36" t="str">
        <f>_xlfn.IFNA((VLOOKUP(A36,CLASS!A:AY,4,FALSE)),"")</f>
        <v>Easeman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EJC</v>
      </c>
      <c r="K36" t="str">
        <f>_xlfn.IFNA((VLOOKUP(J36,DivisionLookup!A:B,2,FALSE)),"")</f>
        <v>South</v>
      </c>
      <c r="L36">
        <f>VLOOKUP(B33,CLASS!B:AH,23,FALSE)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</row>
    <row r="37" spans="1:48" x14ac:dyDescent="0.35">
      <c r="A37">
        <f>CLASS!A37</f>
        <v>129151</v>
      </c>
      <c r="B37" t="str">
        <f>CLASS!B37</f>
        <v>EE129151</v>
      </c>
      <c r="C37" t="str">
        <f>_xlfn.IFNA((VLOOKUP(A37,CLASS!A:AY,3,FALSE)),"")</f>
        <v>Paul</v>
      </c>
      <c r="D37" t="str">
        <f>_xlfn.IFNA((VLOOKUP(A37,CLASS!A:AY,4,FALSE)),"")</f>
        <v>Finney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VLOOKUP(B34,CLASS!B:AH,23,FALSE)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hidden="1" x14ac:dyDescent="0.35">
      <c r="A38">
        <f>CLASS!A38</f>
        <v>119703</v>
      </c>
      <c r="B38" t="str">
        <f>CLASS!B38</f>
        <v>EE119703</v>
      </c>
      <c r="C38" t="str">
        <f>_xlfn.IFNA((VLOOKUP(A38,CLASS!A:AY,3,FALSE)),"")</f>
        <v>Jason</v>
      </c>
      <c r="D38" t="str">
        <f>_xlfn.IFNA((VLOOKUP(A38,CLASS!A:AY,4,FALSE)),"")</f>
        <v>Mclean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VLOOKUP(B38,CLASS!B:AH,21,FALSE)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</row>
    <row r="39" spans="1:48" x14ac:dyDescent="0.35">
      <c r="A39">
        <f>CLASS!A39</f>
        <v>136284</v>
      </c>
      <c r="B39" t="str">
        <f>CLASS!B39</f>
        <v>EE136284</v>
      </c>
      <c r="C39" t="str">
        <f>_xlfn.IFNA((VLOOKUP(A39,CLASS!A:AY,3,FALSE)),"")</f>
        <v>Matthew</v>
      </c>
      <c r="D39" t="str">
        <f>_xlfn.IFNA((VLOOKUP(A39,CLASS!A:AY,4,FALSE)),"")</f>
        <v>Haffenden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VLOOKUP(B36,CLASS!B:AH,23,FALSE)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ref="T39:T42" si="6">IF(R108&gt;=1,R108,"")</f>
        <v/>
      </c>
    </row>
    <row r="40" spans="1:48" x14ac:dyDescent="0.35">
      <c r="A40">
        <f>CLASS!A40</f>
        <v>88473</v>
      </c>
      <c r="B40" t="str">
        <f>CLASS!B40</f>
        <v>EE88473</v>
      </c>
      <c r="C40" t="str">
        <f>_xlfn.IFNA((VLOOKUP(A40,CLASS!A:AY,3,FALSE)),"")</f>
        <v>Robert</v>
      </c>
      <c r="D40" t="str">
        <f>_xlfn.IFNA((VLOOKUP(A40,CLASS!A:AY,4,FALSE)),"")</f>
        <v>Taylor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VLOOKUP(B37,CLASS!B:AH,23,FALSE)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6"/>
        <v/>
      </c>
    </row>
    <row r="41" spans="1:48" hidden="1" x14ac:dyDescent="0.35">
      <c r="A41">
        <f>CLASS!A41</f>
        <v>99919</v>
      </c>
      <c r="B41" t="str">
        <f>CLASS!B41</f>
        <v>EE99919</v>
      </c>
      <c r="C41" t="str">
        <f>_xlfn.IFNA((VLOOKUP(A41,CLASS!A:AY,3,FALSE)),"")</f>
        <v>Matthew</v>
      </c>
      <c r="D41" t="str">
        <f>_xlfn.IFNA((VLOOKUP(A41,CLASS!A:AY,4,FALSE)),"")</f>
        <v>Sheppard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6"/>
        <v/>
      </c>
    </row>
    <row r="42" spans="1:48" x14ac:dyDescent="0.35">
      <c r="A42">
        <f>CLASS!A42</f>
        <v>126704</v>
      </c>
      <c r="B42" t="str">
        <f>CLASS!B42</f>
        <v>EE126704</v>
      </c>
      <c r="C42" t="str">
        <f>_xlfn.IFNA((VLOOKUP(A42,CLASS!A:AY,3,FALSE)),"")</f>
        <v>Jussi</v>
      </c>
      <c r="D42" t="str">
        <f>_xlfn.IFNA((VLOOKUP(A42,CLASS!A:AY,4,FALSE)),"")</f>
        <v>Maki-Hokkonen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VLOOKUP(B39,CLASS!B:AH,23,FALSE)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6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hidden="1" x14ac:dyDescent="0.35">
      <c r="A43">
        <f>CLASS!A43</f>
        <v>123128</v>
      </c>
      <c r="B43" t="str">
        <f>CLASS!B43</f>
        <v>EE123128</v>
      </c>
      <c r="C43" t="str">
        <f>_xlfn.IFNA((VLOOKUP(A43,CLASS!A:AY,3,FALSE)),"")</f>
        <v>Brody</v>
      </c>
      <c r="D43" t="str">
        <f>_xlfn.IFNA((VLOOKUP(A43,CLASS!A:AY,4,FALSE)),"")</f>
        <v>Woollard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JNR</v>
      </c>
      <c r="J43" t="str">
        <f>_xlfn.IFNA((VLOOKUP(A43,CLASS!A:AY,10,FALSE)),"")</f>
        <v>DOV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</row>
    <row r="44" spans="1:48" x14ac:dyDescent="0.35">
      <c r="A44">
        <f>CLASS!A44</f>
        <v>128615</v>
      </c>
      <c r="B44" t="str">
        <f>CLASS!B44</f>
        <v>EE128615</v>
      </c>
      <c r="C44" t="str">
        <f>_xlfn.IFNA((VLOOKUP(A44,CLASS!A:AY,3,FALSE)),"")</f>
        <v>Kevin</v>
      </c>
      <c r="D44" t="str">
        <f>_xlfn.IFNA((VLOOKUP(A44,CLASS!A:AY,4,FALSE)),"")</f>
        <v>Cummins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VLOOKUP(B41,CLASS!B:AH,23,FALSE)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</row>
    <row r="45" spans="1:48" x14ac:dyDescent="0.35">
      <c r="A45">
        <f>CLASS!A45</f>
        <v>124370</v>
      </c>
      <c r="B45" t="str">
        <f>CLASS!B45</f>
        <v>EE124370</v>
      </c>
      <c r="C45" t="str">
        <f>_xlfn.IFNA((VLOOKUP(A45,CLASS!A:AY,3,FALSE)),"")</f>
        <v>Amy</v>
      </c>
      <c r="D45" t="str">
        <f>_xlfn.IFNA((VLOOKUP(A45,CLASS!A:AY,4,FALSE)),"")</f>
        <v>Easeman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LDJ</v>
      </c>
      <c r="J45" t="str">
        <f>_xlfn.IFNA((VLOOKUP(A45,CLASS!A:AY,10,FALSE)),"")</f>
        <v>EJC</v>
      </c>
      <c r="K45" t="str">
        <f>_xlfn.IFNA((VLOOKUP(J45,DivisionLookup!A:B,2,FALSE)),"")</f>
        <v>South</v>
      </c>
      <c r="L45">
        <f>VLOOKUP(B42,CLASS!B:AH,23,FALSE)</f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ref="T45:T48" si="7">IF(R114&gt;=1,R114,"")</f>
        <v/>
      </c>
    </row>
    <row r="46" spans="1:48" x14ac:dyDescent="0.35">
      <c r="A46">
        <f>CLASS!A46</f>
        <v>125734</v>
      </c>
      <c r="B46" t="str">
        <f>CLASS!B46</f>
        <v>EE125734</v>
      </c>
      <c r="C46" t="str">
        <f>_xlfn.IFNA((VLOOKUP(A46,CLASS!A:AY,3,FALSE)),"")</f>
        <v>Stephen</v>
      </c>
      <c r="D46" t="str">
        <f>_xlfn.IFNA((VLOOKUP(A46,CLASS!A:AY,4,FALSE)),"")</f>
        <v>Harrup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CAM</v>
      </c>
      <c r="K46" t="str">
        <f>_xlfn.IFNA((VLOOKUP(J46,DivisionLookup!A:B,2,FALSE)),"")</f>
        <v>North</v>
      </c>
      <c r="L46">
        <f>VLOOKUP(B43,CLASS!B:AH,23,FALSE)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7"/>
        <v/>
      </c>
    </row>
    <row r="47" spans="1:48" x14ac:dyDescent="0.35">
      <c r="A47">
        <f>CLASS!A47</f>
        <v>110569</v>
      </c>
      <c r="B47" t="str">
        <f>CLASS!B47</f>
        <v>EE110569</v>
      </c>
      <c r="C47" t="str">
        <f>_xlfn.IFNA((VLOOKUP(A47,CLASS!A:AY,3,FALSE)),"")</f>
        <v>Dean</v>
      </c>
      <c r="D47" t="str">
        <f>_xlfn.IFNA((VLOOKUP(A47,CLASS!A:AY,4,FALSE)),"")</f>
        <v>Quince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>
        <f>VLOOKUP(B44,CLASS!B:AH,23,FALSE)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7"/>
        <v/>
      </c>
    </row>
    <row r="48" spans="1:48" hidden="1" x14ac:dyDescent="0.35">
      <c r="A48">
        <f>CLASS!A48</f>
        <v>71507</v>
      </c>
      <c r="B48" t="str">
        <f>CLASS!B48</f>
        <v>EE71507</v>
      </c>
      <c r="C48" t="str">
        <f>_xlfn.IFNA((VLOOKUP(A48,CLASS!A:AY,3,FALSE)),"")</f>
        <v>Stuart</v>
      </c>
      <c r="D48" t="str">
        <f>_xlfn.IFNA((VLOOKUP(A48,CLASS!A:AY,4,FALSE)),"")</f>
        <v>Earl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7"/>
        <v/>
      </c>
    </row>
    <row r="49" spans="1:48" x14ac:dyDescent="0.35">
      <c r="A49">
        <f>CLASS!A49</f>
        <v>89952</v>
      </c>
      <c r="B49" t="str">
        <f>CLASS!B49</f>
        <v>EE89952</v>
      </c>
      <c r="C49" t="str">
        <f>_xlfn.IFNA((VLOOKUP(A49,CLASS!A:AY,3,FALSE)),"")</f>
        <v>Alan</v>
      </c>
      <c r="D49" t="str">
        <f>_xlfn.IFNA((VLOOKUP(A49,CLASS!A:AY,4,FALSE)),"")</f>
        <v>Stronge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VET</v>
      </c>
      <c r="J49" t="str">
        <f>_xlfn.IFNA((VLOOKUP(A49,CLASS!A:AY,10,FALSE)),"")</f>
        <v>CAM</v>
      </c>
      <c r="K49" t="str">
        <f>_xlfn.IFNA((VLOOKUP(J49,DivisionLookup!A:B,2,FALSE)),"")</f>
        <v>North</v>
      </c>
      <c r="L49">
        <f>VLOOKUP(B46,CLASS!B:AH,23,FALSE)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</row>
    <row r="50" spans="1:48" hidden="1" x14ac:dyDescent="0.35">
      <c r="A50">
        <f>CLASS!A50</f>
        <v>133354</v>
      </c>
      <c r="B50" t="str">
        <f>CLASS!B50</f>
        <v>EE133354</v>
      </c>
      <c r="C50" t="str">
        <f>_xlfn.IFNA((VLOOKUP(A50,CLASS!A:AY,3,FALSE)),"")</f>
        <v>James</v>
      </c>
      <c r="D50" t="str">
        <f>_xlfn.IFNA((VLOOKUP(A50,CLASS!A:AY,4,FALSE)),"")</f>
        <v>Bailey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CAM</v>
      </c>
      <c r="K50" t="str">
        <f>_xlfn.IFNA((VLOOKUP(J50,DivisionLookup!A:B,2,FALSE)),"")</f>
        <v>North</v>
      </c>
      <c r="L50">
        <f>VLOOKUP(B50,CLASS!B:AH,21,FALSE)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>IF(R119&gt;=1,R119,"")</f>
        <v/>
      </c>
    </row>
    <row r="51" spans="1:48" x14ac:dyDescent="0.35">
      <c r="A51">
        <f>CLASS!A51</f>
        <v>2009</v>
      </c>
      <c r="B51" t="str">
        <f>CLASS!B51</f>
        <v>EE2009</v>
      </c>
      <c r="C51" t="str">
        <f>_xlfn.IFNA((VLOOKUP(A51,CLASS!A:AY,3,FALSE)),"")</f>
        <v>Dennis</v>
      </c>
      <c r="D51" t="str">
        <f>_xlfn.IFNA((VLOOKUP(A51,CLASS!A:AY,4,FALSE)),"")</f>
        <v>Pettitt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VET</v>
      </c>
      <c r="J51" t="str">
        <f>_xlfn.IFNA((VLOOKUP(A51,CLASS!A:AY,10,FALSE)),"")</f>
        <v>CAM</v>
      </c>
      <c r="K51" t="str">
        <f>_xlfn.IFNA((VLOOKUP(J51,DivisionLookup!A:B,2,FALSE)),"")</f>
        <v>North</v>
      </c>
      <c r="L51">
        <f>VLOOKUP(B48,CLASS!B:AH,23,FALSE)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</row>
    <row r="52" spans="1:48" x14ac:dyDescent="0.35">
      <c r="A52">
        <f>CLASS!A52</f>
        <v>127777</v>
      </c>
      <c r="B52" t="str">
        <f>CLASS!B52</f>
        <v>EE127777</v>
      </c>
      <c r="C52" t="str">
        <f>_xlfn.IFNA((VLOOKUP(A52,CLASS!A:AY,3,FALSE)),"")</f>
        <v>John</v>
      </c>
      <c r="D52" t="str">
        <f>_xlfn.IFNA((VLOOKUP(A52,CLASS!A:AY,4,FALSE)),"")</f>
        <v>Cooper</v>
      </c>
      <c r="E52" t="str">
        <f>_xlfn.IFNA(VLOOKUP(A52,CLASS!A:I,5,FALSE),"")</f>
        <v>A</v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VLOOKUP(B49,CLASS!B:AH,23,FALSE)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ref="T52:T55" si="8">IF(R121&gt;=1,R121,"")</f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CLASS!A53</f>
        <v>127058</v>
      </c>
      <c r="B53" t="str">
        <f>CLASS!B53</f>
        <v>EE127058</v>
      </c>
      <c r="C53" t="str">
        <f>_xlfn.IFNA((VLOOKUP(A53,CLASS!A:AY,3,FALSE)),"")</f>
        <v>Rebecca</v>
      </c>
      <c r="D53" t="str">
        <f>_xlfn.IFNA((VLOOKUP(A53,CLASS!A:AY,4,FALSE)),"")</f>
        <v>Clifton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LDY</v>
      </c>
      <c r="J53" t="str">
        <f>_xlfn.IFNA((VLOOKUP(A53,CLASS!A:AY,10,FALSE)),"")</f>
        <v>ST</v>
      </c>
      <c r="K53" t="str">
        <f>_xlfn.IFNA((VLOOKUP(J53,DivisionLookup!A:B,2,FALSE)),"")</f>
        <v>North</v>
      </c>
      <c r="L53">
        <f>VLOOKUP(B53,CLASS!B:AH,21,FALSE)</f>
        <v>0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8"/>
        <v/>
      </c>
    </row>
    <row r="54" spans="1:48" x14ac:dyDescent="0.35">
      <c r="A54">
        <f>CLASS!A54</f>
        <v>135536</v>
      </c>
      <c r="B54" t="str">
        <f>CLASS!B54</f>
        <v>EE135536</v>
      </c>
      <c r="C54" t="str">
        <f>_xlfn.IFNA((VLOOKUP(A54,CLASS!A:AY,3,FALSE)),"")</f>
        <v>Daniel</v>
      </c>
      <c r="D54" t="str">
        <f>_xlfn.IFNA((VLOOKUP(A54,CLASS!A:AY,4,FALSE)),"")</f>
        <v>King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CLT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VLOOKUP(B51,CLASS!B:AH,23,FALSE)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8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hidden="1" x14ac:dyDescent="0.35">
      <c r="A55">
        <f>CLASS!A55</f>
        <v>131219</v>
      </c>
      <c r="B55" t="str">
        <f>CLASS!B55</f>
        <v>EE131219</v>
      </c>
      <c r="C55" t="str">
        <f>_xlfn.IFNA((VLOOKUP(A55,CLASS!A:AY,3,FALSE)),"")</f>
        <v>Mark</v>
      </c>
      <c r="D55" t="str">
        <f>_xlfn.IFNA((VLOOKUP(A55,CLASS!A:AY,4,FALSE)),"")</f>
        <v>Hobbs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VLOOKUP(B55,CLASS!B:AH,21,FALSE)</f>
        <v>81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86</v>
      </c>
      <c r="S55" t="str">
        <f t="shared" si="1"/>
        <v/>
      </c>
      <c r="T55" t="str">
        <f t="shared" si="8"/>
        <v/>
      </c>
    </row>
    <row r="56" spans="1:48" hidden="1" x14ac:dyDescent="0.35">
      <c r="A56">
        <f>CLASS!A56</f>
        <v>88361</v>
      </c>
      <c r="B56" t="str">
        <f>CLASS!B56</f>
        <v>EE88361</v>
      </c>
      <c r="C56" t="str">
        <f>_xlfn.IFNA((VLOOKUP(A56,CLASS!A:AY,3,FALSE)),"")</f>
        <v>Tony</v>
      </c>
      <c r="D56" t="str">
        <f>_xlfn.IFNA((VLOOKUP(A56,CLASS!A:AY,4,FALSE)),"")</f>
        <v>Leonard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VET</v>
      </c>
      <c r="J56" t="str">
        <f>_xlfn.IFNA((VLOOKUP(A56,CLASS!A:AY,10,FALSE)),"")</f>
        <v>ST</v>
      </c>
      <c r="K56" t="str">
        <f>_xlfn.IFNA((VLOOKUP(J56,DivisionLookup!A:B,2,FALSE)),"")</f>
        <v>North</v>
      </c>
      <c r="L56">
        <f>VLOOKUP(B56,CLASS!B:AH,21,FALSE)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</row>
    <row r="57" spans="1:48" x14ac:dyDescent="0.35">
      <c r="A57">
        <f>CLASS!A57</f>
        <v>61</v>
      </c>
      <c r="B57" t="str">
        <f>CLASS!B57</f>
        <v>EE61</v>
      </c>
      <c r="C57" t="str">
        <f>_xlfn.IFNA((VLOOKUP(A57,CLASS!A:AY,3,FALSE)),"")</f>
        <v>Chris</v>
      </c>
      <c r="D57" t="str">
        <f>_xlfn.IFNA((VLOOKUP(A57,CLASS!A:AY,4,FALSE)),"")</f>
        <v>Morgan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VLOOKUP(B54,CLASS!B:AH,23,FALSE)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>IF(R126&gt;=1,R126,"")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hidden="1" x14ac:dyDescent="0.35">
      <c r="A58">
        <f>CLASS!A58</f>
        <v>50101</v>
      </c>
      <c r="B58" t="str">
        <f>CLASS!B58</f>
        <v>EE50101</v>
      </c>
      <c r="C58" t="str">
        <f>_xlfn.IFNA((VLOOKUP(A58,CLASS!A:AY,3,FALSE)),"")</f>
        <v>Adrian</v>
      </c>
      <c r="D58" t="str">
        <f>_xlfn.IFNA((VLOOKUP(A58,CLASS!A:AY,4,FALSE)),"")</f>
        <v>Samways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VLOOKUP(B58,CLASS!B:AH,21,FALSE)</f>
        <v>82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87</v>
      </c>
      <c r="S58" t="str">
        <f t="shared" si="1"/>
        <v/>
      </c>
    </row>
    <row r="59" spans="1:48" x14ac:dyDescent="0.35">
      <c r="A59">
        <f>CLASS!A59</f>
        <v>118844</v>
      </c>
      <c r="B59" t="str">
        <f>CLASS!B59</f>
        <v>EE118844</v>
      </c>
      <c r="C59" t="str">
        <f>_xlfn.IFNA((VLOOKUP(A59,CLASS!A:AY,3,FALSE)),"")</f>
        <v>Alan</v>
      </c>
      <c r="D59" t="str">
        <f>_xlfn.IFNA((VLOOKUP(A59,CLASS!A:AY,4,FALSE)),"")</f>
        <v>Tyte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SNR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f>VLOOKUP(B56,CLASS!B:AH,23,FALSE)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</row>
    <row r="60" spans="1:48" hidden="1" x14ac:dyDescent="0.35">
      <c r="A60">
        <f>CLASS!A60</f>
        <v>133056</v>
      </c>
      <c r="B60" t="str">
        <f>CLASS!B60</f>
        <v>EE133056</v>
      </c>
      <c r="C60" t="str">
        <f>_xlfn.IFNA((VLOOKUP(A60,CLASS!A:AY,3,FALSE)),"")</f>
        <v>David</v>
      </c>
      <c r="D60" t="str">
        <f>_xlfn.IFNA((VLOOKUP(A60,CLASS!A:AY,4,FALSE)),"")</f>
        <v>Lucas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VLOOKUP(B60,CLASS!B:AH,21,FALSE)</f>
        <v>79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84</v>
      </c>
      <c r="S60" t="str">
        <f t="shared" si="1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hidden="1" x14ac:dyDescent="0.35">
      <c r="A61">
        <f>CLASS!A61</f>
        <v>122340</v>
      </c>
      <c r="B61" t="str">
        <f>CLASS!B61</f>
        <v>EE122340</v>
      </c>
      <c r="C61" t="str">
        <f>_xlfn.IFNA((VLOOKUP(A61,CLASS!A:AY,3,FALSE)),"")</f>
        <v>Stephen</v>
      </c>
      <c r="D61" t="str">
        <f>_xlfn.IFNA((VLOOKUP(A61,CLASS!A:AY,4,FALSE)),"")</f>
        <v>Ogden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</row>
    <row r="62" spans="1:48" hidden="1" x14ac:dyDescent="0.35">
      <c r="A62">
        <f>CLASS!A62</f>
        <v>129846</v>
      </c>
      <c r="B62" t="str">
        <f>CLASS!B62</f>
        <v>EE129846</v>
      </c>
      <c r="C62" t="str">
        <f>_xlfn.IFNA((VLOOKUP(A62,CLASS!A:AY,3,FALSE)),"")</f>
        <v>Christopher</v>
      </c>
      <c r="D62" t="str">
        <f>_xlfn.IFNA((VLOOKUP(A62,CLASS!A:AY,4,FALSE)),"")</f>
        <v>Peacock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VLOOKUP(B62,CLASS!B:AH,21,FALSE)</f>
        <v>79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84</v>
      </c>
      <c r="S62" t="str">
        <f t="shared" si="1"/>
        <v/>
      </c>
      <c r="T62" t="str">
        <f>IF(R131&gt;=1,R131,"")</f>
        <v/>
      </c>
    </row>
    <row r="63" spans="1:48" hidden="1" x14ac:dyDescent="0.35">
      <c r="A63">
        <f>CLASS!A63</f>
        <v>114307</v>
      </c>
      <c r="B63" t="str">
        <f>CLASS!B63</f>
        <v>EE114307</v>
      </c>
      <c r="C63" t="str">
        <f>_xlfn.IFNA((VLOOKUP(A63,CLASS!A:AY,3,FALSE)),"")</f>
        <v>Karl</v>
      </c>
      <c r="D63" t="str">
        <f>_xlfn.IFNA((VLOOKUP(A63,CLASS!A:AY,4,FALSE)),"")</f>
        <v>Burnage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ST</v>
      </c>
      <c r="K63" t="str">
        <f>_xlfn.IFNA((VLOOKUP(J63,DivisionLookup!A:B,2,FALSE)),"")</f>
        <v>North</v>
      </c>
      <c r="L63">
        <f>VLOOKUP(B63,CLASS!B:AH,21,FALSE)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x14ac:dyDescent="0.35">
      <c r="A64">
        <f>CLASS!A64</f>
        <v>128767</v>
      </c>
      <c r="B64" t="str">
        <f>CLASS!B64</f>
        <v>EE128767</v>
      </c>
      <c r="C64" t="str">
        <f>_xlfn.IFNA((VLOOKUP(A64,CLASS!A:AY,3,FALSE)),"")</f>
        <v>Martin</v>
      </c>
      <c r="D64" t="str">
        <f>_xlfn.IFNA((VLOOKUP(A64,CLASS!A:AY,4,FALSE)),"")</f>
        <v>Walmsley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DOV</v>
      </c>
      <c r="K64" t="str">
        <f>_xlfn.IFNA((VLOOKUP(J64,DivisionLookup!A:B,2,FALSE)),"")</f>
        <v>North</v>
      </c>
      <c r="L64">
        <f>VLOOKUP(B61,CLASS!B:AH,23,FALSE)</f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>IF(R133&gt;=1,R133,"")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35">
      <c r="A65">
        <f>CLASS!A65</f>
        <v>128552</v>
      </c>
      <c r="B65" t="str">
        <f>CLASS!B65</f>
        <v>EE128552</v>
      </c>
      <c r="C65" t="str">
        <f>_xlfn.IFNA((VLOOKUP(A65,CLASS!A:AY,3,FALSE)),"")</f>
        <v>David</v>
      </c>
      <c r="D65" t="str">
        <f>_xlfn.IFNA((VLOOKUP(A65,CLASS!A:AY,4,FALSE)),"")</f>
        <v>Green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VLOOKUP(B62,CLASS!B:AH,23,FALSE)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hidden="1" x14ac:dyDescent="0.35">
      <c r="A66">
        <f>CLASS!A66</f>
        <v>116236</v>
      </c>
      <c r="B66" t="str">
        <f>CLASS!B66</f>
        <v>EE116236</v>
      </c>
      <c r="C66" t="str">
        <f>_xlfn.IFNA((VLOOKUP(A66,CLASS!A:AY,3,FALSE)),"")</f>
        <v>Adrian</v>
      </c>
      <c r="D66" t="str">
        <f>_xlfn.IFNA((VLOOKUP(A66,CLASS!A:AY,4,FALSE)),"")</f>
        <v>Salt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SNR</v>
      </c>
      <c r="J66" t="str">
        <f>_xlfn.IFNA((VLOOKUP(A66,CLASS!A:AY,10,FALSE)),"")</f>
        <v>DOV</v>
      </c>
      <c r="K66" t="str">
        <f>_xlfn.IFNA((VLOOKUP(J66,DivisionLookup!A:B,2,FALSE)),"")</f>
        <v>North</v>
      </c>
      <c r="L66">
        <f>VLOOKUP(B66,CLASS!B:AH,21,FALSE)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  <c r="T66" t="str">
        <f t="shared" ref="T66:T70" si="9">IF(R135&gt;=1,R135,"")</f>
        <v/>
      </c>
    </row>
    <row r="67" spans="1:48" hidden="1" x14ac:dyDescent="0.35">
      <c r="A67">
        <f>CLASS!A67</f>
        <v>92229</v>
      </c>
      <c r="B67" t="str">
        <f>CLASS!B67</f>
        <v>EE92229</v>
      </c>
      <c r="C67" t="str">
        <f>_xlfn.IFNA((VLOOKUP(A67,CLASS!A:AY,3,FALSE)),"")</f>
        <v>Dean</v>
      </c>
      <c r="D67" t="str">
        <f>_xlfn.IFNA((VLOOKUP(A67,CLASS!A:AY,4,FALSE)),"")</f>
        <v>Cann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CAM</v>
      </c>
      <c r="K67" t="str">
        <f>_xlfn.IFNA((VLOOKUP(J67,DivisionLookup!A:B,2,FALSE)),"")</f>
        <v>North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10">_xlfn.IFNA(IF(IF(L67,L67+M67,0)&lt;=100,IF(L67,L67+M67,0),100),)</f>
        <v>0</v>
      </c>
      <c r="S67" t="str">
        <f t="shared" ref="S67:S130" si="11">IF(R137&gt;1,J137,"")</f>
        <v/>
      </c>
      <c r="T67" t="str">
        <f t="shared" si="9"/>
        <v/>
      </c>
    </row>
    <row r="68" spans="1:48" hidden="1" x14ac:dyDescent="0.35">
      <c r="A68">
        <f>CLASS!A68</f>
        <v>107279</v>
      </c>
      <c r="B68" t="str">
        <f>CLASS!B68</f>
        <v>EE107279</v>
      </c>
      <c r="C68" t="str">
        <f>_xlfn.IFNA((VLOOKUP(A68,CLASS!A:AY,3,FALSE)),"")</f>
        <v>Andrew</v>
      </c>
      <c r="D68" t="str">
        <f>_xlfn.IFNA((VLOOKUP(A68,CLASS!A:AY,4,FALSE)),"")</f>
        <v>Anderson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VLOOKUP(B68,CLASS!B:AH,21,FALSE)</f>
        <v>77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10"/>
        <v>82</v>
      </c>
      <c r="S68" t="str">
        <f t="shared" si="11"/>
        <v/>
      </c>
      <c r="T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35">
      <c r="A69">
        <f>CLASS!A69</f>
        <v>133250</v>
      </c>
      <c r="B69" t="str">
        <f>CLASS!B69</f>
        <v>EE133250</v>
      </c>
      <c r="C69" t="str">
        <f>_xlfn.IFNA((VLOOKUP(A69,CLASS!A:AY,3,FALSE)),"")</f>
        <v>James</v>
      </c>
      <c r="D69" t="str">
        <f>_xlfn.IFNA((VLOOKUP(A69,CLASS!A:AY,4,FALSE)),"")</f>
        <v>Yarrow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CAM</v>
      </c>
      <c r="K69" t="str">
        <f>_xlfn.IFNA((VLOOKUP(J69,DivisionLookup!A:B,2,FALSE)),"")</f>
        <v>North</v>
      </c>
      <c r="L69">
        <f>VLOOKUP(B66,CLASS!B:AH,23,FALSE)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10"/>
        <v>0</v>
      </c>
      <c r="S69" t="str">
        <f t="shared" si="11"/>
        <v/>
      </c>
      <c r="T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hidden="1" x14ac:dyDescent="0.35">
      <c r="A70">
        <f>CLASS!A70</f>
        <v>12063</v>
      </c>
      <c r="B70" t="str">
        <f>CLASS!B70</f>
        <v>EE12063</v>
      </c>
      <c r="C70" t="str">
        <f>_xlfn.IFNA((VLOOKUP(A70,CLASS!A:AY,3,FALSE)),"")</f>
        <v>Richard</v>
      </c>
      <c r="D70" t="str">
        <f>_xlfn.IFNA((VLOOKUP(A70,CLASS!A:AY,4,FALSE)),"")</f>
        <v>Allen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VET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VLOOKUP(B70,CLASS!B:AH,21,FALSE)</f>
        <v>62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10"/>
        <v>67</v>
      </c>
      <c r="S70" t="str">
        <f t="shared" si="11"/>
        <v/>
      </c>
      <c r="T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CLASS!A71</f>
        <v>129598</v>
      </c>
      <c r="B71" t="str">
        <f>CLASS!B71</f>
        <v>EE129598</v>
      </c>
      <c r="C71" t="str">
        <f>_xlfn.IFNA((VLOOKUP(A71,CLASS!A:AY,3,FALSE)),"")</f>
        <v>James</v>
      </c>
      <c r="D71" t="str">
        <f>_xlfn.IFNA((VLOOKUP(A71,CLASS!A:AY,4,FALSE)),"")</f>
        <v>Mcguire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VLOOKUP(B68,CLASS!B:AH,23,FALSE)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10"/>
        <v>0</v>
      </c>
      <c r="S71" t="str">
        <f t="shared" si="11"/>
        <v/>
      </c>
      <c r="V71" s="6"/>
      <c r="W71" s="6"/>
      <c r="X71" s="6"/>
      <c r="Y71" s="6"/>
    </row>
    <row r="72" spans="1:48" hidden="1" x14ac:dyDescent="0.35">
      <c r="A72">
        <f>CLASS!A72</f>
        <v>136620</v>
      </c>
      <c r="B72" t="str">
        <f>CLASS!B72</f>
        <v>EE136620</v>
      </c>
      <c r="C72" t="str">
        <f>_xlfn.IFNA((VLOOKUP(A72,CLASS!A:AY,3,FALSE)),"")</f>
        <v>Oliver</v>
      </c>
      <c r="D72" t="str">
        <f>_xlfn.IFNA((VLOOKUP(A72,CLASS!A:AY,4,FALSE)),"")</f>
        <v>Raymond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10"/>
        <v>0</v>
      </c>
      <c r="S72" t="str">
        <f t="shared" si="11"/>
        <v/>
      </c>
      <c r="T72" t="str">
        <f t="shared" ref="T72:T74" si="12">IF(R141&gt;=1,R141,"")</f>
        <v/>
      </c>
    </row>
    <row r="73" spans="1:48" hidden="1" x14ac:dyDescent="0.35">
      <c r="A73">
        <f>CLASS!A73</f>
        <v>110699</v>
      </c>
      <c r="B73" t="str">
        <f>CLASS!B73</f>
        <v>EE110699</v>
      </c>
      <c r="C73" t="str">
        <f>_xlfn.IFNA((VLOOKUP(A73,CLASS!A:AY,3,FALSE)),"")</f>
        <v>Steve</v>
      </c>
      <c r="D73" t="str">
        <f>_xlfn.IFNA((VLOOKUP(A73,CLASS!A:AY,4,FALSE)),"")</f>
        <v>Pinchin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VET</v>
      </c>
      <c r="J73" t="str">
        <f>_xlfn.IFNA((VLOOKUP(A73,CLASS!A:AY,10,FALSE)),"")</f>
        <v>EJC</v>
      </c>
      <c r="K73" t="str">
        <f>_xlfn.IFNA((VLOOKUP(J73,DivisionLookup!A:B,2,FALSE)),"")</f>
        <v>South</v>
      </c>
      <c r="L73">
        <f>VLOOKUP(B73,CLASS!B:AH,21,FALSE)</f>
        <v>61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10"/>
        <v>66</v>
      </c>
      <c r="S73" t="str">
        <f t="shared" si="11"/>
        <v/>
      </c>
      <c r="T73" t="str">
        <f t="shared" si="12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35">
      <c r="A74">
        <f>CLASS!A74</f>
        <v>134610</v>
      </c>
      <c r="B74" t="str">
        <f>CLASS!B74</f>
        <v>EE134610</v>
      </c>
      <c r="C74" t="str">
        <f>_xlfn.IFNA((VLOOKUP(A74,CLASS!A:AY,3,FALSE)),"")</f>
        <v>Allen</v>
      </c>
      <c r="D74" t="str">
        <f>_xlfn.IFNA((VLOOKUP(A74,CLASS!A:AY,4,FALSE)),"")</f>
        <v>Carriere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VLOOKUP(B71,CLASS!B:AH,23,FALSE)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10"/>
        <v>0</v>
      </c>
      <c r="S74" t="str">
        <f t="shared" si="11"/>
        <v/>
      </c>
      <c r="T74" t="str">
        <f t="shared" si="12"/>
        <v/>
      </c>
    </row>
    <row r="75" spans="1:48" x14ac:dyDescent="0.35">
      <c r="A75">
        <f>CLASS!A75</f>
        <v>121767</v>
      </c>
      <c r="B75" t="str">
        <f>CLASS!B75</f>
        <v>EE121767</v>
      </c>
      <c r="C75" t="str">
        <f>_xlfn.IFNA((VLOOKUP(A75,CLASS!A:AY,3,FALSE)),"")</f>
        <v>David</v>
      </c>
      <c r="D75" t="str">
        <f>_xlfn.IFNA((VLOOKUP(A75,CLASS!A:AY,4,FALSE)),"")</f>
        <v>Spackman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VET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VLOOKUP(B72,CLASS!B:AH,23,FALSE)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10"/>
        <v>0</v>
      </c>
      <c r="S75" t="str">
        <f t="shared" si="11"/>
        <v/>
      </c>
    </row>
    <row r="76" spans="1:48" x14ac:dyDescent="0.35">
      <c r="A76">
        <f>CLASS!A76</f>
        <v>133480</v>
      </c>
      <c r="B76" t="str">
        <f>CLASS!B76</f>
        <v>EE133480</v>
      </c>
      <c r="C76" t="str">
        <f>_xlfn.IFNA((VLOOKUP(A76,CLASS!A:AY,3,FALSE)),"")</f>
        <v>Harry</v>
      </c>
      <c r="D76" t="str">
        <f>_xlfn.IFNA((VLOOKUP(A76,CLASS!A:AY,4,FALSE)),"")</f>
        <v>Piercy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CLT</v>
      </c>
      <c r="J76" t="str">
        <f>_xlfn.IFNA((VLOOKUP(A76,CLASS!A:AY,10,FALSE)),"")</f>
        <v>ST</v>
      </c>
      <c r="K76" t="str">
        <f>_xlfn.IFNA((VLOOKUP(J76,DivisionLookup!A:B,2,FALSE)),"")</f>
        <v>North</v>
      </c>
      <c r="L76">
        <f>VLOOKUP(B73,CLASS!B:AH,23,FALSE)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10"/>
        <v>0</v>
      </c>
      <c r="S76" t="str">
        <f t="shared" si="11"/>
        <v/>
      </c>
    </row>
    <row r="77" spans="1:48" x14ac:dyDescent="0.35">
      <c r="A77">
        <f>CLASS!A77</f>
        <v>136316</v>
      </c>
      <c r="B77" t="str">
        <f>CLASS!B77</f>
        <v>EE136316</v>
      </c>
      <c r="C77" t="str">
        <f>_xlfn.IFNA((VLOOKUP(A77,CLASS!A:AY,3,FALSE)),"")</f>
        <v>Darcy</v>
      </c>
      <c r="D77" t="str">
        <f>_xlfn.IFNA((VLOOKUP(A77,CLASS!A:AY,4,FALSE)),"")</f>
        <v>McBride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CLT</v>
      </c>
      <c r="J77" t="str">
        <f>_xlfn.IFNA((VLOOKUP(A77,CLASS!A:AY,10,FALSE)),"")</f>
        <v>AGL</v>
      </c>
      <c r="K77" t="str">
        <f>_xlfn.IFNA((VLOOKUP(J77,DivisionLookup!A:B,2,FALSE)),"")</f>
        <v>South</v>
      </c>
      <c r="L77">
        <f>VLOOKUP(B74,CLASS!B:AH,23,FALSE)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10"/>
        <v>0</v>
      </c>
      <c r="S77" t="str">
        <f t="shared" si="11"/>
        <v/>
      </c>
      <c r="V77" s="6"/>
      <c r="W77" s="6"/>
      <c r="X77" s="6"/>
      <c r="Y77" s="6"/>
    </row>
    <row r="78" spans="1:48" x14ac:dyDescent="0.35">
      <c r="A78">
        <f>CLASS!A78</f>
        <v>81785</v>
      </c>
      <c r="B78" t="str">
        <f>CLASS!B78</f>
        <v>EE81785</v>
      </c>
      <c r="C78" t="str">
        <f>_xlfn.IFNA((VLOOKUP(A78,CLASS!A:AY,3,FALSE)),"")</f>
        <v>Nigel</v>
      </c>
      <c r="D78" t="str">
        <f>_xlfn.IFNA((VLOOKUP(A78,CLASS!A:AY,4,FALSE)),"")</f>
        <v>Kent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VET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VLOOKUP(B75,CLASS!B:AH,23,FALSE)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10"/>
        <v>0</v>
      </c>
      <c r="S78" t="str">
        <f t="shared" si="11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CLASS!A79</f>
        <v>133490</v>
      </c>
      <c r="B79" t="str">
        <f>CLASS!B79</f>
        <v>EE133490</v>
      </c>
      <c r="C79" t="str">
        <f>_xlfn.IFNA((VLOOKUP(A79,CLASS!A:AY,3,FALSE)),"")</f>
        <v>Colin</v>
      </c>
      <c r="D79" t="str">
        <f>_xlfn.IFNA((VLOOKUP(A79,CLASS!A:AY,4,FALSE)),"")</f>
        <v>Ferguson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VLOOKUP(B76,CLASS!B:AH,23,FALSE)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10"/>
        <v>0</v>
      </c>
      <c r="S79" t="str">
        <f t="shared" si="11"/>
        <v/>
      </c>
    </row>
    <row r="80" spans="1:48" hidden="1" x14ac:dyDescent="0.35">
      <c r="A80">
        <f>CLASS!A80</f>
        <v>124977</v>
      </c>
      <c r="B80" t="str">
        <f>CLASS!B80</f>
        <v>EE124977</v>
      </c>
      <c r="C80" t="str">
        <f>_xlfn.IFNA((VLOOKUP(A80,CLASS!A:AY,3,FALSE)),"")</f>
        <v>Robert</v>
      </c>
      <c r="D80" t="str">
        <f>_xlfn.IFNA((VLOOKUP(A80,CLASS!A:AY,4,FALSE)),"")</f>
        <v>Dawson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VLOOKUP(B80,CLASS!B:AH,21,FALSE)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10"/>
        <v>0</v>
      </c>
      <c r="S80" t="str">
        <f t="shared" si="11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CLASS!A81</f>
        <v>109844</v>
      </c>
      <c r="B81" t="str">
        <f>CLASS!B81</f>
        <v>EE109844</v>
      </c>
      <c r="C81" t="str">
        <f>_xlfn.IFNA((VLOOKUP(A81,CLASS!A:AY,3,FALSE)),"")</f>
        <v>Christopher</v>
      </c>
      <c r="D81" t="str">
        <f>_xlfn.IFNA((VLOOKUP(A81,CLASS!A:AY,4,FALSE)),"")</f>
        <v>Goodman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VLOOKUP(B78,CLASS!B:AH,23,FALSE)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10"/>
        <v>0</v>
      </c>
      <c r="S81" t="str">
        <f t="shared" si="11"/>
        <v/>
      </c>
      <c r="T81" t="str">
        <f>IF(R150&gt;=1,R150,"")</f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CLASS!A82</f>
        <v>130250</v>
      </c>
      <c r="B82" t="str">
        <f>CLASS!B82</f>
        <v>EE130250</v>
      </c>
      <c r="C82" t="str">
        <f>_xlfn.IFNA((VLOOKUP(A82,CLASS!A:AY,3,FALSE)),"")</f>
        <v>Daniel</v>
      </c>
      <c r="D82" t="str">
        <f>_xlfn.IFNA((VLOOKUP(A82,CLASS!A:AY,4,FALSE)),"")</f>
        <v>Vallis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10"/>
        <v>0</v>
      </c>
      <c r="S82" t="str">
        <f t="shared" si="11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CLASS!A83</f>
        <v>91465</v>
      </c>
      <c r="B83" t="str">
        <f>CLASS!B83</f>
        <v>EE91465</v>
      </c>
      <c r="C83" t="str">
        <f>_xlfn.IFNA((VLOOKUP(A83,CLASS!A:AY,3,FALSE)),"")</f>
        <v>Peter</v>
      </c>
      <c r="D83" t="str">
        <f>_xlfn.IFNA((VLOOKUP(A83,CLASS!A:AY,4,FALSE)),"")</f>
        <v>Critchley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DOV</v>
      </c>
      <c r="K83" t="str">
        <f>_xlfn.IFNA((VLOOKUP(J83,DivisionLookup!A:B,2,FALSE)),"")</f>
        <v>North</v>
      </c>
      <c r="L83">
        <f>VLOOKUP(B80,CLASS!B:AH,23,FALSE)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10"/>
        <v>0</v>
      </c>
      <c r="S83" t="str">
        <f t="shared" si="11"/>
        <v/>
      </c>
    </row>
    <row r="84" spans="1:48" hidden="1" x14ac:dyDescent="0.35">
      <c r="A84">
        <f>CLASS!A84</f>
        <v>89013</v>
      </c>
      <c r="B84" t="str">
        <f>CLASS!B84</f>
        <v>EE89013</v>
      </c>
      <c r="C84" t="str">
        <f>_xlfn.IFNA((VLOOKUP(A84,CLASS!A:AY,3,FALSE)),"")</f>
        <v>Anthony</v>
      </c>
      <c r="D84" t="str">
        <f>_xlfn.IFNA((VLOOKUP(A84,CLASS!A:AY,4,FALSE)),"")</f>
        <v>Hoskins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SDGC</v>
      </c>
      <c r="K84" t="str">
        <f>_xlfn.IFNA((VLOOKUP(J84,DivisionLookup!A:B,2,FALSE)),"")</f>
        <v>South</v>
      </c>
      <c r="L84">
        <f>VLOOKUP(B84,CLASS!B:AH,21,FALSE)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10"/>
        <v>0</v>
      </c>
      <c r="S84" t="str">
        <f t="shared" si="11"/>
        <v/>
      </c>
      <c r="T84" t="str">
        <f t="shared" ref="T84:T85" si="13">IF(R153&gt;=1,R153,"")</f>
        <v/>
      </c>
      <c r="V84" s="6"/>
      <c r="W84" s="6"/>
      <c r="X84" s="6"/>
      <c r="Y84" s="6"/>
    </row>
    <row r="85" spans="1:48" x14ac:dyDescent="0.35">
      <c r="A85">
        <f>CLASS!A85</f>
        <v>92903</v>
      </c>
      <c r="B85" t="str">
        <f>CLASS!B85</f>
        <v>EE92903</v>
      </c>
      <c r="C85" t="str">
        <f>_xlfn.IFNA((VLOOKUP(A85,CLASS!A:AY,3,FALSE)),"")</f>
        <v>Shaun</v>
      </c>
      <c r="D85" t="str">
        <f>_xlfn.IFNA((VLOOKUP(A85,CLASS!A:AY,4,FALSE)),"")</f>
        <v>Mcnamara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VET</v>
      </c>
      <c r="J85" t="str">
        <f>_xlfn.IFNA((VLOOKUP(A85,CLASS!A:AY,10,FALSE)),"")</f>
        <v>DOV</v>
      </c>
      <c r="K85" t="str">
        <f>_xlfn.IFNA((VLOOKUP(J85,DivisionLookup!A:B,2,FALSE)),"")</f>
        <v>North</v>
      </c>
      <c r="L85">
        <f>VLOOKUP(B82,CLASS!B:AH,23,FALSE)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10"/>
        <v>0</v>
      </c>
      <c r="S85" t="str">
        <f t="shared" si="11"/>
        <v/>
      </c>
      <c r="T85" t="str">
        <f t="shared" si="13"/>
        <v/>
      </c>
    </row>
    <row r="86" spans="1:48" x14ac:dyDescent="0.35">
      <c r="A86">
        <f>CLASS!A86</f>
        <v>132643</v>
      </c>
      <c r="B86" t="str">
        <f>CLASS!B86</f>
        <v>EE132643</v>
      </c>
      <c r="C86" t="str">
        <f>_xlfn.IFNA((VLOOKUP(A86,CLASS!A:AY,3,FALSE)),"")</f>
        <v>Nick</v>
      </c>
      <c r="D86" t="str">
        <f>_xlfn.IFNA((VLOOKUP(A86,CLASS!A:AY,4,FALSE)),"")</f>
        <v>Adams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CAM</v>
      </c>
      <c r="K86" t="str">
        <f>_xlfn.IFNA((VLOOKUP(J86,DivisionLookup!A:B,2,FALSE)),"")</f>
        <v>North</v>
      </c>
      <c r="L86">
        <f>VLOOKUP(B83,CLASS!B:AH,23,FALSE)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10"/>
        <v>0</v>
      </c>
      <c r="S86" t="str">
        <f t="shared" si="11"/>
        <v/>
      </c>
    </row>
    <row r="87" spans="1:48" hidden="1" x14ac:dyDescent="0.35">
      <c r="A87">
        <f>CLASS!A87</f>
        <v>107995</v>
      </c>
      <c r="B87" t="str">
        <f>CLASS!B87</f>
        <v>EE107995</v>
      </c>
      <c r="C87" t="str">
        <f>_xlfn.IFNA((VLOOKUP(A87,CLASS!A:AY,3,FALSE)),"")</f>
        <v>Stuart</v>
      </c>
      <c r="D87" t="str">
        <f>_xlfn.IFNA((VLOOKUP(A87,CLASS!A:AY,4,FALSE)),"")</f>
        <v>Cole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VET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10"/>
        <v>0</v>
      </c>
      <c r="S87" t="str">
        <f t="shared" si="11"/>
        <v/>
      </c>
      <c r="T87" t="str">
        <f>IF(R156&gt;=1,R156,"")</f>
        <v/>
      </c>
      <c r="V87" s="6"/>
      <c r="W87" s="6"/>
      <c r="X87" s="6"/>
    </row>
    <row r="88" spans="1:48" x14ac:dyDescent="0.35">
      <c r="A88">
        <f>CLASS!A88</f>
        <v>111096</v>
      </c>
      <c r="B88" t="str">
        <f>CLASS!B88</f>
        <v>EE111096</v>
      </c>
      <c r="C88" t="str">
        <f>_xlfn.IFNA((VLOOKUP(A88,CLASS!A:AY,3,FALSE)),"")</f>
        <v>Craig</v>
      </c>
      <c r="D88" t="str">
        <f>_xlfn.IFNA((VLOOKUP(A88,CLASS!A:AY,4,FALSE)),"")</f>
        <v>Tolley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ORST</v>
      </c>
      <c r="K88" t="str">
        <f>_xlfn.IFNA((VLOOKUP(J88,DivisionLookup!A:B,2,FALSE)),"")</f>
        <v>North</v>
      </c>
      <c r="L88">
        <f>VLOOKUP(B85,CLASS!B:AH,23,FALSE)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10"/>
        <v>0</v>
      </c>
      <c r="S88" t="str">
        <f t="shared" si="11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hidden="1" x14ac:dyDescent="0.35">
      <c r="A89">
        <f>CLASS!A89</f>
        <v>131248</v>
      </c>
      <c r="B89" t="str">
        <f>CLASS!B89</f>
        <v>EE131248</v>
      </c>
      <c r="C89" t="str">
        <f>_xlfn.IFNA((VLOOKUP(A89,CLASS!A:AY,3,FALSE)),"")</f>
        <v>Paul</v>
      </c>
      <c r="D89" t="str">
        <f>_xlfn.IFNA((VLOOKUP(A89,CLASS!A:AY,4,FALSE)),"")</f>
        <v>Ricketts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AGL</v>
      </c>
      <c r="K89" t="str">
        <f>_xlfn.IFNA((VLOOKUP(J89,DivisionLookup!A:B,2,FALSE)),"")</f>
        <v>South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10"/>
        <v>0</v>
      </c>
      <c r="S89" t="str">
        <f t="shared" si="11"/>
        <v/>
      </c>
      <c r="T89" t="str">
        <f>IF(R158&gt;=1,R158,"")</f>
        <v/>
      </c>
    </row>
    <row r="90" spans="1:48" hidden="1" x14ac:dyDescent="0.35">
      <c r="A90" t="str">
        <f>CLASS!A90</f>
        <v>SS6007</v>
      </c>
      <c r="B90" t="str">
        <f>CLASS!B90</f>
        <v>SS6007</v>
      </c>
      <c r="C90" t="str">
        <f>_xlfn.IFNA((VLOOKUP(A90,CLASS!A:AY,3,FALSE)),"")</f>
        <v xml:space="preserve">Stewart </v>
      </c>
      <c r="D90" t="str">
        <f>_xlfn.IFNA((VLOOKUP(A90,CLASS!A:AY,4,FALSE)),"")</f>
        <v>Gordon</v>
      </c>
      <c r="E90" t="str">
        <f>_xlfn.IFNA(VLOOKUP(A90,CLASS!A:I,5,FALSE),"")</f>
        <v>A</v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>VET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10"/>
        <v>0</v>
      </c>
      <c r="S90" t="str">
        <f t="shared" si="11"/>
        <v/>
      </c>
    </row>
    <row r="91" spans="1:48" hidden="1" x14ac:dyDescent="0.35">
      <c r="A91">
        <f>CLASS!A91</f>
        <v>110769</v>
      </c>
      <c r="B91" t="str">
        <f>CLASS!B91</f>
        <v>EE110769</v>
      </c>
      <c r="C91" t="str">
        <f>_xlfn.IFNA((VLOOKUP(A91,CLASS!A:AY,3,FALSE)),"")</f>
        <v>Edward</v>
      </c>
      <c r="D91" t="str">
        <f>_xlfn.IFNA((VLOOKUP(A91,CLASS!A:AY,4,FALSE)),"")</f>
        <v>Harding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10"/>
        <v>0</v>
      </c>
      <c r="S91" t="str">
        <f t="shared" si="11"/>
        <v/>
      </c>
    </row>
    <row r="92" spans="1:48" x14ac:dyDescent="0.35">
      <c r="A92">
        <f>CLASS!A92</f>
        <v>101213</v>
      </c>
      <c r="B92" t="str">
        <f>CLASS!B92</f>
        <v>EE101213</v>
      </c>
      <c r="C92" t="str">
        <f>_xlfn.IFNA((VLOOKUP(A92,CLASS!A:AY,3,FALSE)),"")</f>
        <v>David</v>
      </c>
      <c r="D92" t="str">
        <f>_xlfn.IFNA((VLOOKUP(A92,CLASS!A:AY,4,FALSE)),"")</f>
        <v>Whieldon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DOV</v>
      </c>
      <c r="K92" t="str">
        <f>_xlfn.IFNA((VLOOKUP(J92,DivisionLookup!A:B,2,FALSE)),"")</f>
        <v>North</v>
      </c>
      <c r="L92">
        <f>VLOOKUP(B89,CLASS!B:AH,23,FALSE)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10"/>
        <v>0</v>
      </c>
      <c r="S92" t="str">
        <f t="shared" si="11"/>
        <v/>
      </c>
    </row>
    <row r="93" spans="1:48" hidden="1" x14ac:dyDescent="0.35">
      <c r="A93">
        <f>CLASS!A93</f>
        <v>64203</v>
      </c>
      <c r="B93" t="str">
        <f>CLASS!B93</f>
        <v>EE64203</v>
      </c>
      <c r="C93" t="str">
        <f>_xlfn.IFNA((VLOOKUP(A93,CLASS!A:AY,3,FALSE)),"")</f>
        <v>Andrew</v>
      </c>
      <c r="D93" t="str">
        <f>_xlfn.IFNA((VLOOKUP(A93,CLASS!A:AY,4,FALSE)),"")</f>
        <v>Read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VET</v>
      </c>
      <c r="J93" t="str">
        <f>_xlfn.IFNA((VLOOKUP(A93,CLASS!A:AY,10,FALSE)),"")</f>
        <v>DOV</v>
      </c>
      <c r="K93" t="str">
        <f>_xlfn.IFNA((VLOOKUP(J93,DivisionLookup!A:B,2,FALSE)),"")</f>
        <v>North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10"/>
        <v>0</v>
      </c>
      <c r="S93" t="str">
        <f t="shared" si="11"/>
        <v/>
      </c>
      <c r="T93" t="str">
        <f t="shared" ref="T93:T97" si="14">IF(R162&gt;=1,R162,"")</f>
        <v/>
      </c>
    </row>
    <row r="94" spans="1:48" hidden="1" x14ac:dyDescent="0.35">
      <c r="A94">
        <f>CLASS!A94</f>
        <v>126098</v>
      </c>
      <c r="B94" t="str">
        <f>CLASS!B94</f>
        <v>EE126098</v>
      </c>
      <c r="C94" t="str">
        <f>_xlfn.IFNA((VLOOKUP(A94,CLASS!A:AY,3,FALSE)),"")</f>
        <v>Sian</v>
      </c>
      <c r="D94" t="str">
        <f>_xlfn.IFNA((VLOOKUP(A94,CLASS!A:AY,4,FALSE)),"")</f>
        <v>Hoskins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LDY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10"/>
        <v>0</v>
      </c>
      <c r="S94" t="str">
        <f t="shared" si="11"/>
        <v/>
      </c>
      <c r="T94" t="str">
        <f t="shared" si="14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35">
      <c r="A95">
        <f>CLASS!A95</f>
        <v>56662</v>
      </c>
      <c r="B95" t="str">
        <f>CLASS!B95</f>
        <v>EE56662</v>
      </c>
      <c r="C95" t="str">
        <f>_xlfn.IFNA((VLOOKUP(A95,CLASS!A:AY,3,FALSE)),"")</f>
        <v>Gordon</v>
      </c>
      <c r="D95" t="str">
        <f>_xlfn.IFNA((VLOOKUP(A95,CLASS!A:AY,4,FALSE)),"")</f>
        <v>Webster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VET</v>
      </c>
      <c r="J95" t="str">
        <f>_xlfn.IFNA((VLOOKUP(A95,CLASS!A:AY,10,FALSE)),"")</f>
        <v>CAM</v>
      </c>
      <c r="K95" t="str">
        <f>_xlfn.IFNA((VLOOKUP(J95,DivisionLookup!A:B,2,FALSE)),"")</f>
        <v>North</v>
      </c>
      <c r="L95">
        <f>VLOOKUP(B92,CLASS!B:AH,23,FALSE)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10"/>
        <v>0</v>
      </c>
      <c r="S95" t="str">
        <f t="shared" si="11"/>
        <v/>
      </c>
      <c r="T95" t="str">
        <f t="shared" si="14"/>
        <v/>
      </c>
    </row>
    <row r="96" spans="1:48" x14ac:dyDescent="0.35">
      <c r="A96">
        <f>CLASS!A96</f>
        <v>138085</v>
      </c>
      <c r="B96" t="str">
        <f>CLASS!B96</f>
        <v>EE138085</v>
      </c>
      <c r="C96" t="str">
        <f>_xlfn.IFNA((VLOOKUP(A96,CLASS!A:AY,3,FALSE)),"")</f>
        <v>Peter</v>
      </c>
      <c r="D96" t="str">
        <f>_xlfn.IFNA((VLOOKUP(A96,CLASS!A:AY,4,FALSE)),"")</f>
        <v>Mills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f>VLOOKUP(B93,CLASS!B:AH,23,FALSE)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10"/>
        <v>0</v>
      </c>
      <c r="S96" t="str">
        <f t="shared" si="11"/>
        <v/>
      </c>
      <c r="T96" t="str">
        <f t="shared" si="14"/>
        <v/>
      </c>
    </row>
    <row r="97" spans="1:48" hidden="1" x14ac:dyDescent="0.35">
      <c r="A97">
        <f>CLASS!A97</f>
        <v>321</v>
      </c>
      <c r="B97" t="str">
        <f>CLASS!B97</f>
        <v>EE321</v>
      </c>
      <c r="C97" t="str">
        <f>_xlfn.IFNA((VLOOKUP(A97,CLASS!A:AY,3,FALSE)),"")</f>
        <v>Robert</v>
      </c>
      <c r="D97" t="str">
        <f>_xlfn.IFNA((VLOOKUP(A97,CLASS!A:AY,4,FALSE)),"")</f>
        <v>Young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10"/>
        <v>0</v>
      </c>
      <c r="S97" t="str">
        <f t="shared" si="11"/>
        <v/>
      </c>
      <c r="T97" t="str">
        <f t="shared" si="14"/>
        <v/>
      </c>
    </row>
    <row r="98" spans="1:48" x14ac:dyDescent="0.35">
      <c r="A98">
        <f>CLASS!A98</f>
        <v>132080</v>
      </c>
      <c r="B98" t="str">
        <f>CLASS!B98</f>
        <v>EE132080</v>
      </c>
      <c r="C98" t="str">
        <f>_xlfn.IFNA((VLOOKUP(A98,CLASS!A:AY,3,FALSE)),"")</f>
        <v>Daniel</v>
      </c>
      <c r="D98" t="str">
        <f>_xlfn.IFNA((VLOOKUP(A98,CLASS!A:AY,4,FALSE)),"")</f>
        <v>Carpenter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JNR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VLOOKUP(B95,CLASS!B:AH,23,FALSE)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10"/>
        <v>0</v>
      </c>
      <c r="S98" t="str">
        <f t="shared" si="11"/>
        <v/>
      </c>
    </row>
    <row r="99" spans="1:48" x14ac:dyDescent="0.35">
      <c r="A99">
        <f>CLASS!A99</f>
        <v>136712</v>
      </c>
      <c r="B99" t="str">
        <f>CLASS!B99</f>
        <v>EE136712</v>
      </c>
      <c r="C99" t="str">
        <f>_xlfn.IFNA((VLOOKUP(A99,CLASS!A:AY,3,FALSE)),"")</f>
        <v>Thomas</v>
      </c>
      <c r="D99" t="str">
        <f>_xlfn.IFNA((VLOOKUP(A99,CLASS!A:AY,4,FALSE)),"")</f>
        <v>Claydon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VLOOKUP(B96,CLASS!B:AH,23,FALSE)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10"/>
        <v>0</v>
      </c>
      <c r="S99" t="str">
        <f t="shared" si="11"/>
        <v/>
      </c>
      <c r="T99" t="str">
        <f t="shared" ref="T99:T101" si="15">IF(R168&gt;=1,R168,"")</f>
        <v/>
      </c>
    </row>
    <row r="100" spans="1:48" x14ac:dyDescent="0.35">
      <c r="A100">
        <f>CLASS!A100</f>
        <v>1436</v>
      </c>
      <c r="B100" t="str">
        <f>CLASS!B100</f>
        <v>EE1436</v>
      </c>
      <c r="C100" t="str">
        <f>_xlfn.IFNA((VLOOKUP(A100,CLASS!A:AY,3,FALSE)),"")</f>
        <v>Tanya</v>
      </c>
      <c r="D100" t="str">
        <f>_xlfn.IFNA((VLOOKUP(A100,CLASS!A:AY,4,FALSE)),"")</f>
        <v>Faulds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LDY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VLOOKUP(B97,CLASS!B:AH,23,FALSE)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10"/>
        <v>0</v>
      </c>
      <c r="S100" t="str">
        <f t="shared" si="11"/>
        <v/>
      </c>
      <c r="T100" t="str">
        <f t="shared" si="15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35">
      <c r="A101">
        <f>CLASS!A101</f>
        <v>108297</v>
      </c>
      <c r="B101" t="str">
        <f>CLASS!B101</f>
        <v>EE108297</v>
      </c>
      <c r="C101" t="str">
        <f>_xlfn.IFNA((VLOOKUP(A101,CLASS!A:AY,3,FALSE)),"")</f>
        <v>Ian</v>
      </c>
      <c r="D101" t="str">
        <f>_xlfn.IFNA((VLOOKUP(A101,CLASS!A:AY,4,FALSE)),"")</f>
        <v>Gander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f>VLOOKUP(B98,CLASS!B:AH,23,FALSE)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10"/>
        <v>0</v>
      </c>
      <c r="S101" t="str">
        <f t="shared" si="11"/>
        <v/>
      </c>
      <c r="T101" t="str">
        <f t="shared" si="15"/>
        <v/>
      </c>
    </row>
    <row r="102" spans="1:48" hidden="1" x14ac:dyDescent="0.35">
      <c r="A102">
        <f>CLASS!A102</f>
        <v>132398</v>
      </c>
      <c r="B102" t="str">
        <f>CLASS!B102</f>
        <v>EE132398</v>
      </c>
      <c r="C102" t="str">
        <f>_xlfn.IFNA((VLOOKUP(A102,CLASS!A:AY,3,FALSE)),"")</f>
        <v>Ross</v>
      </c>
      <c r="D102" t="str">
        <f>_xlfn.IFNA((VLOOKUP(A102,CLASS!A:AY,4,FALSE)),"")</f>
        <v>Holmes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10"/>
        <v>0</v>
      </c>
      <c r="S102" t="str">
        <f t="shared" si="11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CLASS!A103</f>
        <v>128249</v>
      </c>
      <c r="B103" t="str">
        <f>CLASS!B103</f>
        <v>EE128249</v>
      </c>
      <c r="C103" t="str">
        <f>_xlfn.IFNA((VLOOKUP(A103,CLASS!A:AY,3,FALSE)),"")</f>
        <v>Ceyla</v>
      </c>
      <c r="D103" t="str">
        <f>_xlfn.IFNA((VLOOKUP(A103,CLASS!A:AY,4,FALSE)),"")</f>
        <v>Ismet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LDY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VLOOKUP(B100,CLASS!B:AH,23,FALSE)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10"/>
        <v>0</v>
      </c>
      <c r="S103" t="str">
        <f t="shared" si="11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35">
      <c r="A104">
        <f>CLASS!A104</f>
        <v>88843</v>
      </c>
      <c r="B104" t="str">
        <f>CLASS!B104</f>
        <v>EE88843</v>
      </c>
      <c r="C104" t="str">
        <f>_xlfn.IFNA((VLOOKUP(A104,CLASS!A:AY,3,FALSE)),"")</f>
        <v>Ray</v>
      </c>
      <c r="D104" t="str">
        <f>_xlfn.IFNA((VLOOKUP(A104,CLASS!A:AY,4,FALSE)),"")</f>
        <v>Janes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VET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VLOOKUP(B101,CLASS!B:AH,23,FALSE)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10"/>
        <v>0</v>
      </c>
      <c r="S104" t="str">
        <f t="shared" si="11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x14ac:dyDescent="0.35">
      <c r="A105">
        <f>CLASS!A105</f>
        <v>133640</v>
      </c>
      <c r="B105" t="str">
        <f>CLASS!B105</f>
        <v>EE133640</v>
      </c>
      <c r="C105" t="str">
        <f>_xlfn.IFNA((VLOOKUP(A105,CLASS!A:AY,3,FALSE)),"")</f>
        <v>Nigel</v>
      </c>
      <c r="D105" t="str">
        <f>_xlfn.IFNA((VLOOKUP(A105,CLASS!A:AY,4,FALSE)),"")</f>
        <v>Jeffery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VLOOKUP(B102,CLASS!B:AH,23,FALSE)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10"/>
        <v>0</v>
      </c>
      <c r="S105" t="str">
        <f t="shared" si="11"/>
        <v/>
      </c>
      <c r="T105" t="str">
        <f>IF(R174&gt;=1,R174,"")</f>
        <v/>
      </c>
      <c r="V105" s="6"/>
      <c r="W105" s="6"/>
      <c r="X105" s="6"/>
    </row>
    <row r="106" spans="1:48" hidden="1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10"/>
        <v>0</v>
      </c>
      <c r="S106" t="str">
        <f t="shared" si="11"/>
        <v/>
      </c>
    </row>
    <row r="107" spans="1:48" hidden="1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10"/>
        <v>0</v>
      </c>
      <c r="S107" t="str">
        <f t="shared" si="11"/>
        <v/>
      </c>
    </row>
    <row r="108" spans="1:48" x14ac:dyDescent="0.35">
      <c r="A108">
        <f>CLASS!A108</f>
        <v>131644</v>
      </c>
      <c r="B108" t="str">
        <f>CLASS!B108</f>
        <v>EE131644</v>
      </c>
      <c r="C108" t="str">
        <f>_xlfn.IFNA((VLOOKUP(A108,CLASS!A:AY,3,FALSE)),"")</f>
        <v>Alfie</v>
      </c>
      <c r="D108" t="str">
        <f>_xlfn.IFNA((VLOOKUP(A108,CLASS!A:AY,4,FALSE)),"")</f>
        <v>Tibbles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VLOOKUP(B105,CLASS!B:AH,23,FALSE)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10"/>
        <v>0</v>
      </c>
      <c r="S108" t="str">
        <f t="shared" si="11"/>
        <v/>
      </c>
      <c r="T108" t="str">
        <f t="shared" ref="T108:T115" si="16">IF(R177&gt;=1,R177,"")</f>
        <v/>
      </c>
    </row>
    <row r="109" spans="1:48" x14ac:dyDescent="0.35">
      <c r="A109">
        <f>CLASS!A109</f>
        <v>139934</v>
      </c>
      <c r="B109" t="str">
        <f>CLASS!B109</f>
        <v>EE139934</v>
      </c>
      <c r="C109" t="str">
        <f>_xlfn.IFNA((VLOOKUP(A109,CLASS!A:AY,3,FALSE)),"")</f>
        <v>Bradley</v>
      </c>
      <c r="D109" t="str">
        <f>_xlfn.IFNA((VLOOKUP(A109,CLASS!A:AY,4,FALSE)),"")</f>
        <v>Wyatt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VLOOKUP(B106,CLASS!B:AH,23,FALSE)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10"/>
        <v>0</v>
      </c>
      <c r="S109" t="str">
        <f t="shared" si="11"/>
        <v/>
      </c>
      <c r="T109" t="str">
        <f t="shared" si="1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35">
      <c r="A110">
        <f>CLASS!A110</f>
        <v>140943</v>
      </c>
      <c r="B110" t="str">
        <f>CLASS!B110</f>
        <v>EE140943</v>
      </c>
      <c r="C110" t="str">
        <f>_xlfn.IFNA((VLOOKUP(A110,CLASS!A:AY,3,FALSE)),"")</f>
        <v>Callum</v>
      </c>
      <c r="D110" t="str">
        <f>_xlfn.IFNA((VLOOKUP(A110,CLASS!A:AY,4,FALSE)),"")</f>
        <v>Jarvis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VLOOKUP(B107,CLASS!B:AH,23,FALSE)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10"/>
        <v>0</v>
      </c>
      <c r="S110" t="str">
        <f t="shared" si="11"/>
        <v/>
      </c>
      <c r="T110" t="str">
        <f t="shared" si="16"/>
        <v/>
      </c>
    </row>
    <row r="111" spans="1:48" x14ac:dyDescent="0.35">
      <c r="A111">
        <f>CLASS!A111</f>
        <v>137206</v>
      </c>
      <c r="B111" t="str">
        <f>CLASS!B111</f>
        <v>EE137206</v>
      </c>
      <c r="C111" t="str">
        <f>_xlfn.IFNA((VLOOKUP(A111,CLASS!A:AY,3,FALSE)),"")</f>
        <v>Harry</v>
      </c>
      <c r="D111" t="str">
        <f>_xlfn.IFNA((VLOOKUP(A111,CLASS!A:AY,4,FALSE)),"")</f>
        <v>Dickens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JNR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VLOOKUP(B108,CLASS!B:AH,23,FALSE)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10"/>
        <v>0</v>
      </c>
      <c r="S111" t="str">
        <f t="shared" si="11"/>
        <v/>
      </c>
      <c r="T111" t="str">
        <f t="shared" si="1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35">
      <c r="A112">
        <f>CLASS!A112</f>
        <v>110109</v>
      </c>
      <c r="B112" t="str">
        <f>CLASS!B112</f>
        <v>EE110109</v>
      </c>
      <c r="C112" t="str">
        <f>_xlfn.IFNA((VLOOKUP(A112,CLASS!A:AY,3,FALSE)),"")</f>
        <v>David</v>
      </c>
      <c r="D112" t="str">
        <f>_xlfn.IFNA((VLOOKUP(A112,CLASS!A:AY,4,FALSE)),"")</f>
        <v>Hallybone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10"/>
        <v>0</v>
      </c>
      <c r="S112" t="str">
        <f t="shared" si="11"/>
        <v/>
      </c>
      <c r="T112" t="str">
        <f t="shared" si="16"/>
        <v/>
      </c>
    </row>
    <row r="113" spans="1:48" x14ac:dyDescent="0.35">
      <c r="A113">
        <f>CLASS!A113</f>
        <v>23089</v>
      </c>
      <c r="B113" t="str">
        <f>CLASS!B113</f>
        <v>EE23089</v>
      </c>
      <c r="C113" t="str">
        <f>_xlfn.IFNA((VLOOKUP(A113,CLASS!A:AY,3,FALSE)),"")</f>
        <v>Philip</v>
      </c>
      <c r="D113" t="str">
        <f>_xlfn.IFNA((VLOOKUP(A113,CLASS!A:AY,4,FALSE)),"")</f>
        <v>Simpson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CAM</v>
      </c>
      <c r="K113" t="str">
        <f>_xlfn.IFNA((VLOOKUP(J113,DivisionLookup!A:B,2,FALSE)),"")</f>
        <v>North</v>
      </c>
      <c r="L113">
        <f>VLOOKUP(B110,CLASS!B:AH,23,FALSE)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10"/>
        <v>0</v>
      </c>
      <c r="S113" t="str">
        <f t="shared" si="11"/>
        <v/>
      </c>
      <c r="T113" t="str">
        <f t="shared" si="16"/>
        <v/>
      </c>
    </row>
    <row r="114" spans="1:48" x14ac:dyDescent="0.35">
      <c r="A114">
        <f>CLASS!A114</f>
        <v>71206</v>
      </c>
      <c r="B114" t="str">
        <f>CLASS!B114</f>
        <v>EE71206</v>
      </c>
      <c r="C114" t="str">
        <f>_xlfn.IFNA((VLOOKUP(A114,CLASS!A:AY,3,FALSE)),"")</f>
        <v>Stephen</v>
      </c>
      <c r="D114" t="str">
        <f>_xlfn.IFNA((VLOOKUP(A114,CLASS!A:AY,4,FALSE)),"")</f>
        <v>Coningsby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CAM</v>
      </c>
      <c r="K114" t="str">
        <f>_xlfn.IFNA((VLOOKUP(J114,DivisionLookup!A:B,2,FALSE)),"")</f>
        <v>North</v>
      </c>
      <c r="L114">
        <f>VLOOKUP(B111,CLASS!B:AH,23,FALSE)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10"/>
        <v>0</v>
      </c>
      <c r="S114" t="str">
        <f t="shared" si="11"/>
        <v/>
      </c>
      <c r="T114" t="str">
        <f t="shared" si="16"/>
        <v/>
      </c>
    </row>
    <row r="115" spans="1:48" x14ac:dyDescent="0.35">
      <c r="A115">
        <f>CLASS!A115</f>
        <v>62297</v>
      </c>
      <c r="B115" t="str">
        <f>CLASS!B115</f>
        <v>EE62297</v>
      </c>
      <c r="C115" t="str">
        <f>_xlfn.IFNA((VLOOKUP(A115,CLASS!A:AY,3,FALSE)),"")</f>
        <v>Paul</v>
      </c>
      <c r="D115" t="str">
        <f>_xlfn.IFNA((VLOOKUP(A115,CLASS!A:AY,4,FALSE)),"")</f>
        <v>White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SDGC</v>
      </c>
      <c r="K115" t="str">
        <f>_xlfn.IFNA((VLOOKUP(J115,DivisionLookup!A:B,2,FALSE)),"")</f>
        <v>South</v>
      </c>
      <c r="L115">
        <f>VLOOKUP(B112,CLASS!B:AH,23,FALSE)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10"/>
        <v>0</v>
      </c>
      <c r="S115" t="str">
        <f t="shared" si="11"/>
        <v/>
      </c>
      <c r="T115" t="str">
        <f t="shared" si="1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35">
      <c r="A116">
        <f>CLASS!A116</f>
        <v>142260</v>
      </c>
      <c r="B116" t="str">
        <f>CLASS!B116</f>
        <v>EE142260</v>
      </c>
      <c r="C116" t="str">
        <f>_xlfn.IFNA((VLOOKUP(A116,CLASS!A:AY,3,FALSE)),"")</f>
        <v>Andy</v>
      </c>
      <c r="D116" t="str">
        <f>_xlfn.IFNA((VLOOKUP(A116,CLASS!A:AY,4,FALSE)),"")</f>
        <v>Watson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VLOOKUP(B113,CLASS!B:AH,23,FALSE)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10"/>
        <v>0</v>
      </c>
      <c r="S116" t="str">
        <f t="shared" si="11"/>
        <v/>
      </c>
    </row>
    <row r="117" spans="1:48" x14ac:dyDescent="0.35">
      <c r="A117">
        <f>CLASS!A117</f>
        <v>85329</v>
      </c>
      <c r="B117" t="str">
        <f>CLASS!B117</f>
        <v>EE85329</v>
      </c>
      <c r="C117" t="str">
        <f>_xlfn.IFNA((VLOOKUP(A117,CLASS!A:AY,3,FALSE)),"")</f>
        <v>Michael</v>
      </c>
      <c r="D117" t="str">
        <f>_xlfn.IFNA((VLOOKUP(A117,CLASS!A:AY,4,FALSE)),"")</f>
        <v>Beatwell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VET</v>
      </c>
      <c r="J117" t="str">
        <f>_xlfn.IFNA((VLOOKUP(A117,CLASS!A:AY,10,FALSE)),"")</f>
        <v>CAM</v>
      </c>
      <c r="K117" t="str">
        <f>_xlfn.IFNA((VLOOKUP(J117,DivisionLookup!A:B,2,FALSE)),"")</f>
        <v>North</v>
      </c>
      <c r="L117">
        <f>VLOOKUP(B114,CLASS!B:AH,23,FALSE)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10"/>
        <v>0</v>
      </c>
      <c r="S117" t="str">
        <f t="shared" si="11"/>
        <v/>
      </c>
    </row>
    <row r="118" spans="1:48" hidden="1" x14ac:dyDescent="0.35">
      <c r="A118">
        <f>CLASS!A118</f>
        <v>137654</v>
      </c>
      <c r="B118" t="str">
        <f>CLASS!B118</f>
        <v>EE137654</v>
      </c>
      <c r="C118" t="str">
        <f>_xlfn.IFNA((VLOOKUP(A118,CLASS!A:AY,3,FALSE)),"")</f>
        <v>Jake</v>
      </c>
      <c r="D118" t="str">
        <f>_xlfn.IFNA((VLOOKUP(A118,CLASS!A:AY,4,FALSE)),"")</f>
        <v>Meakins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ORST</v>
      </c>
      <c r="K118" t="str">
        <f>_xlfn.IFNA((VLOOKUP(J118,DivisionLookup!A:B,2,FALSE)),"")</f>
        <v>North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10"/>
        <v>0</v>
      </c>
      <c r="S118" t="str">
        <f t="shared" si="11"/>
        <v/>
      </c>
      <c r="T118" t="str">
        <f t="shared" ref="T118:T123" si="17">IF(R187&gt;=1,R187,"")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35">
      <c r="A119">
        <f>CLASS!A119</f>
        <v>115201</v>
      </c>
      <c r="B119" t="str">
        <f>CLASS!B119</f>
        <v>EE115201</v>
      </c>
      <c r="C119" t="str">
        <f>_xlfn.IFNA((VLOOKUP(A119,CLASS!A:AY,3,FALSE)),"")</f>
        <v>Geoffrey</v>
      </c>
      <c r="D119" t="str">
        <f>_xlfn.IFNA((VLOOKUP(A119,CLASS!A:AY,4,FALSE)),"")</f>
        <v>Trott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VET</v>
      </c>
      <c r="J119" t="str">
        <f>_xlfn.IFNA((VLOOKUP(A119,CLASS!A:AY,10,FALSE)),"")</f>
        <v>SDGC</v>
      </c>
      <c r="K119" t="str">
        <f>_xlfn.IFNA((VLOOKUP(J119,DivisionLookup!A:B,2,FALSE)),"")</f>
        <v>South</v>
      </c>
      <c r="L119">
        <f>VLOOKUP(B116,CLASS!B:AH,23,FALSE)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10"/>
        <v>0</v>
      </c>
      <c r="S119" t="str">
        <f t="shared" si="11"/>
        <v/>
      </c>
      <c r="T119" t="str">
        <f t="shared" si="17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CLASS!A120</f>
        <v>130780</v>
      </c>
      <c r="B120" t="str">
        <f>CLASS!B120</f>
        <v>EE130780</v>
      </c>
      <c r="C120" t="str">
        <f>_xlfn.IFNA((VLOOKUP(A120,CLASS!A:AY,3,FALSE)),"")</f>
        <v>Jennifer</v>
      </c>
      <c r="D120" t="str">
        <f>_xlfn.IFNA((VLOOKUP(A120,CLASS!A:AY,4,FALSE)),"")</f>
        <v>Baker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LDY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VLOOKUP(B120,CLASS!B:AH,21,FALSE)</f>
        <v>70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10"/>
        <v>80</v>
      </c>
      <c r="S120" t="str">
        <f t="shared" si="11"/>
        <v/>
      </c>
      <c r="T120" t="str">
        <f t="shared" si="17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hidden="1" x14ac:dyDescent="0.35">
      <c r="A121">
        <f>CLASS!A121</f>
        <v>139165</v>
      </c>
      <c r="B121" t="str">
        <f>CLASS!B121</f>
        <v>EE139165</v>
      </c>
      <c r="C121" t="str">
        <f>_xlfn.IFNA((VLOOKUP(A121,CLASS!A:AY,3,FALSE)),"")</f>
        <v>Tim</v>
      </c>
      <c r="D121" t="str">
        <f>_xlfn.IFNA((VLOOKUP(A121,CLASS!A:AY,4,FALSE)),"")</f>
        <v>Skinner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VLOOKUP(B121,CLASS!B:AH,21,FALSE)</f>
        <v>75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10"/>
        <v>85</v>
      </c>
      <c r="S121" t="str">
        <f t="shared" si="11"/>
        <v/>
      </c>
      <c r="T121" t="str">
        <f t="shared" si="17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CLASS!A122</f>
        <v>129228</v>
      </c>
      <c r="B122" t="str">
        <f>CLASS!B122</f>
        <v>EE129228</v>
      </c>
      <c r="C122" t="str">
        <f>_xlfn.IFNA((VLOOKUP(A122,CLASS!A:AY,3,FALSE)),"")</f>
        <v>Robert</v>
      </c>
      <c r="D122" t="str">
        <f>_xlfn.IFNA((VLOOKUP(A122,CLASS!A:AY,4,FALSE)),"")</f>
        <v>Drake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VLOOKUP(B119,CLASS!B:AH,23,FALSE)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10"/>
        <v>0</v>
      </c>
      <c r="S122" t="str">
        <f t="shared" si="11"/>
        <v/>
      </c>
      <c r="T122" t="str">
        <f t="shared" si="17"/>
        <v/>
      </c>
    </row>
    <row r="123" spans="1:48" x14ac:dyDescent="0.35">
      <c r="A123">
        <f>CLASS!A123</f>
        <v>138303</v>
      </c>
      <c r="B123" t="str">
        <f>CLASS!B123</f>
        <v>EE138303</v>
      </c>
      <c r="C123" t="str">
        <f>_xlfn.IFNA((VLOOKUP(A123,CLASS!A:AY,3,FALSE)),"")</f>
        <v>Brian</v>
      </c>
      <c r="D123" t="str">
        <f>_xlfn.IFNA((VLOOKUP(A123,CLASS!A:AY,4,FALSE)),"")</f>
        <v>Hartland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VLOOKUP(B120,CLASS!B:AH,23,FALSE)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10"/>
        <v>0</v>
      </c>
      <c r="S123" t="str">
        <f t="shared" si="11"/>
        <v/>
      </c>
      <c r="T123" t="str">
        <f t="shared" si="17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35">
      <c r="A124">
        <f>CLASS!A124</f>
        <v>138042</v>
      </c>
      <c r="B124" t="str">
        <f>CLASS!B124</f>
        <v>EE138042</v>
      </c>
      <c r="C124" t="str">
        <f>_xlfn.IFNA((VLOOKUP(A124,CLASS!A:AY,3,FALSE)),"")</f>
        <v>Peter</v>
      </c>
      <c r="D124" t="str">
        <f>_xlfn.IFNA((VLOOKUP(A124,CLASS!A:AY,4,FALSE)),"")</f>
        <v>Davies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10"/>
        <v>0</v>
      </c>
      <c r="S124" t="str">
        <f t="shared" si="11"/>
        <v/>
      </c>
    </row>
    <row r="125" spans="1:48" x14ac:dyDescent="0.35">
      <c r="A125">
        <f>CLASS!A125</f>
        <v>114087</v>
      </c>
      <c r="B125" t="str">
        <f>CLASS!B125</f>
        <v>EE114087</v>
      </c>
      <c r="C125" t="str">
        <f>_xlfn.IFNA((VLOOKUP(A125,CLASS!A:AY,3,FALSE)),"")</f>
        <v>Jackie</v>
      </c>
      <c r="D125" t="str">
        <f>_xlfn.IFNA((VLOOKUP(A125,CLASS!A:AY,4,FALSE)),"")</f>
        <v>Vines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LDY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VLOOKUP(B122,CLASS!B:AH,23,FALSE)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10"/>
        <v>0</v>
      </c>
      <c r="S125" t="str">
        <f t="shared" si="11"/>
        <v/>
      </c>
      <c r="T125" t="str">
        <f t="shared" ref="T125:T129" si="18">IF(R194&gt;=1,R194,"")</f>
        <v/>
      </c>
    </row>
    <row r="126" spans="1:48" x14ac:dyDescent="0.35">
      <c r="A126">
        <f>CLASS!A126</f>
        <v>132337</v>
      </c>
      <c r="B126" t="str">
        <f>CLASS!B126</f>
        <v>EE132337</v>
      </c>
      <c r="C126" t="str">
        <f>_xlfn.IFNA((VLOOKUP(A126,CLASS!A:AY,3,FALSE)),"")</f>
        <v>Ami</v>
      </c>
      <c r="D126" t="str">
        <f>_xlfn.IFNA((VLOOKUP(A126,CLASS!A:AY,4,FALSE)),"")</f>
        <v>Hedgecock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LDC</v>
      </c>
      <c r="J126" t="str">
        <f>_xlfn.IFNA((VLOOKUP(A126,CLASS!A:AY,10,FALSE)),"")</f>
        <v>CAM</v>
      </c>
      <c r="K126" t="str">
        <f>_xlfn.IFNA((VLOOKUP(J126,DivisionLookup!A:B,2,FALSE)),"")</f>
        <v>North</v>
      </c>
      <c r="L126">
        <f>VLOOKUP(B123,CLASS!B:AH,23,FALSE)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10"/>
        <v>0</v>
      </c>
      <c r="S126" t="str">
        <f t="shared" si="11"/>
        <v/>
      </c>
      <c r="T126" t="str">
        <f t="shared" si="18"/>
        <v/>
      </c>
    </row>
    <row r="127" spans="1:48" hidden="1" x14ac:dyDescent="0.35">
      <c r="A127">
        <f>CLASS!A127</f>
        <v>130499</v>
      </c>
      <c r="B127" t="str">
        <f>CLASS!B127</f>
        <v>EE130499</v>
      </c>
      <c r="C127" t="str">
        <f>_xlfn.IFNA((VLOOKUP(A127,CLASS!A:AY,3,FALSE)),"")</f>
        <v>John</v>
      </c>
      <c r="D127" t="str">
        <f>_xlfn.IFNA((VLOOKUP(A127,CLASS!A:AY,4,FALSE)),"")</f>
        <v>Quartermaine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VET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VLOOKUP(B127,CLASS!B:AH,21,FALSE)</f>
        <v>60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10"/>
        <v>70</v>
      </c>
      <c r="S127" t="str">
        <f t="shared" si="11"/>
        <v/>
      </c>
      <c r="T127" t="str">
        <f t="shared" si="18"/>
        <v/>
      </c>
    </row>
    <row r="128" spans="1:48" hidden="1" x14ac:dyDescent="0.35">
      <c r="A128">
        <f>CLASS!A128</f>
        <v>119073</v>
      </c>
      <c r="B128" t="str">
        <f>CLASS!B128</f>
        <v>EE119073</v>
      </c>
      <c r="C128" t="str">
        <f>_xlfn.IFNA((VLOOKUP(A128,CLASS!A:AY,3,FALSE)),"")</f>
        <v>Lee</v>
      </c>
      <c r="D128" t="str">
        <f>_xlfn.IFNA((VLOOKUP(A128,CLASS!A:AY,4,FALSE)),"")</f>
        <v>Trott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VLOOKUP(B128,CLASS!B:AH,21,FALSE)</f>
        <v>69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10"/>
        <v>79</v>
      </c>
      <c r="S128" t="str">
        <f t="shared" si="11"/>
        <v/>
      </c>
      <c r="T128" t="str">
        <f t="shared" si="18"/>
        <v/>
      </c>
    </row>
    <row r="129" spans="1:48" hidden="1" x14ac:dyDescent="0.35">
      <c r="A129">
        <f>CLASS!A129</f>
        <v>3042</v>
      </c>
      <c r="B129" t="str">
        <f>CLASS!B129</f>
        <v>EE3042</v>
      </c>
      <c r="C129" t="str">
        <f>_xlfn.IFNA((VLOOKUP(A129,CLASS!A:AY,3,FALSE)),"")</f>
        <v>Lewis</v>
      </c>
      <c r="D129" t="str">
        <f>_xlfn.IFNA((VLOOKUP(A129,CLASS!A:AY,4,FALSE)),"")</f>
        <v>Cull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VET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VLOOKUP(B129,CLASS!B:AH,21,FALSE)</f>
        <v>71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10"/>
        <v>81</v>
      </c>
      <c r="S129" t="str">
        <f t="shared" si="11"/>
        <v/>
      </c>
      <c r="T129" t="str">
        <f t="shared" si="18"/>
        <v/>
      </c>
    </row>
    <row r="130" spans="1:48" hidden="1" x14ac:dyDescent="0.35">
      <c r="A130">
        <f>CLASS!A130</f>
        <v>133800</v>
      </c>
      <c r="B130" t="str">
        <f>CLASS!B130</f>
        <v>EE133800</v>
      </c>
      <c r="C130" t="str">
        <f>_xlfn.IFNA((VLOOKUP(A130,CLASS!A:AY,3,FALSE)),"")</f>
        <v>Guy</v>
      </c>
      <c r="D130" t="str">
        <f>_xlfn.IFNA((VLOOKUP(A130,CLASS!A:AY,4,FALSE)),"")</f>
        <v>Rudd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SNR</v>
      </c>
      <c r="J130" t="str">
        <f>_xlfn.IFNA((VLOOKUP(A130,CLASS!A:AY,10,FALSE)),"")</f>
        <v>OLSS</v>
      </c>
      <c r="K130" t="str">
        <f>_xlfn.IFNA((VLOOKUP(J130,DivisionLookup!A:B,2,FALSE)),"")</f>
        <v>South</v>
      </c>
      <c r="L130">
        <f>VLOOKUP(B130,CLASS!B:AH,21,FALSE)</f>
        <v>62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10"/>
        <v>72</v>
      </c>
      <c r="S130" t="str">
        <f t="shared" si="11"/>
        <v/>
      </c>
    </row>
    <row r="131" spans="1:48" hidden="1" x14ac:dyDescent="0.35">
      <c r="A131">
        <f>CLASS!A131</f>
        <v>71767</v>
      </c>
      <c r="B131" t="str">
        <f>CLASS!B131</f>
        <v>EE71767</v>
      </c>
      <c r="C131" t="str">
        <f>_xlfn.IFNA((VLOOKUP(A131,CLASS!A:AY,3,FALSE)),"")</f>
        <v>Chris</v>
      </c>
      <c r="D131" t="str">
        <f>_xlfn.IFNA((VLOOKUP(A131,CLASS!A:AY,4,FALSE)),"")</f>
        <v>Coningsby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VET</v>
      </c>
      <c r="J131" t="str">
        <f>_xlfn.IFNA((VLOOKUP(A131,CLASS!A:AY,10,FALSE)),"")</f>
        <v>CAM</v>
      </c>
      <c r="K131" t="str">
        <f>_xlfn.IFNA((VLOOKUP(J131,DivisionLookup!A:B,2,FALSE)),"")</f>
        <v>North</v>
      </c>
      <c r="L131">
        <f>VLOOKUP(B131,CLASS!B:AH,21,FALSE)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9">_xlfn.IFNA(IF(IF(L131,L131+M131,0)&lt;=100,IF(L131,L131+M131,0),100),)</f>
        <v>0</v>
      </c>
      <c r="S131" t="str">
        <f t="shared" ref="S131:S194" si="20">IF(R201&gt;1,J201,"")</f>
        <v/>
      </c>
      <c r="T131" t="str">
        <f t="shared" ref="T131:T133" si="21">IF(R200&gt;=1,R200,"")</f>
        <v/>
      </c>
    </row>
    <row r="132" spans="1:48" hidden="1" x14ac:dyDescent="0.35">
      <c r="A132">
        <f>CLASS!A132</f>
        <v>141323</v>
      </c>
      <c r="B132" t="str">
        <f>CLASS!B132</f>
        <v>EE141323</v>
      </c>
      <c r="C132" t="str">
        <f>_xlfn.IFNA((VLOOKUP(A132,CLASS!A:AY,3,FALSE)),"")</f>
        <v>Simon</v>
      </c>
      <c r="D132" t="str">
        <f>_xlfn.IFNA((VLOOKUP(A132,CLASS!A:AY,4,FALSE)),"")</f>
        <v>Scott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9"/>
        <v>0</v>
      </c>
      <c r="S132" t="str">
        <f t="shared" si="20"/>
        <v/>
      </c>
      <c r="T132" t="str">
        <f t="shared" si="21"/>
        <v/>
      </c>
    </row>
    <row r="133" spans="1:48" x14ac:dyDescent="0.35">
      <c r="A133">
        <f>CLASS!A133</f>
        <v>139783</v>
      </c>
      <c r="B133" t="str">
        <f>CLASS!B133</f>
        <v>EE139783</v>
      </c>
      <c r="C133" t="str">
        <f>_xlfn.IFNA((VLOOKUP(A133,CLASS!A:AY,3,FALSE)),"")</f>
        <v>Peter</v>
      </c>
      <c r="D133" t="str">
        <f>_xlfn.IFNA((VLOOKUP(A133,CLASS!A:AY,4,FALSE)),"")</f>
        <v>Skillen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VLOOKUP(B130,CLASS!B:AH,23,FALSE)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9"/>
        <v>0</v>
      </c>
      <c r="S133" t="str">
        <f t="shared" si="20"/>
        <v/>
      </c>
      <c r="T133" t="str">
        <f t="shared" si="21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CLASS!A134</f>
        <v>130704</v>
      </c>
      <c r="B134" t="str">
        <f>CLASS!B134</f>
        <v>EE130704</v>
      </c>
      <c r="C134" t="str">
        <f>_xlfn.IFNA((VLOOKUP(A134,CLASS!A:AY,3,FALSE)),"")</f>
        <v>Stephen</v>
      </c>
      <c r="D134" t="str">
        <f>_xlfn.IFNA((VLOOKUP(A134,CLASS!A:AY,4,FALSE)),"")</f>
        <v>Simpson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VET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VLOOKUP(B131,CLASS!B:AH,23,FALSE)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9"/>
        <v>0</v>
      </c>
      <c r="S134" t="str">
        <f t="shared" si="20"/>
        <v/>
      </c>
    </row>
    <row r="135" spans="1:48" hidden="1" x14ac:dyDescent="0.35">
      <c r="A135">
        <f>CLASS!A135</f>
        <v>118452</v>
      </c>
      <c r="B135" t="str">
        <f>CLASS!B135</f>
        <v>EE118452</v>
      </c>
      <c r="C135" t="str">
        <f>_xlfn.IFNA((VLOOKUP(A135,CLASS!A:AY,3,FALSE)),"")</f>
        <v>Janet</v>
      </c>
      <c r="D135" t="str">
        <f>_xlfn.IFNA((VLOOKUP(A135,CLASS!A:AY,4,FALSE)),"")</f>
        <v>Galland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LDV</v>
      </c>
      <c r="J135" t="str">
        <f>_xlfn.IFNA((VLOOKUP(A135,CLASS!A:AY,10,FALSE)),"")</f>
        <v>SDGC</v>
      </c>
      <c r="K135" t="str">
        <f>_xlfn.IFNA((VLOOKUP(J135,DivisionLookup!A:B,2,FALSE)),"")</f>
        <v>South</v>
      </c>
      <c r="L135">
        <f>VLOOKUP(B135,CLASS!B:AH,21,FALSE)</f>
        <v>51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9"/>
        <v>61</v>
      </c>
      <c r="S135" t="str">
        <f t="shared" si="20"/>
        <v/>
      </c>
    </row>
    <row r="136" spans="1:48" x14ac:dyDescent="0.35">
      <c r="A136">
        <f>CLASS!A136</f>
        <v>133500</v>
      </c>
      <c r="B136" t="str">
        <f>CLASS!B136</f>
        <v>EE133500</v>
      </c>
      <c r="C136" t="str">
        <f>_xlfn.IFNA((VLOOKUP(A136,CLASS!A:AY,3,FALSE)),"")</f>
        <v>Mark</v>
      </c>
      <c r="D136" t="str">
        <f>_xlfn.IFNA((VLOOKUP(A136,CLASS!A:AY,4,FALSE)),"")</f>
        <v>Piercy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ST</v>
      </c>
      <c r="K136" t="str">
        <f>_xlfn.IFNA((VLOOKUP(J136,DivisionLookup!A:B,2,FALSE)),"")</f>
        <v>North</v>
      </c>
      <c r="L136">
        <f>VLOOKUP(B133,CLASS!B:AH,23,FALSE)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9"/>
        <v>0</v>
      </c>
      <c r="S136" t="str">
        <f t="shared" si="20"/>
        <v/>
      </c>
    </row>
    <row r="137" spans="1:48" x14ac:dyDescent="0.35">
      <c r="A137">
        <f>CLASS!A137</f>
        <v>98867</v>
      </c>
      <c r="B137" t="str">
        <f>CLASS!B137</f>
        <v>EE98867</v>
      </c>
      <c r="C137" t="str">
        <f>_xlfn.IFNA((VLOOKUP(A137,CLASS!A:AY,3,FALSE)),"")</f>
        <v>Christopher</v>
      </c>
      <c r="D137" t="str">
        <f>_xlfn.IFNA((VLOOKUP(A137,CLASS!A:AY,4,FALSE)),"")</f>
        <v>Bloxham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VLOOKUP(B134,CLASS!B:AH,23,FALSE)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9"/>
        <v>0</v>
      </c>
      <c r="S137" t="str">
        <f t="shared" si="20"/>
        <v/>
      </c>
      <c r="T137" t="str">
        <f>IF(R206&gt;=1,R206,"")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x14ac:dyDescent="0.35">
      <c r="A138">
        <f>CLASS!A138</f>
        <v>140166</v>
      </c>
      <c r="B138" t="str">
        <f>CLASS!B138</f>
        <v>EE140166</v>
      </c>
      <c r="C138" t="str">
        <f>_xlfn.IFNA((VLOOKUP(A138,CLASS!A:AY,3,FALSE)),"")</f>
        <v>Anthony</v>
      </c>
      <c r="D138" t="str">
        <f>_xlfn.IFNA((VLOOKUP(A138,CLASS!A:AY,4,FALSE)),"")</f>
        <v>Harvey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VLOOKUP(B135,CLASS!B:AH,23,FALSE)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9"/>
        <v>0</v>
      </c>
      <c r="S138" t="str">
        <f t="shared" si="20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CLASS!A139</f>
        <v>140350</v>
      </c>
      <c r="B139" t="str">
        <f>CLASS!B139</f>
        <v>EE140350</v>
      </c>
      <c r="C139" t="str">
        <f>_xlfn.IFNA((VLOOKUP(A139,CLASS!A:AY,3,FALSE)),"")</f>
        <v>Chris</v>
      </c>
      <c r="D139" t="str">
        <f>_xlfn.IFNA((VLOOKUP(A139,CLASS!A:AY,4,FALSE)),"")</f>
        <v>Lambert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VLOOKUP(B136,CLASS!B:AH,23,FALSE)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9"/>
        <v>0</v>
      </c>
      <c r="S139" t="str">
        <f t="shared" si="20"/>
        <v/>
      </c>
    </row>
    <row r="140" spans="1:48" x14ac:dyDescent="0.35">
      <c r="A140">
        <f>CLASS!A140</f>
        <v>137318</v>
      </c>
      <c r="B140" t="str">
        <f>CLASS!B140</f>
        <v>EE137318</v>
      </c>
      <c r="C140" t="str">
        <f>_xlfn.IFNA((VLOOKUP(A140,CLASS!A:AY,3,FALSE)),"")</f>
        <v>James</v>
      </c>
      <c r="D140" t="str">
        <f>_xlfn.IFNA((VLOOKUP(A140,CLASS!A:AY,4,FALSE)),"")</f>
        <v>Stafford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OLSS</v>
      </c>
      <c r="K140" t="str">
        <f>_xlfn.IFNA((VLOOKUP(J140,DivisionLookup!A:B,2,FALSE)),"")</f>
        <v>South</v>
      </c>
      <c r="L140">
        <f>VLOOKUP(B137,CLASS!B:AH,23,FALSE)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9"/>
        <v>0</v>
      </c>
      <c r="S140" t="str">
        <f t="shared" si="20"/>
        <v/>
      </c>
      <c r="T140" t="str">
        <f t="shared" ref="T140:T145" si="22">IF(R209&gt;=1,R209,"")</f>
        <v/>
      </c>
    </row>
    <row r="141" spans="1:48" x14ac:dyDescent="0.35">
      <c r="A141">
        <f>CLASS!A141</f>
        <v>119717</v>
      </c>
      <c r="B141" t="str">
        <f>CLASS!B141</f>
        <v>EE119717</v>
      </c>
      <c r="C141" t="str">
        <f>_xlfn.IFNA((VLOOKUP(A141,CLASS!A:AY,3,FALSE)),"")</f>
        <v>Matthew</v>
      </c>
      <c r="D141" t="str">
        <f>_xlfn.IFNA((VLOOKUP(A141,CLASS!A:AY,4,FALSE)),"")</f>
        <v>Sudds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EJC</v>
      </c>
      <c r="K141" t="str">
        <f>_xlfn.IFNA((VLOOKUP(J141,DivisionLookup!A:B,2,FALSE)),"")</f>
        <v>South</v>
      </c>
      <c r="L141">
        <f>VLOOKUP(B138,CLASS!B:AH,23,FALSE)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9"/>
        <v>0</v>
      </c>
      <c r="S141" t="str">
        <f t="shared" si="20"/>
        <v/>
      </c>
      <c r="T141" t="str">
        <f t="shared" si="22"/>
        <v/>
      </c>
    </row>
    <row r="142" spans="1:48" x14ac:dyDescent="0.35">
      <c r="A142">
        <f>CLASS!A142</f>
        <v>105589</v>
      </c>
      <c r="B142" t="str">
        <f>CLASS!B142</f>
        <v>EE105589</v>
      </c>
      <c r="C142" t="str">
        <f>_xlfn.IFNA((VLOOKUP(A142,CLASS!A:AY,3,FALSE)),"")</f>
        <v>Mark</v>
      </c>
      <c r="D142" t="str">
        <f>_xlfn.IFNA((VLOOKUP(A142,CLASS!A:AY,4,FALSE)),"")</f>
        <v>Blamey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EJC</v>
      </c>
      <c r="K142" t="str">
        <f>_xlfn.IFNA((VLOOKUP(J142,DivisionLookup!A:B,2,FALSE)),"")</f>
        <v>South</v>
      </c>
      <c r="L142">
        <f>VLOOKUP(B139,CLASS!B:AH,23,FALSE)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9"/>
        <v>0</v>
      </c>
      <c r="S142" t="str">
        <f t="shared" si="20"/>
        <v/>
      </c>
      <c r="T142" t="str">
        <f t="shared" si="22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35">
      <c r="A143">
        <f>CLASS!A143</f>
        <v>134813</v>
      </c>
      <c r="B143" t="str">
        <f>CLASS!B143</f>
        <v>EE134813</v>
      </c>
      <c r="C143" t="str">
        <f>_xlfn.IFNA((VLOOKUP(A143,CLASS!A:AY,3,FALSE)),"")</f>
        <v>Sammy</v>
      </c>
      <c r="D143" t="str">
        <f>_xlfn.IFNA((VLOOKUP(A143,CLASS!A:AY,4,FALSE)),"")</f>
        <v>Halsey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VLOOKUP(B140,CLASS!B:AH,23,FALSE)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9"/>
        <v>0</v>
      </c>
      <c r="S143" t="str">
        <f t="shared" si="20"/>
        <v/>
      </c>
      <c r="T143" t="str">
        <f t="shared" si="22"/>
        <v/>
      </c>
    </row>
    <row r="144" spans="1:48" x14ac:dyDescent="0.35">
      <c r="A144">
        <f>CLASS!A144</f>
        <v>125718</v>
      </c>
      <c r="B144" t="str">
        <f>CLASS!B144</f>
        <v>EE125718</v>
      </c>
      <c r="C144" t="str">
        <f>_xlfn.IFNA((VLOOKUP(A144,CLASS!A:AY,3,FALSE)),"")</f>
        <v>Ricky</v>
      </c>
      <c r="D144" t="str">
        <f>_xlfn.IFNA((VLOOKUP(A144,CLASS!A:AY,4,FALSE)),"")</f>
        <v>Hartland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VLOOKUP(B141,CLASS!B:AH,23,FALSE)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9"/>
        <v>0</v>
      </c>
      <c r="S144" t="str">
        <f t="shared" si="20"/>
        <v/>
      </c>
      <c r="T144" t="str">
        <f t="shared" si="22"/>
        <v/>
      </c>
    </row>
    <row r="145" spans="1:48" x14ac:dyDescent="0.35">
      <c r="A145">
        <f>CLASS!A145</f>
        <v>112272</v>
      </c>
      <c r="B145" t="str">
        <f>CLASS!B145</f>
        <v>EE112272</v>
      </c>
      <c r="C145" t="str">
        <f>_xlfn.IFNA((VLOOKUP(A145,CLASS!A:AY,3,FALSE)),"")</f>
        <v>Philip</v>
      </c>
      <c r="D145" t="str">
        <f>_xlfn.IFNA((VLOOKUP(A145,CLASS!A:AY,4,FALSE)),"")</f>
        <v>Seastram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VLOOKUP(B142,CLASS!B:AH,23,FALSE)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9"/>
        <v>0</v>
      </c>
      <c r="S145" t="str">
        <f t="shared" si="20"/>
        <v/>
      </c>
      <c r="T145" t="str">
        <f t="shared" si="22"/>
        <v/>
      </c>
    </row>
    <row r="146" spans="1:48" x14ac:dyDescent="0.35">
      <c r="A146">
        <f>CLASS!A146</f>
        <v>137999</v>
      </c>
      <c r="B146" t="str">
        <f>CLASS!B146</f>
        <v>EE137999</v>
      </c>
      <c r="C146" t="str">
        <f>_xlfn.IFNA((VLOOKUP(A146,CLASS!A:AY,3,FALSE)),"")</f>
        <v>Richard</v>
      </c>
      <c r="D146" t="str">
        <f>_xlfn.IFNA((VLOOKUP(A146,CLASS!A:AY,4,FALSE)),"")</f>
        <v>Hoskins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VET</v>
      </c>
      <c r="J146" t="str">
        <f>_xlfn.IFNA((VLOOKUP(A146,CLASS!A:AY,10,FALSE)),"")</f>
        <v>EJC</v>
      </c>
      <c r="K146" t="str">
        <f>_xlfn.IFNA((VLOOKUP(J146,DivisionLookup!A:B,2,FALSE)),"")</f>
        <v>South</v>
      </c>
      <c r="L146">
        <f>VLOOKUP(B143,CLASS!B:AH,23,FALSE)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9"/>
        <v>0</v>
      </c>
      <c r="S146" t="str">
        <f t="shared" si="20"/>
        <v/>
      </c>
    </row>
    <row r="147" spans="1:48" hidden="1" x14ac:dyDescent="0.35">
      <c r="A147">
        <f>CLASS!A147</f>
        <v>139919</v>
      </c>
      <c r="B147" t="str">
        <f>CLASS!B147</f>
        <v>EE139919</v>
      </c>
      <c r="C147" t="str">
        <f>_xlfn.IFNA((VLOOKUP(A147,CLASS!A:AY,3,FALSE)),"")</f>
        <v>Luke</v>
      </c>
      <c r="D147" t="str">
        <f>_xlfn.IFNA((VLOOKUP(A147,CLASS!A:AY,4,FALSE)),"")</f>
        <v>Parish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SNR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9"/>
        <v>0</v>
      </c>
      <c r="S147" t="str">
        <f t="shared" si="20"/>
        <v/>
      </c>
      <c r="T147" t="str">
        <f>IF(R216&gt;=1,R216,"")</f>
        <v/>
      </c>
    </row>
    <row r="148" spans="1:48" x14ac:dyDescent="0.35">
      <c r="A148">
        <f>CLASS!A148</f>
        <v>1969</v>
      </c>
      <c r="B148" t="str">
        <f>CLASS!B148</f>
        <v>EE1969</v>
      </c>
      <c r="C148" t="str">
        <f>_xlfn.IFNA((VLOOKUP(A148,CLASS!A:AY,3,FALSE)),"")</f>
        <v>Jane</v>
      </c>
      <c r="D148" t="str">
        <f>_xlfn.IFNA((VLOOKUP(A148,CLASS!A:AY,4,FALSE)),"")</f>
        <v>Bennett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LDY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VLOOKUP(B145,CLASS!B:AH,23,FALSE)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9"/>
        <v>0</v>
      </c>
      <c r="S148" t="str">
        <f t="shared" si="20"/>
        <v/>
      </c>
    </row>
    <row r="149" spans="1:48" hidden="1" x14ac:dyDescent="0.35">
      <c r="A149">
        <f>CLASS!A149</f>
        <v>130061</v>
      </c>
      <c r="B149" t="str">
        <f>CLASS!B149</f>
        <v>EE130061</v>
      </c>
      <c r="C149" t="str">
        <f>_xlfn.IFNA((VLOOKUP(A149,CLASS!A:AY,3,FALSE)),"")</f>
        <v>Andi</v>
      </c>
      <c r="D149" t="str">
        <f>_xlfn.IFNA((VLOOKUP(A149,CLASS!A:AY,4,FALSE)),"")</f>
        <v>Deeks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9"/>
        <v>0</v>
      </c>
      <c r="S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x14ac:dyDescent="0.35">
      <c r="A150">
        <f>CLASS!A150</f>
        <v>132107</v>
      </c>
      <c r="B150" t="str">
        <f>CLASS!B150</f>
        <v>EE132107</v>
      </c>
      <c r="C150" t="str">
        <f>_xlfn.IFNA((VLOOKUP(A150,CLASS!A:AY,3,FALSE)),"")</f>
        <v>Daniel</v>
      </c>
      <c r="D150" t="str">
        <f>_xlfn.IFNA((VLOOKUP(A150,CLASS!A:AY,4,FALSE)),"")</f>
        <v>Parsons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f>VLOOKUP(B147,CLASS!B:AH,23,FALSE)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9"/>
        <v>0</v>
      </c>
      <c r="S150" t="str">
        <f t="shared" si="20"/>
        <v/>
      </c>
      <c r="T150" t="str">
        <f>IF(R219&gt;=1,R219,"")</f>
        <v/>
      </c>
    </row>
    <row r="151" spans="1:48" x14ac:dyDescent="0.35">
      <c r="A151">
        <f>CLASS!A151</f>
        <v>137287</v>
      </c>
      <c r="B151" t="str">
        <f>CLASS!B151</f>
        <v>EE137287</v>
      </c>
      <c r="C151" t="str">
        <f>_xlfn.IFNA((VLOOKUP(A151,CLASS!A:AY,3,FALSE)),"")</f>
        <v>Adam</v>
      </c>
      <c r="D151" t="str">
        <f>_xlfn.IFNA((VLOOKUP(A151,CLASS!A:AY,4,FALSE)),"")</f>
        <v>Poyser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VLOOKUP(B148,CLASS!B:AH,23,FALSE)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9"/>
        <v>0</v>
      </c>
      <c r="S151" t="str">
        <f t="shared" si="20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CLASS!A152</f>
        <v>136388</v>
      </c>
      <c r="B152" t="str">
        <f>CLASS!B152</f>
        <v>EE136388</v>
      </c>
      <c r="C152" t="str">
        <f>_xlfn.IFNA((VLOOKUP(A152,CLASS!A:AY,3,FALSE)),"")</f>
        <v>Patrick</v>
      </c>
      <c r="D152" t="str">
        <f>_xlfn.IFNA((VLOOKUP(A152,CLASS!A:AY,4,FALSE)),"")</f>
        <v>Bird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9"/>
        <v>0</v>
      </c>
      <c r="S152" t="str">
        <f t="shared" si="20"/>
        <v/>
      </c>
    </row>
    <row r="153" spans="1:48" hidden="1" x14ac:dyDescent="0.35">
      <c r="A153">
        <f>CLASS!A153</f>
        <v>91174</v>
      </c>
      <c r="B153" t="str">
        <f>CLASS!B153</f>
        <v>EE91174</v>
      </c>
      <c r="C153" t="str">
        <f>_xlfn.IFNA((VLOOKUP(A153,CLASS!A:AY,3,FALSE)),"")</f>
        <v>Patrick</v>
      </c>
      <c r="D153" t="str">
        <f>_xlfn.IFNA((VLOOKUP(A153,CLASS!A:AY,4,FALSE)),"")</f>
        <v>Hawthorne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9"/>
        <v>0</v>
      </c>
      <c r="S153" t="str">
        <f t="shared" si="20"/>
        <v/>
      </c>
    </row>
    <row r="154" spans="1:48" x14ac:dyDescent="0.35">
      <c r="A154">
        <f>CLASS!A154</f>
        <v>135148</v>
      </c>
      <c r="B154" t="str">
        <f>CLASS!B154</f>
        <v>EE135148</v>
      </c>
      <c r="C154" t="str">
        <f>_xlfn.IFNA((VLOOKUP(A154,CLASS!A:AY,3,FALSE)),"")</f>
        <v>Lauren</v>
      </c>
      <c r="D154" t="str">
        <f>_xlfn.IFNA((VLOOKUP(A154,CLASS!A:AY,4,FALSE)),"")</f>
        <v>Goodman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VLOOKUP(B151,CLASS!B:AH,23,FALSE)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9"/>
        <v>0</v>
      </c>
      <c r="S154" t="str">
        <f t="shared" si="20"/>
        <v/>
      </c>
    </row>
    <row r="155" spans="1:48" x14ac:dyDescent="0.35">
      <c r="A155">
        <f>CLASS!A155</f>
        <v>137937</v>
      </c>
      <c r="B155" t="str">
        <f>CLASS!B155</f>
        <v>EE137937</v>
      </c>
      <c r="C155" t="str">
        <f>_xlfn.IFNA((VLOOKUP(A155,CLASS!A:AY,3,FALSE)),"")</f>
        <v>Matthew</v>
      </c>
      <c r="D155" t="str">
        <f>_xlfn.IFNA((VLOOKUP(A155,CLASS!A:AY,4,FALSE)),"")</f>
        <v>Lazarczuk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VLOOKUP(B152,CLASS!B:AH,23,FALSE)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9"/>
        <v>0</v>
      </c>
      <c r="S155" t="str">
        <f t="shared" si="20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35">
      <c r="A156">
        <f>CLASS!A156</f>
        <v>123217</v>
      </c>
      <c r="B156" t="str">
        <f>CLASS!B156</f>
        <v>EE123217</v>
      </c>
      <c r="C156" t="str">
        <f>_xlfn.IFNA((VLOOKUP(A156,CLASS!A:AY,3,FALSE)),"")</f>
        <v>Richard</v>
      </c>
      <c r="D156" t="str">
        <f>_xlfn.IFNA((VLOOKUP(A156,CLASS!A:AY,4,FALSE)),"")</f>
        <v>Worthington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VLOOKUP(B153,CLASS!B:AH,23,FALSE)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9"/>
        <v>0</v>
      </c>
      <c r="S156" t="str">
        <f t="shared" si="20"/>
        <v/>
      </c>
    </row>
    <row r="157" spans="1:48" hidden="1" x14ac:dyDescent="0.35">
      <c r="A157">
        <f>CLASS!A157</f>
        <v>119726</v>
      </c>
      <c r="B157" t="str">
        <f>CLASS!B157</f>
        <v>EE119726</v>
      </c>
      <c r="C157" t="str">
        <f>_xlfn.IFNA((VLOOKUP(A157,CLASS!A:AY,3,FALSE)),"")</f>
        <v>Stephen</v>
      </c>
      <c r="D157" t="str">
        <f>_xlfn.IFNA((VLOOKUP(A157,CLASS!A:AY,4,FALSE)),"")</f>
        <v>O'Reilly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9"/>
        <v>0</v>
      </c>
      <c r="S157" t="str">
        <f t="shared" si="20"/>
        <v/>
      </c>
      <c r="T157" t="str">
        <f t="shared" ref="T157:T158" si="23">IF(R226&gt;=1,R226,"")</f>
        <v/>
      </c>
    </row>
    <row r="158" spans="1:48" hidden="1" x14ac:dyDescent="0.35">
      <c r="A158">
        <f>CLASS!A158</f>
        <v>138153</v>
      </c>
      <c r="B158" t="str">
        <f>CLASS!B158</f>
        <v>EE138153</v>
      </c>
      <c r="C158" t="str">
        <f>_xlfn.IFNA((VLOOKUP(A158,CLASS!A:AY,3,FALSE)),"")</f>
        <v>Neil</v>
      </c>
      <c r="D158" t="str">
        <f>_xlfn.IFNA((VLOOKUP(A158,CLASS!A:AY,4,FALSE)),"")</f>
        <v>Hastilow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9"/>
        <v>0</v>
      </c>
      <c r="S158" t="str">
        <f t="shared" si="20"/>
        <v/>
      </c>
      <c r="T158" t="str">
        <f t="shared" si="23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35">
      <c r="A159">
        <f>CLASS!A159</f>
        <v>131648</v>
      </c>
      <c r="B159" t="str">
        <f>CLASS!B159</f>
        <v>EE131648</v>
      </c>
      <c r="C159" t="str">
        <f>_xlfn.IFNA((VLOOKUP(A159,CLASS!A:AY,3,FALSE)),"")</f>
        <v>Richard</v>
      </c>
      <c r="D159" t="str">
        <f>_xlfn.IFNA((VLOOKUP(A159,CLASS!A:AY,4,FALSE)),"")</f>
        <v>Steeples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VLOOKUP(B156,CLASS!B:AH,23,FALSE)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9"/>
        <v>0</v>
      </c>
      <c r="S159" t="str">
        <f t="shared" si="20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CLASS!A160</f>
        <v>138677</v>
      </c>
      <c r="B160" t="str">
        <f>CLASS!B160</f>
        <v>EE138677</v>
      </c>
      <c r="C160" t="str">
        <f>_xlfn.IFNA((VLOOKUP(A160,CLASS!A:AY,3,FALSE)),"")</f>
        <v>Richard</v>
      </c>
      <c r="D160" t="str">
        <f>_xlfn.IFNA((VLOOKUP(A160,CLASS!A:AY,4,FALSE)),"")</f>
        <v>Palmer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9"/>
        <v>0</v>
      </c>
      <c r="S160" t="str">
        <f t="shared" si="20"/>
        <v/>
      </c>
    </row>
    <row r="161" spans="1:48" x14ac:dyDescent="0.35">
      <c r="A161">
        <f>CLASS!A161</f>
        <v>138866</v>
      </c>
      <c r="B161" t="str">
        <f>CLASS!B161</f>
        <v>EE138866</v>
      </c>
      <c r="C161" t="str">
        <f>_xlfn.IFNA((VLOOKUP(A161,CLASS!A:AY,3,FALSE)),"")</f>
        <v>Martin</v>
      </c>
      <c r="D161" t="str">
        <f>_xlfn.IFNA((VLOOKUP(A161,CLASS!A:AY,4,FALSE)),"")</f>
        <v>Warren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VLOOKUP(B158,CLASS!B:AH,23,FALSE)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9"/>
        <v>0</v>
      </c>
      <c r="S161" t="str">
        <f t="shared" si="20"/>
        <v/>
      </c>
      <c r="T161" t="str">
        <f t="shared" ref="T161:T180" si="24">IF(R230&gt;=1,R230,"")</f>
        <v/>
      </c>
    </row>
    <row r="162" spans="1:48" hidden="1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9"/>
        <v>0</v>
      </c>
      <c r="S162" t="str">
        <f t="shared" si="20"/>
        <v/>
      </c>
      <c r="T162" t="str">
        <f t="shared" si="24"/>
        <v/>
      </c>
    </row>
    <row r="163" spans="1:48" hidden="1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9"/>
        <v>0</v>
      </c>
      <c r="S163" t="str">
        <f t="shared" si="20"/>
        <v/>
      </c>
      <c r="T163" t="str">
        <f t="shared" si="24"/>
        <v/>
      </c>
    </row>
    <row r="164" spans="1:48" x14ac:dyDescent="0.35">
      <c r="A164">
        <f>CLASS!A164</f>
        <v>141048</v>
      </c>
      <c r="B164" t="str">
        <f>CLASS!B164</f>
        <v>EE141048</v>
      </c>
      <c r="C164" t="str">
        <f>_xlfn.IFNA((VLOOKUP(A164,CLASS!A:AY,3,FALSE)),"")</f>
        <v>Guy</v>
      </c>
      <c r="D164" t="str">
        <f>_xlfn.IFNA((VLOOKUP(A164,CLASS!A:AY,4,FALSE)),"")</f>
        <v>Micklewright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VLOOKUP(B161,CLASS!B:AH,23,FALSE)</f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9"/>
        <v>0</v>
      </c>
      <c r="S164" t="str">
        <f t="shared" si="20"/>
        <v/>
      </c>
      <c r="T164" t="str">
        <f t="shared" si="24"/>
        <v/>
      </c>
    </row>
    <row r="165" spans="1:48" x14ac:dyDescent="0.35">
      <c r="A165">
        <f>CLASS!A165</f>
        <v>135106</v>
      </c>
      <c r="B165" t="str">
        <f>CLASS!B165</f>
        <v>EE135106</v>
      </c>
      <c r="C165" t="str">
        <f>_xlfn.IFNA((VLOOKUP(A165,CLASS!A:AY,3,FALSE)),"")</f>
        <v>Rhys</v>
      </c>
      <c r="D165" t="str">
        <f>_xlfn.IFNA((VLOOKUP(A165,CLASS!A:AY,4,FALSE)),"")</f>
        <v>Plum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JNR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VLOOKUP(B162,CLASS!B:AH,23,FALSE)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9"/>
        <v>0</v>
      </c>
      <c r="S165" t="str">
        <f t="shared" si="20"/>
        <v/>
      </c>
      <c r="T165" t="str">
        <f t="shared" si="24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35">
      <c r="A166">
        <f>CLASS!A166</f>
        <v>29170</v>
      </c>
      <c r="B166" t="str">
        <f>CLASS!B166</f>
        <v>EE29170</v>
      </c>
      <c r="C166" t="str">
        <f>_xlfn.IFNA((VLOOKUP(A166,CLASS!A:AY,3,FALSE)),"")</f>
        <v>Robert</v>
      </c>
      <c r="D166" t="str">
        <f>_xlfn.IFNA((VLOOKUP(A166,CLASS!A:AY,4,FALSE)),"")</f>
        <v>Ratford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VET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VLOOKUP(B163,CLASS!B:AH,23,FALSE)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9"/>
        <v>0</v>
      </c>
      <c r="S166" t="str">
        <f t="shared" si="20"/>
        <v/>
      </c>
      <c r="T166" t="str">
        <f t="shared" si="24"/>
        <v/>
      </c>
    </row>
    <row r="167" spans="1:48" x14ac:dyDescent="0.35">
      <c r="A167">
        <f>CLASS!A167</f>
        <v>137389</v>
      </c>
      <c r="B167" t="str">
        <f>CLASS!B167</f>
        <v>EE137389</v>
      </c>
      <c r="C167" t="str">
        <f>_xlfn.IFNA((VLOOKUP(A167,CLASS!A:AY,3,FALSE)),"")</f>
        <v>Mark</v>
      </c>
      <c r="D167" t="str">
        <f>_xlfn.IFNA((VLOOKUP(A167,CLASS!A:AY,4,FALSE)),"")</f>
        <v>Potts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VET</v>
      </c>
      <c r="J167" t="str">
        <f>_xlfn.IFNA((VLOOKUP(A167,CLASS!A:AY,10,FALSE)),"")</f>
        <v>ST</v>
      </c>
      <c r="K167" t="str">
        <f>_xlfn.IFNA((VLOOKUP(J167,DivisionLookup!A:B,2,FALSE)),"")</f>
        <v>North</v>
      </c>
      <c r="L167">
        <f>VLOOKUP(B164,CLASS!B:AH,23,FALSE)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9"/>
        <v>0</v>
      </c>
      <c r="S167" t="str">
        <f t="shared" si="20"/>
        <v/>
      </c>
      <c r="T167" t="str">
        <f t="shared" si="24"/>
        <v/>
      </c>
    </row>
    <row r="168" spans="1:48" x14ac:dyDescent="0.35">
      <c r="A168">
        <f>CLASS!A168</f>
        <v>124600</v>
      </c>
      <c r="B168" t="str">
        <f>CLASS!B168</f>
        <v>EE124600</v>
      </c>
      <c r="C168" t="str">
        <f>_xlfn.IFNA((VLOOKUP(A168,CLASS!A:AY,3,FALSE)),"")</f>
        <v>Richard</v>
      </c>
      <c r="D168" t="str">
        <f>_xlfn.IFNA((VLOOKUP(A168,CLASS!A:AY,4,FALSE)),"")</f>
        <v>Brown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VLOOKUP(B165,CLASS!B:AH,23,FALSE)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9"/>
        <v>0</v>
      </c>
      <c r="S168" t="str">
        <f t="shared" si="20"/>
        <v/>
      </c>
      <c r="T168" t="str">
        <f t="shared" si="24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35">
      <c r="A169">
        <f>CLASS!A169</f>
        <v>134901</v>
      </c>
      <c r="B169" t="str">
        <f>CLASS!B169</f>
        <v>EE134901</v>
      </c>
      <c r="C169" t="str">
        <f>_xlfn.IFNA((VLOOKUP(A169,CLASS!A:AY,3,FALSE)),"")</f>
        <v>Graham</v>
      </c>
      <c r="D169" t="str">
        <f>_xlfn.IFNA((VLOOKUP(A169,CLASS!A:AY,4,FALSE)),"")</f>
        <v>Bright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VLOOKUP(B166,CLASS!B:AH,23,FALSE)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9"/>
        <v>0</v>
      </c>
      <c r="S169" t="str">
        <f t="shared" si="20"/>
        <v/>
      </c>
      <c r="T169" t="str">
        <f t="shared" si="24"/>
        <v/>
      </c>
    </row>
    <row r="170" spans="1:48" x14ac:dyDescent="0.35">
      <c r="A170">
        <f>CLASS!A170</f>
        <v>139288</v>
      </c>
      <c r="B170" t="str">
        <f>CLASS!B170</f>
        <v>EE139288</v>
      </c>
      <c r="C170" t="str">
        <f>_xlfn.IFNA((VLOOKUP(A170,CLASS!A:AY,3,FALSE)),"")</f>
        <v>Stephen</v>
      </c>
      <c r="D170" t="str">
        <f>_xlfn.IFNA((VLOOKUP(A170,CLASS!A:AY,4,FALSE)),"")</f>
        <v>Elliott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VLOOKUP(B167,CLASS!B:AH,23,FALSE)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9"/>
        <v>0</v>
      </c>
      <c r="S170" t="str">
        <f t="shared" si="20"/>
        <v/>
      </c>
      <c r="T170" t="str">
        <f t="shared" si="24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CLASS!A171</f>
        <v>140643</v>
      </c>
      <c r="B171" t="str">
        <f>CLASS!B171</f>
        <v>EE140643</v>
      </c>
      <c r="C171" t="str">
        <f>_xlfn.IFNA((VLOOKUP(A171,CLASS!A:AY,3,FALSE)),"")</f>
        <v>Ray</v>
      </c>
      <c r="D171" t="str">
        <f>_xlfn.IFNA((VLOOKUP(A171,CLASS!A:AY,4,FALSE)),"")</f>
        <v>Sheppard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SNR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VLOOKUP(B171,CLASS!B:AH,21,FALSE)</f>
        <v>63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9"/>
        <v>78</v>
      </c>
      <c r="S171" t="str">
        <f t="shared" si="20"/>
        <v/>
      </c>
      <c r="T171" t="str">
        <f t="shared" si="24"/>
        <v/>
      </c>
    </row>
    <row r="172" spans="1:48" hidden="1" x14ac:dyDescent="0.35">
      <c r="A172">
        <f>CLASS!A172</f>
        <v>125217</v>
      </c>
      <c r="B172" t="str">
        <f>CLASS!B172</f>
        <v>EE125217</v>
      </c>
      <c r="C172" t="str">
        <f>_xlfn.IFNA((VLOOKUP(A172,CLASS!A:AY,3,FALSE)),"")</f>
        <v>Faye</v>
      </c>
      <c r="D172" t="str">
        <f>_xlfn.IFNA((VLOOKUP(A172,CLASS!A:AY,4,FALSE)),"")</f>
        <v>Wills</v>
      </c>
      <c r="E172" t="str">
        <f>_xlfn.IFNA(VLOOKUP(A172,CLASS!A:I,5,FALSE),"")</f>
        <v>C</v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>LDY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VLOOKUP(B172,CLASS!B:AH,21,FALSE)</f>
        <v>64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9"/>
        <v>79</v>
      </c>
      <c r="S172" t="str">
        <f t="shared" si="20"/>
        <v/>
      </c>
      <c r="T172" t="str">
        <f t="shared" si="24"/>
        <v/>
      </c>
    </row>
    <row r="173" spans="1:48" hidden="1" x14ac:dyDescent="0.35">
      <c r="A173">
        <f>CLASS!A173</f>
        <v>134027</v>
      </c>
      <c r="B173" t="str">
        <f>CLASS!B173</f>
        <v>EE134027</v>
      </c>
      <c r="C173" t="str">
        <f>_xlfn.IFNA((VLOOKUP(A173,CLASS!A:AY,3,FALSE)),"")</f>
        <v>John</v>
      </c>
      <c r="D173" t="str">
        <f>_xlfn.IFNA((VLOOKUP(A173,CLASS!A:AY,4,FALSE)),"")</f>
        <v>Kitcher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VLOOKUP(B173,CLASS!B:AH,21,FALSE)</f>
        <v>53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9"/>
        <v>68</v>
      </c>
      <c r="S173" t="str">
        <f t="shared" si="20"/>
        <v/>
      </c>
      <c r="T173" t="str">
        <f t="shared" si="24"/>
        <v/>
      </c>
    </row>
    <row r="174" spans="1:48" hidden="1" x14ac:dyDescent="0.35">
      <c r="A174">
        <f>CLASS!A174</f>
        <v>133497</v>
      </c>
      <c r="B174" t="str">
        <f>CLASS!B174</f>
        <v>EE133497</v>
      </c>
      <c r="C174" t="str">
        <f>_xlfn.IFNA((VLOOKUP(A174,CLASS!A:AY,3,FALSE)),"")</f>
        <v>Michael</v>
      </c>
      <c r="D174" t="str">
        <f>_xlfn.IFNA((VLOOKUP(A174,CLASS!A:AY,4,FALSE)),"")</f>
        <v>Brookes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VLOOKUP(B174,CLASS!B:AH,21,FALSE)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9"/>
        <v>0</v>
      </c>
      <c r="S174" t="str">
        <f t="shared" si="20"/>
        <v/>
      </c>
      <c r="T174" t="str">
        <f t="shared" si="24"/>
        <v/>
      </c>
    </row>
    <row r="175" spans="1:48" hidden="1" x14ac:dyDescent="0.35">
      <c r="A175">
        <f>CLASS!A175</f>
        <v>121439</v>
      </c>
      <c r="B175" t="str">
        <f>CLASS!B175</f>
        <v>EE121439</v>
      </c>
      <c r="C175" t="str">
        <f>_xlfn.IFNA((VLOOKUP(A175,CLASS!A:AY,3,FALSE)),"")</f>
        <v>Tracey</v>
      </c>
      <c r="D175" t="str">
        <f>_xlfn.IFNA((VLOOKUP(A175,CLASS!A:AY,4,FALSE)),"")</f>
        <v>Sizeland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VLOOKUP(B175,CLASS!B:AH,21,FALSE)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9"/>
        <v>0</v>
      </c>
      <c r="S175" t="str">
        <f t="shared" si="20"/>
        <v/>
      </c>
      <c r="T175" t="str">
        <f t="shared" si="24"/>
        <v/>
      </c>
    </row>
    <row r="176" spans="1:48" x14ac:dyDescent="0.35">
      <c r="A176">
        <f>CLASS!A176</f>
        <v>139306</v>
      </c>
      <c r="B176" t="str">
        <f>CLASS!B176</f>
        <v>EE139306</v>
      </c>
      <c r="C176" t="str">
        <f>_xlfn.IFNA((VLOOKUP(A176,CLASS!A:AY,3,FALSE)),"")</f>
        <v>Geoffrey</v>
      </c>
      <c r="D176" t="str">
        <f>_xlfn.IFNA((VLOOKUP(A176,CLASS!A:AY,4,FALSE)),"")</f>
        <v>Simmonds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ORST</v>
      </c>
      <c r="K176" t="str">
        <f>_xlfn.IFNA((VLOOKUP(J176,DivisionLookup!A:B,2,FALSE)),"")</f>
        <v>North</v>
      </c>
      <c r="L176">
        <f>VLOOKUP(B173,CLASS!B:AH,23,FALSE)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9"/>
        <v>0</v>
      </c>
      <c r="S176" t="str">
        <f t="shared" si="20"/>
        <v/>
      </c>
      <c r="T176" t="str">
        <f t="shared" si="24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35">
      <c r="A177">
        <f>CLASS!A177</f>
        <v>35944</v>
      </c>
      <c r="B177" t="str">
        <f>CLASS!B177</f>
        <v>EE35944</v>
      </c>
      <c r="C177" t="str">
        <f>_xlfn.IFNA((VLOOKUP(A177,CLASS!A:AY,3,FALSE)),"")</f>
        <v>Tim</v>
      </c>
      <c r="D177" t="str">
        <f>_xlfn.IFNA((VLOOKUP(A177,CLASS!A:AY,4,FALSE)),"")</f>
        <v>Tyler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VET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VLOOKUP(B174,CLASS!B:AH,23,FALSE)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9"/>
        <v>0</v>
      </c>
      <c r="S177" t="str">
        <f t="shared" si="20"/>
        <v/>
      </c>
      <c r="T177" t="str">
        <f t="shared" si="24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35">
      <c r="A178">
        <f>CLASS!A178</f>
        <v>141283</v>
      </c>
      <c r="B178" t="str">
        <f>CLASS!B178</f>
        <v>EE141283</v>
      </c>
      <c r="C178" t="str">
        <f>_xlfn.IFNA((VLOOKUP(A178,CLASS!A:AY,3,FALSE)),"")</f>
        <v>Jamie</v>
      </c>
      <c r="D178" t="str">
        <f>_xlfn.IFNA((VLOOKUP(A178,CLASS!A:AY,4,FALSE)),"")</f>
        <v>Pope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VLOOKUP(B175,CLASS!B:AH,23,FALSE)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9"/>
        <v>0</v>
      </c>
      <c r="S178" t="str">
        <f t="shared" si="20"/>
        <v/>
      </c>
      <c r="T178" t="str">
        <f t="shared" si="24"/>
        <v/>
      </c>
    </row>
    <row r="179" spans="1:48" x14ac:dyDescent="0.35">
      <c r="A179">
        <f>CLASS!A179</f>
        <v>140288</v>
      </c>
      <c r="B179" t="str">
        <f>CLASS!B179</f>
        <v>EE140288</v>
      </c>
      <c r="C179" t="str">
        <f>_xlfn.IFNA((VLOOKUP(A179,CLASS!A:AY,3,FALSE)),"")</f>
        <v>Chris</v>
      </c>
      <c r="D179" t="str">
        <f>_xlfn.IFNA((VLOOKUP(A179,CLASS!A:AY,4,FALSE)),"")</f>
        <v>Brown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SNR</v>
      </c>
      <c r="J179" t="str">
        <f>_xlfn.IFNA((VLOOKUP(A179,CLASS!A:AY,10,FALSE)),"")</f>
        <v>AGL</v>
      </c>
      <c r="K179" t="str">
        <f>_xlfn.IFNA((VLOOKUP(J179,DivisionLookup!A:B,2,FALSE)),"")</f>
        <v>South</v>
      </c>
      <c r="L179">
        <f>VLOOKUP(B176,CLASS!B:AH,23,FALSE)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9"/>
        <v>0</v>
      </c>
      <c r="S179" t="str">
        <f t="shared" si="20"/>
        <v/>
      </c>
      <c r="T179" t="str">
        <f t="shared" si="24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35">
      <c r="A180">
        <f>CLASS!A180</f>
        <v>137814</v>
      </c>
      <c r="B180" t="str">
        <f>CLASS!B180</f>
        <v>EE137814</v>
      </c>
      <c r="C180" t="str">
        <f>_xlfn.IFNA((VLOOKUP(A180,CLASS!A:AY,3,FALSE)),"")</f>
        <v>Stephen</v>
      </c>
      <c r="D180" t="str">
        <f>_xlfn.IFNA((VLOOKUP(A180,CLASS!A:AY,4,FALSE)),"")</f>
        <v>Crowley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SNR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VLOOKUP(B177,CLASS!B:AH,23,FALSE)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9"/>
        <v>0</v>
      </c>
      <c r="S180" t="str">
        <f t="shared" si="20"/>
        <v/>
      </c>
      <c r="T180" t="str">
        <f t="shared" si="24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35">
      <c r="A181">
        <f>CLASS!A181</f>
        <v>138867</v>
      </c>
      <c r="B181" t="str">
        <f>CLASS!B181</f>
        <v>EE138867</v>
      </c>
      <c r="C181" t="str">
        <f>_xlfn.IFNA((VLOOKUP(A181,CLASS!A:AY,3,FALSE)),"")</f>
        <v>Tina</v>
      </c>
      <c r="D181" t="str">
        <f>_xlfn.IFNA((VLOOKUP(A181,CLASS!A:AY,4,FALSE)),"")</f>
        <v>Henshaw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LDY</v>
      </c>
      <c r="J181" t="str">
        <f>_xlfn.IFNA((VLOOKUP(A181,CLASS!A:AY,10,FALSE)),"")</f>
        <v>AGL</v>
      </c>
      <c r="K181" t="str">
        <f>_xlfn.IFNA((VLOOKUP(J181,DivisionLookup!A:B,2,FALSE)),"")</f>
        <v>South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9"/>
        <v>0</v>
      </c>
      <c r="S181" t="str">
        <f t="shared" si="20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35">
      <c r="A182">
        <f>CLASS!A182</f>
        <v>141238</v>
      </c>
      <c r="B182" t="str">
        <f>CLASS!B182</f>
        <v>EE141238</v>
      </c>
      <c r="C182" t="str">
        <f>_xlfn.IFNA((VLOOKUP(A182,CLASS!A:AY,3,FALSE)),"")</f>
        <v>Chloe</v>
      </c>
      <c r="D182" t="str">
        <f>_xlfn.IFNA((VLOOKUP(A182,CLASS!A:AY,4,FALSE)),"")</f>
        <v>Lambert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LDY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VLOOKUP(B179,CLASS!B:AH,23,FALSE)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9"/>
        <v>0</v>
      </c>
      <c r="S182" t="str">
        <f t="shared" si="20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CLASS!A183</f>
        <v>135138</v>
      </c>
      <c r="B183" t="str">
        <f>CLASS!B183</f>
        <v>EE135138</v>
      </c>
      <c r="C183" t="str">
        <f>_xlfn.IFNA((VLOOKUP(A183,CLASS!A:AY,3,FALSE)),"")</f>
        <v>Luke</v>
      </c>
      <c r="D183" t="str">
        <f>_xlfn.IFNA((VLOOKUP(A183,CLASS!A:AY,4,FALSE)),"")</f>
        <v>Maud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SNR</v>
      </c>
      <c r="J183" t="str">
        <f>_xlfn.IFNA((VLOOKUP(A183,CLASS!A:AY,10,FALSE)),"")</f>
        <v>ST</v>
      </c>
      <c r="K183" t="str">
        <f>_xlfn.IFNA((VLOOKUP(J183,DivisionLookup!A:B,2,FALSE)),"")</f>
        <v>North</v>
      </c>
      <c r="L183">
        <f>VLOOKUP(B183,CLASS!B:AH,21,FALSE)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9"/>
        <v>0</v>
      </c>
      <c r="S183" t="str">
        <f t="shared" si="20"/>
        <v/>
      </c>
      <c r="T183" t="str">
        <f t="shared" ref="T183:T184" si="25">IF(R252&gt;=1,R252,"")</f>
        <v/>
      </c>
      <c r="V183" s="6"/>
      <c r="W183" s="6"/>
      <c r="X183" s="6"/>
    </row>
    <row r="184" spans="1:48" x14ac:dyDescent="0.35">
      <c r="A184">
        <f>CLASS!A184</f>
        <v>104452</v>
      </c>
      <c r="B184" t="str">
        <f>CLASS!B184</f>
        <v>EE104452</v>
      </c>
      <c r="C184" t="str">
        <f>_xlfn.IFNA((VLOOKUP(A184,CLASS!A:AY,3,FALSE)),"")</f>
        <v>Suzanne</v>
      </c>
      <c r="D184" t="str">
        <f>_xlfn.IFNA((VLOOKUP(A184,CLASS!A:AY,4,FALSE)),"")</f>
        <v>Curtis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LDV</v>
      </c>
      <c r="J184" t="str">
        <f>_xlfn.IFNA((VLOOKUP(A184,CLASS!A:AY,10,FALSE)),"")</f>
        <v>EJC</v>
      </c>
      <c r="K184" t="str">
        <f>_xlfn.IFNA((VLOOKUP(J184,DivisionLookup!A:B,2,FALSE)),"")</f>
        <v>South</v>
      </c>
      <c r="L184">
        <f>VLOOKUP(B181,CLASS!B:AH,23,FALSE)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9"/>
        <v>0</v>
      </c>
      <c r="S184" t="str">
        <f t="shared" si="20"/>
        <v/>
      </c>
      <c r="T184" t="str">
        <f t="shared" si="25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35">
      <c r="A185">
        <f>CLASS!A185</f>
        <v>139593</v>
      </c>
      <c r="B185" t="str">
        <f>CLASS!B185</f>
        <v>EE139593</v>
      </c>
      <c r="C185" t="str">
        <f>_xlfn.IFNA((VLOOKUP(A185,CLASS!A:AY,3,FALSE)),"")</f>
        <v>Charlie</v>
      </c>
      <c r="D185" t="str">
        <f>_xlfn.IFNA((VLOOKUP(A185,CLASS!A:AY,4,FALSE)),"")</f>
        <v>Faulds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CLT</v>
      </c>
      <c r="J185" t="str">
        <f>_xlfn.IFNA((VLOOKUP(A185,CLASS!A:AY,10,FALSE)),"")</f>
        <v>OLSS</v>
      </c>
      <c r="K185" t="str">
        <f>_xlfn.IFNA((VLOOKUP(J185,DivisionLookup!A:B,2,FALSE)),"")</f>
        <v>South</v>
      </c>
      <c r="L185">
        <f>VLOOKUP(B182,CLASS!B:AH,23,FALSE)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9"/>
        <v>0</v>
      </c>
      <c r="S185" t="str">
        <f t="shared" si="20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35">
      <c r="A186">
        <f>CLASS!A186</f>
        <v>125390</v>
      </c>
      <c r="B186" t="str">
        <f>CLASS!B186</f>
        <v>EE125390</v>
      </c>
      <c r="C186" t="str">
        <f>_xlfn.IFNA((VLOOKUP(A186,CLASS!A:AY,3,FALSE)),"")</f>
        <v>Robert</v>
      </c>
      <c r="D186" t="str">
        <f>_xlfn.IFNA((VLOOKUP(A186,CLASS!A:AY,4,FALSE)),"")</f>
        <v>Owen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VET</v>
      </c>
      <c r="J186" t="str">
        <f>_xlfn.IFNA((VLOOKUP(A186,CLASS!A:AY,10,FALSE)),"")</f>
        <v>SDGC</v>
      </c>
      <c r="K186" t="str">
        <f>_xlfn.IFNA((VLOOKUP(J186,DivisionLookup!A:B,2,FALSE)),"")</f>
        <v>South</v>
      </c>
      <c r="L186">
        <f>VLOOKUP(B183,CLASS!B:AH,23,FALSE)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9"/>
        <v>0</v>
      </c>
      <c r="S186" t="str">
        <f t="shared" si="20"/>
        <v/>
      </c>
      <c r="T186" t="str">
        <f t="shared" ref="T186:T188" si="26">IF(R255&gt;=1,R255,"")</f>
        <v/>
      </c>
    </row>
    <row r="187" spans="1:48" x14ac:dyDescent="0.35">
      <c r="A187">
        <f>CLASS!A187</f>
        <v>141831</v>
      </c>
      <c r="B187" t="str">
        <f>CLASS!B187</f>
        <v>EE141831</v>
      </c>
      <c r="C187" t="str">
        <f>_xlfn.IFNA((VLOOKUP(A187,CLASS!A:AY,3,FALSE)),"")</f>
        <v>Neil</v>
      </c>
      <c r="D187" t="str">
        <f>_xlfn.IFNA((VLOOKUP(A187,CLASS!A:AY,4,FALSE)),"")</f>
        <v>Clark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VLOOKUP(B184,CLASS!B:AH,23,FALSE)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9"/>
        <v>0</v>
      </c>
      <c r="S187" t="str">
        <f t="shared" si="20"/>
        <v/>
      </c>
      <c r="T187" t="str">
        <f t="shared" si="26"/>
        <v/>
      </c>
    </row>
    <row r="188" spans="1:48" x14ac:dyDescent="0.35">
      <c r="A188">
        <f>CLASS!A188</f>
        <v>131997</v>
      </c>
      <c r="B188" t="str">
        <f>CLASS!B188</f>
        <v>EE131997</v>
      </c>
      <c r="C188" t="str">
        <f>_xlfn.IFNA((VLOOKUP(A188,CLASS!A:AY,3,FALSE)),"")</f>
        <v>Mark</v>
      </c>
      <c r="D188" t="str">
        <f>_xlfn.IFNA((VLOOKUP(A188,CLASS!A:AY,4,FALSE)),"")</f>
        <v>Vyse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SNR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VLOOKUP(B185,CLASS!B:AH,23,FALSE)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9"/>
        <v>0</v>
      </c>
      <c r="S188" t="str">
        <f t="shared" si="20"/>
        <v/>
      </c>
      <c r="T188" t="str">
        <f t="shared" si="26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35">
      <c r="A189">
        <f>CLASS!A189</f>
        <v>138618</v>
      </c>
      <c r="B189" t="str">
        <f>CLASS!B189</f>
        <v>EE138618</v>
      </c>
      <c r="C189" t="str">
        <f>_xlfn.IFNA((VLOOKUP(A189,CLASS!A:AY,3,FALSE)),"")</f>
        <v>Chelsea</v>
      </c>
      <c r="D189" t="str">
        <f>_xlfn.IFNA((VLOOKUP(A189,CLASS!A:AY,4,FALSE)),"")</f>
        <v>King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LDY</v>
      </c>
      <c r="J189" t="str">
        <f>_xlfn.IFNA((VLOOKUP(A189,CLASS!A:AY,10,FALSE)),"")</f>
        <v>EJC</v>
      </c>
      <c r="K189" t="str">
        <f>_xlfn.IFNA((VLOOKUP(J189,DivisionLookup!A:B,2,FALSE)),"")</f>
        <v>South</v>
      </c>
      <c r="L189">
        <f>VLOOKUP(B186,CLASS!B:AH,23,FALSE)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9"/>
        <v>0</v>
      </c>
      <c r="S189" t="str">
        <f t="shared" si="20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35">
      <c r="A190">
        <f>CLASS!A190</f>
        <v>118011</v>
      </c>
      <c r="B190" t="str">
        <f>CLASS!B190</f>
        <v>EE118011</v>
      </c>
      <c r="C190" t="str">
        <f>_xlfn.IFNA((VLOOKUP(A190,CLASS!A:AY,3,FALSE)),"")</f>
        <v>Peter</v>
      </c>
      <c r="D190" t="str">
        <f>_xlfn.IFNA((VLOOKUP(A190,CLASS!A:AY,4,FALSE)),"")</f>
        <v>Tomlin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VLOOKUP(B187,CLASS!B:AH,23,FALSE)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9"/>
        <v>0</v>
      </c>
      <c r="S190" t="str">
        <f t="shared" si="20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CLASS!A191</f>
        <v>129280</v>
      </c>
      <c r="B191" t="str">
        <f>CLASS!B191</f>
        <v>EE129280</v>
      </c>
      <c r="C191" t="str">
        <f>_xlfn.IFNA((VLOOKUP(A191,CLASS!A:AY,3,FALSE)),"")</f>
        <v>Richard</v>
      </c>
      <c r="D191" t="str">
        <f>_xlfn.IFNA((VLOOKUP(A191,CLASS!A:AY,4,FALSE)),"")</f>
        <v>Dumpleton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VLOOKUP(B188,CLASS!B:AH,23,FALSE)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9"/>
        <v>0</v>
      </c>
      <c r="S191" t="str">
        <f t="shared" si="20"/>
        <v/>
      </c>
      <c r="T191" t="str">
        <f>IF(R260&gt;=1,R260,"")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>
        <f>CLASS!A192</f>
        <v>139341</v>
      </c>
      <c r="B192" t="str">
        <f>CLASS!B192</f>
        <v>EE139341</v>
      </c>
      <c r="C192" t="str">
        <f>_xlfn.IFNA((VLOOKUP(A192,CLASS!A:AY,3,FALSE)),"")</f>
        <v>Iain</v>
      </c>
      <c r="D192" t="str">
        <f>_xlfn.IFNA((VLOOKUP(A192,CLASS!A:AY,4,FALSE)),"")</f>
        <v>Parker</v>
      </c>
      <c r="E192" t="str">
        <f>_xlfn.IFNA(VLOOKUP(A192,CLASS!A:I,5,FALSE),"")</f>
        <v>C</v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>SNR</v>
      </c>
      <c r="J192" t="str">
        <f>_xlfn.IFNA((VLOOKUP(A192,CLASS!A:AY,10,FALSE)),"")</f>
        <v>EJC</v>
      </c>
      <c r="K192" t="str">
        <f>_xlfn.IFNA((VLOOKUP(J192,DivisionLookup!A:B,2,FALSE)),"")</f>
        <v>South</v>
      </c>
      <c r="L192">
        <f>VLOOKUP(B189,CLASS!B:AH,23,FALSE)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9"/>
        <v>0</v>
      </c>
      <c r="S192" t="str">
        <f t="shared" si="20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35">
      <c r="A193">
        <f>CLASS!A193</f>
        <v>138501</v>
      </c>
      <c r="B193" t="str">
        <f>CLASS!B193</f>
        <v>EE138501</v>
      </c>
      <c r="C193" t="str">
        <f>_xlfn.IFNA((VLOOKUP(A193,CLASS!A:AY,3,FALSE)),"")</f>
        <v>Joshua</v>
      </c>
      <c r="D193" t="str">
        <f>_xlfn.IFNA((VLOOKUP(A193,CLASS!A:AY,4,FALSE)),"")</f>
        <v>Poyser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CLT</v>
      </c>
      <c r="J193" t="str">
        <f>_xlfn.IFNA((VLOOKUP(A193,CLASS!A:AY,10,FALSE)),"")</f>
        <v>OLSS</v>
      </c>
      <c r="K193" t="str">
        <f>_xlfn.IFNA((VLOOKUP(J193,DivisionLookup!A:B,2,FALSE)),"")</f>
        <v>South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9"/>
        <v>0</v>
      </c>
      <c r="S193" t="str">
        <f t="shared" si="20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CLASS!A194</f>
        <v>141272</v>
      </c>
      <c r="B194" t="str">
        <f>CLASS!B194</f>
        <v>EE141272</v>
      </c>
      <c r="C194" t="str">
        <f>_xlfn.IFNA((VLOOKUP(A194,CLASS!A:AY,3,FALSE)),"")</f>
        <v>Greg</v>
      </c>
      <c r="D194" t="str">
        <f>_xlfn.IFNA((VLOOKUP(A194,CLASS!A:AY,4,FALSE)),"")</f>
        <v>Holmes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VLOOKUP(B191,CLASS!B:AH,23,FALSE)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9"/>
        <v>0</v>
      </c>
      <c r="S194" t="str">
        <f t="shared" si="20"/>
        <v/>
      </c>
    </row>
    <row r="195" spans="1:48" x14ac:dyDescent="0.35">
      <c r="A195">
        <f>CLASS!A195</f>
        <v>138744</v>
      </c>
      <c r="B195" t="str">
        <f>CLASS!B195</f>
        <v>EE138744</v>
      </c>
      <c r="C195" t="str">
        <f>_xlfn.IFNA((VLOOKUP(A195,CLASS!A:AY,3,FALSE)),"")</f>
        <v xml:space="preserve">Leo </v>
      </c>
      <c r="D195" t="str">
        <f>_xlfn.IFNA((VLOOKUP(A195,CLASS!A:AY,4,FALSE)),"")</f>
        <v>Falcone</v>
      </c>
      <c r="E195" t="str">
        <f>_xlfn.IFNA(VLOOKUP(A195,CLASS!A:I,5,FALSE),"")</f>
        <v>C</v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>SNR</v>
      </c>
      <c r="J195" t="str">
        <f>_xlfn.IFNA((VLOOKUP(A195,CLASS!A:AY,10,FALSE)),"")</f>
        <v>EJC</v>
      </c>
      <c r="K195" t="str">
        <f>_xlfn.IFNA((VLOOKUP(J195,DivisionLookup!A:B,2,FALSE)),"")</f>
        <v>South</v>
      </c>
      <c r="L195">
        <f>VLOOKUP(B192,CLASS!B:AH,23,FALSE)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7">_xlfn.IFNA(IF(IF(L195,L195+M195,0)&lt;=100,IF(L195,L195+M195,0),100),)</f>
        <v>0</v>
      </c>
      <c r="S195" t="str">
        <f t="shared" ref="S195:S258" si="28">IF(R265&gt;1,J265,"")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35">
      <c r="A196">
        <f>CLASS!A196</f>
        <v>100000</v>
      </c>
      <c r="B196" t="str">
        <f>CLASS!B196</f>
        <v>EE100000</v>
      </c>
      <c r="C196" t="str">
        <f>_xlfn.IFNA((VLOOKUP(A196,CLASS!A:AY,3,FALSE)),"")</f>
        <v>Kenneth</v>
      </c>
      <c r="D196" t="str">
        <f>_xlfn.IFNA((VLOOKUP(A196,CLASS!A:AY,4,FALSE)),"")</f>
        <v>Farr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VET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VLOOKUP(B193,CLASS!B:AH,23,FALSE)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7"/>
        <v>0</v>
      </c>
      <c r="S196" t="str">
        <f t="shared" si="28"/>
        <v/>
      </c>
      <c r="T196" t="str">
        <f t="shared" ref="T196:T200" si="29">IF(R265&gt;=1,R265,"")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35">
      <c r="A197">
        <f>CLASS!A197</f>
        <v>136649</v>
      </c>
      <c r="B197" t="str">
        <f>CLASS!B197</f>
        <v>EE136649</v>
      </c>
      <c r="C197" t="str">
        <f>_xlfn.IFNA((VLOOKUP(A197,CLASS!A:AY,3,FALSE)),"")</f>
        <v>Neil</v>
      </c>
      <c r="D197" t="str">
        <f>_xlfn.IFNA((VLOOKUP(A197,CLASS!A:AY,4,FALSE)),"")</f>
        <v>Hogg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VET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VLOOKUP(B194,CLASS!B:AH,23,FALSE)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7"/>
        <v>0</v>
      </c>
      <c r="S197" t="str">
        <f t="shared" si="28"/>
        <v/>
      </c>
      <c r="T197" t="str">
        <f t="shared" si="2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35">
      <c r="A198">
        <f>CLASS!A198</f>
        <v>142289</v>
      </c>
      <c r="B198" t="str">
        <f>CLASS!B198</f>
        <v>EE142289</v>
      </c>
      <c r="C198" t="str">
        <f>_xlfn.IFNA((VLOOKUP(A198,CLASS!A:AY,3,FALSE)),"")</f>
        <v xml:space="preserve">Dean </v>
      </c>
      <c r="D198" t="str">
        <f>_xlfn.IFNA((VLOOKUP(A198,CLASS!A:AY,4,FALSE)),"")</f>
        <v>Lambert</v>
      </c>
      <c r="E198" t="str">
        <f>_xlfn.IFNA(VLOOKUP(A198,CLASS!A:I,5,FALSE),"")</f>
        <v>C</v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>VET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VLOOKUP(B195,CLASS!B:AH,23,FALSE)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7"/>
        <v>0</v>
      </c>
      <c r="S198" t="str">
        <f t="shared" si="28"/>
        <v/>
      </c>
      <c r="T198" t="str">
        <f t="shared" si="2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CLASS!A199</f>
        <v>86765</v>
      </c>
      <c r="B199" t="str">
        <f>CLASS!B199</f>
        <v>EE86765</v>
      </c>
      <c r="C199" t="str">
        <f>_xlfn.IFNA((VLOOKUP(A199,CLASS!A:AY,3,FALSE)),"")</f>
        <v>LG</v>
      </c>
      <c r="D199" t="str">
        <f>_xlfn.IFNA((VLOOKUP(A199,CLASS!A:AY,4,FALSE)),"")</f>
        <v>Millard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VET</v>
      </c>
      <c r="J199" t="str">
        <f>_xlfn.IFNA((VLOOKUP(A199,CLASS!A:AY,10,FALSE)),"")</f>
        <v>OLSS</v>
      </c>
      <c r="K199" t="str">
        <f>_xlfn.IFNA((VLOOKUP(J199,DivisionLookup!A:B,2,FALSE)),"")</f>
        <v>South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7"/>
        <v>0</v>
      </c>
      <c r="S199" t="str">
        <f t="shared" si="28"/>
        <v/>
      </c>
      <c r="T199" t="str">
        <f t="shared" si="29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35">
      <c r="A200">
        <f>CLASS!A200</f>
        <v>1947</v>
      </c>
      <c r="B200" t="str">
        <f>CLASS!B200</f>
        <v>EE1947</v>
      </c>
      <c r="C200" t="str">
        <f>_xlfn.IFNA((VLOOKUP(A200,CLASS!A:AY,3,FALSE)),"")</f>
        <v>Robert</v>
      </c>
      <c r="D200" t="str">
        <f>_xlfn.IFNA((VLOOKUP(A200,CLASS!A:AY,4,FALSE)),"")</f>
        <v>Newsham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VET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VLOOKUP(B197,CLASS!B:AH,23,FALSE)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7"/>
        <v>0</v>
      </c>
      <c r="S200" t="str">
        <f t="shared" si="28"/>
        <v/>
      </c>
      <c r="T200" t="str">
        <f t="shared" si="29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CLASS!A201</f>
        <v>142621</v>
      </c>
      <c r="B201" t="str">
        <f>CLASS!B201</f>
        <v>EE142621</v>
      </c>
      <c r="C201" t="str">
        <f>_xlfn.IFNA((VLOOKUP(A201,CLASS!A:AY,3,FALSE)),"")</f>
        <v>Peter</v>
      </c>
      <c r="D201" t="str">
        <f>_xlfn.IFNA((VLOOKUP(A201,CLASS!A:AY,4,FALSE)),"")</f>
        <v>Mackie</v>
      </c>
      <c r="E201" t="str">
        <f>_xlfn.IFNA(VLOOKUP(A201,CLASS!A:I,5,FALSE),"")</f>
        <v>C</v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>SNR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7"/>
        <v>0</v>
      </c>
      <c r="S201" t="str">
        <f t="shared" si="28"/>
        <v/>
      </c>
    </row>
    <row r="202" spans="1:48" x14ac:dyDescent="0.35">
      <c r="A202">
        <f>CLASS!A202</f>
        <v>129813</v>
      </c>
      <c r="B202" t="str">
        <f>CLASS!B202</f>
        <v>EE129813</v>
      </c>
      <c r="C202" t="str">
        <f>_xlfn.IFNA((VLOOKUP(A202,CLASS!A:AY,3,FALSE)),"")</f>
        <v>Lain</v>
      </c>
      <c r="D202" t="str">
        <f>_xlfn.IFNA((VLOOKUP(A202,CLASS!A:AY,4,FALSE)),"")</f>
        <v>Blamey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CLT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f>VLOOKUP(B199,CLASS!B:AH,23,FALSE)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7"/>
        <v>0</v>
      </c>
      <c r="S202" t="str">
        <f t="shared" si="28"/>
        <v/>
      </c>
      <c r="T202" t="str">
        <f>IF(R271&gt;=1,R271,"")</f>
        <v/>
      </c>
    </row>
    <row r="203" spans="1:48" hidden="1" x14ac:dyDescent="0.35">
      <c r="A203">
        <f>CLASS!A203</f>
        <v>142086</v>
      </c>
      <c r="B203" t="str">
        <f>CLASS!B203</f>
        <v>EE142086</v>
      </c>
      <c r="C203" t="str">
        <f>_xlfn.IFNA((VLOOKUP(A203,CLASS!A:AY,3,FALSE)),"")</f>
        <v>Tom</v>
      </c>
      <c r="D203" t="str">
        <f>_xlfn.IFNA((VLOOKUP(A203,CLASS!A:AY,4,FALSE)),"")</f>
        <v>Archer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7"/>
        <v>0</v>
      </c>
      <c r="S203" t="str">
        <f t="shared" si="28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35">
      <c r="A204">
        <f>CLASS!A204</f>
        <v>139821</v>
      </c>
      <c r="B204" t="str">
        <f>CLASS!B204</f>
        <v>EE139821</v>
      </c>
      <c r="C204" t="str">
        <f>_xlfn.IFNA((VLOOKUP(A204,CLASS!A:AY,3,FALSE)),"")</f>
        <v>Andrew</v>
      </c>
      <c r="D204" t="str">
        <f>_xlfn.IFNA((VLOOKUP(A204,CLASS!A:AY,4,FALSE)),"")</f>
        <v>Hales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7"/>
        <v>0</v>
      </c>
      <c r="S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CLASS!A205</f>
        <v>142752</v>
      </c>
      <c r="B205" t="str">
        <f>CLASS!B205</f>
        <v>EE142752</v>
      </c>
      <c r="C205" t="str">
        <f>_xlfn.IFNA((VLOOKUP(A205,CLASS!A:AY,3,FALSE)),"")</f>
        <v>Kathryn</v>
      </c>
      <c r="D205" t="str">
        <f>_xlfn.IFNA((VLOOKUP(A205,CLASS!A:AY,4,FALSE)),"")</f>
        <v>Coy</v>
      </c>
      <c r="E205" t="str">
        <f>_xlfn.IFNA(VLOOKUP(A205,CLASS!A:I,5,FALSE),"")</f>
        <v>C</v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>LDY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f>VLOOKUP(B202,CLASS!B:AH,23,FALSE)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7"/>
        <v>0</v>
      </c>
      <c r="S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35">
      <c r="A206">
        <f>CLASS!A206</f>
        <v>129718</v>
      </c>
      <c r="B206" t="str">
        <f>CLASS!B206</f>
        <v>EE129718</v>
      </c>
      <c r="C206" t="str">
        <f>_xlfn.IFNA((VLOOKUP(A206,CLASS!A:AY,3,FALSE)),"")</f>
        <v>Sophie</v>
      </c>
      <c r="D206" t="str">
        <f>_xlfn.IFNA((VLOOKUP(A206,CLASS!A:AY,4,FALSE)),"")</f>
        <v>Brookwell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f>VLOOKUP(B203,CLASS!B:AH,23,FALSE)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7"/>
        <v>0</v>
      </c>
      <c r="S206" t="str">
        <f t="shared" si="28"/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CLASS!A207</f>
        <v>132934</v>
      </c>
      <c r="B207" t="str">
        <f>CLASS!B207</f>
        <v>EE132934</v>
      </c>
      <c r="C207" t="str">
        <f>_xlfn.IFNA((VLOOKUP(A207,CLASS!A:AY,3,FALSE)),"")</f>
        <v>Tyrone</v>
      </c>
      <c r="D207" t="str">
        <f>_xlfn.IFNA((VLOOKUP(A207,CLASS!A:AY,4,FALSE)),"")</f>
        <v>Clark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7"/>
        <v>0</v>
      </c>
      <c r="S207" t="str">
        <f t="shared" si="28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CLASS!A208</f>
        <v>127073</v>
      </c>
      <c r="B208" t="str">
        <f>CLASS!B208</f>
        <v>EE127073</v>
      </c>
      <c r="C208" t="str">
        <f>_xlfn.IFNA((VLOOKUP(A208,CLASS!A:AY,3,FALSE)),"")</f>
        <v>Timothy</v>
      </c>
      <c r="D208" t="str">
        <f>_xlfn.IFNA((VLOOKUP(A208,CLASS!A:AY,4,FALSE)),"")</f>
        <v>Dawson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VLOOKUP(B205,CLASS!B:AH,23,FALSE)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7"/>
        <v>0</v>
      </c>
      <c r="S208" t="str">
        <f t="shared" si="28"/>
        <v/>
      </c>
      <c r="T208" t="str">
        <f t="shared" ref="T208:T209" si="30">IF(R277&gt;=1,R277,"")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7"/>
        <v>0</v>
      </c>
      <c r="S209" t="str">
        <f t="shared" si="28"/>
        <v/>
      </c>
      <c r="T209" t="str">
        <f t="shared" si="30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hidden="1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7"/>
        <v>0</v>
      </c>
      <c r="S210" t="str">
        <f t="shared" si="28"/>
        <v/>
      </c>
    </row>
    <row r="211" spans="1:48" x14ac:dyDescent="0.35">
      <c r="A211">
        <f>CLASS!A211</f>
        <v>136394</v>
      </c>
      <c r="B211" t="str">
        <f>CLASS!B211</f>
        <v>EE136394</v>
      </c>
      <c r="C211" t="str">
        <f>_xlfn.IFNA((VLOOKUP(A211,CLASS!A:AY,3,FALSE)),"")</f>
        <v xml:space="preserve">Mark </v>
      </c>
      <c r="D211" t="str">
        <f>_xlfn.IFNA((VLOOKUP(A211,CLASS!A:AY,4,FALSE)),"")</f>
        <v>Phipps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VLOOKUP(B208,CLASS!B:AH,23,FALSE)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7"/>
        <v>0</v>
      </c>
      <c r="S211" t="str">
        <f t="shared" si="28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x14ac:dyDescent="0.35">
      <c r="A212">
        <f>CLASS!A212</f>
        <v>140345</v>
      </c>
      <c r="B212" t="str">
        <f>CLASS!B212</f>
        <v>EE140345</v>
      </c>
      <c r="C212" t="str">
        <f>_xlfn.IFNA((VLOOKUP(A212,CLASS!A:AY,3,FALSE)),"")</f>
        <v>Scott</v>
      </c>
      <c r="D212" t="str">
        <f>_xlfn.IFNA((VLOOKUP(A212,CLASS!A:AY,4,FALSE)),"")</f>
        <v>Robinson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VLOOKUP(B209,CLASS!B:AH,23,FALSE)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7"/>
        <v>0</v>
      </c>
      <c r="S212" t="str">
        <f t="shared" si="28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x14ac:dyDescent="0.35">
      <c r="A213">
        <f>CLASS!A213</f>
        <v>141399</v>
      </c>
      <c r="B213" t="str">
        <f>CLASS!B213</f>
        <v>EE141399</v>
      </c>
      <c r="C213" t="str">
        <f>_xlfn.IFNA((VLOOKUP(A213,CLASS!A:AY,3,FALSE)),"")</f>
        <v>Michael</v>
      </c>
      <c r="D213" t="str">
        <f>_xlfn.IFNA((VLOOKUP(A213,CLASS!A:AY,4,FALSE)),"")</f>
        <v>Rook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VLOOKUP(B210,CLASS!B:AH,23,FALSE)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7"/>
        <v>0</v>
      </c>
      <c r="S213" t="str">
        <f t="shared" si="28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7"/>
        <v>0</v>
      </c>
      <c r="S214" t="str">
        <f t="shared" si="28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7"/>
        <v>0</v>
      </c>
      <c r="S215" t="str">
        <f t="shared" si="28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7"/>
        <v>0</v>
      </c>
      <c r="S216" t="str">
        <f t="shared" si="28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7"/>
        <v>0</v>
      </c>
      <c r="S217" t="str">
        <f t="shared" si="28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7"/>
        <v>0</v>
      </c>
      <c r="S218" t="str">
        <f t="shared" si="28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7"/>
        <v>0</v>
      </c>
      <c r="S219" t="str">
        <f t="shared" si="28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7"/>
        <v>0</v>
      </c>
      <c r="S220" t="str">
        <f t="shared" si="28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7"/>
        <v>0</v>
      </c>
      <c r="S221" t="str">
        <f t="shared" si="28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7"/>
        <v>0</v>
      </c>
      <c r="S222" t="str">
        <f t="shared" si="28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7"/>
        <v>0</v>
      </c>
      <c r="S223" t="str">
        <f t="shared" si="28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7"/>
        <v>0</v>
      </c>
      <c r="S224" t="str">
        <f t="shared" si="28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7"/>
        <v>0</v>
      </c>
      <c r="S225" t="str">
        <f t="shared" si="28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7"/>
        <v>0</v>
      </c>
      <c r="S226" t="str">
        <f t="shared" si="28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7"/>
        <v>0</v>
      </c>
      <c r="S227" t="str">
        <f t="shared" si="28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7"/>
        <v>0</v>
      </c>
      <c r="S228" t="str">
        <f t="shared" si="28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7"/>
        <v>0</v>
      </c>
      <c r="S229" t="str">
        <f t="shared" si="28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7"/>
        <v>0</v>
      </c>
      <c r="S230" t="str">
        <f t="shared" si="28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7"/>
        <v>0</v>
      </c>
      <c r="S231" t="str">
        <f t="shared" si="28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7"/>
        <v>0</v>
      </c>
      <c r="S232" t="str">
        <f t="shared" si="28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7"/>
        <v>0</v>
      </c>
      <c r="S233" t="str">
        <f t="shared" si="28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7"/>
        <v>0</v>
      </c>
      <c r="S234" t="str">
        <f t="shared" si="28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7"/>
        <v>0</v>
      </c>
      <c r="S235" t="str">
        <f t="shared" si="28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7"/>
        <v>0</v>
      </c>
      <c r="S236" t="str">
        <f t="shared" si="28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7"/>
        <v>0</v>
      </c>
      <c r="S237" t="str">
        <f t="shared" si="28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7"/>
        <v>0</v>
      </c>
      <c r="S238" t="str">
        <f t="shared" si="28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7"/>
        <v>0</v>
      </c>
      <c r="S239" t="str">
        <f t="shared" si="28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7"/>
        <v>0</v>
      </c>
      <c r="S240" t="str">
        <f t="shared" si="28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7"/>
        <v>0</v>
      </c>
      <c r="S241" t="str">
        <f t="shared" si="28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7"/>
        <v>0</v>
      </c>
      <c r="S242" t="str">
        <f t="shared" si="28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7"/>
        <v>0</v>
      </c>
      <c r="S243" t="str">
        <f t="shared" si="28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7"/>
        <v>0</v>
      </c>
      <c r="S244" t="str">
        <f t="shared" si="28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7"/>
        <v>0</v>
      </c>
      <c r="S245" t="str">
        <f t="shared" si="28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7"/>
        <v>0</v>
      </c>
      <c r="S246" t="str">
        <f t="shared" si="28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7"/>
        <v>0</v>
      </c>
      <c r="S247" t="str">
        <f t="shared" si="28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7"/>
        <v>0</v>
      </c>
      <c r="S248" t="str">
        <f t="shared" si="28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7"/>
        <v>0</v>
      </c>
      <c r="S249" t="str">
        <f t="shared" si="28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7"/>
        <v>0</v>
      </c>
      <c r="S250" t="str">
        <f t="shared" si="28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7"/>
        <v>0</v>
      </c>
      <c r="S251" t="str">
        <f t="shared" si="28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7"/>
        <v>0</v>
      </c>
      <c r="S252" t="str">
        <f t="shared" si="28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7"/>
        <v>0</v>
      </c>
      <c r="S253" t="str">
        <f t="shared" si="28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7"/>
        <v>0</v>
      </c>
      <c r="S254" t="str">
        <f t="shared" si="28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7"/>
        <v>0</v>
      </c>
      <c r="S255" t="str">
        <f t="shared" si="28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7"/>
        <v>0</v>
      </c>
      <c r="S256" t="str">
        <f t="shared" si="28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7"/>
        <v>0</v>
      </c>
      <c r="S257" t="str">
        <f t="shared" si="28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7"/>
        <v>0</v>
      </c>
      <c r="S258" t="str">
        <f t="shared" si="28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31">_xlfn.IFNA(IF(IF(L259,L259+M259,0)&lt;=100,IF(L259,L259+M259,0),100),)</f>
        <v>0</v>
      </c>
      <c r="S259" t="str">
        <f t="shared" ref="S259:S280" si="32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31"/>
        <v>0</v>
      </c>
      <c r="S260" t="str">
        <f t="shared" si="32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31"/>
        <v>0</v>
      </c>
      <c r="S261" t="str">
        <f t="shared" si="32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31"/>
        <v>0</v>
      </c>
      <c r="S262" t="str">
        <f t="shared" si="32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31"/>
        <v>0</v>
      </c>
      <c r="S263" t="str">
        <f t="shared" si="32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31"/>
        <v>0</v>
      </c>
      <c r="S264" t="str">
        <f t="shared" si="32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31"/>
        <v>0</v>
      </c>
      <c r="S265" t="str">
        <f t="shared" si="32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31"/>
        <v>0</v>
      </c>
      <c r="S266" t="str">
        <f t="shared" si="32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31"/>
        <v>0</v>
      </c>
      <c r="S267" t="str">
        <f t="shared" si="32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31"/>
        <v>0</v>
      </c>
      <c r="S268" t="str">
        <f t="shared" si="32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31"/>
        <v>0</v>
      </c>
      <c r="S269" t="str">
        <f t="shared" si="32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31"/>
        <v>0</v>
      </c>
      <c r="S270" t="str">
        <f t="shared" si="32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31"/>
        <v>0</v>
      </c>
      <c r="S271" t="str">
        <f t="shared" si="32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31"/>
        <v>0</v>
      </c>
      <c r="S272" t="str">
        <f t="shared" si="32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31"/>
        <v>0</v>
      </c>
      <c r="S273" t="str">
        <f t="shared" si="32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31"/>
        <v>0</v>
      </c>
      <c r="S274" t="str">
        <f t="shared" si="32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31"/>
        <v>0</v>
      </c>
      <c r="S275" t="str">
        <f t="shared" si="32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31"/>
        <v>0</v>
      </c>
      <c r="S276" t="str">
        <f t="shared" si="32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31"/>
        <v>0</v>
      </c>
      <c r="S277" t="str">
        <f t="shared" si="32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31"/>
        <v>0</v>
      </c>
      <c r="S278" t="str">
        <f t="shared" si="32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31"/>
        <v>0</v>
      </c>
      <c r="S279" t="str">
        <f t="shared" si="32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31"/>
        <v>0</v>
      </c>
      <c r="S280" t="str">
        <f t="shared" si="32"/>
        <v/>
      </c>
    </row>
    <row r="281" spans="1:20" hidden="1" x14ac:dyDescent="0.35">
      <c r="T281" t="str">
        <f t="shared" ref="T281:T326" si="33">IF(R281&gt;=1,R281,"")</f>
        <v/>
      </c>
    </row>
    <row r="282" spans="1:20" hidden="1" x14ac:dyDescent="0.35">
      <c r="T282" t="str">
        <f t="shared" si="33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33"/>
        <v/>
      </c>
    </row>
    <row r="284" spans="1:20" hidden="1" x14ac:dyDescent="0.35">
      <c r="T284" t="str">
        <f t="shared" si="33"/>
        <v/>
      </c>
    </row>
    <row r="285" spans="1:20" hidden="1" x14ac:dyDescent="0.35">
      <c r="T285" t="str">
        <f t="shared" si="33"/>
        <v/>
      </c>
    </row>
    <row r="286" spans="1:20" hidden="1" x14ac:dyDescent="0.35">
      <c r="T286" t="str">
        <f t="shared" si="33"/>
        <v/>
      </c>
    </row>
    <row r="287" spans="1:20" hidden="1" x14ac:dyDescent="0.35">
      <c r="T287" t="str">
        <f t="shared" si="33"/>
        <v/>
      </c>
    </row>
    <row r="288" spans="1:20" hidden="1" x14ac:dyDescent="0.35">
      <c r="T288" t="str">
        <f t="shared" si="33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33"/>
        <v/>
      </c>
    </row>
    <row r="290" spans="5:20" hidden="1" x14ac:dyDescent="0.35">
      <c r="T290" t="str">
        <f t="shared" si="33"/>
        <v/>
      </c>
    </row>
    <row r="291" spans="5:20" hidden="1" x14ac:dyDescent="0.35">
      <c r="T291" t="str">
        <f t="shared" si="33"/>
        <v/>
      </c>
    </row>
    <row r="292" spans="5:20" hidden="1" x14ac:dyDescent="0.35">
      <c r="T292" t="str">
        <f t="shared" si="33"/>
        <v/>
      </c>
    </row>
    <row r="293" spans="5:20" hidden="1" x14ac:dyDescent="0.35">
      <c r="T293" t="str">
        <f t="shared" si="33"/>
        <v/>
      </c>
    </row>
    <row r="294" spans="5:20" hidden="1" x14ac:dyDescent="0.35">
      <c r="T294" t="str">
        <f t="shared" si="33"/>
        <v/>
      </c>
    </row>
    <row r="295" spans="5:20" hidden="1" x14ac:dyDescent="0.35">
      <c r="T295" t="str">
        <f t="shared" si="33"/>
        <v/>
      </c>
    </row>
    <row r="296" spans="5:20" hidden="1" x14ac:dyDescent="0.35">
      <c r="T296" t="str">
        <f t="shared" si="33"/>
        <v/>
      </c>
    </row>
    <row r="297" spans="5:20" hidden="1" x14ac:dyDescent="0.35">
      <c r="T297" t="str">
        <f t="shared" si="33"/>
        <v/>
      </c>
    </row>
    <row r="298" spans="5:20" hidden="1" x14ac:dyDescent="0.35">
      <c r="T298" t="str">
        <f t="shared" si="33"/>
        <v/>
      </c>
    </row>
    <row r="299" spans="5:20" hidden="1" x14ac:dyDescent="0.35">
      <c r="T299" t="str">
        <f t="shared" si="33"/>
        <v/>
      </c>
    </row>
    <row r="300" spans="5:20" hidden="1" x14ac:dyDescent="0.35">
      <c r="T300" t="str">
        <f t="shared" si="33"/>
        <v/>
      </c>
    </row>
    <row r="301" spans="5:20" hidden="1" x14ac:dyDescent="0.35">
      <c r="T301" t="str">
        <f t="shared" si="33"/>
        <v/>
      </c>
    </row>
    <row r="302" spans="5:20" hidden="1" x14ac:dyDescent="0.35">
      <c r="T302" t="str">
        <f t="shared" si="33"/>
        <v/>
      </c>
    </row>
    <row r="303" spans="5:20" hidden="1" x14ac:dyDescent="0.35">
      <c r="T303" t="str">
        <f t="shared" si="33"/>
        <v/>
      </c>
    </row>
    <row r="304" spans="5:20" hidden="1" x14ac:dyDescent="0.35">
      <c r="T304" t="str">
        <f t="shared" si="33"/>
        <v/>
      </c>
    </row>
    <row r="305" spans="20:20" hidden="1" x14ac:dyDescent="0.35">
      <c r="T305" t="str">
        <f t="shared" si="33"/>
        <v/>
      </c>
    </row>
    <row r="306" spans="20:20" hidden="1" x14ac:dyDescent="0.35">
      <c r="T306" t="str">
        <f t="shared" si="33"/>
        <v/>
      </c>
    </row>
    <row r="307" spans="20:20" hidden="1" x14ac:dyDescent="0.35">
      <c r="T307" t="str">
        <f t="shared" si="33"/>
        <v/>
      </c>
    </row>
    <row r="308" spans="20:20" hidden="1" x14ac:dyDescent="0.35">
      <c r="T308" t="str">
        <f t="shared" si="33"/>
        <v/>
      </c>
    </row>
    <row r="309" spans="20:20" hidden="1" x14ac:dyDescent="0.35">
      <c r="T309" t="str">
        <f t="shared" si="33"/>
        <v/>
      </c>
    </row>
    <row r="310" spans="20:20" hidden="1" x14ac:dyDescent="0.35">
      <c r="T310" t="str">
        <f t="shared" si="33"/>
        <v/>
      </c>
    </row>
    <row r="311" spans="20:20" hidden="1" x14ac:dyDescent="0.35">
      <c r="T311" t="str">
        <f t="shared" si="33"/>
        <v/>
      </c>
    </row>
    <row r="312" spans="20:20" hidden="1" x14ac:dyDescent="0.35">
      <c r="T312" t="str">
        <f t="shared" si="33"/>
        <v/>
      </c>
    </row>
    <row r="313" spans="20:20" hidden="1" x14ac:dyDescent="0.35">
      <c r="T313" t="str">
        <f t="shared" si="33"/>
        <v/>
      </c>
    </row>
    <row r="314" spans="20:20" hidden="1" x14ac:dyDescent="0.35">
      <c r="T314" t="str">
        <f t="shared" si="33"/>
        <v/>
      </c>
    </row>
    <row r="315" spans="20:20" hidden="1" x14ac:dyDescent="0.35">
      <c r="T315" t="str">
        <f t="shared" si="33"/>
        <v/>
      </c>
    </row>
    <row r="316" spans="20:20" hidden="1" x14ac:dyDescent="0.35">
      <c r="T316" t="str">
        <f t="shared" si="33"/>
        <v/>
      </c>
    </row>
    <row r="317" spans="20:20" hidden="1" x14ac:dyDescent="0.35">
      <c r="T317" t="str">
        <f t="shared" si="33"/>
        <v/>
      </c>
    </row>
    <row r="318" spans="20:20" hidden="1" x14ac:dyDescent="0.35">
      <c r="T318" t="str">
        <f t="shared" si="33"/>
        <v/>
      </c>
    </row>
    <row r="319" spans="20:20" hidden="1" x14ac:dyDescent="0.35">
      <c r="T319" t="str">
        <f t="shared" si="33"/>
        <v/>
      </c>
    </row>
    <row r="320" spans="20:20" hidden="1" x14ac:dyDescent="0.35">
      <c r="T320" t="str">
        <f t="shared" si="33"/>
        <v/>
      </c>
    </row>
    <row r="321" spans="20:20" hidden="1" x14ac:dyDescent="0.35">
      <c r="T321" t="str">
        <f t="shared" si="33"/>
        <v/>
      </c>
    </row>
    <row r="322" spans="20:20" hidden="1" x14ac:dyDescent="0.35">
      <c r="T322" t="str">
        <f t="shared" si="33"/>
        <v/>
      </c>
    </row>
    <row r="323" spans="20:20" hidden="1" x14ac:dyDescent="0.35">
      <c r="T323" t="str">
        <f t="shared" si="33"/>
        <v/>
      </c>
    </row>
    <row r="324" spans="20:20" hidden="1" x14ac:dyDescent="0.35">
      <c r="T324" t="str">
        <f t="shared" si="33"/>
        <v/>
      </c>
    </row>
    <row r="325" spans="20:20" hidden="1" x14ac:dyDescent="0.35">
      <c r="T325" t="str">
        <f t="shared" si="33"/>
        <v/>
      </c>
    </row>
    <row r="326" spans="20:20" hidden="1" x14ac:dyDescent="0.35">
      <c r="T326" t="str">
        <f t="shared" si="33"/>
        <v/>
      </c>
    </row>
    <row r="327" spans="20:20" hidden="1" x14ac:dyDescent="0.35">
      <c r="T327" t="str">
        <f t="shared" ref="T327:T390" si="34">IF(R327&gt;=1,R327,"")</f>
        <v/>
      </c>
    </row>
    <row r="328" spans="20:20" hidden="1" x14ac:dyDescent="0.35">
      <c r="T328" t="str">
        <f t="shared" si="34"/>
        <v/>
      </c>
    </row>
    <row r="329" spans="20:20" hidden="1" x14ac:dyDescent="0.35">
      <c r="T329" t="str">
        <f t="shared" si="34"/>
        <v/>
      </c>
    </row>
    <row r="330" spans="20:20" hidden="1" x14ac:dyDescent="0.35">
      <c r="T330" t="str">
        <f t="shared" si="34"/>
        <v/>
      </c>
    </row>
    <row r="331" spans="20:20" hidden="1" x14ac:dyDescent="0.35">
      <c r="T331" t="str">
        <f t="shared" si="34"/>
        <v/>
      </c>
    </row>
    <row r="332" spans="20:20" hidden="1" x14ac:dyDescent="0.35">
      <c r="T332" t="str">
        <f t="shared" si="34"/>
        <v/>
      </c>
    </row>
    <row r="333" spans="20:20" hidden="1" x14ac:dyDescent="0.35">
      <c r="T333" t="str">
        <f t="shared" si="34"/>
        <v/>
      </c>
    </row>
    <row r="334" spans="20:20" hidden="1" x14ac:dyDescent="0.35">
      <c r="T334" t="str">
        <f t="shared" si="34"/>
        <v/>
      </c>
    </row>
    <row r="335" spans="20:20" hidden="1" x14ac:dyDescent="0.35">
      <c r="T335" t="str">
        <f t="shared" si="34"/>
        <v/>
      </c>
    </row>
    <row r="336" spans="20:20" hidden="1" x14ac:dyDescent="0.35">
      <c r="T336" t="str">
        <f t="shared" si="34"/>
        <v/>
      </c>
    </row>
    <row r="337" spans="20:20" hidden="1" x14ac:dyDescent="0.35">
      <c r="T337" t="str">
        <f t="shared" si="34"/>
        <v/>
      </c>
    </row>
    <row r="338" spans="20:20" hidden="1" x14ac:dyDescent="0.35">
      <c r="T338" t="str">
        <f t="shared" si="34"/>
        <v/>
      </c>
    </row>
    <row r="339" spans="20:20" hidden="1" x14ac:dyDescent="0.35">
      <c r="T339" t="str">
        <f t="shared" si="34"/>
        <v/>
      </c>
    </row>
    <row r="340" spans="20:20" hidden="1" x14ac:dyDescent="0.35">
      <c r="T340" t="str">
        <f t="shared" si="34"/>
        <v/>
      </c>
    </row>
    <row r="341" spans="20:20" hidden="1" x14ac:dyDescent="0.35">
      <c r="T341" t="str">
        <f t="shared" si="34"/>
        <v/>
      </c>
    </row>
    <row r="342" spans="20:20" hidden="1" x14ac:dyDescent="0.35">
      <c r="T342" t="str">
        <f t="shared" si="34"/>
        <v/>
      </c>
    </row>
    <row r="343" spans="20:20" hidden="1" x14ac:dyDescent="0.35">
      <c r="T343" t="str">
        <f t="shared" si="34"/>
        <v/>
      </c>
    </row>
    <row r="344" spans="20:20" hidden="1" x14ac:dyDescent="0.35">
      <c r="T344" t="str">
        <f t="shared" si="34"/>
        <v/>
      </c>
    </row>
    <row r="345" spans="20:20" hidden="1" x14ac:dyDescent="0.35">
      <c r="T345" t="str">
        <f t="shared" si="34"/>
        <v/>
      </c>
    </row>
    <row r="346" spans="20:20" hidden="1" x14ac:dyDescent="0.35">
      <c r="T346" t="str">
        <f t="shared" si="34"/>
        <v/>
      </c>
    </row>
    <row r="347" spans="20:20" hidden="1" x14ac:dyDescent="0.35">
      <c r="T347" t="str">
        <f t="shared" si="34"/>
        <v/>
      </c>
    </row>
    <row r="348" spans="20:20" hidden="1" x14ac:dyDescent="0.35">
      <c r="T348" t="str">
        <f t="shared" si="34"/>
        <v/>
      </c>
    </row>
    <row r="349" spans="20:20" hidden="1" x14ac:dyDescent="0.35">
      <c r="T349" t="str">
        <f t="shared" si="34"/>
        <v/>
      </c>
    </row>
    <row r="350" spans="20:20" hidden="1" x14ac:dyDescent="0.35">
      <c r="T350" t="str">
        <f t="shared" si="34"/>
        <v/>
      </c>
    </row>
    <row r="351" spans="20:20" hidden="1" x14ac:dyDescent="0.35">
      <c r="T351" t="str">
        <f t="shared" si="34"/>
        <v/>
      </c>
    </row>
    <row r="352" spans="20:20" hidden="1" x14ac:dyDescent="0.35">
      <c r="T352" t="str">
        <f t="shared" si="34"/>
        <v/>
      </c>
    </row>
    <row r="353" spans="20:20" hidden="1" x14ac:dyDescent="0.35">
      <c r="T353" t="str">
        <f t="shared" si="34"/>
        <v/>
      </c>
    </row>
    <row r="354" spans="20:20" hidden="1" x14ac:dyDescent="0.35">
      <c r="T354" t="str">
        <f t="shared" si="34"/>
        <v/>
      </c>
    </row>
    <row r="355" spans="20:20" hidden="1" x14ac:dyDescent="0.35">
      <c r="T355" t="str">
        <f t="shared" si="34"/>
        <v/>
      </c>
    </row>
    <row r="356" spans="20:20" hidden="1" x14ac:dyDescent="0.35">
      <c r="T356" t="str">
        <f t="shared" si="34"/>
        <v/>
      </c>
    </row>
    <row r="357" spans="20:20" hidden="1" x14ac:dyDescent="0.35">
      <c r="T357" t="str">
        <f t="shared" si="34"/>
        <v/>
      </c>
    </row>
    <row r="358" spans="20:20" hidden="1" x14ac:dyDescent="0.35">
      <c r="T358" t="str">
        <f t="shared" si="34"/>
        <v/>
      </c>
    </row>
    <row r="359" spans="20:20" hidden="1" x14ac:dyDescent="0.35">
      <c r="T359" t="str">
        <f t="shared" si="34"/>
        <v/>
      </c>
    </row>
    <row r="360" spans="20:20" hidden="1" x14ac:dyDescent="0.35">
      <c r="T360" t="str">
        <f t="shared" si="34"/>
        <v/>
      </c>
    </row>
    <row r="361" spans="20:20" hidden="1" x14ac:dyDescent="0.35">
      <c r="T361" t="str">
        <f t="shared" si="34"/>
        <v/>
      </c>
    </row>
    <row r="362" spans="20:20" hidden="1" x14ac:dyDescent="0.35">
      <c r="T362" t="str">
        <f t="shared" si="34"/>
        <v/>
      </c>
    </row>
    <row r="363" spans="20:20" hidden="1" x14ac:dyDescent="0.35">
      <c r="T363" t="str">
        <f t="shared" si="34"/>
        <v/>
      </c>
    </row>
    <row r="364" spans="20:20" hidden="1" x14ac:dyDescent="0.35">
      <c r="T364" t="str">
        <f t="shared" si="34"/>
        <v/>
      </c>
    </row>
    <row r="365" spans="20:20" hidden="1" x14ac:dyDescent="0.35">
      <c r="T365" t="str">
        <f t="shared" si="34"/>
        <v/>
      </c>
    </row>
    <row r="366" spans="20:20" hidden="1" x14ac:dyDescent="0.35">
      <c r="T366" t="str">
        <f t="shared" si="34"/>
        <v/>
      </c>
    </row>
    <row r="367" spans="20:20" hidden="1" x14ac:dyDescent="0.35">
      <c r="T367" t="str">
        <f t="shared" si="34"/>
        <v/>
      </c>
    </row>
    <row r="368" spans="20:20" hidden="1" x14ac:dyDescent="0.35">
      <c r="T368" t="str">
        <f t="shared" si="34"/>
        <v/>
      </c>
    </row>
    <row r="369" spans="20:20" hidden="1" x14ac:dyDescent="0.35">
      <c r="T369" t="str">
        <f t="shared" si="34"/>
        <v/>
      </c>
    </row>
    <row r="370" spans="20:20" hidden="1" x14ac:dyDescent="0.35">
      <c r="T370" t="str">
        <f t="shared" si="34"/>
        <v/>
      </c>
    </row>
    <row r="371" spans="20:20" hidden="1" x14ac:dyDescent="0.35">
      <c r="T371" t="str">
        <f t="shared" si="34"/>
        <v/>
      </c>
    </row>
    <row r="372" spans="20:20" hidden="1" x14ac:dyDescent="0.35">
      <c r="T372" t="str">
        <f t="shared" si="34"/>
        <v/>
      </c>
    </row>
    <row r="373" spans="20:20" hidden="1" x14ac:dyDescent="0.35">
      <c r="T373" t="str">
        <f t="shared" si="34"/>
        <v/>
      </c>
    </row>
    <row r="374" spans="20:20" hidden="1" x14ac:dyDescent="0.35">
      <c r="T374" t="str">
        <f t="shared" si="34"/>
        <v/>
      </c>
    </row>
    <row r="375" spans="20:20" hidden="1" x14ac:dyDescent="0.35">
      <c r="T375" t="str">
        <f t="shared" si="34"/>
        <v/>
      </c>
    </row>
    <row r="376" spans="20:20" hidden="1" x14ac:dyDescent="0.35">
      <c r="T376" t="str">
        <f t="shared" si="34"/>
        <v/>
      </c>
    </row>
    <row r="377" spans="20:20" hidden="1" x14ac:dyDescent="0.35">
      <c r="T377" t="str">
        <f t="shared" si="34"/>
        <v/>
      </c>
    </row>
    <row r="378" spans="20:20" hidden="1" x14ac:dyDescent="0.35">
      <c r="T378" t="str">
        <f t="shared" si="34"/>
        <v/>
      </c>
    </row>
    <row r="379" spans="20:20" hidden="1" x14ac:dyDescent="0.35">
      <c r="T379" t="str">
        <f t="shared" si="34"/>
        <v/>
      </c>
    </row>
    <row r="380" spans="20:20" hidden="1" x14ac:dyDescent="0.35">
      <c r="T380" t="str">
        <f t="shared" si="34"/>
        <v/>
      </c>
    </row>
    <row r="381" spans="20:20" hidden="1" x14ac:dyDescent="0.35">
      <c r="T381" t="str">
        <f t="shared" si="34"/>
        <v/>
      </c>
    </row>
    <row r="382" spans="20:20" hidden="1" x14ac:dyDescent="0.35">
      <c r="T382" t="str">
        <f t="shared" si="34"/>
        <v/>
      </c>
    </row>
    <row r="383" spans="20:20" hidden="1" x14ac:dyDescent="0.35">
      <c r="T383" t="str">
        <f t="shared" si="34"/>
        <v/>
      </c>
    </row>
    <row r="384" spans="20:20" hidden="1" x14ac:dyDescent="0.35">
      <c r="T384" t="str">
        <f t="shared" si="34"/>
        <v/>
      </c>
    </row>
    <row r="385" spans="20:20" hidden="1" x14ac:dyDescent="0.35">
      <c r="T385" t="str">
        <f t="shared" si="34"/>
        <v/>
      </c>
    </row>
    <row r="386" spans="20:20" hidden="1" x14ac:dyDescent="0.35">
      <c r="T386" t="str">
        <f t="shared" si="34"/>
        <v/>
      </c>
    </row>
    <row r="387" spans="20:20" hidden="1" x14ac:dyDescent="0.35">
      <c r="T387" t="str">
        <f t="shared" si="34"/>
        <v/>
      </c>
    </row>
    <row r="388" spans="20:20" hidden="1" x14ac:dyDescent="0.35">
      <c r="T388" t="str">
        <f t="shared" si="34"/>
        <v/>
      </c>
    </row>
    <row r="389" spans="20:20" hidden="1" x14ac:dyDescent="0.35">
      <c r="T389" t="str">
        <f t="shared" si="34"/>
        <v/>
      </c>
    </row>
    <row r="390" spans="20:20" hidden="1" x14ac:dyDescent="0.35">
      <c r="T390" t="str">
        <f t="shared" si="34"/>
        <v/>
      </c>
    </row>
    <row r="391" spans="20:20" hidden="1" x14ac:dyDescent="0.35">
      <c r="T391" t="str">
        <f t="shared" ref="T391:T397" si="35">IF(R391&gt;=1,R391,"")</f>
        <v/>
      </c>
    </row>
    <row r="392" spans="20:20" hidden="1" x14ac:dyDescent="0.35">
      <c r="T392" t="str">
        <f t="shared" si="35"/>
        <v/>
      </c>
    </row>
    <row r="393" spans="20:20" hidden="1" x14ac:dyDescent="0.35">
      <c r="T393" t="str">
        <f t="shared" si="35"/>
        <v/>
      </c>
    </row>
    <row r="394" spans="20:20" hidden="1" x14ac:dyDescent="0.35">
      <c r="T394" t="str">
        <f t="shared" si="35"/>
        <v/>
      </c>
    </row>
    <row r="395" spans="20:20" hidden="1" x14ac:dyDescent="0.35">
      <c r="T395" t="str">
        <f t="shared" si="35"/>
        <v/>
      </c>
    </row>
    <row r="396" spans="20:20" hidden="1" x14ac:dyDescent="0.35">
      <c r="T396" t="str">
        <f t="shared" si="35"/>
        <v/>
      </c>
    </row>
    <row r="397" spans="20:20" hidden="1" x14ac:dyDescent="0.35">
      <c r="T397" t="str">
        <f t="shared" si="35"/>
        <v/>
      </c>
    </row>
  </sheetData>
  <autoFilter ref="A1:BB397" xr:uid="{51D8B93B-57D1-4F73-921C-ECC0F9DDACA2}">
    <filterColumn colId="10">
      <filters>
        <filter val="Sou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C779-114F-45DD-8ED2-874EE427B028}">
  <sheetPr filterMode="1">
    <tabColor rgb="FFF25AD1"/>
    <pageSetUpPr fitToPage="1"/>
  </sheetPr>
  <dimension ref="A1:BB397"/>
  <sheetViews>
    <sheetView workbookViewId="0">
      <selection activeCell="T13" sqref="T13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22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VLOOKUP(B2,CLASS!B:AH,27,FALSE)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 t="str">
        <f>IF(R72&gt;=1,R72,"")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A3">
        <f>CLASS!A3</f>
        <v>96459</v>
      </c>
      <c r="B3" t="str">
        <f>CLASS!B3</f>
        <v>EE96459</v>
      </c>
      <c r="C3" t="str">
        <f>_xlfn.IFNA((VLOOKUP(A3,CLASS!A:AY,3,FALSE)),"")</f>
        <v>David</v>
      </c>
      <c r="D3" t="str">
        <f>_xlfn.IFNA((VLOOKUP(A3,CLASS!A:AY,4,FALSE)),"")</f>
        <v>Gooding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VLOOKUP(B3,CLASS!B:AH,27,FALSE)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</row>
    <row r="4" spans="1:54" x14ac:dyDescent="0.35">
      <c r="A4">
        <f>CLASS!A4</f>
        <v>109720</v>
      </c>
      <c r="B4" t="str">
        <f>CLASS!B4</f>
        <v>EE109720</v>
      </c>
      <c r="C4" t="str">
        <f>_xlfn.IFNA((VLOOKUP(A4,CLASS!A:AY,3,FALSE)),"")</f>
        <v>Mark</v>
      </c>
      <c r="D4" t="str">
        <f>_xlfn.IFNA((VLOOKUP(A4,CLASS!A:AY,4,FALSE)),"")</f>
        <v>Bowes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CAM</v>
      </c>
      <c r="K4" t="str">
        <f>_xlfn.IFNA((VLOOKUP(J4,DivisionLookup!A:B,2,FALSE)),"")</f>
        <v>North</v>
      </c>
      <c r="L4">
        <f>VLOOKUP(B4,CLASS!B:AH,27,FALSE)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ref="T4:T5" si="2">IF(R74&gt;=1,R74,"")</f>
        <v/>
      </c>
    </row>
    <row r="5" spans="1:54" hidden="1" x14ac:dyDescent="0.35">
      <c r="A5">
        <f>CLASS!A5</f>
        <v>88811</v>
      </c>
      <c r="B5" t="str">
        <f>CLASS!B5</f>
        <v>EE88811</v>
      </c>
      <c r="C5" t="str">
        <f>_xlfn.IFNA((VLOOKUP(A5,CLASS!A:AY,3,FALSE)),"")</f>
        <v>Martin</v>
      </c>
      <c r="D5" t="str">
        <f>_xlfn.IFNA((VLOOKUP(A5,CLASS!A:AY,4,FALSE)),"")</f>
        <v>Myers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DOV</v>
      </c>
      <c r="K5" t="str">
        <f>_xlfn.IFNA((VLOOKUP(J5,DivisionLookup!A:B,2,FALSE)),"")</f>
        <v>North</v>
      </c>
      <c r="L5">
        <f>VLOOKUP(B5,CLASS!B:AH,21,FALSE)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</row>
    <row r="6" spans="1:54" x14ac:dyDescent="0.35">
      <c r="A6">
        <f>CLASS!A6</f>
        <v>27697</v>
      </c>
      <c r="B6" t="str">
        <f>CLASS!B6</f>
        <v>EE27697</v>
      </c>
      <c r="C6" t="str">
        <f>_xlfn.IFNA((VLOOKUP(A6,CLASS!A:AY,3,FALSE)),"")</f>
        <v>Robert</v>
      </c>
      <c r="D6" t="str">
        <f>_xlfn.IFNA((VLOOKUP(A6,CLASS!A:AY,4,FALSE)),"")</f>
        <v>Palmer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VET</v>
      </c>
      <c r="J6" t="str">
        <f>_xlfn.IFNA((VLOOKUP(A6,CLASS!A:AY,10,FALSE)),"")</f>
        <v>DOV</v>
      </c>
      <c r="K6" t="str">
        <f>_xlfn.IFNA((VLOOKUP(J6,DivisionLookup!A:B,2,FALSE)),"")</f>
        <v>North</v>
      </c>
      <c r="L6">
        <f>VLOOKUP(B6,CLASS!B:AH,27,FALSE)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</row>
    <row r="7" spans="1:54" x14ac:dyDescent="0.35">
      <c r="A7">
        <f>CLASS!A7</f>
        <v>36413</v>
      </c>
      <c r="B7" t="str">
        <f>CLASS!B7</f>
        <v>EE36413</v>
      </c>
      <c r="C7" t="str">
        <f>_xlfn.IFNA((VLOOKUP(A7,CLASS!A:AY,3,FALSE)),"")</f>
        <v>Kevin</v>
      </c>
      <c r="D7" t="str">
        <f>_xlfn.IFNA((VLOOKUP(A7,CLASS!A:AY,4,FALSE)),"")</f>
        <v>Howland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VLOOKUP(B7,CLASS!B:AH,27,FALSE)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</row>
    <row r="8" spans="1:54" x14ac:dyDescent="0.35">
      <c r="A8">
        <f>CLASS!A8</f>
        <v>103821</v>
      </c>
      <c r="B8" t="str">
        <f>CLASS!B8</f>
        <v>EE103821</v>
      </c>
      <c r="C8" t="str">
        <f>_xlfn.IFNA((VLOOKUP(A8,CLASS!A:AY,3,FALSE)),"")</f>
        <v>Glen</v>
      </c>
      <c r="D8" t="str">
        <f>_xlfn.IFNA((VLOOKUP(A8,CLASS!A:AY,4,FALSE)),"")</f>
        <v>Moore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VET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VLOOKUP(B8,CLASS!B:AH,27,FALSE)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</row>
    <row r="9" spans="1:54" hidden="1" x14ac:dyDescent="0.35">
      <c r="A9">
        <f>CLASS!A9</f>
        <v>96439</v>
      </c>
      <c r="B9" t="str">
        <f>CLASS!B9</f>
        <v>EE96439</v>
      </c>
      <c r="C9" t="str">
        <f>_xlfn.IFNA((VLOOKUP(A9,CLASS!A:AY,3,FALSE)),"")</f>
        <v>Chris</v>
      </c>
      <c r="D9" t="str">
        <f>_xlfn.IFNA((VLOOKUP(A9,CLASS!A:AY,4,FALSE)),"")</f>
        <v>Childerhouse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VLOOKUP(B9,CLASS!B:AH,21,FALSE)</f>
        <v>93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93</v>
      </c>
      <c r="S9" t="str">
        <f t="shared" si="1"/>
        <v/>
      </c>
      <c r="T9" t="str">
        <f t="shared" ref="T9:T10" si="3">IF(R79&gt;=1,R79,"")</f>
        <v/>
      </c>
    </row>
    <row r="10" spans="1:54" hidden="1" x14ac:dyDescent="0.35">
      <c r="A10">
        <f>CLASS!A10</f>
        <v>187</v>
      </c>
      <c r="B10" t="str">
        <f>CLASS!B10</f>
        <v>EE187</v>
      </c>
      <c r="C10" t="str">
        <f>_xlfn.IFNA((VLOOKUP(A10,CLASS!A:AY,3,FALSE)),"")</f>
        <v>Richard</v>
      </c>
      <c r="D10" t="str">
        <f>_xlfn.IFNA((VLOOKUP(A10,CLASS!A:AY,4,FALSE)),"")</f>
        <v>Faulds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VLOOKUP(B10,CLASS!B:AH,21,FALSE)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3"/>
        <v/>
      </c>
    </row>
    <row r="11" spans="1:54" hidden="1" x14ac:dyDescent="0.35">
      <c r="A11">
        <f>CLASS!A11</f>
        <v>115804</v>
      </c>
      <c r="B11" t="str">
        <f>CLASS!B11</f>
        <v>EE115804</v>
      </c>
      <c r="C11" t="str">
        <f>_xlfn.IFNA((VLOOKUP(A11,CLASS!A:AY,3,FALSE)),"")</f>
        <v>Sean</v>
      </c>
      <c r="D11" t="str">
        <f>_xlfn.IFNA((VLOOKUP(A11,CLASS!A:AY,4,FALSE)),"")</f>
        <v>Gamblen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VLOOKUP(B11,CLASS!B:AH,21,FALSE)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</row>
    <row r="12" spans="1:54" hidden="1" x14ac:dyDescent="0.35">
      <c r="A12">
        <f>CLASS!A12</f>
        <v>98171</v>
      </c>
      <c r="B12" t="str">
        <f>CLASS!B12</f>
        <v>EE98171</v>
      </c>
      <c r="C12" t="str">
        <f>_xlfn.IFNA((VLOOKUP(A12,CLASS!A:AY,3,FALSE)),"")</f>
        <v>Neil</v>
      </c>
      <c r="D12" t="str">
        <f>_xlfn.IFNA((VLOOKUP(A12,CLASS!A:AY,4,FALSE)),"")</f>
        <v>Lockton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VLOOKUP(B12,CLASS!B:AH,21,FALSE)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</row>
    <row r="13" spans="1:54" x14ac:dyDescent="0.35">
      <c r="A13">
        <f>CLASS!A13</f>
        <v>102643</v>
      </c>
      <c r="B13" t="str">
        <f>CLASS!B13</f>
        <v>EE102643</v>
      </c>
      <c r="C13" t="str">
        <f>_xlfn.IFNA((VLOOKUP(A13,CLASS!A:AY,3,FALSE)),"")</f>
        <v>Pietro</v>
      </c>
      <c r="D13" t="str">
        <f>_xlfn.IFNA((VLOOKUP(A13,CLASS!A:AY,4,FALSE)),"")</f>
        <v>Mastroeni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VLOOKUP(B13,CLASS!B:AH,27,FALSE)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</row>
    <row r="14" spans="1:54" x14ac:dyDescent="0.35">
      <c r="A14">
        <f>CLASS!A14</f>
        <v>96738</v>
      </c>
      <c r="B14" t="str">
        <f>CLASS!B14</f>
        <v>EE96738</v>
      </c>
      <c r="C14" t="str">
        <f>_xlfn.IFNA((VLOOKUP(A14,CLASS!A:AY,3,FALSE)),"")</f>
        <v>Christopher</v>
      </c>
      <c r="D14" t="str">
        <f>_xlfn.IFNA((VLOOKUP(A14,CLASS!A:AY,4,FALSE)),"")</f>
        <v>Daniels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DOV</v>
      </c>
      <c r="K14" t="str">
        <f>_xlfn.IFNA((VLOOKUP(J14,DivisionLookup!A:B,2,FALSE)),"")</f>
        <v>North</v>
      </c>
      <c r="L14">
        <f>VLOOKUP(B14,CLASS!B:AH,27,FALSE)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hidden="1" x14ac:dyDescent="0.35">
      <c r="A15">
        <f>CLASS!A15</f>
        <v>107759</v>
      </c>
      <c r="B15" t="str">
        <f>CLASS!B15</f>
        <v>EE107759</v>
      </c>
      <c r="C15" t="str">
        <f>_xlfn.IFNA((VLOOKUP(A15,CLASS!A:AY,3,FALSE)),"")</f>
        <v>James</v>
      </c>
      <c r="D15" t="str">
        <f>_xlfn.IFNA((VLOOKUP(A15,CLASS!A:AY,4,FALSE)),"")</f>
        <v>Attwood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VLOOKUP(B15,CLASS!B:AH,21,FALSE)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ref="T15:T20" si="4">IF(R85&gt;=1,R85,"")</f>
        <v/>
      </c>
    </row>
    <row r="16" spans="1:54" hidden="1" x14ac:dyDescent="0.35">
      <c r="A16">
        <f>CLASS!A16</f>
        <v>127052</v>
      </c>
      <c r="B16" t="str">
        <f>CLASS!B16</f>
        <v>EE127052</v>
      </c>
      <c r="C16" t="str">
        <f>_xlfn.IFNA((VLOOKUP(A16,CLASS!A:AY,3,FALSE)),"")</f>
        <v>James</v>
      </c>
      <c r="D16" t="str">
        <f>_xlfn.IFNA((VLOOKUP(A16,CLASS!A:AY,4,FALSE)),"")</f>
        <v>Bradley-Day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JNR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VLOOKUP(B16,CLASS!B:AH,21,FALSE)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4"/>
        <v/>
      </c>
    </row>
    <row r="17" spans="1:48" hidden="1" x14ac:dyDescent="0.35">
      <c r="A17">
        <f>CLASS!A17</f>
        <v>128224</v>
      </c>
      <c r="B17" t="str">
        <f>CLASS!B17</f>
        <v>EE128224</v>
      </c>
      <c r="C17" t="str">
        <f>_xlfn.IFNA((VLOOKUP(A17,CLASS!A:AY,3,FALSE)),"")</f>
        <v>Joshua</v>
      </c>
      <c r="D17" t="str">
        <f>_xlfn.IFNA((VLOOKUP(A17,CLASS!A:AY,4,FALSE)),"")</f>
        <v>Brown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VLOOKUP(B17,CLASS!B:AH,21,FALSE)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4"/>
        <v/>
      </c>
    </row>
    <row r="18" spans="1:48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VLOOKUP(B18,CLASS!B:AH,27,FALSE)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4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VLOOKUP(B19,CLASS!B:AH,27,FALSE)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4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VLOOKUP(B20,CLASS!B:AH,27,FALSE)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4"/>
        <v/>
      </c>
    </row>
    <row r="21" spans="1:48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VLOOKUP(B21,CLASS!B:AH,27,FALSE)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</row>
    <row r="22" spans="1:48" hidden="1" x14ac:dyDescent="0.35">
      <c r="A22">
        <f>CLASS!A22</f>
        <v>2744</v>
      </c>
      <c r="B22" t="str">
        <f>CLASS!B22</f>
        <v>EE2744</v>
      </c>
      <c r="C22" t="str">
        <f>_xlfn.IFNA((VLOOKUP(A22,CLASS!A:AY,3,FALSE)),"")</f>
        <v>John</v>
      </c>
      <c r="D22" t="str">
        <f>_xlfn.IFNA((VLOOKUP(A22,CLASS!A:AY,4,FALSE)),"")</f>
        <v>Wells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VET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VLOOKUP(B22,CLASS!B:AH,21,FALSE)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</row>
    <row r="23" spans="1:48" hidden="1" x14ac:dyDescent="0.35">
      <c r="A23">
        <f>CLASS!A23</f>
        <v>73876</v>
      </c>
      <c r="B23" t="str">
        <f>CLASS!B23</f>
        <v>EE73876</v>
      </c>
      <c r="C23" t="str">
        <f>_xlfn.IFNA((VLOOKUP(A23,CLASS!A:AY,3,FALSE)),"")</f>
        <v>Andrew</v>
      </c>
      <c r="D23" t="str">
        <f>_xlfn.IFNA((VLOOKUP(A23,CLASS!A:AY,4,FALSE)),"")</f>
        <v>Clifton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VLOOKUP(B23,CLASS!B:AH,21,FALSE)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hidden="1" x14ac:dyDescent="0.35">
      <c r="A24">
        <f>CLASS!A24</f>
        <v>99093</v>
      </c>
      <c r="B24" t="str">
        <f>CLASS!B24</f>
        <v>EE99093</v>
      </c>
      <c r="C24" t="str">
        <f>_xlfn.IFNA((VLOOKUP(A24,CLASS!A:AY,3,FALSE)),"")</f>
        <v>Matthew</v>
      </c>
      <c r="D24" t="str">
        <f>_xlfn.IFNA((VLOOKUP(A24,CLASS!A:AY,4,FALSE)),"")</f>
        <v>Bedford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CAM</v>
      </c>
      <c r="K24" t="str">
        <f>_xlfn.IFNA((VLOOKUP(J24,DivisionLookup!A:B,2,FALSE)),"")</f>
        <v>North</v>
      </c>
      <c r="L24">
        <f>VLOOKUP(B24,CLASS!B:AH,21,FALSE)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</row>
    <row r="25" spans="1:48" hidden="1" x14ac:dyDescent="0.35">
      <c r="A25">
        <f>CLASS!A25</f>
        <v>90948</v>
      </c>
      <c r="B25" t="str">
        <f>CLASS!B25</f>
        <v>EE90948</v>
      </c>
      <c r="C25" t="str">
        <f>_xlfn.IFNA((VLOOKUP(A25,CLASS!A:AY,3,FALSE)),"")</f>
        <v>Stephen</v>
      </c>
      <c r="D25" t="str">
        <f>_xlfn.IFNA((VLOOKUP(A25,CLASS!A:AY,4,FALSE)),"")</f>
        <v>Leonard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VLOOKUP(B25,CLASS!B:AH,21,FALSE)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</row>
    <row r="26" spans="1:48" x14ac:dyDescent="0.35">
      <c r="A26">
        <f>CLASS!A26</f>
        <v>107743</v>
      </c>
      <c r="B26" t="str">
        <f>CLASS!B26</f>
        <v>EE107743</v>
      </c>
      <c r="C26" t="str">
        <f>_xlfn.IFNA((VLOOKUP(A26,CLASS!A:AY,3,FALSE)),"")</f>
        <v>Simon</v>
      </c>
      <c r="D26" t="str">
        <f>_xlfn.IFNA((VLOOKUP(A26,CLASS!A:AY,4,FALSE)),"")</f>
        <v>Roe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DOV</v>
      </c>
      <c r="K26" t="str">
        <f>_xlfn.IFNA((VLOOKUP(J26,DivisionLookup!A:B,2,FALSE)),"")</f>
        <v>North</v>
      </c>
      <c r="L26">
        <f>VLOOKUP(B26,CLASS!B:AH,27,FALSE)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</row>
    <row r="27" spans="1:48" x14ac:dyDescent="0.35">
      <c r="A27">
        <f>CLASS!A27</f>
        <v>35315</v>
      </c>
      <c r="B27" t="str">
        <f>CLASS!B27</f>
        <v>EE35315</v>
      </c>
      <c r="C27" t="str">
        <f>_xlfn.IFNA((VLOOKUP(A27,CLASS!A:AY,3,FALSE)),"")</f>
        <v>Ivan</v>
      </c>
      <c r="D27" t="str">
        <f>_xlfn.IFNA((VLOOKUP(A27,CLASS!A:AY,4,FALSE)),"")</f>
        <v>Spencer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AGL</v>
      </c>
      <c r="K27" t="str">
        <f>_xlfn.IFNA((VLOOKUP(J27,DivisionLookup!A:B,2,FALSE)),"")</f>
        <v>South</v>
      </c>
      <c r="L27">
        <f>VLOOKUP(B27,CLASS!B:AH,27,FALSE)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>IF(R97&gt;=1,R97,"")</f>
        <v/>
      </c>
    </row>
    <row r="28" spans="1:48" hidden="1" x14ac:dyDescent="0.35">
      <c r="A28">
        <f>CLASS!A28</f>
        <v>114638</v>
      </c>
      <c r="B28" t="str">
        <f>CLASS!B28</f>
        <v>EE114638</v>
      </c>
      <c r="C28" t="str">
        <f>_xlfn.IFNA((VLOOKUP(A28,CLASS!A:AY,3,FALSE)),"")</f>
        <v>Tristan</v>
      </c>
      <c r="D28" t="str">
        <f>_xlfn.IFNA((VLOOKUP(A28,CLASS!A:AY,4,FALSE)),"")</f>
        <v>Yeomans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DOV</v>
      </c>
      <c r="K28" t="str">
        <f>_xlfn.IFNA((VLOOKUP(J28,DivisionLookup!A:B,2,FALSE)),"")</f>
        <v>North</v>
      </c>
      <c r="L28">
        <f>VLOOKUP(B28,CLASS!B:AH,21,FALSE)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</row>
    <row r="29" spans="1:48" x14ac:dyDescent="0.35">
      <c r="A29">
        <f>CLASS!A29</f>
        <v>128948</v>
      </c>
      <c r="B29" t="str">
        <f>CLASS!B29</f>
        <v>EE128948</v>
      </c>
      <c r="C29" t="str">
        <f>_xlfn.IFNA((VLOOKUP(A29,CLASS!A:AY,3,FALSE)),"")</f>
        <v>Lee</v>
      </c>
      <c r="D29" t="str">
        <f>_xlfn.IFNA((VLOOKUP(A29,CLASS!A:AY,4,FALSE)),"")</f>
        <v>Knight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VLOOKUP(B29,CLASS!B:AH,27,FALSE)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</row>
    <row r="30" spans="1:48" x14ac:dyDescent="0.35">
      <c r="A30">
        <f>CLASS!A30</f>
        <v>127262</v>
      </c>
      <c r="B30" t="str">
        <f>CLASS!B30</f>
        <v>EE127262</v>
      </c>
      <c r="C30" t="str">
        <f>_xlfn.IFNA((VLOOKUP(A30,CLASS!A:AY,3,FALSE)),"")</f>
        <v>Jaymie</v>
      </c>
      <c r="D30" t="str">
        <f>_xlfn.IFNA((VLOOKUP(A30,CLASS!A:AY,4,FALSE)),"")</f>
        <v>Sole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VLOOKUP(B30,CLASS!B:AH,27,FALSE)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>IF(R100&gt;=1,R100,"")</f>
        <v/>
      </c>
    </row>
    <row r="31" spans="1:48" x14ac:dyDescent="0.35">
      <c r="A31">
        <f>CLASS!A31</f>
        <v>125843</v>
      </c>
      <c r="B31" t="str">
        <f>CLASS!B31</f>
        <v>EE125843</v>
      </c>
      <c r="C31" t="str">
        <f>_xlfn.IFNA((VLOOKUP(A31,CLASS!A:AY,3,FALSE)),"")</f>
        <v>Matt</v>
      </c>
      <c r="D31" t="str">
        <f>_xlfn.IFNA((VLOOKUP(A31,CLASS!A:AY,4,FALSE)),"")</f>
        <v>Peddle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JNR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VLOOKUP(B31,CLASS!B:AH,27,FALSE)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</row>
    <row r="32" spans="1:48" x14ac:dyDescent="0.35">
      <c r="A32">
        <f>CLASS!A32</f>
        <v>120278</v>
      </c>
      <c r="B32" t="str">
        <f>CLASS!B32</f>
        <v>EE120278</v>
      </c>
      <c r="C32" t="str">
        <f>_xlfn.IFNA((VLOOKUP(A32,CLASS!A:AY,3,FALSE)),"")</f>
        <v>Robert</v>
      </c>
      <c r="D32" t="str">
        <f>_xlfn.IFNA((VLOOKUP(A32,CLASS!A:AY,4,FALSE)),"")</f>
        <v>Allen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SNR</v>
      </c>
      <c r="J32" t="str">
        <f>_xlfn.IFNA((VLOOKUP(A32,CLASS!A:AY,10,FALSE)),"")</f>
        <v>ST</v>
      </c>
      <c r="K32" t="str">
        <f>_xlfn.IFNA((VLOOKUP(J32,DivisionLookup!A:B,2,FALSE)),"")</f>
        <v>North</v>
      </c>
      <c r="L32">
        <f>VLOOKUP(B32,CLASS!B:AH,27,FALSE)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ref="T32:T38" si="5">IF(R102&gt;=1,R102,"")</f>
        <v/>
      </c>
    </row>
    <row r="33" spans="1:48" x14ac:dyDescent="0.35">
      <c r="A33">
        <f>CLASS!A33</f>
        <v>120341</v>
      </c>
      <c r="B33" t="str">
        <f>CLASS!B33</f>
        <v>EE120341</v>
      </c>
      <c r="C33" t="str">
        <f>_xlfn.IFNA((VLOOKUP(A33,CLASS!A:AY,3,FALSE)),"")</f>
        <v>Nick</v>
      </c>
      <c r="D33" t="str">
        <f>_xlfn.IFNA((VLOOKUP(A33,CLASS!A:AY,4,FALSE)),"")</f>
        <v>Carter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SNR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VLOOKUP(B33,CLASS!B:AH,27,FALSE)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5"/>
        <v/>
      </c>
    </row>
    <row r="34" spans="1:48" x14ac:dyDescent="0.35">
      <c r="A34">
        <f>CLASS!A34</f>
        <v>116977</v>
      </c>
      <c r="B34" t="str">
        <f>CLASS!B34</f>
        <v>EE116977</v>
      </c>
      <c r="C34" t="str">
        <f>_xlfn.IFNA((VLOOKUP(A34,CLASS!A:AY,3,FALSE)),"")</f>
        <v>Taylor</v>
      </c>
      <c r="D34" t="str">
        <f>_xlfn.IFNA((VLOOKUP(A34,CLASS!A:AY,4,FALSE)),"")</f>
        <v>Hedgecock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VLOOKUP(B34,CLASS!B:AH,27,FALSE)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5"/>
        <v/>
      </c>
    </row>
    <row r="35" spans="1:48" hidden="1" x14ac:dyDescent="0.35">
      <c r="A35">
        <f>CLASS!A35</f>
        <v>104418</v>
      </c>
      <c r="B35" t="str">
        <f>CLASS!B35</f>
        <v>EE104418</v>
      </c>
      <c r="C35" t="str">
        <f>_xlfn.IFNA((VLOOKUP(A35,CLASS!A:AY,3,FALSE)),"")</f>
        <v>Keith</v>
      </c>
      <c r="D35" t="str">
        <f>_xlfn.IFNA((VLOOKUP(A35,CLASS!A:AY,4,FALSE)),"")</f>
        <v>Hodgkinson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VET</v>
      </c>
      <c r="J35" t="str">
        <f>_xlfn.IFNA((VLOOKUP(A35,CLASS!A:AY,10,FALSE)),"")</f>
        <v>DOV</v>
      </c>
      <c r="K35" t="str">
        <f>_xlfn.IFNA((VLOOKUP(J35,DivisionLookup!A:B,2,FALSE)),"")</f>
        <v>North</v>
      </c>
      <c r="L35">
        <f>VLOOKUP(B35,CLASS!B:AH,21,FALSE)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5"/>
        <v/>
      </c>
    </row>
    <row r="36" spans="1:48" hidden="1" x14ac:dyDescent="0.35">
      <c r="A36">
        <f>CLASS!A36</f>
        <v>91579</v>
      </c>
      <c r="B36" t="str">
        <f>CLASS!B36</f>
        <v>EE91579</v>
      </c>
      <c r="C36" t="str">
        <f>_xlfn.IFNA((VLOOKUP(A36,CLASS!A:AY,3,FALSE)),"")</f>
        <v>Phil</v>
      </c>
      <c r="D36" t="str">
        <f>_xlfn.IFNA((VLOOKUP(A36,CLASS!A:AY,4,FALSE)),"")</f>
        <v>Easeman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EJC</v>
      </c>
      <c r="K36" t="str">
        <f>_xlfn.IFNA((VLOOKUP(J36,DivisionLookup!A:B,2,FALSE)),"")</f>
        <v>South</v>
      </c>
      <c r="L36">
        <f>VLOOKUP(B36,CLASS!B:AH,21,FALSE)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 t="shared" si="5"/>
        <v/>
      </c>
    </row>
    <row r="37" spans="1:48" hidden="1" x14ac:dyDescent="0.35">
      <c r="A37">
        <f>CLASS!A37</f>
        <v>129151</v>
      </c>
      <c r="B37" t="str">
        <f>CLASS!B37</f>
        <v>EE129151</v>
      </c>
      <c r="C37" t="str">
        <f>_xlfn.IFNA((VLOOKUP(A37,CLASS!A:AY,3,FALSE)),"")</f>
        <v>Paul</v>
      </c>
      <c r="D37" t="str">
        <f>_xlfn.IFNA((VLOOKUP(A37,CLASS!A:AY,4,FALSE)),"")</f>
        <v>Finney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VLOOKUP(B37,CLASS!B:AH,21,FALSE)</f>
        <v>90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90</v>
      </c>
      <c r="S37" t="str">
        <f t="shared" si="1"/>
        <v/>
      </c>
      <c r="T37" t="str">
        <f t="shared" si="5"/>
        <v/>
      </c>
    </row>
    <row r="38" spans="1:48" x14ac:dyDescent="0.35">
      <c r="A38">
        <f>CLASS!A38</f>
        <v>119703</v>
      </c>
      <c r="B38" t="str">
        <f>CLASS!B38</f>
        <v>EE119703</v>
      </c>
      <c r="C38" t="str">
        <f>_xlfn.IFNA((VLOOKUP(A38,CLASS!A:AY,3,FALSE)),"")</f>
        <v>Jason</v>
      </c>
      <c r="D38" t="str">
        <f>_xlfn.IFNA((VLOOKUP(A38,CLASS!A:AY,4,FALSE)),"")</f>
        <v>Mclean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VLOOKUP(B38,CLASS!B:AH,27,FALSE)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5"/>
        <v/>
      </c>
    </row>
    <row r="39" spans="1:48" hidden="1" x14ac:dyDescent="0.35">
      <c r="A39">
        <f>CLASS!A39</f>
        <v>136284</v>
      </c>
      <c r="B39" t="str">
        <f>CLASS!B39</f>
        <v>EE136284</v>
      </c>
      <c r="C39" t="str">
        <f>_xlfn.IFNA((VLOOKUP(A39,CLASS!A:AY,3,FALSE)),"")</f>
        <v>Matthew</v>
      </c>
      <c r="D39" t="str">
        <f>_xlfn.IFNA((VLOOKUP(A39,CLASS!A:AY,4,FALSE)),"")</f>
        <v>Haffenden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VLOOKUP(B39,CLASS!B:AH,21,FALSE)</f>
        <v>84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84</v>
      </c>
      <c r="S39" t="str">
        <f t="shared" si="1"/>
        <v/>
      </c>
    </row>
    <row r="40" spans="1:48" hidden="1" x14ac:dyDescent="0.35">
      <c r="A40">
        <f>CLASS!A40</f>
        <v>88473</v>
      </c>
      <c r="B40" t="str">
        <f>CLASS!B40</f>
        <v>EE88473</v>
      </c>
      <c r="C40" t="str">
        <f>_xlfn.IFNA((VLOOKUP(A40,CLASS!A:AY,3,FALSE)),"")</f>
        <v>Robert</v>
      </c>
      <c r="D40" t="str">
        <f>_xlfn.IFNA((VLOOKUP(A40,CLASS!A:AY,4,FALSE)),"")</f>
        <v>Taylor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VLOOKUP(B40,CLASS!B:AH,21,FALSE)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</row>
    <row r="41" spans="1:48" x14ac:dyDescent="0.35">
      <c r="A41">
        <f>CLASS!A41</f>
        <v>99919</v>
      </c>
      <c r="B41" t="str">
        <f>CLASS!B41</f>
        <v>EE99919</v>
      </c>
      <c r="C41" t="str">
        <f>_xlfn.IFNA((VLOOKUP(A41,CLASS!A:AY,3,FALSE)),"")</f>
        <v>Matthew</v>
      </c>
      <c r="D41" t="str">
        <f>_xlfn.IFNA((VLOOKUP(A41,CLASS!A:AY,4,FALSE)),"")</f>
        <v>Sheppard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VLOOKUP(B41,CLASS!B:AH,27,FALSE)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</row>
    <row r="42" spans="1:48" hidden="1" x14ac:dyDescent="0.35">
      <c r="A42">
        <f>CLASS!A42</f>
        <v>126704</v>
      </c>
      <c r="B42" t="str">
        <f>CLASS!B42</f>
        <v>EE126704</v>
      </c>
      <c r="C42" t="str">
        <f>_xlfn.IFNA((VLOOKUP(A42,CLASS!A:AY,3,FALSE)),"")</f>
        <v>Jussi</v>
      </c>
      <c r="D42" t="str">
        <f>_xlfn.IFNA((VLOOKUP(A42,CLASS!A:AY,4,FALSE)),"")</f>
        <v>Maki-Hokkonen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VLOOKUP(B42,CLASS!B:AH,21,FALSE)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x14ac:dyDescent="0.35">
      <c r="A43">
        <f>CLASS!A43</f>
        <v>123128</v>
      </c>
      <c r="B43" t="str">
        <f>CLASS!B43</f>
        <v>EE123128</v>
      </c>
      <c r="C43" t="str">
        <f>_xlfn.IFNA((VLOOKUP(A43,CLASS!A:AY,3,FALSE)),"")</f>
        <v>Brody</v>
      </c>
      <c r="D43" t="str">
        <f>_xlfn.IFNA((VLOOKUP(A43,CLASS!A:AY,4,FALSE)),"")</f>
        <v>Woollard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JNR</v>
      </c>
      <c r="J43" t="str">
        <f>_xlfn.IFNA((VLOOKUP(A43,CLASS!A:AY,10,FALSE)),"")</f>
        <v>DOV</v>
      </c>
      <c r="K43" t="str">
        <f>_xlfn.IFNA((VLOOKUP(J43,DivisionLookup!A:B,2,FALSE)),"")</f>
        <v>North</v>
      </c>
      <c r="L43">
        <f>VLOOKUP(B43,CLASS!B:AH,27,FALSE)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ref="T43:T44" si="6">IF(R113&gt;=1,R113,"")</f>
        <v/>
      </c>
    </row>
    <row r="44" spans="1:48" hidden="1" x14ac:dyDescent="0.35">
      <c r="A44">
        <f>CLASS!A44</f>
        <v>128615</v>
      </c>
      <c r="B44" t="str">
        <f>CLASS!B44</f>
        <v>EE128615</v>
      </c>
      <c r="C44" t="str">
        <f>_xlfn.IFNA((VLOOKUP(A44,CLASS!A:AY,3,FALSE)),"")</f>
        <v>Kevin</v>
      </c>
      <c r="D44" t="str">
        <f>_xlfn.IFNA((VLOOKUP(A44,CLASS!A:AY,4,FALSE)),"")</f>
        <v>Cummins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VLOOKUP(B44,CLASS!B:AH,21,FALSE)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6"/>
        <v/>
      </c>
    </row>
    <row r="45" spans="1:48" hidden="1" x14ac:dyDescent="0.35">
      <c r="A45">
        <f>CLASS!A45</f>
        <v>124370</v>
      </c>
      <c r="B45" t="str">
        <f>CLASS!B45</f>
        <v>EE124370</v>
      </c>
      <c r="C45" t="str">
        <f>_xlfn.IFNA((VLOOKUP(A45,CLASS!A:AY,3,FALSE)),"")</f>
        <v>Amy</v>
      </c>
      <c r="D45" t="str">
        <f>_xlfn.IFNA((VLOOKUP(A45,CLASS!A:AY,4,FALSE)),"")</f>
        <v>Easeman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LDJ</v>
      </c>
      <c r="J45" t="str">
        <f>_xlfn.IFNA((VLOOKUP(A45,CLASS!A:AY,10,FALSE)),"")</f>
        <v>EJC</v>
      </c>
      <c r="K45" t="str">
        <f>_xlfn.IFNA((VLOOKUP(J45,DivisionLookup!A:B,2,FALSE)),"")</f>
        <v>South</v>
      </c>
      <c r="L45">
        <f>VLOOKUP(B45,CLASS!B:AH,21,FALSE)</f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</row>
    <row r="46" spans="1:48" hidden="1" x14ac:dyDescent="0.35">
      <c r="A46">
        <f>CLASS!A46</f>
        <v>125734</v>
      </c>
      <c r="B46" t="str">
        <f>CLASS!B46</f>
        <v>EE125734</v>
      </c>
      <c r="C46" t="str">
        <f>_xlfn.IFNA((VLOOKUP(A46,CLASS!A:AY,3,FALSE)),"")</f>
        <v>Stephen</v>
      </c>
      <c r="D46" t="str">
        <f>_xlfn.IFNA((VLOOKUP(A46,CLASS!A:AY,4,FALSE)),"")</f>
        <v>Harrup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CAM</v>
      </c>
      <c r="K46" t="str">
        <f>_xlfn.IFNA((VLOOKUP(J46,DivisionLookup!A:B,2,FALSE)),"")</f>
        <v>North</v>
      </c>
      <c r="L46">
        <f>VLOOKUP(B46,CLASS!B:AH,21,FALSE)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</row>
    <row r="47" spans="1:48" hidden="1" x14ac:dyDescent="0.35">
      <c r="A47">
        <f>CLASS!A47</f>
        <v>110569</v>
      </c>
      <c r="B47" t="str">
        <f>CLASS!B47</f>
        <v>EE110569</v>
      </c>
      <c r="C47" t="str">
        <f>_xlfn.IFNA((VLOOKUP(A47,CLASS!A:AY,3,FALSE)),"")</f>
        <v>Dean</v>
      </c>
      <c r="D47" t="str">
        <f>_xlfn.IFNA((VLOOKUP(A47,CLASS!A:AY,4,FALSE)),"")</f>
        <v>Quince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>
        <f>VLOOKUP(B47,CLASS!B:AH,21,FALSE)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</row>
    <row r="48" spans="1:48" x14ac:dyDescent="0.35">
      <c r="A48">
        <f>CLASS!A48</f>
        <v>71507</v>
      </c>
      <c r="B48" t="str">
        <f>CLASS!B48</f>
        <v>EE71507</v>
      </c>
      <c r="C48" t="str">
        <f>_xlfn.IFNA((VLOOKUP(A48,CLASS!A:AY,3,FALSE)),"")</f>
        <v>Stuart</v>
      </c>
      <c r="D48" t="str">
        <f>_xlfn.IFNA((VLOOKUP(A48,CLASS!A:AY,4,FALSE)),"")</f>
        <v>Earl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VLOOKUP(B48,CLASS!B:AH,27,FALSE)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</row>
    <row r="49" spans="1:48" hidden="1" x14ac:dyDescent="0.35">
      <c r="A49">
        <f>CLASS!A49</f>
        <v>89952</v>
      </c>
      <c r="B49" t="str">
        <f>CLASS!B49</f>
        <v>EE89952</v>
      </c>
      <c r="C49" t="str">
        <f>_xlfn.IFNA((VLOOKUP(A49,CLASS!A:AY,3,FALSE)),"")</f>
        <v>Alan</v>
      </c>
      <c r="D49" t="str">
        <f>_xlfn.IFNA((VLOOKUP(A49,CLASS!A:AY,4,FALSE)),"")</f>
        <v>Stronge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VET</v>
      </c>
      <c r="J49" t="str">
        <f>_xlfn.IFNA((VLOOKUP(A49,CLASS!A:AY,10,FALSE)),"")</f>
        <v>CAM</v>
      </c>
      <c r="K49" t="str">
        <f>_xlfn.IFNA((VLOOKUP(J49,DivisionLookup!A:B,2,FALSE)),"")</f>
        <v>North</v>
      </c>
      <c r="L49">
        <f>VLOOKUP(B49,CLASS!B:AH,21,FALSE)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T49" t="str">
        <f>IF(R119&gt;=1,R119,"")</f>
        <v/>
      </c>
    </row>
    <row r="50" spans="1:48" x14ac:dyDescent="0.35">
      <c r="A50">
        <f>CLASS!A50</f>
        <v>133354</v>
      </c>
      <c r="B50" t="str">
        <f>CLASS!B50</f>
        <v>EE133354</v>
      </c>
      <c r="C50" t="str">
        <f>_xlfn.IFNA((VLOOKUP(A50,CLASS!A:AY,3,FALSE)),"")</f>
        <v>James</v>
      </c>
      <c r="D50" t="str">
        <f>_xlfn.IFNA((VLOOKUP(A50,CLASS!A:AY,4,FALSE)),"")</f>
        <v>Bailey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CAM</v>
      </c>
      <c r="K50" t="str">
        <f>_xlfn.IFNA((VLOOKUP(J50,DivisionLookup!A:B,2,FALSE)),"")</f>
        <v>North</v>
      </c>
      <c r="L50">
        <f>VLOOKUP(B50,CLASS!B:AH,27,FALSE)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</row>
    <row r="51" spans="1:48" hidden="1" x14ac:dyDescent="0.35">
      <c r="A51">
        <f>CLASS!A51</f>
        <v>2009</v>
      </c>
      <c r="B51" t="str">
        <f>CLASS!B51</f>
        <v>EE2009</v>
      </c>
      <c r="C51" t="str">
        <f>_xlfn.IFNA((VLOOKUP(A51,CLASS!A:AY,3,FALSE)),"")</f>
        <v>Dennis</v>
      </c>
      <c r="D51" t="str">
        <f>_xlfn.IFNA((VLOOKUP(A51,CLASS!A:AY,4,FALSE)),"")</f>
        <v>Pettitt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VET</v>
      </c>
      <c r="J51" t="str">
        <f>_xlfn.IFNA((VLOOKUP(A51,CLASS!A:AY,10,FALSE)),"")</f>
        <v>CAM</v>
      </c>
      <c r="K51" t="str">
        <f>_xlfn.IFNA((VLOOKUP(J51,DivisionLookup!A:B,2,FALSE)),"")</f>
        <v>North</v>
      </c>
      <c r="L51">
        <f>VLOOKUP(B51,CLASS!B:AH,21,FALSE)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>IF(R121&gt;=1,R121,"")</f>
        <v/>
      </c>
    </row>
    <row r="52" spans="1:48" hidden="1" x14ac:dyDescent="0.35">
      <c r="A52">
        <f>CLASS!A52</f>
        <v>127777</v>
      </c>
      <c r="B52" t="str">
        <f>CLASS!B52</f>
        <v>EE127777</v>
      </c>
      <c r="C52" t="str">
        <f>_xlfn.IFNA((VLOOKUP(A52,CLASS!A:AY,3,FALSE)),"")</f>
        <v>John</v>
      </c>
      <c r="D52" t="str">
        <f>_xlfn.IFNA((VLOOKUP(A52,CLASS!A:AY,4,FALSE)),"")</f>
        <v>Cooper</v>
      </c>
      <c r="E52" t="str">
        <f>_xlfn.IFNA(VLOOKUP(A52,CLASS!A:I,5,FALSE),"")</f>
        <v>A</v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VLOOKUP(B52,CLASS!B:AH,21,FALSE)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x14ac:dyDescent="0.35">
      <c r="A53">
        <f>CLASS!A53</f>
        <v>127058</v>
      </c>
      <c r="B53" t="str">
        <f>CLASS!B53</f>
        <v>EE127058</v>
      </c>
      <c r="C53" t="str">
        <f>_xlfn.IFNA((VLOOKUP(A53,CLASS!A:AY,3,FALSE)),"")</f>
        <v>Rebecca</v>
      </c>
      <c r="D53" t="str">
        <f>_xlfn.IFNA((VLOOKUP(A53,CLASS!A:AY,4,FALSE)),"")</f>
        <v>Clifton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LDY</v>
      </c>
      <c r="J53" t="str">
        <f>_xlfn.IFNA((VLOOKUP(A53,CLASS!A:AY,10,FALSE)),"")</f>
        <v>ST</v>
      </c>
      <c r="K53" t="str">
        <f>_xlfn.IFNA((VLOOKUP(J53,DivisionLookup!A:B,2,FALSE)),"")</f>
        <v>North</v>
      </c>
      <c r="L53">
        <f>VLOOKUP(B53,CLASS!B:AH,27,FALSE)</f>
        <v>0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</row>
    <row r="54" spans="1:48" hidden="1" x14ac:dyDescent="0.35">
      <c r="A54">
        <f>CLASS!A54</f>
        <v>135536</v>
      </c>
      <c r="B54" t="str">
        <f>CLASS!B54</f>
        <v>EE135536</v>
      </c>
      <c r="C54" t="str">
        <f>_xlfn.IFNA((VLOOKUP(A54,CLASS!A:AY,3,FALSE)),"")</f>
        <v>Daniel</v>
      </c>
      <c r="D54" t="str">
        <f>_xlfn.IFNA((VLOOKUP(A54,CLASS!A:AY,4,FALSE)),"")</f>
        <v>King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CLT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VLOOKUP(B54,CLASS!B:AH,21,FALSE)</f>
        <v>93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98</v>
      </c>
      <c r="S54" t="str">
        <f t="shared" si="1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35">
      <c r="A55">
        <f>CLASS!A55</f>
        <v>131219</v>
      </c>
      <c r="B55" t="str">
        <f>CLASS!B55</f>
        <v>EE131219</v>
      </c>
      <c r="C55" t="str">
        <f>_xlfn.IFNA((VLOOKUP(A55,CLASS!A:AY,3,FALSE)),"")</f>
        <v>Mark</v>
      </c>
      <c r="D55" t="str">
        <f>_xlfn.IFNA((VLOOKUP(A55,CLASS!A:AY,4,FALSE)),"")</f>
        <v>Hobbs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VLOOKUP(B55,CLASS!B:AH,27,FALSE)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</row>
    <row r="56" spans="1:48" x14ac:dyDescent="0.35">
      <c r="A56">
        <f>CLASS!A56</f>
        <v>88361</v>
      </c>
      <c r="B56" t="str">
        <f>CLASS!B56</f>
        <v>EE88361</v>
      </c>
      <c r="C56" t="str">
        <f>_xlfn.IFNA((VLOOKUP(A56,CLASS!A:AY,3,FALSE)),"")</f>
        <v>Tony</v>
      </c>
      <c r="D56" t="str">
        <f>_xlfn.IFNA((VLOOKUP(A56,CLASS!A:AY,4,FALSE)),"")</f>
        <v>Leonard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VET</v>
      </c>
      <c r="J56" t="str">
        <f>_xlfn.IFNA((VLOOKUP(A56,CLASS!A:AY,10,FALSE)),"")</f>
        <v>ST</v>
      </c>
      <c r="K56" t="str">
        <f>_xlfn.IFNA((VLOOKUP(J56,DivisionLookup!A:B,2,FALSE)),"")</f>
        <v>North</v>
      </c>
      <c r="L56">
        <f>VLOOKUP(B56,CLASS!B:AH,27,FALSE)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>IF(R126&gt;=1,R126,"")</f>
        <v/>
      </c>
    </row>
    <row r="57" spans="1:48" hidden="1" x14ac:dyDescent="0.35">
      <c r="A57">
        <f>CLASS!A57</f>
        <v>61</v>
      </c>
      <c r="B57" t="str">
        <f>CLASS!B57</f>
        <v>EE61</v>
      </c>
      <c r="C57" t="str">
        <f>_xlfn.IFNA((VLOOKUP(A57,CLASS!A:AY,3,FALSE)),"")</f>
        <v>Chris</v>
      </c>
      <c r="D57" t="str">
        <f>_xlfn.IFNA((VLOOKUP(A57,CLASS!A:AY,4,FALSE)),"")</f>
        <v>Morgan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VLOOKUP(B57,CLASS!B:AH,21,FALSE)</f>
        <v>79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84</v>
      </c>
      <c r="S57" t="str">
        <f t="shared" si="1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x14ac:dyDescent="0.35">
      <c r="A58">
        <f>CLASS!A58</f>
        <v>50101</v>
      </c>
      <c r="B58" t="str">
        <f>CLASS!B58</f>
        <v>EE50101</v>
      </c>
      <c r="C58" t="str">
        <f>_xlfn.IFNA((VLOOKUP(A58,CLASS!A:AY,3,FALSE)),"")</f>
        <v>Adrian</v>
      </c>
      <c r="D58" t="str">
        <f>_xlfn.IFNA((VLOOKUP(A58,CLASS!A:AY,4,FALSE)),"")</f>
        <v>Samways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VLOOKUP(B58,CLASS!B:AH,27,FALSE)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ref="T58:T61" si="7">IF(R128&gt;=1,R128,"")</f>
        <v/>
      </c>
    </row>
    <row r="59" spans="1:48" hidden="1" x14ac:dyDescent="0.35">
      <c r="A59">
        <f>CLASS!A59</f>
        <v>118844</v>
      </c>
      <c r="B59" t="str">
        <f>CLASS!B59</f>
        <v>EE118844</v>
      </c>
      <c r="C59" t="str">
        <f>_xlfn.IFNA((VLOOKUP(A59,CLASS!A:AY,3,FALSE)),"")</f>
        <v>Alan</v>
      </c>
      <c r="D59" t="str">
        <f>_xlfn.IFNA((VLOOKUP(A59,CLASS!A:AY,4,FALSE)),"")</f>
        <v>Tyte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SNR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f>VLOOKUP(B59,CLASS!B:AH,21,FALSE)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7"/>
        <v/>
      </c>
    </row>
    <row r="60" spans="1:48" x14ac:dyDescent="0.35">
      <c r="A60">
        <f>CLASS!A60</f>
        <v>133056</v>
      </c>
      <c r="B60" t="str">
        <f>CLASS!B60</f>
        <v>EE133056</v>
      </c>
      <c r="C60" t="str">
        <f>_xlfn.IFNA((VLOOKUP(A60,CLASS!A:AY,3,FALSE)),"")</f>
        <v>David</v>
      </c>
      <c r="D60" t="str">
        <f>_xlfn.IFNA((VLOOKUP(A60,CLASS!A:AY,4,FALSE)),"")</f>
        <v>Lucas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VLOOKUP(B60,CLASS!B:AH,27,FALSE)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7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35">
      <c r="A61">
        <f>CLASS!A61</f>
        <v>122340</v>
      </c>
      <c r="B61" t="str">
        <f>CLASS!B61</f>
        <v>EE122340</v>
      </c>
      <c r="C61" t="str">
        <f>_xlfn.IFNA((VLOOKUP(A61,CLASS!A:AY,3,FALSE)),"")</f>
        <v>Stephen</v>
      </c>
      <c r="D61" t="str">
        <f>_xlfn.IFNA((VLOOKUP(A61,CLASS!A:AY,4,FALSE)),"")</f>
        <v>Ogden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VLOOKUP(B61,CLASS!B:AH,27,FALSE)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7"/>
        <v/>
      </c>
    </row>
    <row r="62" spans="1:48" x14ac:dyDescent="0.35">
      <c r="A62">
        <f>CLASS!A62</f>
        <v>129846</v>
      </c>
      <c r="B62" t="str">
        <f>CLASS!B62</f>
        <v>EE129846</v>
      </c>
      <c r="C62" t="str">
        <f>_xlfn.IFNA((VLOOKUP(A62,CLASS!A:AY,3,FALSE)),"")</f>
        <v>Christopher</v>
      </c>
      <c r="D62" t="str">
        <f>_xlfn.IFNA((VLOOKUP(A62,CLASS!A:AY,4,FALSE)),"")</f>
        <v>Peacock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VLOOKUP(B62,CLASS!B:AH,27,FALSE)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</row>
    <row r="63" spans="1:48" x14ac:dyDescent="0.35">
      <c r="A63">
        <f>CLASS!A63</f>
        <v>114307</v>
      </c>
      <c r="B63" t="str">
        <f>CLASS!B63</f>
        <v>EE114307</v>
      </c>
      <c r="C63" t="str">
        <f>_xlfn.IFNA((VLOOKUP(A63,CLASS!A:AY,3,FALSE)),"")</f>
        <v>Karl</v>
      </c>
      <c r="D63" t="str">
        <f>_xlfn.IFNA((VLOOKUP(A63,CLASS!A:AY,4,FALSE)),"")</f>
        <v>Burnage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ST</v>
      </c>
      <c r="K63" t="str">
        <f>_xlfn.IFNA((VLOOKUP(J63,DivisionLookup!A:B,2,FALSE)),"")</f>
        <v>North</v>
      </c>
      <c r="L63">
        <f>VLOOKUP(B63,CLASS!B:AH,27,FALSE)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T63" t="str">
        <f>IF(R133&gt;=1,R133,"")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35">
      <c r="A64">
        <f>CLASS!A64</f>
        <v>128767</v>
      </c>
      <c r="B64" t="str">
        <f>CLASS!B64</f>
        <v>EE128767</v>
      </c>
      <c r="C64" t="str">
        <f>_xlfn.IFNA((VLOOKUP(A64,CLASS!A:AY,3,FALSE)),"")</f>
        <v>Martin</v>
      </c>
      <c r="D64" t="str">
        <f>_xlfn.IFNA((VLOOKUP(A64,CLASS!A:AY,4,FALSE)),"")</f>
        <v>Walmsley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DOV</v>
      </c>
      <c r="K64" t="str">
        <f>_xlfn.IFNA((VLOOKUP(J64,DivisionLookup!A:B,2,FALSE)),"")</f>
        <v>North</v>
      </c>
      <c r="L64">
        <f>VLOOKUP(B64,CLASS!B:AH,21,FALSE)</f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35">
      <c r="A65">
        <f>CLASS!A65</f>
        <v>128552</v>
      </c>
      <c r="B65" t="str">
        <f>CLASS!B65</f>
        <v>EE128552</v>
      </c>
      <c r="C65" t="str">
        <f>_xlfn.IFNA((VLOOKUP(A65,CLASS!A:AY,3,FALSE)),"")</f>
        <v>David</v>
      </c>
      <c r="D65" t="str">
        <f>_xlfn.IFNA((VLOOKUP(A65,CLASS!A:AY,4,FALSE)),"")</f>
        <v>Green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VLOOKUP(B65,CLASS!B:AH,21,FALSE)</f>
        <v>77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82</v>
      </c>
      <c r="S65" t="str">
        <f t="shared" si="1"/>
        <v/>
      </c>
      <c r="T65" t="str">
        <f>IF(R135&gt;=1,R135,"")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35">
      <c r="A66">
        <f>CLASS!A66</f>
        <v>116236</v>
      </c>
      <c r="B66" t="str">
        <f>CLASS!B66</f>
        <v>EE116236</v>
      </c>
      <c r="C66" t="str">
        <f>_xlfn.IFNA((VLOOKUP(A66,CLASS!A:AY,3,FALSE)),"")</f>
        <v>Adrian</v>
      </c>
      <c r="D66" t="str">
        <f>_xlfn.IFNA((VLOOKUP(A66,CLASS!A:AY,4,FALSE)),"")</f>
        <v>Salt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SNR</v>
      </c>
      <c r="J66" t="str">
        <f>_xlfn.IFNA((VLOOKUP(A66,CLASS!A:AY,10,FALSE)),"")</f>
        <v>DOV</v>
      </c>
      <c r="K66" t="str">
        <f>_xlfn.IFNA((VLOOKUP(J66,DivisionLookup!A:B,2,FALSE)),"")</f>
        <v>North</v>
      </c>
      <c r="L66">
        <f>VLOOKUP(B66,CLASS!B:AH,27,FALSE)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</row>
    <row r="67" spans="1:48" x14ac:dyDescent="0.35">
      <c r="A67">
        <f>CLASS!A67</f>
        <v>92229</v>
      </c>
      <c r="B67" t="str">
        <f>CLASS!B67</f>
        <v>EE92229</v>
      </c>
      <c r="C67" t="str">
        <f>_xlfn.IFNA((VLOOKUP(A67,CLASS!A:AY,3,FALSE)),"")</f>
        <v>Dean</v>
      </c>
      <c r="D67" t="str">
        <f>_xlfn.IFNA((VLOOKUP(A67,CLASS!A:AY,4,FALSE)),"")</f>
        <v>Cann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CAM</v>
      </c>
      <c r="K67" t="str">
        <f>_xlfn.IFNA((VLOOKUP(J67,DivisionLookup!A:B,2,FALSE)),"")</f>
        <v>North</v>
      </c>
      <c r="L67">
        <f>VLOOKUP(B67,CLASS!B:AH,27,FALSE)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8">_xlfn.IFNA(IF(IF(L67,L67+M67,0)&lt;=100,IF(L67,L67+M67,0),100),)</f>
        <v>0</v>
      </c>
      <c r="S67" t="str">
        <f t="shared" ref="S67:S130" si="9">IF(R137&gt;1,J137,"")</f>
        <v/>
      </c>
    </row>
    <row r="68" spans="1:48" x14ac:dyDescent="0.35">
      <c r="A68">
        <f>CLASS!A68</f>
        <v>107279</v>
      </c>
      <c r="B68" t="str">
        <f>CLASS!B68</f>
        <v>EE107279</v>
      </c>
      <c r="C68" t="str">
        <f>_xlfn.IFNA((VLOOKUP(A68,CLASS!A:AY,3,FALSE)),"")</f>
        <v>Andrew</v>
      </c>
      <c r="D68" t="str">
        <f>_xlfn.IFNA((VLOOKUP(A68,CLASS!A:AY,4,FALSE)),"")</f>
        <v>Anderson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VLOOKUP(B68,CLASS!B:AH,27,FALSE)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8"/>
        <v>0</v>
      </c>
      <c r="S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hidden="1" x14ac:dyDescent="0.35">
      <c r="A69">
        <f>CLASS!A69</f>
        <v>133250</v>
      </c>
      <c r="B69" t="str">
        <f>CLASS!B69</f>
        <v>EE133250</v>
      </c>
      <c r="C69" t="str">
        <f>_xlfn.IFNA((VLOOKUP(A69,CLASS!A:AY,3,FALSE)),"")</f>
        <v>James</v>
      </c>
      <c r="D69" t="str">
        <f>_xlfn.IFNA((VLOOKUP(A69,CLASS!A:AY,4,FALSE)),"")</f>
        <v>Yarrow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CAM</v>
      </c>
      <c r="K69" t="str">
        <f>_xlfn.IFNA((VLOOKUP(J69,DivisionLookup!A:B,2,FALSE)),"")</f>
        <v>North</v>
      </c>
      <c r="L69">
        <f>VLOOKUP(B69,CLASS!B:AH,21,FALSE)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8"/>
        <v>0</v>
      </c>
      <c r="S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x14ac:dyDescent="0.35">
      <c r="A70">
        <f>CLASS!A70</f>
        <v>12063</v>
      </c>
      <c r="B70" t="str">
        <f>CLASS!B70</f>
        <v>EE12063</v>
      </c>
      <c r="C70" t="str">
        <f>_xlfn.IFNA((VLOOKUP(A70,CLASS!A:AY,3,FALSE)),"")</f>
        <v>Richard</v>
      </c>
      <c r="D70" t="str">
        <f>_xlfn.IFNA((VLOOKUP(A70,CLASS!A:AY,4,FALSE)),"")</f>
        <v>Allen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VET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VLOOKUP(B70,CLASS!B:AH,27,FALSE)</f>
        <v>0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8"/>
        <v>0</v>
      </c>
      <c r="S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hidden="1" x14ac:dyDescent="0.35">
      <c r="A71">
        <f>CLASS!A71</f>
        <v>129598</v>
      </c>
      <c r="B71" t="str">
        <f>CLASS!B71</f>
        <v>EE129598</v>
      </c>
      <c r="C71" t="str">
        <f>_xlfn.IFNA((VLOOKUP(A71,CLASS!A:AY,3,FALSE)),"")</f>
        <v>James</v>
      </c>
      <c r="D71" t="str">
        <f>_xlfn.IFNA((VLOOKUP(A71,CLASS!A:AY,4,FALSE)),"")</f>
        <v>Mcguire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VLOOKUP(B71,CLASS!B:AH,21,FALSE)</f>
        <v>75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8"/>
        <v>80</v>
      </c>
      <c r="S71" t="str">
        <f t="shared" si="9"/>
        <v/>
      </c>
      <c r="T71" t="str">
        <f>IF(R141&gt;=1,R141,"")</f>
        <v/>
      </c>
      <c r="V71" s="6"/>
      <c r="W71" s="6"/>
      <c r="X71" s="6"/>
      <c r="Y71" s="6"/>
    </row>
    <row r="72" spans="1:48" x14ac:dyDescent="0.35">
      <c r="A72">
        <f>CLASS!A72</f>
        <v>136620</v>
      </c>
      <c r="B72" t="str">
        <f>CLASS!B72</f>
        <v>EE136620</v>
      </c>
      <c r="C72" t="str">
        <f>_xlfn.IFNA((VLOOKUP(A72,CLASS!A:AY,3,FALSE)),"")</f>
        <v>Oliver</v>
      </c>
      <c r="D72" t="str">
        <f>_xlfn.IFNA((VLOOKUP(A72,CLASS!A:AY,4,FALSE)),"")</f>
        <v>Raymond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VLOOKUP(B72,CLASS!B:AH,27,FALSE)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8"/>
        <v>0</v>
      </c>
      <c r="S72" t="str">
        <f t="shared" si="9"/>
        <v/>
      </c>
    </row>
    <row r="73" spans="1:48" x14ac:dyDescent="0.35">
      <c r="A73">
        <f>CLASS!A73</f>
        <v>110699</v>
      </c>
      <c r="B73" t="str">
        <f>CLASS!B73</f>
        <v>EE110699</v>
      </c>
      <c r="C73" t="str">
        <f>_xlfn.IFNA((VLOOKUP(A73,CLASS!A:AY,3,FALSE)),"")</f>
        <v>Steve</v>
      </c>
      <c r="D73" t="str">
        <f>_xlfn.IFNA((VLOOKUP(A73,CLASS!A:AY,4,FALSE)),"")</f>
        <v>Pinchin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VET</v>
      </c>
      <c r="J73" t="str">
        <f>_xlfn.IFNA((VLOOKUP(A73,CLASS!A:AY,10,FALSE)),"")</f>
        <v>EJC</v>
      </c>
      <c r="K73" t="str">
        <f>_xlfn.IFNA((VLOOKUP(J73,DivisionLookup!A:B,2,FALSE)),"")</f>
        <v>South</v>
      </c>
      <c r="L73">
        <f>VLOOKUP(B73,CLASS!B:AH,27,FALSE)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8"/>
        <v>0</v>
      </c>
      <c r="S73" t="str">
        <f t="shared" si="9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hidden="1" x14ac:dyDescent="0.35">
      <c r="A74">
        <f>CLASS!A74</f>
        <v>134610</v>
      </c>
      <c r="B74" t="str">
        <f>CLASS!B74</f>
        <v>EE134610</v>
      </c>
      <c r="C74" t="str">
        <f>_xlfn.IFNA((VLOOKUP(A74,CLASS!A:AY,3,FALSE)),"")</f>
        <v>Allen</v>
      </c>
      <c r="D74" t="str">
        <f>_xlfn.IFNA((VLOOKUP(A74,CLASS!A:AY,4,FALSE)),"")</f>
        <v>Carriere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VLOOKUP(B74,CLASS!B:AH,21,FALSE)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8"/>
        <v>0</v>
      </c>
      <c r="S74" t="str">
        <f t="shared" si="9"/>
        <v/>
      </c>
    </row>
    <row r="75" spans="1:48" hidden="1" x14ac:dyDescent="0.35">
      <c r="A75">
        <f>CLASS!A75</f>
        <v>121767</v>
      </c>
      <c r="B75" t="str">
        <f>CLASS!B75</f>
        <v>EE121767</v>
      </c>
      <c r="C75" t="str">
        <f>_xlfn.IFNA((VLOOKUP(A75,CLASS!A:AY,3,FALSE)),"")</f>
        <v>David</v>
      </c>
      <c r="D75" t="str">
        <f>_xlfn.IFNA((VLOOKUP(A75,CLASS!A:AY,4,FALSE)),"")</f>
        <v>Spackman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VET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VLOOKUP(B75,CLASS!B:AH,21,FALSE)</f>
        <v>71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8"/>
        <v>76</v>
      </c>
      <c r="S75" t="str">
        <f t="shared" si="9"/>
        <v/>
      </c>
      <c r="T75" t="str">
        <f t="shared" ref="T75:T80" si="10">IF(R145&gt;=1,R145,"")</f>
        <v/>
      </c>
    </row>
    <row r="76" spans="1:48" hidden="1" x14ac:dyDescent="0.35">
      <c r="A76">
        <f>CLASS!A76</f>
        <v>133480</v>
      </c>
      <c r="B76" t="str">
        <f>CLASS!B76</f>
        <v>EE133480</v>
      </c>
      <c r="C76" t="str">
        <f>_xlfn.IFNA((VLOOKUP(A76,CLASS!A:AY,3,FALSE)),"")</f>
        <v>Harry</v>
      </c>
      <c r="D76" t="str">
        <f>_xlfn.IFNA((VLOOKUP(A76,CLASS!A:AY,4,FALSE)),"")</f>
        <v>Piercy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CLT</v>
      </c>
      <c r="J76" t="str">
        <f>_xlfn.IFNA((VLOOKUP(A76,CLASS!A:AY,10,FALSE)),"")</f>
        <v>ST</v>
      </c>
      <c r="K76" t="str">
        <f>_xlfn.IFNA((VLOOKUP(J76,DivisionLookup!A:B,2,FALSE)),"")</f>
        <v>North</v>
      </c>
      <c r="L76">
        <f>VLOOKUP(B76,CLASS!B:AH,21,FALSE)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8"/>
        <v>0</v>
      </c>
      <c r="S76" t="str">
        <f t="shared" si="9"/>
        <v/>
      </c>
      <c r="T76" t="str">
        <f t="shared" si="10"/>
        <v/>
      </c>
    </row>
    <row r="77" spans="1:48" hidden="1" x14ac:dyDescent="0.35">
      <c r="A77">
        <f>CLASS!A77</f>
        <v>136316</v>
      </c>
      <c r="B77" t="str">
        <f>CLASS!B77</f>
        <v>EE136316</v>
      </c>
      <c r="C77" t="str">
        <f>_xlfn.IFNA((VLOOKUP(A77,CLASS!A:AY,3,FALSE)),"")</f>
        <v>Darcy</v>
      </c>
      <c r="D77" t="str">
        <f>_xlfn.IFNA((VLOOKUP(A77,CLASS!A:AY,4,FALSE)),"")</f>
        <v>McBride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CLT</v>
      </c>
      <c r="J77" t="str">
        <f>_xlfn.IFNA((VLOOKUP(A77,CLASS!A:AY,10,FALSE)),"")</f>
        <v>AGL</v>
      </c>
      <c r="K77" t="str">
        <f>_xlfn.IFNA((VLOOKUP(J77,DivisionLookup!A:B,2,FALSE)),"")</f>
        <v>South</v>
      </c>
      <c r="L77">
        <f>VLOOKUP(B77,CLASS!B:AH,21,FALSE)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8"/>
        <v>0</v>
      </c>
      <c r="S77" t="str">
        <f t="shared" si="9"/>
        <v/>
      </c>
      <c r="T77" t="str">
        <f t="shared" si="10"/>
        <v/>
      </c>
      <c r="V77" s="6"/>
      <c r="W77" s="6"/>
      <c r="X77" s="6"/>
      <c r="Y77" s="6"/>
    </row>
    <row r="78" spans="1:48" hidden="1" x14ac:dyDescent="0.35">
      <c r="A78">
        <f>CLASS!A78</f>
        <v>81785</v>
      </c>
      <c r="B78" t="str">
        <f>CLASS!B78</f>
        <v>EE81785</v>
      </c>
      <c r="C78" t="str">
        <f>_xlfn.IFNA((VLOOKUP(A78,CLASS!A:AY,3,FALSE)),"")</f>
        <v>Nigel</v>
      </c>
      <c r="D78" t="str">
        <f>_xlfn.IFNA((VLOOKUP(A78,CLASS!A:AY,4,FALSE)),"")</f>
        <v>Kent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VET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8"/>
        <v>0</v>
      </c>
      <c r="S78" t="str">
        <f t="shared" si="9"/>
        <v/>
      </c>
      <c r="T78" t="str">
        <f t="shared" si="10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hidden="1" x14ac:dyDescent="0.35">
      <c r="A79">
        <f>CLASS!A79</f>
        <v>133490</v>
      </c>
      <c r="B79" t="str">
        <f>CLASS!B79</f>
        <v>EE133490</v>
      </c>
      <c r="C79" t="str">
        <f>_xlfn.IFNA((VLOOKUP(A79,CLASS!A:AY,3,FALSE)),"")</f>
        <v>Colin</v>
      </c>
      <c r="D79" t="str">
        <f>_xlfn.IFNA((VLOOKUP(A79,CLASS!A:AY,4,FALSE)),"")</f>
        <v>Ferguson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VLOOKUP(B79,CLASS!B:AH,21,FALSE)</f>
        <v>79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8"/>
        <v>84</v>
      </c>
      <c r="S79" t="str">
        <f t="shared" si="9"/>
        <v/>
      </c>
      <c r="T79" t="str">
        <f t="shared" si="10"/>
        <v/>
      </c>
    </row>
    <row r="80" spans="1:48" x14ac:dyDescent="0.35">
      <c r="A80">
        <f>CLASS!A80</f>
        <v>124977</v>
      </c>
      <c r="B80" t="str">
        <f>CLASS!B80</f>
        <v>EE124977</v>
      </c>
      <c r="C80" t="str">
        <f>_xlfn.IFNA((VLOOKUP(A80,CLASS!A:AY,3,FALSE)),"")</f>
        <v>Robert</v>
      </c>
      <c r="D80" t="str">
        <f>_xlfn.IFNA((VLOOKUP(A80,CLASS!A:AY,4,FALSE)),"")</f>
        <v>Dawson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VLOOKUP(B80,CLASS!B:AH,27,FALSE)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8"/>
        <v>0</v>
      </c>
      <c r="S80" t="str">
        <f t="shared" si="9"/>
        <v/>
      </c>
      <c r="T80" t="str">
        <f t="shared" si="10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hidden="1" x14ac:dyDescent="0.35">
      <c r="A81">
        <f>CLASS!A81</f>
        <v>109844</v>
      </c>
      <c r="B81" t="str">
        <f>CLASS!B81</f>
        <v>EE109844</v>
      </c>
      <c r="C81" t="str">
        <f>_xlfn.IFNA((VLOOKUP(A81,CLASS!A:AY,3,FALSE)),"")</f>
        <v>Christopher</v>
      </c>
      <c r="D81" t="str">
        <f>_xlfn.IFNA((VLOOKUP(A81,CLASS!A:AY,4,FALSE)),"")</f>
        <v>Goodman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VLOOKUP(B81,CLASS!B:AH,21,FALSE)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8"/>
        <v>0</v>
      </c>
      <c r="S81" t="str">
        <f t="shared" si="9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x14ac:dyDescent="0.35">
      <c r="A82">
        <f>CLASS!A82</f>
        <v>130250</v>
      </c>
      <c r="B82" t="str">
        <f>CLASS!B82</f>
        <v>EE130250</v>
      </c>
      <c r="C82" t="str">
        <f>_xlfn.IFNA((VLOOKUP(A82,CLASS!A:AY,3,FALSE)),"")</f>
        <v>Daniel</v>
      </c>
      <c r="D82" t="str">
        <f>_xlfn.IFNA((VLOOKUP(A82,CLASS!A:AY,4,FALSE)),"")</f>
        <v>Vallis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VLOOKUP(B82,CLASS!B:AH,27,FALSE)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8"/>
        <v>0</v>
      </c>
      <c r="S82" t="str">
        <f t="shared" si="9"/>
        <v/>
      </c>
      <c r="T82" t="str">
        <f t="shared" ref="T82:T83" si="11">IF(R152&gt;=1,R152,"")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35">
      <c r="A83">
        <f>CLASS!A83</f>
        <v>91465</v>
      </c>
      <c r="B83" t="str">
        <f>CLASS!B83</f>
        <v>EE91465</v>
      </c>
      <c r="C83" t="str">
        <f>_xlfn.IFNA((VLOOKUP(A83,CLASS!A:AY,3,FALSE)),"")</f>
        <v>Peter</v>
      </c>
      <c r="D83" t="str">
        <f>_xlfn.IFNA((VLOOKUP(A83,CLASS!A:AY,4,FALSE)),"")</f>
        <v>Critchley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DOV</v>
      </c>
      <c r="K83" t="str">
        <f>_xlfn.IFNA((VLOOKUP(J83,DivisionLookup!A:B,2,FALSE)),"")</f>
        <v>North</v>
      </c>
      <c r="L83">
        <f>VLOOKUP(B83,CLASS!B:AH,21,FALSE)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8"/>
        <v>0</v>
      </c>
      <c r="S83" t="str">
        <f t="shared" si="9"/>
        <v/>
      </c>
      <c r="T83" t="str">
        <f t="shared" si="11"/>
        <v/>
      </c>
    </row>
    <row r="84" spans="1:48" x14ac:dyDescent="0.35">
      <c r="A84">
        <f>CLASS!A84</f>
        <v>89013</v>
      </c>
      <c r="B84" t="str">
        <f>CLASS!B84</f>
        <v>EE89013</v>
      </c>
      <c r="C84" t="str">
        <f>_xlfn.IFNA((VLOOKUP(A84,CLASS!A:AY,3,FALSE)),"")</f>
        <v>Anthony</v>
      </c>
      <c r="D84" t="str">
        <f>_xlfn.IFNA((VLOOKUP(A84,CLASS!A:AY,4,FALSE)),"")</f>
        <v>Hoskins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SDGC</v>
      </c>
      <c r="K84" t="str">
        <f>_xlfn.IFNA((VLOOKUP(J84,DivisionLookup!A:B,2,FALSE)),"")</f>
        <v>South</v>
      </c>
      <c r="L84">
        <f>VLOOKUP(B84,CLASS!B:AH,27,FALSE)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8"/>
        <v>0</v>
      </c>
      <c r="S84" t="str">
        <f t="shared" si="9"/>
        <v/>
      </c>
      <c r="V84" s="6"/>
      <c r="W84" s="6"/>
      <c r="X84" s="6"/>
      <c r="Y84" s="6"/>
    </row>
    <row r="85" spans="1:48" hidden="1" x14ac:dyDescent="0.35">
      <c r="A85">
        <f>CLASS!A85</f>
        <v>92903</v>
      </c>
      <c r="B85" t="str">
        <f>CLASS!B85</f>
        <v>EE92903</v>
      </c>
      <c r="C85" t="str">
        <f>_xlfn.IFNA((VLOOKUP(A85,CLASS!A:AY,3,FALSE)),"")</f>
        <v>Shaun</v>
      </c>
      <c r="D85" t="str">
        <f>_xlfn.IFNA((VLOOKUP(A85,CLASS!A:AY,4,FALSE)),"")</f>
        <v>Mcnamara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VET</v>
      </c>
      <c r="J85" t="str">
        <f>_xlfn.IFNA((VLOOKUP(A85,CLASS!A:AY,10,FALSE)),"")</f>
        <v>DOV</v>
      </c>
      <c r="K85" t="str">
        <f>_xlfn.IFNA((VLOOKUP(J85,DivisionLookup!A:B,2,FALSE)),"")</f>
        <v>North</v>
      </c>
      <c r="L85">
        <f>VLOOKUP(B85,CLASS!B:AH,21,FALSE)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8"/>
        <v>0</v>
      </c>
      <c r="S85" t="str">
        <f t="shared" si="9"/>
        <v/>
      </c>
    </row>
    <row r="86" spans="1:48" hidden="1" x14ac:dyDescent="0.35">
      <c r="A86">
        <f>CLASS!A86</f>
        <v>132643</v>
      </c>
      <c r="B86" t="str">
        <f>CLASS!B86</f>
        <v>EE132643</v>
      </c>
      <c r="C86" t="str">
        <f>_xlfn.IFNA((VLOOKUP(A86,CLASS!A:AY,3,FALSE)),"")</f>
        <v>Nick</v>
      </c>
      <c r="D86" t="str">
        <f>_xlfn.IFNA((VLOOKUP(A86,CLASS!A:AY,4,FALSE)),"")</f>
        <v>Adams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CAM</v>
      </c>
      <c r="K86" t="str">
        <f>_xlfn.IFNA((VLOOKUP(J86,DivisionLookup!A:B,2,FALSE)),"")</f>
        <v>North</v>
      </c>
      <c r="L86">
        <f>VLOOKUP(B86,CLASS!B:AH,21,FALSE)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8"/>
        <v>0</v>
      </c>
      <c r="S86" t="str">
        <f t="shared" si="9"/>
        <v/>
      </c>
      <c r="T86" t="str">
        <f>IF(R156&gt;=1,R156,"")</f>
        <v/>
      </c>
    </row>
    <row r="87" spans="1:48" x14ac:dyDescent="0.35">
      <c r="A87">
        <f>CLASS!A87</f>
        <v>107995</v>
      </c>
      <c r="B87" t="str">
        <f>CLASS!B87</f>
        <v>EE107995</v>
      </c>
      <c r="C87" t="str">
        <f>_xlfn.IFNA((VLOOKUP(A87,CLASS!A:AY,3,FALSE)),"")</f>
        <v>Stuart</v>
      </c>
      <c r="D87" t="str">
        <f>_xlfn.IFNA((VLOOKUP(A87,CLASS!A:AY,4,FALSE)),"")</f>
        <v>Cole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VET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VLOOKUP(B87,CLASS!B:AH,27,FALSE)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8"/>
        <v>0</v>
      </c>
      <c r="S87" t="str">
        <f t="shared" si="9"/>
        <v/>
      </c>
      <c r="V87" s="6"/>
      <c r="W87" s="6"/>
      <c r="X87" s="6"/>
    </row>
    <row r="88" spans="1:48" hidden="1" x14ac:dyDescent="0.35">
      <c r="A88">
        <f>CLASS!A88</f>
        <v>111096</v>
      </c>
      <c r="B88" t="str">
        <f>CLASS!B88</f>
        <v>EE111096</v>
      </c>
      <c r="C88" t="str">
        <f>_xlfn.IFNA((VLOOKUP(A88,CLASS!A:AY,3,FALSE)),"")</f>
        <v>Craig</v>
      </c>
      <c r="D88" t="str">
        <f>_xlfn.IFNA((VLOOKUP(A88,CLASS!A:AY,4,FALSE)),"")</f>
        <v>Tolley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ORST</v>
      </c>
      <c r="K88" t="str">
        <f>_xlfn.IFNA((VLOOKUP(J88,DivisionLookup!A:B,2,FALSE)),"")</f>
        <v>North</v>
      </c>
      <c r="L88">
        <f>VLOOKUP(B88,CLASS!B:AH,21,FALSE)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8"/>
        <v>0</v>
      </c>
      <c r="S88" t="str">
        <f t="shared" si="9"/>
        <v/>
      </c>
      <c r="T88" t="str">
        <f>IF(R158&gt;=1,R158,"")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35">
      <c r="A89">
        <f>CLASS!A89</f>
        <v>131248</v>
      </c>
      <c r="B89" t="str">
        <f>CLASS!B89</f>
        <v>EE131248</v>
      </c>
      <c r="C89" t="str">
        <f>_xlfn.IFNA((VLOOKUP(A89,CLASS!A:AY,3,FALSE)),"")</f>
        <v>Paul</v>
      </c>
      <c r="D89" t="str">
        <f>_xlfn.IFNA((VLOOKUP(A89,CLASS!A:AY,4,FALSE)),"")</f>
        <v>Ricketts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AGL</v>
      </c>
      <c r="K89" t="str">
        <f>_xlfn.IFNA((VLOOKUP(J89,DivisionLookup!A:B,2,FALSE)),"")</f>
        <v>South</v>
      </c>
      <c r="L89">
        <f>VLOOKUP(B89,CLASS!B:AH,27,FALSE)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8"/>
        <v>0</v>
      </c>
      <c r="S89" t="str">
        <f t="shared" si="9"/>
        <v/>
      </c>
    </row>
    <row r="90" spans="1:48" x14ac:dyDescent="0.35">
      <c r="A90" t="str">
        <f>CLASS!A90</f>
        <v>SS6007</v>
      </c>
      <c r="B90" t="str">
        <f>CLASS!B90</f>
        <v>SS6007</v>
      </c>
      <c r="C90" t="str">
        <f>_xlfn.IFNA((VLOOKUP(A90,CLASS!A:AY,3,FALSE)),"")</f>
        <v xml:space="preserve">Stewart </v>
      </c>
      <c r="D90" t="str">
        <f>_xlfn.IFNA((VLOOKUP(A90,CLASS!A:AY,4,FALSE)),"")</f>
        <v>Gordon</v>
      </c>
      <c r="E90" t="str">
        <f>_xlfn.IFNA(VLOOKUP(A90,CLASS!A:I,5,FALSE),"")</f>
        <v>A</v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>VET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VLOOKUP(B90,CLASS!B:AH,27,FALSE)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8"/>
        <v>0</v>
      </c>
      <c r="S90" t="str">
        <f t="shared" si="9"/>
        <v/>
      </c>
      <c r="T90" t="str">
        <f t="shared" ref="T90:T92" si="12">IF(R160&gt;=1,R160,"")</f>
        <v/>
      </c>
    </row>
    <row r="91" spans="1:48" x14ac:dyDescent="0.35">
      <c r="A91">
        <f>CLASS!A91</f>
        <v>110769</v>
      </c>
      <c r="B91" t="str">
        <f>CLASS!B91</f>
        <v>EE110769</v>
      </c>
      <c r="C91" t="str">
        <f>_xlfn.IFNA((VLOOKUP(A91,CLASS!A:AY,3,FALSE)),"")</f>
        <v>Edward</v>
      </c>
      <c r="D91" t="str">
        <f>_xlfn.IFNA((VLOOKUP(A91,CLASS!A:AY,4,FALSE)),"")</f>
        <v>Harding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VLOOKUP(B91,CLASS!B:AH,27,FALSE)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8"/>
        <v>0</v>
      </c>
      <c r="S91" t="str">
        <f t="shared" si="9"/>
        <v/>
      </c>
      <c r="T91" t="str">
        <f t="shared" si="12"/>
        <v/>
      </c>
    </row>
    <row r="92" spans="1:48" hidden="1" x14ac:dyDescent="0.35">
      <c r="A92">
        <f>CLASS!A92</f>
        <v>101213</v>
      </c>
      <c r="B92" t="str">
        <f>CLASS!B92</f>
        <v>EE101213</v>
      </c>
      <c r="C92" t="str">
        <f>_xlfn.IFNA((VLOOKUP(A92,CLASS!A:AY,3,FALSE)),"")</f>
        <v>David</v>
      </c>
      <c r="D92" t="str">
        <f>_xlfn.IFNA((VLOOKUP(A92,CLASS!A:AY,4,FALSE)),"")</f>
        <v>Whieldon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DOV</v>
      </c>
      <c r="K92" t="str">
        <f>_xlfn.IFNA((VLOOKUP(J92,DivisionLookup!A:B,2,FALSE)),"")</f>
        <v>North</v>
      </c>
      <c r="L92">
        <f>VLOOKUP(B92,CLASS!B:AH,21,FALSE)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8"/>
        <v>0</v>
      </c>
      <c r="S92" t="str">
        <f t="shared" si="9"/>
        <v/>
      </c>
      <c r="T92" t="str">
        <f t="shared" si="12"/>
        <v/>
      </c>
    </row>
    <row r="93" spans="1:48" x14ac:dyDescent="0.35">
      <c r="A93">
        <f>CLASS!A93</f>
        <v>64203</v>
      </c>
      <c r="B93" t="str">
        <f>CLASS!B93</f>
        <v>EE64203</v>
      </c>
      <c r="C93" t="str">
        <f>_xlfn.IFNA((VLOOKUP(A93,CLASS!A:AY,3,FALSE)),"")</f>
        <v>Andrew</v>
      </c>
      <c r="D93" t="str">
        <f>_xlfn.IFNA((VLOOKUP(A93,CLASS!A:AY,4,FALSE)),"")</f>
        <v>Read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VET</v>
      </c>
      <c r="J93" t="str">
        <f>_xlfn.IFNA((VLOOKUP(A93,CLASS!A:AY,10,FALSE)),"")</f>
        <v>DOV</v>
      </c>
      <c r="K93" t="str">
        <f>_xlfn.IFNA((VLOOKUP(J93,DivisionLookup!A:B,2,FALSE)),"")</f>
        <v>North</v>
      </c>
      <c r="L93">
        <f>VLOOKUP(B93,CLASS!B:AH,27,FALSE)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8"/>
        <v>0</v>
      </c>
      <c r="S93" t="str">
        <f t="shared" si="9"/>
        <v/>
      </c>
    </row>
    <row r="94" spans="1:48" x14ac:dyDescent="0.35">
      <c r="A94">
        <f>CLASS!A94</f>
        <v>126098</v>
      </c>
      <c r="B94" t="str">
        <f>CLASS!B94</f>
        <v>EE126098</v>
      </c>
      <c r="C94" t="str">
        <f>_xlfn.IFNA((VLOOKUP(A94,CLASS!A:AY,3,FALSE)),"")</f>
        <v>Sian</v>
      </c>
      <c r="D94" t="str">
        <f>_xlfn.IFNA((VLOOKUP(A94,CLASS!A:AY,4,FALSE)),"")</f>
        <v>Hoskins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LDY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VLOOKUP(B94,CLASS!B:AH,27,FALSE)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8"/>
        <v>0</v>
      </c>
      <c r="S94" t="str">
        <f t="shared" si="9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hidden="1" x14ac:dyDescent="0.35">
      <c r="A95">
        <f>CLASS!A95</f>
        <v>56662</v>
      </c>
      <c r="B95" t="str">
        <f>CLASS!B95</f>
        <v>EE56662</v>
      </c>
      <c r="C95" t="str">
        <f>_xlfn.IFNA((VLOOKUP(A95,CLASS!A:AY,3,FALSE)),"")</f>
        <v>Gordon</v>
      </c>
      <c r="D95" t="str">
        <f>_xlfn.IFNA((VLOOKUP(A95,CLASS!A:AY,4,FALSE)),"")</f>
        <v>Webster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VET</v>
      </c>
      <c r="J95" t="str">
        <f>_xlfn.IFNA((VLOOKUP(A95,CLASS!A:AY,10,FALSE)),"")</f>
        <v>CAM</v>
      </c>
      <c r="K95" t="str">
        <f>_xlfn.IFNA((VLOOKUP(J95,DivisionLookup!A:B,2,FALSE)),"")</f>
        <v>North</v>
      </c>
      <c r="L95">
        <f>VLOOKUP(B95,CLASS!B:AH,21,FALSE)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8"/>
        <v>0</v>
      </c>
      <c r="S95" t="str">
        <f t="shared" si="9"/>
        <v/>
      </c>
    </row>
    <row r="96" spans="1:48" hidden="1" x14ac:dyDescent="0.35">
      <c r="A96">
        <f>CLASS!A96</f>
        <v>138085</v>
      </c>
      <c r="B96" t="str">
        <f>CLASS!B96</f>
        <v>EE138085</v>
      </c>
      <c r="C96" t="str">
        <f>_xlfn.IFNA((VLOOKUP(A96,CLASS!A:AY,3,FALSE)),"")</f>
        <v>Peter</v>
      </c>
      <c r="D96" t="str">
        <f>_xlfn.IFNA((VLOOKUP(A96,CLASS!A:AY,4,FALSE)),"")</f>
        <v>Mills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8"/>
        <v>0</v>
      </c>
      <c r="S96" t="str">
        <f t="shared" si="9"/>
        <v/>
      </c>
    </row>
    <row r="97" spans="1:48" x14ac:dyDescent="0.35">
      <c r="A97">
        <f>CLASS!A97</f>
        <v>321</v>
      </c>
      <c r="B97" t="str">
        <f>CLASS!B97</f>
        <v>EE321</v>
      </c>
      <c r="C97" t="str">
        <f>_xlfn.IFNA((VLOOKUP(A97,CLASS!A:AY,3,FALSE)),"")</f>
        <v>Robert</v>
      </c>
      <c r="D97" t="str">
        <f>_xlfn.IFNA((VLOOKUP(A97,CLASS!A:AY,4,FALSE)),"")</f>
        <v>Young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VLOOKUP(B97,CLASS!B:AH,27,FALSE)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8"/>
        <v>0</v>
      </c>
      <c r="S97" t="str">
        <f t="shared" si="9"/>
        <v/>
      </c>
    </row>
    <row r="98" spans="1:48" hidden="1" x14ac:dyDescent="0.35">
      <c r="A98">
        <f>CLASS!A98</f>
        <v>132080</v>
      </c>
      <c r="B98" t="str">
        <f>CLASS!B98</f>
        <v>EE132080</v>
      </c>
      <c r="C98" t="str">
        <f>_xlfn.IFNA((VLOOKUP(A98,CLASS!A:AY,3,FALSE)),"")</f>
        <v>Daniel</v>
      </c>
      <c r="D98" t="str">
        <f>_xlfn.IFNA((VLOOKUP(A98,CLASS!A:AY,4,FALSE)),"")</f>
        <v>Carpenter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JNR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VLOOKUP(B98,CLASS!B:AH,21,FALSE)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8"/>
        <v>0</v>
      </c>
      <c r="S98" t="str">
        <f t="shared" si="9"/>
        <v/>
      </c>
      <c r="T98" t="str">
        <f>IF(R168&gt;=1,R168,"")</f>
        <v/>
      </c>
    </row>
    <row r="99" spans="1:48" hidden="1" x14ac:dyDescent="0.35">
      <c r="A99">
        <f>CLASS!A99</f>
        <v>136712</v>
      </c>
      <c r="B99" t="str">
        <f>CLASS!B99</f>
        <v>EE136712</v>
      </c>
      <c r="C99" t="str">
        <f>_xlfn.IFNA((VLOOKUP(A99,CLASS!A:AY,3,FALSE)),"")</f>
        <v>Thomas</v>
      </c>
      <c r="D99" t="str">
        <f>_xlfn.IFNA((VLOOKUP(A99,CLASS!A:AY,4,FALSE)),"")</f>
        <v>Claydon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8"/>
        <v>0</v>
      </c>
      <c r="S99" t="str">
        <f t="shared" si="9"/>
        <v/>
      </c>
    </row>
    <row r="100" spans="1:48" hidden="1" x14ac:dyDescent="0.35">
      <c r="A100">
        <f>CLASS!A100</f>
        <v>1436</v>
      </c>
      <c r="B100" t="str">
        <f>CLASS!B100</f>
        <v>EE1436</v>
      </c>
      <c r="C100" t="str">
        <f>_xlfn.IFNA((VLOOKUP(A100,CLASS!A:AY,3,FALSE)),"")</f>
        <v>Tanya</v>
      </c>
      <c r="D100" t="str">
        <f>_xlfn.IFNA((VLOOKUP(A100,CLASS!A:AY,4,FALSE)),"")</f>
        <v>Faulds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LDY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8"/>
        <v>0</v>
      </c>
      <c r="S100" t="str">
        <f t="shared" si="9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hidden="1" x14ac:dyDescent="0.35">
      <c r="A101">
        <f>CLASS!A101</f>
        <v>108297</v>
      </c>
      <c r="B101" t="str">
        <f>CLASS!B101</f>
        <v>EE108297</v>
      </c>
      <c r="C101" t="str">
        <f>_xlfn.IFNA((VLOOKUP(A101,CLASS!A:AY,3,FALSE)),"")</f>
        <v>Ian</v>
      </c>
      <c r="D101" t="str">
        <f>_xlfn.IFNA((VLOOKUP(A101,CLASS!A:AY,4,FALSE)),"")</f>
        <v>Gander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8"/>
        <v>0</v>
      </c>
      <c r="S101" t="str">
        <f t="shared" si="9"/>
        <v/>
      </c>
    </row>
    <row r="102" spans="1:48" x14ac:dyDescent="0.35">
      <c r="A102">
        <f>CLASS!A102</f>
        <v>132398</v>
      </c>
      <c r="B102" t="str">
        <f>CLASS!B102</f>
        <v>EE132398</v>
      </c>
      <c r="C102" t="str">
        <f>_xlfn.IFNA((VLOOKUP(A102,CLASS!A:AY,3,FALSE)),"")</f>
        <v>Ross</v>
      </c>
      <c r="D102" t="str">
        <f>_xlfn.IFNA((VLOOKUP(A102,CLASS!A:AY,4,FALSE)),"")</f>
        <v>Holmes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VLOOKUP(B102,CLASS!B:AH,27,FALSE)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8"/>
        <v>0</v>
      </c>
      <c r="S102" t="str">
        <f t="shared" si="9"/>
        <v/>
      </c>
      <c r="T102" t="str">
        <f t="shared" ref="T102:T104" si="13">IF(R172&gt;=1,R172,"")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35">
      <c r="A103">
        <f>CLASS!A103</f>
        <v>128249</v>
      </c>
      <c r="B103" t="str">
        <f>CLASS!B103</f>
        <v>EE128249</v>
      </c>
      <c r="C103" t="str">
        <f>_xlfn.IFNA((VLOOKUP(A103,CLASS!A:AY,3,FALSE)),"")</f>
        <v>Ceyla</v>
      </c>
      <c r="D103" t="str">
        <f>_xlfn.IFNA((VLOOKUP(A103,CLASS!A:AY,4,FALSE)),"")</f>
        <v>Ismet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LDY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VLOOKUP(B103,CLASS!B:AH,21,FALSE)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8"/>
        <v>0</v>
      </c>
      <c r="S103" t="str">
        <f t="shared" si="9"/>
        <v/>
      </c>
      <c r="T103" t="str">
        <f t="shared" si="13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hidden="1" x14ac:dyDescent="0.35">
      <c r="A104">
        <f>CLASS!A104</f>
        <v>88843</v>
      </c>
      <c r="B104" t="str">
        <f>CLASS!B104</f>
        <v>EE88843</v>
      </c>
      <c r="C104" t="str">
        <f>_xlfn.IFNA((VLOOKUP(A104,CLASS!A:AY,3,FALSE)),"")</f>
        <v>Ray</v>
      </c>
      <c r="D104" t="str">
        <f>_xlfn.IFNA((VLOOKUP(A104,CLASS!A:AY,4,FALSE)),"")</f>
        <v>Janes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VET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VLOOKUP(B104,CLASS!B:AH,21,FALSE)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8"/>
        <v>0</v>
      </c>
      <c r="S104" t="str">
        <f t="shared" si="9"/>
        <v/>
      </c>
      <c r="T104" t="str">
        <f t="shared" si="13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hidden="1" x14ac:dyDescent="0.35">
      <c r="A105">
        <f>CLASS!A105</f>
        <v>133640</v>
      </c>
      <c r="B105" t="str">
        <f>CLASS!B105</f>
        <v>EE133640</v>
      </c>
      <c r="C105" t="str">
        <f>_xlfn.IFNA((VLOOKUP(A105,CLASS!A:AY,3,FALSE)),"")</f>
        <v>Nigel</v>
      </c>
      <c r="D105" t="str">
        <f>_xlfn.IFNA((VLOOKUP(A105,CLASS!A:AY,4,FALSE)),"")</f>
        <v>Jeffery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VLOOKUP(B105,CLASS!B:AH,21,FALSE)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8"/>
        <v>0</v>
      </c>
      <c r="S105" t="str">
        <f t="shared" si="9"/>
        <v/>
      </c>
      <c r="V105" s="6"/>
      <c r="W105" s="6"/>
      <c r="X105" s="6"/>
    </row>
    <row r="106" spans="1:48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VLOOKUP(B106,CLASS!B:AH,27,FALSE)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8"/>
        <v>0</v>
      </c>
      <c r="S106" t="str">
        <f t="shared" si="9"/>
        <v/>
      </c>
      <c r="T106" t="str">
        <f t="shared" ref="T106:T107" si="14">IF(R176&gt;=1,R176,"")</f>
        <v/>
      </c>
    </row>
    <row r="107" spans="1:48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VLOOKUP(B107,CLASS!B:AH,27,FALSE)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8"/>
        <v>0</v>
      </c>
      <c r="S107" t="str">
        <f t="shared" si="9"/>
        <v/>
      </c>
      <c r="T107" t="str">
        <f t="shared" si="14"/>
        <v/>
      </c>
    </row>
    <row r="108" spans="1:48" hidden="1" x14ac:dyDescent="0.35">
      <c r="A108">
        <f>CLASS!A108</f>
        <v>131644</v>
      </c>
      <c r="B108" t="str">
        <f>CLASS!B108</f>
        <v>EE131644</v>
      </c>
      <c r="C108" t="str">
        <f>_xlfn.IFNA((VLOOKUP(A108,CLASS!A:AY,3,FALSE)),"")</f>
        <v>Alfie</v>
      </c>
      <c r="D108" t="str">
        <f>_xlfn.IFNA((VLOOKUP(A108,CLASS!A:AY,4,FALSE)),"")</f>
        <v>Tibbles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8"/>
        <v>0</v>
      </c>
      <c r="S108" t="str">
        <f t="shared" si="9"/>
        <v/>
      </c>
    </row>
    <row r="109" spans="1:48" hidden="1" x14ac:dyDescent="0.35">
      <c r="A109">
        <f>CLASS!A109</f>
        <v>139934</v>
      </c>
      <c r="B109" t="str">
        <f>CLASS!B109</f>
        <v>EE139934</v>
      </c>
      <c r="C109" t="str">
        <f>_xlfn.IFNA((VLOOKUP(A109,CLASS!A:AY,3,FALSE)),"")</f>
        <v>Bradley</v>
      </c>
      <c r="D109" t="str">
        <f>_xlfn.IFNA((VLOOKUP(A109,CLASS!A:AY,4,FALSE)),"")</f>
        <v>Wyatt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8"/>
        <v>0</v>
      </c>
      <c r="S109" t="str">
        <f t="shared" si="9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hidden="1" x14ac:dyDescent="0.35">
      <c r="A110">
        <f>CLASS!A110</f>
        <v>140943</v>
      </c>
      <c r="B110" t="str">
        <f>CLASS!B110</f>
        <v>EE140943</v>
      </c>
      <c r="C110" t="str">
        <f>_xlfn.IFNA((VLOOKUP(A110,CLASS!A:AY,3,FALSE)),"")</f>
        <v>Callum</v>
      </c>
      <c r="D110" t="str">
        <f>_xlfn.IFNA((VLOOKUP(A110,CLASS!A:AY,4,FALSE)),"")</f>
        <v>Jarvis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VLOOKUP(B110,CLASS!B:AH,21,FALSE)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8"/>
        <v>0</v>
      </c>
      <c r="S110" t="str">
        <f t="shared" si="9"/>
        <v/>
      </c>
    </row>
    <row r="111" spans="1:48" hidden="1" x14ac:dyDescent="0.35">
      <c r="A111">
        <f>CLASS!A111</f>
        <v>137206</v>
      </c>
      <c r="B111" t="str">
        <f>CLASS!B111</f>
        <v>EE137206</v>
      </c>
      <c r="C111" t="str">
        <f>_xlfn.IFNA((VLOOKUP(A111,CLASS!A:AY,3,FALSE)),"")</f>
        <v>Harry</v>
      </c>
      <c r="D111" t="str">
        <f>_xlfn.IFNA((VLOOKUP(A111,CLASS!A:AY,4,FALSE)),"")</f>
        <v>Dickens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JNR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VLOOKUP(B111,CLASS!B:AH,21,FALSE)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8"/>
        <v>0</v>
      </c>
      <c r="S111" t="str">
        <f t="shared" si="9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35">
      <c r="A112">
        <f>CLASS!A112</f>
        <v>110109</v>
      </c>
      <c r="B112" t="str">
        <f>CLASS!B112</f>
        <v>EE110109</v>
      </c>
      <c r="C112" t="str">
        <f>_xlfn.IFNA((VLOOKUP(A112,CLASS!A:AY,3,FALSE)),"")</f>
        <v>David</v>
      </c>
      <c r="D112" t="str">
        <f>_xlfn.IFNA((VLOOKUP(A112,CLASS!A:AY,4,FALSE)),"")</f>
        <v>Hallybone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VLOOKUP(B112,CLASS!B:AH,27,FALSE)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8"/>
        <v>0</v>
      </c>
      <c r="S112" t="str">
        <f t="shared" si="9"/>
        <v/>
      </c>
    </row>
    <row r="113" spans="1:48" hidden="1" x14ac:dyDescent="0.35">
      <c r="A113">
        <f>CLASS!A113</f>
        <v>23089</v>
      </c>
      <c r="B113" t="str">
        <f>CLASS!B113</f>
        <v>EE23089</v>
      </c>
      <c r="C113" t="str">
        <f>_xlfn.IFNA((VLOOKUP(A113,CLASS!A:AY,3,FALSE)),"")</f>
        <v>Philip</v>
      </c>
      <c r="D113" t="str">
        <f>_xlfn.IFNA((VLOOKUP(A113,CLASS!A:AY,4,FALSE)),"")</f>
        <v>Simpson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CAM</v>
      </c>
      <c r="K113" t="str">
        <f>_xlfn.IFNA((VLOOKUP(J113,DivisionLookup!A:B,2,FALSE)),"")</f>
        <v>North</v>
      </c>
      <c r="L113">
        <f>VLOOKUP(B113,CLASS!B:AH,21,FALSE)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8"/>
        <v>0</v>
      </c>
      <c r="S113" t="str">
        <f t="shared" si="9"/>
        <v/>
      </c>
    </row>
    <row r="114" spans="1:48" hidden="1" x14ac:dyDescent="0.35">
      <c r="A114">
        <f>CLASS!A114</f>
        <v>71206</v>
      </c>
      <c r="B114" t="str">
        <f>CLASS!B114</f>
        <v>EE71206</v>
      </c>
      <c r="C114" t="str">
        <f>_xlfn.IFNA((VLOOKUP(A114,CLASS!A:AY,3,FALSE)),"")</f>
        <v>Stephen</v>
      </c>
      <c r="D114" t="str">
        <f>_xlfn.IFNA((VLOOKUP(A114,CLASS!A:AY,4,FALSE)),"")</f>
        <v>Coningsby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CAM</v>
      </c>
      <c r="K114" t="str">
        <f>_xlfn.IFNA((VLOOKUP(J114,DivisionLookup!A:B,2,FALSE)),"")</f>
        <v>North</v>
      </c>
      <c r="L114">
        <f>VLOOKUP(B114,CLASS!B:AH,21,FALSE)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8"/>
        <v>0</v>
      </c>
      <c r="S114" t="str">
        <f t="shared" si="9"/>
        <v/>
      </c>
    </row>
    <row r="115" spans="1:48" hidden="1" x14ac:dyDescent="0.35">
      <c r="A115">
        <f>CLASS!A115</f>
        <v>62297</v>
      </c>
      <c r="B115" t="str">
        <f>CLASS!B115</f>
        <v>EE62297</v>
      </c>
      <c r="C115" t="str">
        <f>_xlfn.IFNA((VLOOKUP(A115,CLASS!A:AY,3,FALSE)),"")</f>
        <v>Paul</v>
      </c>
      <c r="D115" t="str">
        <f>_xlfn.IFNA((VLOOKUP(A115,CLASS!A:AY,4,FALSE)),"")</f>
        <v>White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SDGC</v>
      </c>
      <c r="K115" t="str">
        <f>_xlfn.IFNA((VLOOKUP(J115,DivisionLookup!A:B,2,FALSE)),"")</f>
        <v>South</v>
      </c>
      <c r="L115">
        <f>VLOOKUP(B115,CLASS!B:AH,21,FALSE)</f>
        <v>79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8"/>
        <v>89</v>
      </c>
      <c r="S115" t="str">
        <f t="shared" si="9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hidden="1" x14ac:dyDescent="0.35">
      <c r="A116">
        <f>CLASS!A116</f>
        <v>142260</v>
      </c>
      <c r="B116" t="str">
        <f>CLASS!B116</f>
        <v>EE142260</v>
      </c>
      <c r="C116" t="str">
        <f>_xlfn.IFNA((VLOOKUP(A116,CLASS!A:AY,3,FALSE)),"")</f>
        <v>Andy</v>
      </c>
      <c r="D116" t="str">
        <f>_xlfn.IFNA((VLOOKUP(A116,CLASS!A:AY,4,FALSE)),"")</f>
        <v>Watson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VLOOKUP(B116,CLASS!B:AH,21,FALSE)</f>
        <v>82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8"/>
        <v>92</v>
      </c>
      <c r="S116" t="str">
        <f t="shared" si="9"/>
        <v/>
      </c>
      <c r="T116" t="str">
        <f t="shared" ref="T116:T117" si="15">IF(R186&gt;=1,R186,"")</f>
        <v/>
      </c>
    </row>
    <row r="117" spans="1:48" hidden="1" x14ac:dyDescent="0.35">
      <c r="A117">
        <f>CLASS!A117</f>
        <v>85329</v>
      </c>
      <c r="B117" t="str">
        <f>CLASS!B117</f>
        <v>EE85329</v>
      </c>
      <c r="C117" t="str">
        <f>_xlfn.IFNA((VLOOKUP(A117,CLASS!A:AY,3,FALSE)),"")</f>
        <v>Michael</v>
      </c>
      <c r="D117" t="str">
        <f>_xlfn.IFNA((VLOOKUP(A117,CLASS!A:AY,4,FALSE)),"")</f>
        <v>Beatwell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VET</v>
      </c>
      <c r="J117" t="str">
        <f>_xlfn.IFNA((VLOOKUP(A117,CLASS!A:AY,10,FALSE)),"")</f>
        <v>CAM</v>
      </c>
      <c r="K117" t="str">
        <f>_xlfn.IFNA((VLOOKUP(J117,DivisionLookup!A:B,2,FALSE)),"")</f>
        <v>North</v>
      </c>
      <c r="L117">
        <f>VLOOKUP(B117,CLASS!B:AH,21,FALSE)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8"/>
        <v>0</v>
      </c>
      <c r="S117" t="str">
        <f t="shared" si="9"/>
        <v/>
      </c>
      <c r="T117" t="str">
        <f t="shared" si="15"/>
        <v/>
      </c>
    </row>
    <row r="118" spans="1:48" x14ac:dyDescent="0.35">
      <c r="A118">
        <f>CLASS!A118</f>
        <v>137654</v>
      </c>
      <c r="B118" t="str">
        <f>CLASS!B118</f>
        <v>EE137654</v>
      </c>
      <c r="C118" t="str">
        <f>_xlfn.IFNA((VLOOKUP(A118,CLASS!A:AY,3,FALSE)),"")</f>
        <v>Jake</v>
      </c>
      <c r="D118" t="str">
        <f>_xlfn.IFNA((VLOOKUP(A118,CLASS!A:AY,4,FALSE)),"")</f>
        <v>Meakins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ORST</v>
      </c>
      <c r="K118" t="str">
        <f>_xlfn.IFNA((VLOOKUP(J118,DivisionLookup!A:B,2,FALSE)),"")</f>
        <v>North</v>
      </c>
      <c r="L118">
        <f>VLOOKUP(B118,CLASS!B:AH,27,FALSE)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8"/>
        <v>0</v>
      </c>
      <c r="S118" t="str">
        <f t="shared" si="9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35">
      <c r="A119">
        <f>CLASS!A119</f>
        <v>115201</v>
      </c>
      <c r="B119" t="str">
        <f>CLASS!B119</f>
        <v>EE115201</v>
      </c>
      <c r="C119" t="str">
        <f>_xlfn.IFNA((VLOOKUP(A119,CLASS!A:AY,3,FALSE)),"")</f>
        <v>Geoffrey</v>
      </c>
      <c r="D119" t="str">
        <f>_xlfn.IFNA((VLOOKUP(A119,CLASS!A:AY,4,FALSE)),"")</f>
        <v>Trott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VET</v>
      </c>
      <c r="J119" t="str">
        <f>_xlfn.IFNA((VLOOKUP(A119,CLASS!A:AY,10,FALSE)),"")</f>
        <v>SDGC</v>
      </c>
      <c r="K119" t="str">
        <f>_xlfn.IFNA((VLOOKUP(J119,DivisionLookup!A:B,2,FALSE)),"")</f>
        <v>South</v>
      </c>
      <c r="L119">
        <f>VLOOKUP(B119,CLASS!B:AH,21,FALSE)</f>
        <v>72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8"/>
        <v>82</v>
      </c>
      <c r="S119" t="str">
        <f t="shared" si="9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CLASS!A120</f>
        <v>130780</v>
      </c>
      <c r="B120" t="str">
        <f>CLASS!B120</f>
        <v>EE130780</v>
      </c>
      <c r="C120" t="str">
        <f>_xlfn.IFNA((VLOOKUP(A120,CLASS!A:AY,3,FALSE)),"")</f>
        <v>Jennifer</v>
      </c>
      <c r="D120" t="str">
        <f>_xlfn.IFNA((VLOOKUP(A120,CLASS!A:AY,4,FALSE)),"")</f>
        <v>Baker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LDY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VLOOKUP(B120,CLASS!B:AH,27,FALSE)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8"/>
        <v>0</v>
      </c>
      <c r="S120" t="str">
        <f t="shared" si="9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35">
      <c r="A121">
        <f>CLASS!A121</f>
        <v>139165</v>
      </c>
      <c r="B121" t="str">
        <f>CLASS!B121</f>
        <v>EE139165</v>
      </c>
      <c r="C121" t="str">
        <f>_xlfn.IFNA((VLOOKUP(A121,CLASS!A:AY,3,FALSE)),"")</f>
        <v>Tim</v>
      </c>
      <c r="D121" t="str">
        <f>_xlfn.IFNA((VLOOKUP(A121,CLASS!A:AY,4,FALSE)),"")</f>
        <v>Skinner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VLOOKUP(B121,CLASS!B:AH,27,FALSE)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8"/>
        <v>0</v>
      </c>
      <c r="S121" t="str">
        <f t="shared" si="9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35">
      <c r="A122">
        <f>CLASS!A122</f>
        <v>129228</v>
      </c>
      <c r="B122" t="str">
        <f>CLASS!B122</f>
        <v>EE129228</v>
      </c>
      <c r="C122" t="str">
        <f>_xlfn.IFNA((VLOOKUP(A122,CLASS!A:AY,3,FALSE)),"")</f>
        <v>Robert</v>
      </c>
      <c r="D122" t="str">
        <f>_xlfn.IFNA((VLOOKUP(A122,CLASS!A:AY,4,FALSE)),"")</f>
        <v>Drake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VLOOKUP(B122,CLASS!B:AH,21,FALSE)</f>
        <v>71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8"/>
        <v>81</v>
      </c>
      <c r="S122" t="str">
        <f t="shared" si="9"/>
        <v/>
      </c>
    </row>
    <row r="123" spans="1:48" hidden="1" x14ac:dyDescent="0.35">
      <c r="A123">
        <f>CLASS!A123</f>
        <v>138303</v>
      </c>
      <c r="B123" t="str">
        <f>CLASS!B123</f>
        <v>EE138303</v>
      </c>
      <c r="C123" t="str">
        <f>_xlfn.IFNA((VLOOKUP(A123,CLASS!A:AY,3,FALSE)),"")</f>
        <v>Brian</v>
      </c>
      <c r="D123" t="str">
        <f>_xlfn.IFNA((VLOOKUP(A123,CLASS!A:AY,4,FALSE)),"")</f>
        <v>Hartland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VLOOKUP(B123,CLASS!B:AH,21,FALSE)</f>
        <v>76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8"/>
        <v>86</v>
      </c>
      <c r="S123" t="str">
        <f t="shared" si="9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CLASS!A124</f>
        <v>138042</v>
      </c>
      <c r="B124" t="str">
        <f>CLASS!B124</f>
        <v>EE138042</v>
      </c>
      <c r="C124" t="str">
        <f>_xlfn.IFNA((VLOOKUP(A124,CLASS!A:AY,3,FALSE)),"")</f>
        <v>Peter</v>
      </c>
      <c r="D124" t="str">
        <f>_xlfn.IFNA((VLOOKUP(A124,CLASS!A:AY,4,FALSE)),"")</f>
        <v>Davies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VLOOKUP(B124,CLASS!B:AH,27,FALSE)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8"/>
        <v>0</v>
      </c>
      <c r="S124" t="str">
        <f t="shared" si="9"/>
        <v/>
      </c>
      <c r="T124" t="str">
        <f>IF(R194&gt;=1,R194,"")</f>
        <v/>
      </c>
    </row>
    <row r="125" spans="1:48" hidden="1" x14ac:dyDescent="0.35">
      <c r="A125">
        <f>CLASS!A125</f>
        <v>114087</v>
      </c>
      <c r="B125" t="str">
        <f>CLASS!B125</f>
        <v>EE114087</v>
      </c>
      <c r="C125" t="str">
        <f>_xlfn.IFNA((VLOOKUP(A125,CLASS!A:AY,3,FALSE)),"")</f>
        <v>Jackie</v>
      </c>
      <c r="D125" t="str">
        <f>_xlfn.IFNA((VLOOKUP(A125,CLASS!A:AY,4,FALSE)),"")</f>
        <v>Vines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LDY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VLOOKUP(B125,CLASS!B:AH,21,FALSE)</f>
        <v>63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8"/>
        <v>73</v>
      </c>
      <c r="S125" t="str">
        <f t="shared" si="9"/>
        <v/>
      </c>
    </row>
    <row r="126" spans="1:48" hidden="1" x14ac:dyDescent="0.35">
      <c r="A126">
        <f>CLASS!A126</f>
        <v>132337</v>
      </c>
      <c r="B126" t="str">
        <f>CLASS!B126</f>
        <v>EE132337</v>
      </c>
      <c r="C126" t="str">
        <f>_xlfn.IFNA((VLOOKUP(A126,CLASS!A:AY,3,FALSE)),"")</f>
        <v>Ami</v>
      </c>
      <c r="D126" t="str">
        <f>_xlfn.IFNA((VLOOKUP(A126,CLASS!A:AY,4,FALSE)),"")</f>
        <v>Hedgecock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LDC</v>
      </c>
      <c r="J126" t="str">
        <f>_xlfn.IFNA((VLOOKUP(A126,CLASS!A:AY,10,FALSE)),"")</f>
        <v>CAM</v>
      </c>
      <c r="K126" t="str">
        <f>_xlfn.IFNA((VLOOKUP(J126,DivisionLookup!A:B,2,FALSE)),"")</f>
        <v>North</v>
      </c>
      <c r="L126">
        <f>VLOOKUP(B126,CLASS!B:AH,21,FALSE)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8"/>
        <v>0</v>
      </c>
      <c r="S126" t="str">
        <f t="shared" si="9"/>
        <v/>
      </c>
    </row>
    <row r="127" spans="1:48" x14ac:dyDescent="0.35">
      <c r="A127">
        <f>CLASS!A127</f>
        <v>130499</v>
      </c>
      <c r="B127" t="str">
        <f>CLASS!B127</f>
        <v>EE130499</v>
      </c>
      <c r="C127" t="str">
        <f>_xlfn.IFNA((VLOOKUP(A127,CLASS!A:AY,3,FALSE)),"")</f>
        <v>John</v>
      </c>
      <c r="D127" t="str">
        <f>_xlfn.IFNA((VLOOKUP(A127,CLASS!A:AY,4,FALSE)),"")</f>
        <v>Quartermaine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VET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VLOOKUP(B127,CLASS!B:AH,27,FALSE)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8"/>
        <v>0</v>
      </c>
      <c r="S127" t="str">
        <f t="shared" si="9"/>
        <v/>
      </c>
    </row>
    <row r="128" spans="1:48" x14ac:dyDescent="0.35">
      <c r="A128">
        <f>CLASS!A128</f>
        <v>119073</v>
      </c>
      <c r="B128" t="str">
        <f>CLASS!B128</f>
        <v>EE119073</v>
      </c>
      <c r="C128" t="str">
        <f>_xlfn.IFNA((VLOOKUP(A128,CLASS!A:AY,3,FALSE)),"")</f>
        <v>Lee</v>
      </c>
      <c r="D128" t="str">
        <f>_xlfn.IFNA((VLOOKUP(A128,CLASS!A:AY,4,FALSE)),"")</f>
        <v>Trott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VLOOKUP(B128,CLASS!B:AH,27,FALSE)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8"/>
        <v>0</v>
      </c>
      <c r="S128" t="str">
        <f t="shared" si="9"/>
        <v/>
      </c>
    </row>
    <row r="129" spans="1:48" x14ac:dyDescent="0.35">
      <c r="A129">
        <f>CLASS!A129</f>
        <v>3042</v>
      </c>
      <c r="B129" t="str">
        <f>CLASS!B129</f>
        <v>EE3042</v>
      </c>
      <c r="C129" t="str">
        <f>_xlfn.IFNA((VLOOKUP(A129,CLASS!A:AY,3,FALSE)),"")</f>
        <v>Lewis</v>
      </c>
      <c r="D129" t="str">
        <f>_xlfn.IFNA((VLOOKUP(A129,CLASS!A:AY,4,FALSE)),"")</f>
        <v>Cull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VET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VLOOKUP(B129,CLASS!B:AH,27,FALSE)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8"/>
        <v>0</v>
      </c>
      <c r="S129" t="str">
        <f t="shared" si="9"/>
        <v/>
      </c>
    </row>
    <row r="130" spans="1:48" x14ac:dyDescent="0.35">
      <c r="A130">
        <f>CLASS!A130</f>
        <v>133800</v>
      </c>
      <c r="B130" t="str">
        <f>CLASS!B130</f>
        <v>EE133800</v>
      </c>
      <c r="C130" t="str">
        <f>_xlfn.IFNA((VLOOKUP(A130,CLASS!A:AY,3,FALSE)),"")</f>
        <v>Guy</v>
      </c>
      <c r="D130" t="str">
        <f>_xlfn.IFNA((VLOOKUP(A130,CLASS!A:AY,4,FALSE)),"")</f>
        <v>Rudd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SNR</v>
      </c>
      <c r="J130" t="str">
        <f>_xlfn.IFNA((VLOOKUP(A130,CLASS!A:AY,10,FALSE)),"")</f>
        <v>OLSS</v>
      </c>
      <c r="K130" t="str">
        <f>_xlfn.IFNA((VLOOKUP(J130,DivisionLookup!A:B,2,FALSE)),"")</f>
        <v>South</v>
      </c>
      <c r="L130">
        <f>VLOOKUP(B130,CLASS!B:AH,27,FALSE)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8"/>
        <v>0</v>
      </c>
      <c r="S130" t="str">
        <f t="shared" si="9"/>
        <v/>
      </c>
      <c r="T130" t="str">
        <f>IF(R200&gt;=1,R200,"")</f>
        <v/>
      </c>
    </row>
    <row r="131" spans="1:48" x14ac:dyDescent="0.35">
      <c r="A131">
        <f>CLASS!A131</f>
        <v>71767</v>
      </c>
      <c r="B131" t="str">
        <f>CLASS!B131</f>
        <v>EE71767</v>
      </c>
      <c r="C131" t="str">
        <f>_xlfn.IFNA((VLOOKUP(A131,CLASS!A:AY,3,FALSE)),"")</f>
        <v>Chris</v>
      </c>
      <c r="D131" t="str">
        <f>_xlfn.IFNA((VLOOKUP(A131,CLASS!A:AY,4,FALSE)),"")</f>
        <v>Coningsby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VET</v>
      </c>
      <c r="J131" t="str">
        <f>_xlfn.IFNA((VLOOKUP(A131,CLASS!A:AY,10,FALSE)),"")</f>
        <v>CAM</v>
      </c>
      <c r="K131" t="str">
        <f>_xlfn.IFNA((VLOOKUP(J131,DivisionLookup!A:B,2,FALSE)),"")</f>
        <v>North</v>
      </c>
      <c r="L131">
        <f>VLOOKUP(B131,CLASS!B:AH,27,FALSE)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6">_xlfn.IFNA(IF(IF(L131,L131+M131,0)&lt;=100,IF(L131,L131+M131,0),100),)</f>
        <v>0</v>
      </c>
      <c r="S131" t="str">
        <f t="shared" ref="S131:S194" si="17">IF(R201&gt;1,J201,"")</f>
        <v/>
      </c>
    </row>
    <row r="132" spans="1:48" x14ac:dyDescent="0.35">
      <c r="A132">
        <f>CLASS!A132</f>
        <v>141323</v>
      </c>
      <c r="B132" t="str">
        <f>CLASS!B132</f>
        <v>EE141323</v>
      </c>
      <c r="C132" t="str">
        <f>_xlfn.IFNA((VLOOKUP(A132,CLASS!A:AY,3,FALSE)),"")</f>
        <v>Simon</v>
      </c>
      <c r="D132" t="str">
        <f>_xlfn.IFNA((VLOOKUP(A132,CLASS!A:AY,4,FALSE)),"")</f>
        <v>Scott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VLOOKUP(B132,CLASS!B:AH,27,FALSE)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6"/>
        <v>0</v>
      </c>
      <c r="S132" t="str">
        <f t="shared" si="17"/>
        <v/>
      </c>
    </row>
    <row r="133" spans="1:48" hidden="1" x14ac:dyDescent="0.35">
      <c r="A133">
        <f>CLASS!A133</f>
        <v>139783</v>
      </c>
      <c r="B133" t="str">
        <f>CLASS!B133</f>
        <v>EE139783</v>
      </c>
      <c r="C133" t="str">
        <f>_xlfn.IFNA((VLOOKUP(A133,CLASS!A:AY,3,FALSE)),"")</f>
        <v>Peter</v>
      </c>
      <c r="D133" t="str">
        <f>_xlfn.IFNA((VLOOKUP(A133,CLASS!A:AY,4,FALSE)),"")</f>
        <v>Skillen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VLOOKUP(B133,CLASS!B:AH,21,FALSE)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6"/>
        <v>0</v>
      </c>
      <c r="S133" t="str">
        <f t="shared" si="17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35">
      <c r="A134">
        <f>CLASS!A134</f>
        <v>130704</v>
      </c>
      <c r="B134" t="str">
        <f>CLASS!B134</f>
        <v>EE130704</v>
      </c>
      <c r="C134" t="str">
        <f>_xlfn.IFNA((VLOOKUP(A134,CLASS!A:AY,3,FALSE)),"")</f>
        <v>Stephen</v>
      </c>
      <c r="D134" t="str">
        <f>_xlfn.IFNA((VLOOKUP(A134,CLASS!A:AY,4,FALSE)),"")</f>
        <v>Simpson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VET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VLOOKUP(B134,CLASS!B:AH,21,FALSE)</f>
        <v>56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6"/>
        <v>66</v>
      </c>
      <c r="S134" t="str">
        <f t="shared" si="17"/>
        <v/>
      </c>
      <c r="T134" t="str">
        <f t="shared" ref="T134:T136" si="18">IF(R204&gt;=1,R204,"")</f>
        <v/>
      </c>
    </row>
    <row r="135" spans="1:48" x14ac:dyDescent="0.35">
      <c r="A135">
        <f>CLASS!A135</f>
        <v>118452</v>
      </c>
      <c r="B135" t="str">
        <f>CLASS!B135</f>
        <v>EE118452</v>
      </c>
      <c r="C135" t="str">
        <f>_xlfn.IFNA((VLOOKUP(A135,CLASS!A:AY,3,FALSE)),"")</f>
        <v>Janet</v>
      </c>
      <c r="D135" t="str">
        <f>_xlfn.IFNA((VLOOKUP(A135,CLASS!A:AY,4,FALSE)),"")</f>
        <v>Galland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LDV</v>
      </c>
      <c r="J135" t="str">
        <f>_xlfn.IFNA((VLOOKUP(A135,CLASS!A:AY,10,FALSE)),"")</f>
        <v>SDGC</v>
      </c>
      <c r="K135" t="str">
        <f>_xlfn.IFNA((VLOOKUP(J135,DivisionLookup!A:B,2,FALSE)),"")</f>
        <v>South</v>
      </c>
      <c r="L135">
        <f>VLOOKUP(B135,CLASS!B:AH,27,FALSE)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6"/>
        <v>0</v>
      </c>
      <c r="S135" t="str">
        <f t="shared" si="17"/>
        <v/>
      </c>
      <c r="T135" t="str">
        <f t="shared" si="18"/>
        <v/>
      </c>
    </row>
    <row r="136" spans="1:48" hidden="1" x14ac:dyDescent="0.35">
      <c r="A136">
        <f>CLASS!A136</f>
        <v>133500</v>
      </c>
      <c r="B136" t="str">
        <f>CLASS!B136</f>
        <v>EE133500</v>
      </c>
      <c r="C136" t="str">
        <f>_xlfn.IFNA((VLOOKUP(A136,CLASS!A:AY,3,FALSE)),"")</f>
        <v>Mark</v>
      </c>
      <c r="D136" t="str">
        <f>_xlfn.IFNA((VLOOKUP(A136,CLASS!A:AY,4,FALSE)),"")</f>
        <v>Piercy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ST</v>
      </c>
      <c r="K136" t="str">
        <f>_xlfn.IFNA((VLOOKUP(J136,DivisionLookup!A:B,2,FALSE)),"")</f>
        <v>North</v>
      </c>
      <c r="L136">
        <f>VLOOKUP(B136,CLASS!B:AH,21,FALSE)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6"/>
        <v>0</v>
      </c>
      <c r="S136" t="str">
        <f t="shared" si="17"/>
        <v/>
      </c>
      <c r="T136" t="str">
        <f t="shared" si="18"/>
        <v/>
      </c>
    </row>
    <row r="137" spans="1:48" hidden="1" x14ac:dyDescent="0.35">
      <c r="A137">
        <f>CLASS!A137</f>
        <v>98867</v>
      </c>
      <c r="B137" t="str">
        <f>CLASS!B137</f>
        <v>EE98867</v>
      </c>
      <c r="C137" t="str">
        <f>_xlfn.IFNA((VLOOKUP(A137,CLASS!A:AY,3,FALSE)),"")</f>
        <v>Christopher</v>
      </c>
      <c r="D137" t="str">
        <f>_xlfn.IFNA((VLOOKUP(A137,CLASS!A:AY,4,FALSE)),"")</f>
        <v>Bloxham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VLOOKUP(B137,CLASS!B:AH,21,FALSE)</f>
        <v>79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6"/>
        <v>89</v>
      </c>
      <c r="S137" t="str">
        <f t="shared" si="17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CLASS!A138</f>
        <v>140166</v>
      </c>
      <c r="B138" t="str">
        <f>CLASS!B138</f>
        <v>EE140166</v>
      </c>
      <c r="C138" t="str">
        <f>_xlfn.IFNA((VLOOKUP(A138,CLASS!A:AY,3,FALSE)),"")</f>
        <v>Anthony</v>
      </c>
      <c r="D138" t="str">
        <f>_xlfn.IFNA((VLOOKUP(A138,CLASS!A:AY,4,FALSE)),"")</f>
        <v>Harvey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VLOOKUP(B138,CLASS!B:AH,21,FALSE)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6"/>
        <v>0</v>
      </c>
      <c r="S138" t="str">
        <f t="shared" si="17"/>
        <v/>
      </c>
      <c r="T138" t="str">
        <f t="shared" ref="T138:T139" si="19">IF(R208&gt;=1,R208,"")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hidden="1" x14ac:dyDescent="0.35">
      <c r="A139">
        <f>CLASS!A139</f>
        <v>140350</v>
      </c>
      <c r="B139" t="str">
        <f>CLASS!B139</f>
        <v>EE140350</v>
      </c>
      <c r="C139" t="str">
        <f>_xlfn.IFNA((VLOOKUP(A139,CLASS!A:AY,3,FALSE)),"")</f>
        <v>Chris</v>
      </c>
      <c r="D139" t="str">
        <f>_xlfn.IFNA((VLOOKUP(A139,CLASS!A:AY,4,FALSE)),"")</f>
        <v>Lambert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VLOOKUP(B139,CLASS!B:AH,21,FALSE)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6"/>
        <v>0</v>
      </c>
      <c r="S139" t="str">
        <f t="shared" si="17"/>
        <v/>
      </c>
      <c r="T139" t="str">
        <f t="shared" si="19"/>
        <v/>
      </c>
    </row>
    <row r="140" spans="1:48" hidden="1" x14ac:dyDescent="0.35">
      <c r="A140">
        <f>CLASS!A140</f>
        <v>137318</v>
      </c>
      <c r="B140" t="str">
        <f>CLASS!B140</f>
        <v>EE137318</v>
      </c>
      <c r="C140" t="str">
        <f>_xlfn.IFNA((VLOOKUP(A140,CLASS!A:AY,3,FALSE)),"")</f>
        <v>James</v>
      </c>
      <c r="D140" t="str">
        <f>_xlfn.IFNA((VLOOKUP(A140,CLASS!A:AY,4,FALSE)),"")</f>
        <v>Stafford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OLSS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6"/>
        <v>0</v>
      </c>
      <c r="S140" t="str">
        <f t="shared" si="17"/>
        <v/>
      </c>
    </row>
    <row r="141" spans="1:48" hidden="1" x14ac:dyDescent="0.35">
      <c r="A141">
        <f>CLASS!A141</f>
        <v>119717</v>
      </c>
      <c r="B141" t="str">
        <f>CLASS!B141</f>
        <v>EE119717</v>
      </c>
      <c r="C141" t="str">
        <f>_xlfn.IFNA((VLOOKUP(A141,CLASS!A:AY,3,FALSE)),"")</f>
        <v>Matthew</v>
      </c>
      <c r="D141" t="str">
        <f>_xlfn.IFNA((VLOOKUP(A141,CLASS!A:AY,4,FALSE)),"")</f>
        <v>Sudds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EJC</v>
      </c>
      <c r="K141" t="str">
        <f>_xlfn.IFNA((VLOOKUP(J141,DivisionLookup!A:B,2,FALSE)),"")</f>
        <v>South</v>
      </c>
      <c r="L141">
        <f>VLOOKUP(B141,CLASS!B:AH,21,FALSE)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6"/>
        <v>0</v>
      </c>
      <c r="S141" t="str">
        <f t="shared" si="17"/>
        <v/>
      </c>
    </row>
    <row r="142" spans="1:48" hidden="1" x14ac:dyDescent="0.35">
      <c r="A142">
        <f>CLASS!A142</f>
        <v>105589</v>
      </c>
      <c r="B142" t="str">
        <f>CLASS!B142</f>
        <v>EE105589</v>
      </c>
      <c r="C142" t="str">
        <f>_xlfn.IFNA((VLOOKUP(A142,CLASS!A:AY,3,FALSE)),"")</f>
        <v>Mark</v>
      </c>
      <c r="D142" t="str">
        <f>_xlfn.IFNA((VLOOKUP(A142,CLASS!A:AY,4,FALSE)),"")</f>
        <v>Blamey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EJC</v>
      </c>
      <c r="K142" t="str">
        <f>_xlfn.IFNA((VLOOKUP(J142,DivisionLookup!A:B,2,FALSE)),"")</f>
        <v>South</v>
      </c>
      <c r="L142">
        <f>VLOOKUP(B142,CLASS!B:AH,21,FALSE)</f>
        <v>73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6"/>
        <v>83</v>
      </c>
      <c r="S142" t="str">
        <f t="shared" si="17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hidden="1" x14ac:dyDescent="0.35">
      <c r="A143">
        <f>CLASS!A143</f>
        <v>134813</v>
      </c>
      <c r="B143" t="str">
        <f>CLASS!B143</f>
        <v>EE134813</v>
      </c>
      <c r="C143" t="str">
        <f>_xlfn.IFNA((VLOOKUP(A143,CLASS!A:AY,3,FALSE)),"")</f>
        <v>Sammy</v>
      </c>
      <c r="D143" t="str">
        <f>_xlfn.IFNA((VLOOKUP(A143,CLASS!A:AY,4,FALSE)),"")</f>
        <v>Halsey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6"/>
        <v>0</v>
      </c>
      <c r="S143" t="str">
        <f t="shared" si="17"/>
        <v/>
      </c>
    </row>
    <row r="144" spans="1:48" hidden="1" x14ac:dyDescent="0.35">
      <c r="A144">
        <f>CLASS!A144</f>
        <v>125718</v>
      </c>
      <c r="B144" t="str">
        <f>CLASS!B144</f>
        <v>EE125718</v>
      </c>
      <c r="C144" t="str">
        <f>_xlfn.IFNA((VLOOKUP(A144,CLASS!A:AY,3,FALSE)),"")</f>
        <v>Ricky</v>
      </c>
      <c r="D144" t="str">
        <f>_xlfn.IFNA((VLOOKUP(A144,CLASS!A:AY,4,FALSE)),"")</f>
        <v>Hartland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6"/>
        <v>0</v>
      </c>
      <c r="S144" t="str">
        <f t="shared" si="17"/>
        <v/>
      </c>
    </row>
    <row r="145" spans="1:48" hidden="1" x14ac:dyDescent="0.35">
      <c r="A145">
        <f>CLASS!A145</f>
        <v>112272</v>
      </c>
      <c r="B145" t="str">
        <f>CLASS!B145</f>
        <v>EE112272</v>
      </c>
      <c r="C145" t="str">
        <f>_xlfn.IFNA((VLOOKUP(A145,CLASS!A:AY,3,FALSE)),"")</f>
        <v>Philip</v>
      </c>
      <c r="D145" t="str">
        <f>_xlfn.IFNA((VLOOKUP(A145,CLASS!A:AY,4,FALSE)),"")</f>
        <v>Seastram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6"/>
        <v>0</v>
      </c>
      <c r="S145" t="str">
        <f t="shared" si="17"/>
        <v/>
      </c>
    </row>
    <row r="146" spans="1:48" hidden="1" x14ac:dyDescent="0.35">
      <c r="A146">
        <f>CLASS!A146</f>
        <v>137999</v>
      </c>
      <c r="B146" t="str">
        <f>CLASS!B146</f>
        <v>EE137999</v>
      </c>
      <c r="C146" t="str">
        <f>_xlfn.IFNA((VLOOKUP(A146,CLASS!A:AY,3,FALSE)),"")</f>
        <v>Richard</v>
      </c>
      <c r="D146" t="str">
        <f>_xlfn.IFNA((VLOOKUP(A146,CLASS!A:AY,4,FALSE)),"")</f>
        <v>Hoskins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VET</v>
      </c>
      <c r="J146" t="str">
        <f>_xlfn.IFNA((VLOOKUP(A146,CLASS!A:AY,10,FALSE)),"")</f>
        <v>EJC</v>
      </c>
      <c r="K146" t="str">
        <f>_xlfn.IFNA((VLOOKUP(J146,DivisionLookup!A:B,2,FALSE)),"")</f>
        <v>South</v>
      </c>
      <c r="L146">
        <f>VLOOKUP(B146,CLASS!B:AH,21,FALSE)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6"/>
        <v>0</v>
      </c>
      <c r="S146" t="str">
        <f t="shared" si="17"/>
        <v/>
      </c>
      <c r="T146" t="str">
        <f>IF(R216&gt;=1,R216,"")</f>
        <v/>
      </c>
    </row>
    <row r="147" spans="1:48" x14ac:dyDescent="0.35">
      <c r="A147">
        <f>CLASS!A147</f>
        <v>139919</v>
      </c>
      <c r="B147" t="str">
        <f>CLASS!B147</f>
        <v>EE139919</v>
      </c>
      <c r="C147" t="str">
        <f>_xlfn.IFNA((VLOOKUP(A147,CLASS!A:AY,3,FALSE)),"")</f>
        <v>Luke</v>
      </c>
      <c r="D147" t="str">
        <f>_xlfn.IFNA((VLOOKUP(A147,CLASS!A:AY,4,FALSE)),"")</f>
        <v>Parish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SNR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VLOOKUP(B147,CLASS!B:AH,27,FALSE)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6"/>
        <v>0</v>
      </c>
      <c r="S147" t="str">
        <f t="shared" si="17"/>
        <v/>
      </c>
    </row>
    <row r="148" spans="1:48" hidden="1" x14ac:dyDescent="0.35">
      <c r="A148">
        <f>CLASS!A148</f>
        <v>1969</v>
      </c>
      <c r="B148" t="str">
        <f>CLASS!B148</f>
        <v>EE1969</v>
      </c>
      <c r="C148" t="str">
        <f>_xlfn.IFNA((VLOOKUP(A148,CLASS!A:AY,3,FALSE)),"")</f>
        <v>Jane</v>
      </c>
      <c r="D148" t="str">
        <f>_xlfn.IFNA((VLOOKUP(A148,CLASS!A:AY,4,FALSE)),"")</f>
        <v>Bennett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LDY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VLOOKUP(B148,CLASS!B:AH,21,FALSE)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6"/>
        <v>0</v>
      </c>
      <c r="S148" t="str">
        <f t="shared" si="17"/>
        <v/>
      </c>
      <c r="T148" t="str">
        <f t="shared" ref="T148:T149" si="20">IF(R218&gt;=1,R218,"")</f>
        <v/>
      </c>
    </row>
    <row r="149" spans="1:48" x14ac:dyDescent="0.35">
      <c r="A149">
        <f>CLASS!A149</f>
        <v>130061</v>
      </c>
      <c r="B149" t="str">
        <f>CLASS!B149</f>
        <v>EE130061</v>
      </c>
      <c r="C149" t="str">
        <f>_xlfn.IFNA((VLOOKUP(A149,CLASS!A:AY,3,FALSE)),"")</f>
        <v>Andi</v>
      </c>
      <c r="D149" t="str">
        <f>_xlfn.IFNA((VLOOKUP(A149,CLASS!A:AY,4,FALSE)),"")</f>
        <v>Deeks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VLOOKUP(B149,CLASS!B:AH,27,FALSE)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6"/>
        <v>0</v>
      </c>
      <c r="S149" t="str">
        <f t="shared" si="17"/>
        <v/>
      </c>
      <c r="T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CLASS!A150</f>
        <v>132107</v>
      </c>
      <c r="B150" t="str">
        <f>CLASS!B150</f>
        <v>EE132107</v>
      </c>
      <c r="C150" t="str">
        <f>_xlfn.IFNA((VLOOKUP(A150,CLASS!A:AY,3,FALSE)),"")</f>
        <v>Daniel</v>
      </c>
      <c r="D150" t="str">
        <f>_xlfn.IFNA((VLOOKUP(A150,CLASS!A:AY,4,FALSE)),"")</f>
        <v>Parsons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f>VLOOKUP(B150,CLASS!B:AH,21,FALSE)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6"/>
        <v>0</v>
      </c>
      <c r="S150" t="str">
        <f t="shared" si="17"/>
        <v/>
      </c>
    </row>
    <row r="151" spans="1:48" hidden="1" x14ac:dyDescent="0.35">
      <c r="A151">
        <f>CLASS!A151</f>
        <v>137287</v>
      </c>
      <c r="B151" t="str">
        <f>CLASS!B151</f>
        <v>EE137287</v>
      </c>
      <c r="C151" t="str">
        <f>_xlfn.IFNA((VLOOKUP(A151,CLASS!A:AY,3,FALSE)),"")</f>
        <v>Adam</v>
      </c>
      <c r="D151" t="str">
        <f>_xlfn.IFNA((VLOOKUP(A151,CLASS!A:AY,4,FALSE)),"")</f>
        <v>Poyser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VLOOKUP(B151,CLASS!B:AH,21,FALSE)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6"/>
        <v>0</v>
      </c>
      <c r="S151" t="str">
        <f t="shared" si="17"/>
        <v/>
      </c>
      <c r="T151" t="str">
        <f t="shared" ref="T151:T156" si="21">IF(R221&gt;=1,R221,"")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35">
      <c r="A152">
        <f>CLASS!A152</f>
        <v>136388</v>
      </c>
      <c r="B152" t="str">
        <f>CLASS!B152</f>
        <v>EE136388</v>
      </c>
      <c r="C152" t="str">
        <f>_xlfn.IFNA((VLOOKUP(A152,CLASS!A:AY,3,FALSE)),"")</f>
        <v>Patrick</v>
      </c>
      <c r="D152" t="str">
        <f>_xlfn.IFNA((VLOOKUP(A152,CLASS!A:AY,4,FALSE)),"")</f>
        <v>Bird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VLOOKUP(B152,CLASS!B:AH,27,FALSE)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6"/>
        <v>0</v>
      </c>
      <c r="S152" t="str">
        <f t="shared" si="17"/>
        <v/>
      </c>
      <c r="T152" t="str">
        <f t="shared" si="21"/>
        <v/>
      </c>
    </row>
    <row r="153" spans="1:48" x14ac:dyDescent="0.35">
      <c r="A153">
        <f>CLASS!A153</f>
        <v>91174</v>
      </c>
      <c r="B153" t="str">
        <f>CLASS!B153</f>
        <v>EE91174</v>
      </c>
      <c r="C153" t="str">
        <f>_xlfn.IFNA((VLOOKUP(A153,CLASS!A:AY,3,FALSE)),"")</f>
        <v>Patrick</v>
      </c>
      <c r="D153" t="str">
        <f>_xlfn.IFNA((VLOOKUP(A153,CLASS!A:AY,4,FALSE)),"")</f>
        <v>Hawthorne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VLOOKUP(B153,CLASS!B:AH,27,FALSE)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6"/>
        <v>0</v>
      </c>
      <c r="S153" t="str">
        <f t="shared" si="17"/>
        <v/>
      </c>
      <c r="T153" t="str">
        <f t="shared" si="21"/>
        <v/>
      </c>
    </row>
    <row r="154" spans="1:48" hidden="1" x14ac:dyDescent="0.35">
      <c r="A154">
        <f>CLASS!A154</f>
        <v>135148</v>
      </c>
      <c r="B154" t="str">
        <f>CLASS!B154</f>
        <v>EE135148</v>
      </c>
      <c r="C154" t="str">
        <f>_xlfn.IFNA((VLOOKUP(A154,CLASS!A:AY,3,FALSE)),"")</f>
        <v>Lauren</v>
      </c>
      <c r="D154" t="str">
        <f>_xlfn.IFNA((VLOOKUP(A154,CLASS!A:AY,4,FALSE)),"")</f>
        <v>Goodman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VLOOKUP(B154,CLASS!B:AH,21,FALSE)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6"/>
        <v>0</v>
      </c>
      <c r="S154" t="str">
        <f t="shared" si="17"/>
        <v/>
      </c>
      <c r="T154" t="str">
        <f t="shared" si="21"/>
        <v/>
      </c>
    </row>
    <row r="155" spans="1:48" hidden="1" x14ac:dyDescent="0.35">
      <c r="A155">
        <f>CLASS!A155</f>
        <v>137937</v>
      </c>
      <c r="B155" t="str">
        <f>CLASS!B155</f>
        <v>EE137937</v>
      </c>
      <c r="C155" t="str">
        <f>_xlfn.IFNA((VLOOKUP(A155,CLASS!A:AY,3,FALSE)),"")</f>
        <v>Matthew</v>
      </c>
      <c r="D155" t="str">
        <f>_xlfn.IFNA((VLOOKUP(A155,CLASS!A:AY,4,FALSE)),"")</f>
        <v>Lazarczuk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VLOOKUP(B155,CLASS!B:AH,21,FALSE)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6"/>
        <v>0</v>
      </c>
      <c r="S155" t="str">
        <f t="shared" si="17"/>
        <v/>
      </c>
      <c r="T155" t="str">
        <f t="shared" si="21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35">
      <c r="A156">
        <f>CLASS!A156</f>
        <v>123217</v>
      </c>
      <c r="B156" t="str">
        <f>CLASS!B156</f>
        <v>EE123217</v>
      </c>
      <c r="C156" t="str">
        <f>_xlfn.IFNA((VLOOKUP(A156,CLASS!A:AY,3,FALSE)),"")</f>
        <v>Richard</v>
      </c>
      <c r="D156" t="str">
        <f>_xlfn.IFNA((VLOOKUP(A156,CLASS!A:AY,4,FALSE)),"")</f>
        <v>Worthington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VLOOKUP(B156,CLASS!B:AH,21,FALSE)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6"/>
        <v>0</v>
      </c>
      <c r="S156" t="str">
        <f t="shared" si="17"/>
        <v/>
      </c>
      <c r="T156" t="str">
        <f t="shared" si="21"/>
        <v/>
      </c>
    </row>
    <row r="157" spans="1:48" x14ac:dyDescent="0.35">
      <c r="A157">
        <f>CLASS!A157</f>
        <v>119726</v>
      </c>
      <c r="B157" t="str">
        <f>CLASS!B157</f>
        <v>EE119726</v>
      </c>
      <c r="C157" t="str">
        <f>_xlfn.IFNA((VLOOKUP(A157,CLASS!A:AY,3,FALSE)),"")</f>
        <v>Stephen</v>
      </c>
      <c r="D157" t="str">
        <f>_xlfn.IFNA((VLOOKUP(A157,CLASS!A:AY,4,FALSE)),"")</f>
        <v>O'Reilly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VLOOKUP(B157,CLASS!B:AH,27,FALSE)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6"/>
        <v>0</v>
      </c>
      <c r="S157" t="str">
        <f t="shared" si="17"/>
        <v/>
      </c>
    </row>
    <row r="158" spans="1:48" x14ac:dyDescent="0.35">
      <c r="A158">
        <f>CLASS!A158</f>
        <v>138153</v>
      </c>
      <c r="B158" t="str">
        <f>CLASS!B158</f>
        <v>EE138153</v>
      </c>
      <c r="C158" t="str">
        <f>_xlfn.IFNA((VLOOKUP(A158,CLASS!A:AY,3,FALSE)),"")</f>
        <v>Neil</v>
      </c>
      <c r="D158" t="str">
        <f>_xlfn.IFNA((VLOOKUP(A158,CLASS!A:AY,4,FALSE)),"")</f>
        <v>Hastilow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VLOOKUP(B158,CLASS!B:AH,27,FALSE)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6"/>
        <v>0</v>
      </c>
      <c r="S158" t="str">
        <f t="shared" si="17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CLASS!A159</f>
        <v>131648</v>
      </c>
      <c r="B159" t="str">
        <f>CLASS!B159</f>
        <v>EE131648</v>
      </c>
      <c r="C159" t="str">
        <f>_xlfn.IFNA((VLOOKUP(A159,CLASS!A:AY,3,FALSE)),"")</f>
        <v>Richard</v>
      </c>
      <c r="D159" t="str">
        <f>_xlfn.IFNA((VLOOKUP(A159,CLASS!A:AY,4,FALSE)),"")</f>
        <v>Steeples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VLOOKUP(B159,CLASS!B:AH,21,FALSE)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6"/>
        <v>0</v>
      </c>
      <c r="S159" t="str">
        <f t="shared" si="17"/>
        <v/>
      </c>
      <c r="T159" t="str">
        <f t="shared" ref="T159:T160" si="22">IF(R229&gt;=1,R229,"")</f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x14ac:dyDescent="0.35">
      <c r="A160">
        <f>CLASS!A160</f>
        <v>138677</v>
      </c>
      <c r="B160" t="str">
        <f>CLASS!B160</f>
        <v>EE138677</v>
      </c>
      <c r="C160" t="str">
        <f>_xlfn.IFNA((VLOOKUP(A160,CLASS!A:AY,3,FALSE)),"")</f>
        <v>Richard</v>
      </c>
      <c r="D160" t="str">
        <f>_xlfn.IFNA((VLOOKUP(A160,CLASS!A:AY,4,FALSE)),"")</f>
        <v>Palmer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VLOOKUP(B160,CLASS!B:AH,27,FALSE)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6"/>
        <v>0</v>
      </c>
      <c r="S160" t="str">
        <f t="shared" si="17"/>
        <v/>
      </c>
      <c r="T160" t="str">
        <f t="shared" si="22"/>
        <v/>
      </c>
    </row>
    <row r="161" spans="1:48" hidden="1" x14ac:dyDescent="0.35">
      <c r="A161">
        <f>CLASS!A161</f>
        <v>138866</v>
      </c>
      <c r="B161" t="str">
        <f>CLASS!B161</f>
        <v>EE138866</v>
      </c>
      <c r="C161" t="str">
        <f>_xlfn.IFNA((VLOOKUP(A161,CLASS!A:AY,3,FALSE)),"")</f>
        <v>Martin</v>
      </c>
      <c r="D161" t="str">
        <f>_xlfn.IFNA((VLOOKUP(A161,CLASS!A:AY,4,FALSE)),"")</f>
        <v>Warren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VLOOKUP(B161,CLASS!B:AH,21,FALSE)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6"/>
        <v>0</v>
      </c>
      <c r="S161" t="str">
        <f t="shared" si="17"/>
        <v/>
      </c>
    </row>
    <row r="162" spans="1:48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VLOOKUP(B162,CLASS!B:AH,27,FALSE)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6"/>
        <v>0</v>
      </c>
      <c r="S162" t="str">
        <f t="shared" si="17"/>
        <v/>
      </c>
    </row>
    <row r="163" spans="1:48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VLOOKUP(B163,CLASS!B:AH,27,FALSE)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6"/>
        <v>0</v>
      </c>
      <c r="S163" t="str">
        <f t="shared" si="17"/>
        <v/>
      </c>
    </row>
    <row r="164" spans="1:48" hidden="1" x14ac:dyDescent="0.35">
      <c r="A164">
        <f>CLASS!A164</f>
        <v>141048</v>
      </c>
      <c r="B164" t="str">
        <f>CLASS!B164</f>
        <v>EE141048</v>
      </c>
      <c r="C164" t="str">
        <f>_xlfn.IFNA((VLOOKUP(A164,CLASS!A:AY,3,FALSE)),"")</f>
        <v>Guy</v>
      </c>
      <c r="D164" t="str">
        <f>_xlfn.IFNA((VLOOKUP(A164,CLASS!A:AY,4,FALSE)),"")</f>
        <v>Micklewright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VLOOKUP(B164,CLASS!B:AH,21,FALSE)</f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6"/>
        <v>0</v>
      </c>
      <c r="S164" t="str">
        <f t="shared" si="17"/>
        <v/>
      </c>
    </row>
    <row r="165" spans="1:48" hidden="1" x14ac:dyDescent="0.35">
      <c r="A165">
        <f>CLASS!A165</f>
        <v>135106</v>
      </c>
      <c r="B165" t="str">
        <f>CLASS!B165</f>
        <v>EE135106</v>
      </c>
      <c r="C165" t="str">
        <f>_xlfn.IFNA((VLOOKUP(A165,CLASS!A:AY,3,FALSE)),"")</f>
        <v>Rhys</v>
      </c>
      <c r="D165" t="str">
        <f>_xlfn.IFNA((VLOOKUP(A165,CLASS!A:AY,4,FALSE)),"")</f>
        <v>Plum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JNR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VLOOKUP(B165,CLASS!B:AH,21,FALSE)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6"/>
        <v>0</v>
      </c>
      <c r="S165" t="str">
        <f t="shared" si="17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35">
      <c r="A166">
        <f>CLASS!A166</f>
        <v>29170</v>
      </c>
      <c r="B166" t="str">
        <f>CLASS!B166</f>
        <v>EE29170</v>
      </c>
      <c r="C166" t="str">
        <f>_xlfn.IFNA((VLOOKUP(A166,CLASS!A:AY,3,FALSE)),"")</f>
        <v>Robert</v>
      </c>
      <c r="D166" t="str">
        <f>_xlfn.IFNA((VLOOKUP(A166,CLASS!A:AY,4,FALSE)),"")</f>
        <v>Ratford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VET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VLOOKUP(B166,CLASS!B:AH,21,FALSE)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6"/>
        <v>0</v>
      </c>
      <c r="S166" t="str">
        <f t="shared" si="17"/>
        <v/>
      </c>
    </row>
    <row r="167" spans="1:48" hidden="1" x14ac:dyDescent="0.35">
      <c r="A167">
        <f>CLASS!A167</f>
        <v>137389</v>
      </c>
      <c r="B167" t="str">
        <f>CLASS!B167</f>
        <v>EE137389</v>
      </c>
      <c r="C167" t="str">
        <f>_xlfn.IFNA((VLOOKUP(A167,CLASS!A:AY,3,FALSE)),"")</f>
        <v>Mark</v>
      </c>
      <c r="D167" t="str">
        <f>_xlfn.IFNA((VLOOKUP(A167,CLASS!A:AY,4,FALSE)),"")</f>
        <v>Potts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VET</v>
      </c>
      <c r="J167" t="str">
        <f>_xlfn.IFNA((VLOOKUP(A167,CLASS!A:AY,10,FALSE)),"")</f>
        <v>ST</v>
      </c>
      <c r="K167" t="str">
        <f>_xlfn.IFNA((VLOOKUP(J167,DivisionLookup!A:B,2,FALSE)),"")</f>
        <v>North</v>
      </c>
      <c r="L167">
        <f>VLOOKUP(B167,CLASS!B:AH,21,FALSE)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6"/>
        <v>0</v>
      </c>
      <c r="S167" t="str">
        <f t="shared" si="17"/>
        <v/>
      </c>
    </row>
    <row r="168" spans="1:48" hidden="1" x14ac:dyDescent="0.35">
      <c r="A168">
        <f>CLASS!A168</f>
        <v>124600</v>
      </c>
      <c r="B168" t="str">
        <f>CLASS!B168</f>
        <v>EE124600</v>
      </c>
      <c r="C168" t="str">
        <f>_xlfn.IFNA((VLOOKUP(A168,CLASS!A:AY,3,FALSE)),"")</f>
        <v>Richard</v>
      </c>
      <c r="D168" t="str">
        <f>_xlfn.IFNA((VLOOKUP(A168,CLASS!A:AY,4,FALSE)),"")</f>
        <v>Brown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VLOOKUP(B168,CLASS!B:AH,21,FALSE)</f>
        <v>69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6"/>
        <v>84</v>
      </c>
      <c r="S168" t="str">
        <f t="shared" si="17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35">
      <c r="A169">
        <f>CLASS!A169</f>
        <v>134901</v>
      </c>
      <c r="B169" t="str">
        <f>CLASS!B169</f>
        <v>EE134901</v>
      </c>
      <c r="C169" t="str">
        <f>_xlfn.IFNA((VLOOKUP(A169,CLASS!A:AY,3,FALSE)),"")</f>
        <v>Graham</v>
      </c>
      <c r="D169" t="str">
        <f>_xlfn.IFNA((VLOOKUP(A169,CLASS!A:AY,4,FALSE)),"")</f>
        <v>Bright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VLOOKUP(B169,CLASS!B:AH,21,FALSE)</f>
        <v>70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6"/>
        <v>85</v>
      </c>
      <c r="S169" t="str">
        <f t="shared" si="17"/>
        <v/>
      </c>
    </row>
    <row r="170" spans="1:48" hidden="1" x14ac:dyDescent="0.35">
      <c r="A170">
        <f>CLASS!A170</f>
        <v>139288</v>
      </c>
      <c r="B170" t="str">
        <f>CLASS!B170</f>
        <v>EE139288</v>
      </c>
      <c r="C170" t="str">
        <f>_xlfn.IFNA((VLOOKUP(A170,CLASS!A:AY,3,FALSE)),"")</f>
        <v>Stephen</v>
      </c>
      <c r="D170" t="str">
        <f>_xlfn.IFNA((VLOOKUP(A170,CLASS!A:AY,4,FALSE)),"")</f>
        <v>Elliott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VLOOKUP(B170,CLASS!B:AH,21,FALSE)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6"/>
        <v>0</v>
      </c>
      <c r="S170" t="str">
        <f t="shared" si="17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35">
      <c r="A171">
        <f>CLASS!A171</f>
        <v>140643</v>
      </c>
      <c r="B171" t="str">
        <f>CLASS!B171</f>
        <v>EE140643</v>
      </c>
      <c r="C171" t="str">
        <f>_xlfn.IFNA((VLOOKUP(A171,CLASS!A:AY,3,FALSE)),"")</f>
        <v>Ray</v>
      </c>
      <c r="D171" t="str">
        <f>_xlfn.IFNA((VLOOKUP(A171,CLASS!A:AY,4,FALSE)),"")</f>
        <v>Sheppard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SNR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VLOOKUP(B171,CLASS!B:AH,27,FALSE)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6"/>
        <v>0</v>
      </c>
      <c r="S171" t="str">
        <f t="shared" si="17"/>
        <v/>
      </c>
    </row>
    <row r="172" spans="1:48" x14ac:dyDescent="0.35">
      <c r="A172">
        <f>CLASS!A172</f>
        <v>125217</v>
      </c>
      <c r="B172" t="str">
        <f>CLASS!B172</f>
        <v>EE125217</v>
      </c>
      <c r="C172" t="str">
        <f>_xlfn.IFNA((VLOOKUP(A172,CLASS!A:AY,3,FALSE)),"")</f>
        <v>Faye</v>
      </c>
      <c r="D172" t="str">
        <f>_xlfn.IFNA((VLOOKUP(A172,CLASS!A:AY,4,FALSE)),"")</f>
        <v>Wills</v>
      </c>
      <c r="E172" t="str">
        <f>_xlfn.IFNA(VLOOKUP(A172,CLASS!A:I,5,FALSE),"")</f>
        <v>C</v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>LDY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VLOOKUP(B172,CLASS!B:AH,27,FALSE)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6"/>
        <v>0</v>
      </c>
      <c r="S172" t="str">
        <f t="shared" si="17"/>
        <v/>
      </c>
    </row>
    <row r="173" spans="1:48" x14ac:dyDescent="0.35">
      <c r="A173">
        <f>CLASS!A173</f>
        <v>134027</v>
      </c>
      <c r="B173" t="str">
        <f>CLASS!B173</f>
        <v>EE134027</v>
      </c>
      <c r="C173" t="str">
        <f>_xlfn.IFNA((VLOOKUP(A173,CLASS!A:AY,3,FALSE)),"")</f>
        <v>John</v>
      </c>
      <c r="D173" t="str">
        <f>_xlfn.IFNA((VLOOKUP(A173,CLASS!A:AY,4,FALSE)),"")</f>
        <v>Kitcher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VLOOKUP(B173,CLASS!B:AH,27,FALSE)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6"/>
        <v>0</v>
      </c>
      <c r="S173" t="str">
        <f t="shared" si="17"/>
        <v/>
      </c>
    </row>
    <row r="174" spans="1:48" x14ac:dyDescent="0.35">
      <c r="A174">
        <f>CLASS!A174</f>
        <v>133497</v>
      </c>
      <c r="B174" t="str">
        <f>CLASS!B174</f>
        <v>EE133497</v>
      </c>
      <c r="C174" t="str">
        <f>_xlfn.IFNA((VLOOKUP(A174,CLASS!A:AY,3,FALSE)),"")</f>
        <v>Michael</v>
      </c>
      <c r="D174" t="str">
        <f>_xlfn.IFNA((VLOOKUP(A174,CLASS!A:AY,4,FALSE)),"")</f>
        <v>Brookes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VLOOKUP(B174,CLASS!B:AH,27,FALSE)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6"/>
        <v>0</v>
      </c>
      <c r="S174" t="str">
        <f t="shared" si="17"/>
        <v/>
      </c>
    </row>
    <row r="175" spans="1:48" x14ac:dyDescent="0.35">
      <c r="A175">
        <f>CLASS!A175</f>
        <v>121439</v>
      </c>
      <c r="B175" t="str">
        <f>CLASS!B175</f>
        <v>EE121439</v>
      </c>
      <c r="C175" t="str">
        <f>_xlfn.IFNA((VLOOKUP(A175,CLASS!A:AY,3,FALSE)),"")</f>
        <v>Tracey</v>
      </c>
      <c r="D175" t="str">
        <f>_xlfn.IFNA((VLOOKUP(A175,CLASS!A:AY,4,FALSE)),"")</f>
        <v>Sizeland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VLOOKUP(B175,CLASS!B:AH,27,FALSE)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6"/>
        <v>0</v>
      </c>
      <c r="S175" t="str">
        <f t="shared" si="17"/>
        <v/>
      </c>
    </row>
    <row r="176" spans="1:48" hidden="1" x14ac:dyDescent="0.35">
      <c r="A176">
        <f>CLASS!A176</f>
        <v>139306</v>
      </c>
      <c r="B176" t="str">
        <f>CLASS!B176</f>
        <v>EE139306</v>
      </c>
      <c r="C176" t="str">
        <f>_xlfn.IFNA((VLOOKUP(A176,CLASS!A:AY,3,FALSE)),"")</f>
        <v>Geoffrey</v>
      </c>
      <c r="D176" t="str">
        <f>_xlfn.IFNA((VLOOKUP(A176,CLASS!A:AY,4,FALSE)),"")</f>
        <v>Simmonds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ORST</v>
      </c>
      <c r="K176" t="str">
        <f>_xlfn.IFNA((VLOOKUP(J176,DivisionLookup!A:B,2,FALSE)),"")</f>
        <v>North</v>
      </c>
      <c r="L176">
        <f>VLOOKUP(B176,CLASS!B:AH,21,FALSE)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6"/>
        <v>0</v>
      </c>
      <c r="S176" t="str">
        <f t="shared" si="17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CLASS!A177</f>
        <v>35944</v>
      </c>
      <c r="B177" t="str">
        <f>CLASS!B177</f>
        <v>EE35944</v>
      </c>
      <c r="C177" t="str">
        <f>_xlfn.IFNA((VLOOKUP(A177,CLASS!A:AY,3,FALSE)),"")</f>
        <v>Tim</v>
      </c>
      <c r="D177" t="str">
        <f>_xlfn.IFNA((VLOOKUP(A177,CLASS!A:AY,4,FALSE)),"")</f>
        <v>Tyler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VET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VLOOKUP(B177,CLASS!B:AH,21,FALSE)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6"/>
        <v>0</v>
      </c>
      <c r="S177" t="str">
        <f t="shared" si="17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hidden="1" x14ac:dyDescent="0.35">
      <c r="A178">
        <f>CLASS!A178</f>
        <v>141283</v>
      </c>
      <c r="B178" t="str">
        <f>CLASS!B178</f>
        <v>EE141283</v>
      </c>
      <c r="C178" t="str">
        <f>_xlfn.IFNA((VLOOKUP(A178,CLASS!A:AY,3,FALSE)),"")</f>
        <v>Jamie</v>
      </c>
      <c r="D178" t="str">
        <f>_xlfn.IFNA((VLOOKUP(A178,CLASS!A:AY,4,FALSE)),"")</f>
        <v>Pope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VLOOKUP(B178,CLASS!B:AH,21,FALSE)</f>
        <v>45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6"/>
        <v>60</v>
      </c>
      <c r="S178" t="str">
        <f t="shared" si="17"/>
        <v/>
      </c>
    </row>
    <row r="179" spans="1:48" hidden="1" x14ac:dyDescent="0.35">
      <c r="A179">
        <f>CLASS!A179</f>
        <v>140288</v>
      </c>
      <c r="B179" t="str">
        <f>CLASS!B179</f>
        <v>EE140288</v>
      </c>
      <c r="C179" t="str">
        <f>_xlfn.IFNA((VLOOKUP(A179,CLASS!A:AY,3,FALSE)),"")</f>
        <v>Chris</v>
      </c>
      <c r="D179" t="str">
        <f>_xlfn.IFNA((VLOOKUP(A179,CLASS!A:AY,4,FALSE)),"")</f>
        <v>Brown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SNR</v>
      </c>
      <c r="J179" t="str">
        <f>_xlfn.IFNA((VLOOKUP(A179,CLASS!A:AY,10,FALSE)),"")</f>
        <v>AGL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6"/>
        <v>0</v>
      </c>
      <c r="S179" t="str">
        <f t="shared" si="17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35">
      <c r="A180">
        <f>CLASS!A180</f>
        <v>137814</v>
      </c>
      <c r="B180" t="str">
        <f>CLASS!B180</f>
        <v>EE137814</v>
      </c>
      <c r="C180" t="str">
        <f>_xlfn.IFNA((VLOOKUP(A180,CLASS!A:AY,3,FALSE)),"")</f>
        <v>Stephen</v>
      </c>
      <c r="D180" t="str">
        <f>_xlfn.IFNA((VLOOKUP(A180,CLASS!A:AY,4,FALSE)),"")</f>
        <v>Crowley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SNR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VLOOKUP(B180,CLASS!B:AH,21,FALSE)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6"/>
        <v>0</v>
      </c>
      <c r="S180" t="str">
        <f t="shared" si="17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35">
      <c r="A181">
        <f>CLASS!A181</f>
        <v>138867</v>
      </c>
      <c r="B181" t="str">
        <f>CLASS!B181</f>
        <v>EE138867</v>
      </c>
      <c r="C181" t="str">
        <f>_xlfn.IFNA((VLOOKUP(A181,CLASS!A:AY,3,FALSE)),"")</f>
        <v>Tina</v>
      </c>
      <c r="D181" t="str">
        <f>_xlfn.IFNA((VLOOKUP(A181,CLASS!A:AY,4,FALSE)),"")</f>
        <v>Henshaw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LDY</v>
      </c>
      <c r="J181" t="str">
        <f>_xlfn.IFNA((VLOOKUP(A181,CLASS!A:AY,10,FALSE)),"")</f>
        <v>AGL</v>
      </c>
      <c r="K181" t="str">
        <f>_xlfn.IFNA((VLOOKUP(J181,DivisionLookup!A:B,2,FALSE)),"")</f>
        <v>South</v>
      </c>
      <c r="L181">
        <f>VLOOKUP(B181,CLASS!B:AH,27,FALSE)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6"/>
        <v>0</v>
      </c>
      <c r="S181" t="str">
        <f t="shared" si="17"/>
        <v/>
      </c>
      <c r="T181" t="str">
        <f t="shared" ref="T181:T182" si="23">IF(R251&gt;=1,R251,"")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35">
      <c r="A182">
        <f>CLASS!A182</f>
        <v>141238</v>
      </c>
      <c r="B182" t="str">
        <f>CLASS!B182</f>
        <v>EE141238</v>
      </c>
      <c r="C182" t="str">
        <f>_xlfn.IFNA((VLOOKUP(A182,CLASS!A:AY,3,FALSE)),"")</f>
        <v>Chloe</v>
      </c>
      <c r="D182" t="str">
        <f>_xlfn.IFNA((VLOOKUP(A182,CLASS!A:AY,4,FALSE)),"")</f>
        <v>Lambert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LDY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VLOOKUP(B182,CLASS!B:AH,21,FALSE)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6"/>
        <v>0</v>
      </c>
      <c r="S182" t="str">
        <f t="shared" si="17"/>
        <v/>
      </c>
      <c r="T182" t="str">
        <f t="shared" si="23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x14ac:dyDescent="0.35">
      <c r="A183">
        <f>CLASS!A183</f>
        <v>135138</v>
      </c>
      <c r="B183" t="str">
        <f>CLASS!B183</f>
        <v>EE135138</v>
      </c>
      <c r="C183" t="str">
        <f>_xlfn.IFNA((VLOOKUP(A183,CLASS!A:AY,3,FALSE)),"")</f>
        <v>Luke</v>
      </c>
      <c r="D183" t="str">
        <f>_xlfn.IFNA((VLOOKUP(A183,CLASS!A:AY,4,FALSE)),"")</f>
        <v>Maud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SNR</v>
      </c>
      <c r="J183" t="str">
        <f>_xlfn.IFNA((VLOOKUP(A183,CLASS!A:AY,10,FALSE)),"")</f>
        <v>ST</v>
      </c>
      <c r="K183" t="str">
        <f>_xlfn.IFNA((VLOOKUP(J183,DivisionLookup!A:B,2,FALSE)),"")</f>
        <v>North</v>
      </c>
      <c r="L183">
        <f>VLOOKUP(B183,CLASS!B:AH,27,FALSE)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6"/>
        <v>0</v>
      </c>
      <c r="S183" t="str">
        <f t="shared" si="17"/>
        <v/>
      </c>
      <c r="V183" s="6"/>
      <c r="W183" s="6"/>
      <c r="X183" s="6"/>
    </row>
    <row r="184" spans="1:48" hidden="1" x14ac:dyDescent="0.35">
      <c r="A184">
        <f>CLASS!A184</f>
        <v>104452</v>
      </c>
      <c r="B184" t="str">
        <f>CLASS!B184</f>
        <v>EE104452</v>
      </c>
      <c r="C184" t="str">
        <f>_xlfn.IFNA((VLOOKUP(A184,CLASS!A:AY,3,FALSE)),"")</f>
        <v>Suzanne</v>
      </c>
      <c r="D184" t="str">
        <f>_xlfn.IFNA((VLOOKUP(A184,CLASS!A:AY,4,FALSE)),"")</f>
        <v>Curtis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LDV</v>
      </c>
      <c r="J184" t="str">
        <f>_xlfn.IFNA((VLOOKUP(A184,CLASS!A:AY,10,FALSE)),"")</f>
        <v>EJC</v>
      </c>
      <c r="K184" t="str">
        <f>_xlfn.IFNA((VLOOKUP(J184,DivisionLookup!A:B,2,FALSE)),"")</f>
        <v>South</v>
      </c>
      <c r="L184">
        <f>VLOOKUP(B184,CLASS!B:AH,21,FALSE)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6"/>
        <v>0</v>
      </c>
      <c r="S184" t="str">
        <f t="shared" si="17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35">
      <c r="A185">
        <f>CLASS!A185</f>
        <v>139593</v>
      </c>
      <c r="B185" t="str">
        <f>CLASS!B185</f>
        <v>EE139593</v>
      </c>
      <c r="C185" t="str">
        <f>_xlfn.IFNA((VLOOKUP(A185,CLASS!A:AY,3,FALSE)),"")</f>
        <v>Charlie</v>
      </c>
      <c r="D185" t="str">
        <f>_xlfn.IFNA((VLOOKUP(A185,CLASS!A:AY,4,FALSE)),"")</f>
        <v>Faulds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CLT</v>
      </c>
      <c r="J185" t="str">
        <f>_xlfn.IFNA((VLOOKUP(A185,CLASS!A:AY,10,FALSE)),"")</f>
        <v>OLSS</v>
      </c>
      <c r="K185" t="str">
        <f>_xlfn.IFNA((VLOOKUP(J185,DivisionLookup!A:B,2,FALSE)),"")</f>
        <v>South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6"/>
        <v>0</v>
      </c>
      <c r="S185" t="str">
        <f t="shared" si="17"/>
        <v/>
      </c>
      <c r="T185" t="str">
        <f>IF(R255&gt;=1,R255,"")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CLASS!A186</f>
        <v>125390</v>
      </c>
      <c r="B186" t="str">
        <f>CLASS!B186</f>
        <v>EE125390</v>
      </c>
      <c r="C186" t="str">
        <f>_xlfn.IFNA((VLOOKUP(A186,CLASS!A:AY,3,FALSE)),"")</f>
        <v>Robert</v>
      </c>
      <c r="D186" t="str">
        <f>_xlfn.IFNA((VLOOKUP(A186,CLASS!A:AY,4,FALSE)),"")</f>
        <v>Owen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VET</v>
      </c>
      <c r="J186" t="str">
        <f>_xlfn.IFNA((VLOOKUP(A186,CLASS!A:AY,10,FALSE)),"")</f>
        <v>SDGC</v>
      </c>
      <c r="K186" t="str">
        <f>_xlfn.IFNA((VLOOKUP(J186,DivisionLookup!A:B,2,FALSE)),"")</f>
        <v>South</v>
      </c>
      <c r="L186">
        <f>VLOOKUP(B186,CLASS!B:AH,21,FALSE)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6"/>
        <v>0</v>
      </c>
      <c r="S186" t="str">
        <f t="shared" si="17"/>
        <v/>
      </c>
    </row>
    <row r="187" spans="1:48" hidden="1" x14ac:dyDescent="0.35">
      <c r="A187">
        <f>CLASS!A187</f>
        <v>141831</v>
      </c>
      <c r="B187" t="str">
        <f>CLASS!B187</f>
        <v>EE141831</v>
      </c>
      <c r="C187" t="str">
        <f>_xlfn.IFNA((VLOOKUP(A187,CLASS!A:AY,3,FALSE)),"")</f>
        <v>Neil</v>
      </c>
      <c r="D187" t="str">
        <f>_xlfn.IFNA((VLOOKUP(A187,CLASS!A:AY,4,FALSE)),"")</f>
        <v>Clark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VLOOKUP(B187,CLASS!B:AH,21,FALSE)</f>
        <v>64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6"/>
        <v>79</v>
      </c>
      <c r="S187" t="str">
        <f t="shared" si="17"/>
        <v/>
      </c>
    </row>
    <row r="188" spans="1:48" hidden="1" x14ac:dyDescent="0.35">
      <c r="A188">
        <f>CLASS!A188</f>
        <v>131997</v>
      </c>
      <c r="B188" t="str">
        <f>CLASS!B188</f>
        <v>EE131997</v>
      </c>
      <c r="C188" t="str">
        <f>_xlfn.IFNA((VLOOKUP(A188,CLASS!A:AY,3,FALSE)),"")</f>
        <v>Mark</v>
      </c>
      <c r="D188" t="str">
        <f>_xlfn.IFNA((VLOOKUP(A188,CLASS!A:AY,4,FALSE)),"")</f>
        <v>Vyse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SNR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6"/>
        <v>0</v>
      </c>
      <c r="S188" t="str">
        <f t="shared" si="17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CLASS!A189</f>
        <v>138618</v>
      </c>
      <c r="B189" t="str">
        <f>CLASS!B189</f>
        <v>EE138618</v>
      </c>
      <c r="C189" t="str">
        <f>_xlfn.IFNA((VLOOKUP(A189,CLASS!A:AY,3,FALSE)),"")</f>
        <v>Chelsea</v>
      </c>
      <c r="D189" t="str">
        <f>_xlfn.IFNA((VLOOKUP(A189,CLASS!A:AY,4,FALSE)),"")</f>
        <v>King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LDY</v>
      </c>
      <c r="J189" t="str">
        <f>_xlfn.IFNA((VLOOKUP(A189,CLASS!A:AY,10,FALSE)),"")</f>
        <v>EJC</v>
      </c>
      <c r="K189" t="str">
        <f>_xlfn.IFNA((VLOOKUP(J189,DivisionLookup!A:B,2,FALSE)),"")</f>
        <v>South</v>
      </c>
      <c r="L189">
        <f>VLOOKUP(B189,CLASS!B:AH,21,FALSE)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6"/>
        <v>0</v>
      </c>
      <c r="S189" t="str">
        <f t="shared" si="17"/>
        <v/>
      </c>
      <c r="T189" t="str">
        <f t="shared" ref="T189:T190" si="24">IF(R259&gt;=1,R259,"")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CLASS!A190</f>
        <v>118011</v>
      </c>
      <c r="B190" t="str">
        <f>CLASS!B190</f>
        <v>EE118011</v>
      </c>
      <c r="C190" t="str">
        <f>_xlfn.IFNA((VLOOKUP(A190,CLASS!A:AY,3,FALSE)),"")</f>
        <v>Peter</v>
      </c>
      <c r="D190" t="str">
        <f>_xlfn.IFNA((VLOOKUP(A190,CLASS!A:AY,4,FALSE)),"")</f>
        <v>Tomlin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6"/>
        <v>0</v>
      </c>
      <c r="S190" t="str">
        <f t="shared" si="17"/>
        <v/>
      </c>
      <c r="T190" t="str">
        <f t="shared" si="24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CLASS!A191</f>
        <v>129280</v>
      </c>
      <c r="B191" t="str">
        <f>CLASS!B191</f>
        <v>EE129280</v>
      </c>
      <c r="C191" t="str">
        <f>_xlfn.IFNA((VLOOKUP(A191,CLASS!A:AY,3,FALSE)),"")</f>
        <v>Richard</v>
      </c>
      <c r="D191" t="str">
        <f>_xlfn.IFNA((VLOOKUP(A191,CLASS!A:AY,4,FALSE)),"")</f>
        <v>Dumpleton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VLOOKUP(B191,CLASS!B:AH,21,FALSE)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6"/>
        <v>0</v>
      </c>
      <c r="S191" t="str">
        <f t="shared" si="17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CLASS!A192</f>
        <v>139341</v>
      </c>
      <c r="B192" t="str">
        <f>CLASS!B192</f>
        <v>EE139341</v>
      </c>
      <c r="C192" t="str">
        <f>_xlfn.IFNA((VLOOKUP(A192,CLASS!A:AY,3,FALSE)),"")</f>
        <v>Iain</v>
      </c>
      <c r="D192" t="str">
        <f>_xlfn.IFNA((VLOOKUP(A192,CLASS!A:AY,4,FALSE)),"")</f>
        <v>Parker</v>
      </c>
      <c r="E192" t="str">
        <f>_xlfn.IFNA(VLOOKUP(A192,CLASS!A:I,5,FALSE),"")</f>
        <v>C</v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>SNR</v>
      </c>
      <c r="J192" t="str">
        <f>_xlfn.IFNA((VLOOKUP(A192,CLASS!A:AY,10,FALSE)),"")</f>
        <v>EJC</v>
      </c>
      <c r="K192" t="str">
        <f>_xlfn.IFNA((VLOOKUP(J192,DivisionLookup!A:B,2,FALSE)),"")</f>
        <v>South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6"/>
        <v>0</v>
      </c>
      <c r="S192" t="str">
        <f t="shared" si="17"/>
        <v/>
      </c>
      <c r="T192" t="str">
        <f t="shared" ref="T192:T195" si="25">IF(R262&gt;=1,R262,"")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35">
      <c r="A193">
        <f>CLASS!A193</f>
        <v>138501</v>
      </c>
      <c r="B193" t="str">
        <f>CLASS!B193</f>
        <v>EE138501</v>
      </c>
      <c r="C193" t="str">
        <f>_xlfn.IFNA((VLOOKUP(A193,CLASS!A:AY,3,FALSE)),"")</f>
        <v>Joshua</v>
      </c>
      <c r="D193" t="str">
        <f>_xlfn.IFNA((VLOOKUP(A193,CLASS!A:AY,4,FALSE)),"")</f>
        <v>Poyser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CLT</v>
      </c>
      <c r="J193" t="str">
        <f>_xlfn.IFNA((VLOOKUP(A193,CLASS!A:AY,10,FALSE)),"")</f>
        <v>OLSS</v>
      </c>
      <c r="K193" t="str">
        <f>_xlfn.IFNA((VLOOKUP(J193,DivisionLookup!A:B,2,FALSE)),"")</f>
        <v>South</v>
      </c>
      <c r="L193">
        <f>VLOOKUP(B193,CLASS!B:AH,27,FALSE)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6"/>
        <v>0</v>
      </c>
      <c r="S193" t="str">
        <f t="shared" si="17"/>
        <v/>
      </c>
      <c r="T193" t="str">
        <f t="shared" si="25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35">
      <c r="A194">
        <f>CLASS!A194</f>
        <v>141272</v>
      </c>
      <c r="B194" t="str">
        <f>CLASS!B194</f>
        <v>EE141272</v>
      </c>
      <c r="C194" t="str">
        <f>_xlfn.IFNA((VLOOKUP(A194,CLASS!A:AY,3,FALSE)),"")</f>
        <v>Greg</v>
      </c>
      <c r="D194" t="str">
        <f>_xlfn.IFNA((VLOOKUP(A194,CLASS!A:AY,4,FALSE)),"")</f>
        <v>Holmes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VLOOKUP(B194,CLASS!B:AH,21,FALSE)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6"/>
        <v>0</v>
      </c>
      <c r="S194" t="str">
        <f t="shared" si="17"/>
        <v/>
      </c>
      <c r="T194" t="str">
        <f t="shared" si="25"/>
        <v/>
      </c>
    </row>
    <row r="195" spans="1:48" hidden="1" x14ac:dyDescent="0.35">
      <c r="A195">
        <f>CLASS!A195</f>
        <v>138744</v>
      </c>
      <c r="B195" t="str">
        <f>CLASS!B195</f>
        <v>EE138744</v>
      </c>
      <c r="C195" t="str">
        <f>_xlfn.IFNA((VLOOKUP(A195,CLASS!A:AY,3,FALSE)),"")</f>
        <v xml:space="preserve">Leo </v>
      </c>
      <c r="D195" t="str">
        <f>_xlfn.IFNA((VLOOKUP(A195,CLASS!A:AY,4,FALSE)),"")</f>
        <v>Falcone</v>
      </c>
      <c r="E195" t="str">
        <f>_xlfn.IFNA(VLOOKUP(A195,CLASS!A:I,5,FALSE),"")</f>
        <v>C</v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>SNR</v>
      </c>
      <c r="J195" t="str">
        <f>_xlfn.IFNA((VLOOKUP(A195,CLASS!A:AY,10,FALSE)),"")</f>
        <v>EJC</v>
      </c>
      <c r="K195" t="str">
        <f>_xlfn.IFNA((VLOOKUP(J195,DivisionLookup!A:B,2,FALSE)),"")</f>
        <v>South</v>
      </c>
      <c r="L195">
        <f>VLOOKUP(B195,CLASS!B:AH,21,FALSE)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6">_xlfn.IFNA(IF(IF(L195,L195+M195,0)&lt;=100,IF(L195,L195+M195,0),100),)</f>
        <v>0</v>
      </c>
      <c r="S195" t="str">
        <f t="shared" ref="S195:S258" si="27">IF(R265&gt;1,J265,"")</f>
        <v/>
      </c>
      <c r="T195" t="str">
        <f t="shared" si="25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CLASS!A196</f>
        <v>100000</v>
      </c>
      <c r="B196" t="str">
        <f>CLASS!B196</f>
        <v>EE100000</v>
      </c>
      <c r="C196" t="str">
        <f>_xlfn.IFNA((VLOOKUP(A196,CLASS!A:AY,3,FALSE)),"")</f>
        <v>Kenneth</v>
      </c>
      <c r="D196" t="str">
        <f>_xlfn.IFNA((VLOOKUP(A196,CLASS!A:AY,4,FALSE)),"")</f>
        <v>Farr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VET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VLOOKUP(B196,CLASS!B:AH,21,FALSE)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6"/>
        <v>0</v>
      </c>
      <c r="S196" t="str">
        <f t="shared" si="27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35">
      <c r="A197">
        <f>CLASS!A197</f>
        <v>136649</v>
      </c>
      <c r="B197" t="str">
        <f>CLASS!B197</f>
        <v>EE136649</v>
      </c>
      <c r="C197" t="str">
        <f>_xlfn.IFNA((VLOOKUP(A197,CLASS!A:AY,3,FALSE)),"")</f>
        <v>Neil</v>
      </c>
      <c r="D197" t="str">
        <f>_xlfn.IFNA((VLOOKUP(A197,CLASS!A:AY,4,FALSE)),"")</f>
        <v>Hogg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VET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VLOOKUP(B197,CLASS!B:AH,21,FALSE)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6"/>
        <v>0</v>
      </c>
      <c r="S197" t="str">
        <f t="shared" si="27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35">
      <c r="A198">
        <f>CLASS!A198</f>
        <v>142289</v>
      </c>
      <c r="B198" t="str">
        <f>CLASS!B198</f>
        <v>EE142289</v>
      </c>
      <c r="C198" t="str">
        <f>_xlfn.IFNA((VLOOKUP(A198,CLASS!A:AY,3,FALSE)),"")</f>
        <v xml:space="preserve">Dean </v>
      </c>
      <c r="D198" t="str">
        <f>_xlfn.IFNA((VLOOKUP(A198,CLASS!A:AY,4,FALSE)),"")</f>
        <v>Lambert</v>
      </c>
      <c r="E198" t="str">
        <f>_xlfn.IFNA(VLOOKUP(A198,CLASS!A:I,5,FALSE),"")</f>
        <v>C</v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>VET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VLOOKUP(B198,CLASS!B:AH,21,FALSE)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6"/>
        <v>0</v>
      </c>
      <c r="S198" t="str">
        <f t="shared" si="27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35">
      <c r="A199">
        <f>CLASS!A199</f>
        <v>86765</v>
      </c>
      <c r="B199" t="str">
        <f>CLASS!B199</f>
        <v>EE86765</v>
      </c>
      <c r="C199" t="str">
        <f>_xlfn.IFNA((VLOOKUP(A199,CLASS!A:AY,3,FALSE)),"")</f>
        <v>LG</v>
      </c>
      <c r="D199" t="str">
        <f>_xlfn.IFNA((VLOOKUP(A199,CLASS!A:AY,4,FALSE)),"")</f>
        <v>Millard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VET</v>
      </c>
      <c r="J199" t="str">
        <f>_xlfn.IFNA((VLOOKUP(A199,CLASS!A:AY,10,FALSE)),"")</f>
        <v>OLSS</v>
      </c>
      <c r="K199" t="str">
        <f>_xlfn.IFNA((VLOOKUP(J199,DivisionLookup!A:B,2,FALSE)),"")</f>
        <v>South</v>
      </c>
      <c r="L199">
        <f>VLOOKUP(B199,CLASS!B:AH,27,FALSE)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6"/>
        <v>0</v>
      </c>
      <c r="S199" t="str">
        <f t="shared" si="27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CLASS!A200</f>
        <v>1947</v>
      </c>
      <c r="B200" t="str">
        <f>CLASS!B200</f>
        <v>EE1947</v>
      </c>
      <c r="C200" t="str">
        <f>_xlfn.IFNA((VLOOKUP(A200,CLASS!A:AY,3,FALSE)),"")</f>
        <v>Robert</v>
      </c>
      <c r="D200" t="str">
        <f>_xlfn.IFNA((VLOOKUP(A200,CLASS!A:AY,4,FALSE)),"")</f>
        <v>Newsham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VET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VLOOKUP(B200,CLASS!B:AH,21,FALSE)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6"/>
        <v>0</v>
      </c>
      <c r="S200" t="str">
        <f t="shared" si="27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x14ac:dyDescent="0.35">
      <c r="A201">
        <f>CLASS!A201</f>
        <v>142621</v>
      </c>
      <c r="B201" t="str">
        <f>CLASS!B201</f>
        <v>EE142621</v>
      </c>
      <c r="C201" t="str">
        <f>_xlfn.IFNA((VLOOKUP(A201,CLASS!A:AY,3,FALSE)),"")</f>
        <v>Peter</v>
      </c>
      <c r="D201" t="str">
        <f>_xlfn.IFNA((VLOOKUP(A201,CLASS!A:AY,4,FALSE)),"")</f>
        <v>Mackie</v>
      </c>
      <c r="E201" t="str">
        <f>_xlfn.IFNA(VLOOKUP(A201,CLASS!A:I,5,FALSE),"")</f>
        <v>C</v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>SNR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VLOOKUP(B201,CLASS!B:AH,27,FALSE)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6"/>
        <v>0</v>
      </c>
      <c r="S201" t="str">
        <f t="shared" si="27"/>
        <v/>
      </c>
      <c r="T201" t="str">
        <f>IF(R271&gt;=1,R271,"")</f>
        <v/>
      </c>
    </row>
    <row r="202" spans="1:48" hidden="1" x14ac:dyDescent="0.35">
      <c r="A202">
        <f>CLASS!A202</f>
        <v>129813</v>
      </c>
      <c r="B202" t="str">
        <f>CLASS!B202</f>
        <v>EE129813</v>
      </c>
      <c r="C202" t="str">
        <f>_xlfn.IFNA((VLOOKUP(A202,CLASS!A:AY,3,FALSE)),"")</f>
        <v>Lain</v>
      </c>
      <c r="D202" t="str">
        <f>_xlfn.IFNA((VLOOKUP(A202,CLASS!A:AY,4,FALSE)),"")</f>
        <v>Blamey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CLT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f>VLOOKUP(B202,CLASS!B:AH,21,FALSE)</f>
        <v>53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6"/>
        <v>68</v>
      </c>
      <c r="S202" t="str">
        <f t="shared" si="27"/>
        <v/>
      </c>
    </row>
    <row r="203" spans="1:48" x14ac:dyDescent="0.35">
      <c r="A203">
        <f>CLASS!A203</f>
        <v>142086</v>
      </c>
      <c r="B203" t="str">
        <f>CLASS!B203</f>
        <v>EE142086</v>
      </c>
      <c r="C203" t="str">
        <f>_xlfn.IFNA((VLOOKUP(A203,CLASS!A:AY,3,FALSE)),"")</f>
        <v>Tom</v>
      </c>
      <c r="D203" t="str">
        <f>_xlfn.IFNA((VLOOKUP(A203,CLASS!A:AY,4,FALSE)),"")</f>
        <v>Archer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VLOOKUP(B203,CLASS!B:AH,27,FALSE)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6"/>
        <v>0</v>
      </c>
      <c r="S203" t="str">
        <f t="shared" si="27"/>
        <v/>
      </c>
      <c r="T203" t="str">
        <f t="shared" ref="T203:T205" si="28">IF(R273&gt;=1,R273,"")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35">
      <c r="A204">
        <f>CLASS!A204</f>
        <v>139821</v>
      </c>
      <c r="B204" t="str">
        <f>CLASS!B204</f>
        <v>EE139821</v>
      </c>
      <c r="C204" t="str">
        <f>_xlfn.IFNA((VLOOKUP(A204,CLASS!A:AY,3,FALSE)),"")</f>
        <v>Andrew</v>
      </c>
      <c r="D204" t="str">
        <f>_xlfn.IFNA((VLOOKUP(A204,CLASS!A:AY,4,FALSE)),"")</f>
        <v>Hales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VLOOKUP(B204,CLASS!B:AH,27,FALSE)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6"/>
        <v>0</v>
      </c>
      <c r="S204" t="str">
        <f t="shared" si="27"/>
        <v/>
      </c>
      <c r="T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CLASS!A205</f>
        <v>142752</v>
      </c>
      <c r="B205" t="str">
        <f>CLASS!B205</f>
        <v>EE142752</v>
      </c>
      <c r="C205" t="str">
        <f>_xlfn.IFNA((VLOOKUP(A205,CLASS!A:AY,3,FALSE)),"")</f>
        <v>Kathryn</v>
      </c>
      <c r="D205" t="str">
        <f>_xlfn.IFNA((VLOOKUP(A205,CLASS!A:AY,4,FALSE)),"")</f>
        <v>Coy</v>
      </c>
      <c r="E205" t="str">
        <f>_xlfn.IFNA(VLOOKUP(A205,CLASS!A:I,5,FALSE),"")</f>
        <v>C</v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>LDY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f>VLOOKUP(B205,CLASS!B:AH,21,FALSE)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6"/>
        <v>0</v>
      </c>
      <c r="S205" t="str">
        <f t="shared" si="27"/>
        <v/>
      </c>
      <c r="T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CLASS!A206</f>
        <v>129718</v>
      </c>
      <c r="B206" t="str">
        <f>CLASS!B206</f>
        <v>EE129718</v>
      </c>
      <c r="C206" t="str">
        <f>_xlfn.IFNA((VLOOKUP(A206,CLASS!A:AY,3,FALSE)),"")</f>
        <v>Sophie</v>
      </c>
      <c r="D206" t="str">
        <f>_xlfn.IFNA((VLOOKUP(A206,CLASS!A:AY,4,FALSE)),"")</f>
        <v>Brookwell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6"/>
        <v>0</v>
      </c>
      <c r="S206" t="str">
        <f t="shared" si="27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35">
      <c r="A207">
        <f>CLASS!A207</f>
        <v>132934</v>
      </c>
      <c r="B207" t="str">
        <f>CLASS!B207</f>
        <v>EE132934</v>
      </c>
      <c r="C207" t="str">
        <f>_xlfn.IFNA((VLOOKUP(A207,CLASS!A:AY,3,FALSE)),"")</f>
        <v>Tyrone</v>
      </c>
      <c r="D207" t="str">
        <f>_xlfn.IFNA((VLOOKUP(A207,CLASS!A:AY,4,FALSE)),"")</f>
        <v>Clark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VLOOKUP(B207,CLASS!B:AH,27,FALSE)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6"/>
        <v>0</v>
      </c>
      <c r="S207" t="str">
        <f t="shared" si="27"/>
        <v/>
      </c>
      <c r="T207" t="str">
        <f>IF(R277&gt;=1,R277,"")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35">
      <c r="A208">
        <f>CLASS!A208</f>
        <v>127073</v>
      </c>
      <c r="B208" t="str">
        <f>CLASS!B208</f>
        <v>EE127073</v>
      </c>
      <c r="C208" t="str">
        <f>_xlfn.IFNA((VLOOKUP(A208,CLASS!A:AY,3,FALSE)),"")</f>
        <v>Timothy</v>
      </c>
      <c r="D208" t="str">
        <f>_xlfn.IFNA((VLOOKUP(A208,CLASS!A:AY,4,FALSE)),"")</f>
        <v>Dawson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6"/>
        <v>0</v>
      </c>
      <c r="S208" t="str">
        <f t="shared" si="27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VLOOKUP(B209,CLASS!B:AH,27,FALSE)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6"/>
        <v>0</v>
      </c>
      <c r="S209" t="str">
        <f t="shared" si="27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VLOOKUP(B210,CLASS!B:AH,27,FALSE)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6"/>
        <v>0</v>
      </c>
      <c r="S210" t="str">
        <f t="shared" si="27"/>
        <v/>
      </c>
      <c r="T210" t="str">
        <f>IF(R280&gt;=1,R280,"")</f>
        <v/>
      </c>
    </row>
    <row r="211" spans="1:48" hidden="1" x14ac:dyDescent="0.35">
      <c r="A211">
        <f>CLASS!A211</f>
        <v>136394</v>
      </c>
      <c r="B211" t="str">
        <f>CLASS!B211</f>
        <v>EE136394</v>
      </c>
      <c r="C211" t="str">
        <f>_xlfn.IFNA((VLOOKUP(A211,CLASS!A:AY,3,FALSE)),"")</f>
        <v xml:space="preserve">Mark </v>
      </c>
      <c r="D211" t="str">
        <f>_xlfn.IFNA((VLOOKUP(A211,CLASS!A:AY,4,FALSE)),"")</f>
        <v>Phipps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VLOOKUP(B211,CLASS!B:AH,21,FALSE)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6"/>
        <v>0</v>
      </c>
      <c r="S211" t="str">
        <f t="shared" si="27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CLASS!A212</f>
        <v>140345</v>
      </c>
      <c r="B212" t="str">
        <f>CLASS!B212</f>
        <v>EE140345</v>
      </c>
      <c r="C212" t="str">
        <f>_xlfn.IFNA((VLOOKUP(A212,CLASS!A:AY,3,FALSE)),"")</f>
        <v>Scott</v>
      </c>
      <c r="D212" t="str">
        <f>_xlfn.IFNA((VLOOKUP(A212,CLASS!A:AY,4,FALSE)),"")</f>
        <v>Robinson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VLOOKUP(B212,CLASS!B:AH,21,FALSE)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6"/>
        <v>0</v>
      </c>
      <c r="S212" t="str">
        <f t="shared" si="27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CLASS!A213</f>
        <v>141399</v>
      </c>
      <c r="B213" t="str">
        <f>CLASS!B213</f>
        <v>EE141399</v>
      </c>
      <c r="C213" t="str">
        <f>_xlfn.IFNA((VLOOKUP(A213,CLASS!A:AY,3,FALSE)),"")</f>
        <v>Michael</v>
      </c>
      <c r="D213" t="str">
        <f>_xlfn.IFNA((VLOOKUP(A213,CLASS!A:AY,4,FALSE)),"")</f>
        <v>Rook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VLOOKUP(B213,CLASS!B:AH,21,FALSE)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6"/>
        <v>0</v>
      </c>
      <c r="S213" t="str">
        <f t="shared" si="27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6"/>
        <v>0</v>
      </c>
      <c r="S214" t="str">
        <f t="shared" si="27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6"/>
        <v>0</v>
      </c>
      <c r="S215" t="str">
        <f t="shared" si="27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6"/>
        <v>0</v>
      </c>
      <c r="S216" t="str">
        <f t="shared" si="27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6"/>
        <v>0</v>
      </c>
      <c r="S217" t="str">
        <f t="shared" si="27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6"/>
        <v>0</v>
      </c>
      <c r="S218" t="str">
        <f t="shared" si="27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6"/>
        <v>0</v>
      </c>
      <c r="S219" t="str">
        <f t="shared" si="27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6"/>
        <v>0</v>
      </c>
      <c r="S220" t="str">
        <f t="shared" si="27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6"/>
        <v>0</v>
      </c>
      <c r="S221" t="str">
        <f t="shared" si="27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6"/>
        <v>0</v>
      </c>
      <c r="S222" t="str">
        <f t="shared" si="27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6"/>
        <v>0</v>
      </c>
      <c r="S223" t="str">
        <f t="shared" si="27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6"/>
        <v>0</v>
      </c>
      <c r="S224" t="str">
        <f t="shared" si="27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6"/>
        <v>0</v>
      </c>
      <c r="S225" t="str">
        <f t="shared" si="27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6"/>
        <v>0</v>
      </c>
      <c r="S226" t="str">
        <f t="shared" si="27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6"/>
        <v>0</v>
      </c>
      <c r="S227" t="str">
        <f t="shared" si="27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6"/>
        <v>0</v>
      </c>
      <c r="S228" t="str">
        <f t="shared" si="27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6"/>
        <v>0</v>
      </c>
      <c r="S229" t="str">
        <f t="shared" si="27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6"/>
        <v>0</v>
      </c>
      <c r="S230" t="str">
        <f t="shared" si="27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6"/>
        <v>0</v>
      </c>
      <c r="S231" t="str">
        <f t="shared" si="27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6"/>
        <v>0</v>
      </c>
      <c r="S232" t="str">
        <f t="shared" si="27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6"/>
        <v>0</v>
      </c>
      <c r="S233" t="str">
        <f t="shared" si="27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6"/>
        <v>0</v>
      </c>
      <c r="S234" t="str">
        <f t="shared" si="27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6"/>
        <v>0</v>
      </c>
      <c r="S235" t="str">
        <f t="shared" si="27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6"/>
        <v>0</v>
      </c>
      <c r="S236" t="str">
        <f t="shared" si="27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6"/>
        <v>0</v>
      </c>
      <c r="S237" t="str">
        <f t="shared" si="27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6"/>
        <v>0</v>
      </c>
      <c r="S238" t="str">
        <f t="shared" si="27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6"/>
        <v>0</v>
      </c>
      <c r="S239" t="str">
        <f t="shared" si="27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6"/>
        <v>0</v>
      </c>
      <c r="S240" t="str">
        <f t="shared" si="27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6"/>
        <v>0</v>
      </c>
      <c r="S241" t="str">
        <f t="shared" si="27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6"/>
        <v>0</v>
      </c>
      <c r="S242" t="str">
        <f t="shared" si="27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6"/>
        <v>0</v>
      </c>
      <c r="S243" t="str">
        <f t="shared" si="27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6"/>
        <v>0</v>
      </c>
      <c r="S244" t="str">
        <f t="shared" si="27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6"/>
        <v>0</v>
      </c>
      <c r="S245" t="str">
        <f t="shared" si="27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6"/>
        <v>0</v>
      </c>
      <c r="S246" t="str">
        <f t="shared" si="27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6"/>
        <v>0</v>
      </c>
      <c r="S247" t="str">
        <f t="shared" si="27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6"/>
        <v>0</v>
      </c>
      <c r="S248" t="str">
        <f t="shared" si="27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6"/>
        <v>0</v>
      </c>
      <c r="S249" t="str">
        <f t="shared" si="27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6"/>
        <v>0</v>
      </c>
      <c r="S250" t="str">
        <f t="shared" si="27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6"/>
        <v>0</v>
      </c>
      <c r="S251" t="str">
        <f t="shared" si="27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6"/>
        <v>0</v>
      </c>
      <c r="S252" t="str">
        <f t="shared" si="27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6"/>
        <v>0</v>
      </c>
      <c r="S253" t="str">
        <f t="shared" si="27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6"/>
        <v>0</v>
      </c>
      <c r="S254" t="str">
        <f t="shared" si="27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6"/>
        <v>0</v>
      </c>
      <c r="S255" t="str">
        <f t="shared" si="27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6"/>
        <v>0</v>
      </c>
      <c r="S256" t="str">
        <f t="shared" si="27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6"/>
        <v>0</v>
      </c>
      <c r="S257" t="str">
        <f t="shared" si="27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6"/>
        <v>0</v>
      </c>
      <c r="S258" t="str">
        <f t="shared" si="27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29">_xlfn.IFNA(IF(IF(L259,L259+M259,0)&lt;=100,IF(L259,L259+M259,0),100),)</f>
        <v>0</v>
      </c>
      <c r="S259" t="str">
        <f t="shared" ref="S259:S280" si="30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29"/>
        <v>0</v>
      </c>
      <c r="S260" t="str">
        <f t="shared" si="30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29"/>
        <v>0</v>
      </c>
      <c r="S261" t="str">
        <f t="shared" si="30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29"/>
        <v>0</v>
      </c>
      <c r="S262" t="str">
        <f t="shared" si="30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29"/>
        <v>0</v>
      </c>
      <c r="S263" t="str">
        <f t="shared" si="30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29"/>
        <v>0</v>
      </c>
      <c r="S264" t="str">
        <f t="shared" si="30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29"/>
        <v>0</v>
      </c>
      <c r="S265" t="str">
        <f t="shared" si="30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29"/>
        <v>0</v>
      </c>
      <c r="S266" t="str">
        <f t="shared" si="30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29"/>
        <v>0</v>
      </c>
      <c r="S267" t="str">
        <f t="shared" si="30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29"/>
        <v>0</v>
      </c>
      <c r="S268" t="str">
        <f t="shared" si="30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29"/>
        <v>0</v>
      </c>
      <c r="S269" t="str">
        <f t="shared" si="30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29"/>
        <v>0</v>
      </c>
      <c r="S270" t="str">
        <f t="shared" si="30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29"/>
        <v>0</v>
      </c>
      <c r="S271" t="str">
        <f t="shared" si="30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29"/>
        <v>0</v>
      </c>
      <c r="S272" t="str">
        <f t="shared" si="30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29"/>
        <v>0</v>
      </c>
      <c r="S273" t="str">
        <f t="shared" si="30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29"/>
        <v>0</v>
      </c>
      <c r="S274" t="str">
        <f t="shared" si="30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29"/>
        <v>0</v>
      </c>
      <c r="S275" t="str">
        <f t="shared" si="30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29"/>
        <v>0</v>
      </c>
      <c r="S276" t="str">
        <f t="shared" si="30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29"/>
        <v>0</v>
      </c>
      <c r="S277" t="str">
        <f t="shared" si="30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29"/>
        <v>0</v>
      </c>
      <c r="S278" t="str">
        <f t="shared" si="30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29"/>
        <v>0</v>
      </c>
      <c r="S279" t="str">
        <f t="shared" si="30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29"/>
        <v>0</v>
      </c>
      <c r="S280" t="str">
        <f t="shared" si="30"/>
        <v/>
      </c>
    </row>
    <row r="281" spans="1:20" hidden="1" x14ac:dyDescent="0.35">
      <c r="T281" t="str">
        <f t="shared" ref="T281:T326" si="31">IF(R281&gt;=1,R281,"")</f>
        <v/>
      </c>
    </row>
    <row r="282" spans="1:20" hidden="1" x14ac:dyDescent="0.35">
      <c r="T282" t="str">
        <f t="shared" si="31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31"/>
        <v/>
      </c>
    </row>
    <row r="284" spans="1:20" hidden="1" x14ac:dyDescent="0.35">
      <c r="T284" t="str">
        <f t="shared" si="31"/>
        <v/>
      </c>
    </row>
    <row r="285" spans="1:20" hidden="1" x14ac:dyDescent="0.35">
      <c r="T285" t="str">
        <f t="shared" si="31"/>
        <v/>
      </c>
    </row>
    <row r="286" spans="1:20" hidden="1" x14ac:dyDescent="0.35">
      <c r="T286" t="str">
        <f t="shared" si="31"/>
        <v/>
      </c>
    </row>
    <row r="287" spans="1:20" hidden="1" x14ac:dyDescent="0.35">
      <c r="T287" t="str">
        <f t="shared" si="31"/>
        <v/>
      </c>
    </row>
    <row r="288" spans="1:20" hidden="1" x14ac:dyDescent="0.35">
      <c r="T288" t="str">
        <f t="shared" si="31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31"/>
        <v/>
      </c>
    </row>
    <row r="290" spans="5:20" hidden="1" x14ac:dyDescent="0.35">
      <c r="T290" t="str">
        <f t="shared" si="31"/>
        <v/>
      </c>
    </row>
    <row r="291" spans="5:20" hidden="1" x14ac:dyDescent="0.35">
      <c r="T291" t="str">
        <f t="shared" si="31"/>
        <v/>
      </c>
    </row>
    <row r="292" spans="5:20" hidden="1" x14ac:dyDescent="0.35">
      <c r="T292" t="str">
        <f t="shared" si="31"/>
        <v/>
      </c>
    </row>
    <row r="293" spans="5:20" hidden="1" x14ac:dyDescent="0.35">
      <c r="T293" t="str">
        <f t="shared" si="31"/>
        <v/>
      </c>
    </row>
    <row r="294" spans="5:20" hidden="1" x14ac:dyDescent="0.35">
      <c r="T294" t="str">
        <f t="shared" si="31"/>
        <v/>
      </c>
    </row>
    <row r="295" spans="5:20" hidden="1" x14ac:dyDescent="0.35">
      <c r="T295" t="str">
        <f t="shared" si="31"/>
        <v/>
      </c>
    </row>
    <row r="296" spans="5:20" hidden="1" x14ac:dyDescent="0.35">
      <c r="T296" t="str">
        <f t="shared" si="31"/>
        <v/>
      </c>
    </row>
    <row r="297" spans="5:20" hidden="1" x14ac:dyDescent="0.35">
      <c r="T297" t="str">
        <f t="shared" si="31"/>
        <v/>
      </c>
    </row>
    <row r="298" spans="5:20" hidden="1" x14ac:dyDescent="0.35">
      <c r="T298" t="str">
        <f t="shared" si="31"/>
        <v/>
      </c>
    </row>
    <row r="299" spans="5:20" hidden="1" x14ac:dyDescent="0.35">
      <c r="T299" t="str">
        <f t="shared" si="31"/>
        <v/>
      </c>
    </row>
    <row r="300" spans="5:20" hidden="1" x14ac:dyDescent="0.35">
      <c r="T300" t="str">
        <f t="shared" si="31"/>
        <v/>
      </c>
    </row>
    <row r="301" spans="5:20" hidden="1" x14ac:dyDescent="0.35">
      <c r="T301" t="str">
        <f t="shared" si="31"/>
        <v/>
      </c>
    </row>
    <row r="302" spans="5:20" hidden="1" x14ac:dyDescent="0.35">
      <c r="T302" t="str">
        <f t="shared" si="31"/>
        <v/>
      </c>
    </row>
    <row r="303" spans="5:20" hidden="1" x14ac:dyDescent="0.35">
      <c r="T303" t="str">
        <f t="shared" si="31"/>
        <v/>
      </c>
    </row>
    <row r="304" spans="5:20" hidden="1" x14ac:dyDescent="0.35">
      <c r="T304" t="str">
        <f t="shared" si="31"/>
        <v/>
      </c>
    </row>
    <row r="305" spans="20:20" hidden="1" x14ac:dyDescent="0.35">
      <c r="T305" t="str">
        <f t="shared" si="31"/>
        <v/>
      </c>
    </row>
    <row r="306" spans="20:20" hidden="1" x14ac:dyDescent="0.35">
      <c r="T306" t="str">
        <f t="shared" si="31"/>
        <v/>
      </c>
    </row>
    <row r="307" spans="20:20" hidden="1" x14ac:dyDescent="0.35">
      <c r="T307" t="str">
        <f t="shared" si="31"/>
        <v/>
      </c>
    </row>
    <row r="308" spans="20:20" hidden="1" x14ac:dyDescent="0.35">
      <c r="T308" t="str">
        <f t="shared" si="31"/>
        <v/>
      </c>
    </row>
    <row r="309" spans="20:20" hidden="1" x14ac:dyDescent="0.35">
      <c r="T309" t="str">
        <f t="shared" si="31"/>
        <v/>
      </c>
    </row>
    <row r="310" spans="20:20" hidden="1" x14ac:dyDescent="0.35">
      <c r="T310" t="str">
        <f t="shared" si="31"/>
        <v/>
      </c>
    </row>
    <row r="311" spans="20:20" hidden="1" x14ac:dyDescent="0.35">
      <c r="T311" t="str">
        <f t="shared" si="31"/>
        <v/>
      </c>
    </row>
    <row r="312" spans="20:20" hidden="1" x14ac:dyDescent="0.35">
      <c r="T312" t="str">
        <f t="shared" si="31"/>
        <v/>
      </c>
    </row>
    <row r="313" spans="20:20" hidden="1" x14ac:dyDescent="0.35">
      <c r="T313" t="str">
        <f t="shared" si="31"/>
        <v/>
      </c>
    </row>
    <row r="314" spans="20:20" hidden="1" x14ac:dyDescent="0.35">
      <c r="T314" t="str">
        <f t="shared" si="31"/>
        <v/>
      </c>
    </row>
    <row r="315" spans="20:20" hidden="1" x14ac:dyDescent="0.35">
      <c r="T315" t="str">
        <f t="shared" si="31"/>
        <v/>
      </c>
    </row>
    <row r="316" spans="20:20" hidden="1" x14ac:dyDescent="0.35">
      <c r="T316" t="str">
        <f t="shared" si="31"/>
        <v/>
      </c>
    </row>
    <row r="317" spans="20:20" hidden="1" x14ac:dyDescent="0.35">
      <c r="T317" t="str">
        <f t="shared" si="31"/>
        <v/>
      </c>
    </row>
    <row r="318" spans="20:20" hidden="1" x14ac:dyDescent="0.35">
      <c r="T318" t="str">
        <f t="shared" si="31"/>
        <v/>
      </c>
    </row>
    <row r="319" spans="20:20" hidden="1" x14ac:dyDescent="0.35">
      <c r="T319" t="str">
        <f t="shared" si="31"/>
        <v/>
      </c>
    </row>
    <row r="320" spans="20:20" hidden="1" x14ac:dyDescent="0.35">
      <c r="T320" t="str">
        <f t="shared" si="31"/>
        <v/>
      </c>
    </row>
    <row r="321" spans="20:20" hidden="1" x14ac:dyDescent="0.35">
      <c r="T321" t="str">
        <f t="shared" si="31"/>
        <v/>
      </c>
    </row>
    <row r="322" spans="20:20" hidden="1" x14ac:dyDescent="0.35">
      <c r="T322" t="str">
        <f t="shared" si="31"/>
        <v/>
      </c>
    </row>
    <row r="323" spans="20:20" hidden="1" x14ac:dyDescent="0.35">
      <c r="T323" t="str">
        <f t="shared" si="31"/>
        <v/>
      </c>
    </row>
    <row r="324" spans="20:20" hidden="1" x14ac:dyDescent="0.35">
      <c r="T324" t="str">
        <f t="shared" si="31"/>
        <v/>
      </c>
    </row>
    <row r="325" spans="20:20" hidden="1" x14ac:dyDescent="0.35">
      <c r="T325" t="str">
        <f t="shared" si="31"/>
        <v/>
      </c>
    </row>
    <row r="326" spans="20:20" hidden="1" x14ac:dyDescent="0.35">
      <c r="T326" t="str">
        <f t="shared" si="31"/>
        <v/>
      </c>
    </row>
    <row r="327" spans="20:20" hidden="1" x14ac:dyDescent="0.35">
      <c r="T327" t="str">
        <f t="shared" ref="T327:T390" si="32">IF(R327&gt;=1,R327,"")</f>
        <v/>
      </c>
    </row>
    <row r="328" spans="20:20" hidden="1" x14ac:dyDescent="0.35">
      <c r="T328" t="str">
        <f t="shared" si="32"/>
        <v/>
      </c>
    </row>
    <row r="329" spans="20:20" hidden="1" x14ac:dyDescent="0.35">
      <c r="T329" t="str">
        <f t="shared" si="32"/>
        <v/>
      </c>
    </row>
    <row r="330" spans="20:20" hidden="1" x14ac:dyDescent="0.35">
      <c r="T330" t="str">
        <f t="shared" si="32"/>
        <v/>
      </c>
    </row>
    <row r="331" spans="20:20" hidden="1" x14ac:dyDescent="0.35">
      <c r="T331" t="str">
        <f t="shared" si="32"/>
        <v/>
      </c>
    </row>
    <row r="332" spans="20:20" hidden="1" x14ac:dyDescent="0.35">
      <c r="T332" t="str">
        <f t="shared" si="32"/>
        <v/>
      </c>
    </row>
    <row r="333" spans="20:20" hidden="1" x14ac:dyDescent="0.35">
      <c r="T333" t="str">
        <f t="shared" si="32"/>
        <v/>
      </c>
    </row>
    <row r="334" spans="20:20" hidden="1" x14ac:dyDescent="0.35">
      <c r="T334" t="str">
        <f t="shared" si="32"/>
        <v/>
      </c>
    </row>
    <row r="335" spans="20:20" hidden="1" x14ac:dyDescent="0.35">
      <c r="T335" t="str">
        <f t="shared" si="32"/>
        <v/>
      </c>
    </row>
    <row r="336" spans="20:20" hidden="1" x14ac:dyDescent="0.35">
      <c r="T336" t="str">
        <f t="shared" si="32"/>
        <v/>
      </c>
    </row>
    <row r="337" spans="20:20" hidden="1" x14ac:dyDescent="0.35">
      <c r="T337" t="str">
        <f t="shared" si="32"/>
        <v/>
      </c>
    </row>
    <row r="338" spans="20:20" hidden="1" x14ac:dyDescent="0.35">
      <c r="T338" t="str">
        <f t="shared" si="32"/>
        <v/>
      </c>
    </row>
    <row r="339" spans="20:20" hidden="1" x14ac:dyDescent="0.35">
      <c r="T339" t="str">
        <f t="shared" si="32"/>
        <v/>
      </c>
    </row>
    <row r="340" spans="20:20" hidden="1" x14ac:dyDescent="0.35">
      <c r="T340" t="str">
        <f t="shared" si="32"/>
        <v/>
      </c>
    </row>
    <row r="341" spans="20:20" hidden="1" x14ac:dyDescent="0.35">
      <c r="T341" t="str">
        <f t="shared" si="32"/>
        <v/>
      </c>
    </row>
    <row r="342" spans="20:20" hidden="1" x14ac:dyDescent="0.35">
      <c r="T342" t="str">
        <f t="shared" si="32"/>
        <v/>
      </c>
    </row>
    <row r="343" spans="20:20" hidden="1" x14ac:dyDescent="0.35">
      <c r="T343" t="str">
        <f t="shared" si="32"/>
        <v/>
      </c>
    </row>
    <row r="344" spans="20:20" hidden="1" x14ac:dyDescent="0.35">
      <c r="T344" t="str">
        <f t="shared" si="32"/>
        <v/>
      </c>
    </row>
    <row r="345" spans="20:20" hidden="1" x14ac:dyDescent="0.35">
      <c r="T345" t="str">
        <f t="shared" si="32"/>
        <v/>
      </c>
    </row>
    <row r="346" spans="20:20" hidden="1" x14ac:dyDescent="0.35">
      <c r="T346" t="str">
        <f t="shared" si="32"/>
        <v/>
      </c>
    </row>
    <row r="347" spans="20:20" hidden="1" x14ac:dyDescent="0.35">
      <c r="T347" t="str">
        <f t="shared" si="32"/>
        <v/>
      </c>
    </row>
    <row r="348" spans="20:20" hidden="1" x14ac:dyDescent="0.35">
      <c r="T348" t="str">
        <f t="shared" si="32"/>
        <v/>
      </c>
    </row>
    <row r="349" spans="20:20" hidden="1" x14ac:dyDescent="0.35">
      <c r="T349" t="str">
        <f t="shared" si="32"/>
        <v/>
      </c>
    </row>
    <row r="350" spans="20:20" hidden="1" x14ac:dyDescent="0.35">
      <c r="T350" t="str">
        <f t="shared" si="32"/>
        <v/>
      </c>
    </row>
    <row r="351" spans="20:20" hidden="1" x14ac:dyDescent="0.35">
      <c r="T351" t="str">
        <f t="shared" si="32"/>
        <v/>
      </c>
    </row>
    <row r="352" spans="20:20" hidden="1" x14ac:dyDescent="0.35">
      <c r="T352" t="str">
        <f t="shared" si="32"/>
        <v/>
      </c>
    </row>
    <row r="353" spans="20:20" hidden="1" x14ac:dyDescent="0.35">
      <c r="T353" t="str">
        <f t="shared" si="32"/>
        <v/>
      </c>
    </row>
    <row r="354" spans="20:20" hidden="1" x14ac:dyDescent="0.35">
      <c r="T354" t="str">
        <f t="shared" si="32"/>
        <v/>
      </c>
    </row>
    <row r="355" spans="20:20" hidden="1" x14ac:dyDescent="0.35">
      <c r="T355" t="str">
        <f t="shared" si="32"/>
        <v/>
      </c>
    </row>
    <row r="356" spans="20:20" hidden="1" x14ac:dyDescent="0.35">
      <c r="T356" t="str">
        <f t="shared" si="32"/>
        <v/>
      </c>
    </row>
    <row r="357" spans="20:20" hidden="1" x14ac:dyDescent="0.35">
      <c r="T357" t="str">
        <f t="shared" si="32"/>
        <v/>
      </c>
    </row>
    <row r="358" spans="20:20" hidden="1" x14ac:dyDescent="0.35">
      <c r="T358" t="str">
        <f t="shared" si="32"/>
        <v/>
      </c>
    </row>
    <row r="359" spans="20:20" hidden="1" x14ac:dyDescent="0.35">
      <c r="T359" t="str">
        <f t="shared" si="32"/>
        <v/>
      </c>
    </row>
    <row r="360" spans="20:20" hidden="1" x14ac:dyDescent="0.35">
      <c r="T360" t="str">
        <f t="shared" si="32"/>
        <v/>
      </c>
    </row>
    <row r="361" spans="20:20" hidden="1" x14ac:dyDescent="0.35">
      <c r="T361" t="str">
        <f t="shared" si="32"/>
        <v/>
      </c>
    </row>
    <row r="362" spans="20:20" hidden="1" x14ac:dyDescent="0.35">
      <c r="T362" t="str">
        <f t="shared" si="32"/>
        <v/>
      </c>
    </row>
    <row r="363" spans="20:20" hidden="1" x14ac:dyDescent="0.35">
      <c r="T363" t="str">
        <f t="shared" si="32"/>
        <v/>
      </c>
    </row>
    <row r="364" spans="20:20" hidden="1" x14ac:dyDescent="0.35">
      <c r="T364" t="str">
        <f t="shared" si="32"/>
        <v/>
      </c>
    </row>
    <row r="365" spans="20:20" hidden="1" x14ac:dyDescent="0.35">
      <c r="T365" t="str">
        <f t="shared" si="32"/>
        <v/>
      </c>
    </row>
    <row r="366" spans="20:20" hidden="1" x14ac:dyDescent="0.35">
      <c r="T366" t="str">
        <f t="shared" si="32"/>
        <v/>
      </c>
    </row>
    <row r="367" spans="20:20" hidden="1" x14ac:dyDescent="0.35">
      <c r="T367" t="str">
        <f t="shared" si="32"/>
        <v/>
      </c>
    </row>
    <row r="368" spans="20:20" hidden="1" x14ac:dyDescent="0.35">
      <c r="T368" t="str">
        <f t="shared" si="32"/>
        <v/>
      </c>
    </row>
    <row r="369" spans="20:20" hidden="1" x14ac:dyDescent="0.35">
      <c r="T369" t="str">
        <f t="shared" si="32"/>
        <v/>
      </c>
    </row>
    <row r="370" spans="20:20" hidden="1" x14ac:dyDescent="0.35">
      <c r="T370" t="str">
        <f t="shared" si="32"/>
        <v/>
      </c>
    </row>
    <row r="371" spans="20:20" hidden="1" x14ac:dyDescent="0.35">
      <c r="T371" t="str">
        <f t="shared" si="32"/>
        <v/>
      </c>
    </row>
    <row r="372" spans="20:20" hidden="1" x14ac:dyDescent="0.35">
      <c r="T372" t="str">
        <f t="shared" si="32"/>
        <v/>
      </c>
    </row>
    <row r="373" spans="20:20" hidden="1" x14ac:dyDescent="0.35">
      <c r="T373" t="str">
        <f t="shared" si="32"/>
        <v/>
      </c>
    </row>
    <row r="374" spans="20:20" hidden="1" x14ac:dyDescent="0.35">
      <c r="T374" t="str">
        <f t="shared" si="32"/>
        <v/>
      </c>
    </row>
    <row r="375" spans="20:20" hidden="1" x14ac:dyDescent="0.35">
      <c r="T375" t="str">
        <f t="shared" si="32"/>
        <v/>
      </c>
    </row>
    <row r="376" spans="20:20" hidden="1" x14ac:dyDescent="0.35">
      <c r="T376" t="str">
        <f t="shared" si="32"/>
        <v/>
      </c>
    </row>
    <row r="377" spans="20:20" hidden="1" x14ac:dyDescent="0.35">
      <c r="T377" t="str">
        <f t="shared" si="32"/>
        <v/>
      </c>
    </row>
    <row r="378" spans="20:20" hidden="1" x14ac:dyDescent="0.35">
      <c r="T378" t="str">
        <f t="shared" si="32"/>
        <v/>
      </c>
    </row>
    <row r="379" spans="20:20" hidden="1" x14ac:dyDescent="0.35">
      <c r="T379" t="str">
        <f t="shared" si="32"/>
        <v/>
      </c>
    </row>
    <row r="380" spans="20:20" hidden="1" x14ac:dyDescent="0.35">
      <c r="T380" t="str">
        <f t="shared" si="32"/>
        <v/>
      </c>
    </row>
    <row r="381" spans="20:20" hidden="1" x14ac:dyDescent="0.35">
      <c r="T381" t="str">
        <f t="shared" si="32"/>
        <v/>
      </c>
    </row>
    <row r="382" spans="20:20" hidden="1" x14ac:dyDescent="0.35">
      <c r="T382" t="str">
        <f t="shared" si="32"/>
        <v/>
      </c>
    </row>
    <row r="383" spans="20:20" hidden="1" x14ac:dyDescent="0.35">
      <c r="T383" t="str">
        <f t="shared" si="32"/>
        <v/>
      </c>
    </row>
    <row r="384" spans="20:20" hidden="1" x14ac:dyDescent="0.35">
      <c r="T384" t="str">
        <f t="shared" si="32"/>
        <v/>
      </c>
    </row>
    <row r="385" spans="20:20" hidden="1" x14ac:dyDescent="0.35">
      <c r="T385" t="str">
        <f t="shared" si="32"/>
        <v/>
      </c>
    </row>
    <row r="386" spans="20:20" hidden="1" x14ac:dyDescent="0.35">
      <c r="T386" t="str">
        <f t="shared" si="32"/>
        <v/>
      </c>
    </row>
    <row r="387" spans="20:20" hidden="1" x14ac:dyDescent="0.35">
      <c r="T387" t="str">
        <f t="shared" si="32"/>
        <v/>
      </c>
    </row>
    <row r="388" spans="20:20" hidden="1" x14ac:dyDescent="0.35">
      <c r="T388" t="str">
        <f t="shared" si="32"/>
        <v/>
      </c>
    </row>
    <row r="389" spans="20:20" hidden="1" x14ac:dyDescent="0.35">
      <c r="T389" t="str">
        <f t="shared" si="32"/>
        <v/>
      </c>
    </row>
    <row r="390" spans="20:20" hidden="1" x14ac:dyDescent="0.35">
      <c r="T390" t="str">
        <f t="shared" si="32"/>
        <v/>
      </c>
    </row>
    <row r="391" spans="20:20" hidden="1" x14ac:dyDescent="0.35">
      <c r="T391" t="str">
        <f t="shared" ref="T391:T397" si="33">IF(R391&gt;=1,R391,"")</f>
        <v/>
      </c>
    </row>
    <row r="392" spans="20:20" hidden="1" x14ac:dyDescent="0.35">
      <c r="T392" t="str">
        <f t="shared" si="33"/>
        <v/>
      </c>
    </row>
    <row r="393" spans="20:20" hidden="1" x14ac:dyDescent="0.35">
      <c r="T393" t="str">
        <f t="shared" si="33"/>
        <v/>
      </c>
    </row>
    <row r="394" spans="20:20" hidden="1" x14ac:dyDescent="0.35">
      <c r="T394" t="str">
        <f t="shared" si="33"/>
        <v/>
      </c>
    </row>
    <row r="395" spans="20:20" hidden="1" x14ac:dyDescent="0.35">
      <c r="T395" t="str">
        <f t="shared" si="33"/>
        <v/>
      </c>
    </row>
    <row r="396" spans="20:20" hidden="1" x14ac:dyDescent="0.35">
      <c r="T396" t="str">
        <f t="shared" si="33"/>
        <v/>
      </c>
    </row>
    <row r="397" spans="20:20" hidden="1" x14ac:dyDescent="0.35">
      <c r="T397" t="str">
        <f t="shared" si="33"/>
        <v/>
      </c>
    </row>
  </sheetData>
  <autoFilter ref="A1:BB397" xr:uid="{1B3DD15F-5474-49F2-8A68-3B948DA98DF8}">
    <filterColumn colId="10">
      <filters>
        <filter val="Nor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1953-C6F5-446D-B049-758AFCFBACC0}">
  <sheetPr filterMode="1">
    <tabColor rgb="FF5CF09F"/>
    <pageSetUpPr fitToPage="1"/>
  </sheetPr>
  <dimension ref="A1:BB397"/>
  <sheetViews>
    <sheetView workbookViewId="0">
      <selection activeCell="U11" sqref="U11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23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CLASS!A3</f>
        <v>96459</v>
      </c>
      <c r="B3" t="str">
        <f>CLASS!B3</f>
        <v>EE96459</v>
      </c>
      <c r="C3" t="str">
        <f>_xlfn.IFNA((VLOOKUP(A3,CLASS!A:AY,3,FALSE)),"")</f>
        <v>David</v>
      </c>
      <c r="D3" t="str">
        <f>_xlfn.IFNA((VLOOKUP(A3,CLASS!A:AY,4,FALSE)),"")</f>
        <v>Gooding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  <c r="T3" t="str">
        <f>IF(R72&gt;=1,R72,"")</f>
        <v/>
      </c>
    </row>
    <row r="4" spans="1:54" hidden="1" x14ac:dyDescent="0.35">
      <c r="A4">
        <f>CLASS!A4</f>
        <v>109720</v>
      </c>
      <c r="B4" t="str">
        <f>CLASS!B4</f>
        <v>EE109720</v>
      </c>
      <c r="C4" t="str">
        <f>_xlfn.IFNA((VLOOKUP(A4,CLASS!A:AY,3,FALSE)),"")</f>
        <v>Mark</v>
      </c>
      <c r="D4" t="str">
        <f>_xlfn.IFNA((VLOOKUP(A4,CLASS!A:AY,4,FALSE)),"")</f>
        <v>Bowes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CAM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</row>
    <row r="5" spans="1:54" x14ac:dyDescent="0.35">
      <c r="A5">
        <f>CLASS!A5</f>
        <v>88811</v>
      </c>
      <c r="B5" t="str">
        <f>CLASS!B5</f>
        <v>EE88811</v>
      </c>
      <c r="C5" t="str">
        <f>_xlfn.IFNA((VLOOKUP(A5,CLASS!A:AY,3,FALSE)),"")</f>
        <v>Martin</v>
      </c>
      <c r="D5" t="str">
        <f>_xlfn.IFNA((VLOOKUP(A5,CLASS!A:AY,4,FALSE)),"")</f>
        <v>Myers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DOV</v>
      </c>
      <c r="K5" t="str">
        <f>_xlfn.IFNA((VLOOKUP(J5,DivisionLookup!A:B,2,FALSE)),"")</f>
        <v>North</v>
      </c>
      <c r="L5">
        <f>VLOOKUP(B2,CLASS!B:AH,29,FALSE)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</row>
    <row r="6" spans="1:54" hidden="1" x14ac:dyDescent="0.35">
      <c r="A6">
        <f>CLASS!A6</f>
        <v>27697</v>
      </c>
      <c r="B6" t="str">
        <f>CLASS!B6</f>
        <v>EE27697</v>
      </c>
      <c r="C6" t="str">
        <f>_xlfn.IFNA((VLOOKUP(A6,CLASS!A:AY,3,FALSE)),"")</f>
        <v>Robert</v>
      </c>
      <c r="D6" t="str">
        <f>_xlfn.IFNA((VLOOKUP(A6,CLASS!A:AY,4,FALSE)),"")</f>
        <v>Palmer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VET</v>
      </c>
      <c r="J6" t="str">
        <f>_xlfn.IFNA((VLOOKUP(A6,CLASS!A:AY,10,FALSE)),"")</f>
        <v>DOV</v>
      </c>
      <c r="K6" t="str">
        <f>_xlfn.IFNA((VLOOKUP(J6,DivisionLookup!A:B,2,FALSE)),"")</f>
        <v>North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ref="T6:T8" si="2">IF(R75&gt;=1,R75,"")</f>
        <v/>
      </c>
    </row>
    <row r="7" spans="1:54" hidden="1" x14ac:dyDescent="0.35">
      <c r="A7">
        <f>CLASS!A7</f>
        <v>36413</v>
      </c>
      <c r="B7" t="str">
        <f>CLASS!B7</f>
        <v>EE36413</v>
      </c>
      <c r="C7" t="str">
        <f>_xlfn.IFNA((VLOOKUP(A7,CLASS!A:AY,3,FALSE)),"")</f>
        <v>Kevin</v>
      </c>
      <c r="D7" t="str">
        <f>_xlfn.IFNA((VLOOKUP(A7,CLASS!A:AY,4,FALSE)),"")</f>
        <v>Howland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VLOOKUP(B7,CLASS!B:AH,21,FALSE)</f>
        <v>86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86</v>
      </c>
      <c r="S7" t="str">
        <f t="shared" si="1"/>
        <v/>
      </c>
      <c r="T7" t="str">
        <f t="shared" si="2"/>
        <v/>
      </c>
    </row>
    <row r="8" spans="1:54" hidden="1" x14ac:dyDescent="0.35">
      <c r="A8">
        <f>CLASS!A8</f>
        <v>103821</v>
      </c>
      <c r="B8" t="str">
        <f>CLASS!B8</f>
        <v>EE103821</v>
      </c>
      <c r="C8" t="str">
        <f>_xlfn.IFNA((VLOOKUP(A8,CLASS!A:AY,3,FALSE)),"")</f>
        <v>Glen</v>
      </c>
      <c r="D8" t="str">
        <f>_xlfn.IFNA((VLOOKUP(A8,CLASS!A:AY,4,FALSE)),"")</f>
        <v>Moore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VET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VLOOKUP(B8,CLASS!B:AH,21,FALSE)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x14ac:dyDescent="0.35">
      <c r="A9">
        <f>CLASS!A9</f>
        <v>96439</v>
      </c>
      <c r="B9" t="str">
        <f>CLASS!B9</f>
        <v>EE96439</v>
      </c>
      <c r="C9" t="str">
        <f>_xlfn.IFNA((VLOOKUP(A9,CLASS!A:AY,3,FALSE)),"")</f>
        <v>Chris</v>
      </c>
      <c r="D9" t="str">
        <f>_xlfn.IFNA((VLOOKUP(A9,CLASS!A:AY,4,FALSE)),"")</f>
        <v>Childerhouse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VLOOKUP(B6,CLASS!B:AH,29,FALSE)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</row>
    <row r="10" spans="1:54" x14ac:dyDescent="0.35">
      <c r="A10">
        <f>CLASS!A10</f>
        <v>187</v>
      </c>
      <c r="B10" t="str">
        <f>CLASS!B10</f>
        <v>EE187</v>
      </c>
      <c r="C10" t="str">
        <f>_xlfn.IFNA((VLOOKUP(A10,CLASS!A:AY,3,FALSE)),"")</f>
        <v>Richard</v>
      </c>
      <c r="D10" t="str">
        <f>_xlfn.IFNA((VLOOKUP(A10,CLASS!A:AY,4,FALSE)),"")</f>
        <v>Faulds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VLOOKUP(B7,CLASS!B:AH,29,FALSE)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</row>
    <row r="11" spans="1:54" x14ac:dyDescent="0.35">
      <c r="A11">
        <f>CLASS!A11</f>
        <v>115804</v>
      </c>
      <c r="B11" t="str">
        <f>CLASS!B11</f>
        <v>EE115804</v>
      </c>
      <c r="C11" t="str">
        <f>_xlfn.IFNA((VLOOKUP(A11,CLASS!A:AY,3,FALSE)),"")</f>
        <v>Sean</v>
      </c>
      <c r="D11" t="str">
        <f>_xlfn.IFNA((VLOOKUP(A11,CLASS!A:AY,4,FALSE)),"")</f>
        <v>Gamblen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VLOOKUP(B8,CLASS!B:AH,29,FALSE)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ref="T11:T14" si="3">IF(R80&gt;=1,R80,"")</f>
        <v/>
      </c>
    </row>
    <row r="12" spans="1:54" x14ac:dyDescent="0.35">
      <c r="A12">
        <f>CLASS!A12</f>
        <v>98171</v>
      </c>
      <c r="B12" t="str">
        <f>CLASS!B12</f>
        <v>EE98171</v>
      </c>
      <c r="C12" t="str">
        <f>_xlfn.IFNA((VLOOKUP(A12,CLASS!A:AY,3,FALSE)),"")</f>
        <v>Neil</v>
      </c>
      <c r="D12" t="str">
        <f>_xlfn.IFNA((VLOOKUP(A12,CLASS!A:AY,4,FALSE)),"")</f>
        <v>Lockton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VLOOKUP(B9,CLASS!B:AH,29,FALSE)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3"/>
        <v/>
      </c>
    </row>
    <row r="13" spans="1:54" hidden="1" x14ac:dyDescent="0.35">
      <c r="A13">
        <f>CLASS!A13</f>
        <v>102643</v>
      </c>
      <c r="B13" t="str">
        <f>CLASS!B13</f>
        <v>EE102643</v>
      </c>
      <c r="C13" t="str">
        <f>_xlfn.IFNA((VLOOKUP(A13,CLASS!A:AY,3,FALSE)),"")</f>
        <v>Pietro</v>
      </c>
      <c r="D13" t="str">
        <f>_xlfn.IFNA((VLOOKUP(A13,CLASS!A:AY,4,FALSE)),"")</f>
        <v>Mastroeni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3"/>
        <v/>
      </c>
    </row>
    <row r="14" spans="1:54" hidden="1" x14ac:dyDescent="0.35">
      <c r="A14">
        <f>CLASS!A14</f>
        <v>96738</v>
      </c>
      <c r="B14" t="str">
        <f>CLASS!B14</f>
        <v>EE96738</v>
      </c>
      <c r="C14" t="str">
        <f>_xlfn.IFNA((VLOOKUP(A14,CLASS!A:AY,3,FALSE)),"")</f>
        <v>Christopher</v>
      </c>
      <c r="D14" t="str">
        <f>_xlfn.IFNA((VLOOKUP(A14,CLASS!A:AY,4,FALSE)),"")</f>
        <v>Daniels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DOV</v>
      </c>
      <c r="K14" t="str">
        <f>_xlfn.IFNA((VLOOKUP(J14,DivisionLookup!A:B,2,FALSE)),"")</f>
        <v>North</v>
      </c>
      <c r="L14">
        <f>VLOOKUP(B14,CLASS!B:AH,21,FALSE)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A15">
        <f>CLASS!A15</f>
        <v>107759</v>
      </c>
      <c r="B15" t="str">
        <f>CLASS!B15</f>
        <v>EE107759</v>
      </c>
      <c r="C15" t="str">
        <f>_xlfn.IFNA((VLOOKUP(A15,CLASS!A:AY,3,FALSE)),"")</f>
        <v>James</v>
      </c>
      <c r="D15" t="str">
        <f>_xlfn.IFNA((VLOOKUP(A15,CLASS!A:AY,4,FALSE)),"")</f>
        <v>Attwood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VLOOKUP(B12,CLASS!B:AH,29,FALSE)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</row>
    <row r="16" spans="1:54" x14ac:dyDescent="0.35">
      <c r="A16">
        <f>CLASS!A16</f>
        <v>127052</v>
      </c>
      <c r="B16" t="str">
        <f>CLASS!B16</f>
        <v>EE127052</v>
      </c>
      <c r="C16" t="str">
        <f>_xlfn.IFNA((VLOOKUP(A16,CLASS!A:AY,3,FALSE)),"")</f>
        <v>James</v>
      </c>
      <c r="D16" t="str">
        <f>_xlfn.IFNA((VLOOKUP(A16,CLASS!A:AY,4,FALSE)),"")</f>
        <v>Bradley-Day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JNR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VLOOKUP(B13,CLASS!B:AH,29,FALSE)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x14ac:dyDescent="0.35">
      <c r="A17">
        <f>CLASS!A17</f>
        <v>128224</v>
      </c>
      <c r="B17" t="str">
        <f>CLASS!B17</f>
        <v>EE128224</v>
      </c>
      <c r="C17" t="str">
        <f>_xlfn.IFNA((VLOOKUP(A17,CLASS!A:AY,3,FALSE)),"")</f>
        <v>Joshua</v>
      </c>
      <c r="D17" t="str">
        <f>_xlfn.IFNA((VLOOKUP(A17,CLASS!A:AY,4,FALSE)),"")</f>
        <v>Brown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VLOOKUP(B14,CLASS!B:AH,29,FALSE)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hidden="1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</row>
    <row r="21" spans="1:48" hidden="1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ref="T21:T26" si="4">IF(R90&gt;=1,R90,"")</f>
        <v/>
      </c>
    </row>
    <row r="22" spans="1:48" x14ac:dyDescent="0.35">
      <c r="A22">
        <f>CLASS!A22</f>
        <v>2744</v>
      </c>
      <c r="B22" t="str">
        <f>CLASS!B22</f>
        <v>EE2744</v>
      </c>
      <c r="C22" t="str">
        <f>_xlfn.IFNA((VLOOKUP(A22,CLASS!A:AY,3,FALSE)),"")</f>
        <v>John</v>
      </c>
      <c r="D22" t="str">
        <f>_xlfn.IFNA((VLOOKUP(A22,CLASS!A:AY,4,FALSE)),"")</f>
        <v>Wells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VET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VLOOKUP(B19,CLASS!B:AH,29,FALSE)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4"/>
        <v/>
      </c>
    </row>
    <row r="23" spans="1:48" x14ac:dyDescent="0.35">
      <c r="A23">
        <f>CLASS!A23</f>
        <v>73876</v>
      </c>
      <c r="B23" t="str">
        <f>CLASS!B23</f>
        <v>EE73876</v>
      </c>
      <c r="C23" t="str">
        <f>_xlfn.IFNA((VLOOKUP(A23,CLASS!A:AY,3,FALSE)),"")</f>
        <v>Andrew</v>
      </c>
      <c r="D23" t="str">
        <f>_xlfn.IFNA((VLOOKUP(A23,CLASS!A:AY,4,FALSE)),"")</f>
        <v>Clifton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VLOOKUP(B20,CLASS!B:AH,29,FALSE)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4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CLASS!A24</f>
        <v>99093</v>
      </c>
      <c r="B24" t="str">
        <f>CLASS!B24</f>
        <v>EE99093</v>
      </c>
      <c r="C24" t="str">
        <f>_xlfn.IFNA((VLOOKUP(A24,CLASS!A:AY,3,FALSE)),"")</f>
        <v>Matthew</v>
      </c>
      <c r="D24" t="str">
        <f>_xlfn.IFNA((VLOOKUP(A24,CLASS!A:AY,4,FALSE)),"")</f>
        <v>Bedford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CAM</v>
      </c>
      <c r="K24" t="str">
        <f>_xlfn.IFNA((VLOOKUP(J24,DivisionLookup!A:B,2,FALSE)),"")</f>
        <v>North</v>
      </c>
      <c r="L24">
        <f>VLOOKUP(B21,CLASS!B:AH,29,FALSE)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4"/>
        <v/>
      </c>
    </row>
    <row r="25" spans="1:48" x14ac:dyDescent="0.35">
      <c r="A25">
        <f>CLASS!A25</f>
        <v>90948</v>
      </c>
      <c r="B25" t="str">
        <f>CLASS!B25</f>
        <v>EE90948</v>
      </c>
      <c r="C25" t="str">
        <f>_xlfn.IFNA((VLOOKUP(A25,CLASS!A:AY,3,FALSE)),"")</f>
        <v>Stephen</v>
      </c>
      <c r="D25" t="str">
        <f>_xlfn.IFNA((VLOOKUP(A25,CLASS!A:AY,4,FALSE)),"")</f>
        <v>Leonard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VLOOKUP(B22,CLASS!B:AH,29,FALSE)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4"/>
        <v/>
      </c>
    </row>
    <row r="26" spans="1:48" hidden="1" x14ac:dyDescent="0.35">
      <c r="A26">
        <f>CLASS!A26</f>
        <v>107743</v>
      </c>
      <c r="B26" t="str">
        <f>CLASS!B26</f>
        <v>EE107743</v>
      </c>
      <c r="C26" t="str">
        <f>_xlfn.IFNA((VLOOKUP(A26,CLASS!A:AY,3,FALSE)),"")</f>
        <v>Simon</v>
      </c>
      <c r="D26" t="str">
        <f>_xlfn.IFNA((VLOOKUP(A26,CLASS!A:AY,4,FALSE)),"")</f>
        <v>Roe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DOV</v>
      </c>
      <c r="K26" t="str">
        <f>_xlfn.IFNA((VLOOKUP(J26,DivisionLookup!A:B,2,FALSE)),"")</f>
        <v>North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4"/>
        <v/>
      </c>
    </row>
    <row r="27" spans="1:48" hidden="1" x14ac:dyDescent="0.35">
      <c r="A27">
        <f>CLASS!A27</f>
        <v>35315</v>
      </c>
      <c r="B27" t="str">
        <f>CLASS!B27</f>
        <v>EE35315</v>
      </c>
      <c r="C27" t="str">
        <f>_xlfn.IFNA((VLOOKUP(A27,CLASS!A:AY,3,FALSE)),"")</f>
        <v>Ivan</v>
      </c>
      <c r="D27" t="str">
        <f>_xlfn.IFNA((VLOOKUP(A27,CLASS!A:AY,4,FALSE)),"")</f>
        <v>Spencer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AGL</v>
      </c>
      <c r="K27" t="str">
        <f>_xlfn.IFNA((VLOOKUP(J27,DivisionLookup!A:B,2,FALSE)),"")</f>
        <v>South</v>
      </c>
      <c r="L27">
        <f>VLOOKUP(B27,CLASS!B:AH,21,FALSE)</f>
        <v>91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91</v>
      </c>
      <c r="S27" t="str">
        <f t="shared" si="1"/>
        <v/>
      </c>
    </row>
    <row r="28" spans="1:48" x14ac:dyDescent="0.35">
      <c r="A28">
        <f>CLASS!A28</f>
        <v>114638</v>
      </c>
      <c r="B28" t="str">
        <f>CLASS!B28</f>
        <v>EE114638</v>
      </c>
      <c r="C28" t="str">
        <f>_xlfn.IFNA((VLOOKUP(A28,CLASS!A:AY,3,FALSE)),"")</f>
        <v>Tristan</v>
      </c>
      <c r="D28" t="str">
        <f>_xlfn.IFNA((VLOOKUP(A28,CLASS!A:AY,4,FALSE)),"")</f>
        <v>Yeomans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DOV</v>
      </c>
      <c r="K28" t="str">
        <f>_xlfn.IFNA((VLOOKUP(J28,DivisionLookup!A:B,2,FALSE)),"")</f>
        <v>North</v>
      </c>
      <c r="L28">
        <f>VLOOKUP(B25,CLASS!B:AH,29,FALSE)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ref="T28:T29" si="5">IF(R97&gt;=1,R97,"")</f>
        <v/>
      </c>
    </row>
    <row r="29" spans="1:48" hidden="1" x14ac:dyDescent="0.35">
      <c r="A29">
        <f>CLASS!A29</f>
        <v>128948</v>
      </c>
      <c r="B29" t="str">
        <f>CLASS!B29</f>
        <v>EE128948</v>
      </c>
      <c r="C29" t="str">
        <f>_xlfn.IFNA((VLOOKUP(A29,CLASS!A:AY,3,FALSE)),"")</f>
        <v>Lee</v>
      </c>
      <c r="D29" t="str">
        <f>_xlfn.IFNA((VLOOKUP(A29,CLASS!A:AY,4,FALSE)),"")</f>
        <v>Knight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VLOOKUP(B29,CLASS!B:AH,21,FALSE)</f>
        <v>91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91</v>
      </c>
      <c r="S29" t="str">
        <f t="shared" si="1"/>
        <v/>
      </c>
      <c r="T29" t="str">
        <f t="shared" si="5"/>
        <v/>
      </c>
    </row>
    <row r="30" spans="1:48" hidden="1" x14ac:dyDescent="0.35">
      <c r="A30">
        <f>CLASS!A30</f>
        <v>127262</v>
      </c>
      <c r="B30" t="str">
        <f>CLASS!B30</f>
        <v>EE127262</v>
      </c>
      <c r="C30" t="str">
        <f>_xlfn.IFNA((VLOOKUP(A30,CLASS!A:AY,3,FALSE)),"")</f>
        <v>Jaymie</v>
      </c>
      <c r="D30" t="str">
        <f>_xlfn.IFNA((VLOOKUP(A30,CLASS!A:AY,4,FALSE)),"")</f>
        <v>Sole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VLOOKUP(B30,CLASS!B:AH,21,FALSE)</f>
        <v>87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87</v>
      </c>
      <c r="S30" t="str">
        <f t="shared" si="1"/>
        <v/>
      </c>
    </row>
    <row r="31" spans="1:48" hidden="1" x14ac:dyDescent="0.35">
      <c r="A31">
        <f>CLASS!A31</f>
        <v>125843</v>
      </c>
      <c r="B31" t="str">
        <f>CLASS!B31</f>
        <v>EE125843</v>
      </c>
      <c r="C31" t="str">
        <f>_xlfn.IFNA((VLOOKUP(A31,CLASS!A:AY,3,FALSE)),"")</f>
        <v>Matt</v>
      </c>
      <c r="D31" t="str">
        <f>_xlfn.IFNA((VLOOKUP(A31,CLASS!A:AY,4,FALSE)),"")</f>
        <v>Peddle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JNR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VLOOKUP(B31,CLASS!B:AH,21,FALSE)</f>
        <v>86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86</v>
      </c>
      <c r="S31" t="str">
        <f t="shared" si="1"/>
        <v/>
      </c>
      <c r="T31" t="str">
        <f>IF(R100&gt;=1,R100,"")</f>
        <v/>
      </c>
    </row>
    <row r="32" spans="1:48" hidden="1" x14ac:dyDescent="0.35">
      <c r="A32">
        <f>CLASS!A32</f>
        <v>120278</v>
      </c>
      <c r="B32" t="str">
        <f>CLASS!B32</f>
        <v>EE120278</v>
      </c>
      <c r="C32" t="str">
        <f>_xlfn.IFNA((VLOOKUP(A32,CLASS!A:AY,3,FALSE)),"")</f>
        <v>Robert</v>
      </c>
      <c r="D32" t="str">
        <f>_xlfn.IFNA((VLOOKUP(A32,CLASS!A:AY,4,FALSE)),"")</f>
        <v>Allen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SNR</v>
      </c>
      <c r="J32" t="str">
        <f>_xlfn.IFNA((VLOOKUP(A32,CLASS!A:AY,10,FALSE)),"")</f>
        <v>ST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</row>
    <row r="33" spans="1:48" hidden="1" x14ac:dyDescent="0.35">
      <c r="A33">
        <f>CLASS!A33</f>
        <v>120341</v>
      </c>
      <c r="B33" t="str">
        <f>CLASS!B33</f>
        <v>EE120341</v>
      </c>
      <c r="C33" t="str">
        <f>_xlfn.IFNA((VLOOKUP(A33,CLASS!A:AY,3,FALSE)),"")</f>
        <v>Nick</v>
      </c>
      <c r="D33" t="str">
        <f>_xlfn.IFNA((VLOOKUP(A33,CLASS!A:AY,4,FALSE)),"")</f>
        <v>Carter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SNR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VLOOKUP(B33,CLASS!B:AH,21,FALSE)</f>
        <v>84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84</v>
      </c>
      <c r="S33" t="str">
        <f t="shared" si="1"/>
        <v/>
      </c>
    </row>
    <row r="34" spans="1:48" hidden="1" x14ac:dyDescent="0.35">
      <c r="A34">
        <f>CLASS!A34</f>
        <v>116977</v>
      </c>
      <c r="B34" t="str">
        <f>CLASS!B34</f>
        <v>EE116977</v>
      </c>
      <c r="C34" t="str">
        <f>_xlfn.IFNA((VLOOKUP(A34,CLASS!A:AY,3,FALSE)),"")</f>
        <v>Taylor</v>
      </c>
      <c r="D34" t="str">
        <f>_xlfn.IFNA((VLOOKUP(A34,CLASS!A:AY,4,FALSE)),"")</f>
        <v>Hedgecock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</row>
    <row r="35" spans="1:48" x14ac:dyDescent="0.35">
      <c r="A35">
        <f>CLASS!A35</f>
        <v>104418</v>
      </c>
      <c r="B35" t="str">
        <f>CLASS!B35</f>
        <v>EE104418</v>
      </c>
      <c r="C35" t="str">
        <f>_xlfn.IFNA((VLOOKUP(A35,CLASS!A:AY,3,FALSE)),"")</f>
        <v>Keith</v>
      </c>
      <c r="D35" t="str">
        <f>_xlfn.IFNA((VLOOKUP(A35,CLASS!A:AY,4,FALSE)),"")</f>
        <v>Hodgkinson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VET</v>
      </c>
      <c r="J35" t="str">
        <f>_xlfn.IFNA((VLOOKUP(A35,CLASS!A:AY,10,FALSE)),"")</f>
        <v>DOV</v>
      </c>
      <c r="K35" t="str">
        <f>_xlfn.IFNA((VLOOKUP(J35,DivisionLookup!A:B,2,FALSE)),"")</f>
        <v>North</v>
      </c>
      <c r="L35">
        <f>VLOOKUP(B32,CLASS!B:AH,29,FALSE)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</row>
    <row r="36" spans="1:48" x14ac:dyDescent="0.35">
      <c r="A36">
        <f>CLASS!A36</f>
        <v>91579</v>
      </c>
      <c r="B36" t="str">
        <f>CLASS!B36</f>
        <v>EE91579</v>
      </c>
      <c r="C36" t="str">
        <f>_xlfn.IFNA((VLOOKUP(A36,CLASS!A:AY,3,FALSE)),"")</f>
        <v>Phil</v>
      </c>
      <c r="D36" t="str">
        <f>_xlfn.IFNA((VLOOKUP(A36,CLASS!A:AY,4,FALSE)),"")</f>
        <v>Easeman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EJC</v>
      </c>
      <c r="K36" t="str">
        <f>_xlfn.IFNA((VLOOKUP(J36,DivisionLookup!A:B,2,FALSE)),"")</f>
        <v>South</v>
      </c>
      <c r="L36">
        <f>VLOOKUP(B33,CLASS!B:AH,29,FALSE)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</row>
    <row r="37" spans="1:48" x14ac:dyDescent="0.35">
      <c r="A37">
        <f>CLASS!A37</f>
        <v>129151</v>
      </c>
      <c r="B37" t="str">
        <f>CLASS!B37</f>
        <v>EE129151</v>
      </c>
      <c r="C37" t="str">
        <f>_xlfn.IFNA((VLOOKUP(A37,CLASS!A:AY,3,FALSE)),"")</f>
        <v>Paul</v>
      </c>
      <c r="D37" t="str">
        <f>_xlfn.IFNA((VLOOKUP(A37,CLASS!A:AY,4,FALSE)),"")</f>
        <v>Finney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VLOOKUP(B34,CLASS!B:AH,29,FALSE)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hidden="1" x14ac:dyDescent="0.35">
      <c r="A38">
        <f>CLASS!A38</f>
        <v>119703</v>
      </c>
      <c r="B38" t="str">
        <f>CLASS!B38</f>
        <v>EE119703</v>
      </c>
      <c r="C38" t="str">
        <f>_xlfn.IFNA((VLOOKUP(A38,CLASS!A:AY,3,FALSE)),"")</f>
        <v>Jason</v>
      </c>
      <c r="D38" t="str">
        <f>_xlfn.IFNA((VLOOKUP(A38,CLASS!A:AY,4,FALSE)),"")</f>
        <v>Mclean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VLOOKUP(B38,CLASS!B:AH,21,FALSE)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</row>
    <row r="39" spans="1:48" x14ac:dyDescent="0.35">
      <c r="A39">
        <f>CLASS!A39</f>
        <v>136284</v>
      </c>
      <c r="B39" t="str">
        <f>CLASS!B39</f>
        <v>EE136284</v>
      </c>
      <c r="C39" t="str">
        <f>_xlfn.IFNA((VLOOKUP(A39,CLASS!A:AY,3,FALSE)),"")</f>
        <v>Matthew</v>
      </c>
      <c r="D39" t="str">
        <f>_xlfn.IFNA((VLOOKUP(A39,CLASS!A:AY,4,FALSE)),"")</f>
        <v>Haffenden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VLOOKUP(B36,CLASS!B:AH,29,FALSE)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ref="T39:T42" si="6">IF(R108&gt;=1,R108,"")</f>
        <v/>
      </c>
    </row>
    <row r="40" spans="1:48" x14ac:dyDescent="0.35">
      <c r="A40">
        <f>CLASS!A40</f>
        <v>88473</v>
      </c>
      <c r="B40" t="str">
        <f>CLASS!B40</f>
        <v>EE88473</v>
      </c>
      <c r="C40" t="str">
        <f>_xlfn.IFNA((VLOOKUP(A40,CLASS!A:AY,3,FALSE)),"")</f>
        <v>Robert</v>
      </c>
      <c r="D40" t="str">
        <f>_xlfn.IFNA((VLOOKUP(A40,CLASS!A:AY,4,FALSE)),"")</f>
        <v>Taylor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VLOOKUP(B37,CLASS!B:AH,29,FALSE)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6"/>
        <v/>
      </c>
    </row>
    <row r="41" spans="1:48" hidden="1" x14ac:dyDescent="0.35">
      <c r="A41">
        <f>CLASS!A41</f>
        <v>99919</v>
      </c>
      <c r="B41" t="str">
        <f>CLASS!B41</f>
        <v>EE99919</v>
      </c>
      <c r="C41" t="str">
        <f>_xlfn.IFNA((VLOOKUP(A41,CLASS!A:AY,3,FALSE)),"")</f>
        <v>Matthew</v>
      </c>
      <c r="D41" t="str">
        <f>_xlfn.IFNA((VLOOKUP(A41,CLASS!A:AY,4,FALSE)),"")</f>
        <v>Sheppard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6"/>
        <v/>
      </c>
    </row>
    <row r="42" spans="1:48" x14ac:dyDescent="0.35">
      <c r="A42">
        <f>CLASS!A42</f>
        <v>126704</v>
      </c>
      <c r="B42" t="str">
        <f>CLASS!B42</f>
        <v>EE126704</v>
      </c>
      <c r="C42" t="str">
        <f>_xlfn.IFNA((VLOOKUP(A42,CLASS!A:AY,3,FALSE)),"")</f>
        <v>Jussi</v>
      </c>
      <c r="D42" t="str">
        <f>_xlfn.IFNA((VLOOKUP(A42,CLASS!A:AY,4,FALSE)),"")</f>
        <v>Maki-Hokkonen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VLOOKUP(B39,CLASS!B:AH,29,FALSE)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6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hidden="1" x14ac:dyDescent="0.35">
      <c r="A43">
        <f>CLASS!A43</f>
        <v>123128</v>
      </c>
      <c r="B43" t="str">
        <f>CLASS!B43</f>
        <v>EE123128</v>
      </c>
      <c r="C43" t="str">
        <f>_xlfn.IFNA((VLOOKUP(A43,CLASS!A:AY,3,FALSE)),"")</f>
        <v>Brody</v>
      </c>
      <c r="D43" t="str">
        <f>_xlfn.IFNA((VLOOKUP(A43,CLASS!A:AY,4,FALSE)),"")</f>
        <v>Woollard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JNR</v>
      </c>
      <c r="J43" t="str">
        <f>_xlfn.IFNA((VLOOKUP(A43,CLASS!A:AY,10,FALSE)),"")</f>
        <v>DOV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</row>
    <row r="44" spans="1:48" x14ac:dyDescent="0.35">
      <c r="A44">
        <f>CLASS!A44</f>
        <v>128615</v>
      </c>
      <c r="B44" t="str">
        <f>CLASS!B44</f>
        <v>EE128615</v>
      </c>
      <c r="C44" t="str">
        <f>_xlfn.IFNA((VLOOKUP(A44,CLASS!A:AY,3,FALSE)),"")</f>
        <v>Kevin</v>
      </c>
      <c r="D44" t="str">
        <f>_xlfn.IFNA((VLOOKUP(A44,CLASS!A:AY,4,FALSE)),"")</f>
        <v>Cummins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VLOOKUP(B41,CLASS!B:AH,29,FALSE)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</row>
    <row r="45" spans="1:48" x14ac:dyDescent="0.35">
      <c r="A45">
        <f>CLASS!A45</f>
        <v>124370</v>
      </c>
      <c r="B45" t="str">
        <f>CLASS!B45</f>
        <v>EE124370</v>
      </c>
      <c r="C45" t="str">
        <f>_xlfn.IFNA((VLOOKUP(A45,CLASS!A:AY,3,FALSE)),"")</f>
        <v>Amy</v>
      </c>
      <c r="D45" t="str">
        <f>_xlfn.IFNA((VLOOKUP(A45,CLASS!A:AY,4,FALSE)),"")</f>
        <v>Easeman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LDJ</v>
      </c>
      <c r="J45" t="str">
        <f>_xlfn.IFNA((VLOOKUP(A45,CLASS!A:AY,10,FALSE)),"")</f>
        <v>EJC</v>
      </c>
      <c r="K45" t="str">
        <f>_xlfn.IFNA((VLOOKUP(J45,DivisionLookup!A:B,2,FALSE)),"")</f>
        <v>South</v>
      </c>
      <c r="L45">
        <f>VLOOKUP(B42,CLASS!B:AH,29,FALSE)</f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ref="T45:T48" si="7">IF(R114&gt;=1,R114,"")</f>
        <v/>
      </c>
    </row>
    <row r="46" spans="1:48" x14ac:dyDescent="0.35">
      <c r="A46">
        <f>CLASS!A46</f>
        <v>125734</v>
      </c>
      <c r="B46" t="str">
        <f>CLASS!B46</f>
        <v>EE125734</v>
      </c>
      <c r="C46" t="str">
        <f>_xlfn.IFNA((VLOOKUP(A46,CLASS!A:AY,3,FALSE)),"")</f>
        <v>Stephen</v>
      </c>
      <c r="D46" t="str">
        <f>_xlfn.IFNA((VLOOKUP(A46,CLASS!A:AY,4,FALSE)),"")</f>
        <v>Harrup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CAM</v>
      </c>
      <c r="K46" t="str">
        <f>_xlfn.IFNA((VLOOKUP(J46,DivisionLookup!A:B,2,FALSE)),"")</f>
        <v>North</v>
      </c>
      <c r="L46">
        <f>VLOOKUP(B43,CLASS!B:AH,29,FALSE)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7"/>
        <v/>
      </c>
    </row>
    <row r="47" spans="1:48" x14ac:dyDescent="0.35">
      <c r="A47">
        <f>CLASS!A47</f>
        <v>110569</v>
      </c>
      <c r="B47" t="str">
        <f>CLASS!B47</f>
        <v>EE110569</v>
      </c>
      <c r="C47" t="str">
        <f>_xlfn.IFNA((VLOOKUP(A47,CLASS!A:AY,3,FALSE)),"")</f>
        <v>Dean</v>
      </c>
      <c r="D47" t="str">
        <f>_xlfn.IFNA((VLOOKUP(A47,CLASS!A:AY,4,FALSE)),"")</f>
        <v>Quince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>
        <f>VLOOKUP(B44,CLASS!B:AH,29,FALSE)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7"/>
        <v/>
      </c>
    </row>
    <row r="48" spans="1:48" hidden="1" x14ac:dyDescent="0.35">
      <c r="A48">
        <f>CLASS!A48</f>
        <v>71507</v>
      </c>
      <c r="B48" t="str">
        <f>CLASS!B48</f>
        <v>EE71507</v>
      </c>
      <c r="C48" t="str">
        <f>_xlfn.IFNA((VLOOKUP(A48,CLASS!A:AY,3,FALSE)),"")</f>
        <v>Stuart</v>
      </c>
      <c r="D48" t="str">
        <f>_xlfn.IFNA((VLOOKUP(A48,CLASS!A:AY,4,FALSE)),"")</f>
        <v>Earl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7"/>
        <v/>
      </c>
    </row>
    <row r="49" spans="1:48" x14ac:dyDescent="0.35">
      <c r="A49">
        <f>CLASS!A49</f>
        <v>89952</v>
      </c>
      <c r="B49" t="str">
        <f>CLASS!B49</f>
        <v>EE89952</v>
      </c>
      <c r="C49" t="str">
        <f>_xlfn.IFNA((VLOOKUP(A49,CLASS!A:AY,3,FALSE)),"")</f>
        <v>Alan</v>
      </c>
      <c r="D49" t="str">
        <f>_xlfn.IFNA((VLOOKUP(A49,CLASS!A:AY,4,FALSE)),"")</f>
        <v>Stronge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VET</v>
      </c>
      <c r="J49" t="str">
        <f>_xlfn.IFNA((VLOOKUP(A49,CLASS!A:AY,10,FALSE)),"")</f>
        <v>CAM</v>
      </c>
      <c r="K49" t="str">
        <f>_xlfn.IFNA((VLOOKUP(J49,DivisionLookup!A:B,2,FALSE)),"")</f>
        <v>North</v>
      </c>
      <c r="L49">
        <f>VLOOKUP(B46,CLASS!B:AH,29,FALSE)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</row>
    <row r="50" spans="1:48" hidden="1" x14ac:dyDescent="0.35">
      <c r="A50">
        <f>CLASS!A50</f>
        <v>133354</v>
      </c>
      <c r="B50" t="str">
        <f>CLASS!B50</f>
        <v>EE133354</v>
      </c>
      <c r="C50" t="str">
        <f>_xlfn.IFNA((VLOOKUP(A50,CLASS!A:AY,3,FALSE)),"")</f>
        <v>James</v>
      </c>
      <c r="D50" t="str">
        <f>_xlfn.IFNA((VLOOKUP(A50,CLASS!A:AY,4,FALSE)),"")</f>
        <v>Bailey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CAM</v>
      </c>
      <c r="K50" t="str">
        <f>_xlfn.IFNA((VLOOKUP(J50,DivisionLookup!A:B,2,FALSE)),"")</f>
        <v>North</v>
      </c>
      <c r="L50">
        <f>VLOOKUP(B50,CLASS!B:AH,21,FALSE)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>IF(R119&gt;=1,R119,"")</f>
        <v/>
      </c>
    </row>
    <row r="51" spans="1:48" x14ac:dyDescent="0.35">
      <c r="A51">
        <f>CLASS!A51</f>
        <v>2009</v>
      </c>
      <c r="B51" t="str">
        <f>CLASS!B51</f>
        <v>EE2009</v>
      </c>
      <c r="C51" t="str">
        <f>_xlfn.IFNA((VLOOKUP(A51,CLASS!A:AY,3,FALSE)),"")</f>
        <v>Dennis</v>
      </c>
      <c r="D51" t="str">
        <f>_xlfn.IFNA((VLOOKUP(A51,CLASS!A:AY,4,FALSE)),"")</f>
        <v>Pettitt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VET</v>
      </c>
      <c r="J51" t="str">
        <f>_xlfn.IFNA((VLOOKUP(A51,CLASS!A:AY,10,FALSE)),"")</f>
        <v>CAM</v>
      </c>
      <c r="K51" t="str">
        <f>_xlfn.IFNA((VLOOKUP(J51,DivisionLookup!A:B,2,FALSE)),"")</f>
        <v>North</v>
      </c>
      <c r="L51">
        <f>VLOOKUP(B48,CLASS!B:AH,29,FALSE)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</row>
    <row r="52" spans="1:48" x14ac:dyDescent="0.35">
      <c r="A52">
        <f>CLASS!A52</f>
        <v>127777</v>
      </c>
      <c r="B52" t="str">
        <f>CLASS!B52</f>
        <v>EE127777</v>
      </c>
      <c r="C52" t="str">
        <f>_xlfn.IFNA((VLOOKUP(A52,CLASS!A:AY,3,FALSE)),"")</f>
        <v>John</v>
      </c>
      <c r="D52" t="str">
        <f>_xlfn.IFNA((VLOOKUP(A52,CLASS!A:AY,4,FALSE)),"")</f>
        <v>Cooper</v>
      </c>
      <c r="E52" t="str">
        <f>_xlfn.IFNA(VLOOKUP(A52,CLASS!A:I,5,FALSE),"")</f>
        <v>A</v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VLOOKUP(B49,CLASS!B:AH,29,FALSE)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ref="T52:T55" si="8">IF(R121&gt;=1,R121,"")</f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CLASS!A53</f>
        <v>127058</v>
      </c>
      <c r="B53" t="str">
        <f>CLASS!B53</f>
        <v>EE127058</v>
      </c>
      <c r="C53" t="str">
        <f>_xlfn.IFNA((VLOOKUP(A53,CLASS!A:AY,3,FALSE)),"")</f>
        <v>Rebecca</v>
      </c>
      <c r="D53" t="str">
        <f>_xlfn.IFNA((VLOOKUP(A53,CLASS!A:AY,4,FALSE)),"")</f>
        <v>Clifton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LDY</v>
      </c>
      <c r="J53" t="str">
        <f>_xlfn.IFNA((VLOOKUP(A53,CLASS!A:AY,10,FALSE)),"")</f>
        <v>ST</v>
      </c>
      <c r="K53" t="str">
        <f>_xlfn.IFNA((VLOOKUP(J53,DivisionLookup!A:B,2,FALSE)),"")</f>
        <v>North</v>
      </c>
      <c r="L53">
        <f>VLOOKUP(B53,CLASS!B:AH,21,FALSE)</f>
        <v>0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8"/>
        <v/>
      </c>
    </row>
    <row r="54" spans="1:48" x14ac:dyDescent="0.35">
      <c r="A54">
        <f>CLASS!A54</f>
        <v>135536</v>
      </c>
      <c r="B54" t="str">
        <f>CLASS!B54</f>
        <v>EE135536</v>
      </c>
      <c r="C54" t="str">
        <f>_xlfn.IFNA((VLOOKUP(A54,CLASS!A:AY,3,FALSE)),"")</f>
        <v>Daniel</v>
      </c>
      <c r="D54" t="str">
        <f>_xlfn.IFNA((VLOOKUP(A54,CLASS!A:AY,4,FALSE)),"")</f>
        <v>King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CLT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VLOOKUP(B51,CLASS!B:AH,29,FALSE)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8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hidden="1" x14ac:dyDescent="0.35">
      <c r="A55">
        <f>CLASS!A55</f>
        <v>131219</v>
      </c>
      <c r="B55" t="str">
        <f>CLASS!B55</f>
        <v>EE131219</v>
      </c>
      <c r="C55" t="str">
        <f>_xlfn.IFNA((VLOOKUP(A55,CLASS!A:AY,3,FALSE)),"")</f>
        <v>Mark</v>
      </c>
      <c r="D55" t="str">
        <f>_xlfn.IFNA((VLOOKUP(A55,CLASS!A:AY,4,FALSE)),"")</f>
        <v>Hobbs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VLOOKUP(B55,CLASS!B:AH,21,FALSE)</f>
        <v>81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86</v>
      </c>
      <c r="S55" t="str">
        <f t="shared" si="1"/>
        <v/>
      </c>
      <c r="T55" t="str">
        <f t="shared" si="8"/>
        <v/>
      </c>
    </row>
    <row r="56" spans="1:48" hidden="1" x14ac:dyDescent="0.35">
      <c r="A56">
        <f>CLASS!A56</f>
        <v>88361</v>
      </c>
      <c r="B56" t="str">
        <f>CLASS!B56</f>
        <v>EE88361</v>
      </c>
      <c r="C56" t="str">
        <f>_xlfn.IFNA((VLOOKUP(A56,CLASS!A:AY,3,FALSE)),"")</f>
        <v>Tony</v>
      </c>
      <c r="D56" t="str">
        <f>_xlfn.IFNA((VLOOKUP(A56,CLASS!A:AY,4,FALSE)),"")</f>
        <v>Leonard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VET</v>
      </c>
      <c r="J56" t="str">
        <f>_xlfn.IFNA((VLOOKUP(A56,CLASS!A:AY,10,FALSE)),"")</f>
        <v>ST</v>
      </c>
      <c r="K56" t="str">
        <f>_xlfn.IFNA((VLOOKUP(J56,DivisionLookup!A:B,2,FALSE)),"")</f>
        <v>North</v>
      </c>
      <c r="L56">
        <f>VLOOKUP(B56,CLASS!B:AH,21,FALSE)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</row>
    <row r="57" spans="1:48" x14ac:dyDescent="0.35">
      <c r="A57">
        <f>CLASS!A57</f>
        <v>61</v>
      </c>
      <c r="B57" t="str">
        <f>CLASS!B57</f>
        <v>EE61</v>
      </c>
      <c r="C57" t="str">
        <f>_xlfn.IFNA((VLOOKUP(A57,CLASS!A:AY,3,FALSE)),"")</f>
        <v>Chris</v>
      </c>
      <c r="D57" t="str">
        <f>_xlfn.IFNA((VLOOKUP(A57,CLASS!A:AY,4,FALSE)),"")</f>
        <v>Morgan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VLOOKUP(B54,CLASS!B:AH,29,FALSE)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>IF(R126&gt;=1,R126,"")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hidden="1" x14ac:dyDescent="0.35">
      <c r="A58">
        <f>CLASS!A58</f>
        <v>50101</v>
      </c>
      <c r="B58" t="str">
        <f>CLASS!B58</f>
        <v>EE50101</v>
      </c>
      <c r="C58" t="str">
        <f>_xlfn.IFNA((VLOOKUP(A58,CLASS!A:AY,3,FALSE)),"")</f>
        <v>Adrian</v>
      </c>
      <c r="D58" t="str">
        <f>_xlfn.IFNA((VLOOKUP(A58,CLASS!A:AY,4,FALSE)),"")</f>
        <v>Samways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VLOOKUP(B58,CLASS!B:AH,21,FALSE)</f>
        <v>82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87</v>
      </c>
      <c r="S58" t="str">
        <f t="shared" si="1"/>
        <v/>
      </c>
    </row>
    <row r="59" spans="1:48" x14ac:dyDescent="0.35">
      <c r="A59">
        <f>CLASS!A59</f>
        <v>118844</v>
      </c>
      <c r="B59" t="str">
        <f>CLASS!B59</f>
        <v>EE118844</v>
      </c>
      <c r="C59" t="str">
        <f>_xlfn.IFNA((VLOOKUP(A59,CLASS!A:AY,3,FALSE)),"")</f>
        <v>Alan</v>
      </c>
      <c r="D59" t="str">
        <f>_xlfn.IFNA((VLOOKUP(A59,CLASS!A:AY,4,FALSE)),"")</f>
        <v>Tyte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SNR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f>VLOOKUP(B56,CLASS!B:AH,29,FALSE)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</row>
    <row r="60" spans="1:48" hidden="1" x14ac:dyDescent="0.35">
      <c r="A60">
        <f>CLASS!A60</f>
        <v>133056</v>
      </c>
      <c r="B60" t="str">
        <f>CLASS!B60</f>
        <v>EE133056</v>
      </c>
      <c r="C60" t="str">
        <f>_xlfn.IFNA((VLOOKUP(A60,CLASS!A:AY,3,FALSE)),"")</f>
        <v>David</v>
      </c>
      <c r="D60" t="str">
        <f>_xlfn.IFNA((VLOOKUP(A60,CLASS!A:AY,4,FALSE)),"")</f>
        <v>Lucas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VLOOKUP(B60,CLASS!B:AH,21,FALSE)</f>
        <v>79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84</v>
      </c>
      <c r="S60" t="str">
        <f t="shared" si="1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hidden="1" x14ac:dyDescent="0.35">
      <c r="A61">
        <f>CLASS!A61</f>
        <v>122340</v>
      </c>
      <c r="B61" t="str">
        <f>CLASS!B61</f>
        <v>EE122340</v>
      </c>
      <c r="C61" t="str">
        <f>_xlfn.IFNA((VLOOKUP(A61,CLASS!A:AY,3,FALSE)),"")</f>
        <v>Stephen</v>
      </c>
      <c r="D61" t="str">
        <f>_xlfn.IFNA((VLOOKUP(A61,CLASS!A:AY,4,FALSE)),"")</f>
        <v>Ogden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</row>
    <row r="62" spans="1:48" hidden="1" x14ac:dyDescent="0.35">
      <c r="A62">
        <f>CLASS!A62</f>
        <v>129846</v>
      </c>
      <c r="B62" t="str">
        <f>CLASS!B62</f>
        <v>EE129846</v>
      </c>
      <c r="C62" t="str">
        <f>_xlfn.IFNA((VLOOKUP(A62,CLASS!A:AY,3,FALSE)),"")</f>
        <v>Christopher</v>
      </c>
      <c r="D62" t="str">
        <f>_xlfn.IFNA((VLOOKUP(A62,CLASS!A:AY,4,FALSE)),"")</f>
        <v>Peacock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VLOOKUP(B62,CLASS!B:AH,21,FALSE)</f>
        <v>79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84</v>
      </c>
      <c r="S62" t="str">
        <f t="shared" si="1"/>
        <v/>
      </c>
      <c r="T62" t="str">
        <f>IF(R131&gt;=1,R131,"")</f>
        <v/>
      </c>
    </row>
    <row r="63" spans="1:48" hidden="1" x14ac:dyDescent="0.35">
      <c r="A63">
        <f>CLASS!A63</f>
        <v>114307</v>
      </c>
      <c r="B63" t="str">
        <f>CLASS!B63</f>
        <v>EE114307</v>
      </c>
      <c r="C63" t="str">
        <f>_xlfn.IFNA((VLOOKUP(A63,CLASS!A:AY,3,FALSE)),"")</f>
        <v>Karl</v>
      </c>
      <c r="D63" t="str">
        <f>_xlfn.IFNA((VLOOKUP(A63,CLASS!A:AY,4,FALSE)),"")</f>
        <v>Burnage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ST</v>
      </c>
      <c r="K63" t="str">
        <f>_xlfn.IFNA((VLOOKUP(J63,DivisionLookup!A:B,2,FALSE)),"")</f>
        <v>North</v>
      </c>
      <c r="L63">
        <f>VLOOKUP(B63,CLASS!B:AH,21,FALSE)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x14ac:dyDescent="0.35">
      <c r="A64">
        <f>CLASS!A64</f>
        <v>128767</v>
      </c>
      <c r="B64" t="str">
        <f>CLASS!B64</f>
        <v>EE128767</v>
      </c>
      <c r="C64" t="str">
        <f>_xlfn.IFNA((VLOOKUP(A64,CLASS!A:AY,3,FALSE)),"")</f>
        <v>Martin</v>
      </c>
      <c r="D64" t="str">
        <f>_xlfn.IFNA((VLOOKUP(A64,CLASS!A:AY,4,FALSE)),"")</f>
        <v>Walmsley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DOV</v>
      </c>
      <c r="K64" t="str">
        <f>_xlfn.IFNA((VLOOKUP(J64,DivisionLookup!A:B,2,FALSE)),"")</f>
        <v>North</v>
      </c>
      <c r="L64">
        <f>VLOOKUP(B61,CLASS!B:AH,29,FALSE)</f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>IF(R133&gt;=1,R133,"")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35">
      <c r="A65">
        <f>CLASS!A65</f>
        <v>128552</v>
      </c>
      <c r="B65" t="str">
        <f>CLASS!B65</f>
        <v>EE128552</v>
      </c>
      <c r="C65" t="str">
        <f>_xlfn.IFNA((VLOOKUP(A65,CLASS!A:AY,3,FALSE)),"")</f>
        <v>David</v>
      </c>
      <c r="D65" t="str">
        <f>_xlfn.IFNA((VLOOKUP(A65,CLASS!A:AY,4,FALSE)),"")</f>
        <v>Green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VLOOKUP(B62,CLASS!B:AH,29,FALSE)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hidden="1" x14ac:dyDescent="0.35">
      <c r="A66">
        <f>CLASS!A66</f>
        <v>116236</v>
      </c>
      <c r="B66" t="str">
        <f>CLASS!B66</f>
        <v>EE116236</v>
      </c>
      <c r="C66" t="str">
        <f>_xlfn.IFNA((VLOOKUP(A66,CLASS!A:AY,3,FALSE)),"")</f>
        <v>Adrian</v>
      </c>
      <c r="D66" t="str">
        <f>_xlfn.IFNA((VLOOKUP(A66,CLASS!A:AY,4,FALSE)),"")</f>
        <v>Salt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SNR</v>
      </c>
      <c r="J66" t="str">
        <f>_xlfn.IFNA((VLOOKUP(A66,CLASS!A:AY,10,FALSE)),"")</f>
        <v>DOV</v>
      </c>
      <c r="K66" t="str">
        <f>_xlfn.IFNA((VLOOKUP(J66,DivisionLookup!A:B,2,FALSE)),"")</f>
        <v>North</v>
      </c>
      <c r="L66">
        <f>VLOOKUP(B66,CLASS!B:AH,21,FALSE)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  <c r="T66" t="str">
        <f t="shared" ref="T66:T70" si="9">IF(R135&gt;=1,R135,"")</f>
        <v/>
      </c>
    </row>
    <row r="67" spans="1:48" hidden="1" x14ac:dyDescent="0.35">
      <c r="A67">
        <f>CLASS!A67</f>
        <v>92229</v>
      </c>
      <c r="B67" t="str">
        <f>CLASS!B67</f>
        <v>EE92229</v>
      </c>
      <c r="C67" t="str">
        <f>_xlfn.IFNA((VLOOKUP(A67,CLASS!A:AY,3,FALSE)),"")</f>
        <v>Dean</v>
      </c>
      <c r="D67" t="str">
        <f>_xlfn.IFNA((VLOOKUP(A67,CLASS!A:AY,4,FALSE)),"")</f>
        <v>Cann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CAM</v>
      </c>
      <c r="K67" t="str">
        <f>_xlfn.IFNA((VLOOKUP(J67,DivisionLookup!A:B,2,FALSE)),"")</f>
        <v>North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10">_xlfn.IFNA(IF(IF(L67,L67+M67,0)&lt;=100,IF(L67,L67+M67,0),100),)</f>
        <v>0</v>
      </c>
      <c r="S67" t="str">
        <f t="shared" ref="S67:S130" si="11">IF(R137&gt;1,J137,"")</f>
        <v/>
      </c>
      <c r="T67" t="str">
        <f t="shared" si="9"/>
        <v/>
      </c>
    </row>
    <row r="68" spans="1:48" hidden="1" x14ac:dyDescent="0.35">
      <c r="A68">
        <f>CLASS!A68</f>
        <v>107279</v>
      </c>
      <c r="B68" t="str">
        <f>CLASS!B68</f>
        <v>EE107279</v>
      </c>
      <c r="C68" t="str">
        <f>_xlfn.IFNA((VLOOKUP(A68,CLASS!A:AY,3,FALSE)),"")</f>
        <v>Andrew</v>
      </c>
      <c r="D68" t="str">
        <f>_xlfn.IFNA((VLOOKUP(A68,CLASS!A:AY,4,FALSE)),"")</f>
        <v>Anderson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VLOOKUP(B68,CLASS!B:AH,21,FALSE)</f>
        <v>77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10"/>
        <v>82</v>
      </c>
      <c r="S68" t="str">
        <f t="shared" si="11"/>
        <v/>
      </c>
      <c r="T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35">
      <c r="A69">
        <f>CLASS!A69</f>
        <v>133250</v>
      </c>
      <c r="B69" t="str">
        <f>CLASS!B69</f>
        <v>EE133250</v>
      </c>
      <c r="C69" t="str">
        <f>_xlfn.IFNA((VLOOKUP(A69,CLASS!A:AY,3,FALSE)),"")</f>
        <v>James</v>
      </c>
      <c r="D69" t="str">
        <f>_xlfn.IFNA((VLOOKUP(A69,CLASS!A:AY,4,FALSE)),"")</f>
        <v>Yarrow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CAM</v>
      </c>
      <c r="K69" t="str">
        <f>_xlfn.IFNA((VLOOKUP(J69,DivisionLookup!A:B,2,FALSE)),"")</f>
        <v>North</v>
      </c>
      <c r="L69">
        <f>VLOOKUP(B66,CLASS!B:AH,29,FALSE)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10"/>
        <v>0</v>
      </c>
      <c r="S69" t="str">
        <f t="shared" si="11"/>
        <v/>
      </c>
      <c r="T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hidden="1" x14ac:dyDescent="0.35">
      <c r="A70">
        <f>CLASS!A70</f>
        <v>12063</v>
      </c>
      <c r="B70" t="str">
        <f>CLASS!B70</f>
        <v>EE12063</v>
      </c>
      <c r="C70" t="str">
        <f>_xlfn.IFNA((VLOOKUP(A70,CLASS!A:AY,3,FALSE)),"")</f>
        <v>Richard</v>
      </c>
      <c r="D70" t="str">
        <f>_xlfn.IFNA((VLOOKUP(A70,CLASS!A:AY,4,FALSE)),"")</f>
        <v>Allen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VET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VLOOKUP(B70,CLASS!B:AH,21,FALSE)</f>
        <v>62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10"/>
        <v>67</v>
      </c>
      <c r="S70" t="str">
        <f t="shared" si="11"/>
        <v/>
      </c>
      <c r="T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CLASS!A71</f>
        <v>129598</v>
      </c>
      <c r="B71" t="str">
        <f>CLASS!B71</f>
        <v>EE129598</v>
      </c>
      <c r="C71" t="str">
        <f>_xlfn.IFNA((VLOOKUP(A71,CLASS!A:AY,3,FALSE)),"")</f>
        <v>James</v>
      </c>
      <c r="D71" t="str">
        <f>_xlfn.IFNA((VLOOKUP(A71,CLASS!A:AY,4,FALSE)),"")</f>
        <v>Mcguire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VLOOKUP(B68,CLASS!B:AH,29,FALSE)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10"/>
        <v>0</v>
      </c>
      <c r="S71" t="str">
        <f t="shared" si="11"/>
        <v/>
      </c>
      <c r="V71" s="6"/>
      <c r="W71" s="6"/>
      <c r="X71" s="6"/>
      <c r="Y71" s="6"/>
    </row>
    <row r="72" spans="1:48" hidden="1" x14ac:dyDescent="0.35">
      <c r="A72">
        <f>CLASS!A72</f>
        <v>136620</v>
      </c>
      <c r="B72" t="str">
        <f>CLASS!B72</f>
        <v>EE136620</v>
      </c>
      <c r="C72" t="str">
        <f>_xlfn.IFNA((VLOOKUP(A72,CLASS!A:AY,3,FALSE)),"")</f>
        <v>Oliver</v>
      </c>
      <c r="D72" t="str">
        <f>_xlfn.IFNA((VLOOKUP(A72,CLASS!A:AY,4,FALSE)),"")</f>
        <v>Raymond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10"/>
        <v>0</v>
      </c>
      <c r="S72" t="str">
        <f t="shared" si="11"/>
        <v/>
      </c>
      <c r="T72" t="str">
        <f t="shared" ref="T72:T74" si="12">IF(R141&gt;=1,R141,"")</f>
        <v/>
      </c>
    </row>
    <row r="73" spans="1:48" hidden="1" x14ac:dyDescent="0.35">
      <c r="A73">
        <f>CLASS!A73</f>
        <v>110699</v>
      </c>
      <c r="B73" t="str">
        <f>CLASS!B73</f>
        <v>EE110699</v>
      </c>
      <c r="C73" t="str">
        <f>_xlfn.IFNA((VLOOKUP(A73,CLASS!A:AY,3,FALSE)),"")</f>
        <v>Steve</v>
      </c>
      <c r="D73" t="str">
        <f>_xlfn.IFNA((VLOOKUP(A73,CLASS!A:AY,4,FALSE)),"")</f>
        <v>Pinchin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VET</v>
      </c>
      <c r="J73" t="str">
        <f>_xlfn.IFNA((VLOOKUP(A73,CLASS!A:AY,10,FALSE)),"")</f>
        <v>EJC</v>
      </c>
      <c r="K73" t="str">
        <f>_xlfn.IFNA((VLOOKUP(J73,DivisionLookup!A:B,2,FALSE)),"")</f>
        <v>South</v>
      </c>
      <c r="L73">
        <f>VLOOKUP(B73,CLASS!B:AH,21,FALSE)</f>
        <v>61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10"/>
        <v>66</v>
      </c>
      <c r="S73" t="str">
        <f t="shared" si="11"/>
        <v/>
      </c>
      <c r="T73" t="str">
        <f t="shared" si="12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35">
      <c r="A74">
        <f>CLASS!A74</f>
        <v>134610</v>
      </c>
      <c r="B74" t="str">
        <f>CLASS!B74</f>
        <v>EE134610</v>
      </c>
      <c r="C74" t="str">
        <f>_xlfn.IFNA((VLOOKUP(A74,CLASS!A:AY,3,FALSE)),"")</f>
        <v>Allen</v>
      </c>
      <c r="D74" t="str">
        <f>_xlfn.IFNA((VLOOKUP(A74,CLASS!A:AY,4,FALSE)),"")</f>
        <v>Carriere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VLOOKUP(B71,CLASS!B:AH,29,FALSE)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10"/>
        <v>0</v>
      </c>
      <c r="S74" t="str">
        <f t="shared" si="11"/>
        <v/>
      </c>
      <c r="T74" t="str">
        <f t="shared" si="12"/>
        <v/>
      </c>
    </row>
    <row r="75" spans="1:48" x14ac:dyDescent="0.35">
      <c r="A75">
        <f>CLASS!A75</f>
        <v>121767</v>
      </c>
      <c r="B75" t="str">
        <f>CLASS!B75</f>
        <v>EE121767</v>
      </c>
      <c r="C75" t="str">
        <f>_xlfn.IFNA((VLOOKUP(A75,CLASS!A:AY,3,FALSE)),"")</f>
        <v>David</v>
      </c>
      <c r="D75" t="str">
        <f>_xlfn.IFNA((VLOOKUP(A75,CLASS!A:AY,4,FALSE)),"")</f>
        <v>Spackman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VET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VLOOKUP(B72,CLASS!B:AH,29,FALSE)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10"/>
        <v>0</v>
      </c>
      <c r="S75" t="str">
        <f t="shared" si="11"/>
        <v/>
      </c>
    </row>
    <row r="76" spans="1:48" x14ac:dyDescent="0.35">
      <c r="A76">
        <f>CLASS!A76</f>
        <v>133480</v>
      </c>
      <c r="B76" t="str">
        <f>CLASS!B76</f>
        <v>EE133480</v>
      </c>
      <c r="C76" t="str">
        <f>_xlfn.IFNA((VLOOKUP(A76,CLASS!A:AY,3,FALSE)),"")</f>
        <v>Harry</v>
      </c>
      <c r="D76" t="str">
        <f>_xlfn.IFNA((VLOOKUP(A76,CLASS!A:AY,4,FALSE)),"")</f>
        <v>Piercy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CLT</v>
      </c>
      <c r="J76" t="str">
        <f>_xlfn.IFNA((VLOOKUP(A76,CLASS!A:AY,10,FALSE)),"")</f>
        <v>ST</v>
      </c>
      <c r="K76" t="str">
        <f>_xlfn.IFNA((VLOOKUP(J76,DivisionLookup!A:B,2,FALSE)),"")</f>
        <v>North</v>
      </c>
      <c r="L76">
        <f>VLOOKUP(B73,CLASS!B:AH,29,FALSE)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10"/>
        <v>0</v>
      </c>
      <c r="S76" t="str">
        <f t="shared" si="11"/>
        <v/>
      </c>
    </row>
    <row r="77" spans="1:48" x14ac:dyDescent="0.35">
      <c r="A77">
        <f>CLASS!A77</f>
        <v>136316</v>
      </c>
      <c r="B77" t="str">
        <f>CLASS!B77</f>
        <v>EE136316</v>
      </c>
      <c r="C77" t="str">
        <f>_xlfn.IFNA((VLOOKUP(A77,CLASS!A:AY,3,FALSE)),"")</f>
        <v>Darcy</v>
      </c>
      <c r="D77" t="str">
        <f>_xlfn.IFNA((VLOOKUP(A77,CLASS!A:AY,4,FALSE)),"")</f>
        <v>McBride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CLT</v>
      </c>
      <c r="J77" t="str">
        <f>_xlfn.IFNA((VLOOKUP(A77,CLASS!A:AY,10,FALSE)),"")</f>
        <v>AGL</v>
      </c>
      <c r="K77" t="str">
        <f>_xlfn.IFNA((VLOOKUP(J77,DivisionLookup!A:B,2,FALSE)),"")</f>
        <v>South</v>
      </c>
      <c r="L77">
        <f>VLOOKUP(B74,CLASS!B:AH,29,FALSE)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10"/>
        <v>0</v>
      </c>
      <c r="S77" t="str">
        <f t="shared" si="11"/>
        <v/>
      </c>
      <c r="V77" s="6"/>
      <c r="W77" s="6"/>
      <c r="X77" s="6"/>
      <c r="Y77" s="6"/>
    </row>
    <row r="78" spans="1:48" x14ac:dyDescent="0.35">
      <c r="A78">
        <f>CLASS!A78</f>
        <v>81785</v>
      </c>
      <c r="B78" t="str">
        <f>CLASS!B78</f>
        <v>EE81785</v>
      </c>
      <c r="C78" t="str">
        <f>_xlfn.IFNA((VLOOKUP(A78,CLASS!A:AY,3,FALSE)),"")</f>
        <v>Nigel</v>
      </c>
      <c r="D78" t="str">
        <f>_xlfn.IFNA((VLOOKUP(A78,CLASS!A:AY,4,FALSE)),"")</f>
        <v>Kent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VET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VLOOKUP(B75,CLASS!B:AH,29,FALSE)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10"/>
        <v>0</v>
      </c>
      <c r="S78" t="str">
        <f t="shared" si="11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CLASS!A79</f>
        <v>133490</v>
      </c>
      <c r="B79" t="str">
        <f>CLASS!B79</f>
        <v>EE133490</v>
      </c>
      <c r="C79" t="str">
        <f>_xlfn.IFNA((VLOOKUP(A79,CLASS!A:AY,3,FALSE)),"")</f>
        <v>Colin</v>
      </c>
      <c r="D79" t="str">
        <f>_xlfn.IFNA((VLOOKUP(A79,CLASS!A:AY,4,FALSE)),"")</f>
        <v>Ferguson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VLOOKUP(B76,CLASS!B:AH,29,FALSE)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10"/>
        <v>0</v>
      </c>
      <c r="S79" t="str">
        <f t="shared" si="11"/>
        <v/>
      </c>
    </row>
    <row r="80" spans="1:48" hidden="1" x14ac:dyDescent="0.35">
      <c r="A80">
        <f>CLASS!A80</f>
        <v>124977</v>
      </c>
      <c r="B80" t="str">
        <f>CLASS!B80</f>
        <v>EE124977</v>
      </c>
      <c r="C80" t="str">
        <f>_xlfn.IFNA((VLOOKUP(A80,CLASS!A:AY,3,FALSE)),"")</f>
        <v>Robert</v>
      </c>
      <c r="D80" t="str">
        <f>_xlfn.IFNA((VLOOKUP(A80,CLASS!A:AY,4,FALSE)),"")</f>
        <v>Dawson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VLOOKUP(B80,CLASS!B:AH,21,FALSE)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10"/>
        <v>0</v>
      </c>
      <c r="S80" t="str">
        <f t="shared" si="11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CLASS!A81</f>
        <v>109844</v>
      </c>
      <c r="B81" t="str">
        <f>CLASS!B81</f>
        <v>EE109844</v>
      </c>
      <c r="C81" t="str">
        <f>_xlfn.IFNA((VLOOKUP(A81,CLASS!A:AY,3,FALSE)),"")</f>
        <v>Christopher</v>
      </c>
      <c r="D81" t="str">
        <f>_xlfn.IFNA((VLOOKUP(A81,CLASS!A:AY,4,FALSE)),"")</f>
        <v>Goodman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VLOOKUP(B78,CLASS!B:AH,29,FALSE)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10"/>
        <v>0</v>
      </c>
      <c r="S81" t="str">
        <f t="shared" si="11"/>
        <v/>
      </c>
      <c r="T81" t="str">
        <f>IF(R150&gt;=1,R150,"")</f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CLASS!A82</f>
        <v>130250</v>
      </c>
      <c r="B82" t="str">
        <f>CLASS!B82</f>
        <v>EE130250</v>
      </c>
      <c r="C82" t="str">
        <f>_xlfn.IFNA((VLOOKUP(A82,CLASS!A:AY,3,FALSE)),"")</f>
        <v>Daniel</v>
      </c>
      <c r="D82" t="str">
        <f>_xlfn.IFNA((VLOOKUP(A82,CLASS!A:AY,4,FALSE)),"")</f>
        <v>Vallis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10"/>
        <v>0</v>
      </c>
      <c r="S82" t="str">
        <f t="shared" si="11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CLASS!A83</f>
        <v>91465</v>
      </c>
      <c r="B83" t="str">
        <f>CLASS!B83</f>
        <v>EE91465</v>
      </c>
      <c r="C83" t="str">
        <f>_xlfn.IFNA((VLOOKUP(A83,CLASS!A:AY,3,FALSE)),"")</f>
        <v>Peter</v>
      </c>
      <c r="D83" t="str">
        <f>_xlfn.IFNA((VLOOKUP(A83,CLASS!A:AY,4,FALSE)),"")</f>
        <v>Critchley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DOV</v>
      </c>
      <c r="K83" t="str">
        <f>_xlfn.IFNA((VLOOKUP(J83,DivisionLookup!A:B,2,FALSE)),"")</f>
        <v>North</v>
      </c>
      <c r="L83">
        <f>VLOOKUP(B80,CLASS!B:AH,29,FALSE)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10"/>
        <v>0</v>
      </c>
      <c r="S83" t="str">
        <f t="shared" si="11"/>
        <v/>
      </c>
    </row>
    <row r="84" spans="1:48" hidden="1" x14ac:dyDescent="0.35">
      <c r="A84">
        <f>CLASS!A84</f>
        <v>89013</v>
      </c>
      <c r="B84" t="str">
        <f>CLASS!B84</f>
        <v>EE89013</v>
      </c>
      <c r="C84" t="str">
        <f>_xlfn.IFNA((VLOOKUP(A84,CLASS!A:AY,3,FALSE)),"")</f>
        <v>Anthony</v>
      </c>
      <c r="D84" t="str">
        <f>_xlfn.IFNA((VLOOKUP(A84,CLASS!A:AY,4,FALSE)),"")</f>
        <v>Hoskins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SDGC</v>
      </c>
      <c r="K84" t="str">
        <f>_xlfn.IFNA((VLOOKUP(J84,DivisionLookup!A:B,2,FALSE)),"")</f>
        <v>South</v>
      </c>
      <c r="L84">
        <f>VLOOKUP(B84,CLASS!B:AH,21,FALSE)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10"/>
        <v>0</v>
      </c>
      <c r="S84" t="str">
        <f t="shared" si="11"/>
        <v/>
      </c>
      <c r="T84" t="str">
        <f t="shared" ref="T84:T85" si="13">IF(R153&gt;=1,R153,"")</f>
        <v/>
      </c>
      <c r="V84" s="6"/>
      <c r="W84" s="6"/>
      <c r="X84" s="6"/>
      <c r="Y84" s="6"/>
    </row>
    <row r="85" spans="1:48" x14ac:dyDescent="0.35">
      <c r="A85">
        <f>CLASS!A85</f>
        <v>92903</v>
      </c>
      <c r="B85" t="str">
        <f>CLASS!B85</f>
        <v>EE92903</v>
      </c>
      <c r="C85" t="str">
        <f>_xlfn.IFNA((VLOOKUP(A85,CLASS!A:AY,3,FALSE)),"")</f>
        <v>Shaun</v>
      </c>
      <c r="D85" t="str">
        <f>_xlfn.IFNA((VLOOKUP(A85,CLASS!A:AY,4,FALSE)),"")</f>
        <v>Mcnamara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VET</v>
      </c>
      <c r="J85" t="str">
        <f>_xlfn.IFNA((VLOOKUP(A85,CLASS!A:AY,10,FALSE)),"")</f>
        <v>DOV</v>
      </c>
      <c r="K85" t="str">
        <f>_xlfn.IFNA((VLOOKUP(J85,DivisionLookup!A:B,2,FALSE)),"")</f>
        <v>North</v>
      </c>
      <c r="L85">
        <f>VLOOKUP(B82,CLASS!B:AH,29,FALSE)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10"/>
        <v>0</v>
      </c>
      <c r="S85" t="str">
        <f t="shared" si="11"/>
        <v/>
      </c>
      <c r="T85" t="str">
        <f t="shared" si="13"/>
        <v/>
      </c>
    </row>
    <row r="86" spans="1:48" x14ac:dyDescent="0.35">
      <c r="A86">
        <f>CLASS!A86</f>
        <v>132643</v>
      </c>
      <c r="B86" t="str">
        <f>CLASS!B86</f>
        <v>EE132643</v>
      </c>
      <c r="C86" t="str">
        <f>_xlfn.IFNA((VLOOKUP(A86,CLASS!A:AY,3,FALSE)),"")</f>
        <v>Nick</v>
      </c>
      <c r="D86" t="str">
        <f>_xlfn.IFNA((VLOOKUP(A86,CLASS!A:AY,4,FALSE)),"")</f>
        <v>Adams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CAM</v>
      </c>
      <c r="K86" t="str">
        <f>_xlfn.IFNA((VLOOKUP(J86,DivisionLookup!A:B,2,FALSE)),"")</f>
        <v>North</v>
      </c>
      <c r="L86">
        <f>VLOOKUP(B83,CLASS!B:AH,29,FALSE)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10"/>
        <v>0</v>
      </c>
      <c r="S86" t="str">
        <f t="shared" si="11"/>
        <v/>
      </c>
    </row>
    <row r="87" spans="1:48" hidden="1" x14ac:dyDescent="0.35">
      <c r="A87">
        <f>CLASS!A87</f>
        <v>107995</v>
      </c>
      <c r="B87" t="str">
        <f>CLASS!B87</f>
        <v>EE107995</v>
      </c>
      <c r="C87" t="str">
        <f>_xlfn.IFNA((VLOOKUP(A87,CLASS!A:AY,3,FALSE)),"")</f>
        <v>Stuart</v>
      </c>
      <c r="D87" t="str">
        <f>_xlfn.IFNA((VLOOKUP(A87,CLASS!A:AY,4,FALSE)),"")</f>
        <v>Cole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VET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10"/>
        <v>0</v>
      </c>
      <c r="S87" t="str">
        <f t="shared" si="11"/>
        <v/>
      </c>
      <c r="T87" t="str">
        <f>IF(R156&gt;=1,R156,"")</f>
        <v/>
      </c>
      <c r="V87" s="6"/>
      <c r="W87" s="6"/>
      <c r="X87" s="6"/>
    </row>
    <row r="88" spans="1:48" x14ac:dyDescent="0.35">
      <c r="A88">
        <f>CLASS!A88</f>
        <v>111096</v>
      </c>
      <c r="B88" t="str">
        <f>CLASS!B88</f>
        <v>EE111096</v>
      </c>
      <c r="C88" t="str">
        <f>_xlfn.IFNA((VLOOKUP(A88,CLASS!A:AY,3,FALSE)),"")</f>
        <v>Craig</v>
      </c>
      <c r="D88" t="str">
        <f>_xlfn.IFNA((VLOOKUP(A88,CLASS!A:AY,4,FALSE)),"")</f>
        <v>Tolley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ORST</v>
      </c>
      <c r="K88" t="str">
        <f>_xlfn.IFNA((VLOOKUP(J88,DivisionLookup!A:B,2,FALSE)),"")</f>
        <v>North</v>
      </c>
      <c r="L88">
        <f>VLOOKUP(B85,CLASS!B:AH,29,FALSE)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10"/>
        <v>0</v>
      </c>
      <c r="S88" t="str">
        <f t="shared" si="11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hidden="1" x14ac:dyDescent="0.35">
      <c r="A89">
        <f>CLASS!A89</f>
        <v>131248</v>
      </c>
      <c r="B89" t="str">
        <f>CLASS!B89</f>
        <v>EE131248</v>
      </c>
      <c r="C89" t="str">
        <f>_xlfn.IFNA((VLOOKUP(A89,CLASS!A:AY,3,FALSE)),"")</f>
        <v>Paul</v>
      </c>
      <c r="D89" t="str">
        <f>_xlfn.IFNA((VLOOKUP(A89,CLASS!A:AY,4,FALSE)),"")</f>
        <v>Ricketts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AGL</v>
      </c>
      <c r="K89" t="str">
        <f>_xlfn.IFNA((VLOOKUP(J89,DivisionLookup!A:B,2,FALSE)),"")</f>
        <v>South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10"/>
        <v>0</v>
      </c>
      <c r="S89" t="str">
        <f t="shared" si="11"/>
        <v/>
      </c>
      <c r="T89" t="str">
        <f>IF(R158&gt;=1,R158,"")</f>
        <v/>
      </c>
    </row>
    <row r="90" spans="1:48" hidden="1" x14ac:dyDescent="0.35">
      <c r="A90" t="str">
        <f>CLASS!A90</f>
        <v>SS6007</v>
      </c>
      <c r="B90" t="str">
        <f>CLASS!B90</f>
        <v>SS6007</v>
      </c>
      <c r="C90" t="str">
        <f>_xlfn.IFNA((VLOOKUP(A90,CLASS!A:AY,3,FALSE)),"")</f>
        <v xml:space="preserve">Stewart </v>
      </c>
      <c r="D90" t="str">
        <f>_xlfn.IFNA((VLOOKUP(A90,CLASS!A:AY,4,FALSE)),"")</f>
        <v>Gordon</v>
      </c>
      <c r="E90" t="str">
        <f>_xlfn.IFNA(VLOOKUP(A90,CLASS!A:I,5,FALSE),"")</f>
        <v>A</v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>VET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10"/>
        <v>0</v>
      </c>
      <c r="S90" t="str">
        <f t="shared" si="11"/>
        <v/>
      </c>
    </row>
    <row r="91" spans="1:48" hidden="1" x14ac:dyDescent="0.35">
      <c r="A91">
        <f>CLASS!A91</f>
        <v>110769</v>
      </c>
      <c r="B91" t="str">
        <f>CLASS!B91</f>
        <v>EE110769</v>
      </c>
      <c r="C91" t="str">
        <f>_xlfn.IFNA((VLOOKUP(A91,CLASS!A:AY,3,FALSE)),"")</f>
        <v>Edward</v>
      </c>
      <c r="D91" t="str">
        <f>_xlfn.IFNA((VLOOKUP(A91,CLASS!A:AY,4,FALSE)),"")</f>
        <v>Harding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10"/>
        <v>0</v>
      </c>
      <c r="S91" t="str">
        <f t="shared" si="11"/>
        <v/>
      </c>
    </row>
    <row r="92" spans="1:48" x14ac:dyDescent="0.35">
      <c r="A92">
        <f>CLASS!A92</f>
        <v>101213</v>
      </c>
      <c r="B92" t="str">
        <f>CLASS!B92</f>
        <v>EE101213</v>
      </c>
      <c r="C92" t="str">
        <f>_xlfn.IFNA((VLOOKUP(A92,CLASS!A:AY,3,FALSE)),"")</f>
        <v>David</v>
      </c>
      <c r="D92" t="str">
        <f>_xlfn.IFNA((VLOOKUP(A92,CLASS!A:AY,4,FALSE)),"")</f>
        <v>Whieldon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DOV</v>
      </c>
      <c r="K92" t="str">
        <f>_xlfn.IFNA((VLOOKUP(J92,DivisionLookup!A:B,2,FALSE)),"")</f>
        <v>North</v>
      </c>
      <c r="L92">
        <f>VLOOKUP(B89,CLASS!B:AH,29,FALSE)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10"/>
        <v>0</v>
      </c>
      <c r="S92" t="str">
        <f t="shared" si="11"/>
        <v/>
      </c>
    </row>
    <row r="93" spans="1:48" hidden="1" x14ac:dyDescent="0.35">
      <c r="A93">
        <f>CLASS!A93</f>
        <v>64203</v>
      </c>
      <c r="B93" t="str">
        <f>CLASS!B93</f>
        <v>EE64203</v>
      </c>
      <c r="C93" t="str">
        <f>_xlfn.IFNA((VLOOKUP(A93,CLASS!A:AY,3,FALSE)),"")</f>
        <v>Andrew</v>
      </c>
      <c r="D93" t="str">
        <f>_xlfn.IFNA((VLOOKUP(A93,CLASS!A:AY,4,FALSE)),"")</f>
        <v>Read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VET</v>
      </c>
      <c r="J93" t="str">
        <f>_xlfn.IFNA((VLOOKUP(A93,CLASS!A:AY,10,FALSE)),"")</f>
        <v>DOV</v>
      </c>
      <c r="K93" t="str">
        <f>_xlfn.IFNA((VLOOKUP(J93,DivisionLookup!A:B,2,FALSE)),"")</f>
        <v>North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10"/>
        <v>0</v>
      </c>
      <c r="S93" t="str">
        <f t="shared" si="11"/>
        <v/>
      </c>
      <c r="T93" t="str">
        <f t="shared" ref="T93:T97" si="14">IF(R162&gt;=1,R162,"")</f>
        <v/>
      </c>
    </row>
    <row r="94" spans="1:48" hidden="1" x14ac:dyDescent="0.35">
      <c r="A94">
        <f>CLASS!A94</f>
        <v>126098</v>
      </c>
      <c r="B94" t="str">
        <f>CLASS!B94</f>
        <v>EE126098</v>
      </c>
      <c r="C94" t="str">
        <f>_xlfn.IFNA((VLOOKUP(A94,CLASS!A:AY,3,FALSE)),"")</f>
        <v>Sian</v>
      </c>
      <c r="D94" t="str">
        <f>_xlfn.IFNA((VLOOKUP(A94,CLASS!A:AY,4,FALSE)),"")</f>
        <v>Hoskins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LDY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10"/>
        <v>0</v>
      </c>
      <c r="S94" t="str">
        <f t="shared" si="11"/>
        <v/>
      </c>
      <c r="T94" t="str">
        <f t="shared" si="14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35">
      <c r="A95">
        <f>CLASS!A95</f>
        <v>56662</v>
      </c>
      <c r="B95" t="str">
        <f>CLASS!B95</f>
        <v>EE56662</v>
      </c>
      <c r="C95" t="str">
        <f>_xlfn.IFNA((VLOOKUP(A95,CLASS!A:AY,3,FALSE)),"")</f>
        <v>Gordon</v>
      </c>
      <c r="D95" t="str">
        <f>_xlfn.IFNA((VLOOKUP(A95,CLASS!A:AY,4,FALSE)),"")</f>
        <v>Webster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VET</v>
      </c>
      <c r="J95" t="str">
        <f>_xlfn.IFNA((VLOOKUP(A95,CLASS!A:AY,10,FALSE)),"")</f>
        <v>CAM</v>
      </c>
      <c r="K95" t="str">
        <f>_xlfn.IFNA((VLOOKUP(J95,DivisionLookup!A:B,2,FALSE)),"")</f>
        <v>North</v>
      </c>
      <c r="L95">
        <f>VLOOKUP(B92,CLASS!B:AH,29,FALSE)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10"/>
        <v>0</v>
      </c>
      <c r="S95" t="str">
        <f t="shared" si="11"/>
        <v/>
      </c>
      <c r="T95" t="str">
        <f t="shared" si="14"/>
        <v/>
      </c>
    </row>
    <row r="96" spans="1:48" x14ac:dyDescent="0.35">
      <c r="A96">
        <f>CLASS!A96</f>
        <v>138085</v>
      </c>
      <c r="B96" t="str">
        <f>CLASS!B96</f>
        <v>EE138085</v>
      </c>
      <c r="C96" t="str">
        <f>_xlfn.IFNA((VLOOKUP(A96,CLASS!A:AY,3,FALSE)),"")</f>
        <v>Peter</v>
      </c>
      <c r="D96" t="str">
        <f>_xlfn.IFNA((VLOOKUP(A96,CLASS!A:AY,4,FALSE)),"")</f>
        <v>Mills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f>VLOOKUP(B93,CLASS!B:AH,29,FALSE)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10"/>
        <v>0</v>
      </c>
      <c r="S96" t="str">
        <f t="shared" si="11"/>
        <v/>
      </c>
      <c r="T96" t="str">
        <f t="shared" si="14"/>
        <v/>
      </c>
    </row>
    <row r="97" spans="1:48" hidden="1" x14ac:dyDescent="0.35">
      <c r="A97">
        <f>CLASS!A97</f>
        <v>321</v>
      </c>
      <c r="B97" t="str">
        <f>CLASS!B97</f>
        <v>EE321</v>
      </c>
      <c r="C97" t="str">
        <f>_xlfn.IFNA((VLOOKUP(A97,CLASS!A:AY,3,FALSE)),"")</f>
        <v>Robert</v>
      </c>
      <c r="D97" t="str">
        <f>_xlfn.IFNA((VLOOKUP(A97,CLASS!A:AY,4,FALSE)),"")</f>
        <v>Young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10"/>
        <v>0</v>
      </c>
      <c r="S97" t="str">
        <f t="shared" si="11"/>
        <v/>
      </c>
      <c r="T97" t="str">
        <f t="shared" si="14"/>
        <v/>
      </c>
    </row>
    <row r="98" spans="1:48" x14ac:dyDescent="0.35">
      <c r="A98">
        <f>CLASS!A98</f>
        <v>132080</v>
      </c>
      <c r="B98" t="str">
        <f>CLASS!B98</f>
        <v>EE132080</v>
      </c>
      <c r="C98" t="str">
        <f>_xlfn.IFNA((VLOOKUP(A98,CLASS!A:AY,3,FALSE)),"")</f>
        <v>Daniel</v>
      </c>
      <c r="D98" t="str">
        <f>_xlfn.IFNA((VLOOKUP(A98,CLASS!A:AY,4,FALSE)),"")</f>
        <v>Carpenter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JNR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VLOOKUP(B95,CLASS!B:AH,29,FALSE)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10"/>
        <v>0</v>
      </c>
      <c r="S98" t="str">
        <f t="shared" si="11"/>
        <v/>
      </c>
    </row>
    <row r="99" spans="1:48" x14ac:dyDescent="0.35">
      <c r="A99">
        <f>CLASS!A99</f>
        <v>136712</v>
      </c>
      <c r="B99" t="str">
        <f>CLASS!B99</f>
        <v>EE136712</v>
      </c>
      <c r="C99" t="str">
        <f>_xlfn.IFNA((VLOOKUP(A99,CLASS!A:AY,3,FALSE)),"")</f>
        <v>Thomas</v>
      </c>
      <c r="D99" t="str">
        <f>_xlfn.IFNA((VLOOKUP(A99,CLASS!A:AY,4,FALSE)),"")</f>
        <v>Claydon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VLOOKUP(B96,CLASS!B:AH,29,FALSE)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10"/>
        <v>0</v>
      </c>
      <c r="S99" t="str">
        <f t="shared" si="11"/>
        <v/>
      </c>
      <c r="T99" t="str">
        <f t="shared" ref="T99:T101" si="15">IF(R168&gt;=1,R168,"")</f>
        <v/>
      </c>
    </row>
    <row r="100" spans="1:48" x14ac:dyDescent="0.35">
      <c r="A100">
        <f>CLASS!A100</f>
        <v>1436</v>
      </c>
      <c r="B100" t="str">
        <f>CLASS!B100</f>
        <v>EE1436</v>
      </c>
      <c r="C100" t="str">
        <f>_xlfn.IFNA((VLOOKUP(A100,CLASS!A:AY,3,FALSE)),"")</f>
        <v>Tanya</v>
      </c>
      <c r="D100" t="str">
        <f>_xlfn.IFNA((VLOOKUP(A100,CLASS!A:AY,4,FALSE)),"")</f>
        <v>Faulds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LDY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VLOOKUP(B97,CLASS!B:AH,29,FALSE)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10"/>
        <v>0</v>
      </c>
      <c r="S100" t="str">
        <f t="shared" si="11"/>
        <v/>
      </c>
      <c r="T100" t="str">
        <f t="shared" si="15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35">
      <c r="A101">
        <f>CLASS!A101</f>
        <v>108297</v>
      </c>
      <c r="B101" t="str">
        <f>CLASS!B101</f>
        <v>EE108297</v>
      </c>
      <c r="C101" t="str">
        <f>_xlfn.IFNA((VLOOKUP(A101,CLASS!A:AY,3,FALSE)),"")</f>
        <v>Ian</v>
      </c>
      <c r="D101" t="str">
        <f>_xlfn.IFNA((VLOOKUP(A101,CLASS!A:AY,4,FALSE)),"")</f>
        <v>Gander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f>VLOOKUP(B98,CLASS!B:AH,29,FALSE)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10"/>
        <v>0</v>
      </c>
      <c r="S101" t="str">
        <f t="shared" si="11"/>
        <v/>
      </c>
      <c r="T101" t="str">
        <f t="shared" si="15"/>
        <v/>
      </c>
    </row>
    <row r="102" spans="1:48" hidden="1" x14ac:dyDescent="0.35">
      <c r="A102">
        <f>CLASS!A102</f>
        <v>132398</v>
      </c>
      <c r="B102" t="str">
        <f>CLASS!B102</f>
        <v>EE132398</v>
      </c>
      <c r="C102" t="str">
        <f>_xlfn.IFNA((VLOOKUP(A102,CLASS!A:AY,3,FALSE)),"")</f>
        <v>Ross</v>
      </c>
      <c r="D102" t="str">
        <f>_xlfn.IFNA((VLOOKUP(A102,CLASS!A:AY,4,FALSE)),"")</f>
        <v>Holmes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10"/>
        <v>0</v>
      </c>
      <c r="S102" t="str">
        <f t="shared" si="11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CLASS!A103</f>
        <v>128249</v>
      </c>
      <c r="B103" t="str">
        <f>CLASS!B103</f>
        <v>EE128249</v>
      </c>
      <c r="C103" t="str">
        <f>_xlfn.IFNA((VLOOKUP(A103,CLASS!A:AY,3,FALSE)),"")</f>
        <v>Ceyla</v>
      </c>
      <c r="D103" t="str">
        <f>_xlfn.IFNA((VLOOKUP(A103,CLASS!A:AY,4,FALSE)),"")</f>
        <v>Ismet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LDY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VLOOKUP(B100,CLASS!B:AH,29,FALSE)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10"/>
        <v>0</v>
      </c>
      <c r="S103" t="str">
        <f t="shared" si="11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35">
      <c r="A104">
        <f>CLASS!A104</f>
        <v>88843</v>
      </c>
      <c r="B104" t="str">
        <f>CLASS!B104</f>
        <v>EE88843</v>
      </c>
      <c r="C104" t="str">
        <f>_xlfn.IFNA((VLOOKUP(A104,CLASS!A:AY,3,FALSE)),"")</f>
        <v>Ray</v>
      </c>
      <c r="D104" t="str">
        <f>_xlfn.IFNA((VLOOKUP(A104,CLASS!A:AY,4,FALSE)),"")</f>
        <v>Janes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VET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VLOOKUP(B101,CLASS!B:AH,29,FALSE)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10"/>
        <v>0</v>
      </c>
      <c r="S104" t="str">
        <f t="shared" si="11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x14ac:dyDescent="0.35">
      <c r="A105">
        <f>CLASS!A105</f>
        <v>133640</v>
      </c>
      <c r="B105" t="str">
        <f>CLASS!B105</f>
        <v>EE133640</v>
      </c>
      <c r="C105" t="str">
        <f>_xlfn.IFNA((VLOOKUP(A105,CLASS!A:AY,3,FALSE)),"")</f>
        <v>Nigel</v>
      </c>
      <c r="D105" t="str">
        <f>_xlfn.IFNA((VLOOKUP(A105,CLASS!A:AY,4,FALSE)),"")</f>
        <v>Jeffery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VLOOKUP(B102,CLASS!B:AH,29,FALSE)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10"/>
        <v>0</v>
      </c>
      <c r="S105" t="str">
        <f t="shared" si="11"/>
        <v/>
      </c>
      <c r="T105" t="str">
        <f>IF(R174&gt;=1,R174,"")</f>
        <v/>
      </c>
      <c r="V105" s="6"/>
      <c r="W105" s="6"/>
      <c r="X105" s="6"/>
    </row>
    <row r="106" spans="1:48" hidden="1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10"/>
        <v>0</v>
      </c>
      <c r="S106" t="str">
        <f t="shared" si="11"/>
        <v/>
      </c>
    </row>
    <row r="107" spans="1:48" hidden="1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10"/>
        <v>0</v>
      </c>
      <c r="S107" t="str">
        <f t="shared" si="11"/>
        <v/>
      </c>
    </row>
    <row r="108" spans="1:48" x14ac:dyDescent="0.35">
      <c r="A108">
        <f>CLASS!A108</f>
        <v>131644</v>
      </c>
      <c r="B108" t="str">
        <f>CLASS!B108</f>
        <v>EE131644</v>
      </c>
      <c r="C108" t="str">
        <f>_xlfn.IFNA((VLOOKUP(A108,CLASS!A:AY,3,FALSE)),"")</f>
        <v>Alfie</v>
      </c>
      <c r="D108" t="str">
        <f>_xlfn.IFNA((VLOOKUP(A108,CLASS!A:AY,4,FALSE)),"")</f>
        <v>Tibbles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VLOOKUP(B105,CLASS!B:AH,29,FALSE)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10"/>
        <v>0</v>
      </c>
      <c r="S108" t="str">
        <f t="shared" si="11"/>
        <v/>
      </c>
      <c r="T108" t="str">
        <f t="shared" ref="T108:T115" si="16">IF(R177&gt;=1,R177,"")</f>
        <v/>
      </c>
    </row>
    <row r="109" spans="1:48" x14ac:dyDescent="0.35">
      <c r="A109">
        <f>CLASS!A109</f>
        <v>139934</v>
      </c>
      <c r="B109" t="str">
        <f>CLASS!B109</f>
        <v>EE139934</v>
      </c>
      <c r="C109" t="str">
        <f>_xlfn.IFNA((VLOOKUP(A109,CLASS!A:AY,3,FALSE)),"")</f>
        <v>Bradley</v>
      </c>
      <c r="D109" t="str">
        <f>_xlfn.IFNA((VLOOKUP(A109,CLASS!A:AY,4,FALSE)),"")</f>
        <v>Wyatt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VLOOKUP(B106,CLASS!B:AH,29,FALSE)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10"/>
        <v>0</v>
      </c>
      <c r="S109" t="str">
        <f t="shared" si="11"/>
        <v/>
      </c>
      <c r="T109" t="str">
        <f t="shared" si="1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35">
      <c r="A110">
        <f>CLASS!A110</f>
        <v>140943</v>
      </c>
      <c r="B110" t="str">
        <f>CLASS!B110</f>
        <v>EE140943</v>
      </c>
      <c r="C110" t="str">
        <f>_xlfn.IFNA((VLOOKUP(A110,CLASS!A:AY,3,FALSE)),"")</f>
        <v>Callum</v>
      </c>
      <c r="D110" t="str">
        <f>_xlfn.IFNA((VLOOKUP(A110,CLASS!A:AY,4,FALSE)),"")</f>
        <v>Jarvis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VLOOKUP(B107,CLASS!B:AH,29,FALSE)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10"/>
        <v>0</v>
      </c>
      <c r="S110" t="str">
        <f t="shared" si="11"/>
        <v/>
      </c>
      <c r="T110" t="str">
        <f t="shared" si="16"/>
        <v/>
      </c>
    </row>
    <row r="111" spans="1:48" x14ac:dyDescent="0.35">
      <c r="A111">
        <f>CLASS!A111</f>
        <v>137206</v>
      </c>
      <c r="B111" t="str">
        <f>CLASS!B111</f>
        <v>EE137206</v>
      </c>
      <c r="C111" t="str">
        <f>_xlfn.IFNA((VLOOKUP(A111,CLASS!A:AY,3,FALSE)),"")</f>
        <v>Harry</v>
      </c>
      <c r="D111" t="str">
        <f>_xlfn.IFNA((VLOOKUP(A111,CLASS!A:AY,4,FALSE)),"")</f>
        <v>Dickens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JNR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VLOOKUP(B108,CLASS!B:AH,29,FALSE)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10"/>
        <v>0</v>
      </c>
      <c r="S111" t="str">
        <f t="shared" si="11"/>
        <v/>
      </c>
      <c r="T111" t="str">
        <f t="shared" si="1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35">
      <c r="A112">
        <f>CLASS!A112</f>
        <v>110109</v>
      </c>
      <c r="B112" t="str">
        <f>CLASS!B112</f>
        <v>EE110109</v>
      </c>
      <c r="C112" t="str">
        <f>_xlfn.IFNA((VLOOKUP(A112,CLASS!A:AY,3,FALSE)),"")</f>
        <v>David</v>
      </c>
      <c r="D112" t="str">
        <f>_xlfn.IFNA((VLOOKUP(A112,CLASS!A:AY,4,FALSE)),"")</f>
        <v>Hallybone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10"/>
        <v>0</v>
      </c>
      <c r="S112" t="str">
        <f t="shared" si="11"/>
        <v/>
      </c>
      <c r="T112" t="str">
        <f t="shared" si="16"/>
        <v/>
      </c>
    </row>
    <row r="113" spans="1:48" x14ac:dyDescent="0.35">
      <c r="A113">
        <f>CLASS!A113</f>
        <v>23089</v>
      </c>
      <c r="B113" t="str">
        <f>CLASS!B113</f>
        <v>EE23089</v>
      </c>
      <c r="C113" t="str">
        <f>_xlfn.IFNA((VLOOKUP(A113,CLASS!A:AY,3,FALSE)),"")</f>
        <v>Philip</v>
      </c>
      <c r="D113" t="str">
        <f>_xlfn.IFNA((VLOOKUP(A113,CLASS!A:AY,4,FALSE)),"")</f>
        <v>Simpson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CAM</v>
      </c>
      <c r="K113" t="str">
        <f>_xlfn.IFNA((VLOOKUP(J113,DivisionLookup!A:B,2,FALSE)),"")</f>
        <v>North</v>
      </c>
      <c r="L113">
        <f>VLOOKUP(B110,CLASS!B:AH,29,FALSE)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10"/>
        <v>0</v>
      </c>
      <c r="S113" t="str">
        <f t="shared" si="11"/>
        <v/>
      </c>
      <c r="T113" t="str">
        <f t="shared" si="16"/>
        <v/>
      </c>
    </row>
    <row r="114" spans="1:48" x14ac:dyDescent="0.35">
      <c r="A114">
        <f>CLASS!A114</f>
        <v>71206</v>
      </c>
      <c r="B114" t="str">
        <f>CLASS!B114</f>
        <v>EE71206</v>
      </c>
      <c r="C114" t="str">
        <f>_xlfn.IFNA((VLOOKUP(A114,CLASS!A:AY,3,FALSE)),"")</f>
        <v>Stephen</v>
      </c>
      <c r="D114" t="str">
        <f>_xlfn.IFNA((VLOOKUP(A114,CLASS!A:AY,4,FALSE)),"")</f>
        <v>Coningsby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CAM</v>
      </c>
      <c r="K114" t="str">
        <f>_xlfn.IFNA((VLOOKUP(J114,DivisionLookup!A:B,2,FALSE)),"")</f>
        <v>North</v>
      </c>
      <c r="L114">
        <f>VLOOKUP(B111,CLASS!B:AH,29,FALSE)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10"/>
        <v>0</v>
      </c>
      <c r="S114" t="str">
        <f t="shared" si="11"/>
        <v/>
      </c>
      <c r="T114" t="str">
        <f t="shared" si="16"/>
        <v/>
      </c>
    </row>
    <row r="115" spans="1:48" x14ac:dyDescent="0.35">
      <c r="A115">
        <f>CLASS!A115</f>
        <v>62297</v>
      </c>
      <c r="B115" t="str">
        <f>CLASS!B115</f>
        <v>EE62297</v>
      </c>
      <c r="C115" t="str">
        <f>_xlfn.IFNA((VLOOKUP(A115,CLASS!A:AY,3,FALSE)),"")</f>
        <v>Paul</v>
      </c>
      <c r="D115" t="str">
        <f>_xlfn.IFNA((VLOOKUP(A115,CLASS!A:AY,4,FALSE)),"")</f>
        <v>White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SDGC</v>
      </c>
      <c r="K115" t="str">
        <f>_xlfn.IFNA((VLOOKUP(J115,DivisionLookup!A:B,2,FALSE)),"")</f>
        <v>South</v>
      </c>
      <c r="L115">
        <f>VLOOKUP(B112,CLASS!B:AH,29,FALSE)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10"/>
        <v>0</v>
      </c>
      <c r="S115" t="str">
        <f t="shared" si="11"/>
        <v/>
      </c>
      <c r="T115" t="str">
        <f t="shared" si="1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35">
      <c r="A116">
        <f>CLASS!A116</f>
        <v>142260</v>
      </c>
      <c r="B116" t="str">
        <f>CLASS!B116</f>
        <v>EE142260</v>
      </c>
      <c r="C116" t="str">
        <f>_xlfn.IFNA((VLOOKUP(A116,CLASS!A:AY,3,FALSE)),"")</f>
        <v>Andy</v>
      </c>
      <c r="D116" t="str">
        <f>_xlfn.IFNA((VLOOKUP(A116,CLASS!A:AY,4,FALSE)),"")</f>
        <v>Watson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VLOOKUP(B113,CLASS!B:AH,29,FALSE)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10"/>
        <v>0</v>
      </c>
      <c r="S116" t="str">
        <f t="shared" si="11"/>
        <v/>
      </c>
    </row>
    <row r="117" spans="1:48" x14ac:dyDescent="0.35">
      <c r="A117">
        <f>CLASS!A117</f>
        <v>85329</v>
      </c>
      <c r="B117" t="str">
        <f>CLASS!B117</f>
        <v>EE85329</v>
      </c>
      <c r="C117" t="str">
        <f>_xlfn.IFNA((VLOOKUP(A117,CLASS!A:AY,3,FALSE)),"")</f>
        <v>Michael</v>
      </c>
      <c r="D117" t="str">
        <f>_xlfn.IFNA((VLOOKUP(A117,CLASS!A:AY,4,FALSE)),"")</f>
        <v>Beatwell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VET</v>
      </c>
      <c r="J117" t="str">
        <f>_xlfn.IFNA((VLOOKUP(A117,CLASS!A:AY,10,FALSE)),"")</f>
        <v>CAM</v>
      </c>
      <c r="K117" t="str">
        <f>_xlfn.IFNA((VLOOKUP(J117,DivisionLookup!A:B,2,FALSE)),"")</f>
        <v>North</v>
      </c>
      <c r="L117">
        <f>VLOOKUP(B114,CLASS!B:AH,29,FALSE)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10"/>
        <v>0</v>
      </c>
      <c r="S117" t="str">
        <f t="shared" si="11"/>
        <v/>
      </c>
    </row>
    <row r="118" spans="1:48" hidden="1" x14ac:dyDescent="0.35">
      <c r="A118">
        <f>CLASS!A118</f>
        <v>137654</v>
      </c>
      <c r="B118" t="str">
        <f>CLASS!B118</f>
        <v>EE137654</v>
      </c>
      <c r="C118" t="str">
        <f>_xlfn.IFNA((VLOOKUP(A118,CLASS!A:AY,3,FALSE)),"")</f>
        <v>Jake</v>
      </c>
      <c r="D118" t="str">
        <f>_xlfn.IFNA((VLOOKUP(A118,CLASS!A:AY,4,FALSE)),"")</f>
        <v>Meakins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ORST</v>
      </c>
      <c r="K118" t="str">
        <f>_xlfn.IFNA((VLOOKUP(J118,DivisionLookup!A:B,2,FALSE)),"")</f>
        <v>North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10"/>
        <v>0</v>
      </c>
      <c r="S118" t="str">
        <f t="shared" si="11"/>
        <v/>
      </c>
      <c r="T118" t="str">
        <f t="shared" ref="T118:T123" si="17">IF(R187&gt;=1,R187,"")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35">
      <c r="A119">
        <f>CLASS!A119</f>
        <v>115201</v>
      </c>
      <c r="B119" t="str">
        <f>CLASS!B119</f>
        <v>EE115201</v>
      </c>
      <c r="C119" t="str">
        <f>_xlfn.IFNA((VLOOKUP(A119,CLASS!A:AY,3,FALSE)),"")</f>
        <v>Geoffrey</v>
      </c>
      <c r="D119" t="str">
        <f>_xlfn.IFNA((VLOOKUP(A119,CLASS!A:AY,4,FALSE)),"")</f>
        <v>Trott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VET</v>
      </c>
      <c r="J119" t="str">
        <f>_xlfn.IFNA((VLOOKUP(A119,CLASS!A:AY,10,FALSE)),"")</f>
        <v>SDGC</v>
      </c>
      <c r="K119" t="str">
        <f>_xlfn.IFNA((VLOOKUP(J119,DivisionLookup!A:B,2,FALSE)),"")</f>
        <v>South</v>
      </c>
      <c r="L119">
        <f>VLOOKUP(B116,CLASS!B:AH,29,FALSE)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10"/>
        <v>0</v>
      </c>
      <c r="S119" t="str">
        <f t="shared" si="11"/>
        <v/>
      </c>
      <c r="T119" t="str">
        <f t="shared" si="17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CLASS!A120</f>
        <v>130780</v>
      </c>
      <c r="B120" t="str">
        <f>CLASS!B120</f>
        <v>EE130780</v>
      </c>
      <c r="C120" t="str">
        <f>_xlfn.IFNA((VLOOKUP(A120,CLASS!A:AY,3,FALSE)),"")</f>
        <v>Jennifer</v>
      </c>
      <c r="D120" t="str">
        <f>_xlfn.IFNA((VLOOKUP(A120,CLASS!A:AY,4,FALSE)),"")</f>
        <v>Baker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LDY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VLOOKUP(B120,CLASS!B:AH,21,FALSE)</f>
        <v>70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10"/>
        <v>80</v>
      </c>
      <c r="S120" t="str">
        <f t="shared" si="11"/>
        <v/>
      </c>
      <c r="T120" t="str">
        <f t="shared" si="17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hidden="1" x14ac:dyDescent="0.35">
      <c r="A121">
        <f>CLASS!A121</f>
        <v>139165</v>
      </c>
      <c r="B121" t="str">
        <f>CLASS!B121</f>
        <v>EE139165</v>
      </c>
      <c r="C121" t="str">
        <f>_xlfn.IFNA((VLOOKUP(A121,CLASS!A:AY,3,FALSE)),"")</f>
        <v>Tim</v>
      </c>
      <c r="D121" t="str">
        <f>_xlfn.IFNA((VLOOKUP(A121,CLASS!A:AY,4,FALSE)),"")</f>
        <v>Skinner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VLOOKUP(B121,CLASS!B:AH,21,FALSE)</f>
        <v>75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10"/>
        <v>85</v>
      </c>
      <c r="S121" t="str">
        <f t="shared" si="11"/>
        <v/>
      </c>
      <c r="T121" t="str">
        <f t="shared" si="17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CLASS!A122</f>
        <v>129228</v>
      </c>
      <c r="B122" t="str">
        <f>CLASS!B122</f>
        <v>EE129228</v>
      </c>
      <c r="C122" t="str">
        <f>_xlfn.IFNA((VLOOKUP(A122,CLASS!A:AY,3,FALSE)),"")</f>
        <v>Robert</v>
      </c>
      <c r="D122" t="str">
        <f>_xlfn.IFNA((VLOOKUP(A122,CLASS!A:AY,4,FALSE)),"")</f>
        <v>Drake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VLOOKUP(B119,CLASS!B:AH,29,FALSE)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10"/>
        <v>0</v>
      </c>
      <c r="S122" t="str">
        <f t="shared" si="11"/>
        <v/>
      </c>
      <c r="T122" t="str">
        <f t="shared" si="17"/>
        <v/>
      </c>
    </row>
    <row r="123" spans="1:48" x14ac:dyDescent="0.35">
      <c r="A123">
        <f>CLASS!A123</f>
        <v>138303</v>
      </c>
      <c r="B123" t="str">
        <f>CLASS!B123</f>
        <v>EE138303</v>
      </c>
      <c r="C123" t="str">
        <f>_xlfn.IFNA((VLOOKUP(A123,CLASS!A:AY,3,FALSE)),"")</f>
        <v>Brian</v>
      </c>
      <c r="D123" t="str">
        <f>_xlfn.IFNA((VLOOKUP(A123,CLASS!A:AY,4,FALSE)),"")</f>
        <v>Hartland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VLOOKUP(B120,CLASS!B:AH,29,FALSE)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10"/>
        <v>0</v>
      </c>
      <c r="S123" t="str">
        <f t="shared" si="11"/>
        <v/>
      </c>
      <c r="T123" t="str">
        <f t="shared" si="17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35">
      <c r="A124">
        <f>CLASS!A124</f>
        <v>138042</v>
      </c>
      <c r="B124" t="str">
        <f>CLASS!B124</f>
        <v>EE138042</v>
      </c>
      <c r="C124" t="str">
        <f>_xlfn.IFNA((VLOOKUP(A124,CLASS!A:AY,3,FALSE)),"")</f>
        <v>Peter</v>
      </c>
      <c r="D124" t="str">
        <f>_xlfn.IFNA((VLOOKUP(A124,CLASS!A:AY,4,FALSE)),"")</f>
        <v>Davies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10"/>
        <v>0</v>
      </c>
      <c r="S124" t="str">
        <f t="shared" si="11"/>
        <v/>
      </c>
    </row>
    <row r="125" spans="1:48" x14ac:dyDescent="0.35">
      <c r="A125">
        <f>CLASS!A125</f>
        <v>114087</v>
      </c>
      <c r="B125" t="str">
        <f>CLASS!B125</f>
        <v>EE114087</v>
      </c>
      <c r="C125" t="str">
        <f>_xlfn.IFNA((VLOOKUP(A125,CLASS!A:AY,3,FALSE)),"")</f>
        <v>Jackie</v>
      </c>
      <c r="D125" t="str">
        <f>_xlfn.IFNA((VLOOKUP(A125,CLASS!A:AY,4,FALSE)),"")</f>
        <v>Vines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LDY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VLOOKUP(B122,CLASS!B:AH,29,FALSE)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10"/>
        <v>0</v>
      </c>
      <c r="S125" t="str">
        <f t="shared" si="11"/>
        <v/>
      </c>
      <c r="T125" t="str">
        <f t="shared" ref="T125:T129" si="18">IF(R194&gt;=1,R194,"")</f>
        <v/>
      </c>
    </row>
    <row r="126" spans="1:48" x14ac:dyDescent="0.35">
      <c r="A126">
        <f>CLASS!A126</f>
        <v>132337</v>
      </c>
      <c r="B126" t="str">
        <f>CLASS!B126</f>
        <v>EE132337</v>
      </c>
      <c r="C126" t="str">
        <f>_xlfn.IFNA((VLOOKUP(A126,CLASS!A:AY,3,FALSE)),"")</f>
        <v>Ami</v>
      </c>
      <c r="D126" t="str">
        <f>_xlfn.IFNA((VLOOKUP(A126,CLASS!A:AY,4,FALSE)),"")</f>
        <v>Hedgecock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LDC</v>
      </c>
      <c r="J126" t="str">
        <f>_xlfn.IFNA((VLOOKUP(A126,CLASS!A:AY,10,FALSE)),"")</f>
        <v>CAM</v>
      </c>
      <c r="K126" t="str">
        <f>_xlfn.IFNA((VLOOKUP(J126,DivisionLookup!A:B,2,FALSE)),"")</f>
        <v>North</v>
      </c>
      <c r="L126">
        <f>VLOOKUP(B123,CLASS!B:AH,29,FALSE)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10"/>
        <v>0</v>
      </c>
      <c r="S126" t="str">
        <f t="shared" si="11"/>
        <v/>
      </c>
      <c r="T126" t="str">
        <f t="shared" si="18"/>
        <v/>
      </c>
    </row>
    <row r="127" spans="1:48" hidden="1" x14ac:dyDescent="0.35">
      <c r="A127">
        <f>CLASS!A127</f>
        <v>130499</v>
      </c>
      <c r="B127" t="str">
        <f>CLASS!B127</f>
        <v>EE130499</v>
      </c>
      <c r="C127" t="str">
        <f>_xlfn.IFNA((VLOOKUP(A127,CLASS!A:AY,3,FALSE)),"")</f>
        <v>John</v>
      </c>
      <c r="D127" t="str">
        <f>_xlfn.IFNA((VLOOKUP(A127,CLASS!A:AY,4,FALSE)),"")</f>
        <v>Quartermaine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VET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VLOOKUP(B127,CLASS!B:AH,21,FALSE)</f>
        <v>60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10"/>
        <v>70</v>
      </c>
      <c r="S127" t="str">
        <f t="shared" si="11"/>
        <v/>
      </c>
      <c r="T127" t="str">
        <f t="shared" si="18"/>
        <v/>
      </c>
    </row>
    <row r="128" spans="1:48" hidden="1" x14ac:dyDescent="0.35">
      <c r="A128">
        <f>CLASS!A128</f>
        <v>119073</v>
      </c>
      <c r="B128" t="str">
        <f>CLASS!B128</f>
        <v>EE119073</v>
      </c>
      <c r="C128" t="str">
        <f>_xlfn.IFNA((VLOOKUP(A128,CLASS!A:AY,3,FALSE)),"")</f>
        <v>Lee</v>
      </c>
      <c r="D128" t="str">
        <f>_xlfn.IFNA((VLOOKUP(A128,CLASS!A:AY,4,FALSE)),"")</f>
        <v>Trott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VLOOKUP(B128,CLASS!B:AH,21,FALSE)</f>
        <v>69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10"/>
        <v>79</v>
      </c>
      <c r="S128" t="str">
        <f t="shared" si="11"/>
        <v/>
      </c>
      <c r="T128" t="str">
        <f t="shared" si="18"/>
        <v/>
      </c>
    </row>
    <row r="129" spans="1:48" hidden="1" x14ac:dyDescent="0.35">
      <c r="A129">
        <f>CLASS!A129</f>
        <v>3042</v>
      </c>
      <c r="B129" t="str">
        <f>CLASS!B129</f>
        <v>EE3042</v>
      </c>
      <c r="C129" t="str">
        <f>_xlfn.IFNA((VLOOKUP(A129,CLASS!A:AY,3,FALSE)),"")</f>
        <v>Lewis</v>
      </c>
      <c r="D129" t="str">
        <f>_xlfn.IFNA((VLOOKUP(A129,CLASS!A:AY,4,FALSE)),"")</f>
        <v>Cull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VET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VLOOKUP(B129,CLASS!B:AH,21,FALSE)</f>
        <v>71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10"/>
        <v>81</v>
      </c>
      <c r="S129" t="str">
        <f t="shared" si="11"/>
        <v/>
      </c>
      <c r="T129" t="str">
        <f t="shared" si="18"/>
        <v/>
      </c>
    </row>
    <row r="130" spans="1:48" hidden="1" x14ac:dyDescent="0.35">
      <c r="A130">
        <f>CLASS!A130</f>
        <v>133800</v>
      </c>
      <c r="B130" t="str">
        <f>CLASS!B130</f>
        <v>EE133800</v>
      </c>
      <c r="C130" t="str">
        <f>_xlfn.IFNA((VLOOKUP(A130,CLASS!A:AY,3,FALSE)),"")</f>
        <v>Guy</v>
      </c>
      <c r="D130" t="str">
        <f>_xlfn.IFNA((VLOOKUP(A130,CLASS!A:AY,4,FALSE)),"")</f>
        <v>Rudd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SNR</v>
      </c>
      <c r="J130" t="str">
        <f>_xlfn.IFNA((VLOOKUP(A130,CLASS!A:AY,10,FALSE)),"")</f>
        <v>OLSS</v>
      </c>
      <c r="K130" t="str">
        <f>_xlfn.IFNA((VLOOKUP(J130,DivisionLookup!A:B,2,FALSE)),"")</f>
        <v>South</v>
      </c>
      <c r="L130">
        <f>VLOOKUP(B130,CLASS!B:AH,21,FALSE)</f>
        <v>62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10"/>
        <v>72</v>
      </c>
      <c r="S130" t="str">
        <f t="shared" si="11"/>
        <v/>
      </c>
    </row>
    <row r="131" spans="1:48" hidden="1" x14ac:dyDescent="0.35">
      <c r="A131">
        <f>CLASS!A131</f>
        <v>71767</v>
      </c>
      <c r="B131" t="str">
        <f>CLASS!B131</f>
        <v>EE71767</v>
      </c>
      <c r="C131" t="str">
        <f>_xlfn.IFNA((VLOOKUP(A131,CLASS!A:AY,3,FALSE)),"")</f>
        <v>Chris</v>
      </c>
      <c r="D131" t="str">
        <f>_xlfn.IFNA((VLOOKUP(A131,CLASS!A:AY,4,FALSE)),"")</f>
        <v>Coningsby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VET</v>
      </c>
      <c r="J131" t="str">
        <f>_xlfn.IFNA((VLOOKUP(A131,CLASS!A:AY,10,FALSE)),"")</f>
        <v>CAM</v>
      </c>
      <c r="K131" t="str">
        <f>_xlfn.IFNA((VLOOKUP(J131,DivisionLookup!A:B,2,FALSE)),"")</f>
        <v>North</v>
      </c>
      <c r="L131">
        <f>VLOOKUP(B131,CLASS!B:AH,21,FALSE)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9">_xlfn.IFNA(IF(IF(L131,L131+M131,0)&lt;=100,IF(L131,L131+M131,0),100),)</f>
        <v>0</v>
      </c>
      <c r="S131" t="str">
        <f t="shared" ref="S131:S194" si="20">IF(R201&gt;1,J201,"")</f>
        <v/>
      </c>
      <c r="T131" t="str">
        <f t="shared" ref="T131:T133" si="21">IF(R200&gt;=1,R200,"")</f>
        <v/>
      </c>
    </row>
    <row r="132" spans="1:48" hidden="1" x14ac:dyDescent="0.35">
      <c r="A132">
        <f>CLASS!A132</f>
        <v>141323</v>
      </c>
      <c r="B132" t="str">
        <f>CLASS!B132</f>
        <v>EE141323</v>
      </c>
      <c r="C132" t="str">
        <f>_xlfn.IFNA((VLOOKUP(A132,CLASS!A:AY,3,FALSE)),"")</f>
        <v>Simon</v>
      </c>
      <c r="D132" t="str">
        <f>_xlfn.IFNA((VLOOKUP(A132,CLASS!A:AY,4,FALSE)),"")</f>
        <v>Scott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9"/>
        <v>0</v>
      </c>
      <c r="S132" t="str">
        <f t="shared" si="20"/>
        <v/>
      </c>
      <c r="T132" t="str">
        <f t="shared" si="21"/>
        <v/>
      </c>
    </row>
    <row r="133" spans="1:48" x14ac:dyDescent="0.35">
      <c r="A133">
        <f>CLASS!A133</f>
        <v>139783</v>
      </c>
      <c r="B133" t="str">
        <f>CLASS!B133</f>
        <v>EE139783</v>
      </c>
      <c r="C133" t="str">
        <f>_xlfn.IFNA((VLOOKUP(A133,CLASS!A:AY,3,FALSE)),"")</f>
        <v>Peter</v>
      </c>
      <c r="D133" t="str">
        <f>_xlfn.IFNA((VLOOKUP(A133,CLASS!A:AY,4,FALSE)),"")</f>
        <v>Skillen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VLOOKUP(B130,CLASS!B:AH,29,FALSE)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9"/>
        <v>0</v>
      </c>
      <c r="S133" t="str">
        <f t="shared" si="20"/>
        <v/>
      </c>
      <c r="T133" t="str">
        <f t="shared" si="21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CLASS!A134</f>
        <v>130704</v>
      </c>
      <c r="B134" t="str">
        <f>CLASS!B134</f>
        <v>EE130704</v>
      </c>
      <c r="C134" t="str">
        <f>_xlfn.IFNA((VLOOKUP(A134,CLASS!A:AY,3,FALSE)),"")</f>
        <v>Stephen</v>
      </c>
      <c r="D134" t="str">
        <f>_xlfn.IFNA((VLOOKUP(A134,CLASS!A:AY,4,FALSE)),"")</f>
        <v>Simpson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VET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VLOOKUP(B131,CLASS!B:AH,29,FALSE)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9"/>
        <v>0</v>
      </c>
      <c r="S134" t="str">
        <f t="shared" si="20"/>
        <v/>
      </c>
    </row>
    <row r="135" spans="1:48" hidden="1" x14ac:dyDescent="0.35">
      <c r="A135">
        <f>CLASS!A135</f>
        <v>118452</v>
      </c>
      <c r="B135" t="str">
        <f>CLASS!B135</f>
        <v>EE118452</v>
      </c>
      <c r="C135" t="str">
        <f>_xlfn.IFNA((VLOOKUP(A135,CLASS!A:AY,3,FALSE)),"")</f>
        <v>Janet</v>
      </c>
      <c r="D135" t="str">
        <f>_xlfn.IFNA((VLOOKUP(A135,CLASS!A:AY,4,FALSE)),"")</f>
        <v>Galland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LDV</v>
      </c>
      <c r="J135" t="str">
        <f>_xlfn.IFNA((VLOOKUP(A135,CLASS!A:AY,10,FALSE)),"")</f>
        <v>SDGC</v>
      </c>
      <c r="K135" t="str">
        <f>_xlfn.IFNA((VLOOKUP(J135,DivisionLookup!A:B,2,FALSE)),"")</f>
        <v>South</v>
      </c>
      <c r="L135">
        <f>VLOOKUP(B135,CLASS!B:AH,21,FALSE)</f>
        <v>51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9"/>
        <v>61</v>
      </c>
      <c r="S135" t="str">
        <f t="shared" si="20"/>
        <v/>
      </c>
    </row>
    <row r="136" spans="1:48" x14ac:dyDescent="0.35">
      <c r="A136">
        <f>CLASS!A136</f>
        <v>133500</v>
      </c>
      <c r="B136" t="str">
        <f>CLASS!B136</f>
        <v>EE133500</v>
      </c>
      <c r="C136" t="str">
        <f>_xlfn.IFNA((VLOOKUP(A136,CLASS!A:AY,3,FALSE)),"")</f>
        <v>Mark</v>
      </c>
      <c r="D136" t="str">
        <f>_xlfn.IFNA((VLOOKUP(A136,CLASS!A:AY,4,FALSE)),"")</f>
        <v>Piercy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ST</v>
      </c>
      <c r="K136" t="str">
        <f>_xlfn.IFNA((VLOOKUP(J136,DivisionLookup!A:B,2,FALSE)),"")</f>
        <v>North</v>
      </c>
      <c r="L136">
        <f>VLOOKUP(B133,CLASS!B:AH,29,FALSE)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9"/>
        <v>0</v>
      </c>
      <c r="S136" t="str">
        <f t="shared" si="20"/>
        <v/>
      </c>
    </row>
    <row r="137" spans="1:48" x14ac:dyDescent="0.35">
      <c r="A137">
        <f>CLASS!A137</f>
        <v>98867</v>
      </c>
      <c r="B137" t="str">
        <f>CLASS!B137</f>
        <v>EE98867</v>
      </c>
      <c r="C137" t="str">
        <f>_xlfn.IFNA((VLOOKUP(A137,CLASS!A:AY,3,FALSE)),"")</f>
        <v>Christopher</v>
      </c>
      <c r="D137" t="str">
        <f>_xlfn.IFNA((VLOOKUP(A137,CLASS!A:AY,4,FALSE)),"")</f>
        <v>Bloxham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VLOOKUP(B134,CLASS!B:AH,29,FALSE)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9"/>
        <v>0</v>
      </c>
      <c r="S137" t="str">
        <f t="shared" si="20"/>
        <v/>
      </c>
      <c r="T137" t="str">
        <f>IF(R206&gt;=1,R206,"")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x14ac:dyDescent="0.35">
      <c r="A138">
        <f>CLASS!A138</f>
        <v>140166</v>
      </c>
      <c r="B138" t="str">
        <f>CLASS!B138</f>
        <v>EE140166</v>
      </c>
      <c r="C138" t="str">
        <f>_xlfn.IFNA((VLOOKUP(A138,CLASS!A:AY,3,FALSE)),"")</f>
        <v>Anthony</v>
      </c>
      <c r="D138" t="str">
        <f>_xlfn.IFNA((VLOOKUP(A138,CLASS!A:AY,4,FALSE)),"")</f>
        <v>Harvey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VLOOKUP(B135,CLASS!B:AH,29,FALSE)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9"/>
        <v>0</v>
      </c>
      <c r="S138" t="str">
        <f t="shared" si="20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CLASS!A139</f>
        <v>140350</v>
      </c>
      <c r="B139" t="str">
        <f>CLASS!B139</f>
        <v>EE140350</v>
      </c>
      <c r="C139" t="str">
        <f>_xlfn.IFNA((VLOOKUP(A139,CLASS!A:AY,3,FALSE)),"")</f>
        <v>Chris</v>
      </c>
      <c r="D139" t="str">
        <f>_xlfn.IFNA((VLOOKUP(A139,CLASS!A:AY,4,FALSE)),"")</f>
        <v>Lambert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VLOOKUP(B136,CLASS!B:AH,29,FALSE)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9"/>
        <v>0</v>
      </c>
      <c r="S139" t="str">
        <f t="shared" si="20"/>
        <v/>
      </c>
    </row>
    <row r="140" spans="1:48" x14ac:dyDescent="0.35">
      <c r="A140">
        <f>CLASS!A140</f>
        <v>137318</v>
      </c>
      <c r="B140" t="str">
        <f>CLASS!B140</f>
        <v>EE137318</v>
      </c>
      <c r="C140" t="str">
        <f>_xlfn.IFNA((VLOOKUP(A140,CLASS!A:AY,3,FALSE)),"")</f>
        <v>James</v>
      </c>
      <c r="D140" t="str">
        <f>_xlfn.IFNA((VLOOKUP(A140,CLASS!A:AY,4,FALSE)),"")</f>
        <v>Stafford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OLSS</v>
      </c>
      <c r="K140" t="str">
        <f>_xlfn.IFNA((VLOOKUP(J140,DivisionLookup!A:B,2,FALSE)),"")</f>
        <v>South</v>
      </c>
      <c r="L140">
        <f>VLOOKUP(B137,CLASS!B:AH,29,FALSE)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9"/>
        <v>0</v>
      </c>
      <c r="S140" t="str">
        <f t="shared" si="20"/>
        <v/>
      </c>
      <c r="T140" t="str">
        <f t="shared" ref="T140:T145" si="22">IF(R209&gt;=1,R209,"")</f>
        <v/>
      </c>
    </row>
    <row r="141" spans="1:48" x14ac:dyDescent="0.35">
      <c r="A141">
        <f>CLASS!A141</f>
        <v>119717</v>
      </c>
      <c r="B141" t="str">
        <f>CLASS!B141</f>
        <v>EE119717</v>
      </c>
      <c r="C141" t="str">
        <f>_xlfn.IFNA((VLOOKUP(A141,CLASS!A:AY,3,FALSE)),"")</f>
        <v>Matthew</v>
      </c>
      <c r="D141" t="str">
        <f>_xlfn.IFNA((VLOOKUP(A141,CLASS!A:AY,4,FALSE)),"")</f>
        <v>Sudds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EJC</v>
      </c>
      <c r="K141" t="str">
        <f>_xlfn.IFNA((VLOOKUP(J141,DivisionLookup!A:B,2,FALSE)),"")</f>
        <v>South</v>
      </c>
      <c r="L141">
        <f>VLOOKUP(B138,CLASS!B:AH,29,FALSE)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9"/>
        <v>0</v>
      </c>
      <c r="S141" t="str">
        <f t="shared" si="20"/>
        <v/>
      </c>
      <c r="T141" t="str">
        <f t="shared" si="22"/>
        <v/>
      </c>
    </row>
    <row r="142" spans="1:48" x14ac:dyDescent="0.35">
      <c r="A142">
        <f>CLASS!A142</f>
        <v>105589</v>
      </c>
      <c r="B142" t="str">
        <f>CLASS!B142</f>
        <v>EE105589</v>
      </c>
      <c r="C142" t="str">
        <f>_xlfn.IFNA((VLOOKUP(A142,CLASS!A:AY,3,FALSE)),"")</f>
        <v>Mark</v>
      </c>
      <c r="D142" t="str">
        <f>_xlfn.IFNA((VLOOKUP(A142,CLASS!A:AY,4,FALSE)),"")</f>
        <v>Blamey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EJC</v>
      </c>
      <c r="K142" t="str">
        <f>_xlfn.IFNA((VLOOKUP(J142,DivisionLookup!A:B,2,FALSE)),"")</f>
        <v>South</v>
      </c>
      <c r="L142">
        <f>VLOOKUP(B139,CLASS!B:AH,29,FALSE)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9"/>
        <v>0</v>
      </c>
      <c r="S142" t="str">
        <f t="shared" si="20"/>
        <v/>
      </c>
      <c r="T142" t="str">
        <f t="shared" si="22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35">
      <c r="A143">
        <f>CLASS!A143</f>
        <v>134813</v>
      </c>
      <c r="B143" t="str">
        <f>CLASS!B143</f>
        <v>EE134813</v>
      </c>
      <c r="C143" t="str">
        <f>_xlfn.IFNA((VLOOKUP(A143,CLASS!A:AY,3,FALSE)),"")</f>
        <v>Sammy</v>
      </c>
      <c r="D143" t="str">
        <f>_xlfn.IFNA((VLOOKUP(A143,CLASS!A:AY,4,FALSE)),"")</f>
        <v>Halsey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VLOOKUP(B140,CLASS!B:AH,29,FALSE)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9"/>
        <v>0</v>
      </c>
      <c r="S143" t="str">
        <f t="shared" si="20"/>
        <v/>
      </c>
      <c r="T143" t="str">
        <f t="shared" si="22"/>
        <v/>
      </c>
    </row>
    <row r="144" spans="1:48" x14ac:dyDescent="0.35">
      <c r="A144">
        <f>CLASS!A144</f>
        <v>125718</v>
      </c>
      <c r="B144" t="str">
        <f>CLASS!B144</f>
        <v>EE125718</v>
      </c>
      <c r="C144" t="str">
        <f>_xlfn.IFNA((VLOOKUP(A144,CLASS!A:AY,3,FALSE)),"")</f>
        <v>Ricky</v>
      </c>
      <c r="D144" t="str">
        <f>_xlfn.IFNA((VLOOKUP(A144,CLASS!A:AY,4,FALSE)),"")</f>
        <v>Hartland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VLOOKUP(B141,CLASS!B:AH,29,FALSE)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9"/>
        <v>0</v>
      </c>
      <c r="S144" t="str">
        <f t="shared" si="20"/>
        <v/>
      </c>
      <c r="T144" t="str">
        <f t="shared" si="22"/>
        <v/>
      </c>
    </row>
    <row r="145" spans="1:48" x14ac:dyDescent="0.35">
      <c r="A145">
        <f>CLASS!A145</f>
        <v>112272</v>
      </c>
      <c r="B145" t="str">
        <f>CLASS!B145</f>
        <v>EE112272</v>
      </c>
      <c r="C145" t="str">
        <f>_xlfn.IFNA((VLOOKUP(A145,CLASS!A:AY,3,FALSE)),"")</f>
        <v>Philip</v>
      </c>
      <c r="D145" t="str">
        <f>_xlfn.IFNA((VLOOKUP(A145,CLASS!A:AY,4,FALSE)),"")</f>
        <v>Seastram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VLOOKUP(B142,CLASS!B:AH,29,FALSE)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9"/>
        <v>0</v>
      </c>
      <c r="S145" t="str">
        <f t="shared" si="20"/>
        <v/>
      </c>
      <c r="T145" t="str">
        <f t="shared" si="22"/>
        <v/>
      </c>
    </row>
    <row r="146" spans="1:48" x14ac:dyDescent="0.35">
      <c r="A146">
        <f>CLASS!A146</f>
        <v>137999</v>
      </c>
      <c r="B146" t="str">
        <f>CLASS!B146</f>
        <v>EE137999</v>
      </c>
      <c r="C146" t="str">
        <f>_xlfn.IFNA((VLOOKUP(A146,CLASS!A:AY,3,FALSE)),"")</f>
        <v>Richard</v>
      </c>
      <c r="D146" t="str">
        <f>_xlfn.IFNA((VLOOKUP(A146,CLASS!A:AY,4,FALSE)),"")</f>
        <v>Hoskins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VET</v>
      </c>
      <c r="J146" t="str">
        <f>_xlfn.IFNA((VLOOKUP(A146,CLASS!A:AY,10,FALSE)),"")</f>
        <v>EJC</v>
      </c>
      <c r="K146" t="str">
        <f>_xlfn.IFNA((VLOOKUP(J146,DivisionLookup!A:B,2,FALSE)),"")</f>
        <v>South</v>
      </c>
      <c r="L146">
        <f>VLOOKUP(B143,CLASS!B:AH,29,FALSE)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9"/>
        <v>0</v>
      </c>
      <c r="S146" t="str">
        <f t="shared" si="20"/>
        <v/>
      </c>
    </row>
    <row r="147" spans="1:48" hidden="1" x14ac:dyDescent="0.35">
      <c r="A147">
        <f>CLASS!A147</f>
        <v>139919</v>
      </c>
      <c r="B147" t="str">
        <f>CLASS!B147</f>
        <v>EE139919</v>
      </c>
      <c r="C147" t="str">
        <f>_xlfn.IFNA((VLOOKUP(A147,CLASS!A:AY,3,FALSE)),"")</f>
        <v>Luke</v>
      </c>
      <c r="D147" t="str">
        <f>_xlfn.IFNA((VLOOKUP(A147,CLASS!A:AY,4,FALSE)),"")</f>
        <v>Parish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SNR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9"/>
        <v>0</v>
      </c>
      <c r="S147" t="str">
        <f t="shared" si="20"/>
        <v/>
      </c>
      <c r="T147" t="str">
        <f>IF(R216&gt;=1,R216,"")</f>
        <v/>
      </c>
    </row>
    <row r="148" spans="1:48" x14ac:dyDescent="0.35">
      <c r="A148">
        <f>CLASS!A148</f>
        <v>1969</v>
      </c>
      <c r="B148" t="str">
        <f>CLASS!B148</f>
        <v>EE1969</v>
      </c>
      <c r="C148" t="str">
        <f>_xlfn.IFNA((VLOOKUP(A148,CLASS!A:AY,3,FALSE)),"")</f>
        <v>Jane</v>
      </c>
      <c r="D148" t="str">
        <f>_xlfn.IFNA((VLOOKUP(A148,CLASS!A:AY,4,FALSE)),"")</f>
        <v>Bennett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LDY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VLOOKUP(B145,CLASS!B:AH,29,FALSE)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9"/>
        <v>0</v>
      </c>
      <c r="S148" t="str">
        <f t="shared" si="20"/>
        <v/>
      </c>
    </row>
    <row r="149" spans="1:48" hidden="1" x14ac:dyDescent="0.35">
      <c r="A149">
        <f>CLASS!A149</f>
        <v>130061</v>
      </c>
      <c r="B149" t="str">
        <f>CLASS!B149</f>
        <v>EE130061</v>
      </c>
      <c r="C149" t="str">
        <f>_xlfn.IFNA((VLOOKUP(A149,CLASS!A:AY,3,FALSE)),"")</f>
        <v>Andi</v>
      </c>
      <c r="D149" t="str">
        <f>_xlfn.IFNA((VLOOKUP(A149,CLASS!A:AY,4,FALSE)),"")</f>
        <v>Deeks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9"/>
        <v>0</v>
      </c>
      <c r="S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x14ac:dyDescent="0.35">
      <c r="A150">
        <f>CLASS!A150</f>
        <v>132107</v>
      </c>
      <c r="B150" t="str">
        <f>CLASS!B150</f>
        <v>EE132107</v>
      </c>
      <c r="C150" t="str">
        <f>_xlfn.IFNA((VLOOKUP(A150,CLASS!A:AY,3,FALSE)),"")</f>
        <v>Daniel</v>
      </c>
      <c r="D150" t="str">
        <f>_xlfn.IFNA((VLOOKUP(A150,CLASS!A:AY,4,FALSE)),"")</f>
        <v>Parsons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f>VLOOKUP(B147,CLASS!B:AH,29,FALSE)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9"/>
        <v>0</v>
      </c>
      <c r="S150" t="str">
        <f t="shared" si="20"/>
        <v/>
      </c>
      <c r="T150" t="str">
        <f>IF(R219&gt;=1,R219,"")</f>
        <v/>
      </c>
    </row>
    <row r="151" spans="1:48" x14ac:dyDescent="0.35">
      <c r="A151">
        <f>CLASS!A151</f>
        <v>137287</v>
      </c>
      <c r="B151" t="str">
        <f>CLASS!B151</f>
        <v>EE137287</v>
      </c>
      <c r="C151" t="str">
        <f>_xlfn.IFNA((VLOOKUP(A151,CLASS!A:AY,3,FALSE)),"")</f>
        <v>Adam</v>
      </c>
      <c r="D151" t="str">
        <f>_xlfn.IFNA((VLOOKUP(A151,CLASS!A:AY,4,FALSE)),"")</f>
        <v>Poyser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VLOOKUP(B148,CLASS!B:AH,29,FALSE)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9"/>
        <v>0</v>
      </c>
      <c r="S151" t="str">
        <f t="shared" si="20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CLASS!A152</f>
        <v>136388</v>
      </c>
      <c r="B152" t="str">
        <f>CLASS!B152</f>
        <v>EE136388</v>
      </c>
      <c r="C152" t="str">
        <f>_xlfn.IFNA((VLOOKUP(A152,CLASS!A:AY,3,FALSE)),"")</f>
        <v>Patrick</v>
      </c>
      <c r="D152" t="str">
        <f>_xlfn.IFNA((VLOOKUP(A152,CLASS!A:AY,4,FALSE)),"")</f>
        <v>Bird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9"/>
        <v>0</v>
      </c>
      <c r="S152" t="str">
        <f t="shared" si="20"/>
        <v/>
      </c>
    </row>
    <row r="153" spans="1:48" hidden="1" x14ac:dyDescent="0.35">
      <c r="A153">
        <f>CLASS!A153</f>
        <v>91174</v>
      </c>
      <c r="B153" t="str">
        <f>CLASS!B153</f>
        <v>EE91174</v>
      </c>
      <c r="C153" t="str">
        <f>_xlfn.IFNA((VLOOKUP(A153,CLASS!A:AY,3,FALSE)),"")</f>
        <v>Patrick</v>
      </c>
      <c r="D153" t="str">
        <f>_xlfn.IFNA((VLOOKUP(A153,CLASS!A:AY,4,FALSE)),"")</f>
        <v>Hawthorne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9"/>
        <v>0</v>
      </c>
      <c r="S153" t="str">
        <f t="shared" si="20"/>
        <v/>
      </c>
    </row>
    <row r="154" spans="1:48" x14ac:dyDescent="0.35">
      <c r="A154">
        <f>CLASS!A154</f>
        <v>135148</v>
      </c>
      <c r="B154" t="str">
        <f>CLASS!B154</f>
        <v>EE135148</v>
      </c>
      <c r="C154" t="str">
        <f>_xlfn.IFNA((VLOOKUP(A154,CLASS!A:AY,3,FALSE)),"")</f>
        <v>Lauren</v>
      </c>
      <c r="D154" t="str">
        <f>_xlfn.IFNA((VLOOKUP(A154,CLASS!A:AY,4,FALSE)),"")</f>
        <v>Goodman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VLOOKUP(B151,CLASS!B:AH,29,FALSE)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9"/>
        <v>0</v>
      </c>
      <c r="S154" t="str">
        <f t="shared" si="20"/>
        <v/>
      </c>
    </row>
    <row r="155" spans="1:48" x14ac:dyDescent="0.35">
      <c r="A155">
        <f>CLASS!A155</f>
        <v>137937</v>
      </c>
      <c r="B155" t="str">
        <f>CLASS!B155</f>
        <v>EE137937</v>
      </c>
      <c r="C155" t="str">
        <f>_xlfn.IFNA((VLOOKUP(A155,CLASS!A:AY,3,FALSE)),"")</f>
        <v>Matthew</v>
      </c>
      <c r="D155" t="str">
        <f>_xlfn.IFNA((VLOOKUP(A155,CLASS!A:AY,4,FALSE)),"")</f>
        <v>Lazarczuk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VLOOKUP(B152,CLASS!B:AH,29,FALSE)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9"/>
        <v>0</v>
      </c>
      <c r="S155" t="str">
        <f t="shared" si="20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35">
      <c r="A156">
        <f>CLASS!A156</f>
        <v>123217</v>
      </c>
      <c r="B156" t="str">
        <f>CLASS!B156</f>
        <v>EE123217</v>
      </c>
      <c r="C156" t="str">
        <f>_xlfn.IFNA((VLOOKUP(A156,CLASS!A:AY,3,FALSE)),"")</f>
        <v>Richard</v>
      </c>
      <c r="D156" t="str">
        <f>_xlfn.IFNA((VLOOKUP(A156,CLASS!A:AY,4,FALSE)),"")</f>
        <v>Worthington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VLOOKUP(B153,CLASS!B:AH,29,FALSE)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9"/>
        <v>0</v>
      </c>
      <c r="S156" t="str">
        <f t="shared" si="20"/>
        <v/>
      </c>
    </row>
    <row r="157" spans="1:48" hidden="1" x14ac:dyDescent="0.35">
      <c r="A157">
        <f>CLASS!A157</f>
        <v>119726</v>
      </c>
      <c r="B157" t="str">
        <f>CLASS!B157</f>
        <v>EE119726</v>
      </c>
      <c r="C157" t="str">
        <f>_xlfn.IFNA((VLOOKUP(A157,CLASS!A:AY,3,FALSE)),"")</f>
        <v>Stephen</v>
      </c>
      <c r="D157" t="str">
        <f>_xlfn.IFNA((VLOOKUP(A157,CLASS!A:AY,4,FALSE)),"")</f>
        <v>O'Reilly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9"/>
        <v>0</v>
      </c>
      <c r="S157" t="str">
        <f t="shared" si="20"/>
        <v/>
      </c>
      <c r="T157" t="str">
        <f t="shared" ref="T157:T158" si="23">IF(R226&gt;=1,R226,"")</f>
        <v/>
      </c>
    </row>
    <row r="158" spans="1:48" hidden="1" x14ac:dyDescent="0.35">
      <c r="A158">
        <f>CLASS!A158</f>
        <v>138153</v>
      </c>
      <c r="B158" t="str">
        <f>CLASS!B158</f>
        <v>EE138153</v>
      </c>
      <c r="C158" t="str">
        <f>_xlfn.IFNA((VLOOKUP(A158,CLASS!A:AY,3,FALSE)),"")</f>
        <v>Neil</v>
      </c>
      <c r="D158" t="str">
        <f>_xlfn.IFNA((VLOOKUP(A158,CLASS!A:AY,4,FALSE)),"")</f>
        <v>Hastilow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9"/>
        <v>0</v>
      </c>
      <c r="S158" t="str">
        <f t="shared" si="20"/>
        <v/>
      </c>
      <c r="T158" t="str">
        <f t="shared" si="23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35">
      <c r="A159">
        <f>CLASS!A159</f>
        <v>131648</v>
      </c>
      <c r="B159" t="str">
        <f>CLASS!B159</f>
        <v>EE131648</v>
      </c>
      <c r="C159" t="str">
        <f>_xlfn.IFNA((VLOOKUP(A159,CLASS!A:AY,3,FALSE)),"")</f>
        <v>Richard</v>
      </c>
      <c r="D159" t="str">
        <f>_xlfn.IFNA((VLOOKUP(A159,CLASS!A:AY,4,FALSE)),"")</f>
        <v>Steeples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VLOOKUP(B156,CLASS!B:AH,29,FALSE)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9"/>
        <v>0</v>
      </c>
      <c r="S159" t="str">
        <f t="shared" si="20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CLASS!A160</f>
        <v>138677</v>
      </c>
      <c r="B160" t="str">
        <f>CLASS!B160</f>
        <v>EE138677</v>
      </c>
      <c r="C160" t="str">
        <f>_xlfn.IFNA((VLOOKUP(A160,CLASS!A:AY,3,FALSE)),"")</f>
        <v>Richard</v>
      </c>
      <c r="D160" t="str">
        <f>_xlfn.IFNA((VLOOKUP(A160,CLASS!A:AY,4,FALSE)),"")</f>
        <v>Palmer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9"/>
        <v>0</v>
      </c>
      <c r="S160" t="str">
        <f t="shared" si="20"/>
        <v/>
      </c>
    </row>
    <row r="161" spans="1:48" x14ac:dyDescent="0.35">
      <c r="A161">
        <f>CLASS!A161</f>
        <v>138866</v>
      </c>
      <c r="B161" t="str">
        <f>CLASS!B161</f>
        <v>EE138866</v>
      </c>
      <c r="C161" t="str">
        <f>_xlfn.IFNA((VLOOKUP(A161,CLASS!A:AY,3,FALSE)),"")</f>
        <v>Martin</v>
      </c>
      <c r="D161" t="str">
        <f>_xlfn.IFNA((VLOOKUP(A161,CLASS!A:AY,4,FALSE)),"")</f>
        <v>Warren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VLOOKUP(B158,CLASS!B:AH,29,FALSE)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9"/>
        <v>0</v>
      </c>
      <c r="S161" t="str">
        <f t="shared" si="20"/>
        <v/>
      </c>
      <c r="T161" t="str">
        <f t="shared" ref="T161:T180" si="24">IF(R230&gt;=1,R230,"")</f>
        <v/>
      </c>
    </row>
    <row r="162" spans="1:48" hidden="1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9"/>
        <v>0</v>
      </c>
      <c r="S162" t="str">
        <f t="shared" si="20"/>
        <v/>
      </c>
      <c r="T162" t="str">
        <f t="shared" si="24"/>
        <v/>
      </c>
    </row>
    <row r="163" spans="1:48" hidden="1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9"/>
        <v>0</v>
      </c>
      <c r="S163" t="str">
        <f t="shared" si="20"/>
        <v/>
      </c>
      <c r="T163" t="str">
        <f t="shared" si="24"/>
        <v/>
      </c>
    </row>
    <row r="164" spans="1:48" x14ac:dyDescent="0.35">
      <c r="A164">
        <f>CLASS!A164</f>
        <v>141048</v>
      </c>
      <c r="B164" t="str">
        <f>CLASS!B164</f>
        <v>EE141048</v>
      </c>
      <c r="C164" t="str">
        <f>_xlfn.IFNA((VLOOKUP(A164,CLASS!A:AY,3,FALSE)),"")</f>
        <v>Guy</v>
      </c>
      <c r="D164" t="str">
        <f>_xlfn.IFNA((VLOOKUP(A164,CLASS!A:AY,4,FALSE)),"")</f>
        <v>Micklewright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VLOOKUP(B161,CLASS!B:AH,29,FALSE)</f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9"/>
        <v>0</v>
      </c>
      <c r="S164" t="str">
        <f t="shared" si="20"/>
        <v/>
      </c>
      <c r="T164" t="str">
        <f t="shared" si="24"/>
        <v/>
      </c>
    </row>
    <row r="165" spans="1:48" x14ac:dyDescent="0.35">
      <c r="A165">
        <f>CLASS!A165</f>
        <v>135106</v>
      </c>
      <c r="B165" t="str">
        <f>CLASS!B165</f>
        <v>EE135106</v>
      </c>
      <c r="C165" t="str">
        <f>_xlfn.IFNA((VLOOKUP(A165,CLASS!A:AY,3,FALSE)),"")</f>
        <v>Rhys</v>
      </c>
      <c r="D165" t="str">
        <f>_xlfn.IFNA((VLOOKUP(A165,CLASS!A:AY,4,FALSE)),"")</f>
        <v>Plum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JNR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VLOOKUP(B162,CLASS!B:AH,29,FALSE)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9"/>
        <v>0</v>
      </c>
      <c r="S165" t="str">
        <f t="shared" si="20"/>
        <v/>
      </c>
      <c r="T165" t="str">
        <f t="shared" si="24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35">
      <c r="A166">
        <f>CLASS!A166</f>
        <v>29170</v>
      </c>
      <c r="B166" t="str">
        <f>CLASS!B166</f>
        <v>EE29170</v>
      </c>
      <c r="C166" t="str">
        <f>_xlfn.IFNA((VLOOKUP(A166,CLASS!A:AY,3,FALSE)),"")</f>
        <v>Robert</v>
      </c>
      <c r="D166" t="str">
        <f>_xlfn.IFNA((VLOOKUP(A166,CLASS!A:AY,4,FALSE)),"")</f>
        <v>Ratford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VET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VLOOKUP(B163,CLASS!B:AH,29,FALSE)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9"/>
        <v>0</v>
      </c>
      <c r="S166" t="str">
        <f t="shared" si="20"/>
        <v/>
      </c>
      <c r="T166" t="str">
        <f t="shared" si="24"/>
        <v/>
      </c>
    </row>
    <row r="167" spans="1:48" x14ac:dyDescent="0.35">
      <c r="A167">
        <f>CLASS!A167</f>
        <v>137389</v>
      </c>
      <c r="B167" t="str">
        <f>CLASS!B167</f>
        <v>EE137389</v>
      </c>
      <c r="C167" t="str">
        <f>_xlfn.IFNA((VLOOKUP(A167,CLASS!A:AY,3,FALSE)),"")</f>
        <v>Mark</v>
      </c>
      <c r="D167" t="str">
        <f>_xlfn.IFNA((VLOOKUP(A167,CLASS!A:AY,4,FALSE)),"")</f>
        <v>Potts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VET</v>
      </c>
      <c r="J167" t="str">
        <f>_xlfn.IFNA((VLOOKUP(A167,CLASS!A:AY,10,FALSE)),"")</f>
        <v>ST</v>
      </c>
      <c r="K167" t="str">
        <f>_xlfn.IFNA((VLOOKUP(J167,DivisionLookup!A:B,2,FALSE)),"")</f>
        <v>North</v>
      </c>
      <c r="L167">
        <f>VLOOKUP(B164,CLASS!B:AH,29,FALSE)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9"/>
        <v>0</v>
      </c>
      <c r="S167" t="str">
        <f t="shared" si="20"/>
        <v/>
      </c>
      <c r="T167" t="str">
        <f t="shared" si="24"/>
        <v/>
      </c>
    </row>
    <row r="168" spans="1:48" x14ac:dyDescent="0.35">
      <c r="A168">
        <f>CLASS!A168</f>
        <v>124600</v>
      </c>
      <c r="B168" t="str">
        <f>CLASS!B168</f>
        <v>EE124600</v>
      </c>
      <c r="C168" t="str">
        <f>_xlfn.IFNA((VLOOKUP(A168,CLASS!A:AY,3,FALSE)),"")</f>
        <v>Richard</v>
      </c>
      <c r="D168" t="str">
        <f>_xlfn.IFNA((VLOOKUP(A168,CLASS!A:AY,4,FALSE)),"")</f>
        <v>Brown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VLOOKUP(B165,CLASS!B:AH,29,FALSE)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9"/>
        <v>0</v>
      </c>
      <c r="S168" t="str">
        <f t="shared" si="20"/>
        <v/>
      </c>
      <c r="T168" t="str">
        <f t="shared" si="24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35">
      <c r="A169">
        <f>CLASS!A169</f>
        <v>134901</v>
      </c>
      <c r="B169" t="str">
        <f>CLASS!B169</f>
        <v>EE134901</v>
      </c>
      <c r="C169" t="str">
        <f>_xlfn.IFNA((VLOOKUP(A169,CLASS!A:AY,3,FALSE)),"")</f>
        <v>Graham</v>
      </c>
      <c r="D169" t="str">
        <f>_xlfn.IFNA((VLOOKUP(A169,CLASS!A:AY,4,FALSE)),"")</f>
        <v>Bright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VLOOKUP(B166,CLASS!B:AH,29,FALSE)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9"/>
        <v>0</v>
      </c>
      <c r="S169" t="str">
        <f t="shared" si="20"/>
        <v/>
      </c>
      <c r="T169" t="str">
        <f t="shared" si="24"/>
        <v/>
      </c>
    </row>
    <row r="170" spans="1:48" x14ac:dyDescent="0.35">
      <c r="A170">
        <f>CLASS!A170</f>
        <v>139288</v>
      </c>
      <c r="B170" t="str">
        <f>CLASS!B170</f>
        <v>EE139288</v>
      </c>
      <c r="C170" t="str">
        <f>_xlfn.IFNA((VLOOKUP(A170,CLASS!A:AY,3,FALSE)),"")</f>
        <v>Stephen</v>
      </c>
      <c r="D170" t="str">
        <f>_xlfn.IFNA((VLOOKUP(A170,CLASS!A:AY,4,FALSE)),"")</f>
        <v>Elliott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VLOOKUP(B167,CLASS!B:AH,29,FALSE)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9"/>
        <v>0</v>
      </c>
      <c r="S170" t="str">
        <f t="shared" si="20"/>
        <v/>
      </c>
      <c r="T170" t="str">
        <f t="shared" si="24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CLASS!A171</f>
        <v>140643</v>
      </c>
      <c r="B171" t="str">
        <f>CLASS!B171</f>
        <v>EE140643</v>
      </c>
      <c r="C171" t="str">
        <f>_xlfn.IFNA((VLOOKUP(A171,CLASS!A:AY,3,FALSE)),"")</f>
        <v>Ray</v>
      </c>
      <c r="D171" t="str">
        <f>_xlfn.IFNA((VLOOKUP(A171,CLASS!A:AY,4,FALSE)),"")</f>
        <v>Sheppard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SNR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VLOOKUP(B171,CLASS!B:AH,21,FALSE)</f>
        <v>63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9"/>
        <v>78</v>
      </c>
      <c r="S171" t="str">
        <f t="shared" si="20"/>
        <v/>
      </c>
      <c r="T171" t="str">
        <f t="shared" si="24"/>
        <v/>
      </c>
    </row>
    <row r="172" spans="1:48" hidden="1" x14ac:dyDescent="0.35">
      <c r="A172">
        <f>CLASS!A172</f>
        <v>125217</v>
      </c>
      <c r="B172" t="str">
        <f>CLASS!B172</f>
        <v>EE125217</v>
      </c>
      <c r="C172" t="str">
        <f>_xlfn.IFNA((VLOOKUP(A172,CLASS!A:AY,3,FALSE)),"")</f>
        <v>Faye</v>
      </c>
      <c r="D172" t="str">
        <f>_xlfn.IFNA((VLOOKUP(A172,CLASS!A:AY,4,FALSE)),"")</f>
        <v>Wills</v>
      </c>
      <c r="E172" t="str">
        <f>_xlfn.IFNA(VLOOKUP(A172,CLASS!A:I,5,FALSE),"")</f>
        <v>C</v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>LDY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VLOOKUP(B172,CLASS!B:AH,21,FALSE)</f>
        <v>64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9"/>
        <v>79</v>
      </c>
      <c r="S172" t="str">
        <f t="shared" si="20"/>
        <v/>
      </c>
      <c r="T172" t="str">
        <f t="shared" si="24"/>
        <v/>
      </c>
    </row>
    <row r="173" spans="1:48" hidden="1" x14ac:dyDescent="0.35">
      <c r="A173">
        <f>CLASS!A173</f>
        <v>134027</v>
      </c>
      <c r="B173" t="str">
        <f>CLASS!B173</f>
        <v>EE134027</v>
      </c>
      <c r="C173" t="str">
        <f>_xlfn.IFNA((VLOOKUP(A173,CLASS!A:AY,3,FALSE)),"")</f>
        <v>John</v>
      </c>
      <c r="D173" t="str">
        <f>_xlfn.IFNA((VLOOKUP(A173,CLASS!A:AY,4,FALSE)),"")</f>
        <v>Kitcher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VLOOKUP(B173,CLASS!B:AH,21,FALSE)</f>
        <v>53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9"/>
        <v>68</v>
      </c>
      <c r="S173" t="str">
        <f t="shared" si="20"/>
        <v/>
      </c>
      <c r="T173" t="str">
        <f t="shared" si="24"/>
        <v/>
      </c>
    </row>
    <row r="174" spans="1:48" hidden="1" x14ac:dyDescent="0.35">
      <c r="A174">
        <f>CLASS!A174</f>
        <v>133497</v>
      </c>
      <c r="B174" t="str">
        <f>CLASS!B174</f>
        <v>EE133497</v>
      </c>
      <c r="C174" t="str">
        <f>_xlfn.IFNA((VLOOKUP(A174,CLASS!A:AY,3,FALSE)),"")</f>
        <v>Michael</v>
      </c>
      <c r="D174" t="str">
        <f>_xlfn.IFNA((VLOOKUP(A174,CLASS!A:AY,4,FALSE)),"")</f>
        <v>Brookes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VLOOKUP(B174,CLASS!B:AH,21,FALSE)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9"/>
        <v>0</v>
      </c>
      <c r="S174" t="str">
        <f t="shared" si="20"/>
        <v/>
      </c>
      <c r="T174" t="str">
        <f t="shared" si="24"/>
        <v/>
      </c>
    </row>
    <row r="175" spans="1:48" hidden="1" x14ac:dyDescent="0.35">
      <c r="A175">
        <f>CLASS!A175</f>
        <v>121439</v>
      </c>
      <c r="B175" t="str">
        <f>CLASS!B175</f>
        <v>EE121439</v>
      </c>
      <c r="C175" t="str">
        <f>_xlfn.IFNA((VLOOKUP(A175,CLASS!A:AY,3,FALSE)),"")</f>
        <v>Tracey</v>
      </c>
      <c r="D175" t="str">
        <f>_xlfn.IFNA((VLOOKUP(A175,CLASS!A:AY,4,FALSE)),"")</f>
        <v>Sizeland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VLOOKUP(B175,CLASS!B:AH,21,FALSE)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9"/>
        <v>0</v>
      </c>
      <c r="S175" t="str">
        <f t="shared" si="20"/>
        <v/>
      </c>
      <c r="T175" t="str">
        <f t="shared" si="24"/>
        <v/>
      </c>
    </row>
    <row r="176" spans="1:48" x14ac:dyDescent="0.35">
      <c r="A176">
        <f>CLASS!A176</f>
        <v>139306</v>
      </c>
      <c r="B176" t="str">
        <f>CLASS!B176</f>
        <v>EE139306</v>
      </c>
      <c r="C176" t="str">
        <f>_xlfn.IFNA((VLOOKUP(A176,CLASS!A:AY,3,FALSE)),"")</f>
        <v>Geoffrey</v>
      </c>
      <c r="D176" t="str">
        <f>_xlfn.IFNA((VLOOKUP(A176,CLASS!A:AY,4,FALSE)),"")</f>
        <v>Simmonds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ORST</v>
      </c>
      <c r="K176" t="str">
        <f>_xlfn.IFNA((VLOOKUP(J176,DivisionLookup!A:B,2,FALSE)),"")</f>
        <v>North</v>
      </c>
      <c r="L176">
        <f>VLOOKUP(B173,CLASS!B:AH,29,FALSE)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9"/>
        <v>0</v>
      </c>
      <c r="S176" t="str">
        <f t="shared" si="20"/>
        <v/>
      </c>
      <c r="T176" t="str">
        <f t="shared" si="24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35">
      <c r="A177">
        <f>CLASS!A177</f>
        <v>35944</v>
      </c>
      <c r="B177" t="str">
        <f>CLASS!B177</f>
        <v>EE35944</v>
      </c>
      <c r="C177" t="str">
        <f>_xlfn.IFNA((VLOOKUP(A177,CLASS!A:AY,3,FALSE)),"")</f>
        <v>Tim</v>
      </c>
      <c r="D177" t="str">
        <f>_xlfn.IFNA((VLOOKUP(A177,CLASS!A:AY,4,FALSE)),"")</f>
        <v>Tyler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VET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VLOOKUP(B174,CLASS!B:AH,29,FALSE)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9"/>
        <v>0</v>
      </c>
      <c r="S177" t="str">
        <f t="shared" si="20"/>
        <v/>
      </c>
      <c r="T177" t="str">
        <f t="shared" si="24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35">
      <c r="A178">
        <f>CLASS!A178</f>
        <v>141283</v>
      </c>
      <c r="B178" t="str">
        <f>CLASS!B178</f>
        <v>EE141283</v>
      </c>
      <c r="C178" t="str">
        <f>_xlfn.IFNA((VLOOKUP(A178,CLASS!A:AY,3,FALSE)),"")</f>
        <v>Jamie</v>
      </c>
      <c r="D178" t="str">
        <f>_xlfn.IFNA((VLOOKUP(A178,CLASS!A:AY,4,FALSE)),"")</f>
        <v>Pope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VLOOKUP(B175,CLASS!B:AH,29,FALSE)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9"/>
        <v>0</v>
      </c>
      <c r="S178" t="str">
        <f t="shared" si="20"/>
        <v/>
      </c>
      <c r="T178" t="str">
        <f t="shared" si="24"/>
        <v/>
      </c>
    </row>
    <row r="179" spans="1:48" x14ac:dyDescent="0.35">
      <c r="A179">
        <f>CLASS!A179</f>
        <v>140288</v>
      </c>
      <c r="B179" t="str">
        <f>CLASS!B179</f>
        <v>EE140288</v>
      </c>
      <c r="C179" t="str">
        <f>_xlfn.IFNA((VLOOKUP(A179,CLASS!A:AY,3,FALSE)),"")</f>
        <v>Chris</v>
      </c>
      <c r="D179" t="str">
        <f>_xlfn.IFNA((VLOOKUP(A179,CLASS!A:AY,4,FALSE)),"")</f>
        <v>Brown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SNR</v>
      </c>
      <c r="J179" t="str">
        <f>_xlfn.IFNA((VLOOKUP(A179,CLASS!A:AY,10,FALSE)),"")</f>
        <v>AGL</v>
      </c>
      <c r="K179" t="str">
        <f>_xlfn.IFNA((VLOOKUP(J179,DivisionLookup!A:B,2,FALSE)),"")</f>
        <v>South</v>
      </c>
      <c r="L179">
        <f>VLOOKUP(B176,CLASS!B:AH,29,FALSE)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9"/>
        <v>0</v>
      </c>
      <c r="S179" t="str">
        <f t="shared" si="20"/>
        <v/>
      </c>
      <c r="T179" t="str">
        <f t="shared" si="24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35">
      <c r="A180">
        <f>CLASS!A180</f>
        <v>137814</v>
      </c>
      <c r="B180" t="str">
        <f>CLASS!B180</f>
        <v>EE137814</v>
      </c>
      <c r="C180" t="str">
        <f>_xlfn.IFNA((VLOOKUP(A180,CLASS!A:AY,3,FALSE)),"")</f>
        <v>Stephen</v>
      </c>
      <c r="D180" t="str">
        <f>_xlfn.IFNA((VLOOKUP(A180,CLASS!A:AY,4,FALSE)),"")</f>
        <v>Crowley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SNR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VLOOKUP(B177,CLASS!B:AH,29,FALSE)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9"/>
        <v>0</v>
      </c>
      <c r="S180" t="str">
        <f t="shared" si="20"/>
        <v/>
      </c>
      <c r="T180" t="str">
        <f t="shared" si="24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35">
      <c r="A181">
        <f>CLASS!A181</f>
        <v>138867</v>
      </c>
      <c r="B181" t="str">
        <f>CLASS!B181</f>
        <v>EE138867</v>
      </c>
      <c r="C181" t="str">
        <f>_xlfn.IFNA((VLOOKUP(A181,CLASS!A:AY,3,FALSE)),"")</f>
        <v>Tina</v>
      </c>
      <c r="D181" t="str">
        <f>_xlfn.IFNA((VLOOKUP(A181,CLASS!A:AY,4,FALSE)),"")</f>
        <v>Henshaw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LDY</v>
      </c>
      <c r="J181" t="str">
        <f>_xlfn.IFNA((VLOOKUP(A181,CLASS!A:AY,10,FALSE)),"")</f>
        <v>AGL</v>
      </c>
      <c r="K181" t="str">
        <f>_xlfn.IFNA((VLOOKUP(J181,DivisionLookup!A:B,2,FALSE)),"")</f>
        <v>South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9"/>
        <v>0</v>
      </c>
      <c r="S181" t="str">
        <f t="shared" si="20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35">
      <c r="A182">
        <f>CLASS!A182</f>
        <v>141238</v>
      </c>
      <c r="B182" t="str">
        <f>CLASS!B182</f>
        <v>EE141238</v>
      </c>
      <c r="C182" t="str">
        <f>_xlfn.IFNA((VLOOKUP(A182,CLASS!A:AY,3,FALSE)),"")</f>
        <v>Chloe</v>
      </c>
      <c r="D182" t="str">
        <f>_xlfn.IFNA((VLOOKUP(A182,CLASS!A:AY,4,FALSE)),"")</f>
        <v>Lambert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LDY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VLOOKUP(B179,CLASS!B:AH,29,FALSE)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9"/>
        <v>0</v>
      </c>
      <c r="S182" t="str">
        <f t="shared" si="20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CLASS!A183</f>
        <v>135138</v>
      </c>
      <c r="B183" t="str">
        <f>CLASS!B183</f>
        <v>EE135138</v>
      </c>
      <c r="C183" t="str">
        <f>_xlfn.IFNA((VLOOKUP(A183,CLASS!A:AY,3,FALSE)),"")</f>
        <v>Luke</v>
      </c>
      <c r="D183" t="str">
        <f>_xlfn.IFNA((VLOOKUP(A183,CLASS!A:AY,4,FALSE)),"")</f>
        <v>Maud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SNR</v>
      </c>
      <c r="J183" t="str">
        <f>_xlfn.IFNA((VLOOKUP(A183,CLASS!A:AY,10,FALSE)),"")</f>
        <v>ST</v>
      </c>
      <c r="K183" t="str">
        <f>_xlfn.IFNA((VLOOKUP(J183,DivisionLookup!A:B,2,FALSE)),"")</f>
        <v>North</v>
      </c>
      <c r="L183">
        <f>VLOOKUP(B183,CLASS!B:AH,21,FALSE)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9"/>
        <v>0</v>
      </c>
      <c r="S183" t="str">
        <f t="shared" si="20"/>
        <v/>
      </c>
      <c r="T183" t="str">
        <f t="shared" ref="T183:T184" si="25">IF(R252&gt;=1,R252,"")</f>
        <v/>
      </c>
      <c r="V183" s="6"/>
      <c r="W183" s="6"/>
      <c r="X183" s="6"/>
    </row>
    <row r="184" spans="1:48" x14ac:dyDescent="0.35">
      <c r="A184">
        <f>CLASS!A184</f>
        <v>104452</v>
      </c>
      <c r="B184" t="str">
        <f>CLASS!B184</f>
        <v>EE104452</v>
      </c>
      <c r="C184" t="str">
        <f>_xlfn.IFNA((VLOOKUP(A184,CLASS!A:AY,3,FALSE)),"")</f>
        <v>Suzanne</v>
      </c>
      <c r="D184" t="str">
        <f>_xlfn.IFNA((VLOOKUP(A184,CLASS!A:AY,4,FALSE)),"")</f>
        <v>Curtis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LDV</v>
      </c>
      <c r="J184" t="str">
        <f>_xlfn.IFNA((VLOOKUP(A184,CLASS!A:AY,10,FALSE)),"")</f>
        <v>EJC</v>
      </c>
      <c r="K184" t="str">
        <f>_xlfn.IFNA((VLOOKUP(J184,DivisionLookup!A:B,2,FALSE)),"")</f>
        <v>South</v>
      </c>
      <c r="L184">
        <f>VLOOKUP(B181,CLASS!B:AH,29,FALSE)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9"/>
        <v>0</v>
      </c>
      <c r="S184" t="str">
        <f t="shared" si="20"/>
        <v/>
      </c>
      <c r="T184" t="str">
        <f t="shared" si="25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35">
      <c r="A185">
        <f>CLASS!A185</f>
        <v>139593</v>
      </c>
      <c r="B185" t="str">
        <f>CLASS!B185</f>
        <v>EE139593</v>
      </c>
      <c r="C185" t="str">
        <f>_xlfn.IFNA((VLOOKUP(A185,CLASS!A:AY,3,FALSE)),"")</f>
        <v>Charlie</v>
      </c>
      <c r="D185" t="str">
        <f>_xlfn.IFNA((VLOOKUP(A185,CLASS!A:AY,4,FALSE)),"")</f>
        <v>Faulds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CLT</v>
      </c>
      <c r="J185" t="str">
        <f>_xlfn.IFNA((VLOOKUP(A185,CLASS!A:AY,10,FALSE)),"")</f>
        <v>OLSS</v>
      </c>
      <c r="K185" t="str">
        <f>_xlfn.IFNA((VLOOKUP(J185,DivisionLookup!A:B,2,FALSE)),"")</f>
        <v>South</v>
      </c>
      <c r="L185">
        <f>VLOOKUP(B182,CLASS!B:AH,29,FALSE)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9"/>
        <v>0</v>
      </c>
      <c r="S185" t="str">
        <f t="shared" si="20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35">
      <c r="A186">
        <f>CLASS!A186</f>
        <v>125390</v>
      </c>
      <c r="B186" t="str">
        <f>CLASS!B186</f>
        <v>EE125390</v>
      </c>
      <c r="C186" t="str">
        <f>_xlfn.IFNA((VLOOKUP(A186,CLASS!A:AY,3,FALSE)),"")</f>
        <v>Robert</v>
      </c>
      <c r="D186" t="str">
        <f>_xlfn.IFNA((VLOOKUP(A186,CLASS!A:AY,4,FALSE)),"")</f>
        <v>Owen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VET</v>
      </c>
      <c r="J186" t="str">
        <f>_xlfn.IFNA((VLOOKUP(A186,CLASS!A:AY,10,FALSE)),"")</f>
        <v>SDGC</v>
      </c>
      <c r="K186" t="str">
        <f>_xlfn.IFNA((VLOOKUP(J186,DivisionLookup!A:B,2,FALSE)),"")</f>
        <v>South</v>
      </c>
      <c r="L186">
        <f>VLOOKUP(B183,CLASS!B:AH,29,FALSE)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9"/>
        <v>0</v>
      </c>
      <c r="S186" t="str">
        <f t="shared" si="20"/>
        <v/>
      </c>
      <c r="T186" t="str">
        <f t="shared" ref="T186:T188" si="26">IF(R255&gt;=1,R255,"")</f>
        <v/>
      </c>
    </row>
    <row r="187" spans="1:48" x14ac:dyDescent="0.35">
      <c r="A187">
        <f>CLASS!A187</f>
        <v>141831</v>
      </c>
      <c r="B187" t="str">
        <f>CLASS!B187</f>
        <v>EE141831</v>
      </c>
      <c r="C187" t="str">
        <f>_xlfn.IFNA((VLOOKUP(A187,CLASS!A:AY,3,FALSE)),"")</f>
        <v>Neil</v>
      </c>
      <c r="D187" t="str">
        <f>_xlfn.IFNA((VLOOKUP(A187,CLASS!A:AY,4,FALSE)),"")</f>
        <v>Clark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VLOOKUP(B184,CLASS!B:AH,29,FALSE)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9"/>
        <v>0</v>
      </c>
      <c r="S187" t="str">
        <f t="shared" si="20"/>
        <v/>
      </c>
      <c r="T187" t="str">
        <f t="shared" si="26"/>
        <v/>
      </c>
    </row>
    <row r="188" spans="1:48" x14ac:dyDescent="0.35">
      <c r="A188">
        <f>CLASS!A188</f>
        <v>131997</v>
      </c>
      <c r="B188" t="str">
        <f>CLASS!B188</f>
        <v>EE131997</v>
      </c>
      <c r="C188" t="str">
        <f>_xlfn.IFNA((VLOOKUP(A188,CLASS!A:AY,3,FALSE)),"")</f>
        <v>Mark</v>
      </c>
      <c r="D188" t="str">
        <f>_xlfn.IFNA((VLOOKUP(A188,CLASS!A:AY,4,FALSE)),"")</f>
        <v>Vyse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SNR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VLOOKUP(B185,CLASS!B:AH,29,FALSE)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9"/>
        <v>0</v>
      </c>
      <c r="S188" t="str">
        <f t="shared" si="20"/>
        <v/>
      </c>
      <c r="T188" t="str">
        <f t="shared" si="26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35">
      <c r="A189">
        <f>CLASS!A189</f>
        <v>138618</v>
      </c>
      <c r="B189" t="str">
        <f>CLASS!B189</f>
        <v>EE138618</v>
      </c>
      <c r="C189" t="str">
        <f>_xlfn.IFNA((VLOOKUP(A189,CLASS!A:AY,3,FALSE)),"")</f>
        <v>Chelsea</v>
      </c>
      <c r="D189" t="str">
        <f>_xlfn.IFNA((VLOOKUP(A189,CLASS!A:AY,4,FALSE)),"")</f>
        <v>King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LDY</v>
      </c>
      <c r="J189" t="str">
        <f>_xlfn.IFNA((VLOOKUP(A189,CLASS!A:AY,10,FALSE)),"")</f>
        <v>EJC</v>
      </c>
      <c r="K189" t="str">
        <f>_xlfn.IFNA((VLOOKUP(J189,DivisionLookup!A:B,2,FALSE)),"")</f>
        <v>South</v>
      </c>
      <c r="L189">
        <f>VLOOKUP(B186,CLASS!B:AH,29,FALSE)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9"/>
        <v>0</v>
      </c>
      <c r="S189" t="str">
        <f t="shared" si="20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35">
      <c r="A190">
        <f>CLASS!A190</f>
        <v>118011</v>
      </c>
      <c r="B190" t="str">
        <f>CLASS!B190</f>
        <v>EE118011</v>
      </c>
      <c r="C190" t="str">
        <f>_xlfn.IFNA((VLOOKUP(A190,CLASS!A:AY,3,FALSE)),"")</f>
        <v>Peter</v>
      </c>
      <c r="D190" t="str">
        <f>_xlfn.IFNA((VLOOKUP(A190,CLASS!A:AY,4,FALSE)),"")</f>
        <v>Tomlin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VLOOKUP(B187,CLASS!B:AH,29,FALSE)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9"/>
        <v>0</v>
      </c>
      <c r="S190" t="str">
        <f t="shared" si="20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CLASS!A191</f>
        <v>129280</v>
      </c>
      <c r="B191" t="str">
        <f>CLASS!B191</f>
        <v>EE129280</v>
      </c>
      <c r="C191" t="str">
        <f>_xlfn.IFNA((VLOOKUP(A191,CLASS!A:AY,3,FALSE)),"")</f>
        <v>Richard</v>
      </c>
      <c r="D191" t="str">
        <f>_xlfn.IFNA((VLOOKUP(A191,CLASS!A:AY,4,FALSE)),"")</f>
        <v>Dumpleton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VLOOKUP(B188,CLASS!B:AH,29,FALSE)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9"/>
        <v>0</v>
      </c>
      <c r="S191" t="str">
        <f t="shared" si="20"/>
        <v/>
      </c>
      <c r="T191" t="str">
        <f>IF(R260&gt;=1,R260,"")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>
        <f>CLASS!A192</f>
        <v>139341</v>
      </c>
      <c r="B192" t="str">
        <f>CLASS!B192</f>
        <v>EE139341</v>
      </c>
      <c r="C192" t="str">
        <f>_xlfn.IFNA((VLOOKUP(A192,CLASS!A:AY,3,FALSE)),"")</f>
        <v>Iain</v>
      </c>
      <c r="D192" t="str">
        <f>_xlfn.IFNA((VLOOKUP(A192,CLASS!A:AY,4,FALSE)),"")</f>
        <v>Parker</v>
      </c>
      <c r="E192" t="str">
        <f>_xlfn.IFNA(VLOOKUP(A192,CLASS!A:I,5,FALSE),"")</f>
        <v>C</v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>SNR</v>
      </c>
      <c r="J192" t="str">
        <f>_xlfn.IFNA((VLOOKUP(A192,CLASS!A:AY,10,FALSE)),"")</f>
        <v>EJC</v>
      </c>
      <c r="K192" t="str">
        <f>_xlfn.IFNA((VLOOKUP(J192,DivisionLookup!A:B,2,FALSE)),"")</f>
        <v>South</v>
      </c>
      <c r="L192">
        <f>VLOOKUP(B189,CLASS!B:AH,29,FALSE)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9"/>
        <v>0</v>
      </c>
      <c r="S192" t="str">
        <f t="shared" si="20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35">
      <c r="A193">
        <f>CLASS!A193</f>
        <v>138501</v>
      </c>
      <c r="B193" t="str">
        <f>CLASS!B193</f>
        <v>EE138501</v>
      </c>
      <c r="C193" t="str">
        <f>_xlfn.IFNA((VLOOKUP(A193,CLASS!A:AY,3,FALSE)),"")</f>
        <v>Joshua</v>
      </c>
      <c r="D193" t="str">
        <f>_xlfn.IFNA((VLOOKUP(A193,CLASS!A:AY,4,FALSE)),"")</f>
        <v>Poyser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CLT</v>
      </c>
      <c r="J193" t="str">
        <f>_xlfn.IFNA((VLOOKUP(A193,CLASS!A:AY,10,FALSE)),"")</f>
        <v>OLSS</v>
      </c>
      <c r="K193" t="str">
        <f>_xlfn.IFNA((VLOOKUP(J193,DivisionLookup!A:B,2,FALSE)),"")</f>
        <v>South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9"/>
        <v>0</v>
      </c>
      <c r="S193" t="str">
        <f t="shared" si="20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CLASS!A194</f>
        <v>141272</v>
      </c>
      <c r="B194" t="str">
        <f>CLASS!B194</f>
        <v>EE141272</v>
      </c>
      <c r="C194" t="str">
        <f>_xlfn.IFNA((VLOOKUP(A194,CLASS!A:AY,3,FALSE)),"")</f>
        <v>Greg</v>
      </c>
      <c r="D194" t="str">
        <f>_xlfn.IFNA((VLOOKUP(A194,CLASS!A:AY,4,FALSE)),"")</f>
        <v>Holmes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VLOOKUP(B191,CLASS!B:AH,29,FALSE)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9"/>
        <v>0</v>
      </c>
      <c r="S194" t="str">
        <f t="shared" si="20"/>
        <v/>
      </c>
    </row>
    <row r="195" spans="1:48" x14ac:dyDescent="0.35">
      <c r="A195">
        <f>CLASS!A195</f>
        <v>138744</v>
      </c>
      <c r="B195" t="str">
        <f>CLASS!B195</f>
        <v>EE138744</v>
      </c>
      <c r="C195" t="str">
        <f>_xlfn.IFNA((VLOOKUP(A195,CLASS!A:AY,3,FALSE)),"")</f>
        <v xml:space="preserve">Leo </v>
      </c>
      <c r="D195" t="str">
        <f>_xlfn.IFNA((VLOOKUP(A195,CLASS!A:AY,4,FALSE)),"")</f>
        <v>Falcone</v>
      </c>
      <c r="E195" t="str">
        <f>_xlfn.IFNA(VLOOKUP(A195,CLASS!A:I,5,FALSE),"")</f>
        <v>C</v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>SNR</v>
      </c>
      <c r="J195" t="str">
        <f>_xlfn.IFNA((VLOOKUP(A195,CLASS!A:AY,10,FALSE)),"")</f>
        <v>EJC</v>
      </c>
      <c r="K195" t="str">
        <f>_xlfn.IFNA((VLOOKUP(J195,DivisionLookup!A:B,2,FALSE)),"")</f>
        <v>South</v>
      </c>
      <c r="L195">
        <f>VLOOKUP(B192,CLASS!B:AH,29,FALSE)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7">_xlfn.IFNA(IF(IF(L195,L195+M195,0)&lt;=100,IF(L195,L195+M195,0),100),)</f>
        <v>0</v>
      </c>
      <c r="S195" t="str">
        <f t="shared" ref="S195:S258" si="28">IF(R265&gt;1,J265,"")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35">
      <c r="A196">
        <f>CLASS!A196</f>
        <v>100000</v>
      </c>
      <c r="B196" t="str">
        <f>CLASS!B196</f>
        <v>EE100000</v>
      </c>
      <c r="C196" t="str">
        <f>_xlfn.IFNA((VLOOKUP(A196,CLASS!A:AY,3,FALSE)),"")</f>
        <v>Kenneth</v>
      </c>
      <c r="D196" t="str">
        <f>_xlfn.IFNA((VLOOKUP(A196,CLASS!A:AY,4,FALSE)),"")</f>
        <v>Farr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VET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VLOOKUP(B193,CLASS!B:AH,29,FALSE)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7"/>
        <v>0</v>
      </c>
      <c r="S196" t="str">
        <f t="shared" si="28"/>
        <v/>
      </c>
      <c r="T196" t="str">
        <f t="shared" ref="T196:T200" si="29">IF(R265&gt;=1,R265,"")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35">
      <c r="A197">
        <f>CLASS!A197</f>
        <v>136649</v>
      </c>
      <c r="B197" t="str">
        <f>CLASS!B197</f>
        <v>EE136649</v>
      </c>
      <c r="C197" t="str">
        <f>_xlfn.IFNA((VLOOKUP(A197,CLASS!A:AY,3,FALSE)),"")</f>
        <v>Neil</v>
      </c>
      <c r="D197" t="str">
        <f>_xlfn.IFNA((VLOOKUP(A197,CLASS!A:AY,4,FALSE)),"")</f>
        <v>Hogg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VET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VLOOKUP(B194,CLASS!B:AH,29,FALSE)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7"/>
        <v>0</v>
      </c>
      <c r="S197" t="str">
        <f t="shared" si="28"/>
        <v/>
      </c>
      <c r="T197" t="str">
        <f t="shared" si="2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35">
      <c r="A198">
        <f>CLASS!A198</f>
        <v>142289</v>
      </c>
      <c r="B198" t="str">
        <f>CLASS!B198</f>
        <v>EE142289</v>
      </c>
      <c r="C198" t="str">
        <f>_xlfn.IFNA((VLOOKUP(A198,CLASS!A:AY,3,FALSE)),"")</f>
        <v xml:space="preserve">Dean </v>
      </c>
      <c r="D198" t="str">
        <f>_xlfn.IFNA((VLOOKUP(A198,CLASS!A:AY,4,FALSE)),"")</f>
        <v>Lambert</v>
      </c>
      <c r="E198" t="str">
        <f>_xlfn.IFNA(VLOOKUP(A198,CLASS!A:I,5,FALSE),"")</f>
        <v>C</v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>VET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VLOOKUP(B195,CLASS!B:AH,29,FALSE)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7"/>
        <v>0</v>
      </c>
      <c r="S198" t="str">
        <f t="shared" si="28"/>
        <v/>
      </c>
      <c r="T198" t="str">
        <f t="shared" si="2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CLASS!A199</f>
        <v>86765</v>
      </c>
      <c r="B199" t="str">
        <f>CLASS!B199</f>
        <v>EE86765</v>
      </c>
      <c r="C199" t="str">
        <f>_xlfn.IFNA((VLOOKUP(A199,CLASS!A:AY,3,FALSE)),"")</f>
        <v>LG</v>
      </c>
      <c r="D199" t="str">
        <f>_xlfn.IFNA((VLOOKUP(A199,CLASS!A:AY,4,FALSE)),"")</f>
        <v>Millard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VET</v>
      </c>
      <c r="J199" t="str">
        <f>_xlfn.IFNA((VLOOKUP(A199,CLASS!A:AY,10,FALSE)),"")</f>
        <v>OLSS</v>
      </c>
      <c r="K199" t="str">
        <f>_xlfn.IFNA((VLOOKUP(J199,DivisionLookup!A:B,2,FALSE)),"")</f>
        <v>South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7"/>
        <v>0</v>
      </c>
      <c r="S199" t="str">
        <f t="shared" si="28"/>
        <v/>
      </c>
      <c r="T199" t="str">
        <f t="shared" si="29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35">
      <c r="A200">
        <f>CLASS!A200</f>
        <v>1947</v>
      </c>
      <c r="B200" t="str">
        <f>CLASS!B200</f>
        <v>EE1947</v>
      </c>
      <c r="C200" t="str">
        <f>_xlfn.IFNA((VLOOKUP(A200,CLASS!A:AY,3,FALSE)),"")</f>
        <v>Robert</v>
      </c>
      <c r="D200" t="str">
        <f>_xlfn.IFNA((VLOOKUP(A200,CLASS!A:AY,4,FALSE)),"")</f>
        <v>Newsham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VET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VLOOKUP(B197,CLASS!B:AH,29,FALSE)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7"/>
        <v>0</v>
      </c>
      <c r="S200" t="str">
        <f t="shared" si="28"/>
        <v/>
      </c>
      <c r="T200" t="str">
        <f t="shared" si="29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CLASS!A201</f>
        <v>142621</v>
      </c>
      <c r="B201" t="str">
        <f>CLASS!B201</f>
        <v>EE142621</v>
      </c>
      <c r="C201" t="str">
        <f>_xlfn.IFNA((VLOOKUP(A201,CLASS!A:AY,3,FALSE)),"")</f>
        <v>Peter</v>
      </c>
      <c r="D201" t="str">
        <f>_xlfn.IFNA((VLOOKUP(A201,CLASS!A:AY,4,FALSE)),"")</f>
        <v>Mackie</v>
      </c>
      <c r="E201" t="str">
        <f>_xlfn.IFNA(VLOOKUP(A201,CLASS!A:I,5,FALSE),"")</f>
        <v>C</v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>SNR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7"/>
        <v>0</v>
      </c>
      <c r="S201" t="str">
        <f t="shared" si="28"/>
        <v/>
      </c>
    </row>
    <row r="202" spans="1:48" x14ac:dyDescent="0.35">
      <c r="A202">
        <f>CLASS!A202</f>
        <v>129813</v>
      </c>
      <c r="B202" t="str">
        <f>CLASS!B202</f>
        <v>EE129813</v>
      </c>
      <c r="C202" t="str">
        <f>_xlfn.IFNA((VLOOKUP(A202,CLASS!A:AY,3,FALSE)),"")</f>
        <v>Lain</v>
      </c>
      <c r="D202" t="str">
        <f>_xlfn.IFNA((VLOOKUP(A202,CLASS!A:AY,4,FALSE)),"")</f>
        <v>Blamey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CLT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f>VLOOKUP(B199,CLASS!B:AH,29,FALSE)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7"/>
        <v>0</v>
      </c>
      <c r="S202" t="str">
        <f t="shared" si="28"/>
        <v/>
      </c>
      <c r="T202" t="str">
        <f>IF(R271&gt;=1,R271,"")</f>
        <v/>
      </c>
    </row>
    <row r="203" spans="1:48" hidden="1" x14ac:dyDescent="0.35">
      <c r="A203">
        <f>CLASS!A203</f>
        <v>142086</v>
      </c>
      <c r="B203" t="str">
        <f>CLASS!B203</f>
        <v>EE142086</v>
      </c>
      <c r="C203" t="str">
        <f>_xlfn.IFNA((VLOOKUP(A203,CLASS!A:AY,3,FALSE)),"")</f>
        <v>Tom</v>
      </c>
      <c r="D203" t="str">
        <f>_xlfn.IFNA((VLOOKUP(A203,CLASS!A:AY,4,FALSE)),"")</f>
        <v>Archer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7"/>
        <v>0</v>
      </c>
      <c r="S203" t="str">
        <f t="shared" si="28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35">
      <c r="A204">
        <f>CLASS!A204</f>
        <v>139821</v>
      </c>
      <c r="B204" t="str">
        <f>CLASS!B204</f>
        <v>EE139821</v>
      </c>
      <c r="C204" t="str">
        <f>_xlfn.IFNA((VLOOKUP(A204,CLASS!A:AY,3,FALSE)),"")</f>
        <v>Andrew</v>
      </c>
      <c r="D204" t="str">
        <f>_xlfn.IFNA((VLOOKUP(A204,CLASS!A:AY,4,FALSE)),"")</f>
        <v>Hales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7"/>
        <v>0</v>
      </c>
      <c r="S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CLASS!A205</f>
        <v>142752</v>
      </c>
      <c r="B205" t="str">
        <f>CLASS!B205</f>
        <v>EE142752</v>
      </c>
      <c r="C205" t="str">
        <f>_xlfn.IFNA((VLOOKUP(A205,CLASS!A:AY,3,FALSE)),"")</f>
        <v>Kathryn</v>
      </c>
      <c r="D205" t="str">
        <f>_xlfn.IFNA((VLOOKUP(A205,CLASS!A:AY,4,FALSE)),"")</f>
        <v>Coy</v>
      </c>
      <c r="E205" t="str">
        <f>_xlfn.IFNA(VLOOKUP(A205,CLASS!A:I,5,FALSE),"")</f>
        <v>C</v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>LDY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f>VLOOKUP(B202,CLASS!B:AH,29,FALSE)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7"/>
        <v>0</v>
      </c>
      <c r="S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35">
      <c r="A206">
        <f>CLASS!A206</f>
        <v>129718</v>
      </c>
      <c r="B206" t="str">
        <f>CLASS!B206</f>
        <v>EE129718</v>
      </c>
      <c r="C206" t="str">
        <f>_xlfn.IFNA((VLOOKUP(A206,CLASS!A:AY,3,FALSE)),"")</f>
        <v>Sophie</v>
      </c>
      <c r="D206" t="str">
        <f>_xlfn.IFNA((VLOOKUP(A206,CLASS!A:AY,4,FALSE)),"")</f>
        <v>Brookwell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f>VLOOKUP(B203,CLASS!B:AH,29,FALSE)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7"/>
        <v>0</v>
      </c>
      <c r="S206" t="str">
        <f t="shared" si="28"/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CLASS!A207</f>
        <v>132934</v>
      </c>
      <c r="B207" t="str">
        <f>CLASS!B207</f>
        <v>EE132934</v>
      </c>
      <c r="C207" t="str">
        <f>_xlfn.IFNA((VLOOKUP(A207,CLASS!A:AY,3,FALSE)),"")</f>
        <v>Tyrone</v>
      </c>
      <c r="D207" t="str">
        <f>_xlfn.IFNA((VLOOKUP(A207,CLASS!A:AY,4,FALSE)),"")</f>
        <v>Clark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7"/>
        <v>0</v>
      </c>
      <c r="S207" t="str">
        <f t="shared" si="28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CLASS!A208</f>
        <v>127073</v>
      </c>
      <c r="B208" t="str">
        <f>CLASS!B208</f>
        <v>EE127073</v>
      </c>
      <c r="C208" t="str">
        <f>_xlfn.IFNA((VLOOKUP(A208,CLASS!A:AY,3,FALSE)),"")</f>
        <v>Timothy</v>
      </c>
      <c r="D208" t="str">
        <f>_xlfn.IFNA((VLOOKUP(A208,CLASS!A:AY,4,FALSE)),"")</f>
        <v>Dawson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VLOOKUP(B205,CLASS!B:AH,29,FALSE)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7"/>
        <v>0</v>
      </c>
      <c r="S208" t="str">
        <f t="shared" si="28"/>
        <v/>
      </c>
      <c r="T208" t="str">
        <f t="shared" ref="T208:T209" si="30">IF(R277&gt;=1,R277,"")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7"/>
        <v>0</v>
      </c>
      <c r="S209" t="str">
        <f t="shared" si="28"/>
        <v/>
      </c>
      <c r="T209" t="str">
        <f t="shared" si="30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hidden="1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7"/>
        <v>0</v>
      </c>
      <c r="S210" t="str">
        <f t="shared" si="28"/>
        <v/>
      </c>
    </row>
    <row r="211" spans="1:48" x14ac:dyDescent="0.35">
      <c r="A211">
        <f>CLASS!A211</f>
        <v>136394</v>
      </c>
      <c r="B211" t="str">
        <f>CLASS!B211</f>
        <v>EE136394</v>
      </c>
      <c r="C211" t="str">
        <f>_xlfn.IFNA((VLOOKUP(A211,CLASS!A:AY,3,FALSE)),"")</f>
        <v xml:space="preserve">Mark </v>
      </c>
      <c r="D211" t="str">
        <f>_xlfn.IFNA((VLOOKUP(A211,CLASS!A:AY,4,FALSE)),"")</f>
        <v>Phipps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VLOOKUP(B208,CLASS!B:AH,29,FALSE)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7"/>
        <v>0</v>
      </c>
      <c r="S211" t="str">
        <f t="shared" si="28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x14ac:dyDescent="0.35">
      <c r="A212">
        <f>CLASS!A212</f>
        <v>140345</v>
      </c>
      <c r="B212" t="str">
        <f>CLASS!B212</f>
        <v>EE140345</v>
      </c>
      <c r="C212" t="str">
        <f>_xlfn.IFNA((VLOOKUP(A212,CLASS!A:AY,3,FALSE)),"")</f>
        <v>Scott</v>
      </c>
      <c r="D212" t="str">
        <f>_xlfn.IFNA((VLOOKUP(A212,CLASS!A:AY,4,FALSE)),"")</f>
        <v>Robinson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VLOOKUP(B209,CLASS!B:AH,29,FALSE)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7"/>
        <v>0</v>
      </c>
      <c r="S212" t="str">
        <f t="shared" si="28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x14ac:dyDescent="0.35">
      <c r="A213">
        <f>CLASS!A213</f>
        <v>141399</v>
      </c>
      <c r="B213" t="str">
        <f>CLASS!B213</f>
        <v>EE141399</v>
      </c>
      <c r="C213" t="str">
        <f>_xlfn.IFNA((VLOOKUP(A213,CLASS!A:AY,3,FALSE)),"")</f>
        <v>Michael</v>
      </c>
      <c r="D213" t="str">
        <f>_xlfn.IFNA((VLOOKUP(A213,CLASS!A:AY,4,FALSE)),"")</f>
        <v>Rook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VLOOKUP(B210,CLASS!B:AH,29,FALSE)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7"/>
        <v>0</v>
      </c>
      <c r="S213" t="str">
        <f t="shared" si="28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7"/>
        <v>0</v>
      </c>
      <c r="S214" t="str">
        <f t="shared" si="28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7"/>
        <v>0</v>
      </c>
      <c r="S215" t="str">
        <f t="shared" si="28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7"/>
        <v>0</v>
      </c>
      <c r="S216" t="str">
        <f t="shared" si="28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7"/>
        <v>0</v>
      </c>
      <c r="S217" t="str">
        <f t="shared" si="28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7"/>
        <v>0</v>
      </c>
      <c r="S218" t="str">
        <f t="shared" si="28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7"/>
        <v>0</v>
      </c>
      <c r="S219" t="str">
        <f t="shared" si="28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7"/>
        <v>0</v>
      </c>
      <c r="S220" t="str">
        <f t="shared" si="28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7"/>
        <v>0</v>
      </c>
      <c r="S221" t="str">
        <f t="shared" si="28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7"/>
        <v>0</v>
      </c>
      <c r="S222" t="str">
        <f t="shared" si="28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7"/>
        <v>0</v>
      </c>
      <c r="S223" t="str">
        <f t="shared" si="28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7"/>
        <v>0</v>
      </c>
      <c r="S224" t="str">
        <f t="shared" si="28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7"/>
        <v>0</v>
      </c>
      <c r="S225" t="str">
        <f t="shared" si="28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7"/>
        <v>0</v>
      </c>
      <c r="S226" t="str">
        <f t="shared" si="28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7"/>
        <v>0</v>
      </c>
      <c r="S227" t="str">
        <f t="shared" si="28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7"/>
        <v>0</v>
      </c>
      <c r="S228" t="str">
        <f t="shared" si="28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7"/>
        <v>0</v>
      </c>
      <c r="S229" t="str">
        <f t="shared" si="28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7"/>
        <v>0</v>
      </c>
      <c r="S230" t="str">
        <f t="shared" si="28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7"/>
        <v>0</v>
      </c>
      <c r="S231" t="str">
        <f t="shared" si="28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7"/>
        <v>0</v>
      </c>
      <c r="S232" t="str">
        <f t="shared" si="28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7"/>
        <v>0</v>
      </c>
      <c r="S233" t="str">
        <f t="shared" si="28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7"/>
        <v>0</v>
      </c>
      <c r="S234" t="str">
        <f t="shared" si="28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7"/>
        <v>0</v>
      </c>
      <c r="S235" t="str">
        <f t="shared" si="28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7"/>
        <v>0</v>
      </c>
      <c r="S236" t="str">
        <f t="shared" si="28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7"/>
        <v>0</v>
      </c>
      <c r="S237" t="str">
        <f t="shared" si="28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7"/>
        <v>0</v>
      </c>
      <c r="S238" t="str">
        <f t="shared" si="28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7"/>
        <v>0</v>
      </c>
      <c r="S239" t="str">
        <f t="shared" si="28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7"/>
        <v>0</v>
      </c>
      <c r="S240" t="str">
        <f t="shared" si="28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7"/>
        <v>0</v>
      </c>
      <c r="S241" t="str">
        <f t="shared" si="28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7"/>
        <v>0</v>
      </c>
      <c r="S242" t="str">
        <f t="shared" si="28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7"/>
        <v>0</v>
      </c>
      <c r="S243" t="str">
        <f t="shared" si="28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7"/>
        <v>0</v>
      </c>
      <c r="S244" t="str">
        <f t="shared" si="28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7"/>
        <v>0</v>
      </c>
      <c r="S245" t="str">
        <f t="shared" si="28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7"/>
        <v>0</v>
      </c>
      <c r="S246" t="str">
        <f t="shared" si="28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7"/>
        <v>0</v>
      </c>
      <c r="S247" t="str">
        <f t="shared" si="28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7"/>
        <v>0</v>
      </c>
      <c r="S248" t="str">
        <f t="shared" si="28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7"/>
        <v>0</v>
      </c>
      <c r="S249" t="str">
        <f t="shared" si="28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7"/>
        <v>0</v>
      </c>
      <c r="S250" t="str">
        <f t="shared" si="28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7"/>
        <v>0</v>
      </c>
      <c r="S251" t="str">
        <f t="shared" si="28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7"/>
        <v>0</v>
      </c>
      <c r="S252" t="str">
        <f t="shared" si="28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7"/>
        <v>0</v>
      </c>
      <c r="S253" t="str">
        <f t="shared" si="28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7"/>
        <v>0</v>
      </c>
      <c r="S254" t="str">
        <f t="shared" si="28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7"/>
        <v>0</v>
      </c>
      <c r="S255" t="str">
        <f t="shared" si="28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7"/>
        <v>0</v>
      </c>
      <c r="S256" t="str">
        <f t="shared" si="28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7"/>
        <v>0</v>
      </c>
      <c r="S257" t="str">
        <f t="shared" si="28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7"/>
        <v>0</v>
      </c>
      <c r="S258" t="str">
        <f t="shared" si="28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31">_xlfn.IFNA(IF(IF(L259,L259+M259,0)&lt;=100,IF(L259,L259+M259,0),100),)</f>
        <v>0</v>
      </c>
      <c r="S259" t="str">
        <f t="shared" ref="S259:S280" si="32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31"/>
        <v>0</v>
      </c>
      <c r="S260" t="str">
        <f t="shared" si="32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31"/>
        <v>0</v>
      </c>
      <c r="S261" t="str">
        <f t="shared" si="32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31"/>
        <v>0</v>
      </c>
      <c r="S262" t="str">
        <f t="shared" si="32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31"/>
        <v>0</v>
      </c>
      <c r="S263" t="str">
        <f t="shared" si="32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31"/>
        <v>0</v>
      </c>
      <c r="S264" t="str">
        <f t="shared" si="32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31"/>
        <v>0</v>
      </c>
      <c r="S265" t="str">
        <f t="shared" si="32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31"/>
        <v>0</v>
      </c>
      <c r="S266" t="str">
        <f t="shared" si="32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31"/>
        <v>0</v>
      </c>
      <c r="S267" t="str">
        <f t="shared" si="32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31"/>
        <v>0</v>
      </c>
      <c r="S268" t="str">
        <f t="shared" si="32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31"/>
        <v>0</v>
      </c>
      <c r="S269" t="str">
        <f t="shared" si="32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31"/>
        <v>0</v>
      </c>
      <c r="S270" t="str">
        <f t="shared" si="32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31"/>
        <v>0</v>
      </c>
      <c r="S271" t="str">
        <f t="shared" si="32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31"/>
        <v>0</v>
      </c>
      <c r="S272" t="str">
        <f t="shared" si="32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31"/>
        <v>0</v>
      </c>
      <c r="S273" t="str">
        <f t="shared" si="32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31"/>
        <v>0</v>
      </c>
      <c r="S274" t="str">
        <f t="shared" si="32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31"/>
        <v>0</v>
      </c>
      <c r="S275" t="str">
        <f t="shared" si="32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31"/>
        <v>0</v>
      </c>
      <c r="S276" t="str">
        <f t="shared" si="32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31"/>
        <v>0</v>
      </c>
      <c r="S277" t="str">
        <f t="shared" si="32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31"/>
        <v>0</v>
      </c>
      <c r="S278" t="str">
        <f t="shared" si="32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31"/>
        <v>0</v>
      </c>
      <c r="S279" t="str">
        <f t="shared" si="32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31"/>
        <v>0</v>
      </c>
      <c r="S280" t="str">
        <f t="shared" si="32"/>
        <v/>
      </c>
    </row>
    <row r="281" spans="1:20" hidden="1" x14ac:dyDescent="0.35">
      <c r="T281" t="str">
        <f t="shared" ref="T281:T326" si="33">IF(R281&gt;=1,R281,"")</f>
        <v/>
      </c>
    </row>
    <row r="282" spans="1:20" hidden="1" x14ac:dyDescent="0.35">
      <c r="T282" t="str">
        <f t="shared" si="33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33"/>
        <v/>
      </c>
    </row>
    <row r="284" spans="1:20" hidden="1" x14ac:dyDescent="0.35">
      <c r="T284" t="str">
        <f t="shared" si="33"/>
        <v/>
      </c>
    </row>
    <row r="285" spans="1:20" hidden="1" x14ac:dyDescent="0.35">
      <c r="T285" t="str">
        <f t="shared" si="33"/>
        <v/>
      </c>
    </row>
    <row r="286" spans="1:20" hidden="1" x14ac:dyDescent="0.35">
      <c r="T286" t="str">
        <f t="shared" si="33"/>
        <v/>
      </c>
    </row>
    <row r="287" spans="1:20" hidden="1" x14ac:dyDescent="0.35">
      <c r="T287" t="str">
        <f t="shared" si="33"/>
        <v/>
      </c>
    </row>
    <row r="288" spans="1:20" hidden="1" x14ac:dyDescent="0.35">
      <c r="T288" t="str">
        <f t="shared" si="33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33"/>
        <v/>
      </c>
    </row>
    <row r="290" spans="5:20" hidden="1" x14ac:dyDescent="0.35">
      <c r="T290" t="str">
        <f t="shared" si="33"/>
        <v/>
      </c>
    </row>
    <row r="291" spans="5:20" hidden="1" x14ac:dyDescent="0.35">
      <c r="T291" t="str">
        <f t="shared" si="33"/>
        <v/>
      </c>
    </row>
    <row r="292" spans="5:20" hidden="1" x14ac:dyDescent="0.35">
      <c r="T292" t="str">
        <f t="shared" si="33"/>
        <v/>
      </c>
    </row>
    <row r="293" spans="5:20" hidden="1" x14ac:dyDescent="0.35">
      <c r="T293" t="str">
        <f t="shared" si="33"/>
        <v/>
      </c>
    </row>
    <row r="294" spans="5:20" hidden="1" x14ac:dyDescent="0.35">
      <c r="T294" t="str">
        <f t="shared" si="33"/>
        <v/>
      </c>
    </row>
    <row r="295" spans="5:20" hidden="1" x14ac:dyDescent="0.35">
      <c r="T295" t="str">
        <f t="shared" si="33"/>
        <v/>
      </c>
    </row>
    <row r="296" spans="5:20" hidden="1" x14ac:dyDescent="0.35">
      <c r="T296" t="str">
        <f t="shared" si="33"/>
        <v/>
      </c>
    </row>
    <row r="297" spans="5:20" hidden="1" x14ac:dyDescent="0.35">
      <c r="T297" t="str">
        <f t="shared" si="33"/>
        <v/>
      </c>
    </row>
    <row r="298" spans="5:20" hidden="1" x14ac:dyDescent="0.35">
      <c r="T298" t="str">
        <f t="shared" si="33"/>
        <v/>
      </c>
    </row>
    <row r="299" spans="5:20" hidden="1" x14ac:dyDescent="0.35">
      <c r="T299" t="str">
        <f t="shared" si="33"/>
        <v/>
      </c>
    </row>
    <row r="300" spans="5:20" hidden="1" x14ac:dyDescent="0.35">
      <c r="T300" t="str">
        <f t="shared" si="33"/>
        <v/>
      </c>
    </row>
    <row r="301" spans="5:20" hidden="1" x14ac:dyDescent="0.35">
      <c r="T301" t="str">
        <f t="shared" si="33"/>
        <v/>
      </c>
    </row>
    <row r="302" spans="5:20" hidden="1" x14ac:dyDescent="0.35">
      <c r="T302" t="str">
        <f t="shared" si="33"/>
        <v/>
      </c>
    </row>
    <row r="303" spans="5:20" hidden="1" x14ac:dyDescent="0.35">
      <c r="T303" t="str">
        <f t="shared" si="33"/>
        <v/>
      </c>
    </row>
    <row r="304" spans="5:20" hidden="1" x14ac:dyDescent="0.35">
      <c r="T304" t="str">
        <f t="shared" si="33"/>
        <v/>
      </c>
    </row>
    <row r="305" spans="20:20" hidden="1" x14ac:dyDescent="0.35">
      <c r="T305" t="str">
        <f t="shared" si="33"/>
        <v/>
      </c>
    </row>
    <row r="306" spans="20:20" hidden="1" x14ac:dyDescent="0.35">
      <c r="T306" t="str">
        <f t="shared" si="33"/>
        <v/>
      </c>
    </row>
    <row r="307" spans="20:20" hidden="1" x14ac:dyDescent="0.35">
      <c r="T307" t="str">
        <f t="shared" si="33"/>
        <v/>
      </c>
    </row>
    <row r="308" spans="20:20" hidden="1" x14ac:dyDescent="0.35">
      <c r="T308" t="str">
        <f t="shared" si="33"/>
        <v/>
      </c>
    </row>
    <row r="309" spans="20:20" hidden="1" x14ac:dyDescent="0.35">
      <c r="T309" t="str">
        <f t="shared" si="33"/>
        <v/>
      </c>
    </row>
    <row r="310" spans="20:20" hidden="1" x14ac:dyDescent="0.35">
      <c r="T310" t="str">
        <f t="shared" si="33"/>
        <v/>
      </c>
    </row>
    <row r="311" spans="20:20" hidden="1" x14ac:dyDescent="0.35">
      <c r="T311" t="str">
        <f t="shared" si="33"/>
        <v/>
      </c>
    </row>
    <row r="312" spans="20:20" hidden="1" x14ac:dyDescent="0.35">
      <c r="T312" t="str">
        <f t="shared" si="33"/>
        <v/>
      </c>
    </row>
    <row r="313" spans="20:20" hidden="1" x14ac:dyDescent="0.35">
      <c r="T313" t="str">
        <f t="shared" si="33"/>
        <v/>
      </c>
    </row>
    <row r="314" spans="20:20" hidden="1" x14ac:dyDescent="0.35">
      <c r="T314" t="str">
        <f t="shared" si="33"/>
        <v/>
      </c>
    </row>
    <row r="315" spans="20:20" hidden="1" x14ac:dyDescent="0.35">
      <c r="T315" t="str">
        <f t="shared" si="33"/>
        <v/>
      </c>
    </row>
    <row r="316" spans="20:20" hidden="1" x14ac:dyDescent="0.35">
      <c r="T316" t="str">
        <f t="shared" si="33"/>
        <v/>
      </c>
    </row>
    <row r="317" spans="20:20" hidden="1" x14ac:dyDescent="0.35">
      <c r="T317" t="str">
        <f t="shared" si="33"/>
        <v/>
      </c>
    </row>
    <row r="318" spans="20:20" hidden="1" x14ac:dyDescent="0.35">
      <c r="T318" t="str">
        <f t="shared" si="33"/>
        <v/>
      </c>
    </row>
    <row r="319" spans="20:20" hidden="1" x14ac:dyDescent="0.35">
      <c r="T319" t="str">
        <f t="shared" si="33"/>
        <v/>
      </c>
    </row>
    <row r="320" spans="20:20" hidden="1" x14ac:dyDescent="0.35">
      <c r="T320" t="str">
        <f t="shared" si="33"/>
        <v/>
      </c>
    </row>
    <row r="321" spans="20:20" hidden="1" x14ac:dyDescent="0.35">
      <c r="T321" t="str">
        <f t="shared" si="33"/>
        <v/>
      </c>
    </row>
    <row r="322" spans="20:20" hidden="1" x14ac:dyDescent="0.35">
      <c r="T322" t="str">
        <f t="shared" si="33"/>
        <v/>
      </c>
    </row>
    <row r="323" spans="20:20" hidden="1" x14ac:dyDescent="0.35">
      <c r="T323" t="str">
        <f t="shared" si="33"/>
        <v/>
      </c>
    </row>
    <row r="324" spans="20:20" hidden="1" x14ac:dyDescent="0.35">
      <c r="T324" t="str">
        <f t="shared" si="33"/>
        <v/>
      </c>
    </row>
    <row r="325" spans="20:20" hidden="1" x14ac:dyDescent="0.35">
      <c r="T325" t="str">
        <f t="shared" si="33"/>
        <v/>
      </c>
    </row>
    <row r="326" spans="20:20" hidden="1" x14ac:dyDescent="0.35">
      <c r="T326" t="str">
        <f t="shared" si="33"/>
        <v/>
      </c>
    </row>
    <row r="327" spans="20:20" hidden="1" x14ac:dyDescent="0.35">
      <c r="T327" t="str">
        <f t="shared" ref="T327:T390" si="34">IF(R327&gt;=1,R327,"")</f>
        <v/>
      </c>
    </row>
    <row r="328" spans="20:20" hidden="1" x14ac:dyDescent="0.35">
      <c r="T328" t="str">
        <f t="shared" si="34"/>
        <v/>
      </c>
    </row>
    <row r="329" spans="20:20" hidden="1" x14ac:dyDescent="0.35">
      <c r="T329" t="str">
        <f t="shared" si="34"/>
        <v/>
      </c>
    </row>
    <row r="330" spans="20:20" hidden="1" x14ac:dyDescent="0.35">
      <c r="T330" t="str">
        <f t="shared" si="34"/>
        <v/>
      </c>
    </row>
    <row r="331" spans="20:20" hidden="1" x14ac:dyDescent="0.35">
      <c r="T331" t="str">
        <f t="shared" si="34"/>
        <v/>
      </c>
    </row>
    <row r="332" spans="20:20" hidden="1" x14ac:dyDescent="0.35">
      <c r="T332" t="str">
        <f t="shared" si="34"/>
        <v/>
      </c>
    </row>
    <row r="333" spans="20:20" hidden="1" x14ac:dyDescent="0.35">
      <c r="T333" t="str">
        <f t="shared" si="34"/>
        <v/>
      </c>
    </row>
    <row r="334" spans="20:20" hidden="1" x14ac:dyDescent="0.35">
      <c r="T334" t="str">
        <f t="shared" si="34"/>
        <v/>
      </c>
    </row>
    <row r="335" spans="20:20" hidden="1" x14ac:dyDescent="0.35">
      <c r="T335" t="str">
        <f t="shared" si="34"/>
        <v/>
      </c>
    </row>
    <row r="336" spans="20:20" hidden="1" x14ac:dyDescent="0.35">
      <c r="T336" t="str">
        <f t="shared" si="34"/>
        <v/>
      </c>
    </row>
    <row r="337" spans="20:20" hidden="1" x14ac:dyDescent="0.35">
      <c r="T337" t="str">
        <f t="shared" si="34"/>
        <v/>
      </c>
    </row>
    <row r="338" spans="20:20" hidden="1" x14ac:dyDescent="0.35">
      <c r="T338" t="str">
        <f t="shared" si="34"/>
        <v/>
      </c>
    </row>
    <row r="339" spans="20:20" hidden="1" x14ac:dyDescent="0.35">
      <c r="T339" t="str">
        <f t="shared" si="34"/>
        <v/>
      </c>
    </row>
    <row r="340" spans="20:20" hidden="1" x14ac:dyDescent="0.35">
      <c r="T340" t="str">
        <f t="shared" si="34"/>
        <v/>
      </c>
    </row>
    <row r="341" spans="20:20" hidden="1" x14ac:dyDescent="0.35">
      <c r="T341" t="str">
        <f t="shared" si="34"/>
        <v/>
      </c>
    </row>
    <row r="342" spans="20:20" hidden="1" x14ac:dyDescent="0.35">
      <c r="T342" t="str">
        <f t="shared" si="34"/>
        <v/>
      </c>
    </row>
    <row r="343" spans="20:20" hidden="1" x14ac:dyDescent="0.35">
      <c r="T343" t="str">
        <f t="shared" si="34"/>
        <v/>
      </c>
    </row>
    <row r="344" spans="20:20" hidden="1" x14ac:dyDescent="0.35">
      <c r="T344" t="str">
        <f t="shared" si="34"/>
        <v/>
      </c>
    </row>
    <row r="345" spans="20:20" hidden="1" x14ac:dyDescent="0.35">
      <c r="T345" t="str">
        <f t="shared" si="34"/>
        <v/>
      </c>
    </row>
    <row r="346" spans="20:20" hidden="1" x14ac:dyDescent="0.35">
      <c r="T346" t="str">
        <f t="shared" si="34"/>
        <v/>
      </c>
    </row>
    <row r="347" spans="20:20" hidden="1" x14ac:dyDescent="0.35">
      <c r="T347" t="str">
        <f t="shared" si="34"/>
        <v/>
      </c>
    </row>
    <row r="348" spans="20:20" hidden="1" x14ac:dyDescent="0.35">
      <c r="T348" t="str">
        <f t="shared" si="34"/>
        <v/>
      </c>
    </row>
    <row r="349" spans="20:20" hidden="1" x14ac:dyDescent="0.35">
      <c r="T349" t="str">
        <f t="shared" si="34"/>
        <v/>
      </c>
    </row>
    <row r="350" spans="20:20" hidden="1" x14ac:dyDescent="0.35">
      <c r="T350" t="str">
        <f t="shared" si="34"/>
        <v/>
      </c>
    </row>
    <row r="351" spans="20:20" hidden="1" x14ac:dyDescent="0.35">
      <c r="T351" t="str">
        <f t="shared" si="34"/>
        <v/>
      </c>
    </row>
    <row r="352" spans="20:20" hidden="1" x14ac:dyDescent="0.35">
      <c r="T352" t="str">
        <f t="shared" si="34"/>
        <v/>
      </c>
    </row>
    <row r="353" spans="20:20" hidden="1" x14ac:dyDescent="0.35">
      <c r="T353" t="str">
        <f t="shared" si="34"/>
        <v/>
      </c>
    </row>
    <row r="354" spans="20:20" hidden="1" x14ac:dyDescent="0.35">
      <c r="T354" t="str">
        <f t="shared" si="34"/>
        <v/>
      </c>
    </row>
    <row r="355" spans="20:20" hidden="1" x14ac:dyDescent="0.35">
      <c r="T355" t="str">
        <f t="shared" si="34"/>
        <v/>
      </c>
    </row>
    <row r="356" spans="20:20" hidden="1" x14ac:dyDescent="0.35">
      <c r="T356" t="str">
        <f t="shared" si="34"/>
        <v/>
      </c>
    </row>
    <row r="357" spans="20:20" hidden="1" x14ac:dyDescent="0.35">
      <c r="T357" t="str">
        <f t="shared" si="34"/>
        <v/>
      </c>
    </row>
    <row r="358" spans="20:20" hidden="1" x14ac:dyDescent="0.35">
      <c r="T358" t="str">
        <f t="shared" si="34"/>
        <v/>
      </c>
    </row>
    <row r="359" spans="20:20" hidden="1" x14ac:dyDescent="0.35">
      <c r="T359" t="str">
        <f t="shared" si="34"/>
        <v/>
      </c>
    </row>
    <row r="360" spans="20:20" hidden="1" x14ac:dyDescent="0.35">
      <c r="T360" t="str">
        <f t="shared" si="34"/>
        <v/>
      </c>
    </row>
    <row r="361" spans="20:20" hidden="1" x14ac:dyDescent="0.35">
      <c r="T361" t="str">
        <f t="shared" si="34"/>
        <v/>
      </c>
    </row>
    <row r="362" spans="20:20" hidden="1" x14ac:dyDescent="0.35">
      <c r="T362" t="str">
        <f t="shared" si="34"/>
        <v/>
      </c>
    </row>
    <row r="363" spans="20:20" hidden="1" x14ac:dyDescent="0.35">
      <c r="T363" t="str">
        <f t="shared" si="34"/>
        <v/>
      </c>
    </row>
    <row r="364" spans="20:20" hidden="1" x14ac:dyDescent="0.35">
      <c r="T364" t="str">
        <f t="shared" si="34"/>
        <v/>
      </c>
    </row>
    <row r="365" spans="20:20" hidden="1" x14ac:dyDescent="0.35">
      <c r="T365" t="str">
        <f t="shared" si="34"/>
        <v/>
      </c>
    </row>
    <row r="366" spans="20:20" hidden="1" x14ac:dyDescent="0.35">
      <c r="T366" t="str">
        <f t="shared" si="34"/>
        <v/>
      </c>
    </row>
    <row r="367" spans="20:20" hidden="1" x14ac:dyDescent="0.35">
      <c r="T367" t="str">
        <f t="shared" si="34"/>
        <v/>
      </c>
    </row>
    <row r="368" spans="20:20" hidden="1" x14ac:dyDescent="0.35">
      <c r="T368" t="str">
        <f t="shared" si="34"/>
        <v/>
      </c>
    </row>
    <row r="369" spans="20:20" hidden="1" x14ac:dyDescent="0.35">
      <c r="T369" t="str">
        <f t="shared" si="34"/>
        <v/>
      </c>
    </row>
    <row r="370" spans="20:20" hidden="1" x14ac:dyDescent="0.35">
      <c r="T370" t="str">
        <f t="shared" si="34"/>
        <v/>
      </c>
    </row>
    <row r="371" spans="20:20" hidden="1" x14ac:dyDescent="0.35">
      <c r="T371" t="str">
        <f t="shared" si="34"/>
        <v/>
      </c>
    </row>
    <row r="372" spans="20:20" hidden="1" x14ac:dyDescent="0.35">
      <c r="T372" t="str">
        <f t="shared" si="34"/>
        <v/>
      </c>
    </row>
    <row r="373" spans="20:20" hidden="1" x14ac:dyDescent="0.35">
      <c r="T373" t="str">
        <f t="shared" si="34"/>
        <v/>
      </c>
    </row>
    <row r="374" spans="20:20" hidden="1" x14ac:dyDescent="0.35">
      <c r="T374" t="str">
        <f t="shared" si="34"/>
        <v/>
      </c>
    </row>
    <row r="375" spans="20:20" hidden="1" x14ac:dyDescent="0.35">
      <c r="T375" t="str">
        <f t="shared" si="34"/>
        <v/>
      </c>
    </row>
    <row r="376" spans="20:20" hidden="1" x14ac:dyDescent="0.35">
      <c r="T376" t="str">
        <f t="shared" si="34"/>
        <v/>
      </c>
    </row>
    <row r="377" spans="20:20" hidden="1" x14ac:dyDescent="0.35">
      <c r="T377" t="str">
        <f t="shared" si="34"/>
        <v/>
      </c>
    </row>
    <row r="378" spans="20:20" hidden="1" x14ac:dyDescent="0.35">
      <c r="T378" t="str">
        <f t="shared" si="34"/>
        <v/>
      </c>
    </row>
    <row r="379" spans="20:20" hidden="1" x14ac:dyDescent="0.35">
      <c r="T379" t="str">
        <f t="shared" si="34"/>
        <v/>
      </c>
    </row>
    <row r="380" spans="20:20" hidden="1" x14ac:dyDescent="0.35">
      <c r="T380" t="str">
        <f t="shared" si="34"/>
        <v/>
      </c>
    </row>
    <row r="381" spans="20:20" hidden="1" x14ac:dyDescent="0.35">
      <c r="T381" t="str">
        <f t="shared" si="34"/>
        <v/>
      </c>
    </row>
    <row r="382" spans="20:20" hidden="1" x14ac:dyDescent="0.35">
      <c r="T382" t="str">
        <f t="shared" si="34"/>
        <v/>
      </c>
    </row>
    <row r="383" spans="20:20" hidden="1" x14ac:dyDescent="0.35">
      <c r="T383" t="str">
        <f t="shared" si="34"/>
        <v/>
      </c>
    </row>
    <row r="384" spans="20:20" hidden="1" x14ac:dyDescent="0.35">
      <c r="T384" t="str">
        <f t="shared" si="34"/>
        <v/>
      </c>
    </row>
    <row r="385" spans="20:20" hidden="1" x14ac:dyDescent="0.35">
      <c r="T385" t="str">
        <f t="shared" si="34"/>
        <v/>
      </c>
    </row>
    <row r="386" spans="20:20" hidden="1" x14ac:dyDescent="0.35">
      <c r="T386" t="str">
        <f t="shared" si="34"/>
        <v/>
      </c>
    </row>
    <row r="387" spans="20:20" hidden="1" x14ac:dyDescent="0.35">
      <c r="T387" t="str">
        <f t="shared" si="34"/>
        <v/>
      </c>
    </row>
    <row r="388" spans="20:20" hidden="1" x14ac:dyDescent="0.35">
      <c r="T388" t="str">
        <f t="shared" si="34"/>
        <v/>
      </c>
    </row>
    <row r="389" spans="20:20" hidden="1" x14ac:dyDescent="0.35">
      <c r="T389" t="str">
        <f t="shared" si="34"/>
        <v/>
      </c>
    </row>
    <row r="390" spans="20:20" hidden="1" x14ac:dyDescent="0.35">
      <c r="T390" t="str">
        <f t="shared" si="34"/>
        <v/>
      </c>
    </row>
    <row r="391" spans="20:20" hidden="1" x14ac:dyDescent="0.35">
      <c r="T391" t="str">
        <f t="shared" ref="T391:T397" si="35">IF(R391&gt;=1,R391,"")</f>
        <v/>
      </c>
    </row>
    <row r="392" spans="20:20" hidden="1" x14ac:dyDescent="0.35">
      <c r="T392" t="str">
        <f t="shared" si="35"/>
        <v/>
      </c>
    </row>
    <row r="393" spans="20:20" hidden="1" x14ac:dyDescent="0.35">
      <c r="T393" t="str">
        <f t="shared" si="35"/>
        <v/>
      </c>
    </row>
    <row r="394" spans="20:20" hidden="1" x14ac:dyDescent="0.35">
      <c r="T394" t="str">
        <f t="shared" si="35"/>
        <v/>
      </c>
    </row>
    <row r="395" spans="20:20" hidden="1" x14ac:dyDescent="0.35">
      <c r="T395" t="str">
        <f t="shared" si="35"/>
        <v/>
      </c>
    </row>
    <row r="396" spans="20:20" hidden="1" x14ac:dyDescent="0.35">
      <c r="T396" t="str">
        <f t="shared" si="35"/>
        <v/>
      </c>
    </row>
    <row r="397" spans="20:20" hidden="1" x14ac:dyDescent="0.35">
      <c r="T397" t="str">
        <f t="shared" si="35"/>
        <v/>
      </c>
    </row>
  </sheetData>
  <autoFilter ref="A1:BB397" xr:uid="{CF2BDC00-6658-4D7D-9464-DCBB67F47A92}">
    <filterColumn colId="10">
      <filters>
        <filter val="Sou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6261-503A-4FFB-8B9F-96F0EC4C1078}">
  <sheetPr>
    <tabColor rgb="FF002060"/>
    <pageSetUpPr fitToPage="1"/>
  </sheetPr>
  <dimension ref="A1:BB397"/>
  <sheetViews>
    <sheetView workbookViewId="0">
      <selection activeCell="L2" sqref="L2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24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VLOOKUP(B2,CLASS!B:AH,33,FALSE)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VLOOKUP(B3,CLASS!B:AH,33,FALSE)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3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VLOOKUP(B4,CLASS!B:AH,33,FALSE)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3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VLOOKUP(B5,CLASS!B:AH,33,FALSE)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3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VLOOKUP(B6,CLASS!B:AH,33,FALSE)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3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VLOOKUP(B7,CLASS!B:AH,33,FALSE)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3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VLOOKUP(B8,CLASS!B:AH,33,FALSE)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3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VLOOKUP(B9,CLASS!B:AH,33,FALSE)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3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VLOOKUP(B10,CLASS!B:AH,33,FALSE)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3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VLOOKUP(B11,CLASS!B:AH,33,FALSE)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3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VLOOKUP(B12,CLASS!B:AH,33,FALSE)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3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VLOOKUP(B13,CLASS!B:AH,33,FALSE)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3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VLOOKUP(B14,CLASS!B:AH,33,FALSE)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VLOOKUP(B15,CLASS!B:AH,33,FALSE)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3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VLOOKUP(B16,CLASS!B:AH,33,FALSE)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3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VLOOKUP(B17,CLASS!B:AH,33,FALSE)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3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VLOOKUP(B18,CLASS!B:AH,33,FALSE)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3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VLOOKUP(B19,CLASS!B:AH,33,FALSE)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3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VLOOKUP(B20,CLASS!B:AH,33,FALSE)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3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VLOOKUP(B21,CLASS!B:AH,33,FALSE)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3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VLOOKUP(B22,CLASS!B:AH,33,FALSE)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3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VLOOKUP(B23,CLASS!B:AH,33,FALSE)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3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VLOOKUP(B24,CLASS!B:AH,33,FALSE)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3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VLOOKUP(B25,CLASS!B:AH,33,FALSE)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3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VLOOKUP(B26,CLASS!B:AH,33,FALSE)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3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VLOOKUP(B27,CLASS!B:AH,33,FALSE)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3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VLOOKUP(B28,CLASS!B:AH,33,FALSE)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3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VLOOKUP(B29,CLASS!B:AH,33,FALSE)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3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VLOOKUP(B30,CLASS!B:AH,33,FALSE)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3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VLOOKUP(B31,CLASS!B:AH,33,FALSE)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3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VLOOKUP(B32,CLASS!B:AH,33,FALSE)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3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VLOOKUP(B33,CLASS!B:AH,33,FALSE)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3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VLOOKUP(B34,CLASS!B:AH,33,FALSE)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3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VLOOKUP(B35,CLASS!B:AH,33,FALSE)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3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VLOOKUP(B36,CLASS!B:AH,33,FALSE)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3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VLOOKUP(B37,CLASS!B:AH,33,FALSE)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3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VLOOKUP(B38,CLASS!B:AH,33,FALSE)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3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VLOOKUP(B39,CLASS!B:AH,33,FALSE)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3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VLOOKUP(B40,CLASS!B:AH,33,FALSE)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3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VLOOKUP(B41,CLASS!B:AH,33,FALSE)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3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VLOOKUP(B42,CLASS!B:AH,33,FALSE)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3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VLOOKUP(B43,CLASS!B:AH,33,FALSE)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3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VLOOKUP(B44,CLASS!B:AH,33,FALSE)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3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VLOOKUP(B45,CLASS!B:AH,33,FALSE)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3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VLOOKUP(B46,CLASS!B:AH,33,FALSE)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3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VLOOKUP(B47,CLASS!B:AH,33,FALSE)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3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VLOOKUP(B48,CLASS!B:AH,33,FALSE)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3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VLOOKUP(B49,CLASS!B:AH,33,FALSE)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3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VLOOKUP(B50,CLASS!B:AH,33,FALSE)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3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VLOOKUP(B51,CLASS!B:AH,33,FALSE)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3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VLOOKUP(B52,CLASS!B:AH,33,FALSE)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3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VLOOKUP(B53,CLASS!B:AH,33,FALSE)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3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VLOOKUP(B54,CLASS!B:AH,33,FALSE)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3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VLOOKUP(B55,CLASS!B:AH,33,FALSE)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3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VLOOKUP(B56,CLASS!B:AH,33,FALSE)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3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VLOOKUP(B57,CLASS!B:AH,33,FALSE)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3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VLOOKUP(B58,CLASS!B:AH,33,FALSE)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3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VLOOKUP(B59,CLASS!B:AH,33,FALSE)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3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VLOOKUP(B60,CLASS!B:AH,33,FALSE)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3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VLOOKUP(B61,CLASS!B:AH,33,FALSE)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3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VLOOKUP(B62,CLASS!B:AH,33,FALSE)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3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VLOOKUP(B63,CLASS!B:AH,33,FALSE)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3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VLOOKUP(B64,CLASS!B:AH,33,FALSE)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3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VLOOKUP(B65,CLASS!B:AH,33,FALSE)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3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VLOOKUP(B66,CLASS!B:AH,33,FALSE)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3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VLOOKUP(B67,CLASS!B:AH,33,FALSE)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3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VLOOKUP(B68,CLASS!B:AH,33,FALSE)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3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VLOOKUP(B69,CLASS!B:AH,33,FALSE)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3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VLOOKUP(B70,CLASS!B:AH,33,FALSE)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3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VLOOKUP(B71,CLASS!B:AH,33,FALSE)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3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VLOOKUP(B72,CLASS!B:AH,33,FALSE)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3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VLOOKUP(B73,CLASS!B:AH,33,FALSE)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3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VLOOKUP(B74,CLASS!B:AH,33,FALSE)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3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VLOOKUP(B75,CLASS!B:AH,33,FALSE)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3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VLOOKUP(B76,CLASS!B:AH,33,FALSE)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3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VLOOKUP(B77,CLASS!B:AH,33,FALSE)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3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VLOOKUP(B78,CLASS!B:AH,33,FALSE)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3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VLOOKUP(B79,CLASS!B:AH,33,FALSE)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3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VLOOKUP(B80,CLASS!B:AH,33,FALSE)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3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VLOOKUP(B81,CLASS!B:AH,33,FALSE)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3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VLOOKUP(B82,CLASS!B:AH,33,FALSE)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3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VLOOKUP(B83,CLASS!B:AH,33,FALSE)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3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VLOOKUP(B84,CLASS!B:AH,33,FALSE)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3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VLOOKUP(B85,CLASS!B:AH,33,FALSE)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3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VLOOKUP(B86,CLASS!B:AH,33,FALSE)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3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VLOOKUP(B87,CLASS!B:AH,33,FALSE)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3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VLOOKUP(B88,CLASS!B:AH,33,FALSE)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3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VLOOKUP(B89,CLASS!B:AH,33,FALSE)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3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VLOOKUP(B90,CLASS!B:AH,33,FALSE)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3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VLOOKUP(B91,CLASS!B:AH,33,FALSE)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3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VLOOKUP(B92,CLASS!B:AH,33,FALSE)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3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VLOOKUP(B93,CLASS!B:AH,33,FALSE)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3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VLOOKUP(B94,CLASS!B:AH,33,FALSE)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3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VLOOKUP(B95,CLASS!B:AH,33,FALSE)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3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VLOOKUP(B96,CLASS!B:AH,33,FALSE)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3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VLOOKUP(B97,CLASS!B:AH,33,FALSE)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3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VLOOKUP(B98,CLASS!B:AH,33,FALSE)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3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VLOOKUP(B99,CLASS!B:AH,33,FALSE)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3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VLOOKUP(B100,CLASS!B:AH,33,FALSE)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3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VLOOKUP(B101,CLASS!B:AH,33,FALSE)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3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VLOOKUP(B102,CLASS!B:AH,33,FALSE)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3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VLOOKUP(B103,CLASS!B:AH,33,FALSE)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3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VLOOKUP(B104,CLASS!B:AH,33,FALSE)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3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VLOOKUP(B105,CLASS!B:AH,33,FALSE)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3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VLOOKUP(B106,CLASS!B:AH,33,FALSE)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3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VLOOKUP(B107,CLASS!B:AH,33,FALSE)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3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VLOOKUP(B108,CLASS!B:AH,33,FALSE)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3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VLOOKUP(B109,CLASS!B:AH,33,FALSE)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3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VLOOKUP(B110,CLASS!B:AH,33,FALSE)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3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VLOOKUP(B111,CLASS!B:AH,33,FALSE)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3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VLOOKUP(B112,CLASS!B:AH,33,FALSE)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3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VLOOKUP(B113,CLASS!B:AH,33,FALSE)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3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VLOOKUP(B114,CLASS!B:AH,33,FALSE)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3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VLOOKUP(B115,CLASS!B:AH,33,FALSE)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3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VLOOKUP(B116,CLASS!B:AH,33,FALSE)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3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VLOOKUP(B117,CLASS!B:AH,33,FALSE)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3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VLOOKUP(B118,CLASS!B:AH,33,FALSE)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3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VLOOKUP(B119,CLASS!B:AH,33,FALSE)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3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VLOOKUP(B120,CLASS!B:AH,33,FALSE)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3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VLOOKUP(B121,CLASS!B:AH,33,FALSE)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3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VLOOKUP(B122,CLASS!B:AH,33,FALSE)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3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VLOOKUP(B123,CLASS!B:AH,33,FALSE)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3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VLOOKUP(B124,CLASS!B:AH,33,FALSE)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3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VLOOKUP(B125,CLASS!B:AH,33,FALSE)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3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VLOOKUP(B126,CLASS!B:AH,33,FALSE)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3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VLOOKUP(B127,CLASS!B:AH,33,FALSE)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" thickBot="1" x14ac:dyDescent="0.4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VLOOKUP(B128,CLASS!B:AH,33,FALSE)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" thickBot="1" x14ac:dyDescent="0.4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VLOOKUP(B129,CLASS!B:AH,33,FALSE)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3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VLOOKUP(B130,CLASS!B:AH,33,FALSE)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3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VLOOKUP(B131,CLASS!B:AH,33,FALSE)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3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VLOOKUP(B132,CLASS!B:AH,33,FALSE)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3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VLOOKUP(B133,CLASS!B:AH,33,FALSE)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3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VLOOKUP(B134,CLASS!B:AH,33,FALSE)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3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VLOOKUP(B135,CLASS!B:AH,33,FALSE)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3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VLOOKUP(B136,CLASS!B:AH,33,FALSE)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3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VLOOKUP(B137,CLASS!B:AH,33,FALSE)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3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VLOOKUP(B138,CLASS!B:AH,33,FALSE)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3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VLOOKUP(B139,CLASS!B:AH,33,FALSE)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" thickBot="1" x14ac:dyDescent="0.4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VLOOKUP(B140,CLASS!B:AH,33,FALSE)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" thickBot="1" x14ac:dyDescent="0.4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VLOOKUP(B141,CLASS!B:AH,33,FALSE)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3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VLOOKUP(B142,CLASS!B:AH,33,FALSE)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3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VLOOKUP(B143,CLASS!B:AH,33,FALSE)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3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VLOOKUP(B144,CLASS!B:AH,33,FALSE)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3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VLOOKUP(B145,CLASS!B:AH,33,FALSE)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3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VLOOKUP(B146,CLASS!B:AH,33,FALSE)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3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VLOOKUP(B147,CLASS!B:AH,33,FALSE)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3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VLOOKUP(B148,CLASS!B:AH,33,FALSE)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3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VLOOKUP(B149,CLASS!B:AH,33,FALSE)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3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VLOOKUP(B150,CLASS!B:AH,33,FALSE)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3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VLOOKUP(B151,CLASS!B:AH,33,FALSE)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3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VLOOKUP(B152,CLASS!B:AH,33,FALSE)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3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VLOOKUP(B153,CLASS!B:AH,33,FALSE)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3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VLOOKUP(B154,CLASS!B:AH,33,FALSE)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3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VLOOKUP(B155,CLASS!B:AH,33,FALSE)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3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VLOOKUP(B156,CLASS!B:AH,33,FALSE)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3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VLOOKUP(B157,CLASS!B:AH,33,FALSE)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3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VLOOKUP(B158,CLASS!B:AH,33,FALSE)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3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VLOOKUP(B159,CLASS!B:AH,33,FALSE)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3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VLOOKUP(B160,CLASS!B:AH,33,FALSE)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3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VLOOKUP(B161,CLASS!B:AH,33,FALSE)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3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VLOOKUP(B162,CLASS!B:AH,33,FALSE)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3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VLOOKUP(B163,CLASS!B:AH,33,FALSE)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3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VLOOKUP(B164,CLASS!B:AH,33,FALSE)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3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VLOOKUP(B165,CLASS!B:AH,33,FALSE)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3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VLOOKUP(B166,CLASS!B:AH,33,FALSE)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3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VLOOKUP(B167,CLASS!B:AH,33,FALSE)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3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VLOOKUP(B168,CLASS!B:AH,33,FALSE)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3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VLOOKUP(B169,CLASS!B:AH,33,FALSE)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3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VLOOKUP(B170,CLASS!B:AH,33,FALSE)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3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VLOOKUP(B171,CLASS!B:AH,33,FALSE)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3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VLOOKUP(B172,CLASS!B:AH,33,FALSE)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3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VLOOKUP(B173,CLASS!B:AH,33,FALSE)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3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VLOOKUP(B174,CLASS!B:AH,33,FALSE)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3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VLOOKUP(B175,CLASS!B:AH,33,FALSE)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3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VLOOKUP(B176,CLASS!B:AH,33,FALSE)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3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VLOOKUP(B177,CLASS!B:AH,33,FALSE)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3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VLOOKUP(B178,CLASS!B:AH,33,FALSE)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3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VLOOKUP(B179,CLASS!B:AH,33,FALSE)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3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VLOOKUP(B180,CLASS!B:AH,33,FALSE)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3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VLOOKUP(B181,CLASS!B:AH,33,FALSE)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3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VLOOKUP(B182,CLASS!B:AH,33,FALSE)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3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VLOOKUP(B183,CLASS!B:AH,33,FALSE)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3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VLOOKUP(B184,CLASS!B:AH,33,FALSE)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3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VLOOKUP(B185,CLASS!B:AH,33,FALSE)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3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VLOOKUP(B186,CLASS!B:AH,33,FALSE)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3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VLOOKUP(B187,CLASS!B:AH,33,FALSE)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3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VLOOKUP(B188,CLASS!B:AH,33,FALSE)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3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VLOOKUP(B189,CLASS!B:AH,33,FALSE)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3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VLOOKUP(B190,CLASS!B:AH,33,FALSE)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3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VLOOKUP(B191,CLASS!B:AH,33,FALSE)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" thickBot="1" x14ac:dyDescent="0.4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VLOOKUP(B192,CLASS!B:AH,33,FALSE)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" thickBot="1" x14ac:dyDescent="0.4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VLOOKUP(B193,CLASS!B:AH,33,FALSE)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3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VLOOKUP(B194,CLASS!B:AH,33,FALSE)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3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VLOOKUP(B195,CLASS!B:AH,33,FALSE)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3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VLOOKUP(B196,CLASS!B:AH,33,FALSE)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3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VLOOKUP(B197,CLASS!B:AH,33,FALSE)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3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VLOOKUP(B198,CLASS!B:AH,33,FALSE)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3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VLOOKUP(B199,CLASS!B:AH,33,FALSE)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3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VLOOKUP(B200,CLASS!B:AH,33,FALSE)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3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VLOOKUP(B201,CLASS!B:AH,33,FALSE)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3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VLOOKUP(B202,CLASS!B:AH,33,FALSE)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3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VLOOKUP(B203,CLASS!B:AH,33,FALSE)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3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VLOOKUP(B204,CLASS!B:AH,33,FALSE)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3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VLOOKUP(B205,CLASS!B:AH,33,FALSE)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3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VLOOKUP(B206,CLASS!B:AH,33,FALSE)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3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VLOOKUP(B207,CLASS!B:AH,33,FALSE)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3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VLOOKUP(B208,CLASS!B:AH,33,FALSE)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3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VLOOKUP(B209,CLASS!B:AH,33,FALSE)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3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VLOOKUP(B210,CLASS!B:AH,33,FALSE)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3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VLOOKUP(B211,CLASS!B:AH,33,FALSE)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" thickBot="1" x14ac:dyDescent="0.4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VLOOKUP(B212,CLASS!B:AH,33,FALSE)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" thickBot="1" x14ac:dyDescent="0.4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VLOOKUP(B213,CLASS!B:AH,33,FALSE)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3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VLOOKUP(B214,CLASS!B:AH,33,FALSE)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3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VLOOKUP(B215,CLASS!B:AH,33,FALSE)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3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VLOOKUP(B216,CLASS!B:AH,33,FALSE)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3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VLOOKUP(B217,CLASS!B:AH,33,FALSE)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3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VLOOKUP(B218,CLASS!B:AH,33,FALSE)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3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VLOOKUP(B219,CLASS!B:AH,33,FALSE)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3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VLOOKUP(B220,CLASS!B:AH,33,FALSE)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3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VLOOKUP(B221,CLASS!B:AH,33,FALSE)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3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VLOOKUP(B222,CLASS!B:AH,33,FALSE)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3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VLOOKUP(B223,CLASS!B:AH,33,FALSE)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3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VLOOKUP(B224,CLASS!B:AH,33,FALSE)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3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VLOOKUP(B225,CLASS!B:AH,33,FALSE)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3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VLOOKUP(B226,CLASS!B:AH,33,FALSE)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3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VLOOKUP(B227,CLASS!B:AH,33,FALSE)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3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VLOOKUP(B228,CLASS!B:AH,33,FALSE)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3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VLOOKUP(B229,CLASS!B:AH,33,FALSE)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3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VLOOKUP(B230,CLASS!B:AH,33,FALSE)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3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VLOOKUP(B231,CLASS!B:AH,33,FALSE)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3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VLOOKUP(B232,CLASS!B:AH,33,FALSE)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3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VLOOKUP(B233,CLASS!B:AH,33,FALSE)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3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VLOOKUP(B234,CLASS!B:AH,33,FALSE)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3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VLOOKUP(B235,CLASS!B:AH,33,FALSE)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3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VLOOKUP(B236,CLASS!B:AH,33,FALSE)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3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VLOOKUP(B237,CLASS!B:AH,33,FALSE)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3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VLOOKUP(B238,CLASS!B:AH,33,FALSE)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3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VLOOKUP(B239,CLASS!B:AH,33,FALSE)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3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VLOOKUP(B240,CLASS!B:AH,33,FALSE)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3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VLOOKUP(B241,CLASS!B:AH,33,FALSE)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3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VLOOKUP(B242,CLASS!B:AH,33,FALSE)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3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VLOOKUP(B243,CLASS!B:AH,33,FALSE)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3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VLOOKUP(B244,CLASS!B:AH,33,FALSE)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3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VLOOKUP(B245,CLASS!B:AH,33,FALSE)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3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VLOOKUP(B246,CLASS!B:AH,33,FALSE)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3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VLOOKUP(B247,CLASS!B:AH,33,FALSE)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3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VLOOKUP(B248,CLASS!B:AH,33,FALSE)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3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VLOOKUP(B249,CLASS!B:AH,33,FALSE)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3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VLOOKUP(B250,CLASS!B:AH,33,FALSE)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3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VLOOKUP(B251,CLASS!B:AH,33,FALSE)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3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VLOOKUP(B252,CLASS!B:AH,33,FALSE)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3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VLOOKUP(B253,CLASS!B:AH,33,FALSE)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3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VLOOKUP(B254,CLASS!B:AH,33,FALSE)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3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VLOOKUP(B255,CLASS!B:AH,33,FALSE)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3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VLOOKUP(B256,CLASS!B:AH,33,FALSE)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3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VLOOKUP(B257,CLASS!B:AH,33,FALSE)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3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VLOOKUP(B258,CLASS!B:AH,33,FALSE)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3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VLOOKUP(B259,CLASS!B:AH,33,FALSE)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3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VLOOKUP(B260,CLASS!B:AH,33,FALSE)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3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VLOOKUP(B261,CLASS!B:AH,33,FALSE)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3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VLOOKUP(B262,CLASS!B:AH,33,FALSE)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3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VLOOKUP(B263,CLASS!B:AH,33,FALSE)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3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VLOOKUP(B264,CLASS!B:AH,33,FALSE)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3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VLOOKUP(B265,CLASS!B:AH,33,FALSE)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3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VLOOKUP(B266,CLASS!B:AH,33,FALSE)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3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VLOOKUP(B267,CLASS!B:AH,33,FALSE)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3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VLOOKUP(B268,CLASS!B:AH,33,FALSE)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3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VLOOKUP(B269,CLASS!B:AH,33,FALSE)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3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VLOOKUP(B270,CLASS!B:AH,33,FALSE)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3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VLOOKUP(B271,CLASS!B:AH,33,FALSE)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3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VLOOKUP(B272,CLASS!B:AH,33,FALSE)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3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VLOOKUP(B273,CLASS!B:AH,33,FALSE)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3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VLOOKUP(B274,CLASS!B:AH,33,FALSE)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3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VLOOKUP(B275,CLASS!B:AH,33,FALSE)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3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VLOOKUP(B276,CLASS!B:AH,33,FALSE)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3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VLOOKUP(B277,CLASS!B:AH,33,FALSE)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3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VLOOKUP(B278,CLASS!B:AH,33,FALSE)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3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VLOOKUP(B279,CLASS!B:AH,33,FALSE)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3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VLOOKUP(B280,CLASS!B:AH,33,FALSE)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35">
      <c r="T281" t="str">
        <f t="shared" si="15"/>
        <v/>
      </c>
    </row>
    <row r="282" spans="2:20" x14ac:dyDescent="0.35">
      <c r="T282" t="str">
        <f t="shared" si="15"/>
        <v/>
      </c>
    </row>
    <row r="283" spans="2:20" x14ac:dyDescent="0.3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35">
      <c r="T284" t="str">
        <f t="shared" si="15"/>
        <v/>
      </c>
    </row>
    <row r="285" spans="2:20" x14ac:dyDescent="0.35">
      <c r="T285" t="str">
        <f t="shared" si="15"/>
        <v/>
      </c>
    </row>
    <row r="286" spans="2:20" x14ac:dyDescent="0.35">
      <c r="T286" t="str">
        <f t="shared" si="15"/>
        <v/>
      </c>
    </row>
    <row r="287" spans="2:20" x14ac:dyDescent="0.35">
      <c r="T287" t="str">
        <f t="shared" si="15"/>
        <v/>
      </c>
    </row>
    <row r="288" spans="2:20" x14ac:dyDescent="0.35">
      <c r="T288" t="str">
        <f t="shared" si="15"/>
        <v/>
      </c>
    </row>
    <row r="289" spans="5:20" x14ac:dyDescent="0.3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35">
      <c r="T290" t="str">
        <f t="shared" si="15"/>
        <v/>
      </c>
    </row>
    <row r="291" spans="5:20" x14ac:dyDescent="0.35">
      <c r="T291" t="str">
        <f t="shared" si="15"/>
        <v/>
      </c>
    </row>
    <row r="292" spans="5:20" x14ac:dyDescent="0.35">
      <c r="T292" t="str">
        <f t="shared" si="15"/>
        <v/>
      </c>
    </row>
    <row r="293" spans="5:20" x14ac:dyDescent="0.35">
      <c r="T293" t="str">
        <f t="shared" si="15"/>
        <v/>
      </c>
    </row>
    <row r="294" spans="5:20" x14ac:dyDescent="0.35">
      <c r="T294" t="str">
        <f t="shared" si="15"/>
        <v/>
      </c>
    </row>
    <row r="295" spans="5:20" x14ac:dyDescent="0.35">
      <c r="T295" t="str">
        <f t="shared" si="15"/>
        <v/>
      </c>
    </row>
    <row r="296" spans="5:20" x14ac:dyDescent="0.35">
      <c r="T296" t="str">
        <f t="shared" si="15"/>
        <v/>
      </c>
    </row>
    <row r="297" spans="5:20" x14ac:dyDescent="0.35">
      <c r="T297" t="str">
        <f t="shared" si="15"/>
        <v/>
      </c>
    </row>
    <row r="298" spans="5:20" x14ac:dyDescent="0.35">
      <c r="T298" t="str">
        <f t="shared" si="15"/>
        <v/>
      </c>
    </row>
    <row r="299" spans="5:20" x14ac:dyDescent="0.35">
      <c r="T299" t="str">
        <f t="shared" si="15"/>
        <v/>
      </c>
    </row>
    <row r="300" spans="5:20" x14ac:dyDescent="0.35">
      <c r="T300" t="str">
        <f t="shared" si="15"/>
        <v/>
      </c>
    </row>
    <row r="301" spans="5:20" x14ac:dyDescent="0.35">
      <c r="T301" t="str">
        <f t="shared" si="15"/>
        <v/>
      </c>
    </row>
    <row r="302" spans="5:20" x14ac:dyDescent="0.35">
      <c r="T302" t="str">
        <f t="shared" si="15"/>
        <v/>
      </c>
    </row>
    <row r="303" spans="5:20" x14ac:dyDescent="0.35">
      <c r="T303" t="str">
        <f t="shared" si="15"/>
        <v/>
      </c>
    </row>
    <row r="304" spans="5:20" x14ac:dyDescent="0.35">
      <c r="T304" t="str">
        <f t="shared" si="15"/>
        <v/>
      </c>
    </row>
    <row r="305" spans="20:20" x14ac:dyDescent="0.35">
      <c r="T305" t="str">
        <f t="shared" si="15"/>
        <v/>
      </c>
    </row>
    <row r="306" spans="20:20" x14ac:dyDescent="0.35">
      <c r="T306" t="str">
        <f t="shared" si="15"/>
        <v/>
      </c>
    </row>
    <row r="307" spans="20:20" x14ac:dyDescent="0.35">
      <c r="T307" t="str">
        <f t="shared" si="15"/>
        <v/>
      </c>
    </row>
    <row r="308" spans="20:20" x14ac:dyDescent="0.35">
      <c r="T308" t="str">
        <f t="shared" si="15"/>
        <v/>
      </c>
    </row>
    <row r="309" spans="20:20" x14ac:dyDescent="0.35">
      <c r="T309" t="str">
        <f t="shared" si="15"/>
        <v/>
      </c>
    </row>
    <row r="310" spans="20:20" x14ac:dyDescent="0.35">
      <c r="T310" t="str">
        <f t="shared" si="15"/>
        <v/>
      </c>
    </row>
    <row r="311" spans="20:20" x14ac:dyDescent="0.35">
      <c r="T311" t="str">
        <f t="shared" si="15"/>
        <v/>
      </c>
    </row>
    <row r="312" spans="20:20" x14ac:dyDescent="0.35">
      <c r="T312" t="str">
        <f t="shared" si="15"/>
        <v/>
      </c>
    </row>
    <row r="313" spans="20:20" x14ac:dyDescent="0.35">
      <c r="T313" t="str">
        <f t="shared" si="15"/>
        <v/>
      </c>
    </row>
    <row r="314" spans="20:20" x14ac:dyDescent="0.35">
      <c r="T314" t="str">
        <f t="shared" si="15"/>
        <v/>
      </c>
    </row>
    <row r="315" spans="20:20" x14ac:dyDescent="0.35">
      <c r="T315" t="str">
        <f t="shared" si="15"/>
        <v/>
      </c>
    </row>
    <row r="316" spans="20:20" x14ac:dyDescent="0.35">
      <c r="T316" t="str">
        <f t="shared" si="15"/>
        <v/>
      </c>
    </row>
    <row r="317" spans="20:20" x14ac:dyDescent="0.35">
      <c r="T317" t="str">
        <f t="shared" si="15"/>
        <v/>
      </c>
    </row>
    <row r="318" spans="20:20" x14ac:dyDescent="0.35">
      <c r="T318" t="str">
        <f t="shared" si="15"/>
        <v/>
      </c>
    </row>
    <row r="319" spans="20:20" x14ac:dyDescent="0.35">
      <c r="T319" t="str">
        <f t="shared" si="15"/>
        <v/>
      </c>
    </row>
    <row r="320" spans="20:20" x14ac:dyDescent="0.35">
      <c r="T320" t="str">
        <f t="shared" si="15"/>
        <v/>
      </c>
    </row>
    <row r="321" spans="20:20" x14ac:dyDescent="0.35">
      <c r="T321" t="str">
        <f t="shared" si="15"/>
        <v/>
      </c>
    </row>
    <row r="322" spans="20:20" x14ac:dyDescent="0.35">
      <c r="T322" t="str">
        <f t="shared" si="15"/>
        <v/>
      </c>
    </row>
    <row r="323" spans="20:20" x14ac:dyDescent="0.35">
      <c r="T323" t="str">
        <f t="shared" si="15"/>
        <v/>
      </c>
    </row>
    <row r="324" spans="20:20" x14ac:dyDescent="0.35">
      <c r="T324" t="str">
        <f t="shared" si="15"/>
        <v/>
      </c>
    </row>
    <row r="325" spans="20:20" x14ac:dyDescent="0.35">
      <c r="T325" t="str">
        <f t="shared" si="15"/>
        <v/>
      </c>
    </row>
    <row r="326" spans="20:20" x14ac:dyDescent="0.35">
      <c r="T326" t="str">
        <f t="shared" si="15"/>
        <v/>
      </c>
    </row>
    <row r="327" spans="20:20" x14ac:dyDescent="0.35">
      <c r="T327" t="str">
        <f t="shared" ref="T327:T390" si="16">IF(R327&gt;=1,R327,"")</f>
        <v/>
      </c>
    </row>
    <row r="328" spans="20:20" x14ac:dyDescent="0.35">
      <c r="T328" t="str">
        <f t="shared" si="16"/>
        <v/>
      </c>
    </row>
    <row r="329" spans="20:20" x14ac:dyDescent="0.35">
      <c r="T329" t="str">
        <f t="shared" si="16"/>
        <v/>
      </c>
    </row>
    <row r="330" spans="20:20" x14ac:dyDescent="0.35">
      <c r="T330" t="str">
        <f t="shared" si="16"/>
        <v/>
      </c>
    </row>
    <row r="331" spans="20:20" x14ac:dyDescent="0.35">
      <c r="T331" t="str">
        <f t="shared" si="16"/>
        <v/>
      </c>
    </row>
    <row r="332" spans="20:20" x14ac:dyDescent="0.35">
      <c r="T332" t="str">
        <f t="shared" si="16"/>
        <v/>
      </c>
    </row>
    <row r="333" spans="20:20" x14ac:dyDescent="0.35">
      <c r="T333" t="str">
        <f t="shared" si="16"/>
        <v/>
      </c>
    </row>
    <row r="334" spans="20:20" x14ac:dyDescent="0.35">
      <c r="T334" t="str">
        <f t="shared" si="16"/>
        <v/>
      </c>
    </row>
    <row r="335" spans="20:20" x14ac:dyDescent="0.35">
      <c r="T335" t="str">
        <f t="shared" si="16"/>
        <v/>
      </c>
    </row>
    <row r="336" spans="20:20" x14ac:dyDescent="0.35">
      <c r="T336" t="str">
        <f t="shared" si="16"/>
        <v/>
      </c>
    </row>
    <row r="337" spans="20:20" x14ac:dyDescent="0.35">
      <c r="T337" t="str">
        <f t="shared" si="16"/>
        <v/>
      </c>
    </row>
    <row r="338" spans="20:20" x14ac:dyDescent="0.35">
      <c r="T338" t="str">
        <f t="shared" si="16"/>
        <v/>
      </c>
    </row>
    <row r="339" spans="20:20" x14ac:dyDescent="0.35">
      <c r="T339" t="str">
        <f t="shared" si="16"/>
        <v/>
      </c>
    </row>
    <row r="340" spans="20:20" x14ac:dyDescent="0.35">
      <c r="T340" t="str">
        <f t="shared" si="16"/>
        <v/>
      </c>
    </row>
    <row r="341" spans="20:20" x14ac:dyDescent="0.35">
      <c r="T341" t="str">
        <f t="shared" si="16"/>
        <v/>
      </c>
    </row>
    <row r="342" spans="20:20" x14ac:dyDescent="0.35">
      <c r="T342" t="str">
        <f t="shared" si="16"/>
        <v/>
      </c>
    </row>
    <row r="343" spans="20:20" x14ac:dyDescent="0.35">
      <c r="T343" t="str">
        <f t="shared" si="16"/>
        <v/>
      </c>
    </row>
    <row r="344" spans="20:20" x14ac:dyDescent="0.35">
      <c r="T344" t="str">
        <f t="shared" si="16"/>
        <v/>
      </c>
    </row>
    <row r="345" spans="20:20" x14ac:dyDescent="0.35">
      <c r="T345" t="str">
        <f t="shared" si="16"/>
        <v/>
      </c>
    </row>
    <row r="346" spans="20:20" x14ac:dyDescent="0.35">
      <c r="T346" t="str">
        <f t="shared" si="16"/>
        <v/>
      </c>
    </row>
    <row r="347" spans="20:20" x14ac:dyDescent="0.35">
      <c r="T347" t="str">
        <f t="shared" si="16"/>
        <v/>
      </c>
    </row>
    <row r="348" spans="20:20" x14ac:dyDescent="0.35">
      <c r="T348" t="str">
        <f t="shared" si="16"/>
        <v/>
      </c>
    </row>
    <row r="349" spans="20:20" x14ac:dyDescent="0.35">
      <c r="T349" t="str">
        <f t="shared" si="16"/>
        <v/>
      </c>
    </row>
    <row r="350" spans="20:20" x14ac:dyDescent="0.35">
      <c r="T350" t="str">
        <f t="shared" si="16"/>
        <v/>
      </c>
    </row>
    <row r="351" spans="20:20" x14ac:dyDescent="0.35">
      <c r="T351" t="str">
        <f t="shared" si="16"/>
        <v/>
      </c>
    </row>
    <row r="352" spans="20:20" x14ac:dyDescent="0.35">
      <c r="T352" t="str">
        <f t="shared" si="16"/>
        <v/>
      </c>
    </row>
    <row r="353" spans="20:20" x14ac:dyDescent="0.35">
      <c r="T353" t="str">
        <f t="shared" si="16"/>
        <v/>
      </c>
    </row>
    <row r="354" spans="20:20" x14ac:dyDescent="0.35">
      <c r="T354" t="str">
        <f t="shared" si="16"/>
        <v/>
      </c>
    </row>
    <row r="355" spans="20:20" x14ac:dyDescent="0.35">
      <c r="T355" t="str">
        <f t="shared" si="16"/>
        <v/>
      </c>
    </row>
    <row r="356" spans="20:20" x14ac:dyDescent="0.35">
      <c r="T356" t="str">
        <f t="shared" si="16"/>
        <v/>
      </c>
    </row>
    <row r="357" spans="20:20" x14ac:dyDescent="0.35">
      <c r="T357" t="str">
        <f t="shared" si="16"/>
        <v/>
      </c>
    </row>
    <row r="358" spans="20:20" x14ac:dyDescent="0.35">
      <c r="T358" t="str">
        <f t="shared" si="16"/>
        <v/>
      </c>
    </row>
    <row r="359" spans="20:20" x14ac:dyDescent="0.35">
      <c r="T359" t="str">
        <f t="shared" si="16"/>
        <v/>
      </c>
    </row>
    <row r="360" spans="20:20" x14ac:dyDescent="0.35">
      <c r="T360" t="str">
        <f t="shared" si="16"/>
        <v/>
      </c>
    </row>
    <row r="361" spans="20:20" x14ac:dyDescent="0.35">
      <c r="T361" t="str">
        <f t="shared" si="16"/>
        <v/>
      </c>
    </row>
    <row r="362" spans="20:20" x14ac:dyDescent="0.35">
      <c r="T362" t="str">
        <f t="shared" si="16"/>
        <v/>
      </c>
    </row>
    <row r="363" spans="20:20" x14ac:dyDescent="0.35">
      <c r="T363" t="str">
        <f t="shared" si="16"/>
        <v/>
      </c>
    </row>
    <row r="364" spans="20:20" x14ac:dyDescent="0.35">
      <c r="T364" t="str">
        <f t="shared" si="16"/>
        <v/>
      </c>
    </row>
    <row r="365" spans="20:20" x14ac:dyDescent="0.35">
      <c r="T365" t="str">
        <f t="shared" si="16"/>
        <v/>
      </c>
    </row>
    <row r="366" spans="20:20" x14ac:dyDescent="0.35">
      <c r="T366" t="str">
        <f t="shared" si="16"/>
        <v/>
      </c>
    </row>
    <row r="367" spans="20:20" x14ac:dyDescent="0.35">
      <c r="T367" t="str">
        <f t="shared" si="16"/>
        <v/>
      </c>
    </row>
    <row r="368" spans="20:20" x14ac:dyDescent="0.35">
      <c r="T368" t="str">
        <f t="shared" si="16"/>
        <v/>
      </c>
    </row>
    <row r="369" spans="20:20" x14ac:dyDescent="0.35">
      <c r="T369" t="str">
        <f t="shared" si="16"/>
        <v/>
      </c>
    </row>
    <row r="370" spans="20:20" x14ac:dyDescent="0.35">
      <c r="T370" t="str">
        <f t="shared" si="16"/>
        <v/>
      </c>
    </row>
    <row r="371" spans="20:20" x14ac:dyDescent="0.35">
      <c r="T371" t="str">
        <f t="shared" si="16"/>
        <v/>
      </c>
    </row>
    <row r="372" spans="20:20" x14ac:dyDescent="0.35">
      <c r="T372" t="str">
        <f t="shared" si="16"/>
        <v/>
      </c>
    </row>
    <row r="373" spans="20:20" x14ac:dyDescent="0.35">
      <c r="T373" t="str">
        <f t="shared" si="16"/>
        <v/>
      </c>
    </row>
    <row r="374" spans="20:20" x14ac:dyDescent="0.35">
      <c r="T374" t="str">
        <f t="shared" si="16"/>
        <v/>
      </c>
    </row>
    <row r="375" spans="20:20" x14ac:dyDescent="0.35">
      <c r="T375" t="str">
        <f t="shared" si="16"/>
        <v/>
      </c>
    </row>
    <row r="376" spans="20:20" x14ac:dyDescent="0.35">
      <c r="T376" t="str">
        <f t="shared" si="16"/>
        <v/>
      </c>
    </row>
    <row r="377" spans="20:20" x14ac:dyDescent="0.35">
      <c r="T377" t="str">
        <f t="shared" si="16"/>
        <v/>
      </c>
    </row>
    <row r="378" spans="20:20" x14ac:dyDescent="0.35">
      <c r="T378" t="str">
        <f t="shared" si="16"/>
        <v/>
      </c>
    </row>
    <row r="379" spans="20:20" x14ac:dyDescent="0.35">
      <c r="T379" t="str">
        <f t="shared" si="16"/>
        <v/>
      </c>
    </row>
    <row r="380" spans="20:20" x14ac:dyDescent="0.35">
      <c r="T380" t="str">
        <f t="shared" si="16"/>
        <v/>
      </c>
    </row>
    <row r="381" spans="20:20" x14ac:dyDescent="0.35">
      <c r="T381" t="str">
        <f t="shared" si="16"/>
        <v/>
      </c>
    </row>
    <row r="382" spans="20:20" x14ac:dyDescent="0.35">
      <c r="T382" t="str">
        <f t="shared" si="16"/>
        <v/>
      </c>
    </row>
    <row r="383" spans="20:20" x14ac:dyDescent="0.35">
      <c r="T383" t="str">
        <f t="shared" si="16"/>
        <v/>
      </c>
    </row>
    <row r="384" spans="20:20" x14ac:dyDescent="0.35">
      <c r="T384" t="str">
        <f t="shared" si="16"/>
        <v/>
      </c>
    </row>
    <row r="385" spans="20:20" x14ac:dyDescent="0.35">
      <c r="T385" t="str">
        <f t="shared" si="16"/>
        <v/>
      </c>
    </row>
    <row r="386" spans="20:20" x14ac:dyDescent="0.35">
      <c r="T386" t="str">
        <f t="shared" si="16"/>
        <v/>
      </c>
    </row>
    <row r="387" spans="20:20" x14ac:dyDescent="0.35">
      <c r="T387" t="str">
        <f t="shared" si="16"/>
        <v/>
      </c>
    </row>
    <row r="388" spans="20:20" x14ac:dyDescent="0.35">
      <c r="T388" t="str">
        <f t="shared" si="16"/>
        <v/>
      </c>
    </row>
    <row r="389" spans="20:20" x14ac:dyDescent="0.35">
      <c r="T389" t="str">
        <f t="shared" si="16"/>
        <v/>
      </c>
    </row>
    <row r="390" spans="20:20" x14ac:dyDescent="0.35">
      <c r="T390" t="str">
        <f t="shared" si="16"/>
        <v/>
      </c>
    </row>
    <row r="391" spans="20:20" x14ac:dyDescent="0.35">
      <c r="T391" t="str">
        <f t="shared" ref="T391:T397" si="17">IF(R391&gt;=1,R391,"")</f>
        <v/>
      </c>
    </row>
    <row r="392" spans="20:20" x14ac:dyDescent="0.35">
      <c r="T392" t="str">
        <f t="shared" si="17"/>
        <v/>
      </c>
    </row>
    <row r="393" spans="20:20" x14ac:dyDescent="0.35">
      <c r="T393" t="str">
        <f t="shared" si="17"/>
        <v/>
      </c>
    </row>
    <row r="394" spans="20:20" x14ac:dyDescent="0.35">
      <c r="T394" t="str">
        <f t="shared" si="17"/>
        <v/>
      </c>
    </row>
    <row r="395" spans="20:20" x14ac:dyDescent="0.35">
      <c r="T395" t="str">
        <f t="shared" si="17"/>
        <v/>
      </c>
    </row>
    <row r="396" spans="20:20" x14ac:dyDescent="0.35">
      <c r="T396" t="str">
        <f t="shared" si="17"/>
        <v/>
      </c>
    </row>
    <row r="397" spans="20:20" x14ac:dyDescent="0.35">
      <c r="T397" t="str">
        <f t="shared" si="17"/>
        <v/>
      </c>
    </row>
  </sheetData>
  <pageMargins left="0.7" right="0.7" top="0.75" bottom="0.75" header="0.3" footer="0.3"/>
  <pageSetup paperSize="9" scale="47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7"/>
  <sheetViews>
    <sheetView zoomScale="90" zoomScaleNormal="90" workbookViewId="0">
      <selection activeCell="V19" sqref="V19"/>
    </sheetView>
  </sheetViews>
  <sheetFormatPr defaultColWidth="9.1796875" defaultRowHeight="14.5" x14ac:dyDescent="0.35"/>
  <cols>
    <col min="1" max="1" width="14.453125" style="3" bestFit="1" customWidth="1"/>
    <col min="2" max="3" width="14.453125" style="3" customWidth="1"/>
    <col min="4" max="4" width="10.7265625" style="3" customWidth="1"/>
    <col min="5" max="5" width="4" style="3" hidden="1" customWidth="1"/>
    <col min="6" max="6" width="10.7265625" style="3" customWidth="1"/>
    <col min="7" max="7" width="7.1796875" style="3" hidden="1" customWidth="1"/>
    <col min="8" max="8" width="10.7265625" style="3" customWidth="1"/>
    <col min="9" max="9" width="7.1796875" style="3" hidden="1" customWidth="1"/>
    <col min="10" max="10" width="10.7265625" style="3" customWidth="1"/>
    <col min="11" max="11" width="7.1796875" style="3" hidden="1" customWidth="1"/>
    <col min="12" max="12" width="10.7265625" style="3" customWidth="1"/>
    <col min="13" max="13" width="7.1796875" style="3" hidden="1" customWidth="1"/>
    <col min="14" max="14" width="10.7265625" style="3" customWidth="1"/>
    <col min="15" max="15" width="7.1796875" style="3" hidden="1" customWidth="1"/>
    <col min="16" max="16" width="10.7265625" style="3" customWidth="1"/>
    <col min="17" max="17" width="7.1796875" style="3" hidden="1" customWidth="1"/>
    <col min="18" max="18" width="10.7265625" style="3" customWidth="1"/>
    <col min="19" max="19" width="7.1796875" style="3" hidden="1" customWidth="1"/>
    <col min="20" max="21" width="9.1796875" style="3"/>
    <col min="22" max="22" width="10.7265625" style="3" bestFit="1" customWidth="1"/>
    <col min="23" max="23" width="10.7265625" style="3" customWidth="1"/>
    <col min="24" max="24" width="12.453125" style="3" bestFit="1" customWidth="1"/>
    <col min="25" max="16384" width="9.1796875" style="3"/>
  </cols>
  <sheetData>
    <row r="1" spans="1:26" x14ac:dyDescent="0.35">
      <c r="D1" s="2" t="s">
        <v>6859</v>
      </c>
      <c r="E1" s="2"/>
      <c r="G1" s="2"/>
      <c r="I1" s="2"/>
      <c r="K1" s="2"/>
      <c r="M1" s="2"/>
      <c r="O1" s="2"/>
      <c r="Q1" s="2"/>
      <c r="S1" s="2"/>
    </row>
    <row r="2" spans="1:26" x14ac:dyDescent="0.35">
      <c r="D2" s="2" t="str">
        <f>CLASS!P1</f>
        <v>ORST</v>
      </c>
      <c r="E2" s="2"/>
      <c r="F2" s="2" t="str">
        <f>CLASS!R1</f>
        <v>EJC</v>
      </c>
      <c r="G2" s="2"/>
      <c r="H2" s="2" t="str">
        <f>CLASS!T1</f>
        <v>CAM</v>
      </c>
      <c r="I2" s="2"/>
      <c r="J2" s="2" t="str">
        <f>CLASS!V1</f>
        <v>SDGC</v>
      </c>
      <c r="K2" s="2"/>
      <c r="L2" s="2" t="str">
        <f>CLASS!X1</f>
        <v>OLSS</v>
      </c>
      <c r="M2" s="2"/>
      <c r="N2" s="2" t="str">
        <f>CLASS!Z1</f>
        <v>DOV</v>
      </c>
      <c r="O2" s="2"/>
      <c r="P2" s="2" t="str">
        <f>CLASS!AB1</f>
        <v>ST</v>
      </c>
      <c r="Q2" s="2"/>
      <c r="R2" s="2" t="str">
        <f>CLASS!AD1</f>
        <v>AGL</v>
      </c>
      <c r="S2" s="2"/>
      <c r="T2" s="35"/>
      <c r="U2" s="35"/>
      <c r="Y2" s="2"/>
      <c r="Z2" s="2"/>
    </row>
    <row r="3" spans="1:26" x14ac:dyDescent="0.35">
      <c r="A3" s="39" t="s">
        <v>6855</v>
      </c>
      <c r="D3" s="2" t="str">
        <f>_xlfn.IFNA((VLOOKUP(D2,DivisionLookup!$A:$B,2,FALSE)),"")</f>
        <v>North</v>
      </c>
      <c r="E3" s="2"/>
      <c r="F3" s="2" t="str">
        <f>_xlfn.IFNA((VLOOKUP(F2,DivisionLookup!$A:$B,2,FALSE)),"")</f>
        <v>South</v>
      </c>
      <c r="G3" s="2"/>
      <c r="H3" s="2" t="str">
        <f>_xlfn.IFNA((VLOOKUP(H2,DivisionLookup!$A:$B,2,FALSE)),"")</f>
        <v>North</v>
      </c>
      <c r="I3" s="2"/>
      <c r="J3" s="2" t="str">
        <f>_xlfn.IFNA((VLOOKUP(J2,DivisionLookup!$A:$B,2,FALSE)),"")</f>
        <v>South</v>
      </c>
      <c r="K3" s="2"/>
      <c r="L3" s="2" t="str">
        <f>_xlfn.IFNA((VLOOKUP(L2,DivisionLookup!$A:$B,2,FALSE)),"")</f>
        <v>South</v>
      </c>
      <c r="M3" s="2"/>
      <c r="N3" s="2" t="str">
        <f>_xlfn.IFNA((VLOOKUP(N2,DivisionLookup!$A:$B,2,FALSE)),"")</f>
        <v>North</v>
      </c>
      <c r="O3" s="2"/>
      <c r="P3" s="2" t="str">
        <f>_xlfn.IFNA((VLOOKUP(P2,DivisionLookup!$A:$B,2,FALSE)),"")</f>
        <v>North</v>
      </c>
      <c r="Q3" s="2"/>
      <c r="R3" s="2" t="str">
        <f>_xlfn.IFNA((VLOOKUP(R2,DivisionLookup!$A:$B,2,FALSE)),"")</f>
        <v>South</v>
      </c>
      <c r="S3" s="2"/>
      <c r="U3" s="35" t="s">
        <v>6860</v>
      </c>
      <c r="V3" s="3" t="s">
        <v>6861</v>
      </c>
      <c r="W3" s="3" t="s">
        <v>9</v>
      </c>
      <c r="X3" s="3" t="s">
        <v>6862</v>
      </c>
      <c r="Y3" s="2"/>
      <c r="Z3" s="2"/>
    </row>
    <row r="4" spans="1:26" x14ac:dyDescent="0.35">
      <c r="A4" s="2" t="s">
        <v>6863</v>
      </c>
      <c r="B4" s="2" t="s">
        <v>15</v>
      </c>
      <c r="C4" s="2" t="str">
        <f>_xlfn.IFNA((VLOOKUP(B4,DivisionLookup!$A:$B,2,FALSE)),"")</f>
        <v>North</v>
      </c>
      <c r="D4" s="4">
        <f>_xlfn.IFNA((VLOOKUP(D2,'TEAM SCORES ORST'!S:T,2,FALSE)),"")</f>
        <v>231</v>
      </c>
      <c r="E4" s="4">
        <f>D4</f>
        <v>231</v>
      </c>
      <c r="F4" s="42"/>
      <c r="G4" s="4">
        <f>F4</f>
        <v>0</v>
      </c>
      <c r="H4" s="4">
        <f>_xlfn.IFNA((VLOOKUP($H$2,'TEAM SCORES ORST'!$S:$T,2,FALSE)),"")</f>
        <v>805</v>
      </c>
      <c r="I4" s="4">
        <f>H4</f>
        <v>805</v>
      </c>
      <c r="J4" s="42"/>
      <c r="K4" s="4">
        <f>J4</f>
        <v>0</v>
      </c>
      <c r="L4" s="42"/>
      <c r="M4" s="4">
        <f>L4</f>
        <v>0</v>
      </c>
      <c r="N4" s="4">
        <f>_xlfn.IFNA((VLOOKUP(N$2,'TEAM SCORES ORST'!$S:$T,2,FALSE)),"")</f>
        <v>806</v>
      </c>
      <c r="O4" s="4">
        <f>N4</f>
        <v>806</v>
      </c>
      <c r="P4" s="4">
        <f>_xlfn.IFNA((VLOOKUP(P$2,'TEAM SCORES ORST'!$S:$T,2,FALSE)),"")</f>
        <v>814</v>
      </c>
      <c r="Q4" s="4">
        <f>P4</f>
        <v>814</v>
      </c>
      <c r="R4" s="43"/>
      <c r="S4" s="4">
        <f>R4</f>
        <v>0</v>
      </c>
      <c r="T4" s="37"/>
      <c r="U4" s="37">
        <v>1</v>
      </c>
      <c r="V4" s="3">
        <f>LARGE($D$8:$R$8,U4)</f>
        <v>2552</v>
      </c>
      <c r="W4" s="3" t="str">
        <f>IF(V4&gt;=1,HLOOKUP(V4,$D$8:$R$9,2,FALSE),"")</f>
        <v>ST</v>
      </c>
      <c r="X4" s="3">
        <v>10</v>
      </c>
    </row>
    <row r="5" spans="1:26" x14ac:dyDescent="0.35">
      <c r="A5" s="2" t="s">
        <v>6864</v>
      </c>
      <c r="B5" s="2" t="s">
        <v>18</v>
      </c>
      <c r="C5" s="2" t="str">
        <f>_xlfn.IFNA((VLOOKUP(B5,DivisionLookup!$A:$B,2,FALSE)),"")</f>
        <v>North</v>
      </c>
      <c r="D5" s="4">
        <f>_xlfn.IFNA((VLOOKUP(D2,'TEAM SCORES CAM'!S:T,2,FALSE)),"")</f>
        <v>155</v>
      </c>
      <c r="E5" s="4">
        <f>D5</f>
        <v>155</v>
      </c>
      <c r="F5" s="42"/>
      <c r="G5" s="4">
        <f>F5</f>
        <v>0</v>
      </c>
      <c r="H5" s="4">
        <f>_xlfn.IFNA((VLOOKUP($H$2,'TEAM SCORES CAM'!$S:$T,2,FALSE)),"")</f>
        <v>806</v>
      </c>
      <c r="I5" s="4">
        <f>H5</f>
        <v>806</v>
      </c>
      <c r="J5" s="42"/>
      <c r="K5" s="4">
        <f>J5</f>
        <v>0</v>
      </c>
      <c r="L5" s="42"/>
      <c r="M5" s="4">
        <f>L5</f>
        <v>0</v>
      </c>
      <c r="N5" s="4">
        <f>_xlfn.IFNA((VLOOKUP(N$2,'TEAM SCORES CAM'!$S:$T,2,FALSE)),"")</f>
        <v>812</v>
      </c>
      <c r="O5" s="4">
        <f>N5</f>
        <v>812</v>
      </c>
      <c r="P5" s="4">
        <f>_xlfn.IFNA((VLOOKUP(P$2,'TEAM SCORES CAM'!$S:$T,2,FALSE)),"")</f>
        <v>855</v>
      </c>
      <c r="Q5" s="4">
        <f>P5</f>
        <v>855</v>
      </c>
      <c r="R5" s="43"/>
      <c r="S5" s="4">
        <f>R5</f>
        <v>0</v>
      </c>
      <c r="T5" s="37"/>
      <c r="U5" s="37">
        <v>2</v>
      </c>
      <c r="V5" s="3">
        <f t="shared" ref="V5:V7" si="0">LARGE($D$8:$R$8,U5)</f>
        <v>2477</v>
      </c>
      <c r="W5" s="3" t="str">
        <f t="shared" ref="W5:W7" si="1">IF(V5&gt;=1,HLOOKUP(V5,$D$8:$R$9,2,FALSE),"")</f>
        <v>CAM</v>
      </c>
      <c r="X5" s="3">
        <v>8</v>
      </c>
    </row>
    <row r="6" spans="1:26" x14ac:dyDescent="0.35">
      <c r="A6" s="2" t="s">
        <v>6865</v>
      </c>
      <c r="B6" s="2" t="s">
        <v>21</v>
      </c>
      <c r="C6" s="2" t="str">
        <f>_xlfn.IFNA((VLOOKUP(B6,DivisionLookup!$A:$B,2,FALSE)),"")</f>
        <v>North</v>
      </c>
      <c r="D6" s="4">
        <f>_xlfn.IFNA((VLOOKUP(D2,'TEAM SCORES DOV'!S:T,2,FALSE)),"")</f>
        <v>0</v>
      </c>
      <c r="E6" s="4">
        <f>D6</f>
        <v>0</v>
      </c>
      <c r="F6" s="42"/>
      <c r="G6" s="4">
        <f>F6</f>
        <v>0</v>
      </c>
      <c r="H6" s="4">
        <f>_xlfn.IFNA((VLOOKUP($H$2,'TEAM SCORES DOV'!$S:$T,2,FALSE)),"")</f>
        <v>866</v>
      </c>
      <c r="I6" s="4">
        <f>H6</f>
        <v>866</v>
      </c>
      <c r="J6" s="42"/>
      <c r="K6" s="4">
        <f>J6</f>
        <v>0</v>
      </c>
      <c r="L6" s="42"/>
      <c r="M6" s="4">
        <f>L6</f>
        <v>0</v>
      </c>
      <c r="N6" s="4">
        <f>_xlfn.IFNA((VLOOKUP(N$2,'TEAM SCORES DOV'!$S:$T,2,FALSE)),"")</f>
        <v>276</v>
      </c>
      <c r="O6" s="4">
        <f>N6</f>
        <v>276</v>
      </c>
      <c r="P6" s="4">
        <f>_xlfn.IFNA((VLOOKUP(P$2,'TEAM SCORES DOV'!$S:$T,2,FALSE)),"")</f>
        <v>883</v>
      </c>
      <c r="Q6" s="4">
        <f>P6</f>
        <v>883</v>
      </c>
      <c r="R6" s="43"/>
      <c r="S6" s="4">
        <f>R6</f>
        <v>0</v>
      </c>
      <c r="T6" s="37"/>
      <c r="U6" s="37">
        <v>3</v>
      </c>
      <c r="V6" s="3">
        <f t="shared" si="0"/>
        <v>1894</v>
      </c>
      <c r="W6" s="3" t="str">
        <f t="shared" si="1"/>
        <v>DOV</v>
      </c>
      <c r="X6" s="3">
        <v>6</v>
      </c>
    </row>
    <row r="7" spans="1:26" x14ac:dyDescent="0.35">
      <c r="A7" s="2" t="s">
        <v>6866</v>
      </c>
      <c r="B7" s="2" t="s">
        <v>22</v>
      </c>
      <c r="C7" s="2" t="str">
        <f>_xlfn.IFNA((VLOOKUP(B7,DivisionLookup!$A:$B,2,FALSE)),"")</f>
        <v>North</v>
      </c>
      <c r="D7" s="4" t="str">
        <f>_xlfn.IFNA((VLOOKUP(D2,'TEAM SCORES ST'!S:T,2,FALSE)),"")</f>
        <v/>
      </c>
      <c r="E7" s="4" t="str">
        <f>D7</f>
        <v/>
      </c>
      <c r="F7" s="42"/>
      <c r="G7" s="4">
        <f>F7</f>
        <v>0</v>
      </c>
      <c r="H7" s="4" t="str">
        <f>_xlfn.IFNA((VLOOKUP($H$2,'TEAM SCORES ST'!$S:$T,2,FALSE)),"")</f>
        <v/>
      </c>
      <c r="I7" s="4" t="str">
        <f>H7</f>
        <v/>
      </c>
      <c r="J7" s="42"/>
      <c r="K7" s="4">
        <f>J7</f>
        <v>0</v>
      </c>
      <c r="L7" s="42"/>
      <c r="M7" s="4">
        <f>L7</f>
        <v>0</v>
      </c>
      <c r="N7" s="4" t="str">
        <f>_xlfn.IFNA((VLOOKUP(N$2,'TEAM SCORES ST'!$S:$T,2,FALSE)),"")</f>
        <v/>
      </c>
      <c r="O7" s="4" t="str">
        <f>N7</f>
        <v/>
      </c>
      <c r="P7" s="4" t="str">
        <f>_xlfn.IFNA((VLOOKUP(P$2,'TEAM SCORES ST'!$S:$T,2,FALSE)),"")</f>
        <v/>
      </c>
      <c r="Q7" s="4" t="str">
        <f>P7</f>
        <v/>
      </c>
      <c r="R7" s="43"/>
      <c r="S7" s="4">
        <f>R7</f>
        <v>0</v>
      </c>
      <c r="T7" s="37"/>
      <c r="U7" s="37">
        <v>4</v>
      </c>
      <c r="V7" s="3">
        <f t="shared" si="0"/>
        <v>386</v>
      </c>
      <c r="W7" s="3" t="str">
        <f t="shared" si="1"/>
        <v>ORST</v>
      </c>
      <c r="X7" s="3">
        <v>4</v>
      </c>
    </row>
    <row r="8" spans="1:26" x14ac:dyDescent="0.35">
      <c r="A8" s="2"/>
      <c r="B8" s="2"/>
      <c r="C8" s="2" t="s">
        <v>6867</v>
      </c>
      <c r="D8" s="4">
        <f>SUM(D4:D7)</f>
        <v>386</v>
      </c>
      <c r="E8" s="4"/>
      <c r="F8" s="4">
        <f>SUM(F4:F7)</f>
        <v>0</v>
      </c>
      <c r="G8" s="4"/>
      <c r="H8" s="4">
        <f>SUM(H4:H7)</f>
        <v>2477</v>
      </c>
      <c r="I8" s="4"/>
      <c r="J8" s="4">
        <f>SUM(J4:J7)</f>
        <v>0</v>
      </c>
      <c r="K8" s="4"/>
      <c r="L8" s="4">
        <f>SUM(L4:L7)</f>
        <v>0</v>
      </c>
      <c r="M8" s="4"/>
      <c r="N8" s="4">
        <f>SUM(N4:N7)</f>
        <v>1894</v>
      </c>
      <c r="O8" s="4"/>
      <c r="P8" s="4">
        <f>SUM(P4:P7)</f>
        <v>2552</v>
      </c>
      <c r="Q8" s="4"/>
      <c r="R8" s="4">
        <f>SUM(R4:R7)</f>
        <v>0</v>
      </c>
      <c r="S8" s="4"/>
      <c r="T8" s="37"/>
      <c r="U8" s="37"/>
    </row>
    <row r="9" spans="1:26" hidden="1" x14ac:dyDescent="0.35">
      <c r="A9" s="2"/>
      <c r="B9" s="2"/>
      <c r="C9" s="2"/>
      <c r="D9" s="4" t="str">
        <f>D2</f>
        <v>ORST</v>
      </c>
      <c r="E9" s="4"/>
      <c r="F9" s="4" t="str">
        <f>F2</f>
        <v>EJC</v>
      </c>
      <c r="G9" s="4"/>
      <c r="H9" s="4" t="str">
        <f>H2</f>
        <v>CAM</v>
      </c>
      <c r="I9" s="4"/>
      <c r="J9" s="4" t="str">
        <f>J2</f>
        <v>SDGC</v>
      </c>
      <c r="K9" s="4"/>
      <c r="L9" s="4" t="str">
        <f>L2</f>
        <v>OLSS</v>
      </c>
      <c r="M9" s="4"/>
      <c r="N9" s="4" t="str">
        <f>N2</f>
        <v>DOV</v>
      </c>
      <c r="O9" s="4"/>
      <c r="P9" s="4" t="str">
        <f>P2</f>
        <v>ST</v>
      </c>
      <c r="Q9" s="4"/>
      <c r="R9" s="4" t="str">
        <f>R2</f>
        <v>AGL</v>
      </c>
      <c r="S9" s="4"/>
      <c r="T9" s="37"/>
      <c r="U9" s="37"/>
    </row>
    <row r="10" spans="1:26" x14ac:dyDescent="0.35">
      <c r="A10" s="2" t="s">
        <v>6868</v>
      </c>
      <c r="B10" s="2"/>
      <c r="C10" s="2"/>
      <c r="D10" s="4">
        <f>_xlfn.IFNA((VLOOKUP(D2,$W$4:$X$7,2,FALSE)),0)</f>
        <v>4</v>
      </c>
      <c r="E10" s="4"/>
      <c r="F10" s="4">
        <f>_xlfn.IFNA((VLOOKUP(F2,$W$4:$X$7,2,FALSE)),0)</f>
        <v>0</v>
      </c>
      <c r="G10" s="4"/>
      <c r="H10" s="4">
        <f>_xlfn.IFNA((VLOOKUP(H2,$W$4:$X$7,2,FALSE)),0)</f>
        <v>8</v>
      </c>
      <c r="I10" s="4"/>
      <c r="J10" s="4">
        <f>_xlfn.IFNA((VLOOKUP(J2,$W$4:$X$7,2,FALSE)),0)</f>
        <v>0</v>
      </c>
      <c r="K10" s="4"/>
      <c r="L10" s="4">
        <f>_xlfn.IFNA((VLOOKUP(L2,$W$4:$X$7,2,FALSE)),0)</f>
        <v>0</v>
      </c>
      <c r="M10" s="4"/>
      <c r="N10" s="4">
        <f>_xlfn.IFNA((VLOOKUP(N2,$W$4:$X$7,2,FALSE)),0)</f>
        <v>6</v>
      </c>
      <c r="O10" s="4"/>
      <c r="P10" s="4">
        <f>_xlfn.IFNA((VLOOKUP(P2,$W$4:$X$7,2,FALSE)),0)</f>
        <v>10</v>
      </c>
      <c r="Q10" s="4"/>
      <c r="R10" s="4">
        <f>_xlfn.IFNA((VLOOKUP(R2,$W$4:$X$7,2,FALSE)),0)</f>
        <v>0</v>
      </c>
      <c r="S10" s="4"/>
      <c r="T10" s="37"/>
      <c r="U10" s="37"/>
    </row>
    <row r="11" spans="1:26" x14ac:dyDescent="0.35">
      <c r="A11" s="2"/>
      <c r="B11" s="2"/>
      <c r="C11" s="2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6"/>
      <c r="S11" s="4"/>
      <c r="T11" s="37"/>
      <c r="U11" s="37"/>
    </row>
    <row r="12" spans="1:26" x14ac:dyDescent="0.35">
      <c r="A12" s="39" t="s">
        <v>6854</v>
      </c>
      <c r="B12" s="2"/>
      <c r="C12" s="2" t="str">
        <f>_xlfn.IFNA((VLOOKUP(B12,DivisionLookup!$A:$B,2,FALSE)),"")</f>
        <v/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6"/>
      <c r="S12" s="4"/>
      <c r="T12" s="37"/>
      <c r="U12" s="35" t="s">
        <v>6860</v>
      </c>
      <c r="V12" s="3" t="s">
        <v>6861</v>
      </c>
      <c r="W12" s="3" t="s">
        <v>9</v>
      </c>
      <c r="X12" s="3" t="s">
        <v>6862</v>
      </c>
    </row>
    <row r="13" spans="1:26" x14ac:dyDescent="0.35">
      <c r="A13" s="2" t="s">
        <v>6863</v>
      </c>
      <c r="B13" s="2" t="s">
        <v>17</v>
      </c>
      <c r="C13" s="2" t="str">
        <f>_xlfn.IFNA((VLOOKUP(B13,DivisionLookup!$A:$B,2,FALSE)),"")</f>
        <v>South</v>
      </c>
      <c r="D13" s="42"/>
      <c r="E13" s="4">
        <f>D13</f>
        <v>0</v>
      </c>
      <c r="F13" s="4">
        <f>_xlfn.IFNA((VLOOKUP(F$2,'TEAM SCORES EJC'!$S:$T,2,FALSE)),"")</f>
        <v>833</v>
      </c>
      <c r="G13" s="4">
        <f>F13</f>
        <v>833</v>
      </c>
      <c r="H13" s="42"/>
      <c r="I13" s="4">
        <f>H13</f>
        <v>0</v>
      </c>
      <c r="J13" s="4">
        <f>_xlfn.IFNA((VLOOKUP(J$2,'TEAM SCORES EJC'!$S:$T,2,FALSE)),"")</f>
        <v>874</v>
      </c>
      <c r="K13" s="4">
        <f>J13</f>
        <v>874</v>
      </c>
      <c r="L13" s="4">
        <v>862</v>
      </c>
      <c r="M13" s="4">
        <f>L13</f>
        <v>862</v>
      </c>
      <c r="N13" s="42"/>
      <c r="O13" s="4">
        <f>N13</f>
        <v>0</v>
      </c>
      <c r="P13" s="42"/>
      <c r="Q13" s="4">
        <f>P13</f>
        <v>0</v>
      </c>
      <c r="R13" s="4">
        <f>_xlfn.IFNA((VLOOKUP(R$2,'TEAM SCORES EJC'!$S:$T,2,FALSE)),"")</f>
        <v>848</v>
      </c>
      <c r="S13" s="4">
        <f>R13</f>
        <v>848</v>
      </c>
      <c r="T13" s="37"/>
      <c r="U13" s="37">
        <v>1</v>
      </c>
      <c r="V13" s="3">
        <f>LARGE($D$17:$R$17,U13)</f>
        <v>1756</v>
      </c>
      <c r="W13" s="3" t="str">
        <f>IF(V13&gt;=1,HLOOKUP(V13,$D$17:$R$18,2,FALSE),"")</f>
        <v>SDGC</v>
      </c>
      <c r="X13" s="3">
        <v>10</v>
      </c>
    </row>
    <row r="14" spans="1:26" x14ac:dyDescent="0.35">
      <c r="A14" s="2" t="s">
        <v>6864</v>
      </c>
      <c r="B14" s="2" t="s">
        <v>19</v>
      </c>
      <c r="C14" s="2" t="str">
        <f>_xlfn.IFNA((VLOOKUP(B14,DivisionLookup!$A:$B,2,FALSE)),"")</f>
        <v>South</v>
      </c>
      <c r="D14" s="42"/>
      <c r="E14" s="4">
        <f>D14</f>
        <v>0</v>
      </c>
      <c r="F14" s="4">
        <v>446</v>
      </c>
      <c r="G14" s="4">
        <f>F14</f>
        <v>446</v>
      </c>
      <c r="H14" s="42"/>
      <c r="I14" s="4">
        <f>H14</f>
        <v>0</v>
      </c>
      <c r="J14" s="4">
        <f>_xlfn.IFNA((VLOOKUP(J$2,'TEAM SCORES SDGC'!$S:$T,2,FALSE)),"")</f>
        <v>882</v>
      </c>
      <c r="K14" s="4">
        <f>J14</f>
        <v>882</v>
      </c>
      <c r="L14" s="4">
        <v>863</v>
      </c>
      <c r="M14" s="4">
        <f>L14</f>
        <v>863</v>
      </c>
      <c r="N14" s="42"/>
      <c r="O14" s="4">
        <f>N14</f>
        <v>0</v>
      </c>
      <c r="P14" s="42"/>
      <c r="Q14" s="4">
        <f>P14</f>
        <v>0</v>
      </c>
      <c r="R14" s="4">
        <v>297</v>
      </c>
      <c r="S14" s="4">
        <f>R14</f>
        <v>297</v>
      </c>
      <c r="T14" s="37"/>
      <c r="U14" s="37">
        <v>2</v>
      </c>
      <c r="V14" s="3">
        <f t="shared" ref="V14:V16" si="2">LARGE($D$17:$R$17,U14)</f>
        <v>1725</v>
      </c>
      <c r="W14" s="3" t="str">
        <f t="shared" ref="W14:W16" si="3">IF(V14&gt;=1,HLOOKUP(V14,$D$17:$R$18,2,FALSE),"")</f>
        <v>OLSS</v>
      </c>
      <c r="X14" s="3">
        <v>8</v>
      </c>
    </row>
    <row r="15" spans="1:26" x14ac:dyDescent="0.35">
      <c r="A15" s="2" t="s">
        <v>6865</v>
      </c>
      <c r="B15" s="2" t="s">
        <v>20</v>
      </c>
      <c r="C15" s="2" t="str">
        <f>_xlfn.IFNA((VLOOKUP(B15,DivisionLookup!$A:$B,2,FALSE)),"")</f>
        <v>South</v>
      </c>
      <c r="D15" s="42"/>
      <c r="E15" s="4">
        <f>D15</f>
        <v>0</v>
      </c>
      <c r="F15" s="4" t="str">
        <f>_xlfn.IFNA((VLOOKUP(F$2,'TEAM SCORES OLSS'!$S:$T,2,FALSE)),"")</f>
        <v/>
      </c>
      <c r="G15" s="4" t="str">
        <f>F15</f>
        <v/>
      </c>
      <c r="H15" s="42"/>
      <c r="I15" s="4">
        <f>H15</f>
        <v>0</v>
      </c>
      <c r="J15" s="4" t="str">
        <f>_xlfn.IFNA((VLOOKUP(J$2,'TEAM SCORES OLSS'!$S:$T,2,FALSE)),"")</f>
        <v/>
      </c>
      <c r="K15" s="4" t="str">
        <f>J15</f>
        <v/>
      </c>
      <c r="L15" s="4" t="str">
        <f>_xlfn.IFNA((VLOOKUP(L$2,'TEAM SCORES OLSS'!$S:$T,2,FALSE)),"")</f>
        <v/>
      </c>
      <c r="M15" s="4" t="str">
        <f>L15</f>
        <v/>
      </c>
      <c r="N15" s="42"/>
      <c r="O15" s="4">
        <f>N15</f>
        <v>0</v>
      </c>
      <c r="P15" s="42"/>
      <c r="Q15" s="4">
        <f>P15</f>
        <v>0</v>
      </c>
      <c r="R15" s="4" t="str">
        <f>_xlfn.IFNA((VLOOKUP(R$2,'TEAM SCORES OLSS'!$S:$T,2,FALSE)),"")</f>
        <v/>
      </c>
      <c r="S15" s="4" t="str">
        <f>R15</f>
        <v/>
      </c>
      <c r="T15" s="37"/>
      <c r="U15" s="37">
        <v>3</v>
      </c>
      <c r="V15" s="3">
        <f t="shared" si="2"/>
        <v>1279</v>
      </c>
      <c r="W15" s="3" t="str">
        <f t="shared" si="3"/>
        <v>EJC</v>
      </c>
      <c r="X15" s="3">
        <v>6</v>
      </c>
    </row>
    <row r="16" spans="1:26" x14ac:dyDescent="0.35">
      <c r="A16" s="2" t="s">
        <v>6866</v>
      </c>
      <c r="B16" s="2" t="s">
        <v>23</v>
      </c>
      <c r="C16" s="2" t="str">
        <f>_xlfn.IFNA((VLOOKUP(B16,DivisionLookup!$A:$B,2,FALSE)),"")</f>
        <v>South</v>
      </c>
      <c r="D16" s="42"/>
      <c r="E16" s="4">
        <f>D16</f>
        <v>0</v>
      </c>
      <c r="F16" s="4" t="str">
        <f>_xlfn.IFNA((VLOOKUP(F$2,'TEAM SCORES AGL'!$S:$T,2,FALSE)),"")</f>
        <v/>
      </c>
      <c r="G16" s="4" t="str">
        <f>F16</f>
        <v/>
      </c>
      <c r="H16" s="42"/>
      <c r="I16" s="4">
        <f>H16</f>
        <v>0</v>
      </c>
      <c r="J16" s="4" t="str">
        <f>_xlfn.IFNA((VLOOKUP(J$2,'TEAM SCORES AGL'!$S:$T,2,FALSE)),"")</f>
        <v/>
      </c>
      <c r="K16" s="4" t="str">
        <f>J16</f>
        <v/>
      </c>
      <c r="L16" s="4" t="str">
        <f>_xlfn.IFNA((VLOOKUP(L$2,'TEAM SCORES AGL'!$S:$T,2,FALSE)),"")</f>
        <v/>
      </c>
      <c r="M16" s="4" t="str">
        <f>L16</f>
        <v/>
      </c>
      <c r="N16" s="42"/>
      <c r="O16" s="4">
        <f>N16</f>
        <v>0</v>
      </c>
      <c r="P16" s="42"/>
      <c r="Q16" s="4">
        <f>P16</f>
        <v>0</v>
      </c>
      <c r="R16" s="4" t="str">
        <f>_xlfn.IFNA((VLOOKUP(R$2,'TEAM SCORES AGL'!$S:$T,2,FALSE)),"")</f>
        <v/>
      </c>
      <c r="S16" s="4" t="str">
        <f>R16</f>
        <v/>
      </c>
      <c r="T16" s="37"/>
      <c r="U16" s="37">
        <v>4</v>
      </c>
      <c r="V16" s="3">
        <f t="shared" si="2"/>
        <v>1145</v>
      </c>
      <c r="W16" s="3" t="str">
        <f t="shared" si="3"/>
        <v>AGL</v>
      </c>
      <c r="X16" s="3">
        <v>4</v>
      </c>
    </row>
    <row r="17" spans="1:23" x14ac:dyDescent="0.35">
      <c r="A17" s="2"/>
      <c r="B17" s="2"/>
      <c r="C17" s="2" t="s">
        <v>6867</v>
      </c>
      <c r="D17" s="4">
        <f>SUM(D13:D16)</f>
        <v>0</v>
      </c>
      <c r="E17" s="4"/>
      <c r="F17" s="4">
        <f>SUM(F13:F16)</f>
        <v>1279</v>
      </c>
      <c r="G17" s="4"/>
      <c r="H17" s="4">
        <f>SUM(H13:H16)</f>
        <v>0</v>
      </c>
      <c r="I17" s="4"/>
      <c r="J17" s="4">
        <f>SUM(J13:J16)</f>
        <v>1756</v>
      </c>
      <c r="K17" s="4"/>
      <c r="L17" s="4">
        <f>SUM(L13:L16)</f>
        <v>1725</v>
      </c>
      <c r="M17" s="4"/>
      <c r="N17" s="4">
        <f>SUM(N13:N16)</f>
        <v>0</v>
      </c>
      <c r="O17" s="4"/>
      <c r="P17" s="4">
        <f>SUM(P13:P16)</f>
        <v>0</v>
      </c>
      <c r="Q17" s="4"/>
      <c r="R17" s="4">
        <f>SUM(R13:R16)</f>
        <v>1145</v>
      </c>
      <c r="S17" s="4"/>
      <c r="T17" s="37"/>
      <c r="U17" s="37"/>
    </row>
    <row r="18" spans="1:23" hidden="1" x14ac:dyDescent="0.35">
      <c r="A18" s="2"/>
      <c r="B18" s="2"/>
      <c r="C18" s="2"/>
      <c r="D18" s="4" t="str">
        <f>D2</f>
        <v>ORST</v>
      </c>
      <c r="E18" s="4"/>
      <c r="F18" s="4" t="str">
        <f>F2</f>
        <v>EJC</v>
      </c>
      <c r="G18" s="4"/>
      <c r="H18" s="4" t="str">
        <f>H2</f>
        <v>CAM</v>
      </c>
      <c r="I18" s="4"/>
      <c r="J18" s="4" t="str">
        <f>J2</f>
        <v>SDGC</v>
      </c>
      <c r="K18" s="4"/>
      <c r="L18" s="4" t="str">
        <f>L2</f>
        <v>OLSS</v>
      </c>
      <c r="M18" s="4"/>
      <c r="N18" s="4" t="str">
        <f>N2</f>
        <v>DOV</v>
      </c>
      <c r="O18" s="4"/>
      <c r="P18" s="4" t="str">
        <f>P2</f>
        <v>ST</v>
      </c>
      <c r="Q18" s="4"/>
      <c r="R18" s="4" t="str">
        <f>R2</f>
        <v>AGL</v>
      </c>
      <c r="S18" s="4"/>
      <c r="T18" s="37"/>
      <c r="U18" s="37"/>
    </row>
    <row r="19" spans="1:23" x14ac:dyDescent="0.35">
      <c r="A19" s="2" t="s">
        <v>6868</v>
      </c>
      <c r="B19" s="2"/>
      <c r="C19" s="2"/>
      <c r="D19" s="4">
        <f>_xlfn.IFNA((VLOOKUP(D2,$W$13:$X$16,2,FALSE)),0)</f>
        <v>0</v>
      </c>
      <c r="E19" s="4"/>
      <c r="F19" s="4">
        <f>_xlfn.IFNA((VLOOKUP(F2,$W$13:$X$16,2,FALSE)),0)</f>
        <v>6</v>
      </c>
      <c r="G19" s="4"/>
      <c r="H19" s="4">
        <f>_xlfn.IFNA((VLOOKUP(H2,$W$13:$X$16,2,FALSE)),0)</f>
        <v>0</v>
      </c>
      <c r="I19" s="4"/>
      <c r="J19" s="4">
        <f>_xlfn.IFNA((VLOOKUP(J2,$W$13:$X$16,2,FALSE)),0)</f>
        <v>10</v>
      </c>
      <c r="K19" s="4"/>
      <c r="L19" s="4">
        <f>_xlfn.IFNA((VLOOKUP(L2,$W$13:$X$16,2,FALSE)),0)</f>
        <v>8</v>
      </c>
      <c r="M19" s="4"/>
      <c r="N19" s="4">
        <f>_xlfn.IFNA((VLOOKUP(N2,$W$13:$X$16,2,FALSE)),0)</f>
        <v>0</v>
      </c>
      <c r="O19" s="4"/>
      <c r="P19" s="4">
        <f>_xlfn.IFNA((VLOOKUP(P2,$W$13:$X$16,2,FALSE)),0)</f>
        <v>0</v>
      </c>
      <c r="Q19" s="4"/>
      <c r="R19" s="4">
        <f>_xlfn.IFNA((VLOOKUP(R2,$W$13:$X$16,2,FALSE)),0)</f>
        <v>4</v>
      </c>
      <c r="S19" s="4"/>
      <c r="T19" s="37"/>
      <c r="U19" s="37"/>
    </row>
    <row r="20" spans="1:23" x14ac:dyDescent="0.35">
      <c r="A20" s="2"/>
      <c r="B20" s="2"/>
      <c r="C20" s="2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6"/>
      <c r="S20" s="4"/>
      <c r="T20" s="37"/>
      <c r="U20" s="37"/>
    </row>
    <row r="21" spans="1:23" x14ac:dyDescent="0.35">
      <c r="A21" s="2" t="s">
        <v>24</v>
      </c>
      <c r="B21" s="2"/>
      <c r="C21" s="2"/>
      <c r="D21" s="4" t="str">
        <f>_xlfn.IFNA((VLOOKUP(D2,'FINAL SCORES'!S:T,2,FALSE)),"")</f>
        <v/>
      </c>
      <c r="E21" s="4" t="str">
        <f>D21</f>
        <v/>
      </c>
      <c r="F21" s="4" t="str">
        <f>_xlfn.IFNA((VLOOKUP(F2,'FINAL SCORES'!S:T,2,FALSE)),"")</f>
        <v/>
      </c>
      <c r="G21" s="4" t="str">
        <f>F21</f>
        <v/>
      </c>
      <c r="H21" s="4" t="str">
        <f>_xlfn.IFNA((VLOOKUP(H2,'FINAL SCORES'!S:T,2,FALSE)),"")</f>
        <v/>
      </c>
      <c r="I21" s="4" t="str">
        <f>H21</f>
        <v/>
      </c>
      <c r="J21" s="4" t="str">
        <f>_xlfn.IFNA((VLOOKUP(J2,'FINAL SCORES'!S:T,2,FALSE)),"")</f>
        <v/>
      </c>
      <c r="K21" s="4" t="str">
        <f>J21</f>
        <v/>
      </c>
      <c r="L21" s="4" t="str">
        <f>_xlfn.IFNA((VLOOKUP(L2,'FINAL SCORES'!S:T,2,FALSE)),"")</f>
        <v/>
      </c>
      <c r="M21" s="4" t="str">
        <f>L21</f>
        <v/>
      </c>
      <c r="N21" s="4" t="str">
        <f>_xlfn.IFNA((VLOOKUP(N2,'FINAL SCORES'!S:T,2,FALSE)),"")</f>
        <v/>
      </c>
      <c r="O21" s="4" t="str">
        <f>N21</f>
        <v/>
      </c>
      <c r="P21" s="4" t="str">
        <f>_xlfn.IFNA((VLOOKUP(P2,'FINAL SCORES'!S:T,2,FALSE)),"")</f>
        <v/>
      </c>
      <c r="Q21" s="4" t="str">
        <f>P21</f>
        <v/>
      </c>
      <c r="R21" s="4" t="str">
        <f>_xlfn.IFNA((VLOOKUP(R2,'FINAL SCORES'!S:T,2,FALSE)),"")</f>
        <v/>
      </c>
      <c r="S21" s="4" t="str">
        <f>R21</f>
        <v/>
      </c>
      <c r="T21" s="37"/>
      <c r="U21" s="37"/>
    </row>
    <row r="22" spans="1:23" x14ac:dyDescent="0.35">
      <c r="B22" s="2"/>
      <c r="C22" s="2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6"/>
      <c r="S22" s="4"/>
      <c r="T22" s="37"/>
      <c r="U22" s="37"/>
    </row>
    <row r="23" spans="1:23" x14ac:dyDescent="0.35">
      <c r="D23" s="2" t="str">
        <f>D2</f>
        <v>ORST</v>
      </c>
      <c r="E23" s="2"/>
      <c r="F23" s="2" t="str">
        <f>F2</f>
        <v>EJC</v>
      </c>
      <c r="G23" s="2"/>
      <c r="H23" s="2" t="str">
        <f>H2</f>
        <v>CAM</v>
      </c>
      <c r="I23" s="2"/>
      <c r="J23" s="2" t="str">
        <f>J2</f>
        <v>SDGC</v>
      </c>
      <c r="K23" s="2"/>
      <c r="L23" s="2" t="str">
        <f>L2</f>
        <v>OLSS</v>
      </c>
      <c r="M23" s="2"/>
      <c r="N23" s="2" t="str">
        <f>N2</f>
        <v>DOV</v>
      </c>
      <c r="O23" s="2"/>
      <c r="P23" s="2" t="str">
        <f>P2</f>
        <v>ST</v>
      </c>
      <c r="Q23" s="2"/>
      <c r="R23" s="2" t="str">
        <f>R2</f>
        <v>AGL</v>
      </c>
      <c r="S23" s="2"/>
      <c r="T23" s="35"/>
      <c r="U23" s="35"/>
    </row>
    <row r="24" spans="1:23" ht="15" thickBot="1" x14ac:dyDescent="0.4">
      <c r="A24" s="2" t="s">
        <v>6869</v>
      </c>
      <c r="B24" s="2"/>
      <c r="C24" s="2"/>
      <c r="D24" s="5" cm="1">
        <f t="array" ref="D24">SUMPRODUCT(LARGE(E4:E22, {1,2,3}))</f>
        <v>386</v>
      </c>
      <c r="E24" s="5"/>
      <c r="F24" s="5" cm="1">
        <f t="array" ref="F24">SUMPRODUCT(LARGE(G4:G22, {1,2,3}))</f>
        <v>1279</v>
      </c>
      <c r="G24" s="5"/>
      <c r="H24" s="5" cm="1">
        <f t="array" ref="H24">SUMPRODUCT(LARGE(I4:I22, {1,2,3}))</f>
        <v>2477</v>
      </c>
      <c r="I24" s="5"/>
      <c r="J24" s="5" cm="1">
        <f t="array" ref="J24">SUMPRODUCT(LARGE(K4:K22, {1,2,3}))</f>
        <v>1756</v>
      </c>
      <c r="K24" s="5"/>
      <c r="L24" s="5" cm="1">
        <f t="array" ref="L24">SUMPRODUCT(LARGE(M4:M22, {1,2,3}))</f>
        <v>1725</v>
      </c>
      <c r="M24" s="5"/>
      <c r="N24" s="5" cm="1">
        <f t="array" ref="N24">SUMPRODUCT(LARGE(O4:O22, {1,2,3}))</f>
        <v>1894</v>
      </c>
      <c r="O24" s="5"/>
      <c r="P24" s="5" cm="1">
        <f t="array" ref="P24">SUMPRODUCT(LARGE(Q4:Q22, {1,2,3}))</f>
        <v>2552</v>
      </c>
      <c r="Q24" s="5"/>
      <c r="R24" s="5" cm="1">
        <f t="array" ref="R24">SUMPRODUCT(LARGE(S4:S22, {1,2,3}))</f>
        <v>1145</v>
      </c>
      <c r="S24" s="5"/>
      <c r="T24" s="37"/>
      <c r="U24" s="35" t="s">
        <v>6860</v>
      </c>
      <c r="V24" s="3" t="s">
        <v>6861</v>
      </c>
      <c r="W24" s="3" t="s">
        <v>9</v>
      </c>
    </row>
    <row r="25" spans="1:23" x14ac:dyDescent="0.35">
      <c r="A25" s="2" t="s">
        <v>6870</v>
      </c>
      <c r="B25" s="2"/>
      <c r="C25" s="2"/>
      <c r="D25" s="40">
        <f>D24+IF(D10&gt;=1,D10,0)+IF(D19&gt;=1,D19,0)</f>
        <v>390</v>
      </c>
      <c r="E25" s="40"/>
      <c r="F25" s="40">
        <f>F24+IF(F10&gt;=1,F10,0)+IF(F19&gt;=1,F19,0)</f>
        <v>1285</v>
      </c>
      <c r="G25" s="41"/>
      <c r="H25" s="40">
        <f>H24+IF(H10&gt;=1,H10,0)+IF(H19&gt;=1,H19,0)</f>
        <v>2485</v>
      </c>
      <c r="I25" s="41"/>
      <c r="J25" s="40">
        <f>J24+IF(J10&gt;=1,J10,0)+IF(J19&gt;=1,J19,0)</f>
        <v>1766</v>
      </c>
      <c r="K25" s="41"/>
      <c r="L25" s="40">
        <f>L24+IF(L10&gt;=1,L10,0)+IF(L19&gt;=1,L19,0)</f>
        <v>1733</v>
      </c>
      <c r="M25" s="41"/>
      <c r="N25" s="40">
        <f>N24+IF(N10&gt;=1,N10,0)+IF(N19&gt;=1,N19,0)</f>
        <v>1900</v>
      </c>
      <c r="O25" s="41"/>
      <c r="P25" s="40">
        <f>P24+IF(P10&gt;=1,P10,0)+IF(P19&gt;=1,P19,0)</f>
        <v>2562</v>
      </c>
      <c r="Q25" s="41"/>
      <c r="R25" s="40">
        <f>R24+IF(R10&gt;=1,R10,0)+IF(R19&gt;=1,R19,0)</f>
        <v>1149</v>
      </c>
      <c r="S25" s="41"/>
      <c r="T25" s="37"/>
      <c r="U25" s="37">
        <v>1</v>
      </c>
      <c r="V25" s="3">
        <f>LARGE($D$25:$R$25,U25)</f>
        <v>2562</v>
      </c>
      <c r="W25" s="3" t="str">
        <f>IF(V25&gt;=1,HLOOKUP(V25,$D$25:$S$27,3,FALSE),"")</f>
        <v>ST</v>
      </c>
    </row>
    <row r="26" spans="1:23" x14ac:dyDescent="0.35">
      <c r="A26" s="20" t="s">
        <v>6867</v>
      </c>
      <c r="B26" s="20"/>
      <c r="C26" s="20"/>
      <c r="D26" s="20">
        <f>SUM(E4:E22)</f>
        <v>386</v>
      </c>
      <c r="E26" s="20"/>
      <c r="F26" s="20">
        <f>SUM(G4:G22)</f>
        <v>1279</v>
      </c>
      <c r="G26" s="20"/>
      <c r="H26" s="20">
        <f>SUM(I4:I22)</f>
        <v>2477</v>
      </c>
      <c r="I26" s="20"/>
      <c r="J26" s="20">
        <f>SUM(K4:K22)</f>
        <v>1756</v>
      </c>
      <c r="K26" s="20"/>
      <c r="L26" s="20">
        <f>SUM(M4:M22)</f>
        <v>1725</v>
      </c>
      <c r="M26" s="20"/>
      <c r="N26" s="20">
        <f>SUM(O4:O22)</f>
        <v>1894</v>
      </c>
      <c r="O26" s="20"/>
      <c r="P26" s="20">
        <f>SUM(Q4:Q22)</f>
        <v>2552</v>
      </c>
      <c r="Q26" s="20"/>
      <c r="R26" s="20">
        <f>SUM(S4:S22)</f>
        <v>1145</v>
      </c>
      <c r="S26" s="20"/>
      <c r="T26" s="38"/>
      <c r="U26" s="38"/>
    </row>
    <row r="27" spans="1:23" hidden="1" x14ac:dyDescent="0.35">
      <c r="D27" s="3" t="str">
        <f>D23</f>
        <v>ORST</v>
      </c>
      <c r="F27" s="3" t="str">
        <f>F23</f>
        <v>EJC</v>
      </c>
      <c r="H27" s="3" t="str">
        <f>H23</f>
        <v>CAM</v>
      </c>
      <c r="J27" s="3" t="str">
        <f>J23</f>
        <v>SDGC</v>
      </c>
      <c r="L27" s="3" t="str">
        <f>L23</f>
        <v>OLSS</v>
      </c>
      <c r="N27" s="3" t="str">
        <f>N23</f>
        <v>DOV</v>
      </c>
      <c r="P27" s="3" t="str">
        <f>P23</f>
        <v>ST</v>
      </c>
      <c r="R27" s="3" t="str">
        <f>R23</f>
        <v>AGL</v>
      </c>
    </row>
  </sheetData>
  <sortState xmlns:xlrd2="http://schemas.microsoft.com/office/spreadsheetml/2017/richdata2" ref="Y2:AA21">
    <sortCondition descending="1" ref="Z2:Z21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53"/>
  <sheetViews>
    <sheetView workbookViewId="0">
      <selection activeCell="D2" sqref="D2:D222"/>
    </sheetView>
  </sheetViews>
  <sheetFormatPr defaultColWidth="9.1796875" defaultRowHeight="14.5" x14ac:dyDescent="0.35"/>
  <cols>
    <col min="1" max="1" width="15.26953125" customWidth="1"/>
    <col min="2" max="2" width="17.81640625" customWidth="1"/>
    <col min="3" max="3" width="17.453125" customWidth="1"/>
    <col min="4" max="4" width="9.1796875" style="30"/>
  </cols>
  <sheetData>
    <row r="1" spans="1:4" x14ac:dyDescent="0.35">
      <c r="A1" t="s">
        <v>6871</v>
      </c>
      <c r="B1" t="s">
        <v>6872</v>
      </c>
      <c r="C1" t="s">
        <v>6873</v>
      </c>
      <c r="D1" s="30" t="s">
        <v>6874</v>
      </c>
    </row>
    <row r="2" spans="1:4" x14ac:dyDescent="0.35">
      <c r="A2" s="28"/>
      <c r="B2" s="28"/>
      <c r="C2" s="34"/>
      <c r="D2" s="28"/>
    </row>
    <row r="3" spans="1:4" x14ac:dyDescent="0.35">
      <c r="A3" s="28"/>
      <c r="B3" s="28"/>
      <c r="C3" s="34"/>
      <c r="D3" s="28"/>
    </row>
    <row r="4" spans="1:4" x14ac:dyDescent="0.35">
      <c r="A4" s="28"/>
      <c r="B4" s="28"/>
      <c r="C4" s="34"/>
      <c r="D4" s="28"/>
    </row>
    <row r="5" spans="1:4" x14ac:dyDescent="0.35">
      <c r="A5" s="28"/>
      <c r="B5" s="28"/>
      <c r="C5" s="34"/>
      <c r="D5" s="28"/>
    </row>
    <row r="6" spans="1:4" x14ac:dyDescent="0.35">
      <c r="A6" s="28"/>
      <c r="B6" s="28"/>
      <c r="C6" s="34"/>
      <c r="D6" s="28"/>
    </row>
    <row r="7" spans="1:4" x14ac:dyDescent="0.35">
      <c r="A7" s="28"/>
      <c r="B7" s="28"/>
      <c r="C7" s="34"/>
      <c r="D7" s="28"/>
    </row>
    <row r="8" spans="1:4" x14ac:dyDescent="0.35">
      <c r="A8" s="28"/>
      <c r="B8" s="28"/>
      <c r="C8" s="34"/>
      <c r="D8" s="28"/>
    </row>
    <row r="9" spans="1:4" x14ac:dyDescent="0.35">
      <c r="A9" s="28"/>
      <c r="B9" s="28"/>
      <c r="C9" s="34"/>
      <c r="D9" s="28"/>
    </row>
    <row r="10" spans="1:4" x14ac:dyDescent="0.35">
      <c r="A10" s="28"/>
      <c r="B10" s="28"/>
      <c r="C10" s="34"/>
      <c r="D10" s="28"/>
    </row>
    <row r="11" spans="1:4" x14ac:dyDescent="0.35">
      <c r="A11" s="28"/>
      <c r="B11" s="28"/>
      <c r="C11" s="34"/>
      <c r="D11" s="28"/>
    </row>
    <row r="12" spans="1:4" x14ac:dyDescent="0.35">
      <c r="A12" s="28"/>
      <c r="B12" s="28"/>
      <c r="C12" s="34"/>
      <c r="D12" s="28"/>
    </row>
    <row r="13" spans="1:4" x14ac:dyDescent="0.35">
      <c r="A13" s="28"/>
      <c r="B13" s="28"/>
      <c r="C13" s="34"/>
      <c r="D13" s="28"/>
    </row>
    <row r="14" spans="1:4" x14ac:dyDescent="0.35">
      <c r="A14" s="28"/>
      <c r="B14" s="28"/>
      <c r="C14" s="34"/>
      <c r="D14" s="28"/>
    </row>
    <row r="15" spans="1:4" x14ac:dyDescent="0.35">
      <c r="A15" s="28"/>
      <c r="B15" s="28"/>
      <c r="C15" s="34"/>
      <c r="D15" s="28"/>
    </row>
    <row r="16" spans="1:4" x14ac:dyDescent="0.35">
      <c r="A16" s="28"/>
      <c r="B16" s="28"/>
      <c r="C16" s="34"/>
      <c r="D16" s="28"/>
    </row>
    <row r="17" spans="1:4" x14ac:dyDescent="0.35">
      <c r="A17" s="28"/>
      <c r="B17" s="28"/>
      <c r="C17" s="34"/>
      <c r="D17" s="28"/>
    </row>
    <row r="18" spans="1:4" x14ac:dyDescent="0.35">
      <c r="A18" s="28"/>
      <c r="B18" s="28"/>
      <c r="C18" s="34"/>
      <c r="D18" s="28"/>
    </row>
    <row r="19" spans="1:4" x14ac:dyDescent="0.35">
      <c r="A19" s="28"/>
      <c r="B19" s="28"/>
      <c r="C19" s="34"/>
      <c r="D19" s="28"/>
    </row>
    <row r="20" spans="1:4" x14ac:dyDescent="0.35">
      <c r="A20" s="28"/>
      <c r="B20" s="28"/>
      <c r="C20" s="34"/>
      <c r="D20" s="28"/>
    </row>
    <row r="21" spans="1:4" x14ac:dyDescent="0.35">
      <c r="A21" s="28"/>
      <c r="B21" s="28"/>
      <c r="C21" s="34"/>
      <c r="D21" s="28"/>
    </row>
    <row r="22" spans="1:4" x14ac:dyDescent="0.35">
      <c r="A22" s="28"/>
      <c r="B22" s="28"/>
      <c r="C22" s="34"/>
      <c r="D22" s="28"/>
    </row>
    <row r="23" spans="1:4" x14ac:dyDescent="0.35">
      <c r="A23" s="28"/>
      <c r="B23" s="28"/>
      <c r="C23" s="34"/>
      <c r="D23" s="28"/>
    </row>
    <row r="24" spans="1:4" x14ac:dyDescent="0.35">
      <c r="A24" s="28"/>
      <c r="B24" s="28"/>
      <c r="C24" s="34"/>
      <c r="D24" s="28"/>
    </row>
    <row r="25" spans="1:4" x14ac:dyDescent="0.35">
      <c r="A25" s="28"/>
      <c r="B25" s="28"/>
      <c r="C25" s="34"/>
      <c r="D25" s="28"/>
    </row>
    <row r="26" spans="1:4" x14ac:dyDescent="0.35">
      <c r="A26" s="28"/>
      <c r="B26" s="28"/>
      <c r="C26" s="34"/>
      <c r="D26" s="28"/>
    </row>
    <row r="27" spans="1:4" x14ac:dyDescent="0.35">
      <c r="A27" s="28"/>
      <c r="B27" s="28"/>
      <c r="C27" s="34"/>
      <c r="D27" s="28"/>
    </row>
    <row r="28" spans="1:4" x14ac:dyDescent="0.35">
      <c r="A28" s="28"/>
      <c r="B28" s="28"/>
      <c r="C28" s="34"/>
      <c r="D28" s="28"/>
    </row>
    <row r="29" spans="1:4" x14ac:dyDescent="0.35">
      <c r="A29" s="28"/>
      <c r="B29" s="28"/>
      <c r="C29" s="34"/>
      <c r="D29" s="28"/>
    </row>
    <row r="30" spans="1:4" x14ac:dyDescent="0.35">
      <c r="A30" s="28"/>
      <c r="B30" s="28"/>
      <c r="C30" s="34"/>
      <c r="D30" s="28"/>
    </row>
    <row r="31" spans="1:4" x14ac:dyDescent="0.35">
      <c r="A31" s="28"/>
      <c r="B31" s="28"/>
      <c r="C31" s="34"/>
      <c r="D31" s="28"/>
    </row>
    <row r="32" spans="1:4" x14ac:dyDescent="0.35">
      <c r="A32" s="28"/>
      <c r="B32" s="28"/>
      <c r="C32" s="34"/>
      <c r="D32" s="28"/>
    </row>
    <row r="33" spans="1:4" x14ac:dyDescent="0.35">
      <c r="A33" s="28"/>
      <c r="B33" s="28"/>
      <c r="C33" s="34"/>
      <c r="D33" s="28"/>
    </row>
    <row r="34" spans="1:4" x14ac:dyDescent="0.35">
      <c r="A34" s="28"/>
      <c r="B34" s="28"/>
      <c r="C34" s="34"/>
      <c r="D34" s="28"/>
    </row>
    <row r="35" spans="1:4" x14ac:dyDescent="0.35">
      <c r="A35" s="28"/>
      <c r="B35" s="28"/>
      <c r="C35" s="34"/>
      <c r="D35" s="28"/>
    </row>
    <row r="36" spans="1:4" x14ac:dyDescent="0.35">
      <c r="A36" s="28"/>
      <c r="B36" s="28"/>
      <c r="C36" s="34"/>
      <c r="D36" s="28"/>
    </row>
    <row r="37" spans="1:4" x14ac:dyDescent="0.35">
      <c r="A37" s="28"/>
      <c r="B37" s="28"/>
      <c r="C37" s="34"/>
      <c r="D37" s="28"/>
    </row>
    <row r="38" spans="1:4" x14ac:dyDescent="0.35">
      <c r="A38" s="28"/>
      <c r="B38" s="28"/>
      <c r="C38" s="34"/>
      <c r="D38" s="28"/>
    </row>
    <row r="39" spans="1:4" x14ac:dyDescent="0.35">
      <c r="A39" s="28"/>
      <c r="B39" s="28"/>
      <c r="C39" s="34"/>
      <c r="D39" s="28"/>
    </row>
    <row r="40" spans="1:4" x14ac:dyDescent="0.35">
      <c r="A40" s="28"/>
      <c r="B40" s="28"/>
      <c r="C40" s="34"/>
      <c r="D40" s="28"/>
    </row>
    <row r="41" spans="1:4" x14ac:dyDescent="0.35">
      <c r="A41" s="28"/>
      <c r="B41" s="28"/>
      <c r="C41" s="34"/>
      <c r="D41" s="28"/>
    </row>
    <row r="42" spans="1:4" x14ac:dyDescent="0.35">
      <c r="A42" s="28"/>
      <c r="B42" s="28"/>
      <c r="C42" s="34"/>
      <c r="D42" s="28"/>
    </row>
    <row r="43" spans="1:4" x14ac:dyDescent="0.35">
      <c r="A43" s="28"/>
      <c r="B43" s="28"/>
      <c r="C43" s="34"/>
      <c r="D43" s="28"/>
    </row>
    <row r="44" spans="1:4" x14ac:dyDescent="0.35">
      <c r="A44" s="28"/>
      <c r="B44" s="28"/>
      <c r="C44" s="34"/>
      <c r="D44" s="28"/>
    </row>
    <row r="45" spans="1:4" x14ac:dyDescent="0.35">
      <c r="A45" s="28"/>
      <c r="B45" s="28"/>
      <c r="C45" s="34"/>
      <c r="D45" s="28"/>
    </row>
    <row r="46" spans="1:4" x14ac:dyDescent="0.35">
      <c r="A46" s="28"/>
      <c r="B46" s="28"/>
      <c r="C46" s="34"/>
      <c r="D46" s="28"/>
    </row>
    <row r="47" spans="1:4" x14ac:dyDescent="0.35">
      <c r="A47" s="28"/>
      <c r="B47" s="28"/>
      <c r="C47" s="34"/>
      <c r="D47" s="28"/>
    </row>
    <row r="48" spans="1:4" x14ac:dyDescent="0.35">
      <c r="A48" s="28"/>
      <c r="B48" s="28"/>
      <c r="C48" s="34"/>
      <c r="D48" s="28"/>
    </row>
    <row r="49" spans="1:4" x14ac:dyDescent="0.35">
      <c r="A49" s="28"/>
      <c r="B49" s="28"/>
      <c r="C49" s="34"/>
      <c r="D49" s="28"/>
    </row>
    <row r="50" spans="1:4" x14ac:dyDescent="0.35">
      <c r="A50" s="28"/>
      <c r="B50" s="28"/>
      <c r="C50" s="34"/>
      <c r="D50" s="28"/>
    </row>
    <row r="51" spans="1:4" x14ac:dyDescent="0.35">
      <c r="A51" s="28"/>
      <c r="B51" s="28"/>
      <c r="C51" s="34"/>
      <c r="D51" s="28"/>
    </row>
    <row r="52" spans="1:4" x14ac:dyDescent="0.35">
      <c r="A52" s="28"/>
      <c r="B52" s="28"/>
      <c r="C52" s="34"/>
      <c r="D52" s="28"/>
    </row>
    <row r="53" spans="1:4" x14ac:dyDescent="0.35">
      <c r="A53" s="28"/>
      <c r="B53" s="28"/>
      <c r="C53" s="34"/>
      <c r="D53" s="28"/>
    </row>
    <row r="54" spans="1:4" x14ac:dyDescent="0.35">
      <c r="A54" s="28"/>
      <c r="B54" s="28"/>
      <c r="C54" s="34"/>
      <c r="D54" s="28"/>
    </row>
    <row r="55" spans="1:4" x14ac:dyDescent="0.35">
      <c r="A55" s="28"/>
      <c r="B55" s="28"/>
      <c r="C55" s="34"/>
      <c r="D55" s="28"/>
    </row>
    <row r="56" spans="1:4" x14ac:dyDescent="0.35">
      <c r="A56" s="28"/>
      <c r="B56" s="28"/>
      <c r="C56" s="34"/>
      <c r="D56" s="28"/>
    </row>
    <row r="57" spans="1:4" x14ac:dyDescent="0.35">
      <c r="A57" s="28"/>
      <c r="B57" s="28"/>
      <c r="C57" s="34"/>
      <c r="D57" s="28"/>
    </row>
    <row r="58" spans="1:4" x14ac:dyDescent="0.35">
      <c r="A58" s="28"/>
      <c r="B58" s="28"/>
      <c r="C58" s="34"/>
      <c r="D58" s="28"/>
    </row>
    <row r="59" spans="1:4" x14ac:dyDescent="0.35">
      <c r="A59" s="28"/>
      <c r="B59" s="28"/>
      <c r="C59" s="34"/>
      <c r="D59" s="28"/>
    </row>
    <row r="60" spans="1:4" x14ac:dyDescent="0.35">
      <c r="A60" s="28"/>
      <c r="B60" s="28"/>
      <c r="C60" s="34"/>
      <c r="D60" s="28"/>
    </row>
    <row r="61" spans="1:4" x14ac:dyDescent="0.35">
      <c r="A61" s="28"/>
      <c r="B61" s="28"/>
      <c r="C61" s="34"/>
      <c r="D61" s="28"/>
    </row>
    <row r="62" spans="1:4" x14ac:dyDescent="0.35">
      <c r="A62" s="28"/>
      <c r="B62" s="28"/>
      <c r="C62" s="34"/>
      <c r="D62" s="28"/>
    </row>
    <row r="63" spans="1:4" x14ac:dyDescent="0.35">
      <c r="A63" s="28"/>
      <c r="B63" s="28"/>
      <c r="C63" s="34"/>
      <c r="D63" s="28"/>
    </row>
    <row r="64" spans="1:4" x14ac:dyDescent="0.35">
      <c r="A64" s="28"/>
      <c r="B64" s="28"/>
      <c r="C64" s="34"/>
      <c r="D64" s="28"/>
    </row>
    <row r="65" spans="1:4" x14ac:dyDescent="0.35">
      <c r="A65" s="28"/>
      <c r="B65" s="28"/>
      <c r="C65" s="34"/>
      <c r="D65" s="28"/>
    </row>
    <row r="66" spans="1:4" x14ac:dyDescent="0.35">
      <c r="A66" s="28"/>
      <c r="B66" s="28"/>
      <c r="C66" s="34"/>
      <c r="D66" s="28"/>
    </row>
    <row r="67" spans="1:4" x14ac:dyDescent="0.35">
      <c r="A67" s="28"/>
      <c r="B67" s="28"/>
      <c r="C67" s="34"/>
      <c r="D67" s="28"/>
    </row>
    <row r="68" spans="1:4" x14ac:dyDescent="0.35">
      <c r="A68" s="28"/>
      <c r="B68" s="28"/>
      <c r="C68" s="34"/>
      <c r="D68" s="28"/>
    </row>
    <row r="69" spans="1:4" x14ac:dyDescent="0.35">
      <c r="A69" s="28"/>
      <c r="B69" s="28"/>
      <c r="C69" s="34"/>
      <c r="D69" s="28"/>
    </row>
    <row r="70" spans="1:4" x14ac:dyDescent="0.35">
      <c r="A70" s="28"/>
      <c r="B70" s="28"/>
      <c r="C70" s="34"/>
      <c r="D70" s="28"/>
    </row>
    <row r="71" spans="1:4" x14ac:dyDescent="0.35">
      <c r="A71" s="28"/>
      <c r="B71" s="28"/>
      <c r="C71" s="34"/>
      <c r="D71" s="28"/>
    </row>
    <row r="72" spans="1:4" x14ac:dyDescent="0.35">
      <c r="A72" s="28"/>
      <c r="B72" s="28"/>
      <c r="C72" s="34"/>
      <c r="D72" s="28"/>
    </row>
    <row r="73" spans="1:4" x14ac:dyDescent="0.35">
      <c r="A73" s="28"/>
      <c r="B73" s="28"/>
      <c r="C73" s="34"/>
      <c r="D73" s="28"/>
    </row>
    <row r="74" spans="1:4" x14ac:dyDescent="0.35">
      <c r="A74" s="28"/>
      <c r="B74" s="28"/>
      <c r="C74" s="34"/>
      <c r="D74" s="28"/>
    </row>
    <row r="75" spans="1:4" x14ac:dyDescent="0.35">
      <c r="A75" s="28"/>
      <c r="B75" s="28"/>
      <c r="C75" s="34"/>
      <c r="D75" s="28"/>
    </row>
    <row r="76" spans="1:4" x14ac:dyDescent="0.35">
      <c r="A76" s="28"/>
      <c r="B76" s="28"/>
      <c r="C76" s="34"/>
      <c r="D76" s="28"/>
    </row>
    <row r="77" spans="1:4" x14ac:dyDescent="0.35">
      <c r="A77" s="28"/>
      <c r="B77" s="28"/>
      <c r="C77" s="34"/>
      <c r="D77" s="28"/>
    </row>
    <row r="78" spans="1:4" x14ac:dyDescent="0.35">
      <c r="A78" s="28"/>
      <c r="B78" s="28"/>
      <c r="C78" s="34"/>
      <c r="D78" s="28"/>
    </row>
    <row r="79" spans="1:4" x14ac:dyDescent="0.35">
      <c r="A79" s="28"/>
      <c r="B79" s="28"/>
      <c r="C79" s="34"/>
      <c r="D79" s="28"/>
    </row>
    <row r="80" spans="1:4" x14ac:dyDescent="0.35">
      <c r="A80" s="28"/>
      <c r="B80" s="28"/>
      <c r="C80" s="34"/>
      <c r="D80" s="28"/>
    </row>
    <row r="81" spans="1:4" x14ac:dyDescent="0.35">
      <c r="A81" s="28"/>
      <c r="B81" s="28"/>
      <c r="C81" s="34"/>
      <c r="D81" s="28"/>
    </row>
    <row r="82" spans="1:4" x14ac:dyDescent="0.35">
      <c r="A82" s="28"/>
      <c r="B82" s="28"/>
      <c r="C82" s="34"/>
      <c r="D82" s="28"/>
    </row>
    <row r="83" spans="1:4" x14ac:dyDescent="0.35">
      <c r="A83" s="28"/>
      <c r="B83" s="28"/>
      <c r="C83" s="34"/>
      <c r="D83" s="28"/>
    </row>
    <row r="84" spans="1:4" x14ac:dyDescent="0.35">
      <c r="A84" s="28"/>
      <c r="B84" s="28"/>
      <c r="C84" s="34"/>
      <c r="D84" s="28"/>
    </row>
    <row r="85" spans="1:4" x14ac:dyDescent="0.35">
      <c r="A85" s="28"/>
      <c r="B85" s="28"/>
      <c r="C85" s="34"/>
      <c r="D85" s="28"/>
    </row>
    <row r="86" spans="1:4" x14ac:dyDescent="0.35">
      <c r="A86" s="28"/>
      <c r="B86" s="28"/>
      <c r="C86" s="34"/>
      <c r="D86" s="28"/>
    </row>
    <row r="87" spans="1:4" x14ac:dyDescent="0.35">
      <c r="A87" s="28"/>
      <c r="B87" s="28"/>
      <c r="C87" s="34"/>
      <c r="D87" s="28"/>
    </row>
    <row r="88" spans="1:4" x14ac:dyDescent="0.35">
      <c r="A88" s="28"/>
      <c r="B88" s="28"/>
      <c r="C88" s="34"/>
      <c r="D88" s="28"/>
    </row>
    <row r="89" spans="1:4" x14ac:dyDescent="0.35">
      <c r="A89" s="28"/>
      <c r="B89" s="28"/>
      <c r="C89" s="34"/>
      <c r="D89" s="28"/>
    </row>
    <row r="90" spans="1:4" x14ac:dyDescent="0.35">
      <c r="A90" s="28"/>
      <c r="B90" s="28"/>
      <c r="C90" s="34"/>
      <c r="D90" s="28"/>
    </row>
    <row r="91" spans="1:4" x14ac:dyDescent="0.35">
      <c r="A91" s="28"/>
      <c r="B91" s="28"/>
      <c r="C91" s="34"/>
      <c r="D91" s="28"/>
    </row>
    <row r="92" spans="1:4" x14ac:dyDescent="0.35">
      <c r="A92" s="28"/>
      <c r="B92" s="28"/>
      <c r="C92" s="34"/>
      <c r="D92" s="28"/>
    </row>
    <row r="93" spans="1:4" x14ac:dyDescent="0.35">
      <c r="A93" s="28"/>
      <c r="B93" s="28"/>
      <c r="C93" s="34"/>
      <c r="D93" s="28"/>
    </row>
    <row r="94" spans="1:4" x14ac:dyDescent="0.35">
      <c r="A94" s="28"/>
      <c r="B94" s="28"/>
      <c r="C94" s="34"/>
      <c r="D94" s="28"/>
    </row>
    <row r="95" spans="1:4" x14ac:dyDescent="0.35">
      <c r="A95" s="28"/>
      <c r="B95" s="28"/>
      <c r="C95" s="34"/>
      <c r="D95" s="28"/>
    </row>
    <row r="96" spans="1:4" x14ac:dyDescent="0.35">
      <c r="A96" s="28"/>
      <c r="B96" s="28"/>
      <c r="C96" s="34"/>
      <c r="D96" s="28"/>
    </row>
    <row r="97" spans="1:4" x14ac:dyDescent="0.35">
      <c r="A97" s="28"/>
      <c r="B97" s="28"/>
      <c r="C97" s="34"/>
      <c r="D97" s="28"/>
    </row>
    <row r="98" spans="1:4" x14ac:dyDescent="0.35">
      <c r="A98" s="28"/>
      <c r="B98" s="28"/>
      <c r="C98" s="34"/>
      <c r="D98" s="28"/>
    </row>
    <row r="99" spans="1:4" x14ac:dyDescent="0.35">
      <c r="A99" s="28"/>
      <c r="B99" s="28"/>
      <c r="C99" s="34"/>
      <c r="D99" s="28"/>
    </row>
    <row r="100" spans="1:4" x14ac:dyDescent="0.35">
      <c r="A100" s="28"/>
      <c r="B100" s="28"/>
      <c r="C100" s="34"/>
      <c r="D100" s="28"/>
    </row>
    <row r="101" spans="1:4" x14ac:dyDescent="0.35">
      <c r="A101" s="28"/>
      <c r="B101" s="28"/>
      <c r="C101" s="34"/>
      <c r="D101" s="28"/>
    </row>
    <row r="102" spans="1:4" x14ac:dyDescent="0.35">
      <c r="A102" s="28"/>
      <c r="B102" s="28"/>
      <c r="C102" s="34"/>
      <c r="D102" s="28"/>
    </row>
    <row r="103" spans="1:4" x14ac:dyDescent="0.35">
      <c r="A103" s="28"/>
      <c r="B103" s="28"/>
      <c r="C103" s="34"/>
      <c r="D103" s="28"/>
    </row>
    <row r="104" spans="1:4" x14ac:dyDescent="0.35">
      <c r="A104" s="28"/>
      <c r="B104" s="28"/>
      <c r="C104" s="34"/>
      <c r="D104" s="28"/>
    </row>
    <row r="105" spans="1:4" x14ac:dyDescent="0.35">
      <c r="A105" s="28"/>
      <c r="B105" s="28"/>
      <c r="C105" s="34"/>
      <c r="D105" s="28"/>
    </row>
    <row r="106" spans="1:4" x14ac:dyDescent="0.35">
      <c r="A106" s="28"/>
      <c r="B106" s="28"/>
      <c r="C106" s="34"/>
      <c r="D106" s="28"/>
    </row>
    <row r="107" spans="1:4" x14ac:dyDescent="0.35">
      <c r="A107" s="28"/>
      <c r="B107" s="28"/>
      <c r="C107" s="34"/>
      <c r="D107" s="28"/>
    </row>
    <row r="108" spans="1:4" x14ac:dyDescent="0.35">
      <c r="A108" s="28"/>
      <c r="B108" s="28"/>
      <c r="C108" s="34"/>
      <c r="D108" s="28"/>
    </row>
    <row r="109" spans="1:4" x14ac:dyDescent="0.35">
      <c r="A109" s="28"/>
      <c r="B109" s="28"/>
      <c r="C109" s="34"/>
      <c r="D109" s="28"/>
    </row>
    <row r="110" spans="1:4" x14ac:dyDescent="0.35">
      <c r="A110" s="28"/>
      <c r="B110" s="28"/>
      <c r="C110" s="34"/>
      <c r="D110" s="28"/>
    </row>
    <row r="111" spans="1:4" x14ac:dyDescent="0.35">
      <c r="A111" s="28"/>
      <c r="B111" s="28"/>
      <c r="C111" s="34"/>
      <c r="D111" s="28"/>
    </row>
    <row r="112" spans="1:4" x14ac:dyDescent="0.35">
      <c r="A112" s="28"/>
      <c r="B112" s="28"/>
      <c r="C112" s="34"/>
      <c r="D112" s="28"/>
    </row>
    <row r="113" spans="1:4" x14ac:dyDescent="0.35">
      <c r="A113" s="28"/>
      <c r="B113" s="28"/>
      <c r="C113" s="34"/>
      <c r="D113" s="28"/>
    </row>
    <row r="114" spans="1:4" x14ac:dyDescent="0.35">
      <c r="A114" s="28"/>
      <c r="B114" s="28"/>
      <c r="C114" s="34"/>
      <c r="D114" s="28"/>
    </row>
    <row r="115" spans="1:4" x14ac:dyDescent="0.35">
      <c r="A115" s="28"/>
      <c r="B115" s="28"/>
      <c r="C115" s="34"/>
      <c r="D115" s="28"/>
    </row>
    <row r="116" spans="1:4" x14ac:dyDescent="0.35">
      <c r="A116" s="28"/>
      <c r="B116" s="28"/>
      <c r="C116" s="34"/>
      <c r="D116" s="28"/>
    </row>
    <row r="117" spans="1:4" x14ac:dyDescent="0.35">
      <c r="A117" s="28"/>
      <c r="B117" s="28"/>
      <c r="C117" s="34"/>
      <c r="D117" s="28"/>
    </row>
    <row r="118" spans="1:4" x14ac:dyDescent="0.35">
      <c r="A118" s="28"/>
      <c r="B118" s="28"/>
      <c r="C118" s="34"/>
      <c r="D118" s="28"/>
    </row>
    <row r="119" spans="1:4" x14ac:dyDescent="0.35">
      <c r="A119" s="28"/>
      <c r="B119" s="28"/>
      <c r="C119" s="34"/>
      <c r="D119" s="28"/>
    </row>
    <row r="120" spans="1:4" x14ac:dyDescent="0.35">
      <c r="A120" s="28"/>
      <c r="B120" s="28"/>
      <c r="C120" s="34"/>
      <c r="D120" s="28"/>
    </row>
    <row r="121" spans="1:4" x14ac:dyDescent="0.35">
      <c r="A121" s="28"/>
      <c r="B121" s="28"/>
      <c r="C121" s="34"/>
      <c r="D121" s="28"/>
    </row>
    <row r="122" spans="1:4" x14ac:dyDescent="0.35">
      <c r="A122" s="28"/>
      <c r="B122" s="28"/>
      <c r="C122" s="34"/>
      <c r="D122" s="28"/>
    </row>
    <row r="123" spans="1:4" x14ac:dyDescent="0.35">
      <c r="A123" s="28"/>
      <c r="B123" s="28"/>
      <c r="C123" s="34"/>
      <c r="D123" s="28"/>
    </row>
    <row r="124" spans="1:4" x14ac:dyDescent="0.35">
      <c r="A124" s="28"/>
      <c r="B124" s="28"/>
      <c r="C124" s="34"/>
      <c r="D124" s="28"/>
    </row>
    <row r="125" spans="1:4" x14ac:dyDescent="0.35">
      <c r="A125" s="28"/>
      <c r="B125" s="28"/>
      <c r="C125" s="34"/>
      <c r="D125" s="28"/>
    </row>
    <row r="126" spans="1:4" x14ac:dyDescent="0.35">
      <c r="A126" s="28"/>
      <c r="B126" s="28"/>
      <c r="C126" s="34"/>
      <c r="D126" s="28"/>
    </row>
    <row r="127" spans="1:4" x14ac:dyDescent="0.35">
      <c r="A127" s="28"/>
      <c r="B127" s="28"/>
      <c r="C127" s="34"/>
      <c r="D127" s="28"/>
    </row>
    <row r="128" spans="1:4" x14ac:dyDescent="0.35">
      <c r="A128" s="28"/>
      <c r="B128" s="28"/>
      <c r="C128" s="34"/>
      <c r="D128" s="28"/>
    </row>
    <row r="129" spans="1:4" x14ac:dyDescent="0.35">
      <c r="A129" s="28"/>
      <c r="B129" s="28"/>
      <c r="C129" s="34"/>
      <c r="D129" s="28"/>
    </row>
    <row r="130" spans="1:4" x14ac:dyDescent="0.35">
      <c r="A130" s="28"/>
      <c r="B130" s="28"/>
      <c r="C130" s="34"/>
      <c r="D130" s="28"/>
    </row>
    <row r="131" spans="1:4" x14ac:dyDescent="0.35">
      <c r="A131" s="28"/>
      <c r="B131" s="28"/>
      <c r="C131" s="34"/>
      <c r="D131" s="28"/>
    </row>
    <row r="132" spans="1:4" x14ac:dyDescent="0.35">
      <c r="A132" s="28"/>
      <c r="B132" s="28"/>
      <c r="C132" s="34"/>
      <c r="D132" s="28"/>
    </row>
    <row r="133" spans="1:4" x14ac:dyDescent="0.35">
      <c r="A133" s="28"/>
      <c r="B133" s="28"/>
      <c r="C133" s="34"/>
      <c r="D133" s="28"/>
    </row>
    <row r="134" spans="1:4" x14ac:dyDescent="0.35">
      <c r="A134" s="28"/>
      <c r="B134" s="28"/>
      <c r="C134" s="34"/>
      <c r="D134" s="28"/>
    </row>
    <row r="135" spans="1:4" x14ac:dyDescent="0.35">
      <c r="A135" s="28"/>
      <c r="B135" s="28"/>
      <c r="C135" s="34"/>
      <c r="D135" s="28"/>
    </row>
    <row r="136" spans="1:4" x14ac:dyDescent="0.35">
      <c r="A136" s="28"/>
      <c r="B136" s="28"/>
      <c r="C136" s="34"/>
      <c r="D136" s="28"/>
    </row>
    <row r="137" spans="1:4" x14ac:dyDescent="0.35">
      <c r="A137" s="28"/>
      <c r="B137" s="28"/>
      <c r="C137" s="34"/>
      <c r="D137" s="28"/>
    </row>
    <row r="138" spans="1:4" x14ac:dyDescent="0.35">
      <c r="A138" s="28"/>
      <c r="B138" s="28"/>
      <c r="C138" s="34"/>
      <c r="D138" s="28"/>
    </row>
    <row r="139" spans="1:4" x14ac:dyDescent="0.35">
      <c r="A139" s="28"/>
      <c r="B139" s="28"/>
      <c r="C139" s="34"/>
      <c r="D139" s="28"/>
    </row>
    <row r="140" spans="1:4" x14ac:dyDescent="0.35">
      <c r="A140" s="28"/>
      <c r="B140" s="28"/>
      <c r="C140" s="34"/>
      <c r="D140" s="28"/>
    </row>
    <row r="141" spans="1:4" x14ac:dyDescent="0.35">
      <c r="A141" s="28"/>
      <c r="B141" s="28"/>
      <c r="C141" s="34"/>
      <c r="D141" s="28"/>
    </row>
    <row r="142" spans="1:4" x14ac:dyDescent="0.35">
      <c r="A142" s="28"/>
      <c r="B142" s="28"/>
      <c r="C142" s="34"/>
      <c r="D142" s="28"/>
    </row>
    <row r="143" spans="1:4" x14ac:dyDescent="0.35">
      <c r="A143" s="28"/>
      <c r="B143" s="28"/>
      <c r="C143" s="34"/>
      <c r="D143" s="28"/>
    </row>
    <row r="144" spans="1:4" x14ac:dyDescent="0.35">
      <c r="A144" s="28"/>
      <c r="B144" s="28"/>
      <c r="C144" s="34"/>
      <c r="D144" s="28"/>
    </row>
    <row r="145" spans="1:4" x14ac:dyDescent="0.35">
      <c r="A145" s="28"/>
      <c r="B145" s="28"/>
      <c r="C145" s="34"/>
      <c r="D145" s="28"/>
    </row>
    <row r="146" spans="1:4" x14ac:dyDescent="0.35">
      <c r="A146" s="28"/>
      <c r="B146" s="28"/>
      <c r="C146" s="34"/>
      <c r="D146" s="28"/>
    </row>
    <row r="147" spans="1:4" x14ac:dyDescent="0.35">
      <c r="A147" s="28"/>
      <c r="B147" s="28"/>
      <c r="C147" s="34"/>
      <c r="D147" s="28"/>
    </row>
    <row r="148" spans="1:4" x14ac:dyDescent="0.35">
      <c r="A148" s="28"/>
      <c r="B148" s="28"/>
      <c r="C148" s="34"/>
      <c r="D148" s="28"/>
    </row>
    <row r="149" spans="1:4" x14ac:dyDescent="0.35">
      <c r="A149" s="28"/>
      <c r="B149" s="28"/>
      <c r="C149" s="34"/>
      <c r="D149" s="28"/>
    </row>
    <row r="150" spans="1:4" x14ac:dyDescent="0.35">
      <c r="A150" s="28"/>
      <c r="B150" s="28"/>
      <c r="C150" s="34"/>
      <c r="D150" s="28"/>
    </row>
    <row r="151" spans="1:4" x14ac:dyDescent="0.35">
      <c r="A151" s="28"/>
      <c r="B151" s="28"/>
      <c r="C151" s="34"/>
      <c r="D151" s="28"/>
    </row>
    <row r="152" spans="1:4" x14ac:dyDescent="0.35">
      <c r="A152" s="28"/>
      <c r="B152" s="28"/>
      <c r="C152" s="34"/>
      <c r="D152" s="28"/>
    </row>
    <row r="153" spans="1:4" x14ac:dyDescent="0.35">
      <c r="A153" s="28"/>
      <c r="B153" s="28"/>
      <c r="C153" s="34"/>
      <c r="D153" s="28"/>
    </row>
    <row r="154" spans="1:4" x14ac:dyDescent="0.35">
      <c r="A154" s="28"/>
      <c r="B154" s="28"/>
      <c r="C154" s="34"/>
      <c r="D154" s="28"/>
    </row>
    <row r="155" spans="1:4" x14ac:dyDescent="0.35">
      <c r="A155" s="28"/>
      <c r="B155" s="28"/>
      <c r="C155" s="34"/>
      <c r="D155" s="28"/>
    </row>
    <row r="156" spans="1:4" x14ac:dyDescent="0.35">
      <c r="A156" s="28"/>
      <c r="B156" s="28"/>
      <c r="C156" s="34"/>
      <c r="D156" s="28"/>
    </row>
    <row r="157" spans="1:4" x14ac:dyDescent="0.35">
      <c r="A157" s="28"/>
      <c r="B157" s="28"/>
      <c r="C157" s="34"/>
      <c r="D157" s="28"/>
    </row>
    <row r="158" spans="1:4" x14ac:dyDescent="0.35">
      <c r="A158" s="28"/>
      <c r="B158" s="28"/>
      <c r="C158" s="34"/>
      <c r="D158" s="28"/>
    </row>
    <row r="159" spans="1:4" x14ac:dyDescent="0.35">
      <c r="A159" s="28"/>
      <c r="B159" s="28"/>
      <c r="C159" s="34"/>
      <c r="D159" s="28"/>
    </row>
    <row r="160" spans="1:4" x14ac:dyDescent="0.35">
      <c r="A160" s="28"/>
      <c r="B160" s="28"/>
      <c r="C160" s="34"/>
      <c r="D160" s="28"/>
    </row>
    <row r="161" spans="1:4" x14ac:dyDescent="0.35">
      <c r="A161" s="28"/>
      <c r="B161" s="28"/>
      <c r="C161" s="34"/>
      <c r="D161" s="28"/>
    </row>
    <row r="162" spans="1:4" x14ac:dyDescent="0.35">
      <c r="A162" s="28"/>
      <c r="B162" s="28"/>
      <c r="C162" s="34"/>
      <c r="D162" s="28"/>
    </row>
    <row r="163" spans="1:4" x14ac:dyDescent="0.35">
      <c r="A163" s="28"/>
      <c r="B163" s="28"/>
      <c r="C163" s="34"/>
      <c r="D163" s="28"/>
    </row>
    <row r="164" spans="1:4" x14ac:dyDescent="0.35">
      <c r="A164" s="28"/>
      <c r="B164" s="28"/>
      <c r="C164" s="34"/>
      <c r="D164" s="28"/>
    </row>
    <row r="165" spans="1:4" x14ac:dyDescent="0.35">
      <c r="A165" s="28"/>
      <c r="B165" s="28"/>
      <c r="C165" s="34"/>
      <c r="D165" s="28"/>
    </row>
    <row r="166" spans="1:4" x14ac:dyDescent="0.35">
      <c r="A166" s="28"/>
      <c r="B166" s="28"/>
      <c r="C166" s="34"/>
      <c r="D166" s="28"/>
    </row>
    <row r="167" spans="1:4" x14ac:dyDescent="0.35">
      <c r="A167" s="28"/>
      <c r="B167" s="28"/>
      <c r="C167" s="34"/>
      <c r="D167" s="28"/>
    </row>
    <row r="168" spans="1:4" x14ac:dyDescent="0.35">
      <c r="A168" s="28"/>
      <c r="B168" s="28"/>
      <c r="C168" s="34"/>
      <c r="D168" s="28"/>
    </row>
    <row r="169" spans="1:4" x14ac:dyDescent="0.35">
      <c r="A169" s="28"/>
      <c r="B169" s="28"/>
      <c r="C169" s="34"/>
      <c r="D169" s="28"/>
    </row>
    <row r="170" spans="1:4" x14ac:dyDescent="0.35">
      <c r="A170" s="28"/>
      <c r="B170" s="28"/>
      <c r="C170" s="34"/>
      <c r="D170" s="28"/>
    </row>
    <row r="171" spans="1:4" x14ac:dyDescent="0.35">
      <c r="A171" s="28"/>
      <c r="B171" s="28"/>
      <c r="C171" s="34"/>
      <c r="D171" s="28"/>
    </row>
    <row r="172" spans="1:4" x14ac:dyDescent="0.35">
      <c r="A172" s="28"/>
      <c r="B172" s="28"/>
      <c r="C172" s="34"/>
      <c r="D172" s="28"/>
    </row>
    <row r="173" spans="1:4" x14ac:dyDescent="0.35">
      <c r="A173" s="28"/>
      <c r="B173" s="28"/>
      <c r="C173" s="34"/>
      <c r="D173" s="28"/>
    </row>
    <row r="174" spans="1:4" x14ac:dyDescent="0.35">
      <c r="A174" s="28"/>
      <c r="B174" s="28"/>
      <c r="C174" s="34"/>
      <c r="D174" s="28"/>
    </row>
    <row r="175" spans="1:4" x14ac:dyDescent="0.35">
      <c r="A175" s="28"/>
      <c r="B175" s="28"/>
      <c r="C175" s="34"/>
      <c r="D175" s="28"/>
    </row>
    <row r="176" spans="1:4" x14ac:dyDescent="0.35">
      <c r="A176" s="28"/>
      <c r="B176" s="28"/>
      <c r="C176" s="34"/>
      <c r="D176" s="28"/>
    </row>
    <row r="177" spans="1:4" x14ac:dyDescent="0.35">
      <c r="A177" s="28"/>
      <c r="B177" s="28"/>
      <c r="C177" s="34"/>
      <c r="D177" s="28"/>
    </row>
    <row r="178" spans="1:4" x14ac:dyDescent="0.35">
      <c r="A178" s="28"/>
      <c r="B178" s="28"/>
      <c r="C178" s="34"/>
      <c r="D178" s="28"/>
    </row>
    <row r="179" spans="1:4" x14ac:dyDescent="0.35">
      <c r="A179" s="28"/>
      <c r="B179" s="28"/>
      <c r="C179" s="34"/>
      <c r="D179" s="28"/>
    </row>
    <row r="180" spans="1:4" x14ac:dyDescent="0.35">
      <c r="A180" s="28"/>
      <c r="B180" s="28"/>
      <c r="C180" s="34"/>
      <c r="D180" s="28"/>
    </row>
    <row r="181" spans="1:4" x14ac:dyDescent="0.35">
      <c r="A181" s="28"/>
      <c r="B181" s="28"/>
      <c r="C181" s="34"/>
      <c r="D181" s="28"/>
    </row>
    <row r="182" spans="1:4" x14ac:dyDescent="0.35">
      <c r="A182" s="28"/>
      <c r="B182" s="28"/>
      <c r="C182" s="34"/>
      <c r="D182" s="28"/>
    </row>
    <row r="183" spans="1:4" x14ac:dyDescent="0.35">
      <c r="A183" s="28"/>
      <c r="B183" s="28"/>
      <c r="C183" s="34"/>
      <c r="D183" s="28"/>
    </row>
    <row r="184" spans="1:4" x14ac:dyDescent="0.35">
      <c r="A184" s="28"/>
      <c r="B184" s="28"/>
      <c r="C184" s="34"/>
      <c r="D184" s="28"/>
    </row>
    <row r="185" spans="1:4" x14ac:dyDescent="0.35">
      <c r="A185" s="28"/>
      <c r="B185" s="28"/>
      <c r="C185" s="34"/>
      <c r="D185" s="28"/>
    </row>
    <row r="186" spans="1:4" x14ac:dyDescent="0.35">
      <c r="A186" s="28"/>
      <c r="B186" s="28"/>
      <c r="C186" s="34"/>
      <c r="D186" s="28"/>
    </row>
    <row r="187" spans="1:4" x14ac:dyDescent="0.35">
      <c r="A187" s="28"/>
      <c r="B187" s="28"/>
      <c r="C187" s="34"/>
      <c r="D187" s="28"/>
    </row>
    <row r="188" spans="1:4" x14ac:dyDescent="0.35">
      <c r="A188" s="28"/>
      <c r="B188" s="28"/>
      <c r="C188" s="34"/>
      <c r="D188" s="28"/>
    </row>
    <row r="189" spans="1:4" x14ac:dyDescent="0.35">
      <c r="A189" s="28"/>
      <c r="B189" s="28"/>
      <c r="C189" s="34"/>
      <c r="D189" s="28"/>
    </row>
    <row r="190" spans="1:4" x14ac:dyDescent="0.35">
      <c r="A190" s="28"/>
      <c r="B190" s="32"/>
      <c r="C190" s="33"/>
      <c r="D190" s="32"/>
    </row>
    <row r="191" spans="1:4" x14ac:dyDescent="0.35">
      <c r="A191" s="28"/>
      <c r="B191" s="32"/>
      <c r="C191" s="33"/>
      <c r="D191" s="32"/>
    </row>
    <row r="192" spans="1:4" x14ac:dyDescent="0.35">
      <c r="A192" s="28"/>
      <c r="B192" s="32"/>
      <c r="C192" s="33"/>
      <c r="D192" s="32"/>
    </row>
    <row r="193" spans="1:4" x14ac:dyDescent="0.35">
      <c r="A193" s="28"/>
      <c r="B193" s="32"/>
      <c r="C193" s="33"/>
      <c r="D193" s="32"/>
    </row>
    <row r="194" spans="1:4" x14ac:dyDescent="0.35">
      <c r="A194" s="28"/>
      <c r="B194" s="32"/>
      <c r="C194" s="33"/>
      <c r="D194" s="32"/>
    </row>
    <row r="195" spans="1:4" x14ac:dyDescent="0.35">
      <c r="A195" s="28"/>
      <c r="B195" s="32"/>
      <c r="C195" s="33"/>
      <c r="D195" s="32"/>
    </row>
    <row r="196" spans="1:4" x14ac:dyDescent="0.35">
      <c r="A196" s="28"/>
      <c r="B196" s="32"/>
      <c r="C196" s="33"/>
      <c r="D196" s="32"/>
    </row>
    <row r="197" spans="1:4" x14ac:dyDescent="0.35">
      <c r="A197" s="28"/>
      <c r="B197" s="32"/>
      <c r="C197" s="33"/>
      <c r="D197" s="32"/>
    </row>
    <row r="198" spans="1:4" x14ac:dyDescent="0.35">
      <c r="A198" s="28"/>
      <c r="B198" s="32"/>
      <c r="C198" s="33"/>
      <c r="D198" s="32"/>
    </row>
    <row r="199" spans="1:4" x14ac:dyDescent="0.35">
      <c r="A199" s="28"/>
      <c r="B199" s="32"/>
      <c r="C199" s="33"/>
      <c r="D199" s="32"/>
    </row>
    <row r="200" spans="1:4" x14ac:dyDescent="0.35">
      <c r="A200" s="28"/>
      <c r="B200" s="32"/>
      <c r="C200" s="33"/>
      <c r="D200" s="32"/>
    </row>
    <row r="201" spans="1:4" x14ac:dyDescent="0.35">
      <c r="A201" s="28"/>
      <c r="B201" s="32"/>
      <c r="C201" s="33"/>
      <c r="D201" s="32"/>
    </row>
    <row r="202" spans="1:4" x14ac:dyDescent="0.35">
      <c r="A202" s="28"/>
      <c r="B202" s="32"/>
      <c r="C202" s="33"/>
      <c r="D202" s="32"/>
    </row>
    <row r="203" spans="1:4" x14ac:dyDescent="0.35">
      <c r="A203" s="28"/>
      <c r="B203" s="32"/>
      <c r="C203" s="33"/>
      <c r="D203" s="32"/>
    </row>
    <row r="204" spans="1:4" x14ac:dyDescent="0.35">
      <c r="A204" s="28"/>
      <c r="B204" s="32"/>
      <c r="C204" s="33"/>
      <c r="D204" s="32"/>
    </row>
    <row r="205" spans="1:4" x14ac:dyDescent="0.35">
      <c r="A205" s="28"/>
      <c r="B205" s="32"/>
      <c r="C205" s="33"/>
      <c r="D205" s="32"/>
    </row>
    <row r="206" spans="1:4" x14ac:dyDescent="0.35">
      <c r="A206" s="28"/>
      <c r="B206" s="32"/>
      <c r="C206" s="33"/>
      <c r="D206" s="32"/>
    </row>
    <row r="207" spans="1:4" x14ac:dyDescent="0.35">
      <c r="A207" s="28"/>
      <c r="B207" s="32"/>
      <c r="C207" s="33"/>
      <c r="D207" s="32"/>
    </row>
    <row r="208" spans="1:4" x14ac:dyDescent="0.35">
      <c r="A208" s="28"/>
      <c r="B208" s="32"/>
      <c r="C208" s="33"/>
      <c r="D208" s="32"/>
    </row>
    <row r="209" spans="1:4" x14ac:dyDescent="0.35">
      <c r="A209" s="28"/>
      <c r="B209" s="32"/>
      <c r="C209" s="33"/>
      <c r="D209" s="32"/>
    </row>
    <row r="210" spans="1:4" x14ac:dyDescent="0.35">
      <c r="A210" s="28"/>
      <c r="B210" s="32"/>
      <c r="C210" s="33"/>
      <c r="D210" s="32"/>
    </row>
    <row r="211" spans="1:4" x14ac:dyDescent="0.35">
      <c r="A211" s="28"/>
      <c r="B211" s="32"/>
      <c r="C211" s="33"/>
      <c r="D211" s="32"/>
    </row>
    <row r="212" spans="1:4" x14ac:dyDescent="0.35">
      <c r="A212" s="28"/>
      <c r="B212" s="32"/>
      <c r="C212" s="33"/>
      <c r="D212" s="32"/>
    </row>
    <row r="213" spans="1:4" x14ac:dyDescent="0.35">
      <c r="A213" s="28"/>
      <c r="B213" s="32"/>
      <c r="C213" s="33"/>
      <c r="D213" s="32"/>
    </row>
    <row r="214" spans="1:4" x14ac:dyDescent="0.35">
      <c r="A214" s="28"/>
      <c r="B214" s="32"/>
      <c r="C214" s="33"/>
      <c r="D214" s="32"/>
    </row>
    <row r="215" spans="1:4" x14ac:dyDescent="0.35">
      <c r="A215" s="28"/>
      <c r="B215" s="32"/>
      <c r="C215" s="33"/>
      <c r="D215" s="32"/>
    </row>
    <row r="216" spans="1:4" x14ac:dyDescent="0.35">
      <c r="A216" s="28"/>
      <c r="B216" s="32"/>
      <c r="C216" s="33"/>
      <c r="D216" s="32"/>
    </row>
    <row r="217" spans="1:4" x14ac:dyDescent="0.35">
      <c r="A217" s="28"/>
      <c r="B217" s="32"/>
      <c r="C217" s="33"/>
      <c r="D217" s="32"/>
    </row>
    <row r="218" spans="1:4" x14ac:dyDescent="0.35">
      <c r="A218" s="28"/>
      <c r="B218" s="32"/>
      <c r="C218" s="33"/>
      <c r="D218" s="32"/>
    </row>
    <row r="219" spans="1:4" x14ac:dyDescent="0.35">
      <c r="A219" s="28"/>
      <c r="B219" s="32"/>
      <c r="C219" s="33"/>
      <c r="D219" s="32"/>
    </row>
    <row r="220" spans="1:4" x14ac:dyDescent="0.35">
      <c r="A220" s="28"/>
      <c r="B220" s="32"/>
      <c r="C220" s="33"/>
      <c r="D220" s="32"/>
    </row>
    <row r="221" spans="1:4" x14ac:dyDescent="0.35">
      <c r="A221" s="28"/>
      <c r="B221" s="32"/>
      <c r="C221" s="33"/>
      <c r="D221" s="32"/>
    </row>
    <row r="222" spans="1:4" x14ac:dyDescent="0.35">
      <c r="A222" s="28"/>
      <c r="B222" s="32"/>
      <c r="C222" s="33"/>
      <c r="D222" s="32"/>
    </row>
    <row r="223" spans="1:4" x14ac:dyDescent="0.35">
      <c r="A223" s="28"/>
      <c r="B223" s="28"/>
      <c r="C223" s="29"/>
    </row>
    <row r="224" spans="1:4" x14ac:dyDescent="0.35">
      <c r="A224" s="28"/>
      <c r="B224" s="28"/>
      <c r="C224" s="29"/>
    </row>
    <row r="225" spans="1:3" x14ac:dyDescent="0.35">
      <c r="A225" s="28"/>
      <c r="B225" s="28"/>
      <c r="C225" s="29"/>
    </row>
    <row r="226" spans="1:3" x14ac:dyDescent="0.35">
      <c r="A226" s="28"/>
      <c r="B226" s="28"/>
      <c r="C226" s="29"/>
    </row>
    <row r="227" spans="1:3" x14ac:dyDescent="0.35">
      <c r="A227" s="28"/>
      <c r="B227" s="28"/>
      <c r="C227" s="29"/>
    </row>
    <row r="228" spans="1:3" x14ac:dyDescent="0.35">
      <c r="A228" s="28"/>
      <c r="B228" s="28"/>
      <c r="C228" s="29"/>
    </row>
    <row r="229" spans="1:3" x14ac:dyDescent="0.35">
      <c r="A229" s="28"/>
      <c r="B229" s="28"/>
      <c r="C229" s="29"/>
    </row>
    <row r="230" spans="1:3" x14ac:dyDescent="0.35">
      <c r="A230" s="28"/>
      <c r="B230" s="28"/>
      <c r="C230" s="29"/>
    </row>
    <row r="231" spans="1:3" x14ac:dyDescent="0.35">
      <c r="A231" s="28"/>
      <c r="B231" s="28"/>
      <c r="C231" s="29"/>
    </row>
    <row r="232" spans="1:3" x14ac:dyDescent="0.35">
      <c r="A232" s="28"/>
      <c r="B232" s="28"/>
      <c r="C232" s="29"/>
    </row>
    <row r="233" spans="1:3" x14ac:dyDescent="0.35">
      <c r="A233" s="28"/>
      <c r="B233" s="28"/>
      <c r="C233" s="29"/>
    </row>
    <row r="234" spans="1:3" x14ac:dyDescent="0.35">
      <c r="A234" s="28"/>
      <c r="B234" s="28"/>
      <c r="C234" s="29"/>
    </row>
    <row r="235" spans="1:3" x14ac:dyDescent="0.35">
      <c r="A235" s="28"/>
      <c r="B235" s="28"/>
      <c r="C235" s="29"/>
    </row>
    <row r="236" spans="1:3" x14ac:dyDescent="0.35">
      <c r="A236" s="28"/>
      <c r="B236" s="28"/>
      <c r="C236" s="29"/>
    </row>
    <row r="237" spans="1:3" x14ac:dyDescent="0.35">
      <c r="A237" s="28"/>
      <c r="B237" s="28"/>
      <c r="C237" s="29"/>
    </row>
    <row r="238" spans="1:3" x14ac:dyDescent="0.35">
      <c r="A238" s="28"/>
      <c r="B238" s="28"/>
      <c r="C238" s="29"/>
    </row>
    <row r="239" spans="1:3" x14ac:dyDescent="0.35">
      <c r="A239" s="28"/>
      <c r="B239" s="28"/>
      <c r="C239" s="29"/>
    </row>
    <row r="240" spans="1:3" x14ac:dyDescent="0.35">
      <c r="A240" s="28"/>
      <c r="B240" s="28"/>
      <c r="C240" s="29"/>
    </row>
    <row r="241" spans="1:3" x14ac:dyDescent="0.35">
      <c r="A241" s="28"/>
      <c r="B241" s="28"/>
      <c r="C241" s="29"/>
    </row>
    <row r="242" spans="1:3" x14ac:dyDescent="0.35">
      <c r="A242" s="28"/>
      <c r="B242" s="28"/>
      <c r="C242" s="29"/>
    </row>
    <row r="243" spans="1:3" x14ac:dyDescent="0.35">
      <c r="A243" s="28"/>
      <c r="B243" s="28"/>
      <c r="C243" s="29"/>
    </row>
    <row r="244" spans="1:3" x14ac:dyDescent="0.35">
      <c r="A244" s="28"/>
      <c r="B244" s="28"/>
      <c r="C244" s="29"/>
    </row>
    <row r="245" spans="1:3" x14ac:dyDescent="0.35">
      <c r="A245" s="28"/>
      <c r="B245" s="28"/>
      <c r="C245" s="29"/>
    </row>
    <row r="246" spans="1:3" x14ac:dyDescent="0.35">
      <c r="A246" s="28"/>
      <c r="B246" s="28"/>
      <c r="C246" s="29"/>
    </row>
    <row r="247" spans="1:3" x14ac:dyDescent="0.35">
      <c r="A247" s="28"/>
      <c r="B247" s="28"/>
      <c r="C247" s="29"/>
    </row>
    <row r="248" spans="1:3" x14ac:dyDescent="0.35">
      <c r="A248" s="28"/>
      <c r="B248" s="28"/>
      <c r="C248" s="29"/>
    </row>
    <row r="249" spans="1:3" x14ac:dyDescent="0.35">
      <c r="A249" s="28"/>
      <c r="B249" s="28"/>
      <c r="C249" s="29"/>
    </row>
    <row r="250" spans="1:3" x14ac:dyDescent="0.35">
      <c r="A250" s="28"/>
      <c r="B250" s="28"/>
      <c r="C250" s="29"/>
    </row>
    <row r="251" spans="1:3" x14ac:dyDescent="0.35">
      <c r="A251" s="28"/>
      <c r="B251" s="28"/>
      <c r="C251" s="29"/>
    </row>
    <row r="252" spans="1:3" x14ac:dyDescent="0.35">
      <c r="A252" s="28"/>
      <c r="B252" s="28"/>
      <c r="C252" s="29"/>
    </row>
    <row r="253" spans="1:3" x14ac:dyDescent="0.35">
      <c r="A253" s="28"/>
      <c r="B253" s="28"/>
      <c r="C253" s="2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213"/>
  <sheetViews>
    <sheetView workbookViewId="0">
      <selection sqref="A1:A1048576"/>
    </sheetView>
  </sheetViews>
  <sheetFormatPr defaultColWidth="8.54296875" defaultRowHeight="14.5" x14ac:dyDescent="0.35"/>
  <cols>
    <col min="1" max="1" width="9.1796875"/>
    <col min="2" max="2" width="22.26953125" customWidth="1"/>
    <col min="3" max="3" width="19" customWidth="1"/>
  </cols>
  <sheetData>
    <row r="1" spans="1:3" x14ac:dyDescent="0.35">
      <c r="A1" t="s">
        <v>6871</v>
      </c>
      <c r="B1" t="s">
        <v>6875</v>
      </c>
      <c r="C1" t="s">
        <v>6873</v>
      </c>
    </row>
    <row r="2" spans="1:3" x14ac:dyDescent="0.35">
      <c r="A2" s="28">
        <v>83204</v>
      </c>
      <c r="B2" s="28" t="s">
        <v>7195</v>
      </c>
      <c r="C2" s="34">
        <v>80</v>
      </c>
    </row>
    <row r="3" spans="1:3" x14ac:dyDescent="0.35">
      <c r="A3" s="28">
        <v>110595</v>
      </c>
      <c r="B3" s="28" t="s">
        <v>7196</v>
      </c>
      <c r="C3" s="34">
        <v>68</v>
      </c>
    </row>
    <row r="4" spans="1:3" x14ac:dyDescent="0.35">
      <c r="A4" s="28" t="s">
        <v>7386</v>
      </c>
      <c r="B4" s="28" t="s">
        <v>7197</v>
      </c>
      <c r="C4" s="34">
        <v>93</v>
      </c>
    </row>
    <row r="5" spans="1:3" x14ac:dyDescent="0.35">
      <c r="A5" s="28">
        <v>66730</v>
      </c>
      <c r="B5" s="28" t="s">
        <v>7198</v>
      </c>
      <c r="C5" s="34">
        <v>65</v>
      </c>
    </row>
    <row r="6" spans="1:3" x14ac:dyDescent="0.35">
      <c r="A6" s="28">
        <v>90948</v>
      </c>
      <c r="B6" s="28" t="s">
        <v>7199</v>
      </c>
      <c r="C6" s="34">
        <v>78</v>
      </c>
    </row>
    <row r="7" spans="1:3" x14ac:dyDescent="0.35">
      <c r="A7" s="28">
        <v>104710</v>
      </c>
      <c r="B7" s="28" t="s">
        <v>7200</v>
      </c>
      <c r="C7" s="34">
        <v>75</v>
      </c>
    </row>
    <row r="8" spans="1:3" x14ac:dyDescent="0.35">
      <c r="A8" s="28">
        <v>122682</v>
      </c>
      <c r="B8" s="28" t="s">
        <v>7201</v>
      </c>
      <c r="C8" s="34">
        <v>66</v>
      </c>
    </row>
    <row r="9" spans="1:3" x14ac:dyDescent="0.35">
      <c r="A9" s="28">
        <v>123884</v>
      </c>
      <c r="B9" s="28" t="s">
        <v>7202</v>
      </c>
      <c r="C9" s="34">
        <v>81</v>
      </c>
    </row>
    <row r="10" spans="1:3" x14ac:dyDescent="0.35">
      <c r="A10" s="28">
        <v>84275</v>
      </c>
      <c r="B10" s="28" t="s">
        <v>7203</v>
      </c>
      <c r="C10" s="34">
        <v>73</v>
      </c>
    </row>
    <row r="11" spans="1:3" x14ac:dyDescent="0.35">
      <c r="A11" s="28">
        <v>8574</v>
      </c>
      <c r="B11" s="28" t="s">
        <v>7204</v>
      </c>
      <c r="C11" s="34">
        <v>89</v>
      </c>
    </row>
    <row r="12" spans="1:3" x14ac:dyDescent="0.35">
      <c r="A12" s="28">
        <v>110200</v>
      </c>
      <c r="B12" s="28" t="s">
        <v>7205</v>
      </c>
      <c r="C12" s="34">
        <v>88</v>
      </c>
    </row>
    <row r="13" spans="1:3" x14ac:dyDescent="0.35">
      <c r="A13" s="28">
        <v>115788</v>
      </c>
      <c r="B13" s="28" t="s">
        <v>7206</v>
      </c>
      <c r="C13" s="34">
        <v>83</v>
      </c>
    </row>
    <row r="14" spans="1:3" x14ac:dyDescent="0.35">
      <c r="A14" s="28">
        <v>105062</v>
      </c>
      <c r="B14" s="28" t="s">
        <v>7207</v>
      </c>
      <c r="C14" s="34">
        <v>91</v>
      </c>
    </row>
    <row r="15" spans="1:3" x14ac:dyDescent="0.35">
      <c r="A15" s="28">
        <v>59717</v>
      </c>
      <c r="B15" s="28" t="s">
        <v>7208</v>
      </c>
      <c r="C15" s="34">
        <v>64</v>
      </c>
    </row>
    <row r="16" spans="1:3" x14ac:dyDescent="0.35">
      <c r="A16" s="28">
        <v>115018</v>
      </c>
      <c r="B16" s="28" t="s">
        <v>7209</v>
      </c>
      <c r="C16" s="34">
        <v>77</v>
      </c>
    </row>
    <row r="17" spans="1:3" x14ac:dyDescent="0.35">
      <c r="A17" s="28">
        <v>85329</v>
      </c>
      <c r="B17" s="28" t="s">
        <v>7210</v>
      </c>
      <c r="C17" s="34">
        <v>80</v>
      </c>
    </row>
    <row r="18" spans="1:3" x14ac:dyDescent="0.35">
      <c r="A18" s="28">
        <v>71507</v>
      </c>
      <c r="B18" s="28" t="s">
        <v>7211</v>
      </c>
      <c r="C18" s="34">
        <v>83</v>
      </c>
    </row>
    <row r="19" spans="1:3" x14ac:dyDescent="0.35">
      <c r="A19" s="28">
        <v>73741</v>
      </c>
      <c r="B19" s="28" t="s">
        <v>7212</v>
      </c>
      <c r="C19" s="34">
        <v>89</v>
      </c>
    </row>
    <row r="20" spans="1:3" x14ac:dyDescent="0.35">
      <c r="A20" s="28">
        <v>67762</v>
      </c>
      <c r="B20" s="28" t="s">
        <v>7213</v>
      </c>
      <c r="C20" s="34">
        <v>71</v>
      </c>
    </row>
    <row r="21" spans="1:3" x14ac:dyDescent="0.35">
      <c r="A21" s="28">
        <v>114307</v>
      </c>
      <c r="B21" s="28" t="s">
        <v>7214</v>
      </c>
      <c r="C21" s="34">
        <v>82</v>
      </c>
    </row>
    <row r="22" spans="1:3" x14ac:dyDescent="0.35">
      <c r="A22" s="28">
        <v>137389</v>
      </c>
      <c r="B22" s="28" t="s">
        <v>7215</v>
      </c>
      <c r="C22" s="34">
        <v>68</v>
      </c>
    </row>
    <row r="23" spans="1:3" x14ac:dyDescent="0.35">
      <c r="A23" s="28">
        <v>95598</v>
      </c>
      <c r="B23" s="28" t="s">
        <v>7216</v>
      </c>
      <c r="C23" s="34">
        <v>78</v>
      </c>
    </row>
    <row r="24" spans="1:3" x14ac:dyDescent="0.35">
      <c r="A24" s="28">
        <v>110569</v>
      </c>
      <c r="B24" s="28" t="s">
        <v>7217</v>
      </c>
      <c r="C24" s="34">
        <v>85</v>
      </c>
    </row>
    <row r="25" spans="1:3" x14ac:dyDescent="0.35">
      <c r="A25" s="28">
        <v>142600</v>
      </c>
      <c r="B25" s="28" t="s">
        <v>7218</v>
      </c>
      <c r="C25" s="34">
        <v>82</v>
      </c>
    </row>
    <row r="26" spans="1:3" x14ac:dyDescent="0.35">
      <c r="A26" s="28">
        <v>101801</v>
      </c>
      <c r="B26" s="28" t="s">
        <v>7219</v>
      </c>
      <c r="C26" s="34">
        <v>87</v>
      </c>
    </row>
    <row r="27" spans="1:3" x14ac:dyDescent="0.35">
      <c r="A27" s="28">
        <v>116399</v>
      </c>
      <c r="B27" s="28" t="s">
        <v>7220</v>
      </c>
      <c r="C27" s="34">
        <v>77</v>
      </c>
    </row>
    <row r="28" spans="1:3" x14ac:dyDescent="0.35">
      <c r="A28" s="28">
        <v>110109</v>
      </c>
      <c r="B28" s="28" t="s">
        <v>7221</v>
      </c>
      <c r="C28" s="34">
        <v>77</v>
      </c>
    </row>
    <row r="29" spans="1:3" x14ac:dyDescent="0.35">
      <c r="A29" s="28">
        <v>132564</v>
      </c>
      <c r="B29" s="28" t="s">
        <v>7222</v>
      </c>
      <c r="C29" s="34">
        <v>86</v>
      </c>
    </row>
    <row r="30" spans="1:3" x14ac:dyDescent="0.35">
      <c r="A30" s="28">
        <v>70470</v>
      </c>
      <c r="B30" s="28" t="s">
        <v>7223</v>
      </c>
      <c r="C30" s="34">
        <v>84</v>
      </c>
    </row>
    <row r="31" spans="1:3" x14ac:dyDescent="0.35">
      <c r="A31" s="28">
        <v>71239</v>
      </c>
      <c r="B31" s="28" t="s">
        <v>7224</v>
      </c>
      <c r="C31" s="34">
        <v>57</v>
      </c>
    </row>
    <row r="32" spans="1:3" x14ac:dyDescent="0.35">
      <c r="A32" s="28">
        <v>131025</v>
      </c>
      <c r="B32" s="28" t="s">
        <v>7225</v>
      </c>
      <c r="C32" s="34">
        <v>72</v>
      </c>
    </row>
    <row r="33" spans="1:3" x14ac:dyDescent="0.35">
      <c r="A33" s="28">
        <v>134756</v>
      </c>
      <c r="B33" s="28" t="s">
        <v>7226</v>
      </c>
      <c r="C33" s="34">
        <v>74</v>
      </c>
    </row>
    <row r="34" spans="1:3" x14ac:dyDescent="0.35">
      <c r="A34" s="28">
        <v>138030</v>
      </c>
      <c r="B34" s="28" t="s">
        <v>7227</v>
      </c>
      <c r="C34" s="34">
        <v>91</v>
      </c>
    </row>
    <row r="35" spans="1:3" x14ac:dyDescent="0.35">
      <c r="A35" s="28">
        <v>139552</v>
      </c>
      <c r="B35" s="28" t="s">
        <v>7228</v>
      </c>
      <c r="C35" s="34">
        <v>57</v>
      </c>
    </row>
    <row r="36" spans="1:3" x14ac:dyDescent="0.35">
      <c r="A36" s="28">
        <v>139337</v>
      </c>
      <c r="B36" s="28" t="s">
        <v>7229</v>
      </c>
      <c r="C36" s="34">
        <v>66</v>
      </c>
    </row>
    <row r="37" spans="1:3" x14ac:dyDescent="0.35">
      <c r="A37" s="28">
        <v>121937</v>
      </c>
      <c r="B37" s="28" t="s">
        <v>7230</v>
      </c>
      <c r="C37" s="34">
        <v>84</v>
      </c>
    </row>
    <row r="38" spans="1:3" x14ac:dyDescent="0.35">
      <c r="A38" s="28">
        <v>116603</v>
      </c>
      <c r="B38" s="28" t="s">
        <v>7231</v>
      </c>
      <c r="C38" s="34">
        <v>70</v>
      </c>
    </row>
    <row r="39" spans="1:3" x14ac:dyDescent="0.35">
      <c r="A39" s="28">
        <v>108001</v>
      </c>
      <c r="B39" s="28" t="s">
        <v>7232</v>
      </c>
      <c r="C39" s="34">
        <v>90</v>
      </c>
    </row>
    <row r="40" spans="1:3" x14ac:dyDescent="0.35">
      <c r="A40" s="28">
        <v>125986</v>
      </c>
      <c r="B40" s="28" t="s">
        <v>7233</v>
      </c>
      <c r="C40" s="34">
        <v>72</v>
      </c>
    </row>
    <row r="41" spans="1:3" x14ac:dyDescent="0.35">
      <c r="A41" s="28">
        <v>49956</v>
      </c>
      <c r="B41" s="28" t="s">
        <v>7234</v>
      </c>
      <c r="C41" s="34">
        <v>87</v>
      </c>
    </row>
    <row r="42" spans="1:3" x14ac:dyDescent="0.35">
      <c r="A42" s="28">
        <v>122464</v>
      </c>
      <c r="B42" s="28" t="s">
        <v>7235</v>
      </c>
      <c r="C42" s="34">
        <v>87</v>
      </c>
    </row>
    <row r="43" spans="1:3" x14ac:dyDescent="0.35">
      <c r="A43" s="28">
        <v>105770</v>
      </c>
      <c r="B43" s="28" t="s">
        <v>7236</v>
      </c>
      <c r="C43" s="34">
        <v>98</v>
      </c>
    </row>
    <row r="44" spans="1:3" x14ac:dyDescent="0.35">
      <c r="A44" s="28">
        <v>131169</v>
      </c>
      <c r="B44" s="28" t="s">
        <v>7237</v>
      </c>
      <c r="C44" s="34">
        <v>79</v>
      </c>
    </row>
    <row r="45" spans="1:3" x14ac:dyDescent="0.35">
      <c r="A45" s="28">
        <v>125785</v>
      </c>
      <c r="B45" s="28" t="s">
        <v>7238</v>
      </c>
      <c r="C45" s="34">
        <v>95</v>
      </c>
    </row>
    <row r="46" spans="1:3" x14ac:dyDescent="0.35">
      <c r="A46" s="28">
        <v>118348</v>
      </c>
      <c r="B46" s="28" t="s">
        <v>7239</v>
      </c>
      <c r="C46" s="34">
        <v>93</v>
      </c>
    </row>
    <row r="47" spans="1:3" x14ac:dyDescent="0.35">
      <c r="A47" s="28">
        <v>138613</v>
      </c>
      <c r="B47" s="28" t="s">
        <v>7240</v>
      </c>
      <c r="C47" s="34">
        <v>74</v>
      </c>
    </row>
    <row r="48" spans="1:3" x14ac:dyDescent="0.35">
      <c r="A48" s="28">
        <v>111854</v>
      </c>
      <c r="B48" s="28" t="s">
        <v>7241</v>
      </c>
      <c r="C48" s="34">
        <v>83</v>
      </c>
    </row>
    <row r="49" spans="1:3" x14ac:dyDescent="0.35">
      <c r="A49" s="28">
        <v>121644</v>
      </c>
      <c r="B49" s="28" t="s">
        <v>7242</v>
      </c>
      <c r="C49" s="34">
        <v>64</v>
      </c>
    </row>
    <row r="50" spans="1:3" x14ac:dyDescent="0.35">
      <c r="A50" s="28">
        <v>108393</v>
      </c>
      <c r="B50" s="28" t="s">
        <v>7243</v>
      </c>
      <c r="C50" s="34">
        <v>87</v>
      </c>
    </row>
    <row r="51" spans="1:3" x14ac:dyDescent="0.35">
      <c r="A51" s="28">
        <v>85367</v>
      </c>
      <c r="B51" s="28" t="s">
        <v>7244</v>
      </c>
      <c r="C51" s="34">
        <v>78</v>
      </c>
    </row>
    <row r="52" spans="1:3" x14ac:dyDescent="0.35">
      <c r="A52" s="28">
        <v>136148</v>
      </c>
      <c r="B52" s="28" t="s">
        <v>7245</v>
      </c>
      <c r="C52" s="34">
        <v>77</v>
      </c>
    </row>
    <row r="53" spans="1:3" x14ac:dyDescent="0.35">
      <c r="A53" s="28">
        <v>108590</v>
      </c>
      <c r="B53" s="28" t="s">
        <v>7246</v>
      </c>
      <c r="C53" s="34">
        <v>94</v>
      </c>
    </row>
    <row r="54" spans="1:3" x14ac:dyDescent="0.35">
      <c r="A54" s="28">
        <v>134988</v>
      </c>
      <c r="B54" s="28" t="s">
        <v>7247</v>
      </c>
      <c r="C54" s="34">
        <v>80</v>
      </c>
    </row>
    <row r="55" spans="1:3" x14ac:dyDescent="0.35">
      <c r="A55" s="28">
        <v>86557</v>
      </c>
      <c r="B55" s="28" t="s">
        <v>7248</v>
      </c>
      <c r="C55" s="34">
        <v>75</v>
      </c>
    </row>
    <row r="56" spans="1:3" x14ac:dyDescent="0.35">
      <c r="A56" s="28">
        <v>134080</v>
      </c>
      <c r="B56" s="28" t="s">
        <v>7249</v>
      </c>
      <c r="C56" s="34">
        <v>68</v>
      </c>
    </row>
    <row r="57" spans="1:3" x14ac:dyDescent="0.35">
      <c r="A57" s="28">
        <v>136147</v>
      </c>
      <c r="B57" s="28" t="s">
        <v>7250</v>
      </c>
      <c r="C57" s="34">
        <v>83</v>
      </c>
    </row>
    <row r="58" spans="1:3" x14ac:dyDescent="0.35">
      <c r="A58" s="28">
        <v>39914</v>
      </c>
      <c r="B58" s="28" t="s">
        <v>7251</v>
      </c>
      <c r="C58" s="34">
        <v>77</v>
      </c>
    </row>
    <row r="59" spans="1:3" x14ac:dyDescent="0.35">
      <c r="A59" s="28">
        <v>91579</v>
      </c>
      <c r="B59" s="28" t="s">
        <v>7252</v>
      </c>
      <c r="C59" s="34">
        <v>89</v>
      </c>
    </row>
    <row r="60" spans="1:3" x14ac:dyDescent="0.35">
      <c r="A60" s="28">
        <v>124370</v>
      </c>
      <c r="B60" s="28" t="s">
        <v>7253</v>
      </c>
      <c r="C60" s="34">
        <v>92</v>
      </c>
    </row>
    <row r="61" spans="1:3" x14ac:dyDescent="0.35">
      <c r="A61" s="28">
        <v>136620</v>
      </c>
      <c r="B61" s="28" t="s">
        <v>7254</v>
      </c>
      <c r="C61" s="34">
        <v>81</v>
      </c>
    </row>
    <row r="62" spans="1:3" x14ac:dyDescent="0.35">
      <c r="A62" s="28">
        <v>111309</v>
      </c>
      <c r="B62" s="28" t="s">
        <v>7255</v>
      </c>
      <c r="C62" s="34">
        <v>80</v>
      </c>
    </row>
    <row r="63" spans="1:3" x14ac:dyDescent="0.35">
      <c r="A63" s="28">
        <v>128781</v>
      </c>
      <c r="B63" s="28" t="s">
        <v>7256</v>
      </c>
      <c r="C63" s="34">
        <v>87</v>
      </c>
    </row>
    <row r="64" spans="1:3" x14ac:dyDescent="0.35">
      <c r="A64" s="28">
        <v>117536</v>
      </c>
      <c r="B64" s="28" t="s">
        <v>7257</v>
      </c>
      <c r="C64" s="34">
        <v>71</v>
      </c>
    </row>
    <row r="65" spans="1:3" x14ac:dyDescent="0.35">
      <c r="A65" s="28">
        <v>124600</v>
      </c>
      <c r="B65" s="28" t="s">
        <v>7192</v>
      </c>
      <c r="C65" s="34">
        <v>69</v>
      </c>
    </row>
    <row r="66" spans="1:3" x14ac:dyDescent="0.35">
      <c r="A66" s="28">
        <v>127228</v>
      </c>
      <c r="B66" s="28" t="s">
        <v>7258</v>
      </c>
      <c r="C66" s="34">
        <v>93</v>
      </c>
    </row>
    <row r="67" spans="1:3" x14ac:dyDescent="0.35">
      <c r="A67" s="28">
        <v>14756</v>
      </c>
      <c r="B67" s="28" t="s">
        <v>7259</v>
      </c>
      <c r="C67" s="34">
        <v>76</v>
      </c>
    </row>
    <row r="68" spans="1:3" x14ac:dyDescent="0.35">
      <c r="A68" s="28">
        <v>5000</v>
      </c>
      <c r="B68" s="28" t="s">
        <v>7260</v>
      </c>
      <c r="C68" s="34">
        <v>75</v>
      </c>
    </row>
    <row r="69" spans="1:3" x14ac:dyDescent="0.35">
      <c r="A69" s="28">
        <v>61857</v>
      </c>
      <c r="B69" s="28" t="s">
        <v>7261</v>
      </c>
      <c r="C69" s="34">
        <v>87</v>
      </c>
    </row>
    <row r="70" spans="1:3" x14ac:dyDescent="0.35">
      <c r="A70" s="28">
        <v>106628</v>
      </c>
      <c r="B70" s="28" t="s">
        <v>7262</v>
      </c>
      <c r="C70" s="34">
        <v>71</v>
      </c>
    </row>
    <row r="71" spans="1:3" x14ac:dyDescent="0.35">
      <c r="A71" s="28">
        <v>106641</v>
      </c>
      <c r="B71" s="28" t="s">
        <v>7263</v>
      </c>
      <c r="C71" s="34">
        <v>75</v>
      </c>
    </row>
    <row r="72" spans="1:3" x14ac:dyDescent="0.35">
      <c r="A72" s="28">
        <v>138867</v>
      </c>
      <c r="B72" s="28" t="s">
        <v>7264</v>
      </c>
      <c r="C72" s="34">
        <v>78</v>
      </c>
    </row>
    <row r="73" spans="1:3" x14ac:dyDescent="0.35">
      <c r="A73" s="28">
        <v>138866</v>
      </c>
      <c r="B73" s="28" t="s">
        <v>7265</v>
      </c>
      <c r="C73" s="34">
        <v>69</v>
      </c>
    </row>
    <row r="74" spans="1:3" x14ac:dyDescent="0.35">
      <c r="A74" s="28">
        <v>134506</v>
      </c>
      <c r="B74" s="28" t="s">
        <v>7266</v>
      </c>
      <c r="C74" s="34">
        <v>85</v>
      </c>
    </row>
    <row r="75" spans="1:3" x14ac:dyDescent="0.35">
      <c r="A75" s="28">
        <v>110030</v>
      </c>
      <c r="B75" s="28" t="s">
        <v>7267</v>
      </c>
      <c r="C75" s="34">
        <v>78</v>
      </c>
    </row>
    <row r="76" spans="1:3" x14ac:dyDescent="0.35">
      <c r="A76" s="28">
        <v>83751</v>
      </c>
      <c r="B76" s="28" t="s">
        <v>7268</v>
      </c>
      <c r="C76" s="34">
        <v>79</v>
      </c>
    </row>
    <row r="77" spans="1:3" x14ac:dyDescent="0.35">
      <c r="A77" s="28">
        <v>139463</v>
      </c>
      <c r="B77" s="28" t="s">
        <v>7269</v>
      </c>
      <c r="C77" s="34">
        <v>77</v>
      </c>
    </row>
    <row r="78" spans="1:3" x14ac:dyDescent="0.35">
      <c r="A78" s="28">
        <v>120174</v>
      </c>
      <c r="B78" s="28" t="s">
        <v>7270</v>
      </c>
      <c r="C78" s="34">
        <v>69</v>
      </c>
    </row>
    <row r="79" spans="1:3" x14ac:dyDescent="0.35">
      <c r="A79" s="28">
        <v>107280</v>
      </c>
      <c r="B79" s="28" t="s">
        <v>7271</v>
      </c>
      <c r="C79" s="34">
        <v>87</v>
      </c>
    </row>
    <row r="80" spans="1:3" x14ac:dyDescent="0.35">
      <c r="A80" s="28">
        <v>115780</v>
      </c>
      <c r="B80" s="28" t="s">
        <v>7272</v>
      </c>
      <c r="C80" s="34">
        <v>67</v>
      </c>
    </row>
    <row r="81" spans="1:3" x14ac:dyDescent="0.35">
      <c r="A81" s="28">
        <v>140943</v>
      </c>
      <c r="B81" s="28" t="s">
        <v>7273</v>
      </c>
      <c r="C81" s="34">
        <v>84</v>
      </c>
    </row>
    <row r="82" spans="1:3" x14ac:dyDescent="0.35">
      <c r="A82" s="28">
        <v>125734</v>
      </c>
      <c r="B82" s="28" t="s">
        <v>7274</v>
      </c>
      <c r="C82" s="34">
        <v>86</v>
      </c>
    </row>
    <row r="83" spans="1:3" x14ac:dyDescent="0.35">
      <c r="A83" s="28">
        <v>124000</v>
      </c>
      <c r="B83" s="28" t="s">
        <v>7275</v>
      </c>
      <c r="C83" s="34">
        <v>73</v>
      </c>
    </row>
    <row r="84" spans="1:3" x14ac:dyDescent="0.35">
      <c r="A84" s="28">
        <v>118844</v>
      </c>
      <c r="B84" s="28" t="s">
        <v>7276</v>
      </c>
      <c r="C84" s="34">
        <v>84</v>
      </c>
    </row>
    <row r="85" spans="1:3" x14ac:dyDescent="0.35">
      <c r="A85" s="28">
        <v>83557</v>
      </c>
      <c r="B85" s="28" t="s">
        <v>7277</v>
      </c>
      <c r="C85" s="34">
        <v>90</v>
      </c>
    </row>
    <row r="86" spans="1:3" x14ac:dyDescent="0.35">
      <c r="A86" s="28">
        <v>100717</v>
      </c>
      <c r="B86" s="28" t="s">
        <v>7278</v>
      </c>
      <c r="C86" s="34">
        <v>82</v>
      </c>
    </row>
    <row r="87" spans="1:3" x14ac:dyDescent="0.35">
      <c r="A87" s="28">
        <v>139288</v>
      </c>
      <c r="B87" s="28" t="s">
        <v>7279</v>
      </c>
      <c r="C87" s="34">
        <v>66</v>
      </c>
    </row>
    <row r="88" spans="1:3" x14ac:dyDescent="0.35">
      <c r="A88" s="28">
        <v>114600</v>
      </c>
      <c r="B88" s="28" t="s">
        <v>7280</v>
      </c>
      <c r="C88" s="34">
        <v>81</v>
      </c>
    </row>
    <row r="89" spans="1:3" x14ac:dyDescent="0.35">
      <c r="A89" s="28">
        <v>89952</v>
      </c>
      <c r="B89" s="28" t="s">
        <v>7281</v>
      </c>
      <c r="C89" s="34">
        <v>80</v>
      </c>
    </row>
    <row r="90" spans="1:3" x14ac:dyDescent="0.35">
      <c r="A90" s="28">
        <v>99093</v>
      </c>
      <c r="B90" s="28" t="s">
        <v>7282</v>
      </c>
      <c r="C90" s="34">
        <v>81</v>
      </c>
    </row>
    <row r="91" spans="1:3" x14ac:dyDescent="0.35">
      <c r="A91" s="28">
        <v>133354</v>
      </c>
      <c r="B91" s="28" t="s">
        <v>7283</v>
      </c>
      <c r="C91" s="34">
        <v>75</v>
      </c>
    </row>
    <row r="92" spans="1:3" x14ac:dyDescent="0.35">
      <c r="A92" s="28">
        <v>107743</v>
      </c>
      <c r="B92" s="28" t="s">
        <v>7284</v>
      </c>
      <c r="C92" s="34">
        <v>90</v>
      </c>
    </row>
    <row r="93" spans="1:3" x14ac:dyDescent="0.35">
      <c r="A93" s="28">
        <v>17045</v>
      </c>
      <c r="B93" s="28" t="s">
        <v>7285</v>
      </c>
      <c r="C93" s="34">
        <v>89</v>
      </c>
    </row>
    <row r="94" spans="1:3" x14ac:dyDescent="0.35">
      <c r="A94" s="28">
        <v>117642</v>
      </c>
      <c r="B94" s="28" t="s">
        <v>7286</v>
      </c>
      <c r="C94" s="34">
        <v>85</v>
      </c>
    </row>
    <row r="95" spans="1:3" x14ac:dyDescent="0.35">
      <c r="A95" s="28">
        <v>125951</v>
      </c>
      <c r="B95" s="28" t="s">
        <v>7287</v>
      </c>
      <c r="C95" s="34">
        <v>89</v>
      </c>
    </row>
    <row r="96" spans="1:3" x14ac:dyDescent="0.35">
      <c r="A96" s="28">
        <v>125952</v>
      </c>
      <c r="B96" s="28" t="s">
        <v>7288</v>
      </c>
      <c r="C96" s="34">
        <v>81</v>
      </c>
    </row>
    <row r="97" spans="1:3" x14ac:dyDescent="0.35">
      <c r="A97" s="28">
        <v>73876</v>
      </c>
      <c r="B97" s="28" t="s">
        <v>7289</v>
      </c>
      <c r="C97" s="34">
        <v>91</v>
      </c>
    </row>
    <row r="98" spans="1:3" x14ac:dyDescent="0.35">
      <c r="A98" s="28">
        <v>127058</v>
      </c>
      <c r="B98" s="28" t="s">
        <v>7290</v>
      </c>
      <c r="C98" s="34">
        <v>69</v>
      </c>
    </row>
    <row r="99" spans="1:3" x14ac:dyDescent="0.35">
      <c r="A99" s="28">
        <v>127777</v>
      </c>
      <c r="B99" s="28" t="s">
        <v>7291</v>
      </c>
      <c r="C99" s="34">
        <v>76</v>
      </c>
    </row>
    <row r="100" spans="1:3" x14ac:dyDescent="0.35">
      <c r="A100" s="28">
        <v>73163</v>
      </c>
      <c r="B100" s="28" t="s">
        <v>7292</v>
      </c>
      <c r="C100" s="34">
        <v>68</v>
      </c>
    </row>
    <row r="101" spans="1:3" x14ac:dyDescent="0.35">
      <c r="A101" s="28">
        <v>139554</v>
      </c>
      <c r="B101" s="28" t="s">
        <v>7293</v>
      </c>
      <c r="C101" s="34">
        <v>73</v>
      </c>
    </row>
    <row r="102" spans="1:3" x14ac:dyDescent="0.35">
      <c r="A102" s="28">
        <v>40271</v>
      </c>
      <c r="B102" s="28" t="s">
        <v>7294</v>
      </c>
      <c r="C102" s="34">
        <v>77</v>
      </c>
    </row>
    <row r="103" spans="1:3" x14ac:dyDescent="0.35">
      <c r="A103" s="28">
        <v>108102</v>
      </c>
      <c r="B103" s="28" t="s">
        <v>7295</v>
      </c>
      <c r="C103" s="34">
        <v>77</v>
      </c>
    </row>
    <row r="104" spans="1:3" x14ac:dyDescent="0.35">
      <c r="A104" s="28">
        <v>134099</v>
      </c>
      <c r="B104" s="28" t="s">
        <v>7296</v>
      </c>
      <c r="C104" s="34">
        <v>56</v>
      </c>
    </row>
    <row r="105" spans="1:3" x14ac:dyDescent="0.35">
      <c r="A105" s="28">
        <v>139958</v>
      </c>
      <c r="B105" s="28" t="s">
        <v>7297</v>
      </c>
      <c r="C105" s="34">
        <v>81</v>
      </c>
    </row>
    <row r="106" spans="1:3" x14ac:dyDescent="0.35">
      <c r="A106" s="28">
        <v>139500</v>
      </c>
      <c r="B106" s="28" t="s">
        <v>7298</v>
      </c>
      <c r="C106" s="34">
        <v>73</v>
      </c>
    </row>
    <row r="107" spans="1:3" x14ac:dyDescent="0.35">
      <c r="A107" s="28">
        <v>123231</v>
      </c>
      <c r="B107" s="28" t="s">
        <v>7299</v>
      </c>
      <c r="C107" s="34">
        <v>73</v>
      </c>
    </row>
    <row r="108" spans="1:3" x14ac:dyDescent="0.35">
      <c r="A108" s="28">
        <v>127744</v>
      </c>
      <c r="B108" s="28" t="s">
        <v>7300</v>
      </c>
      <c r="C108" s="34">
        <v>68</v>
      </c>
    </row>
    <row r="109" spans="1:3" x14ac:dyDescent="0.35">
      <c r="A109" s="28">
        <v>123558</v>
      </c>
      <c r="B109" s="28" t="s">
        <v>7301</v>
      </c>
      <c r="C109" s="34">
        <v>79</v>
      </c>
    </row>
    <row r="110" spans="1:3" x14ac:dyDescent="0.35">
      <c r="A110" s="28">
        <v>105588</v>
      </c>
      <c r="B110" s="28" t="s">
        <v>7302</v>
      </c>
      <c r="C110" s="34">
        <v>76</v>
      </c>
    </row>
    <row r="111" spans="1:3" x14ac:dyDescent="0.35">
      <c r="A111" s="28">
        <v>4730</v>
      </c>
      <c r="B111" s="28" t="s">
        <v>7303</v>
      </c>
      <c r="C111" s="34">
        <v>86</v>
      </c>
    </row>
    <row r="112" spans="1:3" x14ac:dyDescent="0.35">
      <c r="A112" s="28">
        <v>50249</v>
      </c>
      <c r="B112" s="28" t="s">
        <v>7304</v>
      </c>
      <c r="C112" s="34">
        <v>79</v>
      </c>
    </row>
    <row r="113" spans="1:4" x14ac:dyDescent="0.35">
      <c r="A113" s="28">
        <v>91846</v>
      </c>
      <c r="B113" s="28" t="s">
        <v>7305</v>
      </c>
      <c r="C113" s="34">
        <v>58</v>
      </c>
    </row>
    <row r="114" spans="1:4" x14ac:dyDescent="0.35">
      <c r="A114" s="28">
        <v>139817</v>
      </c>
      <c r="B114" s="28" t="s">
        <v>7306</v>
      </c>
      <c r="C114" s="34">
        <v>74</v>
      </c>
    </row>
    <row r="115" spans="1:4" x14ac:dyDescent="0.35">
      <c r="A115" s="28">
        <v>102412</v>
      </c>
      <c r="B115" s="28" t="s">
        <v>7307</v>
      </c>
      <c r="C115" s="34">
        <v>70</v>
      </c>
    </row>
    <row r="116" spans="1:4" x14ac:dyDescent="0.35">
      <c r="A116" s="28">
        <v>104353</v>
      </c>
      <c r="B116" s="28" t="s">
        <v>7308</v>
      </c>
      <c r="C116" s="34">
        <v>69</v>
      </c>
    </row>
    <row r="117" spans="1:4" x14ac:dyDescent="0.35">
      <c r="A117" s="28">
        <v>110965</v>
      </c>
      <c r="B117" s="28" t="s">
        <v>7309</v>
      </c>
      <c r="C117" s="34">
        <v>88</v>
      </c>
    </row>
    <row r="118" spans="1:4" x14ac:dyDescent="0.35">
      <c r="A118" s="28">
        <v>87112</v>
      </c>
      <c r="B118" s="28" t="s">
        <v>7310</v>
      </c>
      <c r="C118" s="34">
        <v>86</v>
      </c>
      <c r="D118" t="s">
        <v>6876</v>
      </c>
    </row>
    <row r="119" spans="1:4" x14ac:dyDescent="0.35">
      <c r="A119" s="28">
        <v>105787</v>
      </c>
      <c r="B119" s="28" t="s">
        <v>7311</v>
      </c>
      <c r="C119" s="34">
        <v>77</v>
      </c>
    </row>
    <row r="120" spans="1:4" x14ac:dyDescent="0.35">
      <c r="A120" s="28">
        <v>141049</v>
      </c>
      <c r="B120" s="28" t="s">
        <v>7312</v>
      </c>
      <c r="C120" s="34">
        <v>62</v>
      </c>
    </row>
    <row r="121" spans="1:4" x14ac:dyDescent="0.35">
      <c r="A121" s="28">
        <v>135960</v>
      </c>
      <c r="B121" s="28" t="s">
        <v>7313</v>
      </c>
      <c r="C121" s="34">
        <v>89</v>
      </c>
    </row>
    <row r="122" spans="1:4" x14ac:dyDescent="0.35">
      <c r="A122" s="28">
        <v>116099</v>
      </c>
      <c r="B122" s="28" t="s">
        <v>7314</v>
      </c>
      <c r="C122" s="34">
        <v>78</v>
      </c>
    </row>
    <row r="123" spans="1:4" x14ac:dyDescent="0.35">
      <c r="A123" s="28">
        <v>133206</v>
      </c>
      <c r="B123" s="28" t="s">
        <v>7315</v>
      </c>
      <c r="C123" s="34">
        <v>70</v>
      </c>
    </row>
    <row r="124" spans="1:4" x14ac:dyDescent="0.35">
      <c r="A124" s="28">
        <v>56986</v>
      </c>
      <c r="B124" s="28" t="s">
        <v>7316</v>
      </c>
      <c r="C124" s="34">
        <v>73</v>
      </c>
    </row>
    <row r="125" spans="1:4" x14ac:dyDescent="0.35">
      <c r="A125" s="28">
        <v>137206</v>
      </c>
      <c r="B125" s="28" t="s">
        <v>7317</v>
      </c>
      <c r="C125" s="34">
        <v>77</v>
      </c>
    </row>
    <row r="126" spans="1:4" x14ac:dyDescent="0.35">
      <c r="A126" s="28">
        <v>24702</v>
      </c>
      <c r="B126" s="28" t="s">
        <v>7318</v>
      </c>
      <c r="C126" s="34">
        <v>84</v>
      </c>
    </row>
    <row r="127" spans="1:4" x14ac:dyDescent="0.35">
      <c r="A127" s="28">
        <v>129290</v>
      </c>
      <c r="B127" s="28" t="s">
        <v>7319</v>
      </c>
      <c r="C127" s="34">
        <v>85</v>
      </c>
    </row>
    <row r="128" spans="1:4" x14ac:dyDescent="0.35">
      <c r="A128" s="28">
        <v>101497</v>
      </c>
      <c r="B128" s="28" t="s">
        <v>7320</v>
      </c>
      <c r="C128" s="34">
        <v>88</v>
      </c>
    </row>
    <row r="129" spans="1:3" x14ac:dyDescent="0.35">
      <c r="A129" s="28">
        <v>116533</v>
      </c>
      <c r="B129" s="28" t="s">
        <v>7321</v>
      </c>
      <c r="C129" s="34">
        <v>81</v>
      </c>
    </row>
    <row r="130" spans="1:3" x14ac:dyDescent="0.35">
      <c r="A130" s="28">
        <v>132144</v>
      </c>
      <c r="B130" s="28" t="s">
        <v>7322</v>
      </c>
      <c r="C130" s="34">
        <v>64</v>
      </c>
    </row>
    <row r="131" spans="1:3" x14ac:dyDescent="0.35">
      <c r="A131" s="28">
        <v>99413</v>
      </c>
      <c r="B131" s="28" t="s">
        <v>7323</v>
      </c>
      <c r="C131" s="34">
        <v>81</v>
      </c>
    </row>
    <row r="132" spans="1:3" x14ac:dyDescent="0.35">
      <c r="A132" s="28">
        <v>131300</v>
      </c>
      <c r="B132" s="28" t="s">
        <v>7324</v>
      </c>
      <c r="C132" s="34">
        <v>89</v>
      </c>
    </row>
    <row r="133" spans="1:3" x14ac:dyDescent="0.35">
      <c r="A133" s="28">
        <v>140577</v>
      </c>
      <c r="B133" s="28" t="s">
        <v>7325</v>
      </c>
      <c r="C133" s="34">
        <v>92</v>
      </c>
    </row>
    <row r="134" spans="1:3" x14ac:dyDescent="0.35">
      <c r="A134" s="28">
        <v>2009</v>
      </c>
      <c r="B134" s="28" t="s">
        <v>7326</v>
      </c>
      <c r="C134" s="34">
        <v>66</v>
      </c>
    </row>
    <row r="135" spans="1:3" x14ac:dyDescent="0.35">
      <c r="A135" s="28">
        <v>71206</v>
      </c>
      <c r="B135" s="28" t="s">
        <v>7327</v>
      </c>
      <c r="C135" s="34">
        <v>71</v>
      </c>
    </row>
    <row r="136" spans="1:3" x14ac:dyDescent="0.35">
      <c r="A136" s="28">
        <v>67600</v>
      </c>
      <c r="B136" s="28" t="s">
        <v>7328</v>
      </c>
      <c r="C136" s="34">
        <v>83</v>
      </c>
    </row>
    <row r="137" spans="1:3" x14ac:dyDescent="0.35">
      <c r="A137" s="28">
        <v>142227</v>
      </c>
      <c r="B137" s="28" t="s">
        <v>7329</v>
      </c>
      <c r="C137" s="34">
        <v>79</v>
      </c>
    </row>
    <row r="138" spans="1:3" x14ac:dyDescent="0.35">
      <c r="A138" s="28">
        <v>1799</v>
      </c>
      <c r="B138" s="28" t="s">
        <v>7330</v>
      </c>
      <c r="C138" s="34">
        <v>70</v>
      </c>
    </row>
    <row r="139" spans="1:3" x14ac:dyDescent="0.35">
      <c r="A139" s="28">
        <v>142388</v>
      </c>
      <c r="B139" s="28" t="s">
        <v>7331</v>
      </c>
      <c r="C139" s="34">
        <v>77</v>
      </c>
    </row>
    <row r="140" spans="1:3" x14ac:dyDescent="0.35">
      <c r="A140" s="28">
        <v>12362</v>
      </c>
      <c r="B140" s="28" t="s">
        <v>7332</v>
      </c>
      <c r="C140" s="34">
        <v>83</v>
      </c>
    </row>
    <row r="141" spans="1:3" x14ac:dyDescent="0.35">
      <c r="A141" s="28">
        <v>143327</v>
      </c>
      <c r="B141" s="28" t="s">
        <v>7333</v>
      </c>
      <c r="C141" s="34">
        <v>45</v>
      </c>
    </row>
    <row r="142" spans="1:3" x14ac:dyDescent="0.35">
      <c r="A142" s="28">
        <v>29170</v>
      </c>
      <c r="B142" s="28" t="s">
        <v>7334</v>
      </c>
      <c r="C142" s="34">
        <v>64</v>
      </c>
    </row>
    <row r="143" spans="1:3" x14ac:dyDescent="0.35">
      <c r="A143" s="28">
        <v>2744</v>
      </c>
      <c r="B143" s="28" t="s">
        <v>7335</v>
      </c>
      <c r="C143" s="34">
        <v>92</v>
      </c>
    </row>
    <row r="144" spans="1:3" x14ac:dyDescent="0.35">
      <c r="A144" s="28">
        <v>131625</v>
      </c>
      <c r="B144" s="28" t="s">
        <v>7336</v>
      </c>
      <c r="C144" s="34">
        <v>84</v>
      </c>
    </row>
    <row r="145" spans="1:3" x14ac:dyDescent="0.35">
      <c r="A145" s="28">
        <v>138375</v>
      </c>
      <c r="B145" s="28" t="s">
        <v>7337</v>
      </c>
      <c r="C145" s="34">
        <v>80</v>
      </c>
    </row>
    <row r="146" spans="1:3" x14ac:dyDescent="0.35">
      <c r="A146" s="28">
        <v>113020</v>
      </c>
      <c r="B146" s="28" t="s">
        <v>7338</v>
      </c>
      <c r="C146" s="34">
        <v>80</v>
      </c>
    </row>
    <row r="147" spans="1:3" x14ac:dyDescent="0.35">
      <c r="A147" s="28">
        <v>121536</v>
      </c>
      <c r="B147" s="28" t="s">
        <v>7339</v>
      </c>
      <c r="C147" s="34">
        <v>91</v>
      </c>
    </row>
    <row r="148" spans="1:3" x14ac:dyDescent="0.35">
      <c r="A148" s="28" t="s">
        <v>7387</v>
      </c>
      <c r="B148" s="28" t="s">
        <v>7340</v>
      </c>
      <c r="C148" s="34">
        <v>90</v>
      </c>
    </row>
    <row r="149" spans="1:3" x14ac:dyDescent="0.35">
      <c r="A149" s="28">
        <v>88811</v>
      </c>
      <c r="B149" s="28" t="s">
        <v>7341</v>
      </c>
      <c r="C149" s="34">
        <v>94</v>
      </c>
    </row>
    <row r="150" spans="1:3" x14ac:dyDescent="0.35">
      <c r="A150" s="28">
        <v>135399</v>
      </c>
      <c r="B150" s="28" t="s">
        <v>7342</v>
      </c>
      <c r="C150" s="34">
        <v>88</v>
      </c>
    </row>
    <row r="151" spans="1:3" x14ac:dyDescent="0.35">
      <c r="A151" s="28">
        <v>135400</v>
      </c>
      <c r="B151" s="28" t="s">
        <v>7343</v>
      </c>
      <c r="C151" s="34">
        <v>84</v>
      </c>
    </row>
    <row r="152" spans="1:3" x14ac:dyDescent="0.35">
      <c r="A152" s="28">
        <v>64559</v>
      </c>
      <c r="B152" s="28" t="s">
        <v>7344</v>
      </c>
      <c r="C152" s="34">
        <v>93</v>
      </c>
    </row>
    <row r="153" spans="1:3" x14ac:dyDescent="0.35">
      <c r="A153" s="28">
        <v>1743</v>
      </c>
      <c r="B153" s="28" t="s">
        <v>7345</v>
      </c>
      <c r="C153" s="34">
        <v>86</v>
      </c>
    </row>
    <row r="154" spans="1:3" x14ac:dyDescent="0.35">
      <c r="A154" s="28">
        <v>64560</v>
      </c>
      <c r="B154" s="28" t="s">
        <v>7346</v>
      </c>
      <c r="C154" s="34">
        <v>76</v>
      </c>
    </row>
    <row r="155" spans="1:3" x14ac:dyDescent="0.35">
      <c r="A155" s="28">
        <v>123999</v>
      </c>
      <c r="B155" s="28" t="s">
        <v>7347</v>
      </c>
      <c r="C155" s="34">
        <v>85</v>
      </c>
    </row>
    <row r="156" spans="1:3" x14ac:dyDescent="0.35">
      <c r="A156" s="28">
        <v>89291</v>
      </c>
      <c r="B156" s="28" t="s">
        <v>7348</v>
      </c>
      <c r="C156" s="34">
        <v>90</v>
      </c>
    </row>
    <row r="157" spans="1:3" x14ac:dyDescent="0.35">
      <c r="A157" s="28">
        <v>1001</v>
      </c>
      <c r="B157" s="28" t="s">
        <v>7349</v>
      </c>
      <c r="C157" s="34">
        <v>79</v>
      </c>
    </row>
    <row r="158" spans="1:3" x14ac:dyDescent="0.35">
      <c r="A158" s="28">
        <v>80755</v>
      </c>
      <c r="B158" s="28" t="s">
        <v>7350</v>
      </c>
      <c r="C158" s="34">
        <v>84</v>
      </c>
    </row>
    <row r="159" spans="1:3" x14ac:dyDescent="0.35">
      <c r="A159" s="28">
        <v>23089</v>
      </c>
      <c r="B159" s="28" t="s">
        <v>7351</v>
      </c>
      <c r="C159" s="34">
        <v>77</v>
      </c>
    </row>
    <row r="160" spans="1:3" x14ac:dyDescent="0.35">
      <c r="A160" s="28">
        <v>127428</v>
      </c>
      <c r="B160" s="28" t="s">
        <v>7352</v>
      </c>
      <c r="C160" s="34">
        <v>87</v>
      </c>
    </row>
    <row r="161" spans="1:3" x14ac:dyDescent="0.35">
      <c r="A161" s="28">
        <v>113117</v>
      </c>
      <c r="B161" s="28" t="s">
        <v>7353</v>
      </c>
      <c r="C161" s="34">
        <v>82</v>
      </c>
    </row>
    <row r="162" spans="1:3" x14ac:dyDescent="0.35">
      <c r="A162" s="28">
        <v>57916</v>
      </c>
      <c r="B162" s="28" t="s">
        <v>7354</v>
      </c>
      <c r="C162" s="34">
        <v>84</v>
      </c>
    </row>
    <row r="163" spans="1:3" x14ac:dyDescent="0.35">
      <c r="A163" s="28">
        <v>57915</v>
      </c>
      <c r="B163" s="28" t="s">
        <v>7355</v>
      </c>
      <c r="C163" s="34">
        <v>75</v>
      </c>
    </row>
    <row r="164" spans="1:3" x14ac:dyDescent="0.35">
      <c r="A164" s="28">
        <v>39268</v>
      </c>
      <c r="B164" s="28" t="s">
        <v>7356</v>
      </c>
      <c r="C164" s="34">
        <v>83</v>
      </c>
    </row>
    <row r="165" spans="1:3" x14ac:dyDescent="0.35">
      <c r="A165" s="28">
        <v>134111</v>
      </c>
      <c r="B165" s="28" t="s">
        <v>7357</v>
      </c>
      <c r="C165" s="34">
        <v>67</v>
      </c>
    </row>
    <row r="166" spans="1:3" x14ac:dyDescent="0.35">
      <c r="A166" s="28">
        <v>109956</v>
      </c>
      <c r="B166" s="28" t="s">
        <v>7358</v>
      </c>
      <c r="C166" s="34">
        <v>67</v>
      </c>
    </row>
    <row r="167" spans="1:3" x14ac:dyDescent="0.35">
      <c r="A167" s="28">
        <v>114638</v>
      </c>
      <c r="B167" s="28" t="s">
        <v>7359</v>
      </c>
      <c r="C167" s="34">
        <v>92</v>
      </c>
    </row>
    <row r="168" spans="1:3" x14ac:dyDescent="0.35">
      <c r="A168" s="28">
        <v>108065</v>
      </c>
      <c r="B168" s="28" t="s">
        <v>7360</v>
      </c>
      <c r="C168" s="34">
        <v>71</v>
      </c>
    </row>
    <row r="169" spans="1:3" x14ac:dyDescent="0.35">
      <c r="A169" s="28">
        <v>124849</v>
      </c>
      <c r="B169" s="28" t="s">
        <v>7361</v>
      </c>
      <c r="C169" s="34">
        <v>83</v>
      </c>
    </row>
    <row r="170" spans="1:3" x14ac:dyDescent="0.35">
      <c r="A170" s="28">
        <v>136275</v>
      </c>
      <c r="B170" s="28" t="s">
        <v>7362</v>
      </c>
      <c r="C170" s="34">
        <v>70</v>
      </c>
    </row>
    <row r="171" spans="1:3" x14ac:dyDescent="0.35">
      <c r="A171" s="28">
        <v>139323</v>
      </c>
      <c r="B171" s="28" t="s">
        <v>7363</v>
      </c>
      <c r="C171" s="34">
        <v>83</v>
      </c>
    </row>
    <row r="172" spans="1:3" x14ac:dyDescent="0.35">
      <c r="A172" s="28">
        <v>96363</v>
      </c>
      <c r="B172" s="28" t="s">
        <v>7364</v>
      </c>
      <c r="C172" s="34">
        <v>76</v>
      </c>
    </row>
    <row r="173" spans="1:3" x14ac:dyDescent="0.35">
      <c r="A173" s="28">
        <v>138654</v>
      </c>
      <c r="B173" s="28" t="s">
        <v>7365</v>
      </c>
      <c r="C173" s="34">
        <v>79</v>
      </c>
    </row>
    <row r="174" spans="1:3" x14ac:dyDescent="0.35">
      <c r="A174" s="28">
        <v>84951</v>
      </c>
      <c r="B174" s="28" t="s">
        <v>7366</v>
      </c>
      <c r="C174" s="34">
        <v>91</v>
      </c>
    </row>
    <row r="175" spans="1:3" x14ac:dyDescent="0.35">
      <c r="A175" s="28">
        <v>132642</v>
      </c>
      <c r="B175" s="28" t="s">
        <v>7367</v>
      </c>
      <c r="C175" s="34">
        <v>93</v>
      </c>
    </row>
    <row r="176" spans="1:3" x14ac:dyDescent="0.35">
      <c r="A176" s="28">
        <v>93896</v>
      </c>
      <c r="B176" s="28" t="s">
        <v>7368</v>
      </c>
      <c r="C176" s="34">
        <v>88</v>
      </c>
    </row>
    <row r="177" spans="1:3" x14ac:dyDescent="0.35">
      <c r="A177" s="28">
        <v>127984</v>
      </c>
      <c r="B177" s="28" t="s">
        <v>7369</v>
      </c>
      <c r="C177" s="34">
        <v>63</v>
      </c>
    </row>
    <row r="178" spans="1:3" x14ac:dyDescent="0.35">
      <c r="A178" s="28">
        <v>109954</v>
      </c>
      <c r="B178" s="28" t="s">
        <v>7370</v>
      </c>
      <c r="C178" s="34">
        <v>79</v>
      </c>
    </row>
    <row r="179" spans="1:3" x14ac:dyDescent="0.35">
      <c r="A179" s="28">
        <v>104712</v>
      </c>
      <c r="B179" s="28" t="s">
        <v>7371</v>
      </c>
      <c r="C179" s="34">
        <v>86</v>
      </c>
    </row>
    <row r="180" spans="1:3" x14ac:dyDescent="0.35">
      <c r="A180" s="28">
        <v>30268</v>
      </c>
      <c r="B180" s="28" t="s">
        <v>7372</v>
      </c>
      <c r="C180" s="34">
        <v>79</v>
      </c>
    </row>
    <row r="181" spans="1:3" x14ac:dyDescent="0.35">
      <c r="A181" s="28">
        <v>38856</v>
      </c>
      <c r="B181" s="28" t="s">
        <v>7373</v>
      </c>
      <c r="C181" s="34">
        <v>72</v>
      </c>
    </row>
    <row r="182" spans="1:3" x14ac:dyDescent="0.35">
      <c r="A182" s="28">
        <v>122211</v>
      </c>
      <c r="B182" s="28" t="s">
        <v>7374</v>
      </c>
      <c r="C182" s="34">
        <v>81</v>
      </c>
    </row>
    <row r="183" spans="1:3" x14ac:dyDescent="0.35">
      <c r="A183" s="28">
        <v>96459</v>
      </c>
      <c r="B183" s="28" t="s">
        <v>7375</v>
      </c>
      <c r="C183" s="34">
        <v>84</v>
      </c>
    </row>
    <row r="184" spans="1:3" x14ac:dyDescent="0.35">
      <c r="A184" s="28">
        <v>96927</v>
      </c>
      <c r="B184" s="28" t="s">
        <v>7376</v>
      </c>
      <c r="C184" s="34">
        <v>80</v>
      </c>
    </row>
    <row r="185" spans="1:3" x14ac:dyDescent="0.35">
      <c r="A185" s="28">
        <v>85061</v>
      </c>
      <c r="B185" s="28" t="s">
        <v>7377</v>
      </c>
      <c r="C185" s="34">
        <v>90</v>
      </c>
    </row>
    <row r="186" spans="1:3" x14ac:dyDescent="0.35">
      <c r="A186" s="28">
        <v>128160</v>
      </c>
      <c r="B186" s="28" t="s">
        <v>7378</v>
      </c>
      <c r="C186" s="34">
        <v>76</v>
      </c>
    </row>
    <row r="187" spans="1:3" x14ac:dyDescent="0.35">
      <c r="A187" s="28">
        <v>31951</v>
      </c>
      <c r="B187" s="28" t="s">
        <v>7379</v>
      </c>
      <c r="C187" s="34">
        <v>91</v>
      </c>
    </row>
    <row r="188" spans="1:3" x14ac:dyDescent="0.35">
      <c r="A188" s="28">
        <v>92229</v>
      </c>
      <c r="B188" s="28" t="s">
        <v>7380</v>
      </c>
      <c r="C188" s="34">
        <v>83</v>
      </c>
    </row>
    <row r="189" spans="1:3" x14ac:dyDescent="0.35">
      <c r="A189" s="28">
        <v>121439</v>
      </c>
      <c r="B189" s="28" t="s">
        <v>7381</v>
      </c>
      <c r="C189" s="34">
        <v>60</v>
      </c>
    </row>
    <row r="190" spans="1:3" x14ac:dyDescent="0.35">
      <c r="A190" s="28">
        <v>109720</v>
      </c>
      <c r="B190" s="28" t="s">
        <v>7382</v>
      </c>
      <c r="C190" s="34">
        <v>85</v>
      </c>
    </row>
    <row r="191" spans="1:3" x14ac:dyDescent="0.35">
      <c r="A191" s="28">
        <v>124514</v>
      </c>
      <c r="B191" s="28" t="s">
        <v>7383</v>
      </c>
      <c r="C191" s="34">
        <v>64</v>
      </c>
    </row>
    <row r="192" spans="1:3" x14ac:dyDescent="0.35">
      <c r="A192" s="28">
        <v>124515</v>
      </c>
      <c r="B192" s="28" t="s">
        <v>7384</v>
      </c>
      <c r="C192" s="34">
        <v>84</v>
      </c>
    </row>
    <row r="193" spans="1:3" x14ac:dyDescent="0.35">
      <c r="A193" s="28">
        <v>136604</v>
      </c>
      <c r="B193" s="28" t="s">
        <v>7385</v>
      </c>
      <c r="C193" s="34">
        <v>82</v>
      </c>
    </row>
    <row r="194" spans="1:3" x14ac:dyDescent="0.35">
      <c r="A194" s="28"/>
      <c r="B194" s="28"/>
      <c r="C194" s="34"/>
    </row>
    <row r="195" spans="1:3" x14ac:dyDescent="0.35">
      <c r="A195" s="28"/>
      <c r="B195" s="28"/>
      <c r="C195" s="34"/>
    </row>
    <row r="196" spans="1:3" x14ac:dyDescent="0.35">
      <c r="A196" s="28"/>
      <c r="B196" s="28"/>
      <c r="C196" s="34"/>
    </row>
    <row r="197" spans="1:3" x14ac:dyDescent="0.35">
      <c r="A197" s="28"/>
      <c r="B197" s="28"/>
      <c r="C197" s="34"/>
    </row>
    <row r="198" spans="1:3" x14ac:dyDescent="0.35">
      <c r="A198" s="28"/>
      <c r="B198" s="28"/>
      <c r="C198" s="34"/>
    </row>
    <row r="199" spans="1:3" x14ac:dyDescent="0.35">
      <c r="A199" s="28"/>
      <c r="B199" s="28"/>
      <c r="C199" s="34"/>
    </row>
    <row r="200" spans="1:3" x14ac:dyDescent="0.35">
      <c r="A200" s="28"/>
      <c r="B200" s="28"/>
      <c r="C200" s="34"/>
    </row>
    <row r="201" spans="1:3" x14ac:dyDescent="0.35">
      <c r="A201" s="28"/>
      <c r="B201" s="28"/>
      <c r="C201" s="34"/>
    </row>
    <row r="202" spans="1:3" x14ac:dyDescent="0.35">
      <c r="A202" s="28"/>
      <c r="B202" s="28"/>
      <c r="C202" s="34"/>
    </row>
    <row r="203" spans="1:3" x14ac:dyDescent="0.35">
      <c r="A203" s="28"/>
      <c r="B203" s="28"/>
      <c r="C203" s="34"/>
    </row>
    <row r="204" spans="1:3" x14ac:dyDescent="0.35">
      <c r="A204" s="28"/>
      <c r="B204" s="28"/>
      <c r="C204" s="34"/>
    </row>
    <row r="205" spans="1:3" x14ac:dyDescent="0.35">
      <c r="A205" s="28"/>
      <c r="B205" s="28"/>
      <c r="C205" s="34"/>
    </row>
    <row r="206" spans="1:3" x14ac:dyDescent="0.35">
      <c r="A206" s="28"/>
      <c r="B206" s="28"/>
      <c r="C206" s="34"/>
    </row>
    <row r="207" spans="1:3" x14ac:dyDescent="0.35">
      <c r="A207" s="28"/>
      <c r="B207" s="28"/>
      <c r="C207" s="34"/>
    </row>
    <row r="208" spans="1:3" x14ac:dyDescent="0.35">
      <c r="A208" s="28"/>
      <c r="B208" s="28"/>
      <c r="C208" s="34"/>
    </row>
    <row r="209" spans="1:3" x14ac:dyDescent="0.35">
      <c r="A209" s="28"/>
      <c r="B209" s="28"/>
      <c r="C209" s="34"/>
    </row>
    <row r="210" spans="1:3" x14ac:dyDescent="0.35">
      <c r="A210" s="28"/>
      <c r="B210" s="28"/>
      <c r="C210" s="34"/>
    </row>
    <row r="211" spans="1:3" x14ac:dyDescent="0.35">
      <c r="A211" s="28"/>
      <c r="B211" s="28"/>
      <c r="C211" s="34"/>
    </row>
    <row r="212" spans="1:3" x14ac:dyDescent="0.35">
      <c r="A212" s="28"/>
      <c r="B212" s="28"/>
      <c r="C212" s="34"/>
    </row>
    <row r="213" spans="1:3" x14ac:dyDescent="0.35">
      <c r="A213" s="28"/>
      <c r="B213" s="28"/>
      <c r="C213" s="3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1803-E32C-422A-920F-A8792503AEAF}">
  <dimension ref="A1:H6814"/>
  <sheetViews>
    <sheetView topLeftCell="A6794" workbookViewId="0">
      <selection activeCell="C6811" sqref="C6811"/>
    </sheetView>
  </sheetViews>
  <sheetFormatPr defaultRowHeight="14.5" x14ac:dyDescent="0.35"/>
  <cols>
    <col min="2" max="2" width="13.7265625" bestFit="1" customWidth="1"/>
    <col min="4" max="4" width="13.7265625" bestFit="1" customWidth="1"/>
  </cols>
  <sheetData>
    <row r="1" spans="1:8" x14ac:dyDescent="0.35">
      <c r="A1" t="s">
        <v>38</v>
      </c>
      <c r="B1" t="s">
        <v>39</v>
      </c>
      <c r="C1" t="s">
        <v>40</v>
      </c>
      <c r="D1" t="s">
        <v>39</v>
      </c>
      <c r="E1" t="s">
        <v>41</v>
      </c>
      <c r="F1" t="s">
        <v>39</v>
      </c>
      <c r="G1" t="s">
        <v>42</v>
      </c>
      <c r="H1" t="s">
        <v>39</v>
      </c>
    </row>
    <row r="2" spans="1:8" x14ac:dyDescent="0.35">
      <c r="A2" t="s">
        <v>43</v>
      </c>
      <c r="B2" t="s">
        <v>44</v>
      </c>
      <c r="C2" t="s">
        <v>43</v>
      </c>
      <c r="D2" t="s">
        <v>44</v>
      </c>
      <c r="E2" t="s">
        <v>43</v>
      </c>
      <c r="F2" t="s">
        <v>44</v>
      </c>
      <c r="G2" t="s">
        <v>43</v>
      </c>
      <c r="H2" t="s">
        <v>44</v>
      </c>
    </row>
    <row r="3" spans="1:8" x14ac:dyDescent="0.35">
      <c r="A3" t="s">
        <v>45</v>
      </c>
      <c r="B3" t="s">
        <v>44</v>
      </c>
      <c r="C3" t="s">
        <v>45</v>
      </c>
      <c r="D3" t="s">
        <v>44</v>
      </c>
      <c r="E3" t="s">
        <v>45</v>
      </c>
      <c r="F3" t="s">
        <v>44</v>
      </c>
      <c r="G3" t="s">
        <v>45</v>
      </c>
      <c r="H3" t="s">
        <v>44</v>
      </c>
    </row>
    <row r="4" spans="1:8" x14ac:dyDescent="0.35">
      <c r="A4" t="s">
        <v>46</v>
      </c>
      <c r="B4" t="s">
        <v>47</v>
      </c>
      <c r="C4" t="s">
        <v>46</v>
      </c>
      <c r="D4" t="s">
        <v>47</v>
      </c>
      <c r="E4" t="s">
        <v>46</v>
      </c>
      <c r="F4" t="s">
        <v>47</v>
      </c>
      <c r="G4" t="s">
        <v>46</v>
      </c>
      <c r="H4" t="s">
        <v>47</v>
      </c>
    </row>
    <row r="5" spans="1:8" x14ac:dyDescent="0.35">
      <c r="A5" t="s">
        <v>48</v>
      </c>
      <c r="B5" t="s">
        <v>47</v>
      </c>
      <c r="C5" t="s">
        <v>48</v>
      </c>
      <c r="D5" t="s">
        <v>47</v>
      </c>
      <c r="E5" t="s">
        <v>48</v>
      </c>
      <c r="F5" t="s">
        <v>47</v>
      </c>
      <c r="G5" t="s">
        <v>48</v>
      </c>
      <c r="H5" t="s">
        <v>47</v>
      </c>
    </row>
    <row r="6" spans="1:8" x14ac:dyDescent="0.35">
      <c r="A6" t="s">
        <v>49</v>
      </c>
      <c r="B6" t="s">
        <v>44</v>
      </c>
      <c r="C6" t="s">
        <v>49</v>
      </c>
      <c r="D6" t="s">
        <v>44</v>
      </c>
      <c r="E6" t="s">
        <v>49</v>
      </c>
      <c r="F6" t="s">
        <v>44</v>
      </c>
      <c r="G6" t="s">
        <v>49</v>
      </c>
      <c r="H6" t="s">
        <v>44</v>
      </c>
    </row>
    <row r="7" spans="1:8" x14ac:dyDescent="0.35">
      <c r="A7" t="s">
        <v>50</v>
      </c>
      <c r="B7" t="s">
        <v>51</v>
      </c>
      <c r="C7" t="s">
        <v>50</v>
      </c>
      <c r="D7" t="s">
        <v>51</v>
      </c>
      <c r="E7" t="s">
        <v>50</v>
      </c>
      <c r="F7" t="s">
        <v>51</v>
      </c>
      <c r="G7" t="s">
        <v>50</v>
      </c>
      <c r="H7" t="s">
        <v>51</v>
      </c>
    </row>
    <row r="8" spans="1:8" x14ac:dyDescent="0.35">
      <c r="A8" t="s">
        <v>52</v>
      </c>
      <c r="B8" t="s">
        <v>53</v>
      </c>
      <c r="C8" t="s">
        <v>52</v>
      </c>
      <c r="D8" t="s">
        <v>53</v>
      </c>
      <c r="E8" t="s">
        <v>52</v>
      </c>
      <c r="F8" t="s">
        <v>53</v>
      </c>
      <c r="G8" t="s">
        <v>52</v>
      </c>
      <c r="H8" t="s">
        <v>53</v>
      </c>
    </row>
    <row r="9" spans="1:8" x14ac:dyDescent="0.35">
      <c r="A9" t="s">
        <v>54</v>
      </c>
      <c r="B9" t="s">
        <v>44</v>
      </c>
      <c r="C9" t="s">
        <v>54</v>
      </c>
      <c r="D9" t="s">
        <v>44</v>
      </c>
      <c r="E9" t="s">
        <v>54</v>
      </c>
      <c r="F9" t="s">
        <v>44</v>
      </c>
      <c r="G9" t="s">
        <v>54</v>
      </c>
      <c r="H9" t="s">
        <v>44</v>
      </c>
    </row>
    <row r="10" spans="1:8" x14ac:dyDescent="0.35">
      <c r="A10" t="s">
        <v>55</v>
      </c>
      <c r="B10" t="s">
        <v>47</v>
      </c>
      <c r="C10" t="s">
        <v>55</v>
      </c>
      <c r="D10" t="s">
        <v>47</v>
      </c>
      <c r="E10" t="s">
        <v>55</v>
      </c>
      <c r="F10" t="s">
        <v>47</v>
      </c>
      <c r="G10" t="s">
        <v>55</v>
      </c>
      <c r="H10" t="s">
        <v>47</v>
      </c>
    </row>
    <row r="11" spans="1:8" x14ac:dyDescent="0.35">
      <c r="A11" t="s">
        <v>56</v>
      </c>
      <c r="B11" t="s">
        <v>57</v>
      </c>
      <c r="C11" t="s">
        <v>56</v>
      </c>
      <c r="D11" t="s">
        <v>57</v>
      </c>
      <c r="E11" t="s">
        <v>56</v>
      </c>
      <c r="F11" t="s">
        <v>57</v>
      </c>
      <c r="G11" t="s">
        <v>56</v>
      </c>
      <c r="H11" t="s">
        <v>57</v>
      </c>
    </row>
    <row r="12" spans="1:8" x14ac:dyDescent="0.35">
      <c r="A12" t="s">
        <v>58</v>
      </c>
      <c r="B12" t="s">
        <v>44</v>
      </c>
      <c r="C12" t="s">
        <v>58</v>
      </c>
      <c r="D12" t="s">
        <v>44</v>
      </c>
      <c r="E12" t="s">
        <v>58</v>
      </c>
      <c r="F12" t="s">
        <v>44</v>
      </c>
      <c r="G12" t="s">
        <v>58</v>
      </c>
      <c r="H12" t="s">
        <v>44</v>
      </c>
    </row>
    <row r="13" spans="1:8" x14ac:dyDescent="0.35">
      <c r="A13" t="s">
        <v>59</v>
      </c>
      <c r="B13" t="s">
        <v>44</v>
      </c>
      <c r="C13" t="s">
        <v>59</v>
      </c>
      <c r="D13" t="s">
        <v>44</v>
      </c>
      <c r="E13" t="s">
        <v>59</v>
      </c>
      <c r="F13" t="s">
        <v>44</v>
      </c>
      <c r="G13" t="s">
        <v>59</v>
      </c>
      <c r="H13" t="s">
        <v>44</v>
      </c>
    </row>
    <row r="14" spans="1:8" x14ac:dyDescent="0.35">
      <c r="A14" t="s">
        <v>60</v>
      </c>
      <c r="B14" t="s">
        <v>57</v>
      </c>
      <c r="C14" t="s">
        <v>60</v>
      </c>
      <c r="D14" t="s">
        <v>57</v>
      </c>
      <c r="E14" t="s">
        <v>60</v>
      </c>
      <c r="F14" t="s">
        <v>57</v>
      </c>
      <c r="G14" t="s">
        <v>60</v>
      </c>
      <c r="H14" t="s">
        <v>57</v>
      </c>
    </row>
    <row r="15" spans="1:8" x14ac:dyDescent="0.35">
      <c r="A15" t="s">
        <v>61</v>
      </c>
      <c r="B15" t="s">
        <v>47</v>
      </c>
      <c r="C15" t="s">
        <v>61</v>
      </c>
      <c r="D15" t="s">
        <v>47</v>
      </c>
      <c r="E15" t="s">
        <v>61</v>
      </c>
      <c r="F15" t="s">
        <v>47</v>
      </c>
      <c r="G15" t="s">
        <v>61</v>
      </c>
      <c r="H15" t="s">
        <v>47</v>
      </c>
    </row>
    <row r="16" spans="1:8" x14ac:dyDescent="0.35">
      <c r="A16" t="s">
        <v>62</v>
      </c>
      <c r="B16" t="s">
        <v>44</v>
      </c>
      <c r="C16" t="s">
        <v>62</v>
      </c>
      <c r="D16" t="s">
        <v>44</v>
      </c>
      <c r="E16" t="s">
        <v>62</v>
      </c>
      <c r="F16" t="s">
        <v>44</v>
      </c>
      <c r="G16" t="s">
        <v>62</v>
      </c>
      <c r="H16" t="s">
        <v>44</v>
      </c>
    </row>
    <row r="17" spans="1:8" x14ac:dyDescent="0.35">
      <c r="A17" t="s">
        <v>63</v>
      </c>
      <c r="B17" t="s">
        <v>57</v>
      </c>
      <c r="C17" t="s">
        <v>63</v>
      </c>
      <c r="D17" t="s">
        <v>57</v>
      </c>
      <c r="E17" t="s">
        <v>63</v>
      </c>
      <c r="F17" t="s">
        <v>57</v>
      </c>
      <c r="G17" t="s">
        <v>63</v>
      </c>
      <c r="H17" t="s">
        <v>57</v>
      </c>
    </row>
    <row r="18" spans="1:8" x14ac:dyDescent="0.35">
      <c r="A18" t="s">
        <v>64</v>
      </c>
      <c r="B18" t="s">
        <v>47</v>
      </c>
      <c r="C18" t="s">
        <v>64</v>
      </c>
      <c r="D18" t="s">
        <v>47</v>
      </c>
      <c r="E18" t="s">
        <v>64</v>
      </c>
      <c r="F18" t="s">
        <v>47</v>
      </c>
      <c r="G18" t="s">
        <v>64</v>
      </c>
      <c r="H18" t="s">
        <v>47</v>
      </c>
    </row>
    <row r="19" spans="1:8" x14ac:dyDescent="0.35">
      <c r="A19" t="s">
        <v>65</v>
      </c>
      <c r="B19" t="s">
        <v>47</v>
      </c>
      <c r="C19" t="s">
        <v>65</v>
      </c>
      <c r="D19" t="s">
        <v>47</v>
      </c>
      <c r="E19" t="s">
        <v>65</v>
      </c>
      <c r="F19" t="s">
        <v>47</v>
      </c>
      <c r="G19" t="s">
        <v>65</v>
      </c>
      <c r="H19" t="s">
        <v>47</v>
      </c>
    </row>
    <row r="20" spans="1:8" x14ac:dyDescent="0.35">
      <c r="A20" t="s">
        <v>66</v>
      </c>
      <c r="B20" t="s">
        <v>53</v>
      </c>
      <c r="C20" t="s">
        <v>66</v>
      </c>
      <c r="D20" t="s">
        <v>53</v>
      </c>
      <c r="E20" t="s">
        <v>66</v>
      </c>
      <c r="F20" t="s">
        <v>53</v>
      </c>
      <c r="G20" t="s">
        <v>66</v>
      </c>
      <c r="H20" t="s">
        <v>53</v>
      </c>
    </row>
    <row r="21" spans="1:8" x14ac:dyDescent="0.35">
      <c r="A21" t="s">
        <v>67</v>
      </c>
      <c r="B21" t="s">
        <v>44</v>
      </c>
      <c r="C21" t="s">
        <v>67</v>
      </c>
      <c r="D21" t="s">
        <v>44</v>
      </c>
      <c r="E21" t="s">
        <v>67</v>
      </c>
      <c r="F21" t="s">
        <v>44</v>
      </c>
      <c r="G21" t="s">
        <v>67</v>
      </c>
      <c r="H21" t="s">
        <v>44</v>
      </c>
    </row>
    <row r="22" spans="1:8" x14ac:dyDescent="0.35">
      <c r="A22" t="s">
        <v>68</v>
      </c>
      <c r="B22" t="s">
        <v>44</v>
      </c>
      <c r="C22" t="s">
        <v>68</v>
      </c>
      <c r="D22" t="s">
        <v>44</v>
      </c>
      <c r="E22" t="s">
        <v>68</v>
      </c>
      <c r="F22" t="s">
        <v>44</v>
      </c>
      <c r="G22" t="s">
        <v>68</v>
      </c>
      <c r="H22" t="s">
        <v>44</v>
      </c>
    </row>
    <row r="23" spans="1:8" x14ac:dyDescent="0.35">
      <c r="A23" t="s">
        <v>69</v>
      </c>
      <c r="B23" t="s">
        <v>44</v>
      </c>
      <c r="C23" t="s">
        <v>69</v>
      </c>
      <c r="D23" t="s">
        <v>44</v>
      </c>
      <c r="E23" t="s">
        <v>69</v>
      </c>
      <c r="F23" t="s">
        <v>44</v>
      </c>
      <c r="G23" t="s">
        <v>69</v>
      </c>
      <c r="H23" t="s">
        <v>44</v>
      </c>
    </row>
    <row r="24" spans="1:8" x14ac:dyDescent="0.35">
      <c r="A24" t="s">
        <v>70</v>
      </c>
      <c r="B24" t="s">
        <v>47</v>
      </c>
      <c r="C24" t="s">
        <v>70</v>
      </c>
      <c r="D24" t="s">
        <v>47</v>
      </c>
      <c r="E24" t="s">
        <v>70</v>
      </c>
      <c r="F24" t="s">
        <v>47</v>
      </c>
      <c r="G24" t="s">
        <v>70</v>
      </c>
      <c r="H24" t="s">
        <v>47</v>
      </c>
    </row>
    <row r="25" spans="1:8" x14ac:dyDescent="0.35">
      <c r="A25" t="s">
        <v>71</v>
      </c>
      <c r="B25" t="s">
        <v>44</v>
      </c>
      <c r="C25" t="s">
        <v>71</v>
      </c>
      <c r="D25" t="s">
        <v>44</v>
      </c>
      <c r="E25" t="s">
        <v>71</v>
      </c>
      <c r="F25" t="s">
        <v>44</v>
      </c>
      <c r="G25" t="s">
        <v>71</v>
      </c>
      <c r="H25" t="s">
        <v>44</v>
      </c>
    </row>
    <row r="26" spans="1:8" x14ac:dyDescent="0.35">
      <c r="A26" t="s">
        <v>72</v>
      </c>
      <c r="B26" t="s">
        <v>47</v>
      </c>
      <c r="C26" t="s">
        <v>72</v>
      </c>
      <c r="D26" t="s">
        <v>47</v>
      </c>
      <c r="E26" t="s">
        <v>72</v>
      </c>
      <c r="F26" t="s">
        <v>47</v>
      </c>
      <c r="G26" t="s">
        <v>72</v>
      </c>
      <c r="H26" t="s">
        <v>47</v>
      </c>
    </row>
    <row r="27" spans="1:8" x14ac:dyDescent="0.35">
      <c r="A27" t="s">
        <v>73</v>
      </c>
      <c r="B27" t="s">
        <v>53</v>
      </c>
      <c r="C27" t="s">
        <v>73</v>
      </c>
      <c r="D27" t="s">
        <v>53</v>
      </c>
      <c r="E27" t="s">
        <v>73</v>
      </c>
      <c r="F27" t="s">
        <v>53</v>
      </c>
      <c r="G27" t="s">
        <v>73</v>
      </c>
      <c r="H27" t="s">
        <v>53</v>
      </c>
    </row>
    <row r="28" spans="1:8" x14ac:dyDescent="0.35">
      <c r="A28" t="s">
        <v>74</v>
      </c>
      <c r="B28" t="s">
        <v>47</v>
      </c>
      <c r="C28" t="s">
        <v>74</v>
      </c>
      <c r="D28" t="s">
        <v>47</v>
      </c>
      <c r="E28" t="s">
        <v>74</v>
      </c>
      <c r="F28" t="s">
        <v>47</v>
      </c>
      <c r="G28" t="s">
        <v>74</v>
      </c>
      <c r="H28" t="s">
        <v>47</v>
      </c>
    </row>
    <row r="29" spans="1:8" x14ac:dyDescent="0.35">
      <c r="A29" t="s">
        <v>75</v>
      </c>
      <c r="B29" t="s">
        <v>51</v>
      </c>
      <c r="C29" t="s">
        <v>75</v>
      </c>
      <c r="D29" t="s">
        <v>51</v>
      </c>
      <c r="E29" t="s">
        <v>75</v>
      </c>
      <c r="F29" t="s">
        <v>51</v>
      </c>
      <c r="G29" t="s">
        <v>75</v>
      </c>
      <c r="H29" t="s">
        <v>51</v>
      </c>
    </row>
    <row r="30" spans="1:8" x14ac:dyDescent="0.35">
      <c r="A30" t="s">
        <v>76</v>
      </c>
      <c r="B30" t="s">
        <v>51</v>
      </c>
      <c r="C30" t="s">
        <v>76</v>
      </c>
      <c r="D30" t="s">
        <v>51</v>
      </c>
      <c r="E30" t="s">
        <v>76</v>
      </c>
      <c r="F30" t="s">
        <v>51</v>
      </c>
      <c r="G30" t="s">
        <v>76</v>
      </c>
      <c r="H30" t="s">
        <v>51</v>
      </c>
    </row>
    <row r="31" spans="1:8" x14ac:dyDescent="0.35">
      <c r="A31" t="s">
        <v>77</v>
      </c>
      <c r="B31" t="s">
        <v>51</v>
      </c>
      <c r="C31" t="s">
        <v>77</v>
      </c>
      <c r="D31" t="s">
        <v>51</v>
      </c>
      <c r="E31" t="s">
        <v>77</v>
      </c>
      <c r="F31" t="s">
        <v>51</v>
      </c>
      <c r="G31" t="s">
        <v>77</v>
      </c>
      <c r="H31" t="s">
        <v>51</v>
      </c>
    </row>
    <row r="32" spans="1:8" x14ac:dyDescent="0.35">
      <c r="A32" t="s">
        <v>78</v>
      </c>
      <c r="B32" t="s">
        <v>51</v>
      </c>
      <c r="C32" t="s">
        <v>78</v>
      </c>
      <c r="D32" t="s">
        <v>51</v>
      </c>
      <c r="E32" t="s">
        <v>78</v>
      </c>
      <c r="F32" t="s">
        <v>51</v>
      </c>
      <c r="G32" t="s">
        <v>78</v>
      </c>
      <c r="H32" t="s">
        <v>51</v>
      </c>
    </row>
    <row r="33" spans="1:8" x14ac:dyDescent="0.35">
      <c r="A33" t="s">
        <v>79</v>
      </c>
      <c r="B33" t="s">
        <v>53</v>
      </c>
      <c r="C33" t="s">
        <v>79</v>
      </c>
      <c r="D33" t="s">
        <v>53</v>
      </c>
      <c r="E33" t="s">
        <v>79</v>
      </c>
      <c r="F33" t="s">
        <v>53</v>
      </c>
      <c r="G33" t="s">
        <v>79</v>
      </c>
      <c r="H33" t="s">
        <v>53</v>
      </c>
    </row>
    <row r="34" spans="1:8" x14ac:dyDescent="0.35">
      <c r="A34" t="s">
        <v>80</v>
      </c>
      <c r="B34" t="s">
        <v>47</v>
      </c>
      <c r="C34" t="s">
        <v>80</v>
      </c>
      <c r="D34" t="s">
        <v>47</v>
      </c>
      <c r="E34" t="s">
        <v>80</v>
      </c>
      <c r="F34" t="s">
        <v>47</v>
      </c>
      <c r="G34" t="s">
        <v>80</v>
      </c>
      <c r="H34" t="s">
        <v>47</v>
      </c>
    </row>
    <row r="35" spans="1:8" x14ac:dyDescent="0.35">
      <c r="A35" t="s">
        <v>81</v>
      </c>
      <c r="B35" t="s">
        <v>51</v>
      </c>
      <c r="C35" t="s">
        <v>81</v>
      </c>
      <c r="D35" t="s">
        <v>51</v>
      </c>
      <c r="E35" t="s">
        <v>81</v>
      </c>
      <c r="F35" t="s">
        <v>51</v>
      </c>
      <c r="G35" t="s">
        <v>81</v>
      </c>
      <c r="H35" t="s">
        <v>51</v>
      </c>
    </row>
    <row r="36" spans="1:8" x14ac:dyDescent="0.35">
      <c r="A36" t="s">
        <v>82</v>
      </c>
      <c r="B36" t="s">
        <v>47</v>
      </c>
      <c r="C36" t="s">
        <v>82</v>
      </c>
      <c r="D36" t="s">
        <v>47</v>
      </c>
      <c r="E36" t="s">
        <v>82</v>
      </c>
      <c r="F36" t="s">
        <v>47</v>
      </c>
      <c r="G36" t="s">
        <v>82</v>
      </c>
      <c r="H36" t="s">
        <v>47</v>
      </c>
    </row>
    <row r="37" spans="1:8" x14ac:dyDescent="0.35">
      <c r="A37" t="s">
        <v>83</v>
      </c>
      <c r="B37" t="s">
        <v>44</v>
      </c>
      <c r="C37" t="s">
        <v>83</v>
      </c>
      <c r="D37" t="s">
        <v>44</v>
      </c>
      <c r="E37" t="s">
        <v>83</v>
      </c>
      <c r="F37" t="s">
        <v>44</v>
      </c>
      <c r="G37" t="s">
        <v>83</v>
      </c>
      <c r="H37" t="s">
        <v>44</v>
      </c>
    </row>
    <row r="38" spans="1:8" x14ac:dyDescent="0.35">
      <c r="A38" t="s">
        <v>84</v>
      </c>
      <c r="B38" t="s">
        <v>53</v>
      </c>
      <c r="C38" t="s">
        <v>84</v>
      </c>
      <c r="D38" t="s">
        <v>53</v>
      </c>
      <c r="E38" t="s">
        <v>84</v>
      </c>
      <c r="F38" t="s">
        <v>53</v>
      </c>
      <c r="G38" t="s">
        <v>84</v>
      </c>
      <c r="H38" t="s">
        <v>53</v>
      </c>
    </row>
    <row r="39" spans="1:8" x14ac:dyDescent="0.35">
      <c r="A39" t="s">
        <v>85</v>
      </c>
      <c r="B39" t="s">
        <v>44</v>
      </c>
      <c r="C39" t="s">
        <v>85</v>
      </c>
      <c r="D39" t="s">
        <v>44</v>
      </c>
      <c r="E39" t="s">
        <v>85</v>
      </c>
      <c r="F39" t="s">
        <v>44</v>
      </c>
      <c r="G39" t="s">
        <v>85</v>
      </c>
      <c r="H39" t="s">
        <v>44</v>
      </c>
    </row>
    <row r="40" spans="1:8" x14ac:dyDescent="0.35">
      <c r="A40" t="s">
        <v>86</v>
      </c>
      <c r="B40" t="s">
        <v>47</v>
      </c>
      <c r="C40" t="s">
        <v>86</v>
      </c>
      <c r="D40" t="s">
        <v>47</v>
      </c>
      <c r="E40" t="s">
        <v>86</v>
      </c>
      <c r="F40" t="s">
        <v>47</v>
      </c>
      <c r="G40" t="s">
        <v>86</v>
      </c>
      <c r="H40" t="s">
        <v>47</v>
      </c>
    </row>
    <row r="41" spans="1:8" x14ac:dyDescent="0.35">
      <c r="A41" t="s">
        <v>87</v>
      </c>
      <c r="B41" t="s">
        <v>53</v>
      </c>
      <c r="C41" t="s">
        <v>87</v>
      </c>
      <c r="D41" t="s">
        <v>53</v>
      </c>
      <c r="E41" t="s">
        <v>87</v>
      </c>
      <c r="F41" t="s">
        <v>53</v>
      </c>
      <c r="G41" t="s">
        <v>87</v>
      </c>
      <c r="H41" t="s">
        <v>53</v>
      </c>
    </row>
    <row r="42" spans="1:8" x14ac:dyDescent="0.35">
      <c r="A42" t="s">
        <v>88</v>
      </c>
      <c r="B42" t="s">
        <v>51</v>
      </c>
      <c r="C42" t="s">
        <v>88</v>
      </c>
      <c r="D42" t="s">
        <v>51</v>
      </c>
      <c r="E42" t="s">
        <v>88</v>
      </c>
      <c r="F42" t="s">
        <v>51</v>
      </c>
      <c r="G42" t="s">
        <v>88</v>
      </c>
      <c r="H42" t="s">
        <v>51</v>
      </c>
    </row>
    <row r="43" spans="1:8" x14ac:dyDescent="0.35">
      <c r="A43" t="s">
        <v>89</v>
      </c>
      <c r="B43" t="s">
        <v>47</v>
      </c>
      <c r="C43" t="s">
        <v>89</v>
      </c>
      <c r="D43" t="s">
        <v>47</v>
      </c>
      <c r="E43" t="s">
        <v>89</v>
      </c>
      <c r="F43" t="s">
        <v>47</v>
      </c>
      <c r="G43" t="s">
        <v>89</v>
      </c>
      <c r="H43" t="s">
        <v>47</v>
      </c>
    </row>
    <row r="44" spans="1:8" x14ac:dyDescent="0.35">
      <c r="A44" t="s">
        <v>90</v>
      </c>
      <c r="B44" t="s">
        <v>51</v>
      </c>
      <c r="C44" t="s">
        <v>90</v>
      </c>
      <c r="D44" t="s">
        <v>51</v>
      </c>
      <c r="E44" t="s">
        <v>90</v>
      </c>
      <c r="F44" t="s">
        <v>51</v>
      </c>
      <c r="G44" t="s">
        <v>90</v>
      </c>
      <c r="H44" t="s">
        <v>51</v>
      </c>
    </row>
    <row r="45" spans="1:8" x14ac:dyDescent="0.35">
      <c r="A45" t="s">
        <v>91</v>
      </c>
      <c r="B45" t="s">
        <v>47</v>
      </c>
      <c r="C45" t="s">
        <v>91</v>
      </c>
      <c r="D45" t="s">
        <v>47</v>
      </c>
      <c r="E45" t="s">
        <v>91</v>
      </c>
      <c r="F45" t="s">
        <v>47</v>
      </c>
      <c r="G45" t="s">
        <v>91</v>
      </c>
      <c r="H45" t="s">
        <v>47</v>
      </c>
    </row>
    <row r="46" spans="1:8" x14ac:dyDescent="0.35">
      <c r="A46" t="s">
        <v>92</v>
      </c>
      <c r="B46" t="s">
        <v>47</v>
      </c>
      <c r="C46" t="s">
        <v>92</v>
      </c>
      <c r="D46" t="s">
        <v>47</v>
      </c>
      <c r="E46" t="s">
        <v>92</v>
      </c>
      <c r="F46" t="s">
        <v>47</v>
      </c>
      <c r="G46" t="s">
        <v>92</v>
      </c>
      <c r="H46" t="s">
        <v>47</v>
      </c>
    </row>
    <row r="47" spans="1:8" x14ac:dyDescent="0.35">
      <c r="A47" t="s">
        <v>93</v>
      </c>
      <c r="B47" t="s">
        <v>44</v>
      </c>
      <c r="C47" t="s">
        <v>93</v>
      </c>
      <c r="D47" t="s">
        <v>44</v>
      </c>
      <c r="E47" t="s">
        <v>93</v>
      </c>
      <c r="F47" t="s">
        <v>44</v>
      </c>
      <c r="G47" t="s">
        <v>93</v>
      </c>
      <c r="H47" t="s">
        <v>44</v>
      </c>
    </row>
    <row r="48" spans="1:8" x14ac:dyDescent="0.35">
      <c r="A48" t="s">
        <v>94</v>
      </c>
      <c r="B48" t="s">
        <v>47</v>
      </c>
      <c r="C48" t="s">
        <v>94</v>
      </c>
      <c r="D48" t="s">
        <v>47</v>
      </c>
      <c r="E48" t="s">
        <v>94</v>
      </c>
      <c r="F48" t="s">
        <v>47</v>
      </c>
      <c r="G48" t="s">
        <v>94</v>
      </c>
      <c r="H48" t="s">
        <v>47</v>
      </c>
    </row>
    <row r="49" spans="1:8" x14ac:dyDescent="0.35">
      <c r="A49" t="s">
        <v>95</v>
      </c>
      <c r="B49" t="s">
        <v>44</v>
      </c>
      <c r="C49" t="s">
        <v>95</v>
      </c>
      <c r="D49" t="s">
        <v>44</v>
      </c>
      <c r="E49" t="s">
        <v>95</v>
      </c>
      <c r="F49" t="s">
        <v>44</v>
      </c>
      <c r="G49" t="s">
        <v>95</v>
      </c>
      <c r="H49" t="s">
        <v>44</v>
      </c>
    </row>
    <row r="50" spans="1:8" x14ac:dyDescent="0.35">
      <c r="A50" t="s">
        <v>96</v>
      </c>
      <c r="B50" t="s">
        <v>51</v>
      </c>
      <c r="C50" t="s">
        <v>96</v>
      </c>
      <c r="D50" t="s">
        <v>51</v>
      </c>
      <c r="E50" t="s">
        <v>96</v>
      </c>
      <c r="F50" t="s">
        <v>51</v>
      </c>
      <c r="G50" t="s">
        <v>96</v>
      </c>
      <c r="H50" t="s">
        <v>51</v>
      </c>
    </row>
    <row r="51" spans="1:8" x14ac:dyDescent="0.35">
      <c r="A51" t="s">
        <v>97</v>
      </c>
      <c r="B51" t="s">
        <v>47</v>
      </c>
      <c r="C51" t="s">
        <v>97</v>
      </c>
      <c r="D51" t="s">
        <v>47</v>
      </c>
      <c r="E51" t="s">
        <v>97</v>
      </c>
      <c r="F51" t="s">
        <v>47</v>
      </c>
      <c r="G51" t="s">
        <v>97</v>
      </c>
      <c r="H51" t="s">
        <v>47</v>
      </c>
    </row>
    <row r="52" spans="1:8" x14ac:dyDescent="0.35">
      <c r="A52" t="s">
        <v>98</v>
      </c>
      <c r="B52" t="s">
        <v>51</v>
      </c>
      <c r="C52" t="s">
        <v>98</v>
      </c>
      <c r="D52" t="s">
        <v>51</v>
      </c>
      <c r="E52" t="s">
        <v>98</v>
      </c>
      <c r="F52" t="s">
        <v>51</v>
      </c>
      <c r="G52" t="s">
        <v>98</v>
      </c>
      <c r="H52" t="s">
        <v>51</v>
      </c>
    </row>
    <row r="53" spans="1:8" x14ac:dyDescent="0.35">
      <c r="A53" t="s">
        <v>99</v>
      </c>
      <c r="B53" t="s">
        <v>47</v>
      </c>
      <c r="C53" t="s">
        <v>99</v>
      </c>
      <c r="D53" t="s">
        <v>47</v>
      </c>
      <c r="E53" t="s">
        <v>99</v>
      </c>
      <c r="F53" t="s">
        <v>47</v>
      </c>
      <c r="G53" t="s">
        <v>99</v>
      </c>
      <c r="H53" t="s">
        <v>47</v>
      </c>
    </row>
    <row r="54" spans="1:8" x14ac:dyDescent="0.35">
      <c r="A54" t="s">
        <v>100</v>
      </c>
      <c r="B54" t="s">
        <v>53</v>
      </c>
      <c r="C54" t="s">
        <v>100</v>
      </c>
      <c r="D54" t="s">
        <v>53</v>
      </c>
      <c r="E54" t="s">
        <v>100</v>
      </c>
      <c r="F54" t="s">
        <v>53</v>
      </c>
      <c r="G54" t="s">
        <v>100</v>
      </c>
      <c r="H54" t="s">
        <v>53</v>
      </c>
    </row>
    <row r="55" spans="1:8" x14ac:dyDescent="0.35">
      <c r="A55" t="s">
        <v>101</v>
      </c>
      <c r="B55" t="s">
        <v>47</v>
      </c>
      <c r="C55" t="s">
        <v>101</v>
      </c>
      <c r="D55" t="s">
        <v>47</v>
      </c>
      <c r="E55" t="s">
        <v>101</v>
      </c>
      <c r="F55" t="s">
        <v>47</v>
      </c>
      <c r="G55" t="s">
        <v>101</v>
      </c>
      <c r="H55" t="s">
        <v>47</v>
      </c>
    </row>
    <row r="56" spans="1:8" x14ac:dyDescent="0.35">
      <c r="A56" t="s">
        <v>102</v>
      </c>
      <c r="B56" t="s">
        <v>51</v>
      </c>
      <c r="C56" t="s">
        <v>102</v>
      </c>
      <c r="D56" t="s">
        <v>51</v>
      </c>
      <c r="E56" t="s">
        <v>102</v>
      </c>
      <c r="F56" t="s">
        <v>51</v>
      </c>
      <c r="G56" t="s">
        <v>102</v>
      </c>
      <c r="H56" t="s">
        <v>51</v>
      </c>
    </row>
    <row r="57" spans="1:8" x14ac:dyDescent="0.35">
      <c r="A57" t="s">
        <v>103</v>
      </c>
      <c r="B57" t="s">
        <v>51</v>
      </c>
      <c r="C57" t="s">
        <v>103</v>
      </c>
      <c r="D57" t="s">
        <v>51</v>
      </c>
      <c r="E57" t="s">
        <v>103</v>
      </c>
      <c r="F57" t="s">
        <v>51</v>
      </c>
      <c r="G57" t="s">
        <v>103</v>
      </c>
      <c r="H57" t="s">
        <v>51</v>
      </c>
    </row>
    <row r="58" spans="1:8" x14ac:dyDescent="0.35">
      <c r="A58" t="s">
        <v>104</v>
      </c>
      <c r="B58" t="s">
        <v>57</v>
      </c>
      <c r="C58" t="s">
        <v>104</v>
      </c>
      <c r="D58" t="s">
        <v>57</v>
      </c>
      <c r="E58" t="s">
        <v>104</v>
      </c>
      <c r="F58" t="s">
        <v>57</v>
      </c>
      <c r="G58" t="s">
        <v>104</v>
      </c>
      <c r="H58" t="s">
        <v>57</v>
      </c>
    </row>
    <row r="59" spans="1:8" x14ac:dyDescent="0.35">
      <c r="A59" t="s">
        <v>105</v>
      </c>
      <c r="B59" t="s">
        <v>44</v>
      </c>
      <c r="C59" t="s">
        <v>105</v>
      </c>
      <c r="D59" t="s">
        <v>44</v>
      </c>
      <c r="E59" t="s">
        <v>105</v>
      </c>
      <c r="F59" t="s">
        <v>44</v>
      </c>
      <c r="G59" t="s">
        <v>105</v>
      </c>
      <c r="H59" t="s">
        <v>44</v>
      </c>
    </row>
    <row r="60" spans="1:8" x14ac:dyDescent="0.35">
      <c r="A60" t="s">
        <v>106</v>
      </c>
      <c r="B60" t="s">
        <v>47</v>
      </c>
      <c r="C60" t="s">
        <v>106</v>
      </c>
      <c r="D60" t="s">
        <v>47</v>
      </c>
      <c r="E60" t="s">
        <v>106</v>
      </c>
      <c r="F60" t="s">
        <v>47</v>
      </c>
      <c r="G60" t="s">
        <v>106</v>
      </c>
      <c r="H60" t="s">
        <v>47</v>
      </c>
    </row>
    <row r="61" spans="1:8" x14ac:dyDescent="0.35">
      <c r="A61" t="s">
        <v>107</v>
      </c>
      <c r="B61" t="s">
        <v>51</v>
      </c>
      <c r="C61" t="s">
        <v>107</v>
      </c>
      <c r="D61" t="s">
        <v>51</v>
      </c>
      <c r="E61" t="s">
        <v>107</v>
      </c>
      <c r="F61" t="s">
        <v>51</v>
      </c>
      <c r="G61" t="s">
        <v>107</v>
      </c>
      <c r="H61" t="s">
        <v>51</v>
      </c>
    </row>
    <row r="62" spans="1:8" x14ac:dyDescent="0.35">
      <c r="A62" t="s">
        <v>108</v>
      </c>
      <c r="B62" t="s">
        <v>47</v>
      </c>
      <c r="C62" t="s">
        <v>108</v>
      </c>
      <c r="D62" t="s">
        <v>47</v>
      </c>
      <c r="E62" t="s">
        <v>108</v>
      </c>
      <c r="F62" t="s">
        <v>47</v>
      </c>
      <c r="G62" t="s">
        <v>108</v>
      </c>
      <c r="H62" t="s">
        <v>47</v>
      </c>
    </row>
    <row r="63" spans="1:8" x14ac:dyDescent="0.35">
      <c r="A63" t="s">
        <v>109</v>
      </c>
      <c r="B63" t="s">
        <v>51</v>
      </c>
      <c r="C63" t="s">
        <v>109</v>
      </c>
      <c r="D63" t="s">
        <v>51</v>
      </c>
      <c r="E63" t="s">
        <v>109</v>
      </c>
      <c r="F63" t="s">
        <v>51</v>
      </c>
      <c r="G63" t="s">
        <v>109</v>
      </c>
      <c r="H63" t="s">
        <v>51</v>
      </c>
    </row>
    <row r="64" spans="1:8" x14ac:dyDescent="0.35">
      <c r="A64" t="s">
        <v>110</v>
      </c>
      <c r="B64" t="s">
        <v>47</v>
      </c>
      <c r="C64" t="s">
        <v>110</v>
      </c>
      <c r="D64" t="s">
        <v>47</v>
      </c>
      <c r="E64" t="s">
        <v>110</v>
      </c>
      <c r="F64" t="s">
        <v>47</v>
      </c>
      <c r="G64" t="s">
        <v>110</v>
      </c>
      <c r="H64" t="s">
        <v>47</v>
      </c>
    </row>
    <row r="65" spans="1:8" x14ac:dyDescent="0.35">
      <c r="A65" t="s">
        <v>111</v>
      </c>
      <c r="B65" t="s">
        <v>53</v>
      </c>
      <c r="C65" t="s">
        <v>111</v>
      </c>
      <c r="D65" t="s">
        <v>53</v>
      </c>
      <c r="E65" t="s">
        <v>111</v>
      </c>
      <c r="F65" t="s">
        <v>53</v>
      </c>
      <c r="G65" t="s">
        <v>111</v>
      </c>
      <c r="H65" t="s">
        <v>53</v>
      </c>
    </row>
    <row r="66" spans="1:8" x14ac:dyDescent="0.35">
      <c r="A66" t="s">
        <v>112</v>
      </c>
      <c r="B66" t="s">
        <v>57</v>
      </c>
      <c r="C66" t="s">
        <v>112</v>
      </c>
      <c r="D66" t="s">
        <v>57</v>
      </c>
      <c r="E66" t="s">
        <v>112</v>
      </c>
      <c r="F66" t="s">
        <v>57</v>
      </c>
      <c r="G66" t="s">
        <v>112</v>
      </c>
      <c r="H66" t="s">
        <v>57</v>
      </c>
    </row>
    <row r="67" spans="1:8" x14ac:dyDescent="0.35">
      <c r="A67" t="s">
        <v>113</v>
      </c>
      <c r="B67" t="s">
        <v>47</v>
      </c>
      <c r="C67" t="s">
        <v>113</v>
      </c>
      <c r="D67" t="s">
        <v>47</v>
      </c>
      <c r="E67" t="s">
        <v>113</v>
      </c>
      <c r="F67" t="s">
        <v>47</v>
      </c>
      <c r="G67" t="s">
        <v>113</v>
      </c>
      <c r="H67" t="s">
        <v>47</v>
      </c>
    </row>
    <row r="68" spans="1:8" x14ac:dyDescent="0.35">
      <c r="A68" t="s">
        <v>114</v>
      </c>
      <c r="B68" t="s">
        <v>47</v>
      </c>
      <c r="C68" t="s">
        <v>114</v>
      </c>
      <c r="D68" t="s">
        <v>47</v>
      </c>
      <c r="E68" t="s">
        <v>114</v>
      </c>
      <c r="F68" t="s">
        <v>47</v>
      </c>
      <c r="G68" t="s">
        <v>114</v>
      </c>
      <c r="H68" t="s">
        <v>47</v>
      </c>
    </row>
    <row r="69" spans="1:8" x14ac:dyDescent="0.35">
      <c r="A69" t="s">
        <v>115</v>
      </c>
      <c r="B69" t="s">
        <v>47</v>
      </c>
      <c r="C69" t="s">
        <v>115</v>
      </c>
      <c r="D69" t="s">
        <v>47</v>
      </c>
      <c r="E69" t="s">
        <v>115</v>
      </c>
      <c r="F69" t="s">
        <v>47</v>
      </c>
      <c r="G69" t="s">
        <v>115</v>
      </c>
      <c r="H69" t="s">
        <v>47</v>
      </c>
    </row>
    <row r="70" spans="1:8" x14ac:dyDescent="0.35">
      <c r="A70" t="s">
        <v>116</v>
      </c>
      <c r="B70" t="s">
        <v>44</v>
      </c>
      <c r="C70" t="s">
        <v>116</v>
      </c>
      <c r="D70" t="s">
        <v>44</v>
      </c>
      <c r="E70" t="s">
        <v>116</v>
      </c>
      <c r="F70" t="s">
        <v>44</v>
      </c>
      <c r="G70" t="s">
        <v>116</v>
      </c>
      <c r="H70" t="s">
        <v>44</v>
      </c>
    </row>
    <row r="71" spans="1:8" x14ac:dyDescent="0.35">
      <c r="A71" t="s">
        <v>117</v>
      </c>
      <c r="B71" t="s">
        <v>47</v>
      </c>
      <c r="C71" t="s">
        <v>117</v>
      </c>
      <c r="D71" t="s">
        <v>47</v>
      </c>
      <c r="E71" t="s">
        <v>117</v>
      </c>
      <c r="F71" t="s">
        <v>47</v>
      </c>
      <c r="G71" t="s">
        <v>117</v>
      </c>
      <c r="H71" t="s">
        <v>47</v>
      </c>
    </row>
    <row r="72" spans="1:8" x14ac:dyDescent="0.35">
      <c r="A72" t="s">
        <v>118</v>
      </c>
      <c r="B72" t="s">
        <v>44</v>
      </c>
      <c r="C72" t="s">
        <v>118</v>
      </c>
      <c r="D72" t="s">
        <v>44</v>
      </c>
      <c r="E72" t="s">
        <v>118</v>
      </c>
      <c r="F72" t="s">
        <v>44</v>
      </c>
      <c r="G72" t="s">
        <v>118</v>
      </c>
      <c r="H72" t="s">
        <v>44</v>
      </c>
    </row>
    <row r="73" spans="1:8" x14ac:dyDescent="0.35">
      <c r="A73" t="s">
        <v>119</v>
      </c>
      <c r="B73" t="s">
        <v>47</v>
      </c>
      <c r="C73" t="s">
        <v>119</v>
      </c>
      <c r="D73" t="s">
        <v>47</v>
      </c>
      <c r="E73" t="s">
        <v>119</v>
      </c>
      <c r="F73" t="s">
        <v>47</v>
      </c>
      <c r="G73" t="s">
        <v>119</v>
      </c>
      <c r="H73" t="s">
        <v>47</v>
      </c>
    </row>
    <row r="74" spans="1:8" x14ac:dyDescent="0.35">
      <c r="A74" t="s">
        <v>120</v>
      </c>
      <c r="B74" t="s">
        <v>47</v>
      </c>
      <c r="C74" t="s">
        <v>120</v>
      </c>
      <c r="D74" t="s">
        <v>47</v>
      </c>
      <c r="E74" t="s">
        <v>120</v>
      </c>
      <c r="F74" t="s">
        <v>47</v>
      </c>
      <c r="G74" t="s">
        <v>120</v>
      </c>
      <c r="H74" t="s">
        <v>47</v>
      </c>
    </row>
    <row r="75" spans="1:8" x14ac:dyDescent="0.35">
      <c r="A75" t="s">
        <v>121</v>
      </c>
      <c r="B75" t="s">
        <v>44</v>
      </c>
      <c r="C75" t="s">
        <v>121</v>
      </c>
      <c r="D75" t="s">
        <v>44</v>
      </c>
      <c r="E75" t="s">
        <v>121</v>
      </c>
      <c r="F75" t="s">
        <v>44</v>
      </c>
      <c r="G75" t="s">
        <v>121</v>
      </c>
      <c r="H75" t="s">
        <v>44</v>
      </c>
    </row>
    <row r="76" spans="1:8" x14ac:dyDescent="0.35">
      <c r="A76" t="s">
        <v>122</v>
      </c>
      <c r="B76" t="s">
        <v>44</v>
      </c>
      <c r="C76" t="s">
        <v>122</v>
      </c>
      <c r="D76" t="s">
        <v>44</v>
      </c>
      <c r="E76" t="s">
        <v>122</v>
      </c>
      <c r="F76" t="s">
        <v>44</v>
      </c>
      <c r="G76" t="s">
        <v>122</v>
      </c>
      <c r="H76" t="s">
        <v>44</v>
      </c>
    </row>
    <row r="77" spans="1:8" x14ac:dyDescent="0.35">
      <c r="A77" t="s">
        <v>123</v>
      </c>
      <c r="B77" t="s">
        <v>53</v>
      </c>
      <c r="C77" t="s">
        <v>123</v>
      </c>
      <c r="D77" t="s">
        <v>53</v>
      </c>
      <c r="E77" t="s">
        <v>123</v>
      </c>
      <c r="F77" t="s">
        <v>53</v>
      </c>
      <c r="G77" t="s">
        <v>123</v>
      </c>
      <c r="H77" t="s">
        <v>53</v>
      </c>
    </row>
    <row r="78" spans="1:8" x14ac:dyDescent="0.35">
      <c r="A78" t="s">
        <v>124</v>
      </c>
      <c r="B78" t="s">
        <v>44</v>
      </c>
      <c r="C78" t="s">
        <v>124</v>
      </c>
      <c r="D78" t="s">
        <v>44</v>
      </c>
      <c r="E78" t="s">
        <v>124</v>
      </c>
      <c r="F78" t="s">
        <v>44</v>
      </c>
      <c r="G78" t="s">
        <v>124</v>
      </c>
      <c r="H78" t="s">
        <v>44</v>
      </c>
    </row>
    <row r="79" spans="1:8" x14ac:dyDescent="0.35">
      <c r="A79" t="s">
        <v>125</v>
      </c>
      <c r="B79" t="s">
        <v>57</v>
      </c>
      <c r="C79" t="s">
        <v>125</v>
      </c>
      <c r="D79" t="s">
        <v>57</v>
      </c>
      <c r="E79" t="s">
        <v>125</v>
      </c>
      <c r="F79" t="s">
        <v>57</v>
      </c>
      <c r="G79" t="s">
        <v>125</v>
      </c>
      <c r="H79" t="s">
        <v>57</v>
      </c>
    </row>
    <row r="80" spans="1:8" x14ac:dyDescent="0.35">
      <c r="A80" t="s">
        <v>126</v>
      </c>
      <c r="B80" t="s">
        <v>51</v>
      </c>
      <c r="C80" t="s">
        <v>126</v>
      </c>
      <c r="D80" t="s">
        <v>51</v>
      </c>
      <c r="E80" t="s">
        <v>126</v>
      </c>
      <c r="F80" t="s">
        <v>51</v>
      </c>
      <c r="G80" t="s">
        <v>126</v>
      </c>
      <c r="H80" t="s">
        <v>51</v>
      </c>
    </row>
    <row r="81" spans="1:8" x14ac:dyDescent="0.35">
      <c r="A81" t="s">
        <v>127</v>
      </c>
      <c r="B81" t="s">
        <v>44</v>
      </c>
      <c r="C81" t="s">
        <v>127</v>
      </c>
      <c r="D81" t="s">
        <v>44</v>
      </c>
      <c r="E81" t="s">
        <v>127</v>
      </c>
      <c r="F81" t="s">
        <v>44</v>
      </c>
      <c r="G81" t="s">
        <v>127</v>
      </c>
      <c r="H81" t="s">
        <v>44</v>
      </c>
    </row>
    <row r="82" spans="1:8" x14ac:dyDescent="0.35">
      <c r="A82" t="s">
        <v>128</v>
      </c>
      <c r="B82" t="s">
        <v>44</v>
      </c>
      <c r="C82" t="s">
        <v>128</v>
      </c>
      <c r="D82" t="s">
        <v>44</v>
      </c>
      <c r="E82" t="s">
        <v>128</v>
      </c>
      <c r="F82" t="s">
        <v>44</v>
      </c>
      <c r="G82" t="s">
        <v>128</v>
      </c>
      <c r="H82" t="s">
        <v>44</v>
      </c>
    </row>
    <row r="83" spans="1:8" x14ac:dyDescent="0.35">
      <c r="A83" t="s">
        <v>129</v>
      </c>
      <c r="B83" t="s">
        <v>44</v>
      </c>
      <c r="C83" t="s">
        <v>129</v>
      </c>
      <c r="D83" t="s">
        <v>44</v>
      </c>
      <c r="E83" t="s">
        <v>129</v>
      </c>
      <c r="F83" t="s">
        <v>44</v>
      </c>
      <c r="G83" t="s">
        <v>129</v>
      </c>
      <c r="H83" t="s">
        <v>44</v>
      </c>
    </row>
    <row r="84" spans="1:8" x14ac:dyDescent="0.35">
      <c r="A84" t="s">
        <v>130</v>
      </c>
      <c r="B84" t="s">
        <v>51</v>
      </c>
      <c r="C84" t="s">
        <v>130</v>
      </c>
      <c r="D84" t="s">
        <v>51</v>
      </c>
      <c r="E84" t="s">
        <v>130</v>
      </c>
      <c r="F84" t="s">
        <v>51</v>
      </c>
      <c r="G84" t="s">
        <v>130</v>
      </c>
      <c r="H84" t="s">
        <v>51</v>
      </c>
    </row>
    <row r="85" spans="1:8" x14ac:dyDescent="0.35">
      <c r="A85" t="s">
        <v>131</v>
      </c>
      <c r="B85" t="s">
        <v>44</v>
      </c>
      <c r="C85" t="s">
        <v>131</v>
      </c>
      <c r="D85" t="s">
        <v>44</v>
      </c>
      <c r="E85" t="s">
        <v>131</v>
      </c>
      <c r="F85" t="s">
        <v>44</v>
      </c>
      <c r="G85" t="s">
        <v>131</v>
      </c>
      <c r="H85" t="s">
        <v>44</v>
      </c>
    </row>
    <row r="86" spans="1:8" x14ac:dyDescent="0.35">
      <c r="A86" t="s">
        <v>132</v>
      </c>
      <c r="B86" t="s">
        <v>47</v>
      </c>
      <c r="C86" t="s">
        <v>132</v>
      </c>
      <c r="D86" t="s">
        <v>47</v>
      </c>
      <c r="E86" t="s">
        <v>132</v>
      </c>
      <c r="F86" t="s">
        <v>47</v>
      </c>
      <c r="G86" t="s">
        <v>132</v>
      </c>
      <c r="H86" t="s">
        <v>47</v>
      </c>
    </row>
    <row r="87" spans="1:8" x14ac:dyDescent="0.35">
      <c r="A87" t="s">
        <v>133</v>
      </c>
      <c r="B87" t="s">
        <v>51</v>
      </c>
      <c r="C87" t="s">
        <v>133</v>
      </c>
      <c r="D87" t="s">
        <v>51</v>
      </c>
      <c r="E87" t="s">
        <v>133</v>
      </c>
      <c r="F87" t="s">
        <v>51</v>
      </c>
      <c r="G87" t="s">
        <v>133</v>
      </c>
      <c r="H87" t="s">
        <v>51</v>
      </c>
    </row>
    <row r="88" spans="1:8" x14ac:dyDescent="0.35">
      <c r="A88" t="s">
        <v>134</v>
      </c>
      <c r="B88" t="s">
        <v>57</v>
      </c>
      <c r="C88" t="s">
        <v>134</v>
      </c>
      <c r="D88" t="s">
        <v>57</v>
      </c>
      <c r="E88" t="s">
        <v>134</v>
      </c>
      <c r="F88" t="s">
        <v>57</v>
      </c>
      <c r="G88" t="s">
        <v>134</v>
      </c>
      <c r="H88" t="s">
        <v>57</v>
      </c>
    </row>
    <row r="89" spans="1:8" x14ac:dyDescent="0.35">
      <c r="A89" t="s">
        <v>135</v>
      </c>
      <c r="B89" t="s">
        <v>53</v>
      </c>
      <c r="C89" t="s">
        <v>135</v>
      </c>
      <c r="D89" t="s">
        <v>53</v>
      </c>
      <c r="E89" t="s">
        <v>135</v>
      </c>
      <c r="F89" t="s">
        <v>53</v>
      </c>
      <c r="G89" t="s">
        <v>135</v>
      </c>
      <c r="H89" t="s">
        <v>53</v>
      </c>
    </row>
    <row r="90" spans="1:8" x14ac:dyDescent="0.35">
      <c r="A90" t="s">
        <v>136</v>
      </c>
      <c r="B90" t="s">
        <v>44</v>
      </c>
      <c r="C90" t="s">
        <v>136</v>
      </c>
      <c r="D90" t="s">
        <v>44</v>
      </c>
      <c r="E90" t="s">
        <v>136</v>
      </c>
      <c r="F90" t="s">
        <v>44</v>
      </c>
      <c r="G90" t="s">
        <v>136</v>
      </c>
      <c r="H90" t="s">
        <v>44</v>
      </c>
    </row>
    <row r="91" spans="1:8" x14ac:dyDescent="0.35">
      <c r="A91" t="s">
        <v>137</v>
      </c>
      <c r="B91" t="s">
        <v>47</v>
      </c>
      <c r="C91" t="s">
        <v>137</v>
      </c>
      <c r="D91" t="s">
        <v>47</v>
      </c>
      <c r="E91" t="s">
        <v>137</v>
      </c>
      <c r="F91" t="s">
        <v>47</v>
      </c>
      <c r="G91" t="s">
        <v>137</v>
      </c>
      <c r="H91" t="s">
        <v>47</v>
      </c>
    </row>
    <row r="92" spans="1:8" x14ac:dyDescent="0.35">
      <c r="A92" t="s">
        <v>138</v>
      </c>
      <c r="B92" t="s">
        <v>51</v>
      </c>
      <c r="C92" t="s">
        <v>138</v>
      </c>
      <c r="D92" t="s">
        <v>51</v>
      </c>
      <c r="E92" t="s">
        <v>138</v>
      </c>
      <c r="F92" t="s">
        <v>51</v>
      </c>
      <c r="G92" t="s">
        <v>138</v>
      </c>
      <c r="H92" t="s">
        <v>51</v>
      </c>
    </row>
    <row r="93" spans="1:8" x14ac:dyDescent="0.35">
      <c r="A93" t="s">
        <v>139</v>
      </c>
      <c r="B93" t="s">
        <v>51</v>
      </c>
      <c r="C93" t="s">
        <v>139</v>
      </c>
      <c r="D93" t="s">
        <v>51</v>
      </c>
      <c r="E93" t="s">
        <v>139</v>
      </c>
      <c r="F93" t="s">
        <v>51</v>
      </c>
      <c r="G93" t="s">
        <v>139</v>
      </c>
      <c r="H93" t="s">
        <v>51</v>
      </c>
    </row>
    <row r="94" spans="1:8" x14ac:dyDescent="0.35">
      <c r="A94" t="s">
        <v>140</v>
      </c>
      <c r="B94" t="s">
        <v>57</v>
      </c>
      <c r="C94" t="s">
        <v>140</v>
      </c>
      <c r="D94" t="s">
        <v>57</v>
      </c>
      <c r="E94" t="s">
        <v>140</v>
      </c>
      <c r="F94" t="s">
        <v>57</v>
      </c>
      <c r="G94" t="s">
        <v>140</v>
      </c>
      <c r="H94" t="s">
        <v>57</v>
      </c>
    </row>
    <row r="95" spans="1:8" x14ac:dyDescent="0.35">
      <c r="A95" t="s">
        <v>141</v>
      </c>
      <c r="B95" t="s">
        <v>53</v>
      </c>
      <c r="C95" t="s">
        <v>141</v>
      </c>
      <c r="D95" t="s">
        <v>53</v>
      </c>
      <c r="E95" t="s">
        <v>141</v>
      </c>
      <c r="F95" t="s">
        <v>53</v>
      </c>
      <c r="G95" t="s">
        <v>141</v>
      </c>
      <c r="H95" t="s">
        <v>53</v>
      </c>
    </row>
    <row r="96" spans="1:8" x14ac:dyDescent="0.35">
      <c r="A96" t="s">
        <v>142</v>
      </c>
      <c r="B96" t="s">
        <v>47</v>
      </c>
      <c r="C96" t="s">
        <v>142</v>
      </c>
      <c r="D96" t="s">
        <v>47</v>
      </c>
      <c r="E96" t="s">
        <v>142</v>
      </c>
      <c r="F96" t="s">
        <v>47</v>
      </c>
      <c r="G96" t="s">
        <v>142</v>
      </c>
      <c r="H96" t="s">
        <v>47</v>
      </c>
    </row>
    <row r="97" spans="1:8" x14ac:dyDescent="0.35">
      <c r="A97" t="s">
        <v>143</v>
      </c>
      <c r="B97" t="s">
        <v>51</v>
      </c>
      <c r="C97" t="s">
        <v>143</v>
      </c>
      <c r="D97" t="s">
        <v>51</v>
      </c>
      <c r="E97" t="s">
        <v>143</v>
      </c>
      <c r="F97" t="s">
        <v>51</v>
      </c>
      <c r="G97" t="s">
        <v>143</v>
      </c>
      <c r="H97" t="s">
        <v>51</v>
      </c>
    </row>
    <row r="98" spans="1:8" x14ac:dyDescent="0.35">
      <c r="A98" t="s">
        <v>144</v>
      </c>
      <c r="B98" t="s">
        <v>47</v>
      </c>
      <c r="C98" t="s">
        <v>144</v>
      </c>
      <c r="D98" t="s">
        <v>47</v>
      </c>
      <c r="E98" t="s">
        <v>144</v>
      </c>
      <c r="F98" t="s">
        <v>47</v>
      </c>
      <c r="G98" t="s">
        <v>144</v>
      </c>
      <c r="H98" t="s">
        <v>47</v>
      </c>
    </row>
    <row r="99" spans="1:8" x14ac:dyDescent="0.35">
      <c r="A99" t="s">
        <v>145</v>
      </c>
      <c r="B99" t="s">
        <v>47</v>
      </c>
      <c r="C99" t="s">
        <v>145</v>
      </c>
      <c r="D99" t="s">
        <v>47</v>
      </c>
      <c r="E99" t="s">
        <v>145</v>
      </c>
      <c r="F99" t="s">
        <v>47</v>
      </c>
      <c r="G99" t="s">
        <v>145</v>
      </c>
      <c r="H99" t="s">
        <v>47</v>
      </c>
    </row>
    <row r="100" spans="1:8" x14ac:dyDescent="0.35">
      <c r="A100" t="s">
        <v>146</v>
      </c>
      <c r="B100" t="s">
        <v>44</v>
      </c>
      <c r="C100" t="s">
        <v>146</v>
      </c>
      <c r="D100" t="s">
        <v>44</v>
      </c>
      <c r="E100" t="s">
        <v>146</v>
      </c>
      <c r="F100" t="s">
        <v>44</v>
      </c>
      <c r="G100" t="s">
        <v>146</v>
      </c>
      <c r="H100" t="s">
        <v>44</v>
      </c>
    </row>
    <row r="101" spans="1:8" x14ac:dyDescent="0.35">
      <c r="A101" t="s">
        <v>147</v>
      </c>
      <c r="B101" t="s">
        <v>44</v>
      </c>
      <c r="C101" t="s">
        <v>147</v>
      </c>
      <c r="D101" t="s">
        <v>44</v>
      </c>
      <c r="E101" t="s">
        <v>147</v>
      </c>
      <c r="F101" t="s">
        <v>44</v>
      </c>
      <c r="G101" t="s">
        <v>147</v>
      </c>
      <c r="H101" t="s">
        <v>44</v>
      </c>
    </row>
    <row r="102" spans="1:8" x14ac:dyDescent="0.35">
      <c r="A102" t="s">
        <v>148</v>
      </c>
      <c r="B102" t="s">
        <v>47</v>
      </c>
      <c r="C102" t="s">
        <v>148</v>
      </c>
      <c r="D102" t="s">
        <v>47</v>
      </c>
      <c r="E102" t="s">
        <v>148</v>
      </c>
      <c r="F102" t="s">
        <v>47</v>
      </c>
      <c r="G102" t="s">
        <v>148</v>
      </c>
      <c r="H102" t="s">
        <v>47</v>
      </c>
    </row>
    <row r="103" spans="1:8" x14ac:dyDescent="0.35">
      <c r="A103" t="s">
        <v>149</v>
      </c>
      <c r="B103" t="s">
        <v>51</v>
      </c>
      <c r="C103" t="s">
        <v>149</v>
      </c>
      <c r="D103" t="s">
        <v>51</v>
      </c>
      <c r="E103" t="s">
        <v>149</v>
      </c>
      <c r="F103" t="s">
        <v>51</v>
      </c>
      <c r="G103" t="s">
        <v>149</v>
      </c>
      <c r="H103" t="s">
        <v>51</v>
      </c>
    </row>
    <row r="104" spans="1:8" x14ac:dyDescent="0.35">
      <c r="A104" t="s">
        <v>150</v>
      </c>
      <c r="B104" t="s">
        <v>44</v>
      </c>
      <c r="C104" t="s">
        <v>150</v>
      </c>
      <c r="D104" t="s">
        <v>44</v>
      </c>
      <c r="E104" t="s">
        <v>150</v>
      </c>
      <c r="F104" t="s">
        <v>44</v>
      </c>
      <c r="G104" t="s">
        <v>150</v>
      </c>
      <c r="H104" t="s">
        <v>44</v>
      </c>
    </row>
    <row r="105" spans="1:8" x14ac:dyDescent="0.35">
      <c r="A105" t="s">
        <v>151</v>
      </c>
      <c r="B105" t="s">
        <v>44</v>
      </c>
      <c r="C105" t="s">
        <v>151</v>
      </c>
      <c r="D105" t="s">
        <v>44</v>
      </c>
      <c r="E105" t="s">
        <v>151</v>
      </c>
      <c r="F105" t="s">
        <v>44</v>
      </c>
      <c r="G105" t="s">
        <v>151</v>
      </c>
      <c r="H105" t="s">
        <v>44</v>
      </c>
    </row>
    <row r="106" spans="1:8" x14ac:dyDescent="0.35">
      <c r="A106" t="s">
        <v>152</v>
      </c>
      <c r="B106" t="s">
        <v>47</v>
      </c>
      <c r="C106" t="s">
        <v>152</v>
      </c>
      <c r="D106" t="s">
        <v>47</v>
      </c>
      <c r="E106" t="s">
        <v>152</v>
      </c>
      <c r="F106" t="s">
        <v>47</v>
      </c>
      <c r="G106" t="s">
        <v>152</v>
      </c>
      <c r="H106" t="s">
        <v>47</v>
      </c>
    </row>
    <row r="107" spans="1:8" x14ac:dyDescent="0.35">
      <c r="A107" t="s">
        <v>153</v>
      </c>
      <c r="B107" t="s">
        <v>57</v>
      </c>
      <c r="C107" t="s">
        <v>153</v>
      </c>
      <c r="D107" t="s">
        <v>57</v>
      </c>
      <c r="E107" t="s">
        <v>153</v>
      </c>
      <c r="F107" t="s">
        <v>57</v>
      </c>
      <c r="G107" t="s">
        <v>153</v>
      </c>
      <c r="H107" t="s">
        <v>57</v>
      </c>
    </row>
    <row r="108" spans="1:8" x14ac:dyDescent="0.35">
      <c r="A108" t="s">
        <v>154</v>
      </c>
      <c r="B108" t="s">
        <v>47</v>
      </c>
      <c r="C108" t="s">
        <v>154</v>
      </c>
      <c r="D108" t="s">
        <v>47</v>
      </c>
      <c r="E108" t="s">
        <v>154</v>
      </c>
      <c r="F108" t="s">
        <v>47</v>
      </c>
      <c r="G108" t="s">
        <v>154</v>
      </c>
      <c r="H108" t="s">
        <v>47</v>
      </c>
    </row>
    <row r="109" spans="1:8" x14ac:dyDescent="0.35">
      <c r="A109" t="s">
        <v>155</v>
      </c>
      <c r="B109" t="s">
        <v>51</v>
      </c>
      <c r="C109" t="s">
        <v>155</v>
      </c>
      <c r="D109" t="s">
        <v>51</v>
      </c>
      <c r="E109" t="s">
        <v>155</v>
      </c>
      <c r="F109" t="s">
        <v>51</v>
      </c>
      <c r="G109" t="s">
        <v>155</v>
      </c>
      <c r="H109" t="s">
        <v>51</v>
      </c>
    </row>
    <row r="110" spans="1:8" x14ac:dyDescent="0.35">
      <c r="A110" t="s">
        <v>156</v>
      </c>
      <c r="B110" t="s">
        <v>47</v>
      </c>
      <c r="C110" t="s">
        <v>156</v>
      </c>
      <c r="D110" t="s">
        <v>47</v>
      </c>
      <c r="E110" t="s">
        <v>156</v>
      </c>
      <c r="F110" t="s">
        <v>47</v>
      </c>
      <c r="G110" t="s">
        <v>156</v>
      </c>
      <c r="H110" t="s">
        <v>47</v>
      </c>
    </row>
    <row r="111" spans="1:8" x14ac:dyDescent="0.35">
      <c r="A111" t="s">
        <v>157</v>
      </c>
      <c r="B111" t="s">
        <v>44</v>
      </c>
      <c r="C111" t="s">
        <v>157</v>
      </c>
      <c r="D111" t="s">
        <v>44</v>
      </c>
      <c r="E111" t="s">
        <v>157</v>
      </c>
      <c r="F111" t="s">
        <v>44</v>
      </c>
      <c r="G111" t="s">
        <v>157</v>
      </c>
      <c r="H111" t="s">
        <v>44</v>
      </c>
    </row>
    <row r="112" spans="1:8" x14ac:dyDescent="0.35">
      <c r="A112" t="s">
        <v>158</v>
      </c>
      <c r="B112" t="s">
        <v>51</v>
      </c>
      <c r="C112" t="s">
        <v>158</v>
      </c>
      <c r="D112" t="s">
        <v>51</v>
      </c>
      <c r="E112" t="s">
        <v>158</v>
      </c>
      <c r="F112" t="s">
        <v>51</v>
      </c>
      <c r="G112" t="s">
        <v>158</v>
      </c>
      <c r="H112" t="s">
        <v>51</v>
      </c>
    </row>
    <row r="113" spans="1:8" x14ac:dyDescent="0.35">
      <c r="A113" t="s">
        <v>159</v>
      </c>
      <c r="B113" t="s">
        <v>51</v>
      </c>
      <c r="C113" t="s">
        <v>159</v>
      </c>
      <c r="D113" t="s">
        <v>51</v>
      </c>
      <c r="E113" t="s">
        <v>159</v>
      </c>
      <c r="F113" t="s">
        <v>51</v>
      </c>
      <c r="G113" t="s">
        <v>159</v>
      </c>
      <c r="H113" t="s">
        <v>51</v>
      </c>
    </row>
    <row r="114" spans="1:8" x14ac:dyDescent="0.35">
      <c r="A114" t="s">
        <v>160</v>
      </c>
      <c r="B114" t="s">
        <v>47</v>
      </c>
      <c r="C114" t="s">
        <v>160</v>
      </c>
      <c r="D114" t="s">
        <v>47</v>
      </c>
      <c r="E114" t="s">
        <v>160</v>
      </c>
      <c r="F114" t="s">
        <v>47</v>
      </c>
      <c r="G114" t="s">
        <v>160</v>
      </c>
      <c r="H114" t="s">
        <v>47</v>
      </c>
    </row>
    <row r="115" spans="1:8" x14ac:dyDescent="0.35">
      <c r="A115" t="s">
        <v>161</v>
      </c>
      <c r="B115" t="s">
        <v>51</v>
      </c>
      <c r="C115" t="s">
        <v>161</v>
      </c>
      <c r="D115" t="s">
        <v>51</v>
      </c>
      <c r="E115" t="s">
        <v>161</v>
      </c>
      <c r="F115" t="s">
        <v>51</v>
      </c>
      <c r="G115" t="s">
        <v>161</v>
      </c>
      <c r="H115" t="s">
        <v>51</v>
      </c>
    </row>
    <row r="116" spans="1:8" x14ac:dyDescent="0.35">
      <c r="A116" t="s">
        <v>162</v>
      </c>
      <c r="B116" t="s">
        <v>44</v>
      </c>
      <c r="C116" t="s">
        <v>162</v>
      </c>
      <c r="D116" t="s">
        <v>44</v>
      </c>
      <c r="E116" t="s">
        <v>162</v>
      </c>
      <c r="F116" t="s">
        <v>44</v>
      </c>
      <c r="G116" t="s">
        <v>162</v>
      </c>
      <c r="H116" t="s">
        <v>44</v>
      </c>
    </row>
    <row r="117" spans="1:8" x14ac:dyDescent="0.35">
      <c r="A117" t="s">
        <v>163</v>
      </c>
      <c r="B117" t="s">
        <v>47</v>
      </c>
      <c r="C117" t="s">
        <v>163</v>
      </c>
      <c r="D117" t="s">
        <v>47</v>
      </c>
      <c r="E117" t="s">
        <v>163</v>
      </c>
      <c r="F117" t="s">
        <v>47</v>
      </c>
      <c r="G117" t="s">
        <v>163</v>
      </c>
      <c r="H117" t="s">
        <v>47</v>
      </c>
    </row>
    <row r="118" spans="1:8" x14ac:dyDescent="0.35">
      <c r="A118" t="s">
        <v>164</v>
      </c>
      <c r="B118" t="s">
        <v>51</v>
      </c>
      <c r="C118" t="s">
        <v>164</v>
      </c>
      <c r="D118" t="s">
        <v>51</v>
      </c>
      <c r="E118" t="s">
        <v>164</v>
      </c>
      <c r="F118" t="s">
        <v>51</v>
      </c>
      <c r="G118" t="s">
        <v>164</v>
      </c>
      <c r="H118" t="s">
        <v>51</v>
      </c>
    </row>
    <row r="119" spans="1:8" x14ac:dyDescent="0.35">
      <c r="A119" t="s">
        <v>165</v>
      </c>
      <c r="B119" t="s">
        <v>51</v>
      </c>
      <c r="C119" t="s">
        <v>165</v>
      </c>
      <c r="D119" t="s">
        <v>51</v>
      </c>
      <c r="E119" t="s">
        <v>165</v>
      </c>
      <c r="F119" t="s">
        <v>51</v>
      </c>
      <c r="G119" t="s">
        <v>165</v>
      </c>
      <c r="H119" t="s">
        <v>51</v>
      </c>
    </row>
    <row r="120" spans="1:8" x14ac:dyDescent="0.35">
      <c r="A120" t="s">
        <v>166</v>
      </c>
      <c r="B120" t="s">
        <v>47</v>
      </c>
      <c r="C120" t="s">
        <v>166</v>
      </c>
      <c r="D120" t="s">
        <v>47</v>
      </c>
      <c r="E120" t="s">
        <v>166</v>
      </c>
      <c r="F120" t="s">
        <v>47</v>
      </c>
      <c r="G120" t="s">
        <v>166</v>
      </c>
      <c r="H120" t="s">
        <v>47</v>
      </c>
    </row>
    <row r="121" spans="1:8" x14ac:dyDescent="0.35">
      <c r="A121" t="s">
        <v>167</v>
      </c>
      <c r="B121" t="s">
        <v>47</v>
      </c>
      <c r="C121" t="s">
        <v>167</v>
      </c>
      <c r="D121" t="s">
        <v>47</v>
      </c>
      <c r="E121" t="s">
        <v>167</v>
      </c>
      <c r="F121" t="s">
        <v>47</v>
      </c>
      <c r="G121" t="s">
        <v>167</v>
      </c>
      <c r="H121" t="s">
        <v>47</v>
      </c>
    </row>
    <row r="122" spans="1:8" x14ac:dyDescent="0.35">
      <c r="A122" t="s">
        <v>168</v>
      </c>
      <c r="B122" t="s">
        <v>44</v>
      </c>
      <c r="C122" t="s">
        <v>168</v>
      </c>
      <c r="D122" t="s">
        <v>44</v>
      </c>
      <c r="E122" t="s">
        <v>168</v>
      </c>
      <c r="F122" t="s">
        <v>44</v>
      </c>
      <c r="G122" t="s">
        <v>168</v>
      </c>
      <c r="H122" t="s">
        <v>44</v>
      </c>
    </row>
    <row r="123" spans="1:8" x14ac:dyDescent="0.35">
      <c r="A123" t="s">
        <v>169</v>
      </c>
      <c r="B123" t="s">
        <v>47</v>
      </c>
      <c r="C123" t="s">
        <v>169</v>
      </c>
      <c r="D123" t="s">
        <v>47</v>
      </c>
      <c r="E123" t="s">
        <v>169</v>
      </c>
      <c r="F123" t="s">
        <v>47</v>
      </c>
      <c r="G123" t="s">
        <v>169</v>
      </c>
      <c r="H123" t="s">
        <v>47</v>
      </c>
    </row>
    <row r="124" spans="1:8" x14ac:dyDescent="0.35">
      <c r="A124" t="s">
        <v>170</v>
      </c>
      <c r="B124" t="s">
        <v>44</v>
      </c>
      <c r="C124" t="s">
        <v>170</v>
      </c>
      <c r="D124" t="s">
        <v>44</v>
      </c>
      <c r="E124" t="s">
        <v>170</v>
      </c>
      <c r="F124" t="s">
        <v>44</v>
      </c>
      <c r="G124" t="s">
        <v>170</v>
      </c>
      <c r="H124" t="s">
        <v>44</v>
      </c>
    </row>
    <row r="125" spans="1:8" x14ac:dyDescent="0.35">
      <c r="A125" t="s">
        <v>171</v>
      </c>
      <c r="B125" t="s">
        <v>51</v>
      </c>
      <c r="C125" t="s">
        <v>171</v>
      </c>
      <c r="D125" t="s">
        <v>51</v>
      </c>
      <c r="E125" t="s">
        <v>171</v>
      </c>
      <c r="F125" t="s">
        <v>51</v>
      </c>
      <c r="G125" t="s">
        <v>171</v>
      </c>
      <c r="H125" t="s">
        <v>51</v>
      </c>
    </row>
    <row r="126" spans="1:8" x14ac:dyDescent="0.35">
      <c r="A126" t="s">
        <v>172</v>
      </c>
      <c r="B126" t="s">
        <v>51</v>
      </c>
      <c r="C126" t="s">
        <v>172</v>
      </c>
      <c r="D126" t="s">
        <v>51</v>
      </c>
      <c r="E126" t="s">
        <v>172</v>
      </c>
      <c r="F126" t="s">
        <v>51</v>
      </c>
      <c r="G126" t="s">
        <v>172</v>
      </c>
      <c r="H126" t="s">
        <v>51</v>
      </c>
    </row>
    <row r="127" spans="1:8" x14ac:dyDescent="0.35">
      <c r="A127" t="s">
        <v>173</v>
      </c>
      <c r="B127" t="s">
        <v>44</v>
      </c>
      <c r="C127" t="s">
        <v>173</v>
      </c>
      <c r="D127" t="s">
        <v>44</v>
      </c>
      <c r="E127" t="s">
        <v>173</v>
      </c>
      <c r="F127" t="s">
        <v>44</v>
      </c>
      <c r="G127" t="s">
        <v>173</v>
      </c>
      <c r="H127" t="s">
        <v>44</v>
      </c>
    </row>
    <row r="128" spans="1:8" x14ac:dyDescent="0.35">
      <c r="A128" t="s">
        <v>174</v>
      </c>
      <c r="B128" t="s">
        <v>57</v>
      </c>
      <c r="C128" t="s">
        <v>174</v>
      </c>
      <c r="D128" t="s">
        <v>57</v>
      </c>
      <c r="E128" t="s">
        <v>174</v>
      </c>
      <c r="F128" t="s">
        <v>57</v>
      </c>
      <c r="G128" t="s">
        <v>174</v>
      </c>
      <c r="H128" t="s">
        <v>57</v>
      </c>
    </row>
    <row r="129" spans="1:8" x14ac:dyDescent="0.35">
      <c r="A129" t="s">
        <v>175</v>
      </c>
      <c r="B129" t="s">
        <v>53</v>
      </c>
      <c r="C129" t="s">
        <v>175</v>
      </c>
      <c r="D129" t="s">
        <v>53</v>
      </c>
      <c r="E129" t="s">
        <v>175</v>
      </c>
      <c r="F129" t="s">
        <v>53</v>
      </c>
      <c r="G129" t="s">
        <v>175</v>
      </c>
      <c r="H129" t="s">
        <v>53</v>
      </c>
    </row>
    <row r="130" spans="1:8" x14ac:dyDescent="0.35">
      <c r="A130" t="s">
        <v>176</v>
      </c>
      <c r="B130" t="s">
        <v>44</v>
      </c>
      <c r="C130" t="s">
        <v>176</v>
      </c>
      <c r="D130" t="s">
        <v>44</v>
      </c>
      <c r="E130" t="s">
        <v>176</v>
      </c>
      <c r="F130" t="s">
        <v>44</v>
      </c>
      <c r="G130" t="s">
        <v>176</v>
      </c>
      <c r="H130" t="s">
        <v>44</v>
      </c>
    </row>
    <row r="131" spans="1:8" x14ac:dyDescent="0.35">
      <c r="A131" t="s">
        <v>177</v>
      </c>
      <c r="B131" t="s">
        <v>44</v>
      </c>
      <c r="C131" t="s">
        <v>177</v>
      </c>
      <c r="D131" t="s">
        <v>44</v>
      </c>
      <c r="E131" t="s">
        <v>177</v>
      </c>
      <c r="F131" t="s">
        <v>44</v>
      </c>
      <c r="G131" t="s">
        <v>177</v>
      </c>
      <c r="H131" t="s">
        <v>44</v>
      </c>
    </row>
    <row r="132" spans="1:8" x14ac:dyDescent="0.35">
      <c r="A132" t="s">
        <v>178</v>
      </c>
      <c r="B132" t="s">
        <v>53</v>
      </c>
      <c r="C132" t="s">
        <v>178</v>
      </c>
      <c r="D132" t="s">
        <v>53</v>
      </c>
      <c r="E132" t="s">
        <v>178</v>
      </c>
      <c r="F132" t="s">
        <v>53</v>
      </c>
      <c r="G132" t="s">
        <v>178</v>
      </c>
      <c r="H132" t="s">
        <v>53</v>
      </c>
    </row>
    <row r="133" spans="1:8" x14ac:dyDescent="0.35">
      <c r="A133" t="s">
        <v>179</v>
      </c>
      <c r="B133" t="s">
        <v>47</v>
      </c>
      <c r="C133" t="s">
        <v>179</v>
      </c>
      <c r="D133" t="s">
        <v>47</v>
      </c>
      <c r="E133" t="s">
        <v>179</v>
      </c>
      <c r="F133" t="s">
        <v>47</v>
      </c>
      <c r="G133" t="s">
        <v>179</v>
      </c>
      <c r="H133" t="s">
        <v>47</v>
      </c>
    </row>
    <row r="134" spans="1:8" x14ac:dyDescent="0.35">
      <c r="A134" t="s">
        <v>180</v>
      </c>
      <c r="B134" t="s">
        <v>57</v>
      </c>
      <c r="C134" t="s">
        <v>180</v>
      </c>
      <c r="D134" t="s">
        <v>57</v>
      </c>
      <c r="E134" t="s">
        <v>180</v>
      </c>
      <c r="F134" t="s">
        <v>57</v>
      </c>
      <c r="G134" t="s">
        <v>180</v>
      </c>
      <c r="H134" t="s">
        <v>57</v>
      </c>
    </row>
    <row r="135" spans="1:8" x14ac:dyDescent="0.35">
      <c r="A135" t="s">
        <v>181</v>
      </c>
      <c r="B135" t="s">
        <v>47</v>
      </c>
      <c r="C135" t="s">
        <v>181</v>
      </c>
      <c r="D135" t="s">
        <v>47</v>
      </c>
      <c r="E135" t="s">
        <v>181</v>
      </c>
      <c r="F135" t="s">
        <v>47</v>
      </c>
      <c r="G135" t="s">
        <v>181</v>
      </c>
      <c r="H135" t="s">
        <v>47</v>
      </c>
    </row>
    <row r="136" spans="1:8" x14ac:dyDescent="0.35">
      <c r="A136" t="s">
        <v>182</v>
      </c>
      <c r="B136" t="s">
        <v>47</v>
      </c>
      <c r="C136" t="s">
        <v>182</v>
      </c>
      <c r="D136" t="s">
        <v>47</v>
      </c>
      <c r="E136" t="s">
        <v>182</v>
      </c>
      <c r="F136" t="s">
        <v>47</v>
      </c>
      <c r="G136" t="s">
        <v>182</v>
      </c>
      <c r="H136" t="s">
        <v>47</v>
      </c>
    </row>
    <row r="137" spans="1:8" x14ac:dyDescent="0.35">
      <c r="A137" t="s">
        <v>183</v>
      </c>
      <c r="B137" t="s">
        <v>44</v>
      </c>
      <c r="C137" t="s">
        <v>183</v>
      </c>
      <c r="D137" t="s">
        <v>44</v>
      </c>
      <c r="E137" t="s">
        <v>183</v>
      </c>
      <c r="F137" t="s">
        <v>44</v>
      </c>
      <c r="G137" t="s">
        <v>183</v>
      </c>
      <c r="H137" t="s">
        <v>44</v>
      </c>
    </row>
    <row r="138" spans="1:8" x14ac:dyDescent="0.35">
      <c r="A138" t="s">
        <v>184</v>
      </c>
      <c r="B138" t="s">
        <v>44</v>
      </c>
      <c r="C138" t="s">
        <v>184</v>
      </c>
      <c r="D138" t="s">
        <v>44</v>
      </c>
      <c r="E138" t="s">
        <v>184</v>
      </c>
      <c r="F138" t="s">
        <v>44</v>
      </c>
      <c r="G138" t="s">
        <v>184</v>
      </c>
      <c r="H138" t="s">
        <v>44</v>
      </c>
    </row>
    <row r="139" spans="1:8" x14ac:dyDescent="0.35">
      <c r="A139" t="s">
        <v>185</v>
      </c>
      <c r="B139" t="s">
        <v>44</v>
      </c>
      <c r="C139" t="s">
        <v>185</v>
      </c>
      <c r="D139" t="s">
        <v>44</v>
      </c>
      <c r="E139" t="s">
        <v>185</v>
      </c>
      <c r="F139" t="s">
        <v>44</v>
      </c>
      <c r="G139" t="s">
        <v>185</v>
      </c>
      <c r="H139" t="s">
        <v>44</v>
      </c>
    </row>
    <row r="140" spans="1:8" x14ac:dyDescent="0.35">
      <c r="A140" t="s">
        <v>186</v>
      </c>
      <c r="B140" t="s">
        <v>44</v>
      </c>
      <c r="C140" t="s">
        <v>186</v>
      </c>
      <c r="D140" t="s">
        <v>44</v>
      </c>
      <c r="E140" t="s">
        <v>186</v>
      </c>
      <c r="F140" t="s">
        <v>44</v>
      </c>
      <c r="G140" t="s">
        <v>186</v>
      </c>
      <c r="H140" t="s">
        <v>44</v>
      </c>
    </row>
    <row r="141" spans="1:8" x14ac:dyDescent="0.35">
      <c r="A141" t="s">
        <v>187</v>
      </c>
      <c r="B141" t="s">
        <v>44</v>
      </c>
      <c r="C141" t="s">
        <v>187</v>
      </c>
      <c r="D141" t="s">
        <v>44</v>
      </c>
      <c r="E141" t="s">
        <v>187</v>
      </c>
      <c r="F141" t="s">
        <v>44</v>
      </c>
      <c r="G141" t="s">
        <v>187</v>
      </c>
      <c r="H141" t="s">
        <v>44</v>
      </c>
    </row>
    <row r="142" spans="1:8" x14ac:dyDescent="0.35">
      <c r="A142" t="s">
        <v>188</v>
      </c>
      <c r="B142" t="s">
        <v>44</v>
      </c>
      <c r="C142" t="s">
        <v>188</v>
      </c>
      <c r="D142" t="s">
        <v>44</v>
      </c>
      <c r="E142" t="s">
        <v>188</v>
      </c>
      <c r="F142" t="s">
        <v>44</v>
      </c>
      <c r="G142" t="s">
        <v>188</v>
      </c>
      <c r="H142" t="s">
        <v>44</v>
      </c>
    </row>
    <row r="143" spans="1:8" x14ac:dyDescent="0.35">
      <c r="A143" t="s">
        <v>189</v>
      </c>
      <c r="B143" t="s">
        <v>47</v>
      </c>
      <c r="C143" t="s">
        <v>189</v>
      </c>
      <c r="D143" t="s">
        <v>47</v>
      </c>
      <c r="E143" t="s">
        <v>189</v>
      </c>
      <c r="F143" t="s">
        <v>47</v>
      </c>
      <c r="G143" t="s">
        <v>189</v>
      </c>
      <c r="H143" t="s">
        <v>47</v>
      </c>
    </row>
    <row r="144" spans="1:8" x14ac:dyDescent="0.35">
      <c r="A144" t="s">
        <v>190</v>
      </c>
      <c r="B144" t="s">
        <v>53</v>
      </c>
      <c r="C144" t="s">
        <v>190</v>
      </c>
      <c r="D144" t="s">
        <v>53</v>
      </c>
      <c r="E144" t="s">
        <v>190</v>
      </c>
      <c r="F144" t="s">
        <v>53</v>
      </c>
      <c r="G144" t="s">
        <v>190</v>
      </c>
      <c r="H144" t="s">
        <v>53</v>
      </c>
    </row>
    <row r="145" spans="1:8" x14ac:dyDescent="0.35">
      <c r="A145" t="s">
        <v>191</v>
      </c>
      <c r="B145" t="s">
        <v>47</v>
      </c>
      <c r="C145" t="s">
        <v>191</v>
      </c>
      <c r="D145" t="s">
        <v>47</v>
      </c>
      <c r="E145" t="s">
        <v>191</v>
      </c>
      <c r="F145" t="s">
        <v>47</v>
      </c>
      <c r="G145" t="s">
        <v>191</v>
      </c>
      <c r="H145" t="s">
        <v>47</v>
      </c>
    </row>
    <row r="146" spans="1:8" x14ac:dyDescent="0.35">
      <c r="A146" t="s">
        <v>192</v>
      </c>
      <c r="B146" t="s">
        <v>57</v>
      </c>
      <c r="C146" t="s">
        <v>192</v>
      </c>
      <c r="D146" t="s">
        <v>57</v>
      </c>
      <c r="E146" t="s">
        <v>192</v>
      </c>
      <c r="F146" t="s">
        <v>57</v>
      </c>
      <c r="G146" t="s">
        <v>192</v>
      </c>
      <c r="H146" t="s">
        <v>57</v>
      </c>
    </row>
    <row r="147" spans="1:8" x14ac:dyDescent="0.35">
      <c r="A147" t="s">
        <v>193</v>
      </c>
      <c r="B147" t="s">
        <v>44</v>
      </c>
      <c r="C147" t="s">
        <v>193</v>
      </c>
      <c r="D147" t="s">
        <v>44</v>
      </c>
      <c r="E147" t="s">
        <v>193</v>
      </c>
      <c r="F147" t="s">
        <v>44</v>
      </c>
      <c r="G147" t="s">
        <v>193</v>
      </c>
      <c r="H147" t="s">
        <v>44</v>
      </c>
    </row>
    <row r="148" spans="1:8" x14ac:dyDescent="0.35">
      <c r="A148" t="s">
        <v>194</v>
      </c>
      <c r="B148" t="s">
        <v>51</v>
      </c>
      <c r="C148" t="s">
        <v>194</v>
      </c>
      <c r="D148" t="s">
        <v>51</v>
      </c>
      <c r="E148" t="s">
        <v>194</v>
      </c>
      <c r="F148" t="s">
        <v>51</v>
      </c>
      <c r="G148" t="s">
        <v>194</v>
      </c>
      <c r="H148" t="s">
        <v>51</v>
      </c>
    </row>
    <row r="149" spans="1:8" x14ac:dyDescent="0.35">
      <c r="A149" t="s">
        <v>195</v>
      </c>
      <c r="B149" t="s">
        <v>44</v>
      </c>
      <c r="C149" t="s">
        <v>195</v>
      </c>
      <c r="D149" t="s">
        <v>44</v>
      </c>
      <c r="E149" t="s">
        <v>195</v>
      </c>
      <c r="F149" t="s">
        <v>44</v>
      </c>
      <c r="G149" t="s">
        <v>195</v>
      </c>
      <c r="H149" t="s">
        <v>44</v>
      </c>
    </row>
    <row r="150" spans="1:8" x14ac:dyDescent="0.35">
      <c r="A150" t="s">
        <v>196</v>
      </c>
      <c r="B150" t="s">
        <v>47</v>
      </c>
      <c r="C150" t="s">
        <v>196</v>
      </c>
      <c r="D150" t="s">
        <v>47</v>
      </c>
      <c r="E150" t="s">
        <v>196</v>
      </c>
      <c r="F150" t="s">
        <v>47</v>
      </c>
      <c r="G150" t="s">
        <v>196</v>
      </c>
      <c r="H150" t="s">
        <v>47</v>
      </c>
    </row>
    <row r="151" spans="1:8" x14ac:dyDescent="0.35">
      <c r="A151" t="s">
        <v>197</v>
      </c>
      <c r="B151" t="s">
        <v>44</v>
      </c>
      <c r="C151" t="s">
        <v>197</v>
      </c>
      <c r="D151" t="s">
        <v>44</v>
      </c>
      <c r="E151" t="s">
        <v>197</v>
      </c>
      <c r="F151" t="s">
        <v>44</v>
      </c>
      <c r="G151" t="s">
        <v>197</v>
      </c>
      <c r="H151" t="s">
        <v>44</v>
      </c>
    </row>
    <row r="152" spans="1:8" x14ac:dyDescent="0.35">
      <c r="A152" t="s">
        <v>198</v>
      </c>
      <c r="B152" t="s">
        <v>57</v>
      </c>
      <c r="C152" t="s">
        <v>198</v>
      </c>
      <c r="D152" t="s">
        <v>57</v>
      </c>
      <c r="E152" t="s">
        <v>198</v>
      </c>
      <c r="F152" t="s">
        <v>57</v>
      </c>
      <c r="G152" t="s">
        <v>198</v>
      </c>
      <c r="H152" t="s">
        <v>57</v>
      </c>
    </row>
    <row r="153" spans="1:8" x14ac:dyDescent="0.35">
      <c r="A153" t="s">
        <v>199</v>
      </c>
      <c r="B153" t="s">
        <v>47</v>
      </c>
      <c r="C153" t="s">
        <v>199</v>
      </c>
      <c r="D153" t="s">
        <v>47</v>
      </c>
      <c r="E153" t="s">
        <v>199</v>
      </c>
      <c r="F153" t="s">
        <v>47</v>
      </c>
      <c r="G153" t="s">
        <v>199</v>
      </c>
      <c r="H153" t="s">
        <v>47</v>
      </c>
    </row>
    <row r="154" spans="1:8" x14ac:dyDescent="0.35">
      <c r="A154" t="s">
        <v>200</v>
      </c>
      <c r="B154" t="s">
        <v>47</v>
      </c>
      <c r="C154" t="s">
        <v>200</v>
      </c>
      <c r="D154" t="s">
        <v>47</v>
      </c>
      <c r="E154" t="s">
        <v>200</v>
      </c>
      <c r="F154" t="s">
        <v>47</v>
      </c>
      <c r="G154" t="s">
        <v>200</v>
      </c>
      <c r="H154" t="s">
        <v>47</v>
      </c>
    </row>
    <row r="155" spans="1:8" x14ac:dyDescent="0.35">
      <c r="A155" t="s">
        <v>201</v>
      </c>
      <c r="B155" t="s">
        <v>51</v>
      </c>
      <c r="C155" t="s">
        <v>201</v>
      </c>
      <c r="D155" t="s">
        <v>51</v>
      </c>
      <c r="E155" t="s">
        <v>201</v>
      </c>
      <c r="F155" t="s">
        <v>51</v>
      </c>
      <c r="G155" t="s">
        <v>201</v>
      </c>
      <c r="H155" t="s">
        <v>51</v>
      </c>
    </row>
    <row r="156" spans="1:8" x14ac:dyDescent="0.35">
      <c r="A156" t="s">
        <v>202</v>
      </c>
      <c r="B156" t="s">
        <v>47</v>
      </c>
      <c r="C156" t="s">
        <v>202</v>
      </c>
      <c r="D156" t="s">
        <v>47</v>
      </c>
      <c r="E156" t="s">
        <v>202</v>
      </c>
      <c r="F156" t="s">
        <v>47</v>
      </c>
      <c r="G156" t="s">
        <v>202</v>
      </c>
      <c r="H156" t="s">
        <v>47</v>
      </c>
    </row>
    <row r="157" spans="1:8" x14ac:dyDescent="0.35">
      <c r="A157" t="s">
        <v>203</v>
      </c>
      <c r="B157" t="s">
        <v>47</v>
      </c>
      <c r="C157" t="s">
        <v>203</v>
      </c>
      <c r="D157" t="s">
        <v>47</v>
      </c>
      <c r="E157" t="s">
        <v>203</v>
      </c>
      <c r="F157" t="s">
        <v>47</v>
      </c>
      <c r="G157" t="s">
        <v>203</v>
      </c>
      <c r="H157" t="s">
        <v>47</v>
      </c>
    </row>
    <row r="158" spans="1:8" x14ac:dyDescent="0.35">
      <c r="A158" t="s">
        <v>204</v>
      </c>
      <c r="B158" t="s">
        <v>47</v>
      </c>
      <c r="C158" t="s">
        <v>204</v>
      </c>
      <c r="D158" t="s">
        <v>47</v>
      </c>
      <c r="E158" t="s">
        <v>204</v>
      </c>
      <c r="F158" t="s">
        <v>47</v>
      </c>
      <c r="G158" t="s">
        <v>204</v>
      </c>
      <c r="H158" t="s">
        <v>47</v>
      </c>
    </row>
    <row r="159" spans="1:8" x14ac:dyDescent="0.35">
      <c r="A159" t="s">
        <v>205</v>
      </c>
      <c r="B159" t="s">
        <v>53</v>
      </c>
      <c r="C159" t="s">
        <v>205</v>
      </c>
      <c r="D159" t="s">
        <v>53</v>
      </c>
      <c r="E159" t="s">
        <v>205</v>
      </c>
      <c r="F159" t="s">
        <v>53</v>
      </c>
      <c r="G159" t="s">
        <v>205</v>
      </c>
      <c r="H159" t="s">
        <v>53</v>
      </c>
    </row>
    <row r="160" spans="1:8" x14ac:dyDescent="0.35">
      <c r="A160" t="s">
        <v>206</v>
      </c>
      <c r="B160" t="s">
        <v>47</v>
      </c>
      <c r="C160" t="s">
        <v>206</v>
      </c>
      <c r="D160" t="s">
        <v>47</v>
      </c>
      <c r="E160" t="s">
        <v>206</v>
      </c>
      <c r="F160" t="s">
        <v>47</v>
      </c>
      <c r="G160" t="s">
        <v>206</v>
      </c>
      <c r="H160" t="s">
        <v>47</v>
      </c>
    </row>
    <row r="161" spans="1:8" x14ac:dyDescent="0.35">
      <c r="A161" t="s">
        <v>207</v>
      </c>
      <c r="B161" t="s">
        <v>44</v>
      </c>
      <c r="C161" t="s">
        <v>207</v>
      </c>
      <c r="D161" t="s">
        <v>44</v>
      </c>
      <c r="E161" t="s">
        <v>207</v>
      </c>
      <c r="F161" t="s">
        <v>44</v>
      </c>
      <c r="G161" t="s">
        <v>207</v>
      </c>
      <c r="H161" t="s">
        <v>44</v>
      </c>
    </row>
    <row r="162" spans="1:8" x14ac:dyDescent="0.35">
      <c r="A162" t="s">
        <v>208</v>
      </c>
      <c r="B162" t="s">
        <v>51</v>
      </c>
      <c r="C162" t="s">
        <v>208</v>
      </c>
      <c r="D162" t="s">
        <v>51</v>
      </c>
      <c r="E162" t="s">
        <v>208</v>
      </c>
      <c r="F162" t="s">
        <v>51</v>
      </c>
      <c r="G162" t="s">
        <v>208</v>
      </c>
      <c r="H162" t="s">
        <v>51</v>
      </c>
    </row>
    <row r="163" spans="1:8" x14ac:dyDescent="0.35">
      <c r="A163" t="s">
        <v>209</v>
      </c>
      <c r="B163" t="s">
        <v>44</v>
      </c>
      <c r="C163" t="s">
        <v>209</v>
      </c>
      <c r="D163" t="s">
        <v>44</v>
      </c>
      <c r="E163" t="s">
        <v>209</v>
      </c>
      <c r="F163" t="s">
        <v>44</v>
      </c>
      <c r="G163" t="s">
        <v>209</v>
      </c>
      <c r="H163" t="s">
        <v>44</v>
      </c>
    </row>
    <row r="164" spans="1:8" x14ac:dyDescent="0.35">
      <c r="A164" t="s">
        <v>210</v>
      </c>
      <c r="B164" t="s">
        <v>44</v>
      </c>
      <c r="C164" t="s">
        <v>210</v>
      </c>
      <c r="D164" t="s">
        <v>44</v>
      </c>
      <c r="E164" t="s">
        <v>210</v>
      </c>
      <c r="F164" t="s">
        <v>44</v>
      </c>
      <c r="G164" t="s">
        <v>210</v>
      </c>
      <c r="H164" t="s">
        <v>44</v>
      </c>
    </row>
    <row r="165" spans="1:8" x14ac:dyDescent="0.35">
      <c r="A165" t="s">
        <v>211</v>
      </c>
      <c r="B165" t="s">
        <v>44</v>
      </c>
      <c r="C165" t="s">
        <v>211</v>
      </c>
      <c r="D165" t="s">
        <v>44</v>
      </c>
      <c r="E165" t="s">
        <v>211</v>
      </c>
      <c r="F165" t="s">
        <v>44</v>
      </c>
      <c r="G165" t="s">
        <v>211</v>
      </c>
      <c r="H165" t="s">
        <v>44</v>
      </c>
    </row>
    <row r="166" spans="1:8" x14ac:dyDescent="0.35">
      <c r="A166" t="s">
        <v>212</v>
      </c>
      <c r="B166" t="s">
        <v>44</v>
      </c>
      <c r="C166" t="s">
        <v>212</v>
      </c>
      <c r="D166" t="s">
        <v>44</v>
      </c>
      <c r="E166" t="s">
        <v>212</v>
      </c>
      <c r="F166" t="s">
        <v>44</v>
      </c>
      <c r="G166" t="s">
        <v>212</v>
      </c>
      <c r="H166" t="s">
        <v>44</v>
      </c>
    </row>
    <row r="167" spans="1:8" x14ac:dyDescent="0.35">
      <c r="A167" t="s">
        <v>213</v>
      </c>
      <c r="B167" t="s">
        <v>57</v>
      </c>
      <c r="C167" t="s">
        <v>213</v>
      </c>
      <c r="D167" t="s">
        <v>57</v>
      </c>
      <c r="E167" t="s">
        <v>213</v>
      </c>
      <c r="F167" t="s">
        <v>57</v>
      </c>
      <c r="G167" t="s">
        <v>213</v>
      </c>
      <c r="H167" t="s">
        <v>57</v>
      </c>
    </row>
    <row r="168" spans="1:8" x14ac:dyDescent="0.35">
      <c r="A168" t="s">
        <v>214</v>
      </c>
      <c r="B168" t="s">
        <v>47</v>
      </c>
      <c r="C168" t="s">
        <v>214</v>
      </c>
      <c r="D168" t="s">
        <v>47</v>
      </c>
      <c r="E168" t="s">
        <v>214</v>
      </c>
      <c r="F168" t="s">
        <v>47</v>
      </c>
      <c r="G168" t="s">
        <v>214</v>
      </c>
      <c r="H168" t="s">
        <v>47</v>
      </c>
    </row>
    <row r="169" spans="1:8" x14ac:dyDescent="0.35">
      <c r="A169" t="s">
        <v>215</v>
      </c>
      <c r="B169" t="s">
        <v>53</v>
      </c>
      <c r="C169" t="s">
        <v>215</v>
      </c>
      <c r="D169" t="s">
        <v>53</v>
      </c>
      <c r="E169" t="s">
        <v>215</v>
      </c>
      <c r="F169" t="s">
        <v>53</v>
      </c>
      <c r="G169" t="s">
        <v>215</v>
      </c>
      <c r="H169" t="s">
        <v>53</v>
      </c>
    </row>
    <row r="170" spans="1:8" x14ac:dyDescent="0.35">
      <c r="A170" t="s">
        <v>216</v>
      </c>
      <c r="B170" t="s">
        <v>51</v>
      </c>
      <c r="C170" t="s">
        <v>216</v>
      </c>
      <c r="D170" t="s">
        <v>51</v>
      </c>
      <c r="E170" t="s">
        <v>216</v>
      </c>
      <c r="F170" t="s">
        <v>51</v>
      </c>
      <c r="G170" t="s">
        <v>216</v>
      </c>
      <c r="H170" t="s">
        <v>51</v>
      </c>
    </row>
    <row r="171" spans="1:8" x14ac:dyDescent="0.35">
      <c r="A171" t="s">
        <v>217</v>
      </c>
      <c r="B171" t="s">
        <v>57</v>
      </c>
      <c r="C171" t="s">
        <v>217</v>
      </c>
      <c r="D171" t="s">
        <v>57</v>
      </c>
      <c r="E171" t="s">
        <v>217</v>
      </c>
      <c r="F171" t="s">
        <v>57</v>
      </c>
      <c r="G171" t="s">
        <v>217</v>
      </c>
      <c r="H171" t="s">
        <v>57</v>
      </c>
    </row>
    <row r="172" spans="1:8" x14ac:dyDescent="0.35">
      <c r="A172" t="s">
        <v>218</v>
      </c>
      <c r="B172" t="s">
        <v>47</v>
      </c>
      <c r="C172" t="s">
        <v>218</v>
      </c>
      <c r="D172" t="s">
        <v>47</v>
      </c>
      <c r="E172" t="s">
        <v>218</v>
      </c>
      <c r="F172" t="s">
        <v>47</v>
      </c>
      <c r="G172" t="s">
        <v>218</v>
      </c>
      <c r="H172" t="s">
        <v>47</v>
      </c>
    </row>
    <row r="173" spans="1:8" x14ac:dyDescent="0.35">
      <c r="A173" t="s">
        <v>219</v>
      </c>
      <c r="B173" t="s">
        <v>44</v>
      </c>
      <c r="C173" t="s">
        <v>219</v>
      </c>
      <c r="D173" t="s">
        <v>44</v>
      </c>
      <c r="E173" t="s">
        <v>219</v>
      </c>
      <c r="F173" t="s">
        <v>44</v>
      </c>
      <c r="G173" t="s">
        <v>219</v>
      </c>
      <c r="H173" t="s">
        <v>44</v>
      </c>
    </row>
    <row r="174" spans="1:8" x14ac:dyDescent="0.35">
      <c r="A174" t="s">
        <v>220</v>
      </c>
      <c r="B174" t="s">
        <v>57</v>
      </c>
      <c r="C174" t="s">
        <v>220</v>
      </c>
      <c r="D174" t="s">
        <v>57</v>
      </c>
      <c r="E174" t="s">
        <v>220</v>
      </c>
      <c r="F174" t="s">
        <v>57</v>
      </c>
      <c r="G174" t="s">
        <v>220</v>
      </c>
      <c r="H174" t="s">
        <v>57</v>
      </c>
    </row>
    <row r="175" spans="1:8" x14ac:dyDescent="0.35">
      <c r="A175" t="s">
        <v>221</v>
      </c>
      <c r="B175" t="s">
        <v>53</v>
      </c>
      <c r="C175" t="s">
        <v>221</v>
      </c>
      <c r="D175" t="s">
        <v>53</v>
      </c>
      <c r="E175" t="s">
        <v>221</v>
      </c>
      <c r="F175" t="s">
        <v>53</v>
      </c>
      <c r="G175" t="s">
        <v>221</v>
      </c>
      <c r="H175" t="s">
        <v>53</v>
      </c>
    </row>
    <row r="176" spans="1:8" x14ac:dyDescent="0.35">
      <c r="A176" t="s">
        <v>222</v>
      </c>
      <c r="B176" t="s">
        <v>47</v>
      </c>
      <c r="C176" t="s">
        <v>222</v>
      </c>
      <c r="D176" t="s">
        <v>47</v>
      </c>
      <c r="E176" t="s">
        <v>222</v>
      </c>
      <c r="F176" t="s">
        <v>47</v>
      </c>
      <c r="G176" t="s">
        <v>222</v>
      </c>
      <c r="H176" t="s">
        <v>47</v>
      </c>
    </row>
    <row r="177" spans="1:8" x14ac:dyDescent="0.35">
      <c r="A177" t="s">
        <v>223</v>
      </c>
      <c r="B177" t="s">
        <v>47</v>
      </c>
      <c r="C177" t="s">
        <v>223</v>
      </c>
      <c r="D177" t="s">
        <v>47</v>
      </c>
      <c r="E177" t="s">
        <v>223</v>
      </c>
      <c r="F177" t="s">
        <v>47</v>
      </c>
      <c r="G177" t="s">
        <v>223</v>
      </c>
      <c r="H177" t="s">
        <v>47</v>
      </c>
    </row>
    <row r="178" spans="1:8" x14ac:dyDescent="0.35">
      <c r="A178" t="s">
        <v>224</v>
      </c>
      <c r="B178" t="s">
        <v>53</v>
      </c>
      <c r="C178" t="s">
        <v>224</v>
      </c>
      <c r="D178" t="s">
        <v>53</v>
      </c>
      <c r="E178" t="s">
        <v>224</v>
      </c>
      <c r="F178" t="s">
        <v>53</v>
      </c>
      <c r="G178" t="s">
        <v>224</v>
      </c>
      <c r="H178" t="s">
        <v>53</v>
      </c>
    </row>
    <row r="179" spans="1:8" x14ac:dyDescent="0.35">
      <c r="A179" t="s">
        <v>225</v>
      </c>
      <c r="B179" t="s">
        <v>51</v>
      </c>
      <c r="C179" t="s">
        <v>225</v>
      </c>
      <c r="D179" t="s">
        <v>51</v>
      </c>
      <c r="E179" t="s">
        <v>225</v>
      </c>
      <c r="F179" t="s">
        <v>51</v>
      </c>
      <c r="G179" t="s">
        <v>225</v>
      </c>
      <c r="H179" t="s">
        <v>51</v>
      </c>
    </row>
    <row r="180" spans="1:8" x14ac:dyDescent="0.35">
      <c r="A180" t="s">
        <v>226</v>
      </c>
      <c r="B180" t="s">
        <v>44</v>
      </c>
      <c r="C180" t="s">
        <v>226</v>
      </c>
      <c r="D180" t="s">
        <v>44</v>
      </c>
      <c r="E180" t="s">
        <v>226</v>
      </c>
      <c r="F180" t="s">
        <v>44</v>
      </c>
      <c r="G180" t="s">
        <v>226</v>
      </c>
      <c r="H180" t="s">
        <v>44</v>
      </c>
    </row>
    <row r="181" spans="1:8" x14ac:dyDescent="0.35">
      <c r="A181" t="s">
        <v>227</v>
      </c>
      <c r="B181" t="s">
        <v>44</v>
      </c>
      <c r="C181" t="s">
        <v>227</v>
      </c>
      <c r="D181" t="s">
        <v>44</v>
      </c>
      <c r="E181" t="s">
        <v>227</v>
      </c>
      <c r="F181" t="s">
        <v>44</v>
      </c>
      <c r="G181" t="s">
        <v>227</v>
      </c>
      <c r="H181" t="s">
        <v>44</v>
      </c>
    </row>
    <row r="182" spans="1:8" x14ac:dyDescent="0.35">
      <c r="A182" t="s">
        <v>228</v>
      </c>
      <c r="B182" t="s">
        <v>44</v>
      </c>
      <c r="C182" t="s">
        <v>228</v>
      </c>
      <c r="D182" t="s">
        <v>44</v>
      </c>
      <c r="E182" t="s">
        <v>228</v>
      </c>
      <c r="F182" t="s">
        <v>44</v>
      </c>
      <c r="G182" t="s">
        <v>228</v>
      </c>
      <c r="H182" t="s">
        <v>44</v>
      </c>
    </row>
    <row r="183" spans="1:8" x14ac:dyDescent="0.35">
      <c r="A183" t="s">
        <v>229</v>
      </c>
      <c r="B183" t="s">
        <v>44</v>
      </c>
      <c r="C183" t="s">
        <v>229</v>
      </c>
      <c r="D183" t="s">
        <v>44</v>
      </c>
      <c r="E183" t="s">
        <v>229</v>
      </c>
      <c r="F183" t="s">
        <v>44</v>
      </c>
      <c r="G183" t="s">
        <v>229</v>
      </c>
      <c r="H183" t="s">
        <v>44</v>
      </c>
    </row>
    <row r="184" spans="1:8" x14ac:dyDescent="0.35">
      <c r="A184" t="s">
        <v>230</v>
      </c>
      <c r="B184" t="s">
        <v>44</v>
      </c>
      <c r="C184" t="s">
        <v>230</v>
      </c>
      <c r="D184" t="s">
        <v>44</v>
      </c>
      <c r="E184" t="s">
        <v>230</v>
      </c>
      <c r="F184" t="s">
        <v>44</v>
      </c>
      <c r="G184" t="s">
        <v>230</v>
      </c>
      <c r="H184" t="s">
        <v>44</v>
      </c>
    </row>
    <row r="185" spans="1:8" x14ac:dyDescent="0.35">
      <c r="A185" t="s">
        <v>231</v>
      </c>
      <c r="B185" t="s">
        <v>53</v>
      </c>
      <c r="C185" t="s">
        <v>231</v>
      </c>
      <c r="D185" t="s">
        <v>53</v>
      </c>
      <c r="E185" t="s">
        <v>231</v>
      </c>
      <c r="F185" t="s">
        <v>53</v>
      </c>
      <c r="G185" t="s">
        <v>231</v>
      </c>
      <c r="H185" t="s">
        <v>53</v>
      </c>
    </row>
    <row r="186" spans="1:8" x14ac:dyDescent="0.35">
      <c r="A186" t="s">
        <v>232</v>
      </c>
      <c r="B186" t="s">
        <v>47</v>
      </c>
      <c r="C186" t="s">
        <v>232</v>
      </c>
      <c r="D186" t="s">
        <v>47</v>
      </c>
      <c r="E186" t="s">
        <v>232</v>
      </c>
      <c r="F186" t="s">
        <v>47</v>
      </c>
      <c r="G186" t="s">
        <v>232</v>
      </c>
      <c r="H186" t="s">
        <v>47</v>
      </c>
    </row>
    <row r="187" spans="1:8" x14ac:dyDescent="0.35">
      <c r="A187" t="s">
        <v>233</v>
      </c>
      <c r="B187" t="s">
        <v>44</v>
      </c>
      <c r="C187" t="s">
        <v>233</v>
      </c>
      <c r="D187" t="s">
        <v>44</v>
      </c>
      <c r="E187" t="s">
        <v>233</v>
      </c>
      <c r="F187" t="s">
        <v>44</v>
      </c>
      <c r="G187" t="s">
        <v>233</v>
      </c>
      <c r="H187" t="s">
        <v>44</v>
      </c>
    </row>
    <row r="188" spans="1:8" x14ac:dyDescent="0.35">
      <c r="A188" t="s">
        <v>234</v>
      </c>
      <c r="B188" t="s">
        <v>51</v>
      </c>
      <c r="C188" t="s">
        <v>234</v>
      </c>
      <c r="D188" t="s">
        <v>51</v>
      </c>
      <c r="E188" t="s">
        <v>234</v>
      </c>
      <c r="F188" t="s">
        <v>51</v>
      </c>
      <c r="G188" t="s">
        <v>234</v>
      </c>
      <c r="H188" t="s">
        <v>51</v>
      </c>
    </row>
    <row r="189" spans="1:8" x14ac:dyDescent="0.35">
      <c r="A189" t="s">
        <v>235</v>
      </c>
      <c r="B189" t="s">
        <v>47</v>
      </c>
      <c r="C189" t="s">
        <v>235</v>
      </c>
      <c r="D189" t="s">
        <v>47</v>
      </c>
      <c r="E189" t="s">
        <v>235</v>
      </c>
      <c r="F189" t="s">
        <v>47</v>
      </c>
      <c r="G189" t="s">
        <v>235</v>
      </c>
      <c r="H189" t="s">
        <v>47</v>
      </c>
    </row>
    <row r="190" spans="1:8" x14ac:dyDescent="0.35">
      <c r="A190" t="s">
        <v>236</v>
      </c>
      <c r="B190" t="s">
        <v>51</v>
      </c>
      <c r="C190" t="s">
        <v>236</v>
      </c>
      <c r="D190" t="s">
        <v>51</v>
      </c>
      <c r="E190" t="s">
        <v>236</v>
      </c>
      <c r="F190" t="s">
        <v>51</v>
      </c>
      <c r="G190" t="s">
        <v>236</v>
      </c>
      <c r="H190" t="s">
        <v>51</v>
      </c>
    </row>
    <row r="191" spans="1:8" x14ac:dyDescent="0.35">
      <c r="A191" t="s">
        <v>237</v>
      </c>
      <c r="B191" t="s">
        <v>47</v>
      </c>
      <c r="C191" t="s">
        <v>237</v>
      </c>
      <c r="D191" t="s">
        <v>47</v>
      </c>
      <c r="E191" t="s">
        <v>237</v>
      </c>
      <c r="F191" t="s">
        <v>47</v>
      </c>
      <c r="G191" t="s">
        <v>237</v>
      </c>
      <c r="H191" t="s">
        <v>47</v>
      </c>
    </row>
    <row r="192" spans="1:8" x14ac:dyDescent="0.35">
      <c r="A192" t="s">
        <v>238</v>
      </c>
      <c r="B192" t="s">
        <v>47</v>
      </c>
      <c r="C192" t="s">
        <v>238</v>
      </c>
      <c r="D192" t="s">
        <v>47</v>
      </c>
      <c r="E192" t="s">
        <v>238</v>
      </c>
      <c r="F192" t="s">
        <v>47</v>
      </c>
      <c r="G192" t="s">
        <v>238</v>
      </c>
      <c r="H192" t="s">
        <v>47</v>
      </c>
    </row>
    <row r="193" spans="1:8" x14ac:dyDescent="0.35">
      <c r="A193" t="s">
        <v>239</v>
      </c>
      <c r="B193" t="s">
        <v>47</v>
      </c>
      <c r="C193" t="s">
        <v>239</v>
      </c>
      <c r="D193" t="s">
        <v>47</v>
      </c>
      <c r="E193" t="s">
        <v>239</v>
      </c>
      <c r="F193" t="s">
        <v>47</v>
      </c>
      <c r="G193" t="s">
        <v>239</v>
      </c>
      <c r="H193" t="s">
        <v>47</v>
      </c>
    </row>
    <row r="194" spans="1:8" x14ac:dyDescent="0.35">
      <c r="A194" t="s">
        <v>240</v>
      </c>
      <c r="B194" t="s">
        <v>53</v>
      </c>
      <c r="C194" t="s">
        <v>240</v>
      </c>
      <c r="D194" t="s">
        <v>53</v>
      </c>
      <c r="E194" t="s">
        <v>240</v>
      </c>
      <c r="F194" t="s">
        <v>53</v>
      </c>
      <c r="G194" t="s">
        <v>240</v>
      </c>
      <c r="H194" t="s">
        <v>53</v>
      </c>
    </row>
    <row r="195" spans="1:8" x14ac:dyDescent="0.35">
      <c r="A195" t="s">
        <v>241</v>
      </c>
      <c r="B195" t="s">
        <v>44</v>
      </c>
      <c r="C195" t="s">
        <v>241</v>
      </c>
      <c r="D195" t="s">
        <v>44</v>
      </c>
      <c r="E195" t="s">
        <v>241</v>
      </c>
      <c r="F195" t="s">
        <v>44</v>
      </c>
      <c r="G195" t="s">
        <v>241</v>
      </c>
      <c r="H195" t="s">
        <v>44</v>
      </c>
    </row>
    <row r="196" spans="1:8" x14ac:dyDescent="0.35">
      <c r="A196" t="s">
        <v>242</v>
      </c>
      <c r="B196" t="s">
        <v>47</v>
      </c>
      <c r="C196" t="s">
        <v>242</v>
      </c>
      <c r="D196" t="s">
        <v>47</v>
      </c>
      <c r="E196" t="s">
        <v>242</v>
      </c>
      <c r="F196" t="s">
        <v>47</v>
      </c>
      <c r="G196" t="s">
        <v>242</v>
      </c>
      <c r="H196" t="s">
        <v>47</v>
      </c>
    </row>
    <row r="197" spans="1:8" x14ac:dyDescent="0.35">
      <c r="A197" t="s">
        <v>243</v>
      </c>
      <c r="B197" t="s">
        <v>47</v>
      </c>
      <c r="C197" t="s">
        <v>243</v>
      </c>
      <c r="D197" t="s">
        <v>47</v>
      </c>
      <c r="E197" t="s">
        <v>243</v>
      </c>
      <c r="F197" t="s">
        <v>47</v>
      </c>
      <c r="G197" t="s">
        <v>243</v>
      </c>
      <c r="H197" t="s">
        <v>47</v>
      </c>
    </row>
    <row r="198" spans="1:8" x14ac:dyDescent="0.35">
      <c r="A198" t="s">
        <v>244</v>
      </c>
      <c r="B198" t="s">
        <v>51</v>
      </c>
      <c r="C198" t="s">
        <v>244</v>
      </c>
      <c r="D198" t="s">
        <v>51</v>
      </c>
      <c r="E198" t="s">
        <v>244</v>
      </c>
      <c r="F198" t="s">
        <v>51</v>
      </c>
      <c r="G198" t="s">
        <v>244</v>
      </c>
      <c r="H198" t="s">
        <v>51</v>
      </c>
    </row>
    <row r="199" spans="1:8" x14ac:dyDescent="0.35">
      <c r="A199" t="s">
        <v>245</v>
      </c>
      <c r="B199" t="s">
        <v>44</v>
      </c>
      <c r="C199" t="s">
        <v>245</v>
      </c>
      <c r="D199" t="s">
        <v>44</v>
      </c>
      <c r="E199" t="s">
        <v>245</v>
      </c>
      <c r="F199" t="s">
        <v>44</v>
      </c>
      <c r="G199" t="s">
        <v>245</v>
      </c>
      <c r="H199" t="s">
        <v>44</v>
      </c>
    </row>
    <row r="200" spans="1:8" x14ac:dyDescent="0.35">
      <c r="A200" t="s">
        <v>246</v>
      </c>
      <c r="B200" t="s">
        <v>44</v>
      </c>
      <c r="C200" t="s">
        <v>246</v>
      </c>
      <c r="D200" t="s">
        <v>44</v>
      </c>
      <c r="E200" t="s">
        <v>246</v>
      </c>
      <c r="F200" t="s">
        <v>44</v>
      </c>
      <c r="G200" t="s">
        <v>246</v>
      </c>
      <c r="H200" t="s">
        <v>44</v>
      </c>
    </row>
    <row r="201" spans="1:8" x14ac:dyDescent="0.35">
      <c r="A201" t="s">
        <v>247</v>
      </c>
      <c r="B201" t="s">
        <v>51</v>
      </c>
      <c r="C201" t="s">
        <v>247</v>
      </c>
      <c r="D201" t="s">
        <v>51</v>
      </c>
      <c r="E201" t="s">
        <v>247</v>
      </c>
      <c r="F201" t="s">
        <v>51</v>
      </c>
      <c r="G201" t="s">
        <v>247</v>
      </c>
      <c r="H201" t="s">
        <v>51</v>
      </c>
    </row>
    <row r="202" spans="1:8" x14ac:dyDescent="0.35">
      <c r="A202" t="s">
        <v>248</v>
      </c>
      <c r="B202" t="s">
        <v>47</v>
      </c>
      <c r="C202" t="s">
        <v>248</v>
      </c>
      <c r="D202" t="s">
        <v>47</v>
      </c>
      <c r="E202" t="s">
        <v>248</v>
      </c>
      <c r="F202" t="s">
        <v>47</v>
      </c>
      <c r="G202" t="s">
        <v>248</v>
      </c>
      <c r="H202" t="s">
        <v>47</v>
      </c>
    </row>
    <row r="203" spans="1:8" x14ac:dyDescent="0.35">
      <c r="A203" t="s">
        <v>249</v>
      </c>
      <c r="B203" t="s">
        <v>53</v>
      </c>
      <c r="C203" t="s">
        <v>249</v>
      </c>
      <c r="D203" t="s">
        <v>53</v>
      </c>
      <c r="E203" t="s">
        <v>249</v>
      </c>
      <c r="F203" t="s">
        <v>53</v>
      </c>
      <c r="G203" t="s">
        <v>249</v>
      </c>
      <c r="H203" t="s">
        <v>53</v>
      </c>
    </row>
    <row r="204" spans="1:8" x14ac:dyDescent="0.35">
      <c r="A204" t="s">
        <v>250</v>
      </c>
      <c r="B204" t="s">
        <v>44</v>
      </c>
      <c r="C204" t="s">
        <v>250</v>
      </c>
      <c r="D204" t="s">
        <v>44</v>
      </c>
      <c r="E204" t="s">
        <v>250</v>
      </c>
      <c r="F204" t="s">
        <v>44</v>
      </c>
      <c r="G204" t="s">
        <v>250</v>
      </c>
      <c r="H204" t="s">
        <v>44</v>
      </c>
    </row>
    <row r="205" spans="1:8" x14ac:dyDescent="0.35">
      <c r="A205" t="s">
        <v>251</v>
      </c>
      <c r="B205" t="s">
        <v>51</v>
      </c>
      <c r="C205" t="s">
        <v>251</v>
      </c>
      <c r="D205" t="s">
        <v>51</v>
      </c>
      <c r="E205" t="s">
        <v>251</v>
      </c>
      <c r="F205" t="s">
        <v>51</v>
      </c>
      <c r="G205" t="s">
        <v>251</v>
      </c>
      <c r="H205" t="s">
        <v>51</v>
      </c>
    </row>
    <row r="206" spans="1:8" x14ac:dyDescent="0.35">
      <c r="A206" t="s">
        <v>252</v>
      </c>
      <c r="B206" t="s">
        <v>51</v>
      </c>
      <c r="C206" t="s">
        <v>252</v>
      </c>
      <c r="D206" t="s">
        <v>51</v>
      </c>
      <c r="E206" t="s">
        <v>252</v>
      </c>
      <c r="F206" t="s">
        <v>51</v>
      </c>
      <c r="G206" t="s">
        <v>252</v>
      </c>
      <c r="H206" t="s">
        <v>51</v>
      </c>
    </row>
    <row r="207" spans="1:8" x14ac:dyDescent="0.35">
      <c r="A207" t="s">
        <v>253</v>
      </c>
      <c r="B207" t="s">
        <v>51</v>
      </c>
      <c r="C207" t="s">
        <v>253</v>
      </c>
      <c r="D207" t="s">
        <v>51</v>
      </c>
      <c r="E207" t="s">
        <v>253</v>
      </c>
      <c r="F207" t="s">
        <v>51</v>
      </c>
      <c r="G207" t="s">
        <v>253</v>
      </c>
      <c r="H207" t="s">
        <v>51</v>
      </c>
    </row>
    <row r="208" spans="1:8" x14ac:dyDescent="0.35">
      <c r="A208" t="s">
        <v>254</v>
      </c>
      <c r="B208" t="s">
        <v>44</v>
      </c>
      <c r="C208" t="s">
        <v>254</v>
      </c>
      <c r="D208" t="s">
        <v>44</v>
      </c>
      <c r="E208" t="s">
        <v>254</v>
      </c>
      <c r="F208" t="s">
        <v>44</v>
      </c>
      <c r="G208" t="s">
        <v>254</v>
      </c>
      <c r="H208" t="s">
        <v>44</v>
      </c>
    </row>
    <row r="209" spans="1:8" x14ac:dyDescent="0.35">
      <c r="A209" t="s">
        <v>255</v>
      </c>
      <c r="B209" t="s">
        <v>51</v>
      </c>
      <c r="C209" t="s">
        <v>255</v>
      </c>
      <c r="D209" t="s">
        <v>51</v>
      </c>
      <c r="E209" t="s">
        <v>255</v>
      </c>
      <c r="F209" t="s">
        <v>51</v>
      </c>
      <c r="G209" t="s">
        <v>255</v>
      </c>
      <c r="H209" t="s">
        <v>51</v>
      </c>
    </row>
    <row r="210" spans="1:8" x14ac:dyDescent="0.35">
      <c r="A210" t="s">
        <v>256</v>
      </c>
      <c r="B210" t="s">
        <v>51</v>
      </c>
      <c r="C210" t="s">
        <v>256</v>
      </c>
      <c r="D210" t="s">
        <v>51</v>
      </c>
      <c r="E210" t="s">
        <v>256</v>
      </c>
      <c r="F210" t="s">
        <v>51</v>
      </c>
      <c r="G210" t="s">
        <v>256</v>
      </c>
      <c r="H210" t="s">
        <v>51</v>
      </c>
    </row>
    <row r="211" spans="1:8" x14ac:dyDescent="0.35">
      <c r="A211" t="s">
        <v>257</v>
      </c>
      <c r="B211" t="s">
        <v>47</v>
      </c>
      <c r="C211" t="s">
        <v>257</v>
      </c>
      <c r="D211" t="s">
        <v>47</v>
      </c>
      <c r="E211" t="s">
        <v>257</v>
      </c>
      <c r="F211" t="s">
        <v>47</v>
      </c>
      <c r="G211" t="s">
        <v>257</v>
      </c>
      <c r="H211" t="s">
        <v>47</v>
      </c>
    </row>
    <row r="212" spans="1:8" x14ac:dyDescent="0.35">
      <c r="A212" t="s">
        <v>258</v>
      </c>
      <c r="B212" t="s">
        <v>47</v>
      </c>
      <c r="C212" t="s">
        <v>258</v>
      </c>
      <c r="D212" t="s">
        <v>47</v>
      </c>
      <c r="E212" t="s">
        <v>258</v>
      </c>
      <c r="F212" t="s">
        <v>47</v>
      </c>
      <c r="G212" t="s">
        <v>258</v>
      </c>
      <c r="H212" t="s">
        <v>47</v>
      </c>
    </row>
    <row r="213" spans="1:8" x14ac:dyDescent="0.35">
      <c r="A213" t="s">
        <v>259</v>
      </c>
      <c r="B213" t="s">
        <v>51</v>
      </c>
      <c r="C213" t="s">
        <v>259</v>
      </c>
      <c r="D213" t="s">
        <v>51</v>
      </c>
      <c r="E213" t="s">
        <v>259</v>
      </c>
      <c r="F213" t="s">
        <v>51</v>
      </c>
      <c r="G213" t="s">
        <v>259</v>
      </c>
      <c r="H213" t="s">
        <v>51</v>
      </c>
    </row>
    <row r="214" spans="1:8" x14ac:dyDescent="0.35">
      <c r="A214" t="s">
        <v>260</v>
      </c>
      <c r="B214" t="s">
        <v>53</v>
      </c>
      <c r="C214" t="s">
        <v>260</v>
      </c>
      <c r="D214" t="s">
        <v>53</v>
      </c>
      <c r="E214" t="s">
        <v>260</v>
      </c>
      <c r="F214" t="s">
        <v>53</v>
      </c>
      <c r="G214" t="s">
        <v>260</v>
      </c>
      <c r="H214" t="s">
        <v>53</v>
      </c>
    </row>
    <row r="215" spans="1:8" x14ac:dyDescent="0.35">
      <c r="A215" t="s">
        <v>261</v>
      </c>
      <c r="B215" t="s">
        <v>51</v>
      </c>
      <c r="C215" t="s">
        <v>261</v>
      </c>
      <c r="D215" t="s">
        <v>51</v>
      </c>
      <c r="E215" t="s">
        <v>261</v>
      </c>
      <c r="F215" t="s">
        <v>51</v>
      </c>
      <c r="G215" t="s">
        <v>261</v>
      </c>
      <c r="H215" t="s">
        <v>51</v>
      </c>
    </row>
    <row r="216" spans="1:8" x14ac:dyDescent="0.35">
      <c r="A216" t="s">
        <v>262</v>
      </c>
      <c r="B216" t="s">
        <v>47</v>
      </c>
      <c r="C216" t="s">
        <v>262</v>
      </c>
      <c r="D216" t="s">
        <v>47</v>
      </c>
      <c r="E216" t="s">
        <v>262</v>
      </c>
      <c r="F216" t="s">
        <v>47</v>
      </c>
      <c r="G216" t="s">
        <v>262</v>
      </c>
      <c r="H216" t="s">
        <v>47</v>
      </c>
    </row>
    <row r="217" spans="1:8" x14ac:dyDescent="0.35">
      <c r="A217" t="s">
        <v>263</v>
      </c>
      <c r="B217" t="s">
        <v>53</v>
      </c>
      <c r="C217" t="s">
        <v>263</v>
      </c>
      <c r="D217" t="s">
        <v>53</v>
      </c>
      <c r="E217" t="s">
        <v>263</v>
      </c>
      <c r="F217" t="s">
        <v>53</v>
      </c>
      <c r="G217" t="s">
        <v>263</v>
      </c>
      <c r="H217" t="s">
        <v>53</v>
      </c>
    </row>
    <row r="218" spans="1:8" x14ac:dyDescent="0.35">
      <c r="A218" t="s">
        <v>264</v>
      </c>
      <c r="B218" t="s">
        <v>51</v>
      </c>
      <c r="C218" t="s">
        <v>264</v>
      </c>
      <c r="D218" t="s">
        <v>51</v>
      </c>
      <c r="E218" t="s">
        <v>264</v>
      </c>
      <c r="F218" t="s">
        <v>51</v>
      </c>
      <c r="G218" t="s">
        <v>264</v>
      </c>
      <c r="H218" t="s">
        <v>51</v>
      </c>
    </row>
    <row r="219" spans="1:8" x14ac:dyDescent="0.35">
      <c r="A219" t="s">
        <v>265</v>
      </c>
      <c r="B219" t="s">
        <v>47</v>
      </c>
      <c r="C219" t="s">
        <v>265</v>
      </c>
      <c r="D219" t="s">
        <v>47</v>
      </c>
      <c r="E219" t="s">
        <v>265</v>
      </c>
      <c r="F219" t="s">
        <v>47</v>
      </c>
      <c r="G219" t="s">
        <v>265</v>
      </c>
      <c r="H219" t="s">
        <v>47</v>
      </c>
    </row>
    <row r="220" spans="1:8" x14ac:dyDescent="0.35">
      <c r="A220" t="s">
        <v>266</v>
      </c>
      <c r="B220" t="s">
        <v>44</v>
      </c>
      <c r="C220" t="s">
        <v>266</v>
      </c>
      <c r="D220" t="s">
        <v>44</v>
      </c>
      <c r="E220" t="s">
        <v>266</v>
      </c>
      <c r="F220" t="s">
        <v>44</v>
      </c>
      <c r="G220" t="s">
        <v>266</v>
      </c>
      <c r="H220" t="s">
        <v>44</v>
      </c>
    </row>
    <row r="221" spans="1:8" x14ac:dyDescent="0.35">
      <c r="A221" t="s">
        <v>267</v>
      </c>
      <c r="B221" t="s">
        <v>44</v>
      </c>
      <c r="C221" t="s">
        <v>267</v>
      </c>
      <c r="D221" t="s">
        <v>44</v>
      </c>
      <c r="E221" t="s">
        <v>267</v>
      </c>
      <c r="F221" t="s">
        <v>44</v>
      </c>
      <c r="G221" t="s">
        <v>267</v>
      </c>
      <c r="H221" t="s">
        <v>44</v>
      </c>
    </row>
    <row r="222" spans="1:8" x14ac:dyDescent="0.35">
      <c r="A222" t="s">
        <v>268</v>
      </c>
      <c r="B222" t="s">
        <v>57</v>
      </c>
      <c r="C222" t="s">
        <v>268</v>
      </c>
      <c r="D222" t="s">
        <v>57</v>
      </c>
      <c r="E222" t="s">
        <v>268</v>
      </c>
      <c r="F222" t="s">
        <v>57</v>
      </c>
      <c r="G222" t="s">
        <v>268</v>
      </c>
      <c r="H222" t="s">
        <v>57</v>
      </c>
    </row>
    <row r="223" spans="1:8" x14ac:dyDescent="0.35">
      <c r="A223" t="s">
        <v>269</v>
      </c>
      <c r="B223" t="s">
        <v>47</v>
      </c>
      <c r="C223" t="s">
        <v>269</v>
      </c>
      <c r="D223" t="s">
        <v>47</v>
      </c>
      <c r="E223" t="s">
        <v>269</v>
      </c>
      <c r="F223" t="s">
        <v>47</v>
      </c>
      <c r="G223" t="s">
        <v>269</v>
      </c>
      <c r="H223" t="s">
        <v>47</v>
      </c>
    </row>
    <row r="224" spans="1:8" x14ac:dyDescent="0.35">
      <c r="A224" t="s">
        <v>270</v>
      </c>
      <c r="B224" t="s">
        <v>47</v>
      </c>
      <c r="C224" t="s">
        <v>270</v>
      </c>
      <c r="D224" t="s">
        <v>47</v>
      </c>
      <c r="E224" t="s">
        <v>270</v>
      </c>
      <c r="F224" t="s">
        <v>47</v>
      </c>
      <c r="G224" t="s">
        <v>270</v>
      </c>
      <c r="H224" t="s">
        <v>47</v>
      </c>
    </row>
    <row r="225" spans="1:8" x14ac:dyDescent="0.35">
      <c r="A225" t="s">
        <v>271</v>
      </c>
      <c r="B225" t="s">
        <v>53</v>
      </c>
      <c r="C225" t="s">
        <v>271</v>
      </c>
      <c r="D225" t="s">
        <v>53</v>
      </c>
      <c r="E225" t="s">
        <v>271</v>
      </c>
      <c r="F225" t="s">
        <v>53</v>
      </c>
      <c r="G225" t="s">
        <v>271</v>
      </c>
      <c r="H225" t="s">
        <v>53</v>
      </c>
    </row>
    <row r="226" spans="1:8" x14ac:dyDescent="0.35">
      <c r="A226" t="s">
        <v>272</v>
      </c>
      <c r="B226" t="s">
        <v>47</v>
      </c>
      <c r="C226" t="s">
        <v>272</v>
      </c>
      <c r="D226" t="s">
        <v>47</v>
      </c>
      <c r="E226" t="s">
        <v>272</v>
      </c>
      <c r="F226" t="s">
        <v>47</v>
      </c>
      <c r="G226" t="s">
        <v>272</v>
      </c>
      <c r="H226" t="s">
        <v>47</v>
      </c>
    </row>
    <row r="227" spans="1:8" x14ac:dyDescent="0.35">
      <c r="A227" t="s">
        <v>273</v>
      </c>
      <c r="B227" t="s">
        <v>47</v>
      </c>
      <c r="C227" t="s">
        <v>273</v>
      </c>
      <c r="D227" t="s">
        <v>47</v>
      </c>
      <c r="E227" t="s">
        <v>273</v>
      </c>
      <c r="F227" t="s">
        <v>47</v>
      </c>
      <c r="G227" t="s">
        <v>273</v>
      </c>
      <c r="H227" t="s">
        <v>47</v>
      </c>
    </row>
    <row r="228" spans="1:8" x14ac:dyDescent="0.35">
      <c r="A228" t="s">
        <v>274</v>
      </c>
      <c r="B228" t="s">
        <v>51</v>
      </c>
      <c r="C228" t="s">
        <v>274</v>
      </c>
      <c r="D228" t="s">
        <v>51</v>
      </c>
      <c r="E228" t="s">
        <v>274</v>
      </c>
      <c r="F228" t="s">
        <v>51</v>
      </c>
      <c r="G228" t="s">
        <v>274</v>
      </c>
      <c r="H228" t="s">
        <v>51</v>
      </c>
    </row>
    <row r="229" spans="1:8" x14ac:dyDescent="0.35">
      <c r="A229" t="s">
        <v>275</v>
      </c>
      <c r="B229" t="s">
        <v>53</v>
      </c>
      <c r="C229" t="s">
        <v>275</v>
      </c>
      <c r="D229" t="s">
        <v>53</v>
      </c>
      <c r="E229" t="s">
        <v>275</v>
      </c>
      <c r="F229" t="s">
        <v>53</v>
      </c>
      <c r="G229" t="s">
        <v>275</v>
      </c>
      <c r="H229" t="s">
        <v>53</v>
      </c>
    </row>
    <row r="230" spans="1:8" x14ac:dyDescent="0.35">
      <c r="A230" t="s">
        <v>276</v>
      </c>
      <c r="B230" t="s">
        <v>53</v>
      </c>
      <c r="C230" t="s">
        <v>276</v>
      </c>
      <c r="D230" t="s">
        <v>53</v>
      </c>
      <c r="E230" t="s">
        <v>276</v>
      </c>
      <c r="F230" t="s">
        <v>53</v>
      </c>
      <c r="G230" t="s">
        <v>276</v>
      </c>
      <c r="H230" t="s">
        <v>53</v>
      </c>
    </row>
    <row r="231" spans="1:8" x14ac:dyDescent="0.35">
      <c r="A231" t="s">
        <v>277</v>
      </c>
      <c r="B231" t="s">
        <v>53</v>
      </c>
      <c r="C231" t="s">
        <v>277</v>
      </c>
      <c r="D231" t="s">
        <v>53</v>
      </c>
      <c r="E231" t="s">
        <v>277</v>
      </c>
      <c r="F231" t="s">
        <v>53</v>
      </c>
      <c r="G231" t="s">
        <v>277</v>
      </c>
      <c r="H231" t="s">
        <v>53</v>
      </c>
    </row>
    <row r="232" spans="1:8" x14ac:dyDescent="0.35">
      <c r="A232" t="s">
        <v>278</v>
      </c>
      <c r="B232" t="s">
        <v>51</v>
      </c>
      <c r="C232" t="s">
        <v>278</v>
      </c>
      <c r="D232" t="s">
        <v>51</v>
      </c>
      <c r="E232" t="s">
        <v>278</v>
      </c>
      <c r="F232" t="s">
        <v>51</v>
      </c>
      <c r="G232" t="s">
        <v>278</v>
      </c>
      <c r="H232" t="s">
        <v>51</v>
      </c>
    </row>
    <row r="233" spans="1:8" x14ac:dyDescent="0.35">
      <c r="A233" t="s">
        <v>279</v>
      </c>
      <c r="B233" t="s">
        <v>57</v>
      </c>
      <c r="C233" t="s">
        <v>279</v>
      </c>
      <c r="D233" t="s">
        <v>57</v>
      </c>
      <c r="E233" t="s">
        <v>279</v>
      </c>
      <c r="F233" t="s">
        <v>57</v>
      </c>
      <c r="G233" t="s">
        <v>279</v>
      </c>
      <c r="H233" t="s">
        <v>57</v>
      </c>
    </row>
    <row r="234" spans="1:8" x14ac:dyDescent="0.35">
      <c r="A234" t="s">
        <v>280</v>
      </c>
      <c r="B234" t="s">
        <v>47</v>
      </c>
      <c r="C234" t="s">
        <v>280</v>
      </c>
      <c r="D234" t="s">
        <v>47</v>
      </c>
      <c r="E234" t="s">
        <v>280</v>
      </c>
      <c r="F234" t="s">
        <v>47</v>
      </c>
      <c r="G234" t="s">
        <v>280</v>
      </c>
      <c r="H234" t="s">
        <v>47</v>
      </c>
    </row>
    <row r="235" spans="1:8" x14ac:dyDescent="0.35">
      <c r="A235" t="s">
        <v>281</v>
      </c>
      <c r="B235" t="s">
        <v>44</v>
      </c>
      <c r="C235" t="s">
        <v>281</v>
      </c>
      <c r="D235" t="s">
        <v>44</v>
      </c>
      <c r="E235" t="s">
        <v>281</v>
      </c>
      <c r="F235" t="s">
        <v>44</v>
      </c>
      <c r="G235" t="s">
        <v>281</v>
      </c>
      <c r="H235" t="s">
        <v>44</v>
      </c>
    </row>
    <row r="236" spans="1:8" x14ac:dyDescent="0.35">
      <c r="A236" t="s">
        <v>282</v>
      </c>
      <c r="B236" t="s">
        <v>51</v>
      </c>
      <c r="C236" t="s">
        <v>282</v>
      </c>
      <c r="D236" t="s">
        <v>51</v>
      </c>
      <c r="E236" t="s">
        <v>282</v>
      </c>
      <c r="F236" t="s">
        <v>51</v>
      </c>
      <c r="G236" t="s">
        <v>282</v>
      </c>
      <c r="H236" t="s">
        <v>51</v>
      </c>
    </row>
    <row r="237" spans="1:8" x14ac:dyDescent="0.35">
      <c r="A237" t="s">
        <v>283</v>
      </c>
      <c r="B237" t="s">
        <v>44</v>
      </c>
      <c r="C237" t="s">
        <v>283</v>
      </c>
      <c r="D237" t="s">
        <v>44</v>
      </c>
      <c r="E237" t="s">
        <v>283</v>
      </c>
      <c r="F237" t="s">
        <v>44</v>
      </c>
      <c r="G237" t="s">
        <v>283</v>
      </c>
      <c r="H237" t="s">
        <v>44</v>
      </c>
    </row>
    <row r="238" spans="1:8" x14ac:dyDescent="0.35">
      <c r="A238" t="s">
        <v>284</v>
      </c>
      <c r="B238" t="s">
        <v>51</v>
      </c>
      <c r="C238" t="s">
        <v>284</v>
      </c>
      <c r="D238" t="s">
        <v>51</v>
      </c>
      <c r="E238" t="s">
        <v>284</v>
      </c>
      <c r="F238" t="s">
        <v>51</v>
      </c>
      <c r="G238" t="s">
        <v>284</v>
      </c>
      <c r="H238" t="s">
        <v>51</v>
      </c>
    </row>
    <row r="239" spans="1:8" x14ac:dyDescent="0.35">
      <c r="A239" t="s">
        <v>285</v>
      </c>
      <c r="B239" t="s">
        <v>47</v>
      </c>
      <c r="C239" t="s">
        <v>285</v>
      </c>
      <c r="D239" t="s">
        <v>47</v>
      </c>
      <c r="E239" t="s">
        <v>285</v>
      </c>
      <c r="F239" t="s">
        <v>47</v>
      </c>
      <c r="G239" t="s">
        <v>285</v>
      </c>
      <c r="H239" t="s">
        <v>47</v>
      </c>
    </row>
    <row r="240" spans="1:8" x14ac:dyDescent="0.35">
      <c r="A240" t="s">
        <v>286</v>
      </c>
      <c r="B240" t="s">
        <v>51</v>
      </c>
      <c r="C240" t="s">
        <v>286</v>
      </c>
      <c r="D240" t="s">
        <v>51</v>
      </c>
      <c r="E240" t="s">
        <v>286</v>
      </c>
      <c r="F240" t="s">
        <v>51</v>
      </c>
      <c r="G240" t="s">
        <v>286</v>
      </c>
      <c r="H240" t="s">
        <v>51</v>
      </c>
    </row>
    <row r="241" spans="1:8" x14ac:dyDescent="0.35">
      <c r="A241" t="s">
        <v>287</v>
      </c>
      <c r="B241" t="s">
        <v>47</v>
      </c>
      <c r="C241" t="s">
        <v>287</v>
      </c>
      <c r="D241" t="s">
        <v>47</v>
      </c>
      <c r="E241" t="s">
        <v>287</v>
      </c>
      <c r="F241" t="s">
        <v>47</v>
      </c>
      <c r="G241" t="s">
        <v>287</v>
      </c>
      <c r="H241" t="s">
        <v>47</v>
      </c>
    </row>
    <row r="242" spans="1:8" x14ac:dyDescent="0.35">
      <c r="A242" t="s">
        <v>288</v>
      </c>
      <c r="B242" t="s">
        <v>51</v>
      </c>
      <c r="C242" t="s">
        <v>288</v>
      </c>
      <c r="D242" t="s">
        <v>51</v>
      </c>
      <c r="E242" t="s">
        <v>288</v>
      </c>
      <c r="F242" t="s">
        <v>51</v>
      </c>
      <c r="G242" t="s">
        <v>288</v>
      </c>
      <c r="H242" t="s">
        <v>51</v>
      </c>
    </row>
    <row r="243" spans="1:8" x14ac:dyDescent="0.35">
      <c r="A243" t="s">
        <v>289</v>
      </c>
      <c r="B243" t="s">
        <v>51</v>
      </c>
      <c r="C243" t="s">
        <v>289</v>
      </c>
      <c r="D243" t="s">
        <v>51</v>
      </c>
      <c r="E243" t="s">
        <v>289</v>
      </c>
      <c r="F243" t="s">
        <v>51</v>
      </c>
      <c r="G243" t="s">
        <v>289</v>
      </c>
      <c r="H243" t="s">
        <v>51</v>
      </c>
    </row>
    <row r="244" spans="1:8" x14ac:dyDescent="0.35">
      <c r="A244" t="s">
        <v>290</v>
      </c>
      <c r="B244" t="s">
        <v>47</v>
      </c>
      <c r="C244" t="s">
        <v>290</v>
      </c>
      <c r="D244" t="s">
        <v>47</v>
      </c>
      <c r="E244" t="s">
        <v>290</v>
      </c>
      <c r="F244" t="s">
        <v>47</v>
      </c>
      <c r="G244" t="s">
        <v>290</v>
      </c>
      <c r="H244" t="s">
        <v>47</v>
      </c>
    </row>
    <row r="245" spans="1:8" x14ac:dyDescent="0.35">
      <c r="A245" t="s">
        <v>291</v>
      </c>
      <c r="B245" t="s">
        <v>47</v>
      </c>
      <c r="C245" t="s">
        <v>291</v>
      </c>
      <c r="D245" t="s">
        <v>47</v>
      </c>
      <c r="E245" t="s">
        <v>291</v>
      </c>
      <c r="F245" t="s">
        <v>47</v>
      </c>
      <c r="G245" t="s">
        <v>291</v>
      </c>
      <c r="H245" t="s">
        <v>47</v>
      </c>
    </row>
    <row r="246" spans="1:8" x14ac:dyDescent="0.35">
      <c r="A246" t="s">
        <v>292</v>
      </c>
      <c r="B246" t="s">
        <v>47</v>
      </c>
      <c r="C246" t="s">
        <v>292</v>
      </c>
      <c r="D246" t="s">
        <v>47</v>
      </c>
      <c r="E246" t="s">
        <v>292</v>
      </c>
      <c r="F246" t="s">
        <v>47</v>
      </c>
      <c r="G246" t="s">
        <v>292</v>
      </c>
      <c r="H246" t="s">
        <v>47</v>
      </c>
    </row>
    <row r="247" spans="1:8" x14ac:dyDescent="0.35">
      <c r="A247" t="s">
        <v>293</v>
      </c>
      <c r="B247" t="s">
        <v>44</v>
      </c>
      <c r="C247" t="s">
        <v>293</v>
      </c>
      <c r="D247" t="s">
        <v>44</v>
      </c>
      <c r="E247" t="s">
        <v>293</v>
      </c>
      <c r="F247" t="s">
        <v>44</v>
      </c>
      <c r="G247" t="s">
        <v>293</v>
      </c>
      <c r="H247" t="s">
        <v>44</v>
      </c>
    </row>
    <row r="248" spans="1:8" x14ac:dyDescent="0.35">
      <c r="A248" t="s">
        <v>294</v>
      </c>
      <c r="B248" t="s">
        <v>51</v>
      </c>
      <c r="C248" t="s">
        <v>294</v>
      </c>
      <c r="D248" t="s">
        <v>51</v>
      </c>
      <c r="E248" t="s">
        <v>294</v>
      </c>
      <c r="F248" t="s">
        <v>51</v>
      </c>
      <c r="G248" t="s">
        <v>294</v>
      </c>
      <c r="H248" t="s">
        <v>51</v>
      </c>
    </row>
    <row r="249" spans="1:8" x14ac:dyDescent="0.35">
      <c r="A249" t="s">
        <v>295</v>
      </c>
      <c r="B249" t="s">
        <v>47</v>
      </c>
      <c r="C249" t="s">
        <v>295</v>
      </c>
      <c r="D249" t="s">
        <v>47</v>
      </c>
      <c r="E249" t="s">
        <v>295</v>
      </c>
      <c r="F249" t="s">
        <v>47</v>
      </c>
      <c r="G249" t="s">
        <v>295</v>
      </c>
      <c r="H249" t="s">
        <v>47</v>
      </c>
    </row>
    <row r="250" spans="1:8" x14ac:dyDescent="0.35">
      <c r="A250" t="s">
        <v>296</v>
      </c>
      <c r="B250" t="s">
        <v>44</v>
      </c>
      <c r="C250" t="s">
        <v>296</v>
      </c>
      <c r="D250" t="s">
        <v>44</v>
      </c>
      <c r="E250" t="s">
        <v>296</v>
      </c>
      <c r="F250" t="s">
        <v>44</v>
      </c>
      <c r="G250" t="s">
        <v>296</v>
      </c>
      <c r="H250" t="s">
        <v>44</v>
      </c>
    </row>
    <row r="251" spans="1:8" x14ac:dyDescent="0.35">
      <c r="A251" t="s">
        <v>297</v>
      </c>
      <c r="B251" t="s">
        <v>51</v>
      </c>
      <c r="C251" t="s">
        <v>297</v>
      </c>
      <c r="D251" t="s">
        <v>51</v>
      </c>
      <c r="E251" t="s">
        <v>297</v>
      </c>
      <c r="F251" t="s">
        <v>51</v>
      </c>
      <c r="G251" t="s">
        <v>297</v>
      </c>
      <c r="H251" t="s">
        <v>51</v>
      </c>
    </row>
    <row r="252" spans="1:8" x14ac:dyDescent="0.35">
      <c r="A252" t="s">
        <v>298</v>
      </c>
      <c r="B252" t="s">
        <v>47</v>
      </c>
      <c r="C252" t="s">
        <v>298</v>
      </c>
      <c r="D252" t="s">
        <v>47</v>
      </c>
      <c r="E252" t="s">
        <v>298</v>
      </c>
      <c r="F252" t="s">
        <v>47</v>
      </c>
      <c r="G252" t="s">
        <v>298</v>
      </c>
      <c r="H252" t="s">
        <v>47</v>
      </c>
    </row>
    <row r="253" spans="1:8" x14ac:dyDescent="0.35">
      <c r="A253" t="s">
        <v>299</v>
      </c>
      <c r="B253" t="s">
        <v>44</v>
      </c>
      <c r="C253" t="s">
        <v>299</v>
      </c>
      <c r="D253" t="s">
        <v>44</v>
      </c>
      <c r="E253" t="s">
        <v>299</v>
      </c>
      <c r="F253" t="s">
        <v>44</v>
      </c>
      <c r="G253" t="s">
        <v>299</v>
      </c>
      <c r="H253" t="s">
        <v>44</v>
      </c>
    </row>
    <row r="254" spans="1:8" x14ac:dyDescent="0.35">
      <c r="A254" t="s">
        <v>300</v>
      </c>
      <c r="B254" t="s">
        <v>51</v>
      </c>
      <c r="C254" t="s">
        <v>300</v>
      </c>
      <c r="D254" t="s">
        <v>51</v>
      </c>
      <c r="E254" t="s">
        <v>300</v>
      </c>
      <c r="F254" t="s">
        <v>51</v>
      </c>
      <c r="G254" t="s">
        <v>300</v>
      </c>
      <c r="H254" t="s">
        <v>51</v>
      </c>
    </row>
    <row r="255" spans="1:8" x14ac:dyDescent="0.35">
      <c r="A255" t="s">
        <v>301</v>
      </c>
      <c r="B255" t="s">
        <v>44</v>
      </c>
      <c r="C255" t="s">
        <v>301</v>
      </c>
      <c r="D255" t="s">
        <v>44</v>
      </c>
      <c r="E255" t="s">
        <v>301</v>
      </c>
      <c r="F255" t="s">
        <v>44</v>
      </c>
      <c r="G255" t="s">
        <v>301</v>
      </c>
      <c r="H255" t="s">
        <v>44</v>
      </c>
    </row>
    <row r="256" spans="1:8" x14ac:dyDescent="0.35">
      <c r="A256" t="s">
        <v>302</v>
      </c>
      <c r="B256" t="s">
        <v>44</v>
      </c>
      <c r="C256" t="s">
        <v>302</v>
      </c>
      <c r="D256" t="s">
        <v>44</v>
      </c>
      <c r="E256" t="s">
        <v>302</v>
      </c>
      <c r="F256" t="s">
        <v>44</v>
      </c>
      <c r="G256" t="s">
        <v>302</v>
      </c>
      <c r="H256" t="s">
        <v>44</v>
      </c>
    </row>
    <row r="257" spans="1:8" x14ac:dyDescent="0.35">
      <c r="A257" t="s">
        <v>303</v>
      </c>
      <c r="B257" t="s">
        <v>47</v>
      </c>
      <c r="C257" t="s">
        <v>303</v>
      </c>
      <c r="D257" t="s">
        <v>47</v>
      </c>
      <c r="E257" t="s">
        <v>303</v>
      </c>
      <c r="F257" t="s">
        <v>47</v>
      </c>
      <c r="G257" t="s">
        <v>303</v>
      </c>
      <c r="H257" t="s">
        <v>47</v>
      </c>
    </row>
    <row r="258" spans="1:8" x14ac:dyDescent="0.35">
      <c r="A258" t="s">
        <v>304</v>
      </c>
      <c r="B258" t="s">
        <v>44</v>
      </c>
      <c r="C258" t="s">
        <v>304</v>
      </c>
      <c r="D258" t="s">
        <v>44</v>
      </c>
      <c r="E258" t="s">
        <v>304</v>
      </c>
      <c r="F258" t="s">
        <v>44</v>
      </c>
      <c r="G258" t="s">
        <v>304</v>
      </c>
      <c r="H258" t="s">
        <v>44</v>
      </c>
    </row>
    <row r="259" spans="1:8" x14ac:dyDescent="0.35">
      <c r="A259" t="s">
        <v>305</v>
      </c>
      <c r="B259" t="s">
        <v>51</v>
      </c>
      <c r="C259" t="s">
        <v>305</v>
      </c>
      <c r="D259" t="s">
        <v>51</v>
      </c>
      <c r="E259" t="s">
        <v>305</v>
      </c>
      <c r="F259" t="s">
        <v>51</v>
      </c>
      <c r="G259" t="s">
        <v>305</v>
      </c>
      <c r="H259" t="s">
        <v>51</v>
      </c>
    </row>
    <row r="260" spans="1:8" x14ac:dyDescent="0.35">
      <c r="A260" t="s">
        <v>306</v>
      </c>
      <c r="B260" t="s">
        <v>47</v>
      </c>
      <c r="C260" t="s">
        <v>306</v>
      </c>
      <c r="D260" t="s">
        <v>47</v>
      </c>
      <c r="E260" t="s">
        <v>306</v>
      </c>
      <c r="F260" t="s">
        <v>47</v>
      </c>
      <c r="G260" t="s">
        <v>306</v>
      </c>
      <c r="H260" t="s">
        <v>47</v>
      </c>
    </row>
    <row r="261" spans="1:8" x14ac:dyDescent="0.35">
      <c r="A261" t="s">
        <v>307</v>
      </c>
      <c r="B261" t="s">
        <v>53</v>
      </c>
      <c r="C261" t="s">
        <v>307</v>
      </c>
      <c r="D261" t="s">
        <v>53</v>
      </c>
      <c r="E261" t="s">
        <v>307</v>
      </c>
      <c r="F261" t="s">
        <v>53</v>
      </c>
      <c r="G261" t="s">
        <v>307</v>
      </c>
      <c r="H261" t="s">
        <v>53</v>
      </c>
    </row>
    <row r="262" spans="1:8" x14ac:dyDescent="0.35">
      <c r="A262" t="s">
        <v>308</v>
      </c>
      <c r="B262" t="s">
        <v>53</v>
      </c>
      <c r="C262" t="s">
        <v>308</v>
      </c>
      <c r="D262" t="s">
        <v>53</v>
      </c>
      <c r="E262" t="s">
        <v>308</v>
      </c>
      <c r="F262" t="s">
        <v>53</v>
      </c>
      <c r="G262" t="s">
        <v>308</v>
      </c>
      <c r="H262" t="s">
        <v>53</v>
      </c>
    </row>
    <row r="263" spans="1:8" x14ac:dyDescent="0.35">
      <c r="A263" t="s">
        <v>309</v>
      </c>
      <c r="B263" t="s">
        <v>44</v>
      </c>
      <c r="C263" t="s">
        <v>309</v>
      </c>
      <c r="D263" t="s">
        <v>44</v>
      </c>
      <c r="E263" t="s">
        <v>309</v>
      </c>
      <c r="F263" t="s">
        <v>44</v>
      </c>
      <c r="G263" t="s">
        <v>309</v>
      </c>
      <c r="H263" t="s">
        <v>44</v>
      </c>
    </row>
    <row r="264" spans="1:8" x14ac:dyDescent="0.35">
      <c r="A264" t="s">
        <v>310</v>
      </c>
      <c r="B264" t="s">
        <v>51</v>
      </c>
      <c r="C264" t="s">
        <v>310</v>
      </c>
      <c r="D264" t="s">
        <v>51</v>
      </c>
      <c r="E264" t="s">
        <v>310</v>
      </c>
      <c r="F264" t="s">
        <v>51</v>
      </c>
      <c r="G264" t="s">
        <v>310</v>
      </c>
      <c r="H264" t="s">
        <v>51</v>
      </c>
    </row>
    <row r="265" spans="1:8" x14ac:dyDescent="0.35">
      <c r="A265" t="s">
        <v>311</v>
      </c>
      <c r="B265" t="s">
        <v>53</v>
      </c>
      <c r="C265" t="s">
        <v>311</v>
      </c>
      <c r="D265" t="s">
        <v>53</v>
      </c>
      <c r="E265" t="s">
        <v>311</v>
      </c>
      <c r="F265" t="s">
        <v>53</v>
      </c>
      <c r="G265" t="s">
        <v>311</v>
      </c>
      <c r="H265" t="s">
        <v>53</v>
      </c>
    </row>
    <row r="266" spans="1:8" x14ac:dyDescent="0.35">
      <c r="A266" t="s">
        <v>312</v>
      </c>
      <c r="B266" t="s">
        <v>51</v>
      </c>
      <c r="C266" t="s">
        <v>312</v>
      </c>
      <c r="D266" t="s">
        <v>51</v>
      </c>
      <c r="E266" t="s">
        <v>312</v>
      </c>
      <c r="F266" t="s">
        <v>51</v>
      </c>
      <c r="G266" t="s">
        <v>312</v>
      </c>
      <c r="H266" t="s">
        <v>51</v>
      </c>
    </row>
    <row r="267" spans="1:8" x14ac:dyDescent="0.35">
      <c r="A267" t="s">
        <v>313</v>
      </c>
      <c r="B267" t="s">
        <v>47</v>
      </c>
      <c r="C267" t="s">
        <v>313</v>
      </c>
      <c r="D267" t="s">
        <v>47</v>
      </c>
      <c r="E267" t="s">
        <v>313</v>
      </c>
      <c r="F267" t="s">
        <v>47</v>
      </c>
      <c r="G267" t="s">
        <v>313</v>
      </c>
      <c r="H267" t="s">
        <v>47</v>
      </c>
    </row>
    <row r="268" spans="1:8" x14ac:dyDescent="0.35">
      <c r="A268" t="s">
        <v>314</v>
      </c>
      <c r="B268" t="s">
        <v>47</v>
      </c>
      <c r="C268" t="s">
        <v>314</v>
      </c>
      <c r="D268" t="s">
        <v>47</v>
      </c>
      <c r="E268" t="s">
        <v>314</v>
      </c>
      <c r="F268" t="s">
        <v>47</v>
      </c>
      <c r="G268" t="s">
        <v>314</v>
      </c>
      <c r="H268" t="s">
        <v>47</v>
      </c>
    </row>
    <row r="269" spans="1:8" x14ac:dyDescent="0.35">
      <c r="A269" t="s">
        <v>315</v>
      </c>
      <c r="B269" t="s">
        <v>44</v>
      </c>
      <c r="C269" t="s">
        <v>315</v>
      </c>
      <c r="D269" t="s">
        <v>44</v>
      </c>
      <c r="E269" t="s">
        <v>315</v>
      </c>
      <c r="F269" t="s">
        <v>44</v>
      </c>
      <c r="G269" t="s">
        <v>315</v>
      </c>
      <c r="H269" t="s">
        <v>44</v>
      </c>
    </row>
    <row r="270" spans="1:8" x14ac:dyDescent="0.35">
      <c r="A270" t="s">
        <v>316</v>
      </c>
      <c r="B270" t="s">
        <v>53</v>
      </c>
      <c r="C270" t="s">
        <v>316</v>
      </c>
      <c r="D270" t="s">
        <v>53</v>
      </c>
      <c r="E270" t="s">
        <v>316</v>
      </c>
      <c r="F270" t="s">
        <v>53</v>
      </c>
      <c r="G270" t="s">
        <v>316</v>
      </c>
      <c r="H270" t="s">
        <v>53</v>
      </c>
    </row>
    <row r="271" spans="1:8" x14ac:dyDescent="0.35">
      <c r="A271" t="s">
        <v>317</v>
      </c>
      <c r="B271" t="s">
        <v>53</v>
      </c>
      <c r="C271" t="s">
        <v>317</v>
      </c>
      <c r="D271" t="s">
        <v>53</v>
      </c>
      <c r="E271" t="s">
        <v>317</v>
      </c>
      <c r="F271" t="s">
        <v>53</v>
      </c>
      <c r="G271" t="s">
        <v>317</v>
      </c>
      <c r="H271" t="s">
        <v>53</v>
      </c>
    </row>
    <row r="272" spans="1:8" x14ac:dyDescent="0.35">
      <c r="A272" t="s">
        <v>318</v>
      </c>
      <c r="B272" t="s">
        <v>53</v>
      </c>
      <c r="C272" t="s">
        <v>318</v>
      </c>
      <c r="D272" t="s">
        <v>53</v>
      </c>
      <c r="E272" t="s">
        <v>318</v>
      </c>
      <c r="F272" t="s">
        <v>53</v>
      </c>
      <c r="G272" t="s">
        <v>318</v>
      </c>
      <c r="H272" t="s">
        <v>53</v>
      </c>
    </row>
    <row r="273" spans="1:8" x14ac:dyDescent="0.35">
      <c r="A273" t="s">
        <v>319</v>
      </c>
      <c r="B273" t="s">
        <v>51</v>
      </c>
      <c r="C273" t="s">
        <v>319</v>
      </c>
      <c r="D273" t="s">
        <v>51</v>
      </c>
      <c r="E273" t="s">
        <v>319</v>
      </c>
      <c r="F273" t="s">
        <v>51</v>
      </c>
      <c r="G273" t="s">
        <v>319</v>
      </c>
      <c r="H273" t="s">
        <v>51</v>
      </c>
    </row>
    <row r="274" spans="1:8" x14ac:dyDescent="0.35">
      <c r="A274" t="s">
        <v>320</v>
      </c>
      <c r="B274" t="s">
        <v>51</v>
      </c>
      <c r="C274" t="s">
        <v>320</v>
      </c>
      <c r="D274" t="s">
        <v>51</v>
      </c>
      <c r="E274" t="s">
        <v>320</v>
      </c>
      <c r="F274" t="s">
        <v>51</v>
      </c>
      <c r="G274" t="s">
        <v>320</v>
      </c>
      <c r="H274" t="s">
        <v>51</v>
      </c>
    </row>
    <row r="275" spans="1:8" x14ac:dyDescent="0.35">
      <c r="A275" t="s">
        <v>321</v>
      </c>
      <c r="B275" t="s">
        <v>53</v>
      </c>
      <c r="C275" t="s">
        <v>321</v>
      </c>
      <c r="D275" t="s">
        <v>53</v>
      </c>
      <c r="E275" t="s">
        <v>321</v>
      </c>
      <c r="F275" t="s">
        <v>53</v>
      </c>
      <c r="G275" t="s">
        <v>321</v>
      </c>
      <c r="H275" t="s">
        <v>53</v>
      </c>
    </row>
    <row r="276" spans="1:8" x14ac:dyDescent="0.35">
      <c r="A276" t="s">
        <v>322</v>
      </c>
      <c r="B276" t="s">
        <v>44</v>
      </c>
      <c r="C276" t="s">
        <v>322</v>
      </c>
      <c r="D276" t="s">
        <v>44</v>
      </c>
      <c r="E276" t="s">
        <v>322</v>
      </c>
      <c r="F276" t="s">
        <v>44</v>
      </c>
      <c r="G276" t="s">
        <v>322</v>
      </c>
      <c r="H276" t="s">
        <v>44</v>
      </c>
    </row>
    <row r="277" spans="1:8" x14ac:dyDescent="0.35">
      <c r="A277" t="s">
        <v>323</v>
      </c>
      <c r="B277" t="s">
        <v>47</v>
      </c>
      <c r="C277" t="s">
        <v>323</v>
      </c>
      <c r="D277" t="s">
        <v>47</v>
      </c>
      <c r="E277" t="s">
        <v>323</v>
      </c>
      <c r="F277" t="s">
        <v>47</v>
      </c>
      <c r="G277" t="s">
        <v>323</v>
      </c>
      <c r="H277" t="s">
        <v>47</v>
      </c>
    </row>
    <row r="278" spans="1:8" x14ac:dyDescent="0.35">
      <c r="A278" t="s">
        <v>324</v>
      </c>
      <c r="B278" t="s">
        <v>47</v>
      </c>
      <c r="C278" t="s">
        <v>324</v>
      </c>
      <c r="D278" t="s">
        <v>47</v>
      </c>
      <c r="E278" t="s">
        <v>324</v>
      </c>
      <c r="F278" t="s">
        <v>47</v>
      </c>
      <c r="G278" t="s">
        <v>324</v>
      </c>
      <c r="H278" t="s">
        <v>47</v>
      </c>
    </row>
    <row r="279" spans="1:8" x14ac:dyDescent="0.35">
      <c r="A279" t="s">
        <v>325</v>
      </c>
      <c r="B279" t="s">
        <v>53</v>
      </c>
      <c r="C279" t="s">
        <v>325</v>
      </c>
      <c r="D279" t="s">
        <v>53</v>
      </c>
      <c r="E279" t="s">
        <v>325</v>
      </c>
      <c r="F279" t="s">
        <v>53</v>
      </c>
      <c r="G279" t="s">
        <v>325</v>
      </c>
      <c r="H279" t="s">
        <v>53</v>
      </c>
    </row>
    <row r="280" spans="1:8" x14ac:dyDescent="0.35">
      <c r="A280" t="s">
        <v>326</v>
      </c>
      <c r="B280" t="s">
        <v>44</v>
      </c>
      <c r="C280" t="s">
        <v>326</v>
      </c>
      <c r="D280" t="s">
        <v>44</v>
      </c>
      <c r="E280" t="s">
        <v>326</v>
      </c>
      <c r="F280" t="s">
        <v>44</v>
      </c>
      <c r="G280" t="s">
        <v>326</v>
      </c>
      <c r="H280" t="s">
        <v>44</v>
      </c>
    </row>
    <row r="281" spans="1:8" x14ac:dyDescent="0.35">
      <c r="A281" t="s">
        <v>327</v>
      </c>
      <c r="B281" t="s">
        <v>44</v>
      </c>
      <c r="C281" t="s">
        <v>327</v>
      </c>
      <c r="D281" t="s">
        <v>44</v>
      </c>
      <c r="E281" t="s">
        <v>327</v>
      </c>
      <c r="F281" t="s">
        <v>44</v>
      </c>
      <c r="G281" t="s">
        <v>327</v>
      </c>
      <c r="H281" t="s">
        <v>44</v>
      </c>
    </row>
    <row r="282" spans="1:8" x14ac:dyDescent="0.35">
      <c r="A282" t="s">
        <v>328</v>
      </c>
      <c r="B282" t="s">
        <v>44</v>
      </c>
      <c r="C282" t="s">
        <v>328</v>
      </c>
      <c r="D282" t="s">
        <v>44</v>
      </c>
      <c r="E282" t="s">
        <v>328</v>
      </c>
      <c r="F282" t="s">
        <v>44</v>
      </c>
      <c r="G282" t="s">
        <v>328</v>
      </c>
      <c r="H282" t="s">
        <v>44</v>
      </c>
    </row>
    <row r="283" spans="1:8" x14ac:dyDescent="0.35">
      <c r="A283" t="s">
        <v>329</v>
      </c>
      <c r="B283" t="s">
        <v>44</v>
      </c>
      <c r="C283" t="s">
        <v>329</v>
      </c>
      <c r="D283" t="s">
        <v>44</v>
      </c>
      <c r="E283" t="s">
        <v>329</v>
      </c>
      <c r="F283" t="s">
        <v>44</v>
      </c>
      <c r="G283" t="s">
        <v>329</v>
      </c>
      <c r="H283" t="s">
        <v>44</v>
      </c>
    </row>
    <row r="284" spans="1:8" x14ac:dyDescent="0.35">
      <c r="A284" t="s">
        <v>330</v>
      </c>
      <c r="B284" t="s">
        <v>51</v>
      </c>
      <c r="C284" t="s">
        <v>330</v>
      </c>
      <c r="D284" t="s">
        <v>51</v>
      </c>
      <c r="E284" t="s">
        <v>330</v>
      </c>
      <c r="F284" t="s">
        <v>51</v>
      </c>
      <c r="G284" t="s">
        <v>330</v>
      </c>
      <c r="H284" t="s">
        <v>51</v>
      </c>
    </row>
    <row r="285" spans="1:8" x14ac:dyDescent="0.35">
      <c r="A285" t="s">
        <v>331</v>
      </c>
      <c r="B285" t="s">
        <v>47</v>
      </c>
      <c r="C285" t="s">
        <v>331</v>
      </c>
      <c r="D285" t="s">
        <v>47</v>
      </c>
      <c r="E285" t="s">
        <v>331</v>
      </c>
      <c r="F285" t="s">
        <v>47</v>
      </c>
      <c r="G285" t="s">
        <v>331</v>
      </c>
      <c r="H285" t="s">
        <v>47</v>
      </c>
    </row>
    <row r="286" spans="1:8" x14ac:dyDescent="0.35">
      <c r="A286" t="s">
        <v>332</v>
      </c>
      <c r="B286" t="s">
        <v>51</v>
      </c>
      <c r="C286" t="s">
        <v>332</v>
      </c>
      <c r="D286" t="s">
        <v>51</v>
      </c>
      <c r="E286" t="s">
        <v>332</v>
      </c>
      <c r="F286" t="s">
        <v>51</v>
      </c>
      <c r="G286" t="s">
        <v>332</v>
      </c>
      <c r="H286" t="s">
        <v>51</v>
      </c>
    </row>
    <row r="287" spans="1:8" x14ac:dyDescent="0.35">
      <c r="A287" t="s">
        <v>333</v>
      </c>
      <c r="B287" t="s">
        <v>51</v>
      </c>
      <c r="C287" t="s">
        <v>333</v>
      </c>
      <c r="D287" t="s">
        <v>51</v>
      </c>
      <c r="E287" t="s">
        <v>333</v>
      </c>
      <c r="F287" t="s">
        <v>51</v>
      </c>
      <c r="G287" t="s">
        <v>333</v>
      </c>
      <c r="H287" t="s">
        <v>51</v>
      </c>
    </row>
    <row r="288" spans="1:8" x14ac:dyDescent="0.35">
      <c r="A288" t="s">
        <v>334</v>
      </c>
      <c r="B288" t="s">
        <v>44</v>
      </c>
      <c r="C288" t="s">
        <v>334</v>
      </c>
      <c r="D288" t="s">
        <v>44</v>
      </c>
      <c r="E288" t="s">
        <v>334</v>
      </c>
      <c r="F288" t="s">
        <v>44</v>
      </c>
      <c r="G288" t="s">
        <v>334</v>
      </c>
      <c r="H288" t="s">
        <v>44</v>
      </c>
    </row>
    <row r="289" spans="1:8" x14ac:dyDescent="0.35">
      <c r="A289" t="s">
        <v>335</v>
      </c>
      <c r="B289" t="s">
        <v>57</v>
      </c>
      <c r="C289" t="s">
        <v>335</v>
      </c>
      <c r="D289" t="s">
        <v>57</v>
      </c>
      <c r="E289" t="s">
        <v>335</v>
      </c>
      <c r="F289" t="s">
        <v>57</v>
      </c>
      <c r="G289" t="s">
        <v>335</v>
      </c>
      <c r="H289" t="s">
        <v>57</v>
      </c>
    </row>
    <row r="290" spans="1:8" x14ac:dyDescent="0.35">
      <c r="A290" t="s">
        <v>336</v>
      </c>
      <c r="B290" t="s">
        <v>57</v>
      </c>
      <c r="C290" t="s">
        <v>336</v>
      </c>
      <c r="D290" t="s">
        <v>57</v>
      </c>
      <c r="E290" t="s">
        <v>336</v>
      </c>
      <c r="F290" t="s">
        <v>57</v>
      </c>
      <c r="G290" t="s">
        <v>336</v>
      </c>
      <c r="H290" t="s">
        <v>57</v>
      </c>
    </row>
    <row r="291" spans="1:8" x14ac:dyDescent="0.35">
      <c r="A291" t="s">
        <v>337</v>
      </c>
      <c r="B291" t="s">
        <v>47</v>
      </c>
      <c r="C291" t="s">
        <v>337</v>
      </c>
      <c r="D291" t="s">
        <v>47</v>
      </c>
      <c r="E291" t="s">
        <v>337</v>
      </c>
      <c r="F291" t="s">
        <v>47</v>
      </c>
      <c r="G291" t="s">
        <v>337</v>
      </c>
      <c r="H291" t="s">
        <v>47</v>
      </c>
    </row>
    <row r="292" spans="1:8" x14ac:dyDescent="0.35">
      <c r="A292" t="s">
        <v>338</v>
      </c>
      <c r="B292" t="s">
        <v>53</v>
      </c>
      <c r="C292" t="s">
        <v>338</v>
      </c>
      <c r="D292" t="s">
        <v>53</v>
      </c>
      <c r="E292" t="s">
        <v>338</v>
      </c>
      <c r="F292" t="s">
        <v>53</v>
      </c>
      <c r="G292" t="s">
        <v>338</v>
      </c>
      <c r="H292" t="s">
        <v>53</v>
      </c>
    </row>
    <row r="293" spans="1:8" x14ac:dyDescent="0.35">
      <c r="A293" t="s">
        <v>339</v>
      </c>
      <c r="B293" t="s">
        <v>44</v>
      </c>
      <c r="C293" t="s">
        <v>339</v>
      </c>
      <c r="D293" t="s">
        <v>44</v>
      </c>
      <c r="E293" t="s">
        <v>339</v>
      </c>
      <c r="F293" t="s">
        <v>44</v>
      </c>
      <c r="G293" t="s">
        <v>339</v>
      </c>
      <c r="H293" t="s">
        <v>44</v>
      </c>
    </row>
    <row r="294" spans="1:8" x14ac:dyDescent="0.35">
      <c r="A294" t="s">
        <v>340</v>
      </c>
      <c r="B294" t="s">
        <v>53</v>
      </c>
      <c r="C294" t="s">
        <v>340</v>
      </c>
      <c r="D294" t="s">
        <v>53</v>
      </c>
      <c r="E294" t="s">
        <v>340</v>
      </c>
      <c r="F294" t="s">
        <v>53</v>
      </c>
      <c r="G294" t="s">
        <v>340</v>
      </c>
      <c r="H294" t="s">
        <v>53</v>
      </c>
    </row>
    <row r="295" spans="1:8" x14ac:dyDescent="0.35">
      <c r="A295" t="s">
        <v>341</v>
      </c>
      <c r="B295" t="s">
        <v>53</v>
      </c>
      <c r="C295" t="s">
        <v>341</v>
      </c>
      <c r="D295" t="s">
        <v>53</v>
      </c>
      <c r="E295" t="s">
        <v>341</v>
      </c>
      <c r="F295" t="s">
        <v>53</v>
      </c>
      <c r="G295" t="s">
        <v>341</v>
      </c>
      <c r="H295" t="s">
        <v>53</v>
      </c>
    </row>
    <row r="296" spans="1:8" x14ac:dyDescent="0.35">
      <c r="A296" t="s">
        <v>342</v>
      </c>
      <c r="B296" t="s">
        <v>44</v>
      </c>
      <c r="C296" t="s">
        <v>342</v>
      </c>
      <c r="D296" t="s">
        <v>44</v>
      </c>
      <c r="E296" t="s">
        <v>342</v>
      </c>
      <c r="F296" t="s">
        <v>44</v>
      </c>
      <c r="G296" t="s">
        <v>342</v>
      </c>
      <c r="H296" t="s">
        <v>44</v>
      </c>
    </row>
    <row r="297" spans="1:8" x14ac:dyDescent="0.35">
      <c r="A297" t="s">
        <v>343</v>
      </c>
      <c r="B297" t="s">
        <v>51</v>
      </c>
      <c r="C297" t="s">
        <v>343</v>
      </c>
      <c r="D297" t="s">
        <v>51</v>
      </c>
      <c r="E297" t="s">
        <v>343</v>
      </c>
      <c r="F297" t="s">
        <v>51</v>
      </c>
      <c r="G297" t="s">
        <v>343</v>
      </c>
      <c r="H297" t="s">
        <v>51</v>
      </c>
    </row>
    <row r="298" spans="1:8" x14ac:dyDescent="0.35">
      <c r="A298" t="s">
        <v>344</v>
      </c>
      <c r="B298" t="s">
        <v>53</v>
      </c>
      <c r="C298" t="s">
        <v>344</v>
      </c>
      <c r="D298" t="s">
        <v>53</v>
      </c>
      <c r="E298" t="s">
        <v>344</v>
      </c>
      <c r="F298" t="s">
        <v>53</v>
      </c>
      <c r="G298" t="s">
        <v>344</v>
      </c>
      <c r="H298" t="s">
        <v>53</v>
      </c>
    </row>
    <row r="299" spans="1:8" x14ac:dyDescent="0.35">
      <c r="A299" t="s">
        <v>345</v>
      </c>
      <c r="B299" t="s">
        <v>53</v>
      </c>
      <c r="C299" t="s">
        <v>345</v>
      </c>
      <c r="D299" t="s">
        <v>53</v>
      </c>
      <c r="E299" t="s">
        <v>345</v>
      </c>
      <c r="F299" t="s">
        <v>53</v>
      </c>
      <c r="G299" t="s">
        <v>345</v>
      </c>
      <c r="H299" t="s">
        <v>53</v>
      </c>
    </row>
    <row r="300" spans="1:8" x14ac:dyDescent="0.35">
      <c r="A300" t="s">
        <v>346</v>
      </c>
      <c r="B300" t="s">
        <v>51</v>
      </c>
      <c r="C300" t="s">
        <v>346</v>
      </c>
      <c r="D300" t="s">
        <v>51</v>
      </c>
      <c r="E300" t="s">
        <v>346</v>
      </c>
      <c r="F300" t="s">
        <v>51</v>
      </c>
      <c r="G300" t="s">
        <v>346</v>
      </c>
      <c r="H300" t="s">
        <v>51</v>
      </c>
    </row>
    <row r="301" spans="1:8" x14ac:dyDescent="0.35">
      <c r="A301" t="s">
        <v>347</v>
      </c>
      <c r="B301" t="s">
        <v>44</v>
      </c>
      <c r="C301" t="s">
        <v>347</v>
      </c>
      <c r="D301" t="s">
        <v>44</v>
      </c>
      <c r="E301" t="s">
        <v>347</v>
      </c>
      <c r="F301" t="s">
        <v>44</v>
      </c>
      <c r="G301" t="s">
        <v>347</v>
      </c>
      <c r="H301" t="s">
        <v>44</v>
      </c>
    </row>
    <row r="302" spans="1:8" x14ac:dyDescent="0.35">
      <c r="A302" t="s">
        <v>348</v>
      </c>
      <c r="B302" t="s">
        <v>57</v>
      </c>
      <c r="C302" t="s">
        <v>348</v>
      </c>
      <c r="D302" t="s">
        <v>57</v>
      </c>
      <c r="E302" t="s">
        <v>348</v>
      </c>
      <c r="F302" t="s">
        <v>57</v>
      </c>
      <c r="G302" t="s">
        <v>348</v>
      </c>
      <c r="H302" t="s">
        <v>57</v>
      </c>
    </row>
    <row r="303" spans="1:8" x14ac:dyDescent="0.35">
      <c r="A303" t="s">
        <v>349</v>
      </c>
      <c r="B303" t="s">
        <v>44</v>
      </c>
      <c r="C303" t="s">
        <v>349</v>
      </c>
      <c r="D303" t="s">
        <v>44</v>
      </c>
      <c r="E303" t="s">
        <v>349</v>
      </c>
      <c r="F303" t="s">
        <v>44</v>
      </c>
      <c r="G303" t="s">
        <v>349</v>
      </c>
      <c r="H303" t="s">
        <v>44</v>
      </c>
    </row>
    <row r="304" spans="1:8" x14ac:dyDescent="0.35">
      <c r="A304" t="s">
        <v>350</v>
      </c>
      <c r="B304" t="s">
        <v>47</v>
      </c>
      <c r="C304" t="s">
        <v>350</v>
      </c>
      <c r="D304" t="s">
        <v>47</v>
      </c>
      <c r="E304" t="s">
        <v>350</v>
      </c>
      <c r="F304" t="s">
        <v>47</v>
      </c>
      <c r="G304" t="s">
        <v>350</v>
      </c>
      <c r="H304" t="s">
        <v>47</v>
      </c>
    </row>
    <row r="305" spans="1:8" x14ac:dyDescent="0.35">
      <c r="A305" t="s">
        <v>351</v>
      </c>
      <c r="B305" t="s">
        <v>57</v>
      </c>
      <c r="C305" t="s">
        <v>351</v>
      </c>
      <c r="D305" t="s">
        <v>57</v>
      </c>
      <c r="E305" t="s">
        <v>351</v>
      </c>
      <c r="F305" t="s">
        <v>57</v>
      </c>
      <c r="G305" t="s">
        <v>351</v>
      </c>
      <c r="H305" t="s">
        <v>57</v>
      </c>
    </row>
    <row r="306" spans="1:8" x14ac:dyDescent="0.35">
      <c r="A306" t="s">
        <v>352</v>
      </c>
      <c r="B306" t="s">
        <v>44</v>
      </c>
      <c r="C306" t="s">
        <v>352</v>
      </c>
      <c r="D306" t="s">
        <v>44</v>
      </c>
      <c r="E306" t="s">
        <v>352</v>
      </c>
      <c r="F306" t="s">
        <v>44</v>
      </c>
      <c r="G306" t="s">
        <v>352</v>
      </c>
      <c r="H306" t="s">
        <v>44</v>
      </c>
    </row>
    <row r="307" spans="1:8" x14ac:dyDescent="0.35">
      <c r="A307" t="s">
        <v>353</v>
      </c>
      <c r="B307" t="s">
        <v>51</v>
      </c>
      <c r="C307" t="s">
        <v>353</v>
      </c>
      <c r="D307" t="s">
        <v>51</v>
      </c>
      <c r="E307" t="s">
        <v>353</v>
      </c>
      <c r="F307" t="s">
        <v>51</v>
      </c>
      <c r="G307" t="s">
        <v>353</v>
      </c>
      <c r="H307" t="s">
        <v>51</v>
      </c>
    </row>
    <row r="308" spans="1:8" x14ac:dyDescent="0.35">
      <c r="A308" t="s">
        <v>354</v>
      </c>
      <c r="B308" t="s">
        <v>47</v>
      </c>
      <c r="C308" t="s">
        <v>354</v>
      </c>
      <c r="D308" t="s">
        <v>47</v>
      </c>
      <c r="E308" t="s">
        <v>354</v>
      </c>
      <c r="F308" t="s">
        <v>47</v>
      </c>
      <c r="G308" t="s">
        <v>354</v>
      </c>
      <c r="H308" t="s">
        <v>47</v>
      </c>
    </row>
    <row r="309" spans="1:8" x14ac:dyDescent="0.35">
      <c r="A309" t="s">
        <v>355</v>
      </c>
      <c r="B309" t="s">
        <v>47</v>
      </c>
      <c r="C309" t="s">
        <v>355</v>
      </c>
      <c r="D309" t="s">
        <v>47</v>
      </c>
      <c r="E309" t="s">
        <v>355</v>
      </c>
      <c r="F309" t="s">
        <v>47</v>
      </c>
      <c r="G309" t="s">
        <v>355</v>
      </c>
      <c r="H309" t="s">
        <v>47</v>
      </c>
    </row>
    <row r="310" spans="1:8" x14ac:dyDescent="0.35">
      <c r="A310" t="s">
        <v>356</v>
      </c>
      <c r="B310" t="s">
        <v>47</v>
      </c>
      <c r="C310" t="s">
        <v>356</v>
      </c>
      <c r="D310" t="s">
        <v>47</v>
      </c>
      <c r="E310" t="s">
        <v>356</v>
      </c>
      <c r="F310" t="s">
        <v>47</v>
      </c>
      <c r="G310" t="s">
        <v>356</v>
      </c>
      <c r="H310" t="s">
        <v>47</v>
      </c>
    </row>
    <row r="311" spans="1:8" x14ac:dyDescent="0.35">
      <c r="A311" t="s">
        <v>357</v>
      </c>
      <c r="B311" t="s">
        <v>44</v>
      </c>
      <c r="C311" t="s">
        <v>357</v>
      </c>
      <c r="D311" t="s">
        <v>44</v>
      </c>
      <c r="E311" t="s">
        <v>357</v>
      </c>
      <c r="F311" t="s">
        <v>44</v>
      </c>
      <c r="G311" t="s">
        <v>357</v>
      </c>
      <c r="H311" t="s">
        <v>44</v>
      </c>
    </row>
    <row r="312" spans="1:8" x14ac:dyDescent="0.35">
      <c r="A312" t="s">
        <v>358</v>
      </c>
      <c r="B312" t="s">
        <v>47</v>
      </c>
      <c r="C312" t="s">
        <v>358</v>
      </c>
      <c r="D312" t="s">
        <v>47</v>
      </c>
      <c r="E312" t="s">
        <v>358</v>
      </c>
      <c r="F312" t="s">
        <v>47</v>
      </c>
      <c r="G312" t="s">
        <v>358</v>
      </c>
      <c r="H312" t="s">
        <v>47</v>
      </c>
    </row>
    <row r="313" spans="1:8" x14ac:dyDescent="0.35">
      <c r="A313" t="s">
        <v>359</v>
      </c>
      <c r="B313" t="s">
        <v>47</v>
      </c>
      <c r="C313" t="s">
        <v>359</v>
      </c>
      <c r="D313" t="s">
        <v>47</v>
      </c>
      <c r="E313" t="s">
        <v>359</v>
      </c>
      <c r="F313" t="s">
        <v>47</v>
      </c>
      <c r="G313" t="s">
        <v>359</v>
      </c>
      <c r="H313" t="s">
        <v>47</v>
      </c>
    </row>
    <row r="314" spans="1:8" x14ac:dyDescent="0.35">
      <c r="A314" t="s">
        <v>360</v>
      </c>
      <c r="B314" t="s">
        <v>51</v>
      </c>
      <c r="C314" t="s">
        <v>360</v>
      </c>
      <c r="D314" t="s">
        <v>51</v>
      </c>
      <c r="E314" t="s">
        <v>360</v>
      </c>
      <c r="F314" t="s">
        <v>51</v>
      </c>
      <c r="G314" t="s">
        <v>360</v>
      </c>
      <c r="H314" t="s">
        <v>51</v>
      </c>
    </row>
    <row r="315" spans="1:8" x14ac:dyDescent="0.35">
      <c r="A315" t="s">
        <v>361</v>
      </c>
      <c r="B315" t="s">
        <v>53</v>
      </c>
      <c r="C315" t="s">
        <v>361</v>
      </c>
      <c r="D315" t="s">
        <v>53</v>
      </c>
      <c r="E315" t="s">
        <v>361</v>
      </c>
      <c r="F315" t="s">
        <v>53</v>
      </c>
      <c r="G315" t="s">
        <v>361</v>
      </c>
      <c r="H315" t="s">
        <v>53</v>
      </c>
    </row>
    <row r="316" spans="1:8" x14ac:dyDescent="0.35">
      <c r="A316" t="s">
        <v>362</v>
      </c>
      <c r="B316" t="s">
        <v>53</v>
      </c>
      <c r="C316" t="s">
        <v>362</v>
      </c>
      <c r="D316" t="s">
        <v>53</v>
      </c>
      <c r="E316" t="s">
        <v>362</v>
      </c>
      <c r="F316" t="s">
        <v>53</v>
      </c>
      <c r="G316" t="s">
        <v>362</v>
      </c>
      <c r="H316" t="s">
        <v>53</v>
      </c>
    </row>
    <row r="317" spans="1:8" x14ac:dyDescent="0.35">
      <c r="A317" t="s">
        <v>363</v>
      </c>
      <c r="B317" t="s">
        <v>44</v>
      </c>
      <c r="C317" t="s">
        <v>363</v>
      </c>
      <c r="D317" t="s">
        <v>44</v>
      </c>
      <c r="E317" t="s">
        <v>363</v>
      </c>
      <c r="F317" t="s">
        <v>44</v>
      </c>
      <c r="G317" t="s">
        <v>363</v>
      </c>
      <c r="H317" t="s">
        <v>44</v>
      </c>
    </row>
    <row r="318" spans="1:8" x14ac:dyDescent="0.35">
      <c r="A318" t="s">
        <v>364</v>
      </c>
      <c r="B318" t="s">
        <v>53</v>
      </c>
      <c r="C318" t="s">
        <v>364</v>
      </c>
      <c r="D318" t="s">
        <v>53</v>
      </c>
      <c r="E318" t="s">
        <v>364</v>
      </c>
      <c r="F318" t="s">
        <v>53</v>
      </c>
      <c r="G318" t="s">
        <v>364</v>
      </c>
      <c r="H318" t="s">
        <v>53</v>
      </c>
    </row>
    <row r="319" spans="1:8" x14ac:dyDescent="0.35">
      <c r="A319" t="s">
        <v>365</v>
      </c>
      <c r="B319" t="s">
        <v>44</v>
      </c>
      <c r="C319" t="s">
        <v>365</v>
      </c>
      <c r="D319" t="s">
        <v>44</v>
      </c>
      <c r="E319" t="s">
        <v>365</v>
      </c>
      <c r="F319" t="s">
        <v>44</v>
      </c>
      <c r="G319" t="s">
        <v>365</v>
      </c>
      <c r="H319" t="s">
        <v>44</v>
      </c>
    </row>
    <row r="320" spans="1:8" x14ac:dyDescent="0.35">
      <c r="A320" t="s">
        <v>366</v>
      </c>
      <c r="B320" t="s">
        <v>47</v>
      </c>
      <c r="C320" t="s">
        <v>366</v>
      </c>
      <c r="D320" t="s">
        <v>47</v>
      </c>
      <c r="E320" t="s">
        <v>366</v>
      </c>
      <c r="F320" t="s">
        <v>47</v>
      </c>
      <c r="G320" t="s">
        <v>366</v>
      </c>
      <c r="H320" t="s">
        <v>47</v>
      </c>
    </row>
    <row r="321" spans="1:8" x14ac:dyDescent="0.35">
      <c r="A321" t="s">
        <v>367</v>
      </c>
      <c r="B321" t="s">
        <v>53</v>
      </c>
      <c r="C321" t="s">
        <v>367</v>
      </c>
      <c r="D321" t="s">
        <v>53</v>
      </c>
      <c r="E321" t="s">
        <v>367</v>
      </c>
      <c r="F321" t="s">
        <v>53</v>
      </c>
      <c r="G321" t="s">
        <v>367</v>
      </c>
      <c r="H321" t="s">
        <v>53</v>
      </c>
    </row>
    <row r="322" spans="1:8" x14ac:dyDescent="0.35">
      <c r="A322" t="s">
        <v>368</v>
      </c>
      <c r="B322" t="s">
        <v>47</v>
      </c>
      <c r="C322" t="s">
        <v>368</v>
      </c>
      <c r="D322" t="s">
        <v>47</v>
      </c>
      <c r="E322" t="s">
        <v>368</v>
      </c>
      <c r="F322" t="s">
        <v>47</v>
      </c>
      <c r="G322" t="s">
        <v>368</v>
      </c>
      <c r="H322" t="s">
        <v>47</v>
      </c>
    </row>
    <row r="323" spans="1:8" x14ac:dyDescent="0.35">
      <c r="A323" t="s">
        <v>369</v>
      </c>
      <c r="B323" t="s">
        <v>44</v>
      </c>
      <c r="C323" t="s">
        <v>369</v>
      </c>
      <c r="D323" t="s">
        <v>44</v>
      </c>
      <c r="E323" t="s">
        <v>369</v>
      </c>
      <c r="F323" t="s">
        <v>44</v>
      </c>
      <c r="G323" t="s">
        <v>369</v>
      </c>
      <c r="H323" t="s">
        <v>44</v>
      </c>
    </row>
    <row r="324" spans="1:8" x14ac:dyDescent="0.35">
      <c r="A324" t="s">
        <v>370</v>
      </c>
      <c r="B324" t="s">
        <v>51</v>
      </c>
      <c r="C324" t="s">
        <v>370</v>
      </c>
      <c r="D324" t="s">
        <v>51</v>
      </c>
      <c r="E324" t="s">
        <v>370</v>
      </c>
      <c r="F324" t="s">
        <v>51</v>
      </c>
      <c r="G324" t="s">
        <v>370</v>
      </c>
      <c r="H324" t="s">
        <v>51</v>
      </c>
    </row>
    <row r="325" spans="1:8" x14ac:dyDescent="0.35">
      <c r="A325" t="s">
        <v>371</v>
      </c>
      <c r="B325" t="s">
        <v>57</v>
      </c>
      <c r="C325" t="s">
        <v>371</v>
      </c>
      <c r="D325" t="s">
        <v>57</v>
      </c>
      <c r="E325" t="s">
        <v>371</v>
      </c>
      <c r="F325" t="s">
        <v>57</v>
      </c>
      <c r="G325" t="s">
        <v>371</v>
      </c>
      <c r="H325" t="s">
        <v>57</v>
      </c>
    </row>
    <row r="326" spans="1:8" x14ac:dyDescent="0.35">
      <c r="A326" t="s">
        <v>372</v>
      </c>
      <c r="B326" t="s">
        <v>44</v>
      </c>
      <c r="C326" t="s">
        <v>372</v>
      </c>
      <c r="D326" t="s">
        <v>44</v>
      </c>
      <c r="E326" t="s">
        <v>372</v>
      </c>
      <c r="F326" t="s">
        <v>44</v>
      </c>
      <c r="G326" t="s">
        <v>372</v>
      </c>
      <c r="H326" t="s">
        <v>44</v>
      </c>
    </row>
    <row r="327" spans="1:8" x14ac:dyDescent="0.35">
      <c r="A327" t="s">
        <v>373</v>
      </c>
      <c r="B327" t="s">
        <v>51</v>
      </c>
      <c r="C327" t="s">
        <v>373</v>
      </c>
      <c r="D327" t="s">
        <v>51</v>
      </c>
      <c r="E327" t="s">
        <v>373</v>
      </c>
      <c r="F327" t="s">
        <v>51</v>
      </c>
      <c r="G327" t="s">
        <v>373</v>
      </c>
      <c r="H327" t="s">
        <v>51</v>
      </c>
    </row>
    <row r="328" spans="1:8" x14ac:dyDescent="0.35">
      <c r="A328" t="s">
        <v>374</v>
      </c>
      <c r="B328" t="s">
        <v>51</v>
      </c>
      <c r="C328" t="s">
        <v>374</v>
      </c>
      <c r="D328" t="s">
        <v>51</v>
      </c>
      <c r="E328" t="s">
        <v>374</v>
      </c>
      <c r="F328" t="s">
        <v>51</v>
      </c>
      <c r="G328" t="s">
        <v>374</v>
      </c>
      <c r="H328" t="s">
        <v>51</v>
      </c>
    </row>
    <row r="329" spans="1:8" x14ac:dyDescent="0.35">
      <c r="A329" t="s">
        <v>375</v>
      </c>
      <c r="B329" t="s">
        <v>44</v>
      </c>
      <c r="C329" t="s">
        <v>375</v>
      </c>
      <c r="D329" t="s">
        <v>44</v>
      </c>
      <c r="E329" t="s">
        <v>375</v>
      </c>
      <c r="F329" t="s">
        <v>44</v>
      </c>
      <c r="G329" t="s">
        <v>375</v>
      </c>
      <c r="H329" t="s">
        <v>44</v>
      </c>
    </row>
    <row r="330" spans="1:8" x14ac:dyDescent="0.35">
      <c r="A330" t="s">
        <v>376</v>
      </c>
      <c r="B330" t="s">
        <v>53</v>
      </c>
      <c r="C330" t="s">
        <v>376</v>
      </c>
      <c r="D330" t="s">
        <v>53</v>
      </c>
      <c r="E330" t="s">
        <v>376</v>
      </c>
      <c r="F330" t="s">
        <v>53</v>
      </c>
      <c r="G330" t="s">
        <v>376</v>
      </c>
      <c r="H330" t="s">
        <v>53</v>
      </c>
    </row>
    <row r="331" spans="1:8" x14ac:dyDescent="0.35">
      <c r="A331" t="s">
        <v>377</v>
      </c>
      <c r="B331" t="s">
        <v>51</v>
      </c>
      <c r="C331" t="s">
        <v>377</v>
      </c>
      <c r="D331" t="s">
        <v>51</v>
      </c>
      <c r="E331" t="s">
        <v>377</v>
      </c>
      <c r="F331" t="s">
        <v>51</v>
      </c>
      <c r="G331" t="s">
        <v>377</v>
      </c>
      <c r="H331" t="s">
        <v>51</v>
      </c>
    </row>
    <row r="332" spans="1:8" x14ac:dyDescent="0.35">
      <c r="A332" t="s">
        <v>378</v>
      </c>
      <c r="B332" t="s">
        <v>47</v>
      </c>
      <c r="C332" t="s">
        <v>378</v>
      </c>
      <c r="D332" t="s">
        <v>47</v>
      </c>
      <c r="E332" t="s">
        <v>378</v>
      </c>
      <c r="F332" t="s">
        <v>47</v>
      </c>
      <c r="G332" t="s">
        <v>378</v>
      </c>
      <c r="H332" t="s">
        <v>47</v>
      </c>
    </row>
    <row r="333" spans="1:8" x14ac:dyDescent="0.35">
      <c r="A333" t="s">
        <v>379</v>
      </c>
      <c r="B333" t="s">
        <v>47</v>
      </c>
      <c r="C333" t="s">
        <v>379</v>
      </c>
      <c r="D333" t="s">
        <v>47</v>
      </c>
      <c r="E333" t="s">
        <v>379</v>
      </c>
      <c r="F333" t="s">
        <v>47</v>
      </c>
      <c r="G333" t="s">
        <v>379</v>
      </c>
      <c r="H333" t="s">
        <v>47</v>
      </c>
    </row>
    <row r="334" spans="1:8" x14ac:dyDescent="0.35">
      <c r="A334" t="s">
        <v>380</v>
      </c>
      <c r="B334" t="s">
        <v>47</v>
      </c>
      <c r="C334" t="s">
        <v>380</v>
      </c>
      <c r="D334" t="s">
        <v>47</v>
      </c>
      <c r="E334" t="s">
        <v>380</v>
      </c>
      <c r="F334" t="s">
        <v>47</v>
      </c>
      <c r="G334" t="s">
        <v>380</v>
      </c>
      <c r="H334" t="s">
        <v>47</v>
      </c>
    </row>
    <row r="335" spans="1:8" x14ac:dyDescent="0.35">
      <c r="A335" t="s">
        <v>381</v>
      </c>
      <c r="B335" t="s">
        <v>51</v>
      </c>
      <c r="C335" t="s">
        <v>381</v>
      </c>
      <c r="D335" t="s">
        <v>51</v>
      </c>
      <c r="E335" t="s">
        <v>381</v>
      </c>
      <c r="F335" t="s">
        <v>51</v>
      </c>
      <c r="G335" t="s">
        <v>381</v>
      </c>
      <c r="H335" t="s">
        <v>51</v>
      </c>
    </row>
    <row r="336" spans="1:8" x14ac:dyDescent="0.35">
      <c r="A336" t="s">
        <v>382</v>
      </c>
      <c r="B336" t="s">
        <v>47</v>
      </c>
      <c r="C336" t="s">
        <v>382</v>
      </c>
      <c r="D336" t="s">
        <v>47</v>
      </c>
      <c r="E336" t="s">
        <v>382</v>
      </c>
      <c r="F336" t="s">
        <v>47</v>
      </c>
      <c r="G336" t="s">
        <v>382</v>
      </c>
      <c r="H336" t="s">
        <v>47</v>
      </c>
    </row>
    <row r="337" spans="1:8" x14ac:dyDescent="0.35">
      <c r="A337" t="s">
        <v>383</v>
      </c>
      <c r="B337" t="s">
        <v>47</v>
      </c>
      <c r="C337" t="s">
        <v>383</v>
      </c>
      <c r="D337" t="s">
        <v>47</v>
      </c>
      <c r="E337" t="s">
        <v>383</v>
      </c>
      <c r="F337" t="s">
        <v>47</v>
      </c>
      <c r="G337" t="s">
        <v>383</v>
      </c>
      <c r="H337" t="s">
        <v>47</v>
      </c>
    </row>
    <row r="338" spans="1:8" x14ac:dyDescent="0.35">
      <c r="A338" t="s">
        <v>384</v>
      </c>
      <c r="B338" t="s">
        <v>44</v>
      </c>
      <c r="C338" t="s">
        <v>384</v>
      </c>
      <c r="D338" t="s">
        <v>44</v>
      </c>
      <c r="E338" t="s">
        <v>384</v>
      </c>
      <c r="F338" t="s">
        <v>44</v>
      </c>
      <c r="G338" t="s">
        <v>384</v>
      </c>
      <c r="H338" t="s">
        <v>44</v>
      </c>
    </row>
    <row r="339" spans="1:8" x14ac:dyDescent="0.35">
      <c r="A339" t="s">
        <v>385</v>
      </c>
      <c r="B339" t="s">
        <v>53</v>
      </c>
      <c r="C339" t="s">
        <v>385</v>
      </c>
      <c r="D339" t="s">
        <v>53</v>
      </c>
      <c r="E339" t="s">
        <v>385</v>
      </c>
      <c r="F339" t="s">
        <v>53</v>
      </c>
      <c r="G339" t="s">
        <v>385</v>
      </c>
      <c r="H339" t="s">
        <v>53</v>
      </c>
    </row>
    <row r="340" spans="1:8" x14ac:dyDescent="0.35">
      <c r="A340" t="s">
        <v>386</v>
      </c>
      <c r="B340" t="s">
        <v>47</v>
      </c>
      <c r="C340" t="s">
        <v>386</v>
      </c>
      <c r="D340" t="s">
        <v>47</v>
      </c>
      <c r="E340" t="s">
        <v>386</v>
      </c>
      <c r="F340" t="s">
        <v>47</v>
      </c>
      <c r="G340" t="s">
        <v>386</v>
      </c>
      <c r="H340" t="s">
        <v>47</v>
      </c>
    </row>
    <row r="341" spans="1:8" x14ac:dyDescent="0.35">
      <c r="A341" t="s">
        <v>387</v>
      </c>
      <c r="B341" t="s">
        <v>44</v>
      </c>
      <c r="C341" t="s">
        <v>387</v>
      </c>
      <c r="D341" t="s">
        <v>44</v>
      </c>
      <c r="E341" t="s">
        <v>387</v>
      </c>
      <c r="F341" t="s">
        <v>44</v>
      </c>
      <c r="G341" t="s">
        <v>387</v>
      </c>
      <c r="H341" t="s">
        <v>44</v>
      </c>
    </row>
    <row r="342" spans="1:8" x14ac:dyDescent="0.35">
      <c r="A342" t="s">
        <v>388</v>
      </c>
      <c r="B342" t="s">
        <v>44</v>
      </c>
      <c r="C342" t="s">
        <v>388</v>
      </c>
      <c r="D342" t="s">
        <v>44</v>
      </c>
      <c r="E342" t="s">
        <v>388</v>
      </c>
      <c r="F342" t="s">
        <v>44</v>
      </c>
      <c r="G342" t="s">
        <v>388</v>
      </c>
      <c r="H342" t="s">
        <v>44</v>
      </c>
    </row>
    <row r="343" spans="1:8" x14ac:dyDescent="0.35">
      <c r="A343" t="s">
        <v>389</v>
      </c>
      <c r="B343" t="s">
        <v>47</v>
      </c>
      <c r="C343" t="s">
        <v>389</v>
      </c>
      <c r="D343" t="s">
        <v>47</v>
      </c>
      <c r="E343" t="s">
        <v>389</v>
      </c>
      <c r="F343" t="s">
        <v>47</v>
      </c>
      <c r="G343" t="s">
        <v>389</v>
      </c>
      <c r="H343" t="s">
        <v>47</v>
      </c>
    </row>
    <row r="344" spans="1:8" x14ac:dyDescent="0.35">
      <c r="A344" t="s">
        <v>390</v>
      </c>
      <c r="B344" t="s">
        <v>51</v>
      </c>
      <c r="C344" t="s">
        <v>390</v>
      </c>
      <c r="D344" t="s">
        <v>51</v>
      </c>
      <c r="E344" t="s">
        <v>390</v>
      </c>
      <c r="F344" t="s">
        <v>51</v>
      </c>
      <c r="G344" t="s">
        <v>390</v>
      </c>
      <c r="H344" t="s">
        <v>51</v>
      </c>
    </row>
    <row r="345" spans="1:8" x14ac:dyDescent="0.35">
      <c r="A345" t="s">
        <v>391</v>
      </c>
      <c r="B345" t="s">
        <v>51</v>
      </c>
      <c r="C345" t="s">
        <v>391</v>
      </c>
      <c r="D345" t="s">
        <v>51</v>
      </c>
      <c r="E345" t="s">
        <v>391</v>
      </c>
      <c r="F345" t="s">
        <v>51</v>
      </c>
      <c r="G345" t="s">
        <v>391</v>
      </c>
      <c r="H345" t="s">
        <v>51</v>
      </c>
    </row>
    <row r="346" spans="1:8" x14ac:dyDescent="0.35">
      <c r="A346" t="s">
        <v>392</v>
      </c>
      <c r="B346" t="s">
        <v>47</v>
      </c>
      <c r="C346" t="s">
        <v>392</v>
      </c>
      <c r="D346" t="s">
        <v>47</v>
      </c>
      <c r="E346" t="s">
        <v>392</v>
      </c>
      <c r="F346" t="s">
        <v>47</v>
      </c>
      <c r="G346" t="s">
        <v>392</v>
      </c>
      <c r="H346" t="s">
        <v>47</v>
      </c>
    </row>
    <row r="347" spans="1:8" x14ac:dyDescent="0.35">
      <c r="A347" t="s">
        <v>393</v>
      </c>
      <c r="B347" t="s">
        <v>47</v>
      </c>
      <c r="C347" t="s">
        <v>393</v>
      </c>
      <c r="D347" t="s">
        <v>47</v>
      </c>
      <c r="E347" t="s">
        <v>393</v>
      </c>
      <c r="F347" t="s">
        <v>47</v>
      </c>
      <c r="G347" t="s">
        <v>393</v>
      </c>
      <c r="H347" t="s">
        <v>47</v>
      </c>
    </row>
    <row r="348" spans="1:8" x14ac:dyDescent="0.35">
      <c r="A348" t="s">
        <v>394</v>
      </c>
      <c r="B348" t="s">
        <v>51</v>
      </c>
      <c r="C348" t="s">
        <v>394</v>
      </c>
      <c r="D348" t="s">
        <v>51</v>
      </c>
      <c r="E348" t="s">
        <v>394</v>
      </c>
      <c r="F348" t="s">
        <v>51</v>
      </c>
      <c r="G348" t="s">
        <v>394</v>
      </c>
      <c r="H348" t="s">
        <v>51</v>
      </c>
    </row>
    <row r="349" spans="1:8" x14ac:dyDescent="0.35">
      <c r="A349" t="s">
        <v>395</v>
      </c>
      <c r="B349" t="s">
        <v>51</v>
      </c>
      <c r="C349" t="s">
        <v>395</v>
      </c>
      <c r="D349" t="s">
        <v>51</v>
      </c>
      <c r="E349" t="s">
        <v>395</v>
      </c>
      <c r="F349" t="s">
        <v>51</v>
      </c>
      <c r="G349" t="s">
        <v>395</v>
      </c>
      <c r="H349" t="s">
        <v>51</v>
      </c>
    </row>
    <row r="350" spans="1:8" x14ac:dyDescent="0.35">
      <c r="A350" t="s">
        <v>396</v>
      </c>
      <c r="B350" t="s">
        <v>57</v>
      </c>
      <c r="C350" t="s">
        <v>396</v>
      </c>
      <c r="D350" t="s">
        <v>57</v>
      </c>
      <c r="E350" t="s">
        <v>396</v>
      </c>
      <c r="F350" t="s">
        <v>57</v>
      </c>
      <c r="G350" t="s">
        <v>396</v>
      </c>
      <c r="H350" t="s">
        <v>57</v>
      </c>
    </row>
    <row r="351" spans="1:8" x14ac:dyDescent="0.35">
      <c r="A351" t="s">
        <v>397</v>
      </c>
      <c r="B351" t="s">
        <v>44</v>
      </c>
      <c r="C351" t="s">
        <v>397</v>
      </c>
      <c r="D351" t="s">
        <v>44</v>
      </c>
      <c r="E351" t="s">
        <v>397</v>
      </c>
      <c r="F351" t="s">
        <v>44</v>
      </c>
      <c r="G351" t="s">
        <v>397</v>
      </c>
      <c r="H351" t="s">
        <v>44</v>
      </c>
    </row>
    <row r="352" spans="1:8" x14ac:dyDescent="0.35">
      <c r="A352" t="s">
        <v>398</v>
      </c>
      <c r="B352" t="s">
        <v>47</v>
      </c>
      <c r="C352" t="s">
        <v>398</v>
      </c>
      <c r="D352" t="s">
        <v>47</v>
      </c>
      <c r="E352" t="s">
        <v>398</v>
      </c>
      <c r="F352" t="s">
        <v>47</v>
      </c>
      <c r="G352" t="s">
        <v>398</v>
      </c>
      <c r="H352" t="s">
        <v>47</v>
      </c>
    </row>
    <row r="353" spans="1:8" x14ac:dyDescent="0.35">
      <c r="A353" t="s">
        <v>399</v>
      </c>
      <c r="B353" t="s">
        <v>47</v>
      </c>
      <c r="C353" t="s">
        <v>399</v>
      </c>
      <c r="D353" t="s">
        <v>47</v>
      </c>
      <c r="E353" t="s">
        <v>399</v>
      </c>
      <c r="F353" t="s">
        <v>47</v>
      </c>
      <c r="G353" t="s">
        <v>399</v>
      </c>
      <c r="H353" t="s">
        <v>47</v>
      </c>
    </row>
    <row r="354" spans="1:8" x14ac:dyDescent="0.35">
      <c r="A354" t="s">
        <v>400</v>
      </c>
      <c r="B354" t="s">
        <v>47</v>
      </c>
      <c r="C354" t="s">
        <v>400</v>
      </c>
      <c r="D354" t="s">
        <v>47</v>
      </c>
      <c r="E354" t="s">
        <v>400</v>
      </c>
      <c r="F354" t="s">
        <v>47</v>
      </c>
      <c r="G354" t="s">
        <v>400</v>
      </c>
      <c r="H354" t="s">
        <v>47</v>
      </c>
    </row>
    <row r="355" spans="1:8" x14ac:dyDescent="0.35">
      <c r="A355" t="s">
        <v>401</v>
      </c>
      <c r="B355" t="s">
        <v>53</v>
      </c>
      <c r="C355" t="s">
        <v>401</v>
      </c>
      <c r="D355" t="s">
        <v>53</v>
      </c>
      <c r="E355" t="s">
        <v>401</v>
      </c>
      <c r="F355" t="s">
        <v>53</v>
      </c>
      <c r="G355" t="s">
        <v>401</v>
      </c>
      <c r="H355" t="s">
        <v>53</v>
      </c>
    </row>
    <row r="356" spans="1:8" x14ac:dyDescent="0.35">
      <c r="A356" t="s">
        <v>402</v>
      </c>
      <c r="B356" t="s">
        <v>44</v>
      </c>
      <c r="C356" t="s">
        <v>402</v>
      </c>
      <c r="D356" t="s">
        <v>44</v>
      </c>
      <c r="E356" t="s">
        <v>402</v>
      </c>
      <c r="F356" t="s">
        <v>44</v>
      </c>
      <c r="G356" t="s">
        <v>402</v>
      </c>
      <c r="H356" t="s">
        <v>44</v>
      </c>
    </row>
    <row r="357" spans="1:8" x14ac:dyDescent="0.35">
      <c r="A357" t="s">
        <v>403</v>
      </c>
      <c r="B357" t="s">
        <v>44</v>
      </c>
      <c r="C357" t="s">
        <v>403</v>
      </c>
      <c r="D357" t="s">
        <v>44</v>
      </c>
      <c r="E357" t="s">
        <v>403</v>
      </c>
      <c r="F357" t="s">
        <v>44</v>
      </c>
      <c r="G357" t="s">
        <v>403</v>
      </c>
      <c r="H357" t="s">
        <v>44</v>
      </c>
    </row>
    <row r="358" spans="1:8" x14ac:dyDescent="0.35">
      <c r="A358" t="s">
        <v>404</v>
      </c>
      <c r="B358" t="s">
        <v>47</v>
      </c>
      <c r="C358" t="s">
        <v>404</v>
      </c>
      <c r="D358" t="s">
        <v>47</v>
      </c>
      <c r="E358" t="s">
        <v>404</v>
      </c>
      <c r="F358" t="s">
        <v>47</v>
      </c>
      <c r="G358" t="s">
        <v>404</v>
      </c>
      <c r="H358" t="s">
        <v>47</v>
      </c>
    </row>
    <row r="359" spans="1:8" x14ac:dyDescent="0.35">
      <c r="A359" t="s">
        <v>405</v>
      </c>
      <c r="B359" t="s">
        <v>44</v>
      </c>
      <c r="C359" t="s">
        <v>405</v>
      </c>
      <c r="D359" t="s">
        <v>44</v>
      </c>
      <c r="E359" t="s">
        <v>405</v>
      </c>
      <c r="F359" t="s">
        <v>44</v>
      </c>
      <c r="G359" t="s">
        <v>405</v>
      </c>
      <c r="H359" t="s">
        <v>44</v>
      </c>
    </row>
    <row r="360" spans="1:8" x14ac:dyDescent="0.35">
      <c r="A360" t="s">
        <v>406</v>
      </c>
      <c r="B360" t="s">
        <v>57</v>
      </c>
      <c r="C360" t="s">
        <v>406</v>
      </c>
      <c r="D360" t="s">
        <v>57</v>
      </c>
      <c r="E360" t="s">
        <v>406</v>
      </c>
      <c r="F360" t="s">
        <v>57</v>
      </c>
      <c r="G360" t="s">
        <v>406</v>
      </c>
      <c r="H360" t="s">
        <v>57</v>
      </c>
    </row>
    <row r="361" spans="1:8" x14ac:dyDescent="0.35">
      <c r="A361" t="s">
        <v>407</v>
      </c>
      <c r="B361" t="s">
        <v>44</v>
      </c>
      <c r="C361" t="s">
        <v>407</v>
      </c>
      <c r="D361" t="s">
        <v>44</v>
      </c>
      <c r="E361" t="s">
        <v>407</v>
      </c>
      <c r="F361" t="s">
        <v>44</v>
      </c>
      <c r="G361" t="s">
        <v>407</v>
      </c>
      <c r="H361" t="s">
        <v>44</v>
      </c>
    </row>
    <row r="362" spans="1:8" x14ac:dyDescent="0.35">
      <c r="A362" t="s">
        <v>408</v>
      </c>
      <c r="B362" t="s">
        <v>51</v>
      </c>
      <c r="C362" t="s">
        <v>408</v>
      </c>
      <c r="D362" t="s">
        <v>51</v>
      </c>
      <c r="E362" t="s">
        <v>408</v>
      </c>
      <c r="F362" t="s">
        <v>51</v>
      </c>
      <c r="G362" t="s">
        <v>408</v>
      </c>
      <c r="H362" t="s">
        <v>51</v>
      </c>
    </row>
    <row r="363" spans="1:8" x14ac:dyDescent="0.35">
      <c r="A363" t="s">
        <v>409</v>
      </c>
      <c r="B363" t="s">
        <v>47</v>
      </c>
      <c r="C363" t="s">
        <v>409</v>
      </c>
      <c r="D363" t="s">
        <v>47</v>
      </c>
      <c r="E363" t="s">
        <v>409</v>
      </c>
      <c r="F363" t="s">
        <v>47</v>
      </c>
      <c r="G363" t="s">
        <v>409</v>
      </c>
      <c r="H363" t="s">
        <v>47</v>
      </c>
    </row>
    <row r="364" spans="1:8" x14ac:dyDescent="0.35">
      <c r="A364" t="s">
        <v>410</v>
      </c>
      <c r="B364" t="s">
        <v>51</v>
      </c>
      <c r="C364" t="s">
        <v>410</v>
      </c>
      <c r="D364" t="s">
        <v>51</v>
      </c>
      <c r="E364" t="s">
        <v>410</v>
      </c>
      <c r="F364" t="s">
        <v>51</v>
      </c>
      <c r="G364" t="s">
        <v>410</v>
      </c>
      <c r="H364" t="s">
        <v>51</v>
      </c>
    </row>
    <row r="365" spans="1:8" x14ac:dyDescent="0.35">
      <c r="A365" t="s">
        <v>411</v>
      </c>
      <c r="B365" t="s">
        <v>51</v>
      </c>
      <c r="C365" t="s">
        <v>411</v>
      </c>
      <c r="D365" t="s">
        <v>51</v>
      </c>
      <c r="E365" t="s">
        <v>411</v>
      </c>
      <c r="F365" t="s">
        <v>51</v>
      </c>
      <c r="G365" t="s">
        <v>411</v>
      </c>
      <c r="H365" t="s">
        <v>51</v>
      </c>
    </row>
    <row r="366" spans="1:8" x14ac:dyDescent="0.35">
      <c r="A366" t="s">
        <v>412</v>
      </c>
      <c r="B366" t="s">
        <v>57</v>
      </c>
      <c r="C366" t="s">
        <v>412</v>
      </c>
      <c r="D366" t="s">
        <v>57</v>
      </c>
      <c r="E366" t="s">
        <v>412</v>
      </c>
      <c r="F366" t="s">
        <v>57</v>
      </c>
      <c r="G366" t="s">
        <v>412</v>
      </c>
      <c r="H366" t="s">
        <v>57</v>
      </c>
    </row>
    <row r="367" spans="1:8" x14ac:dyDescent="0.35">
      <c r="A367" t="s">
        <v>413</v>
      </c>
      <c r="B367" t="s">
        <v>51</v>
      </c>
      <c r="C367" t="s">
        <v>413</v>
      </c>
      <c r="D367" t="s">
        <v>51</v>
      </c>
      <c r="E367" t="s">
        <v>413</v>
      </c>
      <c r="F367" t="s">
        <v>51</v>
      </c>
      <c r="G367" t="s">
        <v>413</v>
      </c>
      <c r="H367" t="s">
        <v>51</v>
      </c>
    </row>
    <row r="368" spans="1:8" x14ac:dyDescent="0.35">
      <c r="A368" t="s">
        <v>414</v>
      </c>
      <c r="B368" t="s">
        <v>47</v>
      </c>
      <c r="C368" t="s">
        <v>414</v>
      </c>
      <c r="D368" t="s">
        <v>47</v>
      </c>
      <c r="E368" t="s">
        <v>414</v>
      </c>
      <c r="F368" t="s">
        <v>47</v>
      </c>
      <c r="G368" t="s">
        <v>414</v>
      </c>
      <c r="H368" t="s">
        <v>47</v>
      </c>
    </row>
    <row r="369" spans="1:8" x14ac:dyDescent="0.35">
      <c r="A369" t="s">
        <v>415</v>
      </c>
      <c r="B369" t="s">
        <v>57</v>
      </c>
      <c r="C369" t="s">
        <v>415</v>
      </c>
      <c r="D369" t="s">
        <v>57</v>
      </c>
      <c r="E369" t="s">
        <v>415</v>
      </c>
      <c r="F369" t="s">
        <v>57</v>
      </c>
      <c r="G369" t="s">
        <v>415</v>
      </c>
      <c r="H369" t="s">
        <v>57</v>
      </c>
    </row>
    <row r="370" spans="1:8" x14ac:dyDescent="0.35">
      <c r="A370" t="s">
        <v>416</v>
      </c>
      <c r="B370" t="s">
        <v>53</v>
      </c>
      <c r="C370" t="s">
        <v>416</v>
      </c>
      <c r="D370" t="s">
        <v>53</v>
      </c>
      <c r="E370" t="s">
        <v>416</v>
      </c>
      <c r="F370" t="s">
        <v>53</v>
      </c>
      <c r="G370" t="s">
        <v>416</v>
      </c>
      <c r="H370" t="s">
        <v>53</v>
      </c>
    </row>
    <row r="371" spans="1:8" x14ac:dyDescent="0.35">
      <c r="A371" t="s">
        <v>417</v>
      </c>
      <c r="B371" t="s">
        <v>47</v>
      </c>
      <c r="C371" t="s">
        <v>417</v>
      </c>
      <c r="D371" t="s">
        <v>47</v>
      </c>
      <c r="E371" t="s">
        <v>417</v>
      </c>
      <c r="F371" t="s">
        <v>47</v>
      </c>
      <c r="G371" t="s">
        <v>417</v>
      </c>
      <c r="H371" t="s">
        <v>47</v>
      </c>
    </row>
    <row r="372" spans="1:8" x14ac:dyDescent="0.35">
      <c r="A372" t="s">
        <v>418</v>
      </c>
      <c r="B372" t="s">
        <v>47</v>
      </c>
      <c r="C372" t="s">
        <v>418</v>
      </c>
      <c r="D372" t="s">
        <v>47</v>
      </c>
      <c r="E372" t="s">
        <v>418</v>
      </c>
      <c r="F372" t="s">
        <v>47</v>
      </c>
      <c r="G372" t="s">
        <v>418</v>
      </c>
      <c r="H372" t="s">
        <v>47</v>
      </c>
    </row>
    <row r="373" spans="1:8" x14ac:dyDescent="0.35">
      <c r="A373" t="s">
        <v>419</v>
      </c>
      <c r="B373" t="s">
        <v>47</v>
      </c>
      <c r="C373" t="s">
        <v>419</v>
      </c>
      <c r="D373" t="s">
        <v>47</v>
      </c>
      <c r="E373" t="s">
        <v>419</v>
      </c>
      <c r="F373" t="s">
        <v>47</v>
      </c>
      <c r="G373" t="s">
        <v>419</v>
      </c>
      <c r="H373" t="s">
        <v>47</v>
      </c>
    </row>
    <row r="374" spans="1:8" x14ac:dyDescent="0.35">
      <c r="A374" t="s">
        <v>420</v>
      </c>
      <c r="B374" t="s">
        <v>47</v>
      </c>
      <c r="C374" t="s">
        <v>420</v>
      </c>
      <c r="D374" t="s">
        <v>47</v>
      </c>
      <c r="E374" t="s">
        <v>420</v>
      </c>
      <c r="F374" t="s">
        <v>47</v>
      </c>
      <c r="G374" t="s">
        <v>420</v>
      </c>
      <c r="H374" t="s">
        <v>47</v>
      </c>
    </row>
    <row r="375" spans="1:8" x14ac:dyDescent="0.35">
      <c r="A375" t="s">
        <v>421</v>
      </c>
      <c r="B375" t="s">
        <v>51</v>
      </c>
      <c r="C375" t="s">
        <v>421</v>
      </c>
      <c r="D375" t="s">
        <v>51</v>
      </c>
      <c r="E375" t="s">
        <v>421</v>
      </c>
      <c r="F375" t="s">
        <v>51</v>
      </c>
      <c r="G375" t="s">
        <v>421</v>
      </c>
      <c r="H375" t="s">
        <v>51</v>
      </c>
    </row>
    <row r="376" spans="1:8" x14ac:dyDescent="0.35">
      <c r="A376" t="s">
        <v>422</v>
      </c>
      <c r="B376" t="s">
        <v>53</v>
      </c>
      <c r="C376" t="s">
        <v>422</v>
      </c>
      <c r="D376" t="s">
        <v>53</v>
      </c>
      <c r="E376" t="s">
        <v>422</v>
      </c>
      <c r="F376" t="s">
        <v>53</v>
      </c>
      <c r="G376" t="s">
        <v>422</v>
      </c>
      <c r="H376" t="s">
        <v>53</v>
      </c>
    </row>
    <row r="377" spans="1:8" x14ac:dyDescent="0.35">
      <c r="A377" t="s">
        <v>423</v>
      </c>
      <c r="B377" t="s">
        <v>47</v>
      </c>
      <c r="C377" t="s">
        <v>423</v>
      </c>
      <c r="D377" t="s">
        <v>47</v>
      </c>
      <c r="E377" t="s">
        <v>423</v>
      </c>
      <c r="F377" t="s">
        <v>47</v>
      </c>
      <c r="G377" t="s">
        <v>423</v>
      </c>
      <c r="H377" t="s">
        <v>47</v>
      </c>
    </row>
    <row r="378" spans="1:8" x14ac:dyDescent="0.35">
      <c r="A378" t="s">
        <v>424</v>
      </c>
      <c r="B378" t="s">
        <v>57</v>
      </c>
      <c r="C378" t="s">
        <v>424</v>
      </c>
      <c r="D378" t="s">
        <v>57</v>
      </c>
      <c r="E378" t="s">
        <v>424</v>
      </c>
      <c r="F378" t="s">
        <v>57</v>
      </c>
      <c r="G378" t="s">
        <v>424</v>
      </c>
      <c r="H378" t="s">
        <v>57</v>
      </c>
    </row>
    <row r="379" spans="1:8" x14ac:dyDescent="0.35">
      <c r="A379" t="s">
        <v>425</v>
      </c>
      <c r="B379" t="s">
        <v>51</v>
      </c>
      <c r="C379" t="s">
        <v>425</v>
      </c>
      <c r="D379" t="s">
        <v>51</v>
      </c>
      <c r="E379" t="s">
        <v>425</v>
      </c>
      <c r="F379" t="s">
        <v>51</v>
      </c>
      <c r="G379" t="s">
        <v>425</v>
      </c>
      <c r="H379" t="s">
        <v>51</v>
      </c>
    </row>
    <row r="380" spans="1:8" x14ac:dyDescent="0.35">
      <c r="A380" t="s">
        <v>426</v>
      </c>
      <c r="B380" t="s">
        <v>44</v>
      </c>
      <c r="C380" t="s">
        <v>426</v>
      </c>
      <c r="D380" t="s">
        <v>44</v>
      </c>
      <c r="E380" t="s">
        <v>426</v>
      </c>
      <c r="F380" t="s">
        <v>44</v>
      </c>
      <c r="G380" t="s">
        <v>426</v>
      </c>
      <c r="H380" t="s">
        <v>44</v>
      </c>
    </row>
    <row r="381" spans="1:8" x14ac:dyDescent="0.35">
      <c r="A381" t="s">
        <v>427</v>
      </c>
      <c r="B381" t="s">
        <v>44</v>
      </c>
      <c r="C381" t="s">
        <v>427</v>
      </c>
      <c r="D381" t="s">
        <v>44</v>
      </c>
      <c r="E381" t="s">
        <v>427</v>
      </c>
      <c r="F381" t="s">
        <v>44</v>
      </c>
      <c r="G381" t="s">
        <v>427</v>
      </c>
      <c r="H381" t="s">
        <v>44</v>
      </c>
    </row>
    <row r="382" spans="1:8" x14ac:dyDescent="0.35">
      <c r="A382" t="s">
        <v>428</v>
      </c>
      <c r="B382" t="s">
        <v>53</v>
      </c>
      <c r="C382" t="s">
        <v>428</v>
      </c>
      <c r="D382" t="s">
        <v>53</v>
      </c>
      <c r="E382" t="s">
        <v>428</v>
      </c>
      <c r="F382" t="s">
        <v>53</v>
      </c>
      <c r="G382" t="s">
        <v>428</v>
      </c>
      <c r="H382" t="s">
        <v>53</v>
      </c>
    </row>
    <row r="383" spans="1:8" x14ac:dyDescent="0.35">
      <c r="A383" t="s">
        <v>429</v>
      </c>
      <c r="B383" t="s">
        <v>53</v>
      </c>
      <c r="C383" t="s">
        <v>429</v>
      </c>
      <c r="D383" t="s">
        <v>53</v>
      </c>
      <c r="E383" t="s">
        <v>429</v>
      </c>
      <c r="F383" t="s">
        <v>53</v>
      </c>
      <c r="G383" t="s">
        <v>429</v>
      </c>
      <c r="H383" t="s">
        <v>53</v>
      </c>
    </row>
    <row r="384" spans="1:8" x14ac:dyDescent="0.35">
      <c r="A384" t="s">
        <v>430</v>
      </c>
      <c r="B384" t="s">
        <v>51</v>
      </c>
      <c r="C384" t="s">
        <v>430</v>
      </c>
      <c r="D384" t="s">
        <v>51</v>
      </c>
      <c r="E384" t="s">
        <v>430</v>
      </c>
      <c r="F384" t="s">
        <v>51</v>
      </c>
      <c r="G384" t="s">
        <v>430</v>
      </c>
      <c r="H384" t="s">
        <v>51</v>
      </c>
    </row>
    <row r="385" spans="1:8" x14ac:dyDescent="0.35">
      <c r="A385" t="s">
        <v>431</v>
      </c>
      <c r="B385" t="s">
        <v>53</v>
      </c>
      <c r="C385" t="s">
        <v>431</v>
      </c>
      <c r="D385" t="s">
        <v>53</v>
      </c>
      <c r="E385" t="s">
        <v>431</v>
      </c>
      <c r="F385" t="s">
        <v>53</v>
      </c>
      <c r="G385" t="s">
        <v>431</v>
      </c>
      <c r="H385" t="s">
        <v>53</v>
      </c>
    </row>
    <row r="386" spans="1:8" x14ac:dyDescent="0.35">
      <c r="A386" t="s">
        <v>432</v>
      </c>
      <c r="B386" t="s">
        <v>57</v>
      </c>
      <c r="C386" t="s">
        <v>432</v>
      </c>
      <c r="D386" t="s">
        <v>57</v>
      </c>
      <c r="E386" t="s">
        <v>432</v>
      </c>
      <c r="F386" t="s">
        <v>57</v>
      </c>
      <c r="G386" t="s">
        <v>432</v>
      </c>
      <c r="H386" t="s">
        <v>57</v>
      </c>
    </row>
    <row r="387" spans="1:8" x14ac:dyDescent="0.35">
      <c r="A387" t="s">
        <v>433</v>
      </c>
      <c r="B387" t="s">
        <v>47</v>
      </c>
      <c r="C387" t="s">
        <v>433</v>
      </c>
      <c r="D387" t="s">
        <v>47</v>
      </c>
      <c r="E387" t="s">
        <v>433</v>
      </c>
      <c r="F387" t="s">
        <v>47</v>
      </c>
      <c r="G387" t="s">
        <v>433</v>
      </c>
      <c r="H387" t="s">
        <v>47</v>
      </c>
    </row>
    <row r="388" spans="1:8" x14ac:dyDescent="0.35">
      <c r="A388" t="s">
        <v>434</v>
      </c>
      <c r="B388" t="s">
        <v>57</v>
      </c>
      <c r="C388" t="s">
        <v>434</v>
      </c>
      <c r="D388" t="s">
        <v>57</v>
      </c>
      <c r="E388" t="s">
        <v>434</v>
      </c>
      <c r="F388" t="s">
        <v>57</v>
      </c>
      <c r="G388" t="s">
        <v>434</v>
      </c>
      <c r="H388" t="s">
        <v>57</v>
      </c>
    </row>
    <row r="389" spans="1:8" x14ac:dyDescent="0.35">
      <c r="A389" t="s">
        <v>435</v>
      </c>
      <c r="B389" t="s">
        <v>47</v>
      </c>
      <c r="C389" t="s">
        <v>435</v>
      </c>
      <c r="D389" t="s">
        <v>47</v>
      </c>
      <c r="E389" t="s">
        <v>435</v>
      </c>
      <c r="F389" t="s">
        <v>47</v>
      </c>
      <c r="G389" t="s">
        <v>435</v>
      </c>
      <c r="H389" t="s">
        <v>47</v>
      </c>
    </row>
    <row r="390" spans="1:8" x14ac:dyDescent="0.35">
      <c r="A390" t="s">
        <v>436</v>
      </c>
      <c r="B390" t="s">
        <v>47</v>
      </c>
      <c r="C390" t="s">
        <v>436</v>
      </c>
      <c r="D390" t="s">
        <v>47</v>
      </c>
      <c r="E390" t="s">
        <v>436</v>
      </c>
      <c r="F390" t="s">
        <v>47</v>
      </c>
      <c r="G390" t="s">
        <v>436</v>
      </c>
      <c r="H390" t="s">
        <v>47</v>
      </c>
    </row>
    <row r="391" spans="1:8" x14ac:dyDescent="0.35">
      <c r="A391" t="s">
        <v>437</v>
      </c>
      <c r="B391" t="s">
        <v>53</v>
      </c>
      <c r="C391" t="s">
        <v>437</v>
      </c>
      <c r="D391" t="s">
        <v>53</v>
      </c>
      <c r="E391" t="s">
        <v>437</v>
      </c>
      <c r="F391" t="s">
        <v>53</v>
      </c>
      <c r="G391" t="s">
        <v>437</v>
      </c>
      <c r="H391" t="s">
        <v>53</v>
      </c>
    </row>
    <row r="392" spans="1:8" x14ac:dyDescent="0.35">
      <c r="A392" t="s">
        <v>438</v>
      </c>
      <c r="B392" t="s">
        <v>44</v>
      </c>
      <c r="C392" t="s">
        <v>438</v>
      </c>
      <c r="D392" t="s">
        <v>44</v>
      </c>
      <c r="E392" t="s">
        <v>438</v>
      </c>
      <c r="F392" t="s">
        <v>44</v>
      </c>
      <c r="G392" t="s">
        <v>438</v>
      </c>
      <c r="H392" t="s">
        <v>44</v>
      </c>
    </row>
    <row r="393" spans="1:8" x14ac:dyDescent="0.35">
      <c r="A393" t="s">
        <v>439</v>
      </c>
      <c r="B393" t="s">
        <v>44</v>
      </c>
      <c r="C393" t="s">
        <v>439</v>
      </c>
      <c r="D393" t="s">
        <v>44</v>
      </c>
      <c r="E393" t="s">
        <v>439</v>
      </c>
      <c r="F393" t="s">
        <v>44</v>
      </c>
      <c r="G393" t="s">
        <v>439</v>
      </c>
      <c r="H393" t="s">
        <v>44</v>
      </c>
    </row>
    <row r="394" spans="1:8" x14ac:dyDescent="0.35">
      <c r="A394" t="s">
        <v>440</v>
      </c>
      <c r="B394" t="s">
        <v>53</v>
      </c>
      <c r="C394" t="s">
        <v>440</v>
      </c>
      <c r="D394" t="s">
        <v>53</v>
      </c>
      <c r="E394" t="s">
        <v>440</v>
      </c>
      <c r="F394" t="s">
        <v>53</v>
      </c>
      <c r="G394" t="s">
        <v>440</v>
      </c>
      <c r="H394" t="s">
        <v>53</v>
      </c>
    </row>
    <row r="395" spans="1:8" x14ac:dyDescent="0.35">
      <c r="A395" t="s">
        <v>441</v>
      </c>
      <c r="B395" t="s">
        <v>53</v>
      </c>
      <c r="C395" t="s">
        <v>441</v>
      </c>
      <c r="D395" t="s">
        <v>53</v>
      </c>
      <c r="E395" t="s">
        <v>441</v>
      </c>
      <c r="F395" t="s">
        <v>53</v>
      </c>
      <c r="G395" t="s">
        <v>441</v>
      </c>
      <c r="H395" t="s">
        <v>53</v>
      </c>
    </row>
    <row r="396" spans="1:8" x14ac:dyDescent="0.35">
      <c r="A396" t="s">
        <v>442</v>
      </c>
      <c r="B396" t="s">
        <v>44</v>
      </c>
      <c r="C396" t="s">
        <v>442</v>
      </c>
      <c r="D396" t="s">
        <v>44</v>
      </c>
      <c r="E396" t="s">
        <v>442</v>
      </c>
      <c r="F396" t="s">
        <v>44</v>
      </c>
      <c r="G396" t="s">
        <v>442</v>
      </c>
      <c r="H396" t="s">
        <v>44</v>
      </c>
    </row>
    <row r="397" spans="1:8" x14ac:dyDescent="0.35">
      <c r="A397" t="s">
        <v>443</v>
      </c>
      <c r="B397" t="s">
        <v>47</v>
      </c>
      <c r="C397" t="s">
        <v>443</v>
      </c>
      <c r="D397" t="s">
        <v>47</v>
      </c>
      <c r="E397" t="s">
        <v>443</v>
      </c>
      <c r="F397" t="s">
        <v>47</v>
      </c>
      <c r="G397" t="s">
        <v>443</v>
      </c>
      <c r="H397" t="s">
        <v>47</v>
      </c>
    </row>
    <row r="398" spans="1:8" x14ac:dyDescent="0.35">
      <c r="A398" t="s">
        <v>444</v>
      </c>
      <c r="B398" t="s">
        <v>57</v>
      </c>
      <c r="C398" t="s">
        <v>444</v>
      </c>
      <c r="D398" t="s">
        <v>57</v>
      </c>
      <c r="E398" t="s">
        <v>444</v>
      </c>
      <c r="F398" t="s">
        <v>57</v>
      </c>
      <c r="G398" t="s">
        <v>444</v>
      </c>
      <c r="H398" t="s">
        <v>57</v>
      </c>
    </row>
    <row r="399" spans="1:8" x14ac:dyDescent="0.35">
      <c r="A399" t="s">
        <v>445</v>
      </c>
      <c r="B399" t="s">
        <v>47</v>
      </c>
      <c r="C399" t="s">
        <v>445</v>
      </c>
      <c r="D399" t="s">
        <v>47</v>
      </c>
      <c r="E399" t="s">
        <v>445</v>
      </c>
      <c r="F399" t="s">
        <v>47</v>
      </c>
      <c r="G399" t="s">
        <v>445</v>
      </c>
      <c r="H399" t="s">
        <v>47</v>
      </c>
    </row>
    <row r="400" spans="1:8" x14ac:dyDescent="0.35">
      <c r="A400" t="s">
        <v>446</v>
      </c>
      <c r="B400" t="s">
        <v>47</v>
      </c>
      <c r="C400" t="s">
        <v>446</v>
      </c>
      <c r="D400" t="s">
        <v>47</v>
      </c>
      <c r="E400" t="s">
        <v>446</v>
      </c>
      <c r="F400" t="s">
        <v>47</v>
      </c>
      <c r="G400" t="s">
        <v>446</v>
      </c>
      <c r="H400" t="s">
        <v>47</v>
      </c>
    </row>
    <row r="401" spans="1:8" x14ac:dyDescent="0.35">
      <c r="A401" t="s">
        <v>447</v>
      </c>
      <c r="B401" t="s">
        <v>57</v>
      </c>
      <c r="C401" t="s">
        <v>447</v>
      </c>
      <c r="D401" t="s">
        <v>57</v>
      </c>
      <c r="E401" t="s">
        <v>447</v>
      </c>
      <c r="F401" t="s">
        <v>57</v>
      </c>
      <c r="G401" t="s">
        <v>447</v>
      </c>
      <c r="H401" t="s">
        <v>57</v>
      </c>
    </row>
    <row r="402" spans="1:8" x14ac:dyDescent="0.35">
      <c r="A402" t="s">
        <v>448</v>
      </c>
      <c r="B402" t="s">
        <v>57</v>
      </c>
      <c r="C402" t="s">
        <v>448</v>
      </c>
      <c r="D402" t="s">
        <v>57</v>
      </c>
      <c r="E402" t="s">
        <v>448</v>
      </c>
      <c r="F402" t="s">
        <v>57</v>
      </c>
      <c r="G402" t="s">
        <v>448</v>
      </c>
      <c r="H402" t="s">
        <v>57</v>
      </c>
    </row>
    <row r="403" spans="1:8" x14ac:dyDescent="0.35">
      <c r="A403" t="s">
        <v>449</v>
      </c>
      <c r="B403" t="s">
        <v>53</v>
      </c>
      <c r="C403" t="s">
        <v>449</v>
      </c>
      <c r="D403" t="s">
        <v>53</v>
      </c>
      <c r="E403" t="s">
        <v>449</v>
      </c>
      <c r="F403" t="s">
        <v>53</v>
      </c>
      <c r="G403" t="s">
        <v>449</v>
      </c>
      <c r="H403" t="s">
        <v>53</v>
      </c>
    </row>
    <row r="404" spans="1:8" x14ac:dyDescent="0.35">
      <c r="A404" t="s">
        <v>450</v>
      </c>
      <c r="B404" t="s">
        <v>44</v>
      </c>
      <c r="C404" t="s">
        <v>450</v>
      </c>
      <c r="D404" t="s">
        <v>44</v>
      </c>
      <c r="E404" t="s">
        <v>450</v>
      </c>
      <c r="F404" t="s">
        <v>44</v>
      </c>
      <c r="G404" t="s">
        <v>450</v>
      </c>
      <c r="H404" t="s">
        <v>44</v>
      </c>
    </row>
    <row r="405" spans="1:8" x14ac:dyDescent="0.35">
      <c r="A405" t="s">
        <v>451</v>
      </c>
      <c r="B405" t="s">
        <v>51</v>
      </c>
      <c r="C405" t="s">
        <v>451</v>
      </c>
      <c r="D405" t="s">
        <v>51</v>
      </c>
      <c r="E405" t="s">
        <v>451</v>
      </c>
      <c r="F405" t="s">
        <v>51</v>
      </c>
      <c r="G405" t="s">
        <v>451</v>
      </c>
      <c r="H405" t="s">
        <v>51</v>
      </c>
    </row>
    <row r="406" spans="1:8" x14ac:dyDescent="0.35">
      <c r="A406" t="s">
        <v>452</v>
      </c>
      <c r="B406" t="s">
        <v>53</v>
      </c>
      <c r="C406" t="s">
        <v>452</v>
      </c>
      <c r="D406" t="s">
        <v>53</v>
      </c>
      <c r="E406" t="s">
        <v>452</v>
      </c>
      <c r="F406" t="s">
        <v>53</v>
      </c>
      <c r="G406" t="s">
        <v>452</v>
      </c>
      <c r="H406" t="s">
        <v>53</v>
      </c>
    </row>
    <row r="407" spans="1:8" x14ac:dyDescent="0.35">
      <c r="A407" t="s">
        <v>453</v>
      </c>
      <c r="B407" t="s">
        <v>47</v>
      </c>
      <c r="C407" t="s">
        <v>453</v>
      </c>
      <c r="D407" t="s">
        <v>47</v>
      </c>
      <c r="E407" t="s">
        <v>453</v>
      </c>
      <c r="F407" t="s">
        <v>47</v>
      </c>
      <c r="G407" t="s">
        <v>453</v>
      </c>
      <c r="H407" t="s">
        <v>47</v>
      </c>
    </row>
    <row r="408" spans="1:8" x14ac:dyDescent="0.35">
      <c r="A408" t="s">
        <v>454</v>
      </c>
      <c r="B408" t="s">
        <v>47</v>
      </c>
      <c r="C408" t="s">
        <v>454</v>
      </c>
      <c r="D408" t="s">
        <v>47</v>
      </c>
      <c r="E408" t="s">
        <v>454</v>
      </c>
      <c r="F408" t="s">
        <v>47</v>
      </c>
      <c r="G408" t="s">
        <v>454</v>
      </c>
      <c r="H408" t="s">
        <v>47</v>
      </c>
    </row>
    <row r="409" spans="1:8" x14ac:dyDescent="0.35">
      <c r="A409" t="s">
        <v>455</v>
      </c>
      <c r="B409" t="s">
        <v>53</v>
      </c>
      <c r="C409" t="s">
        <v>455</v>
      </c>
      <c r="D409" t="s">
        <v>53</v>
      </c>
      <c r="E409" t="s">
        <v>455</v>
      </c>
      <c r="F409" t="s">
        <v>53</v>
      </c>
      <c r="G409" t="s">
        <v>455</v>
      </c>
      <c r="H409" t="s">
        <v>53</v>
      </c>
    </row>
    <row r="410" spans="1:8" x14ac:dyDescent="0.35">
      <c r="A410" t="s">
        <v>456</v>
      </c>
      <c r="B410" t="s">
        <v>47</v>
      </c>
      <c r="C410" t="s">
        <v>456</v>
      </c>
      <c r="D410" t="s">
        <v>47</v>
      </c>
      <c r="E410" t="s">
        <v>456</v>
      </c>
      <c r="F410" t="s">
        <v>47</v>
      </c>
      <c r="G410" t="s">
        <v>456</v>
      </c>
      <c r="H410" t="s">
        <v>47</v>
      </c>
    </row>
    <row r="411" spans="1:8" x14ac:dyDescent="0.35">
      <c r="A411" t="s">
        <v>457</v>
      </c>
      <c r="B411" t="s">
        <v>44</v>
      </c>
      <c r="C411" t="s">
        <v>457</v>
      </c>
      <c r="D411" t="s">
        <v>44</v>
      </c>
      <c r="E411" t="s">
        <v>457</v>
      </c>
      <c r="F411" t="s">
        <v>44</v>
      </c>
      <c r="G411" t="s">
        <v>457</v>
      </c>
      <c r="H411" t="s">
        <v>44</v>
      </c>
    </row>
    <row r="412" spans="1:8" x14ac:dyDescent="0.35">
      <c r="A412" t="s">
        <v>458</v>
      </c>
      <c r="B412" t="s">
        <v>53</v>
      </c>
      <c r="C412" t="s">
        <v>458</v>
      </c>
      <c r="D412" t="s">
        <v>53</v>
      </c>
      <c r="E412" t="s">
        <v>458</v>
      </c>
      <c r="F412" t="s">
        <v>53</v>
      </c>
      <c r="G412" t="s">
        <v>458</v>
      </c>
      <c r="H412" t="s">
        <v>53</v>
      </c>
    </row>
    <row r="413" spans="1:8" x14ac:dyDescent="0.35">
      <c r="A413" t="s">
        <v>459</v>
      </c>
      <c r="B413" t="s">
        <v>44</v>
      </c>
      <c r="C413" t="s">
        <v>459</v>
      </c>
      <c r="D413" t="s">
        <v>44</v>
      </c>
      <c r="E413" t="s">
        <v>459</v>
      </c>
      <c r="F413" t="s">
        <v>44</v>
      </c>
      <c r="G413" t="s">
        <v>459</v>
      </c>
      <c r="H413" t="s">
        <v>44</v>
      </c>
    </row>
    <row r="414" spans="1:8" x14ac:dyDescent="0.35">
      <c r="A414" t="s">
        <v>460</v>
      </c>
      <c r="B414" t="s">
        <v>44</v>
      </c>
      <c r="C414" t="s">
        <v>460</v>
      </c>
      <c r="D414" t="s">
        <v>44</v>
      </c>
      <c r="E414" t="s">
        <v>460</v>
      </c>
      <c r="F414" t="s">
        <v>44</v>
      </c>
      <c r="G414" t="s">
        <v>460</v>
      </c>
      <c r="H414" t="s">
        <v>44</v>
      </c>
    </row>
    <row r="415" spans="1:8" x14ac:dyDescent="0.35">
      <c r="A415" t="s">
        <v>461</v>
      </c>
      <c r="B415" t="s">
        <v>47</v>
      </c>
      <c r="C415" t="s">
        <v>461</v>
      </c>
      <c r="D415" t="s">
        <v>47</v>
      </c>
      <c r="E415" t="s">
        <v>461</v>
      </c>
      <c r="F415" t="s">
        <v>47</v>
      </c>
      <c r="G415" t="s">
        <v>461</v>
      </c>
      <c r="H415" t="s">
        <v>47</v>
      </c>
    </row>
    <row r="416" spans="1:8" x14ac:dyDescent="0.35">
      <c r="A416" t="s">
        <v>462</v>
      </c>
      <c r="B416" t="s">
        <v>44</v>
      </c>
      <c r="C416" t="s">
        <v>462</v>
      </c>
      <c r="D416" t="s">
        <v>44</v>
      </c>
      <c r="E416" t="s">
        <v>462</v>
      </c>
      <c r="F416" t="s">
        <v>44</v>
      </c>
      <c r="G416" t="s">
        <v>462</v>
      </c>
      <c r="H416" t="s">
        <v>44</v>
      </c>
    </row>
    <row r="417" spans="1:8" x14ac:dyDescent="0.35">
      <c r="A417" t="s">
        <v>463</v>
      </c>
      <c r="B417" t="s">
        <v>51</v>
      </c>
      <c r="C417" t="s">
        <v>463</v>
      </c>
      <c r="D417" t="s">
        <v>51</v>
      </c>
      <c r="E417" t="s">
        <v>463</v>
      </c>
      <c r="F417" t="s">
        <v>51</v>
      </c>
      <c r="G417" t="s">
        <v>463</v>
      </c>
      <c r="H417" t="s">
        <v>51</v>
      </c>
    </row>
    <row r="418" spans="1:8" x14ac:dyDescent="0.35">
      <c r="A418" t="s">
        <v>464</v>
      </c>
      <c r="B418" t="s">
        <v>44</v>
      </c>
      <c r="C418" t="s">
        <v>464</v>
      </c>
      <c r="D418" t="s">
        <v>44</v>
      </c>
      <c r="E418" t="s">
        <v>464</v>
      </c>
      <c r="F418" t="s">
        <v>44</v>
      </c>
      <c r="G418" t="s">
        <v>464</v>
      </c>
      <c r="H418" t="s">
        <v>44</v>
      </c>
    </row>
    <row r="419" spans="1:8" x14ac:dyDescent="0.35">
      <c r="A419" t="s">
        <v>465</v>
      </c>
      <c r="B419" t="s">
        <v>44</v>
      </c>
      <c r="C419" t="s">
        <v>465</v>
      </c>
      <c r="D419" t="s">
        <v>44</v>
      </c>
      <c r="E419" t="s">
        <v>465</v>
      </c>
      <c r="F419" t="s">
        <v>44</v>
      </c>
      <c r="G419" t="s">
        <v>465</v>
      </c>
      <c r="H419" t="s">
        <v>44</v>
      </c>
    </row>
    <row r="420" spans="1:8" x14ac:dyDescent="0.35">
      <c r="A420" t="s">
        <v>466</v>
      </c>
      <c r="B420" t="s">
        <v>53</v>
      </c>
      <c r="C420" t="s">
        <v>466</v>
      </c>
      <c r="D420" t="s">
        <v>53</v>
      </c>
      <c r="E420" t="s">
        <v>466</v>
      </c>
      <c r="F420" t="s">
        <v>53</v>
      </c>
      <c r="G420" t="s">
        <v>466</v>
      </c>
      <c r="H420" t="s">
        <v>53</v>
      </c>
    </row>
    <row r="421" spans="1:8" x14ac:dyDescent="0.35">
      <c r="A421" t="s">
        <v>467</v>
      </c>
      <c r="B421" t="s">
        <v>51</v>
      </c>
      <c r="C421" t="s">
        <v>467</v>
      </c>
      <c r="D421" t="s">
        <v>51</v>
      </c>
      <c r="E421" t="s">
        <v>467</v>
      </c>
      <c r="F421" t="s">
        <v>51</v>
      </c>
      <c r="G421" t="s">
        <v>467</v>
      </c>
      <c r="H421" t="s">
        <v>51</v>
      </c>
    </row>
    <row r="422" spans="1:8" x14ac:dyDescent="0.35">
      <c r="A422" t="s">
        <v>468</v>
      </c>
      <c r="B422" t="s">
        <v>47</v>
      </c>
      <c r="C422" t="s">
        <v>468</v>
      </c>
      <c r="D422" t="s">
        <v>47</v>
      </c>
      <c r="E422" t="s">
        <v>468</v>
      </c>
      <c r="F422" t="s">
        <v>47</v>
      </c>
      <c r="G422" t="s">
        <v>468</v>
      </c>
      <c r="H422" t="s">
        <v>47</v>
      </c>
    </row>
    <row r="423" spans="1:8" x14ac:dyDescent="0.35">
      <c r="A423" t="s">
        <v>469</v>
      </c>
      <c r="B423" t="s">
        <v>44</v>
      </c>
      <c r="C423" t="s">
        <v>469</v>
      </c>
      <c r="D423" t="s">
        <v>44</v>
      </c>
      <c r="E423" t="s">
        <v>469</v>
      </c>
      <c r="F423" t="s">
        <v>44</v>
      </c>
      <c r="G423" t="s">
        <v>469</v>
      </c>
      <c r="H423" t="s">
        <v>44</v>
      </c>
    </row>
    <row r="424" spans="1:8" x14ac:dyDescent="0.35">
      <c r="A424" t="s">
        <v>470</v>
      </c>
      <c r="B424" t="s">
        <v>57</v>
      </c>
      <c r="C424" t="s">
        <v>470</v>
      </c>
      <c r="D424" t="s">
        <v>57</v>
      </c>
      <c r="E424" t="s">
        <v>470</v>
      </c>
      <c r="F424" t="s">
        <v>57</v>
      </c>
      <c r="G424" t="s">
        <v>470</v>
      </c>
      <c r="H424" t="s">
        <v>57</v>
      </c>
    </row>
    <row r="425" spans="1:8" x14ac:dyDescent="0.35">
      <c r="A425" t="s">
        <v>471</v>
      </c>
      <c r="B425" t="s">
        <v>53</v>
      </c>
      <c r="C425" t="s">
        <v>471</v>
      </c>
      <c r="D425" t="s">
        <v>53</v>
      </c>
      <c r="E425" t="s">
        <v>471</v>
      </c>
      <c r="F425" t="s">
        <v>53</v>
      </c>
      <c r="G425" t="s">
        <v>471</v>
      </c>
      <c r="H425" t="s">
        <v>53</v>
      </c>
    </row>
    <row r="426" spans="1:8" x14ac:dyDescent="0.35">
      <c r="A426" t="s">
        <v>472</v>
      </c>
      <c r="B426" t="s">
        <v>44</v>
      </c>
      <c r="C426" t="s">
        <v>472</v>
      </c>
      <c r="D426" t="s">
        <v>44</v>
      </c>
      <c r="E426" t="s">
        <v>472</v>
      </c>
      <c r="F426" t="s">
        <v>44</v>
      </c>
      <c r="G426" t="s">
        <v>472</v>
      </c>
      <c r="H426" t="s">
        <v>44</v>
      </c>
    </row>
    <row r="427" spans="1:8" x14ac:dyDescent="0.35">
      <c r="A427" t="s">
        <v>473</v>
      </c>
      <c r="B427" t="s">
        <v>47</v>
      </c>
      <c r="C427" t="s">
        <v>473</v>
      </c>
      <c r="D427" t="s">
        <v>47</v>
      </c>
      <c r="E427" t="s">
        <v>473</v>
      </c>
      <c r="F427" t="s">
        <v>47</v>
      </c>
      <c r="G427" t="s">
        <v>473</v>
      </c>
      <c r="H427" t="s">
        <v>47</v>
      </c>
    </row>
    <row r="428" spans="1:8" x14ac:dyDescent="0.35">
      <c r="A428" t="s">
        <v>474</v>
      </c>
      <c r="B428" t="s">
        <v>51</v>
      </c>
      <c r="C428" t="s">
        <v>474</v>
      </c>
      <c r="D428" t="s">
        <v>51</v>
      </c>
      <c r="E428" t="s">
        <v>474</v>
      </c>
      <c r="F428" t="s">
        <v>51</v>
      </c>
      <c r="G428" t="s">
        <v>474</v>
      </c>
      <c r="H428" t="s">
        <v>51</v>
      </c>
    </row>
    <row r="429" spans="1:8" x14ac:dyDescent="0.35">
      <c r="A429" t="s">
        <v>475</v>
      </c>
      <c r="B429" t="s">
        <v>51</v>
      </c>
      <c r="C429" t="s">
        <v>475</v>
      </c>
      <c r="D429" t="s">
        <v>51</v>
      </c>
      <c r="E429" t="s">
        <v>475</v>
      </c>
      <c r="F429" t="s">
        <v>51</v>
      </c>
      <c r="G429" t="s">
        <v>475</v>
      </c>
      <c r="H429" t="s">
        <v>51</v>
      </c>
    </row>
    <row r="430" spans="1:8" x14ac:dyDescent="0.35">
      <c r="A430" t="s">
        <v>476</v>
      </c>
      <c r="B430" t="s">
        <v>53</v>
      </c>
      <c r="C430" t="s">
        <v>476</v>
      </c>
      <c r="D430" t="s">
        <v>53</v>
      </c>
      <c r="E430" t="s">
        <v>476</v>
      </c>
      <c r="F430" t="s">
        <v>53</v>
      </c>
      <c r="G430" t="s">
        <v>476</v>
      </c>
      <c r="H430" t="s">
        <v>53</v>
      </c>
    </row>
    <row r="431" spans="1:8" x14ac:dyDescent="0.35">
      <c r="A431" t="s">
        <v>477</v>
      </c>
      <c r="B431" t="s">
        <v>51</v>
      </c>
      <c r="C431" t="s">
        <v>477</v>
      </c>
      <c r="D431" t="s">
        <v>51</v>
      </c>
      <c r="E431" t="s">
        <v>477</v>
      </c>
      <c r="F431" t="s">
        <v>51</v>
      </c>
      <c r="G431" t="s">
        <v>477</v>
      </c>
      <c r="H431" t="s">
        <v>51</v>
      </c>
    </row>
    <row r="432" spans="1:8" x14ac:dyDescent="0.35">
      <c r="A432" t="s">
        <v>478</v>
      </c>
      <c r="B432" t="s">
        <v>47</v>
      </c>
      <c r="C432" t="s">
        <v>478</v>
      </c>
      <c r="D432" t="s">
        <v>47</v>
      </c>
      <c r="E432" t="s">
        <v>478</v>
      </c>
      <c r="F432" t="s">
        <v>47</v>
      </c>
      <c r="G432" t="s">
        <v>478</v>
      </c>
      <c r="H432" t="s">
        <v>47</v>
      </c>
    </row>
    <row r="433" spans="1:8" x14ac:dyDescent="0.35">
      <c r="A433" t="s">
        <v>479</v>
      </c>
      <c r="B433" t="s">
        <v>51</v>
      </c>
      <c r="C433" t="s">
        <v>479</v>
      </c>
      <c r="D433" t="s">
        <v>51</v>
      </c>
      <c r="E433" t="s">
        <v>479</v>
      </c>
      <c r="F433" t="s">
        <v>51</v>
      </c>
      <c r="G433" t="s">
        <v>479</v>
      </c>
      <c r="H433" t="s">
        <v>51</v>
      </c>
    </row>
    <row r="434" spans="1:8" x14ac:dyDescent="0.35">
      <c r="A434" t="s">
        <v>480</v>
      </c>
      <c r="B434" t="s">
        <v>44</v>
      </c>
      <c r="C434" t="s">
        <v>480</v>
      </c>
      <c r="D434" t="s">
        <v>44</v>
      </c>
      <c r="E434" t="s">
        <v>480</v>
      </c>
      <c r="F434" t="s">
        <v>44</v>
      </c>
      <c r="G434" t="s">
        <v>480</v>
      </c>
      <c r="H434" t="s">
        <v>44</v>
      </c>
    </row>
    <row r="435" spans="1:8" x14ac:dyDescent="0.35">
      <c r="A435" t="s">
        <v>481</v>
      </c>
      <c r="B435" t="s">
        <v>51</v>
      </c>
      <c r="C435" t="s">
        <v>481</v>
      </c>
      <c r="D435" t="s">
        <v>51</v>
      </c>
      <c r="E435" t="s">
        <v>481</v>
      </c>
      <c r="F435" t="s">
        <v>51</v>
      </c>
      <c r="G435" t="s">
        <v>481</v>
      </c>
      <c r="H435" t="s">
        <v>51</v>
      </c>
    </row>
    <row r="436" spans="1:8" x14ac:dyDescent="0.35">
      <c r="A436" t="s">
        <v>482</v>
      </c>
      <c r="B436" t="s">
        <v>47</v>
      </c>
      <c r="C436" t="s">
        <v>482</v>
      </c>
      <c r="D436" t="s">
        <v>47</v>
      </c>
      <c r="E436" t="s">
        <v>482</v>
      </c>
      <c r="F436" t="s">
        <v>47</v>
      </c>
      <c r="G436" t="s">
        <v>482</v>
      </c>
      <c r="H436" t="s">
        <v>47</v>
      </c>
    </row>
    <row r="437" spans="1:8" x14ac:dyDescent="0.35">
      <c r="A437" t="s">
        <v>483</v>
      </c>
      <c r="B437" t="s">
        <v>53</v>
      </c>
      <c r="C437" t="s">
        <v>483</v>
      </c>
      <c r="D437" t="s">
        <v>53</v>
      </c>
      <c r="E437" t="s">
        <v>483</v>
      </c>
      <c r="F437" t="s">
        <v>53</v>
      </c>
      <c r="G437" t="s">
        <v>483</v>
      </c>
      <c r="H437" t="s">
        <v>53</v>
      </c>
    </row>
    <row r="438" spans="1:8" x14ac:dyDescent="0.35">
      <c r="A438" t="s">
        <v>484</v>
      </c>
      <c r="B438" t="s">
        <v>47</v>
      </c>
      <c r="C438" t="s">
        <v>484</v>
      </c>
      <c r="D438" t="s">
        <v>47</v>
      </c>
      <c r="E438" t="s">
        <v>484</v>
      </c>
      <c r="F438" t="s">
        <v>47</v>
      </c>
      <c r="G438" t="s">
        <v>484</v>
      </c>
      <c r="H438" t="s">
        <v>47</v>
      </c>
    </row>
    <row r="439" spans="1:8" x14ac:dyDescent="0.35">
      <c r="A439" t="s">
        <v>485</v>
      </c>
      <c r="B439" t="s">
        <v>44</v>
      </c>
      <c r="C439" t="s">
        <v>485</v>
      </c>
      <c r="D439" t="s">
        <v>44</v>
      </c>
      <c r="E439" t="s">
        <v>485</v>
      </c>
      <c r="F439" t="s">
        <v>44</v>
      </c>
      <c r="G439" t="s">
        <v>485</v>
      </c>
      <c r="H439" t="s">
        <v>44</v>
      </c>
    </row>
    <row r="440" spans="1:8" x14ac:dyDescent="0.35">
      <c r="A440" t="s">
        <v>486</v>
      </c>
      <c r="B440" t="s">
        <v>53</v>
      </c>
      <c r="C440" t="s">
        <v>486</v>
      </c>
      <c r="D440" t="s">
        <v>53</v>
      </c>
      <c r="E440" t="s">
        <v>486</v>
      </c>
      <c r="F440" t="s">
        <v>53</v>
      </c>
      <c r="G440" t="s">
        <v>486</v>
      </c>
      <c r="H440" t="s">
        <v>53</v>
      </c>
    </row>
    <row r="441" spans="1:8" x14ac:dyDescent="0.35">
      <c r="A441" t="s">
        <v>487</v>
      </c>
      <c r="B441" t="s">
        <v>51</v>
      </c>
      <c r="C441" t="s">
        <v>487</v>
      </c>
      <c r="D441" t="s">
        <v>51</v>
      </c>
      <c r="E441" t="s">
        <v>487</v>
      </c>
      <c r="F441" t="s">
        <v>51</v>
      </c>
      <c r="G441" t="s">
        <v>487</v>
      </c>
      <c r="H441" t="s">
        <v>51</v>
      </c>
    </row>
    <row r="442" spans="1:8" x14ac:dyDescent="0.35">
      <c r="A442" t="s">
        <v>488</v>
      </c>
      <c r="B442" t="s">
        <v>44</v>
      </c>
      <c r="C442" t="s">
        <v>488</v>
      </c>
      <c r="D442" t="s">
        <v>44</v>
      </c>
      <c r="E442" t="s">
        <v>488</v>
      </c>
      <c r="F442" t="s">
        <v>44</v>
      </c>
      <c r="G442" t="s">
        <v>488</v>
      </c>
      <c r="H442" t="s">
        <v>44</v>
      </c>
    </row>
    <row r="443" spans="1:8" x14ac:dyDescent="0.35">
      <c r="A443" t="s">
        <v>489</v>
      </c>
      <c r="B443" t="s">
        <v>47</v>
      </c>
      <c r="C443" t="s">
        <v>489</v>
      </c>
      <c r="D443" t="s">
        <v>47</v>
      </c>
      <c r="E443" t="s">
        <v>489</v>
      </c>
      <c r="F443" t="s">
        <v>47</v>
      </c>
      <c r="G443" t="s">
        <v>489</v>
      </c>
      <c r="H443" t="s">
        <v>47</v>
      </c>
    </row>
    <row r="444" spans="1:8" x14ac:dyDescent="0.35">
      <c r="A444" t="s">
        <v>490</v>
      </c>
      <c r="B444" t="s">
        <v>51</v>
      </c>
      <c r="C444" t="s">
        <v>490</v>
      </c>
      <c r="D444" t="s">
        <v>51</v>
      </c>
      <c r="E444" t="s">
        <v>490</v>
      </c>
      <c r="F444" t="s">
        <v>51</v>
      </c>
      <c r="G444" t="s">
        <v>490</v>
      </c>
      <c r="H444" t="s">
        <v>51</v>
      </c>
    </row>
    <row r="445" spans="1:8" x14ac:dyDescent="0.35">
      <c r="A445" t="s">
        <v>491</v>
      </c>
      <c r="B445" t="s">
        <v>47</v>
      </c>
      <c r="C445" t="s">
        <v>491</v>
      </c>
      <c r="D445" t="s">
        <v>47</v>
      </c>
      <c r="E445" t="s">
        <v>491</v>
      </c>
      <c r="F445" t="s">
        <v>47</v>
      </c>
      <c r="G445" t="s">
        <v>491</v>
      </c>
      <c r="H445" t="s">
        <v>47</v>
      </c>
    </row>
    <row r="446" spans="1:8" x14ac:dyDescent="0.35">
      <c r="A446" t="s">
        <v>492</v>
      </c>
      <c r="B446" t="s">
        <v>57</v>
      </c>
      <c r="C446" t="s">
        <v>492</v>
      </c>
      <c r="D446" t="s">
        <v>57</v>
      </c>
      <c r="E446" t="s">
        <v>492</v>
      </c>
      <c r="F446" t="s">
        <v>57</v>
      </c>
      <c r="G446" t="s">
        <v>492</v>
      </c>
      <c r="H446" t="s">
        <v>57</v>
      </c>
    </row>
    <row r="447" spans="1:8" x14ac:dyDescent="0.35">
      <c r="A447" t="s">
        <v>493</v>
      </c>
      <c r="B447" t="s">
        <v>47</v>
      </c>
      <c r="C447" t="s">
        <v>493</v>
      </c>
      <c r="D447" t="s">
        <v>47</v>
      </c>
      <c r="E447" t="s">
        <v>493</v>
      </c>
      <c r="F447" t="s">
        <v>47</v>
      </c>
      <c r="G447" t="s">
        <v>493</v>
      </c>
      <c r="H447" t="s">
        <v>47</v>
      </c>
    </row>
    <row r="448" spans="1:8" x14ac:dyDescent="0.35">
      <c r="A448" t="s">
        <v>494</v>
      </c>
      <c r="B448" t="s">
        <v>47</v>
      </c>
      <c r="C448" t="s">
        <v>494</v>
      </c>
      <c r="D448" t="s">
        <v>47</v>
      </c>
      <c r="E448" t="s">
        <v>494</v>
      </c>
      <c r="F448" t="s">
        <v>47</v>
      </c>
      <c r="G448" t="s">
        <v>494</v>
      </c>
      <c r="H448" t="s">
        <v>47</v>
      </c>
    </row>
    <row r="449" spans="1:8" x14ac:dyDescent="0.35">
      <c r="A449" t="s">
        <v>495</v>
      </c>
      <c r="B449" t="s">
        <v>44</v>
      </c>
      <c r="C449" t="s">
        <v>495</v>
      </c>
      <c r="D449" t="s">
        <v>44</v>
      </c>
      <c r="E449" t="s">
        <v>495</v>
      </c>
      <c r="F449" t="s">
        <v>44</v>
      </c>
      <c r="G449" t="s">
        <v>495</v>
      </c>
      <c r="H449" t="s">
        <v>44</v>
      </c>
    </row>
    <row r="450" spans="1:8" x14ac:dyDescent="0.35">
      <c r="A450" t="s">
        <v>496</v>
      </c>
      <c r="B450" t="s">
        <v>53</v>
      </c>
      <c r="C450" t="s">
        <v>496</v>
      </c>
      <c r="D450" t="s">
        <v>53</v>
      </c>
      <c r="E450" t="s">
        <v>496</v>
      </c>
      <c r="F450" t="s">
        <v>53</v>
      </c>
      <c r="G450" t="s">
        <v>496</v>
      </c>
      <c r="H450" t="s">
        <v>53</v>
      </c>
    </row>
    <row r="451" spans="1:8" x14ac:dyDescent="0.35">
      <c r="A451" t="s">
        <v>497</v>
      </c>
      <c r="B451" t="s">
        <v>44</v>
      </c>
      <c r="C451" t="s">
        <v>497</v>
      </c>
      <c r="D451" t="s">
        <v>44</v>
      </c>
      <c r="E451" t="s">
        <v>497</v>
      </c>
      <c r="F451" t="s">
        <v>44</v>
      </c>
      <c r="G451" t="s">
        <v>497</v>
      </c>
      <c r="H451" t="s">
        <v>44</v>
      </c>
    </row>
    <row r="452" spans="1:8" x14ac:dyDescent="0.35">
      <c r="A452" t="s">
        <v>498</v>
      </c>
      <c r="B452" t="s">
        <v>44</v>
      </c>
      <c r="C452" t="s">
        <v>498</v>
      </c>
      <c r="D452" t="s">
        <v>44</v>
      </c>
      <c r="E452" t="s">
        <v>498</v>
      </c>
      <c r="F452" t="s">
        <v>44</v>
      </c>
      <c r="G452" t="s">
        <v>498</v>
      </c>
      <c r="H452" t="s">
        <v>44</v>
      </c>
    </row>
    <row r="453" spans="1:8" x14ac:dyDescent="0.35">
      <c r="A453" t="s">
        <v>499</v>
      </c>
      <c r="B453" t="s">
        <v>44</v>
      </c>
      <c r="C453" t="s">
        <v>499</v>
      </c>
      <c r="D453" t="s">
        <v>44</v>
      </c>
      <c r="E453" t="s">
        <v>499</v>
      </c>
      <c r="F453" t="s">
        <v>44</v>
      </c>
      <c r="G453" t="s">
        <v>499</v>
      </c>
      <c r="H453" t="s">
        <v>44</v>
      </c>
    </row>
    <row r="454" spans="1:8" x14ac:dyDescent="0.35">
      <c r="A454" t="s">
        <v>500</v>
      </c>
      <c r="B454" t="s">
        <v>44</v>
      </c>
      <c r="C454" t="s">
        <v>500</v>
      </c>
      <c r="D454" t="s">
        <v>44</v>
      </c>
      <c r="E454" t="s">
        <v>500</v>
      </c>
      <c r="F454" t="s">
        <v>44</v>
      </c>
      <c r="G454" t="s">
        <v>500</v>
      </c>
      <c r="H454" t="s">
        <v>44</v>
      </c>
    </row>
    <row r="455" spans="1:8" x14ac:dyDescent="0.35">
      <c r="A455" t="s">
        <v>501</v>
      </c>
      <c r="B455" t="s">
        <v>53</v>
      </c>
      <c r="C455" t="s">
        <v>501</v>
      </c>
      <c r="D455" t="s">
        <v>53</v>
      </c>
      <c r="E455" t="s">
        <v>501</v>
      </c>
      <c r="F455" t="s">
        <v>53</v>
      </c>
      <c r="G455" t="s">
        <v>501</v>
      </c>
      <c r="H455" t="s">
        <v>53</v>
      </c>
    </row>
    <row r="456" spans="1:8" x14ac:dyDescent="0.35">
      <c r="A456" t="s">
        <v>502</v>
      </c>
      <c r="B456" t="s">
        <v>47</v>
      </c>
      <c r="C456" t="s">
        <v>502</v>
      </c>
      <c r="D456" t="s">
        <v>47</v>
      </c>
      <c r="E456" t="s">
        <v>502</v>
      </c>
      <c r="F456" t="s">
        <v>47</v>
      </c>
      <c r="G456" t="s">
        <v>502</v>
      </c>
      <c r="H456" t="s">
        <v>47</v>
      </c>
    </row>
    <row r="457" spans="1:8" x14ac:dyDescent="0.35">
      <c r="A457" t="s">
        <v>503</v>
      </c>
      <c r="B457" t="s">
        <v>53</v>
      </c>
      <c r="C457" t="s">
        <v>503</v>
      </c>
      <c r="D457" t="s">
        <v>53</v>
      </c>
      <c r="E457" t="s">
        <v>503</v>
      </c>
      <c r="F457" t="s">
        <v>53</v>
      </c>
      <c r="G457" t="s">
        <v>503</v>
      </c>
      <c r="H457" t="s">
        <v>53</v>
      </c>
    </row>
    <row r="458" spans="1:8" x14ac:dyDescent="0.35">
      <c r="A458" t="s">
        <v>504</v>
      </c>
      <c r="B458" t="s">
        <v>47</v>
      </c>
      <c r="C458" t="s">
        <v>504</v>
      </c>
      <c r="D458" t="s">
        <v>47</v>
      </c>
      <c r="E458" t="s">
        <v>504</v>
      </c>
      <c r="F458" t="s">
        <v>47</v>
      </c>
      <c r="G458" t="s">
        <v>504</v>
      </c>
      <c r="H458" t="s">
        <v>47</v>
      </c>
    </row>
    <row r="459" spans="1:8" x14ac:dyDescent="0.35">
      <c r="A459" t="s">
        <v>505</v>
      </c>
      <c r="B459" t="s">
        <v>47</v>
      </c>
      <c r="C459" t="s">
        <v>505</v>
      </c>
      <c r="D459" t="s">
        <v>47</v>
      </c>
      <c r="E459" t="s">
        <v>505</v>
      </c>
      <c r="F459" t="s">
        <v>47</v>
      </c>
      <c r="G459" t="s">
        <v>505</v>
      </c>
      <c r="H459" t="s">
        <v>47</v>
      </c>
    </row>
    <row r="460" spans="1:8" x14ac:dyDescent="0.35">
      <c r="A460" t="s">
        <v>506</v>
      </c>
      <c r="B460" t="s">
        <v>47</v>
      </c>
      <c r="C460" t="s">
        <v>506</v>
      </c>
      <c r="D460" t="s">
        <v>47</v>
      </c>
      <c r="E460" t="s">
        <v>506</v>
      </c>
      <c r="F460" t="s">
        <v>47</v>
      </c>
      <c r="G460" t="s">
        <v>506</v>
      </c>
      <c r="H460" t="s">
        <v>47</v>
      </c>
    </row>
    <row r="461" spans="1:8" x14ac:dyDescent="0.35">
      <c r="A461" t="s">
        <v>507</v>
      </c>
      <c r="B461" t="s">
        <v>47</v>
      </c>
      <c r="C461" t="s">
        <v>507</v>
      </c>
      <c r="D461" t="s">
        <v>47</v>
      </c>
      <c r="E461" t="s">
        <v>507</v>
      </c>
      <c r="F461" t="s">
        <v>47</v>
      </c>
      <c r="G461" t="s">
        <v>507</v>
      </c>
      <c r="H461" t="s">
        <v>47</v>
      </c>
    </row>
    <row r="462" spans="1:8" x14ac:dyDescent="0.35">
      <c r="A462" t="s">
        <v>508</v>
      </c>
      <c r="B462" t="s">
        <v>57</v>
      </c>
      <c r="C462" t="s">
        <v>508</v>
      </c>
      <c r="D462" t="s">
        <v>57</v>
      </c>
      <c r="E462" t="s">
        <v>508</v>
      </c>
      <c r="F462" t="s">
        <v>57</v>
      </c>
      <c r="G462" t="s">
        <v>508</v>
      </c>
      <c r="H462" t="s">
        <v>57</v>
      </c>
    </row>
    <row r="463" spans="1:8" x14ac:dyDescent="0.35">
      <c r="A463" t="s">
        <v>509</v>
      </c>
      <c r="B463" t="s">
        <v>44</v>
      </c>
      <c r="C463" t="s">
        <v>509</v>
      </c>
      <c r="D463" t="s">
        <v>44</v>
      </c>
      <c r="E463" t="s">
        <v>509</v>
      </c>
      <c r="F463" t="s">
        <v>44</v>
      </c>
      <c r="G463" t="s">
        <v>509</v>
      </c>
      <c r="H463" t="s">
        <v>44</v>
      </c>
    </row>
    <row r="464" spans="1:8" x14ac:dyDescent="0.35">
      <c r="A464" t="s">
        <v>510</v>
      </c>
      <c r="B464" t="s">
        <v>44</v>
      </c>
      <c r="C464" t="s">
        <v>510</v>
      </c>
      <c r="D464" t="s">
        <v>44</v>
      </c>
      <c r="E464" t="s">
        <v>510</v>
      </c>
      <c r="F464" t="s">
        <v>44</v>
      </c>
      <c r="G464" t="s">
        <v>510</v>
      </c>
      <c r="H464" t="s">
        <v>44</v>
      </c>
    </row>
    <row r="465" spans="1:8" x14ac:dyDescent="0.35">
      <c r="A465" t="s">
        <v>511</v>
      </c>
      <c r="B465" t="s">
        <v>47</v>
      </c>
      <c r="C465" t="s">
        <v>511</v>
      </c>
      <c r="D465" t="s">
        <v>47</v>
      </c>
      <c r="E465" t="s">
        <v>511</v>
      </c>
      <c r="F465" t="s">
        <v>47</v>
      </c>
      <c r="G465" t="s">
        <v>511</v>
      </c>
      <c r="H465" t="s">
        <v>47</v>
      </c>
    </row>
    <row r="466" spans="1:8" x14ac:dyDescent="0.35">
      <c r="A466" t="s">
        <v>512</v>
      </c>
      <c r="B466" t="s">
        <v>51</v>
      </c>
      <c r="C466" t="s">
        <v>512</v>
      </c>
      <c r="D466" t="s">
        <v>51</v>
      </c>
      <c r="E466" t="s">
        <v>512</v>
      </c>
      <c r="F466" t="s">
        <v>51</v>
      </c>
      <c r="G466" t="s">
        <v>512</v>
      </c>
      <c r="H466" t="s">
        <v>51</v>
      </c>
    </row>
    <row r="467" spans="1:8" x14ac:dyDescent="0.35">
      <c r="A467" t="s">
        <v>513</v>
      </c>
      <c r="B467" t="s">
        <v>57</v>
      </c>
      <c r="C467" t="s">
        <v>513</v>
      </c>
      <c r="D467" t="s">
        <v>57</v>
      </c>
      <c r="E467" t="s">
        <v>513</v>
      </c>
      <c r="F467" t="s">
        <v>57</v>
      </c>
      <c r="G467" t="s">
        <v>513</v>
      </c>
      <c r="H467" t="s">
        <v>57</v>
      </c>
    </row>
    <row r="468" spans="1:8" x14ac:dyDescent="0.35">
      <c r="A468" t="s">
        <v>514</v>
      </c>
      <c r="B468" t="s">
        <v>53</v>
      </c>
      <c r="C468" t="s">
        <v>514</v>
      </c>
      <c r="D468" t="s">
        <v>53</v>
      </c>
      <c r="E468" t="s">
        <v>514</v>
      </c>
      <c r="F468" t="s">
        <v>53</v>
      </c>
      <c r="G468" t="s">
        <v>514</v>
      </c>
      <c r="H468" t="s">
        <v>53</v>
      </c>
    </row>
    <row r="469" spans="1:8" x14ac:dyDescent="0.35">
      <c r="A469" t="s">
        <v>515</v>
      </c>
      <c r="B469" t="s">
        <v>44</v>
      </c>
      <c r="C469" t="s">
        <v>515</v>
      </c>
      <c r="D469" t="s">
        <v>44</v>
      </c>
      <c r="E469" t="s">
        <v>515</v>
      </c>
      <c r="F469" t="s">
        <v>44</v>
      </c>
      <c r="G469" t="s">
        <v>515</v>
      </c>
      <c r="H469" t="s">
        <v>44</v>
      </c>
    </row>
    <row r="470" spans="1:8" x14ac:dyDescent="0.35">
      <c r="A470" t="s">
        <v>516</v>
      </c>
      <c r="B470" t="s">
        <v>53</v>
      </c>
      <c r="C470" t="s">
        <v>516</v>
      </c>
      <c r="D470" t="s">
        <v>53</v>
      </c>
      <c r="E470" t="s">
        <v>516</v>
      </c>
      <c r="F470" t="s">
        <v>53</v>
      </c>
      <c r="G470" t="s">
        <v>516</v>
      </c>
      <c r="H470" t="s">
        <v>53</v>
      </c>
    </row>
    <row r="471" spans="1:8" x14ac:dyDescent="0.35">
      <c r="A471" t="s">
        <v>517</v>
      </c>
      <c r="B471" t="s">
        <v>44</v>
      </c>
      <c r="C471" t="s">
        <v>517</v>
      </c>
      <c r="D471" t="s">
        <v>44</v>
      </c>
      <c r="E471" t="s">
        <v>517</v>
      </c>
      <c r="F471" t="s">
        <v>44</v>
      </c>
      <c r="G471" t="s">
        <v>517</v>
      </c>
      <c r="H471" t="s">
        <v>44</v>
      </c>
    </row>
    <row r="472" spans="1:8" x14ac:dyDescent="0.35">
      <c r="A472" t="s">
        <v>518</v>
      </c>
      <c r="B472" t="s">
        <v>47</v>
      </c>
      <c r="C472" t="s">
        <v>518</v>
      </c>
      <c r="D472" t="s">
        <v>47</v>
      </c>
      <c r="E472" t="s">
        <v>518</v>
      </c>
      <c r="F472" t="s">
        <v>47</v>
      </c>
      <c r="G472" t="s">
        <v>518</v>
      </c>
      <c r="H472" t="s">
        <v>47</v>
      </c>
    </row>
    <row r="473" spans="1:8" x14ac:dyDescent="0.35">
      <c r="A473" t="s">
        <v>519</v>
      </c>
      <c r="B473" t="s">
        <v>47</v>
      </c>
      <c r="C473" t="s">
        <v>519</v>
      </c>
      <c r="D473" t="s">
        <v>47</v>
      </c>
      <c r="E473" t="s">
        <v>519</v>
      </c>
      <c r="F473" t="s">
        <v>47</v>
      </c>
      <c r="G473" t="s">
        <v>519</v>
      </c>
      <c r="H473" t="s">
        <v>47</v>
      </c>
    </row>
    <row r="474" spans="1:8" x14ac:dyDescent="0.35">
      <c r="A474" t="s">
        <v>520</v>
      </c>
      <c r="B474" t="s">
        <v>47</v>
      </c>
      <c r="C474" t="s">
        <v>520</v>
      </c>
      <c r="D474" t="s">
        <v>47</v>
      </c>
      <c r="E474" t="s">
        <v>520</v>
      </c>
      <c r="F474" t="s">
        <v>47</v>
      </c>
      <c r="G474" t="s">
        <v>520</v>
      </c>
      <c r="H474" t="s">
        <v>47</v>
      </c>
    </row>
    <row r="475" spans="1:8" x14ac:dyDescent="0.35">
      <c r="A475" t="s">
        <v>521</v>
      </c>
      <c r="B475" t="s">
        <v>57</v>
      </c>
      <c r="C475" t="s">
        <v>521</v>
      </c>
      <c r="D475" t="s">
        <v>57</v>
      </c>
      <c r="E475" t="s">
        <v>521</v>
      </c>
      <c r="F475" t="s">
        <v>57</v>
      </c>
      <c r="G475" t="s">
        <v>521</v>
      </c>
      <c r="H475" t="s">
        <v>57</v>
      </c>
    </row>
    <row r="476" spans="1:8" x14ac:dyDescent="0.35">
      <c r="A476" t="s">
        <v>522</v>
      </c>
      <c r="B476" t="s">
        <v>53</v>
      </c>
      <c r="C476" t="s">
        <v>522</v>
      </c>
      <c r="D476" t="s">
        <v>53</v>
      </c>
      <c r="E476" t="s">
        <v>522</v>
      </c>
      <c r="F476" t="s">
        <v>53</v>
      </c>
      <c r="G476" t="s">
        <v>522</v>
      </c>
      <c r="H476" t="s">
        <v>53</v>
      </c>
    </row>
    <row r="477" spans="1:8" x14ac:dyDescent="0.35">
      <c r="A477" t="s">
        <v>523</v>
      </c>
      <c r="B477" t="s">
        <v>47</v>
      </c>
      <c r="C477" t="s">
        <v>523</v>
      </c>
      <c r="D477" t="s">
        <v>47</v>
      </c>
      <c r="E477" t="s">
        <v>523</v>
      </c>
      <c r="F477" t="s">
        <v>47</v>
      </c>
      <c r="G477" t="s">
        <v>523</v>
      </c>
      <c r="H477" t="s">
        <v>47</v>
      </c>
    </row>
    <row r="478" spans="1:8" x14ac:dyDescent="0.35">
      <c r="A478" t="s">
        <v>524</v>
      </c>
      <c r="B478" t="s">
        <v>47</v>
      </c>
      <c r="C478" t="s">
        <v>524</v>
      </c>
      <c r="D478" t="s">
        <v>47</v>
      </c>
      <c r="E478" t="s">
        <v>524</v>
      </c>
      <c r="F478" t="s">
        <v>47</v>
      </c>
      <c r="G478" t="s">
        <v>524</v>
      </c>
      <c r="H478" t="s">
        <v>47</v>
      </c>
    </row>
    <row r="479" spans="1:8" x14ac:dyDescent="0.35">
      <c r="A479" t="s">
        <v>525</v>
      </c>
      <c r="B479" t="s">
        <v>44</v>
      </c>
      <c r="C479" t="s">
        <v>525</v>
      </c>
      <c r="D479" t="s">
        <v>44</v>
      </c>
      <c r="E479" t="s">
        <v>525</v>
      </c>
      <c r="F479" t="s">
        <v>44</v>
      </c>
      <c r="G479" t="s">
        <v>525</v>
      </c>
      <c r="H479" t="s">
        <v>44</v>
      </c>
    </row>
    <row r="480" spans="1:8" x14ac:dyDescent="0.35">
      <c r="A480" t="s">
        <v>526</v>
      </c>
      <c r="B480" t="s">
        <v>44</v>
      </c>
      <c r="C480" t="s">
        <v>526</v>
      </c>
      <c r="D480" t="s">
        <v>44</v>
      </c>
      <c r="E480" t="s">
        <v>526</v>
      </c>
      <c r="F480" t="s">
        <v>44</v>
      </c>
      <c r="G480" t="s">
        <v>526</v>
      </c>
      <c r="H480" t="s">
        <v>44</v>
      </c>
    </row>
    <row r="481" spans="1:8" x14ac:dyDescent="0.35">
      <c r="A481" t="s">
        <v>527</v>
      </c>
      <c r="B481" t="s">
        <v>51</v>
      </c>
      <c r="C481" t="s">
        <v>527</v>
      </c>
      <c r="D481" t="s">
        <v>51</v>
      </c>
      <c r="E481" t="s">
        <v>527</v>
      </c>
      <c r="F481" t="s">
        <v>51</v>
      </c>
      <c r="G481" t="s">
        <v>527</v>
      </c>
      <c r="H481" t="s">
        <v>51</v>
      </c>
    </row>
    <row r="482" spans="1:8" x14ac:dyDescent="0.35">
      <c r="A482" t="s">
        <v>528</v>
      </c>
      <c r="B482" t="s">
        <v>47</v>
      </c>
      <c r="C482" t="s">
        <v>528</v>
      </c>
      <c r="D482" t="s">
        <v>47</v>
      </c>
      <c r="E482" t="s">
        <v>528</v>
      </c>
      <c r="F482" t="s">
        <v>47</v>
      </c>
      <c r="G482" t="s">
        <v>528</v>
      </c>
      <c r="H482" t="s">
        <v>47</v>
      </c>
    </row>
    <row r="483" spans="1:8" x14ac:dyDescent="0.35">
      <c r="A483" t="s">
        <v>529</v>
      </c>
      <c r="B483" t="s">
        <v>47</v>
      </c>
      <c r="C483" t="s">
        <v>529</v>
      </c>
      <c r="D483" t="s">
        <v>47</v>
      </c>
      <c r="E483" t="s">
        <v>529</v>
      </c>
      <c r="F483" t="s">
        <v>47</v>
      </c>
      <c r="G483" t="s">
        <v>529</v>
      </c>
      <c r="H483" t="s">
        <v>47</v>
      </c>
    </row>
    <row r="484" spans="1:8" x14ac:dyDescent="0.35">
      <c r="A484" t="s">
        <v>530</v>
      </c>
      <c r="B484" t="s">
        <v>47</v>
      </c>
      <c r="C484" t="s">
        <v>530</v>
      </c>
      <c r="D484" t="s">
        <v>47</v>
      </c>
      <c r="E484" t="s">
        <v>530</v>
      </c>
      <c r="F484" t="s">
        <v>47</v>
      </c>
      <c r="G484" t="s">
        <v>530</v>
      </c>
      <c r="H484" t="s">
        <v>47</v>
      </c>
    </row>
    <row r="485" spans="1:8" x14ac:dyDescent="0.35">
      <c r="A485" t="s">
        <v>531</v>
      </c>
      <c r="B485" t="s">
        <v>57</v>
      </c>
      <c r="C485" t="s">
        <v>531</v>
      </c>
      <c r="D485" t="s">
        <v>57</v>
      </c>
      <c r="E485" t="s">
        <v>531</v>
      </c>
      <c r="F485" t="s">
        <v>57</v>
      </c>
      <c r="G485" t="s">
        <v>531</v>
      </c>
      <c r="H485" t="s">
        <v>57</v>
      </c>
    </row>
    <row r="486" spans="1:8" x14ac:dyDescent="0.35">
      <c r="A486" t="s">
        <v>532</v>
      </c>
      <c r="B486" t="s">
        <v>57</v>
      </c>
      <c r="C486" t="s">
        <v>532</v>
      </c>
      <c r="D486" t="s">
        <v>57</v>
      </c>
      <c r="E486" t="s">
        <v>532</v>
      </c>
      <c r="F486" t="s">
        <v>57</v>
      </c>
      <c r="G486" t="s">
        <v>532</v>
      </c>
      <c r="H486" t="s">
        <v>57</v>
      </c>
    </row>
    <row r="487" spans="1:8" x14ac:dyDescent="0.35">
      <c r="A487" t="s">
        <v>533</v>
      </c>
      <c r="B487" t="s">
        <v>44</v>
      </c>
      <c r="C487" t="s">
        <v>533</v>
      </c>
      <c r="D487" t="s">
        <v>44</v>
      </c>
      <c r="E487" t="s">
        <v>533</v>
      </c>
      <c r="F487" t="s">
        <v>44</v>
      </c>
      <c r="G487" t="s">
        <v>533</v>
      </c>
      <c r="H487" t="s">
        <v>44</v>
      </c>
    </row>
    <row r="488" spans="1:8" x14ac:dyDescent="0.35">
      <c r="A488" t="s">
        <v>534</v>
      </c>
      <c r="B488" t="s">
        <v>51</v>
      </c>
      <c r="C488" t="s">
        <v>534</v>
      </c>
      <c r="D488" t="s">
        <v>51</v>
      </c>
      <c r="E488" t="s">
        <v>534</v>
      </c>
      <c r="F488" t="s">
        <v>51</v>
      </c>
      <c r="G488" t="s">
        <v>534</v>
      </c>
      <c r="H488" t="s">
        <v>51</v>
      </c>
    </row>
    <row r="489" spans="1:8" x14ac:dyDescent="0.35">
      <c r="A489" t="s">
        <v>535</v>
      </c>
      <c r="B489" t="s">
        <v>47</v>
      </c>
      <c r="C489" t="s">
        <v>535</v>
      </c>
      <c r="D489" t="s">
        <v>47</v>
      </c>
      <c r="E489" t="s">
        <v>535</v>
      </c>
      <c r="F489" t="s">
        <v>47</v>
      </c>
      <c r="G489" t="s">
        <v>535</v>
      </c>
      <c r="H489" t="s">
        <v>47</v>
      </c>
    </row>
    <row r="490" spans="1:8" x14ac:dyDescent="0.35">
      <c r="A490" t="s">
        <v>536</v>
      </c>
      <c r="B490" t="s">
        <v>53</v>
      </c>
      <c r="C490" t="s">
        <v>536</v>
      </c>
      <c r="D490" t="s">
        <v>53</v>
      </c>
      <c r="E490" t="s">
        <v>536</v>
      </c>
      <c r="F490" t="s">
        <v>53</v>
      </c>
      <c r="G490" t="s">
        <v>536</v>
      </c>
      <c r="H490" t="s">
        <v>53</v>
      </c>
    </row>
    <row r="491" spans="1:8" x14ac:dyDescent="0.35">
      <c r="A491" t="s">
        <v>537</v>
      </c>
      <c r="B491" t="s">
        <v>44</v>
      </c>
      <c r="C491" t="s">
        <v>537</v>
      </c>
      <c r="D491" t="s">
        <v>44</v>
      </c>
      <c r="E491" t="s">
        <v>537</v>
      </c>
      <c r="F491" t="s">
        <v>44</v>
      </c>
      <c r="G491" t="s">
        <v>537</v>
      </c>
      <c r="H491" t="s">
        <v>44</v>
      </c>
    </row>
    <row r="492" spans="1:8" x14ac:dyDescent="0.35">
      <c r="A492" t="s">
        <v>538</v>
      </c>
      <c r="B492" t="s">
        <v>51</v>
      </c>
      <c r="C492" t="s">
        <v>538</v>
      </c>
      <c r="D492" t="s">
        <v>51</v>
      </c>
      <c r="E492" t="s">
        <v>538</v>
      </c>
      <c r="F492" t="s">
        <v>51</v>
      </c>
      <c r="G492" t="s">
        <v>538</v>
      </c>
      <c r="H492" t="s">
        <v>51</v>
      </c>
    </row>
    <row r="493" spans="1:8" x14ac:dyDescent="0.35">
      <c r="A493" t="s">
        <v>539</v>
      </c>
      <c r="B493" t="s">
        <v>53</v>
      </c>
      <c r="C493" t="s">
        <v>539</v>
      </c>
      <c r="D493" t="s">
        <v>53</v>
      </c>
      <c r="E493" t="s">
        <v>539</v>
      </c>
      <c r="F493" t="s">
        <v>53</v>
      </c>
      <c r="G493" t="s">
        <v>539</v>
      </c>
      <c r="H493" t="s">
        <v>53</v>
      </c>
    </row>
    <row r="494" spans="1:8" x14ac:dyDescent="0.35">
      <c r="A494" t="s">
        <v>540</v>
      </c>
      <c r="B494" t="s">
        <v>47</v>
      </c>
      <c r="C494" t="s">
        <v>540</v>
      </c>
      <c r="D494" t="s">
        <v>47</v>
      </c>
      <c r="E494" t="s">
        <v>540</v>
      </c>
      <c r="F494" t="s">
        <v>47</v>
      </c>
      <c r="G494" t="s">
        <v>540</v>
      </c>
      <c r="H494" t="s">
        <v>47</v>
      </c>
    </row>
    <row r="495" spans="1:8" x14ac:dyDescent="0.35">
      <c r="A495" t="s">
        <v>541</v>
      </c>
      <c r="B495" t="s">
        <v>47</v>
      </c>
      <c r="C495" t="s">
        <v>541</v>
      </c>
      <c r="D495" t="s">
        <v>47</v>
      </c>
      <c r="E495" t="s">
        <v>541</v>
      </c>
      <c r="F495" t="s">
        <v>47</v>
      </c>
      <c r="G495" t="s">
        <v>541</v>
      </c>
      <c r="H495" t="s">
        <v>47</v>
      </c>
    </row>
    <row r="496" spans="1:8" x14ac:dyDescent="0.35">
      <c r="A496" t="s">
        <v>542</v>
      </c>
      <c r="B496" t="s">
        <v>47</v>
      </c>
      <c r="C496" t="s">
        <v>542</v>
      </c>
      <c r="D496" t="s">
        <v>47</v>
      </c>
      <c r="E496" t="s">
        <v>542</v>
      </c>
      <c r="F496" t="s">
        <v>47</v>
      </c>
      <c r="G496" t="s">
        <v>542</v>
      </c>
      <c r="H496" t="s">
        <v>47</v>
      </c>
    </row>
    <row r="497" spans="1:8" x14ac:dyDescent="0.35">
      <c r="A497" t="s">
        <v>543</v>
      </c>
      <c r="B497" t="s">
        <v>44</v>
      </c>
      <c r="C497" t="s">
        <v>543</v>
      </c>
      <c r="D497" t="s">
        <v>44</v>
      </c>
      <c r="E497" t="s">
        <v>543</v>
      </c>
      <c r="F497" t="s">
        <v>44</v>
      </c>
      <c r="G497" t="s">
        <v>543</v>
      </c>
      <c r="H497" t="s">
        <v>44</v>
      </c>
    </row>
    <row r="498" spans="1:8" x14ac:dyDescent="0.35">
      <c r="A498" t="s">
        <v>544</v>
      </c>
      <c r="B498" t="s">
        <v>51</v>
      </c>
      <c r="C498" t="s">
        <v>544</v>
      </c>
      <c r="D498" t="s">
        <v>51</v>
      </c>
      <c r="E498" t="s">
        <v>544</v>
      </c>
      <c r="F498" t="s">
        <v>51</v>
      </c>
      <c r="G498" t="s">
        <v>544</v>
      </c>
      <c r="H498" t="s">
        <v>51</v>
      </c>
    </row>
    <row r="499" spans="1:8" x14ac:dyDescent="0.35">
      <c r="A499" t="s">
        <v>545</v>
      </c>
      <c r="B499" t="s">
        <v>47</v>
      </c>
      <c r="C499" t="s">
        <v>545</v>
      </c>
      <c r="D499" t="s">
        <v>47</v>
      </c>
      <c r="E499" t="s">
        <v>545</v>
      </c>
      <c r="F499" t="s">
        <v>47</v>
      </c>
      <c r="G499" t="s">
        <v>545</v>
      </c>
      <c r="H499" t="s">
        <v>47</v>
      </c>
    </row>
    <row r="500" spans="1:8" x14ac:dyDescent="0.35">
      <c r="A500" t="s">
        <v>546</v>
      </c>
      <c r="B500" t="s">
        <v>51</v>
      </c>
      <c r="C500" t="s">
        <v>546</v>
      </c>
      <c r="D500" t="s">
        <v>51</v>
      </c>
      <c r="E500" t="s">
        <v>546</v>
      </c>
      <c r="F500" t="s">
        <v>51</v>
      </c>
      <c r="G500" t="s">
        <v>546</v>
      </c>
      <c r="H500" t="s">
        <v>51</v>
      </c>
    </row>
    <row r="501" spans="1:8" x14ac:dyDescent="0.35">
      <c r="A501" t="s">
        <v>547</v>
      </c>
      <c r="B501" t="s">
        <v>44</v>
      </c>
      <c r="C501" t="s">
        <v>547</v>
      </c>
      <c r="D501" t="s">
        <v>44</v>
      </c>
      <c r="E501" t="s">
        <v>547</v>
      </c>
      <c r="F501" t="s">
        <v>44</v>
      </c>
      <c r="G501" t="s">
        <v>547</v>
      </c>
      <c r="H501" t="s">
        <v>44</v>
      </c>
    </row>
    <row r="502" spans="1:8" x14ac:dyDescent="0.35">
      <c r="A502" t="s">
        <v>548</v>
      </c>
      <c r="B502" t="s">
        <v>51</v>
      </c>
      <c r="C502" t="s">
        <v>548</v>
      </c>
      <c r="D502" t="s">
        <v>51</v>
      </c>
      <c r="E502" t="s">
        <v>548</v>
      </c>
      <c r="F502" t="s">
        <v>51</v>
      </c>
      <c r="G502" t="s">
        <v>548</v>
      </c>
      <c r="H502" t="s">
        <v>51</v>
      </c>
    </row>
    <row r="503" spans="1:8" x14ac:dyDescent="0.35">
      <c r="A503" t="s">
        <v>549</v>
      </c>
      <c r="B503" t="s">
        <v>47</v>
      </c>
      <c r="C503" t="s">
        <v>549</v>
      </c>
      <c r="D503" t="s">
        <v>47</v>
      </c>
      <c r="E503" t="s">
        <v>549</v>
      </c>
      <c r="F503" t="s">
        <v>47</v>
      </c>
      <c r="G503" t="s">
        <v>549</v>
      </c>
      <c r="H503" t="s">
        <v>47</v>
      </c>
    </row>
    <row r="504" spans="1:8" x14ac:dyDescent="0.35">
      <c r="A504" t="s">
        <v>550</v>
      </c>
      <c r="B504" t="s">
        <v>51</v>
      </c>
      <c r="C504" t="s">
        <v>550</v>
      </c>
      <c r="D504" t="s">
        <v>51</v>
      </c>
      <c r="E504" t="s">
        <v>550</v>
      </c>
      <c r="F504" t="s">
        <v>51</v>
      </c>
      <c r="G504" t="s">
        <v>550</v>
      </c>
      <c r="H504" t="s">
        <v>51</v>
      </c>
    </row>
    <row r="505" spans="1:8" x14ac:dyDescent="0.35">
      <c r="A505" t="s">
        <v>551</v>
      </c>
      <c r="B505" t="s">
        <v>47</v>
      </c>
      <c r="C505" t="s">
        <v>551</v>
      </c>
      <c r="D505" t="s">
        <v>47</v>
      </c>
      <c r="E505" t="s">
        <v>551</v>
      </c>
      <c r="F505" t="s">
        <v>47</v>
      </c>
      <c r="G505" t="s">
        <v>551</v>
      </c>
      <c r="H505" t="s">
        <v>47</v>
      </c>
    </row>
    <row r="506" spans="1:8" x14ac:dyDescent="0.35">
      <c r="A506" t="s">
        <v>552</v>
      </c>
      <c r="B506" t="s">
        <v>51</v>
      </c>
      <c r="C506" t="s">
        <v>552</v>
      </c>
      <c r="D506" t="s">
        <v>51</v>
      </c>
      <c r="E506" t="s">
        <v>552</v>
      </c>
      <c r="F506" t="s">
        <v>51</v>
      </c>
      <c r="G506" t="s">
        <v>552</v>
      </c>
      <c r="H506" t="s">
        <v>51</v>
      </c>
    </row>
    <row r="507" spans="1:8" x14ac:dyDescent="0.35">
      <c r="A507" t="s">
        <v>553</v>
      </c>
      <c r="B507" t="s">
        <v>51</v>
      </c>
      <c r="C507" t="s">
        <v>553</v>
      </c>
      <c r="D507" t="s">
        <v>51</v>
      </c>
      <c r="E507" t="s">
        <v>553</v>
      </c>
      <c r="F507" t="s">
        <v>51</v>
      </c>
      <c r="G507" t="s">
        <v>553</v>
      </c>
      <c r="H507" t="s">
        <v>51</v>
      </c>
    </row>
    <row r="508" spans="1:8" x14ac:dyDescent="0.35">
      <c r="A508" t="s">
        <v>554</v>
      </c>
      <c r="B508" t="s">
        <v>44</v>
      </c>
      <c r="C508" t="s">
        <v>554</v>
      </c>
      <c r="D508" t="s">
        <v>44</v>
      </c>
      <c r="E508" t="s">
        <v>554</v>
      </c>
      <c r="F508" t="s">
        <v>44</v>
      </c>
      <c r="G508" t="s">
        <v>554</v>
      </c>
      <c r="H508" t="s">
        <v>44</v>
      </c>
    </row>
    <row r="509" spans="1:8" x14ac:dyDescent="0.35">
      <c r="A509" t="s">
        <v>555</v>
      </c>
      <c r="B509" t="s">
        <v>47</v>
      </c>
      <c r="C509" t="s">
        <v>555</v>
      </c>
      <c r="D509" t="s">
        <v>47</v>
      </c>
      <c r="E509" t="s">
        <v>555</v>
      </c>
      <c r="F509" t="s">
        <v>47</v>
      </c>
      <c r="G509" t="s">
        <v>555</v>
      </c>
      <c r="H509" t="s">
        <v>47</v>
      </c>
    </row>
    <row r="510" spans="1:8" x14ac:dyDescent="0.35">
      <c r="A510" t="s">
        <v>556</v>
      </c>
      <c r="B510" t="s">
        <v>53</v>
      </c>
      <c r="C510" t="s">
        <v>556</v>
      </c>
      <c r="D510" t="s">
        <v>53</v>
      </c>
      <c r="E510" t="s">
        <v>556</v>
      </c>
      <c r="F510" t="s">
        <v>53</v>
      </c>
      <c r="G510" t="s">
        <v>556</v>
      </c>
      <c r="H510" t="s">
        <v>53</v>
      </c>
    </row>
    <row r="511" spans="1:8" x14ac:dyDescent="0.35">
      <c r="A511" t="s">
        <v>557</v>
      </c>
      <c r="B511" t="s">
        <v>53</v>
      </c>
      <c r="C511" t="s">
        <v>557</v>
      </c>
      <c r="D511" t="s">
        <v>53</v>
      </c>
      <c r="E511" t="s">
        <v>557</v>
      </c>
      <c r="F511" t="s">
        <v>53</v>
      </c>
      <c r="G511" t="s">
        <v>557</v>
      </c>
      <c r="H511" t="s">
        <v>53</v>
      </c>
    </row>
    <row r="512" spans="1:8" x14ac:dyDescent="0.35">
      <c r="A512" t="s">
        <v>558</v>
      </c>
      <c r="B512" t="s">
        <v>57</v>
      </c>
      <c r="C512" t="s">
        <v>558</v>
      </c>
      <c r="D512" t="s">
        <v>57</v>
      </c>
      <c r="E512" t="s">
        <v>558</v>
      </c>
      <c r="F512" t="s">
        <v>57</v>
      </c>
      <c r="G512" t="s">
        <v>558</v>
      </c>
      <c r="H512" t="s">
        <v>57</v>
      </c>
    </row>
    <row r="513" spans="1:8" x14ac:dyDescent="0.35">
      <c r="A513" t="s">
        <v>559</v>
      </c>
      <c r="B513" t="s">
        <v>51</v>
      </c>
      <c r="C513" t="s">
        <v>559</v>
      </c>
      <c r="D513" t="s">
        <v>51</v>
      </c>
      <c r="E513" t="s">
        <v>559</v>
      </c>
      <c r="F513" t="s">
        <v>51</v>
      </c>
      <c r="G513" t="s">
        <v>559</v>
      </c>
      <c r="H513" t="s">
        <v>51</v>
      </c>
    </row>
    <row r="514" spans="1:8" x14ac:dyDescent="0.35">
      <c r="A514" t="s">
        <v>560</v>
      </c>
      <c r="B514" t="s">
        <v>44</v>
      </c>
      <c r="C514" t="s">
        <v>560</v>
      </c>
      <c r="D514" t="s">
        <v>44</v>
      </c>
      <c r="E514" t="s">
        <v>560</v>
      </c>
      <c r="F514" t="s">
        <v>44</v>
      </c>
      <c r="G514" t="s">
        <v>560</v>
      </c>
      <c r="H514" t="s">
        <v>44</v>
      </c>
    </row>
    <row r="515" spans="1:8" x14ac:dyDescent="0.35">
      <c r="A515" t="s">
        <v>561</v>
      </c>
      <c r="B515" t="s">
        <v>47</v>
      </c>
      <c r="C515" t="s">
        <v>561</v>
      </c>
      <c r="D515" t="s">
        <v>47</v>
      </c>
      <c r="E515" t="s">
        <v>561</v>
      </c>
      <c r="F515" t="s">
        <v>47</v>
      </c>
      <c r="G515" t="s">
        <v>561</v>
      </c>
      <c r="H515" t="s">
        <v>47</v>
      </c>
    </row>
    <row r="516" spans="1:8" x14ac:dyDescent="0.35">
      <c r="A516" t="s">
        <v>562</v>
      </c>
      <c r="B516" t="s">
        <v>53</v>
      </c>
      <c r="C516" t="s">
        <v>562</v>
      </c>
      <c r="D516" t="s">
        <v>53</v>
      </c>
      <c r="E516" t="s">
        <v>562</v>
      </c>
      <c r="F516" t="s">
        <v>53</v>
      </c>
      <c r="G516" t="s">
        <v>562</v>
      </c>
      <c r="H516" t="s">
        <v>53</v>
      </c>
    </row>
    <row r="517" spans="1:8" x14ac:dyDescent="0.35">
      <c r="A517" t="s">
        <v>563</v>
      </c>
      <c r="B517" t="s">
        <v>44</v>
      </c>
      <c r="C517" t="s">
        <v>563</v>
      </c>
      <c r="D517" t="s">
        <v>44</v>
      </c>
      <c r="E517" t="s">
        <v>563</v>
      </c>
      <c r="F517" t="s">
        <v>44</v>
      </c>
      <c r="G517" t="s">
        <v>563</v>
      </c>
      <c r="H517" t="s">
        <v>44</v>
      </c>
    </row>
    <row r="518" spans="1:8" x14ac:dyDescent="0.35">
      <c r="A518" t="s">
        <v>564</v>
      </c>
      <c r="B518" t="s">
        <v>47</v>
      </c>
      <c r="C518" t="s">
        <v>564</v>
      </c>
      <c r="D518" t="s">
        <v>47</v>
      </c>
      <c r="E518" t="s">
        <v>564</v>
      </c>
      <c r="F518" t="s">
        <v>47</v>
      </c>
      <c r="G518" t="s">
        <v>564</v>
      </c>
      <c r="H518" t="s">
        <v>47</v>
      </c>
    </row>
    <row r="519" spans="1:8" x14ac:dyDescent="0.35">
      <c r="A519" t="s">
        <v>565</v>
      </c>
      <c r="B519" t="s">
        <v>44</v>
      </c>
      <c r="C519" t="s">
        <v>565</v>
      </c>
      <c r="D519" t="s">
        <v>44</v>
      </c>
      <c r="E519" t="s">
        <v>565</v>
      </c>
      <c r="F519" t="s">
        <v>44</v>
      </c>
      <c r="G519" t="s">
        <v>565</v>
      </c>
      <c r="H519" t="s">
        <v>44</v>
      </c>
    </row>
    <row r="520" spans="1:8" x14ac:dyDescent="0.35">
      <c r="A520" t="s">
        <v>566</v>
      </c>
      <c r="B520" t="s">
        <v>51</v>
      </c>
      <c r="C520" t="s">
        <v>566</v>
      </c>
      <c r="D520" t="s">
        <v>51</v>
      </c>
      <c r="E520" t="s">
        <v>566</v>
      </c>
      <c r="F520" t="s">
        <v>51</v>
      </c>
      <c r="G520" t="s">
        <v>566</v>
      </c>
      <c r="H520" t="s">
        <v>51</v>
      </c>
    </row>
    <row r="521" spans="1:8" x14ac:dyDescent="0.35">
      <c r="A521" t="s">
        <v>567</v>
      </c>
      <c r="B521" t="s">
        <v>47</v>
      </c>
      <c r="C521" t="s">
        <v>567</v>
      </c>
      <c r="D521" t="s">
        <v>47</v>
      </c>
      <c r="E521" t="s">
        <v>567</v>
      </c>
      <c r="F521" t="s">
        <v>47</v>
      </c>
      <c r="G521" t="s">
        <v>567</v>
      </c>
      <c r="H521" t="s">
        <v>47</v>
      </c>
    </row>
    <row r="522" spans="1:8" x14ac:dyDescent="0.35">
      <c r="A522" t="s">
        <v>568</v>
      </c>
      <c r="B522" t="s">
        <v>47</v>
      </c>
      <c r="C522" t="s">
        <v>568</v>
      </c>
      <c r="D522" t="s">
        <v>47</v>
      </c>
      <c r="E522" t="s">
        <v>568</v>
      </c>
      <c r="F522" t="s">
        <v>47</v>
      </c>
      <c r="G522" t="s">
        <v>568</v>
      </c>
      <c r="H522" t="s">
        <v>47</v>
      </c>
    </row>
    <row r="523" spans="1:8" x14ac:dyDescent="0.35">
      <c r="A523" t="s">
        <v>569</v>
      </c>
      <c r="B523" t="s">
        <v>53</v>
      </c>
      <c r="C523" t="s">
        <v>569</v>
      </c>
      <c r="D523" t="s">
        <v>53</v>
      </c>
      <c r="E523" t="s">
        <v>569</v>
      </c>
      <c r="F523" t="s">
        <v>53</v>
      </c>
      <c r="G523" t="s">
        <v>569</v>
      </c>
      <c r="H523" t="s">
        <v>53</v>
      </c>
    </row>
    <row r="524" spans="1:8" x14ac:dyDescent="0.35">
      <c r="A524" t="s">
        <v>570</v>
      </c>
      <c r="B524" t="s">
        <v>57</v>
      </c>
      <c r="C524" t="s">
        <v>570</v>
      </c>
      <c r="D524" t="s">
        <v>57</v>
      </c>
      <c r="E524" t="s">
        <v>570</v>
      </c>
      <c r="F524" t="s">
        <v>57</v>
      </c>
      <c r="G524" t="s">
        <v>570</v>
      </c>
      <c r="H524" t="s">
        <v>57</v>
      </c>
    </row>
    <row r="525" spans="1:8" x14ac:dyDescent="0.35">
      <c r="A525" t="s">
        <v>571</v>
      </c>
      <c r="B525" t="s">
        <v>47</v>
      </c>
      <c r="C525" t="s">
        <v>571</v>
      </c>
      <c r="D525" t="s">
        <v>47</v>
      </c>
      <c r="E525" t="s">
        <v>571</v>
      </c>
      <c r="F525" t="s">
        <v>47</v>
      </c>
      <c r="G525" t="s">
        <v>571</v>
      </c>
      <c r="H525" t="s">
        <v>47</v>
      </c>
    </row>
    <row r="526" spans="1:8" x14ac:dyDescent="0.35">
      <c r="A526" t="s">
        <v>572</v>
      </c>
      <c r="B526" t="s">
        <v>53</v>
      </c>
      <c r="C526" t="s">
        <v>572</v>
      </c>
      <c r="D526" t="s">
        <v>53</v>
      </c>
      <c r="E526" t="s">
        <v>572</v>
      </c>
      <c r="F526" t="s">
        <v>53</v>
      </c>
      <c r="G526" t="s">
        <v>572</v>
      </c>
      <c r="H526" t="s">
        <v>53</v>
      </c>
    </row>
    <row r="527" spans="1:8" x14ac:dyDescent="0.35">
      <c r="A527" t="s">
        <v>573</v>
      </c>
      <c r="B527" t="s">
        <v>47</v>
      </c>
      <c r="C527" t="s">
        <v>573</v>
      </c>
      <c r="D527" t="s">
        <v>47</v>
      </c>
      <c r="E527" t="s">
        <v>573</v>
      </c>
      <c r="F527" t="s">
        <v>47</v>
      </c>
      <c r="G527" t="s">
        <v>573</v>
      </c>
      <c r="H527" t="s">
        <v>47</v>
      </c>
    </row>
    <row r="528" spans="1:8" x14ac:dyDescent="0.35">
      <c r="A528" t="s">
        <v>574</v>
      </c>
      <c r="B528" t="s">
        <v>44</v>
      </c>
      <c r="C528" t="s">
        <v>574</v>
      </c>
      <c r="D528" t="s">
        <v>44</v>
      </c>
      <c r="E528" t="s">
        <v>574</v>
      </c>
      <c r="F528" t="s">
        <v>44</v>
      </c>
      <c r="G528" t="s">
        <v>574</v>
      </c>
      <c r="H528" t="s">
        <v>44</v>
      </c>
    </row>
    <row r="529" spans="1:8" x14ac:dyDescent="0.35">
      <c r="A529" t="s">
        <v>575</v>
      </c>
      <c r="B529" t="s">
        <v>47</v>
      </c>
      <c r="C529" t="s">
        <v>575</v>
      </c>
      <c r="D529" t="s">
        <v>47</v>
      </c>
      <c r="E529" t="s">
        <v>575</v>
      </c>
      <c r="F529" t="s">
        <v>47</v>
      </c>
      <c r="G529" t="s">
        <v>575</v>
      </c>
      <c r="H529" t="s">
        <v>47</v>
      </c>
    </row>
    <row r="530" spans="1:8" x14ac:dyDescent="0.35">
      <c r="A530" t="s">
        <v>576</v>
      </c>
      <c r="B530" t="s">
        <v>51</v>
      </c>
      <c r="C530" t="s">
        <v>576</v>
      </c>
      <c r="D530" t="s">
        <v>51</v>
      </c>
      <c r="E530" t="s">
        <v>576</v>
      </c>
      <c r="F530" t="s">
        <v>51</v>
      </c>
      <c r="G530" t="s">
        <v>576</v>
      </c>
      <c r="H530" t="s">
        <v>51</v>
      </c>
    </row>
    <row r="531" spans="1:8" x14ac:dyDescent="0.35">
      <c r="A531" t="s">
        <v>577</v>
      </c>
      <c r="B531" t="s">
        <v>44</v>
      </c>
      <c r="C531" t="s">
        <v>577</v>
      </c>
      <c r="D531" t="s">
        <v>44</v>
      </c>
      <c r="E531" t="s">
        <v>577</v>
      </c>
      <c r="F531" t="s">
        <v>44</v>
      </c>
      <c r="G531" t="s">
        <v>577</v>
      </c>
      <c r="H531" t="s">
        <v>44</v>
      </c>
    </row>
    <row r="532" spans="1:8" x14ac:dyDescent="0.35">
      <c r="A532" t="s">
        <v>578</v>
      </c>
      <c r="B532" t="s">
        <v>47</v>
      </c>
      <c r="C532" t="s">
        <v>578</v>
      </c>
      <c r="D532" t="s">
        <v>47</v>
      </c>
      <c r="E532" t="s">
        <v>578</v>
      </c>
      <c r="F532" t="s">
        <v>47</v>
      </c>
      <c r="G532" t="s">
        <v>578</v>
      </c>
      <c r="H532" t="s">
        <v>47</v>
      </c>
    </row>
    <row r="533" spans="1:8" x14ac:dyDescent="0.35">
      <c r="A533" t="s">
        <v>579</v>
      </c>
      <c r="B533" t="s">
        <v>51</v>
      </c>
      <c r="C533" t="s">
        <v>579</v>
      </c>
      <c r="D533" t="s">
        <v>51</v>
      </c>
      <c r="E533" t="s">
        <v>579</v>
      </c>
      <c r="F533" t="s">
        <v>51</v>
      </c>
      <c r="G533" t="s">
        <v>579</v>
      </c>
      <c r="H533" t="s">
        <v>51</v>
      </c>
    </row>
    <row r="534" spans="1:8" x14ac:dyDescent="0.35">
      <c r="A534" t="s">
        <v>580</v>
      </c>
      <c r="B534" t="s">
        <v>44</v>
      </c>
      <c r="C534" t="s">
        <v>580</v>
      </c>
      <c r="D534" t="s">
        <v>44</v>
      </c>
      <c r="E534" t="s">
        <v>580</v>
      </c>
      <c r="F534" t="s">
        <v>44</v>
      </c>
      <c r="G534" t="s">
        <v>580</v>
      </c>
      <c r="H534" t="s">
        <v>44</v>
      </c>
    </row>
    <row r="535" spans="1:8" x14ac:dyDescent="0.35">
      <c r="A535" t="s">
        <v>581</v>
      </c>
      <c r="B535" t="s">
        <v>44</v>
      </c>
      <c r="C535" t="s">
        <v>581</v>
      </c>
      <c r="D535" t="s">
        <v>44</v>
      </c>
      <c r="E535" t="s">
        <v>581</v>
      </c>
      <c r="F535" t="s">
        <v>44</v>
      </c>
      <c r="G535" t="s">
        <v>581</v>
      </c>
      <c r="H535" t="s">
        <v>44</v>
      </c>
    </row>
    <row r="536" spans="1:8" x14ac:dyDescent="0.35">
      <c r="A536" t="s">
        <v>582</v>
      </c>
      <c r="B536" t="s">
        <v>44</v>
      </c>
      <c r="C536" t="s">
        <v>582</v>
      </c>
      <c r="D536" t="s">
        <v>44</v>
      </c>
      <c r="E536" t="s">
        <v>582</v>
      </c>
      <c r="F536" t="s">
        <v>44</v>
      </c>
      <c r="G536" t="s">
        <v>582</v>
      </c>
      <c r="H536" t="s">
        <v>44</v>
      </c>
    </row>
    <row r="537" spans="1:8" x14ac:dyDescent="0.35">
      <c r="A537" t="s">
        <v>583</v>
      </c>
      <c r="B537" t="s">
        <v>44</v>
      </c>
      <c r="C537" t="s">
        <v>583</v>
      </c>
      <c r="D537" t="s">
        <v>44</v>
      </c>
      <c r="E537" t="s">
        <v>583</v>
      </c>
      <c r="F537" t="s">
        <v>44</v>
      </c>
      <c r="G537" t="s">
        <v>583</v>
      </c>
      <c r="H537" t="s">
        <v>44</v>
      </c>
    </row>
    <row r="538" spans="1:8" x14ac:dyDescent="0.35">
      <c r="A538" t="s">
        <v>584</v>
      </c>
      <c r="B538" t="s">
        <v>53</v>
      </c>
      <c r="C538" t="s">
        <v>584</v>
      </c>
      <c r="D538" t="s">
        <v>53</v>
      </c>
      <c r="E538" t="s">
        <v>584</v>
      </c>
      <c r="F538" t="s">
        <v>53</v>
      </c>
      <c r="G538" t="s">
        <v>584</v>
      </c>
      <c r="H538" t="s">
        <v>53</v>
      </c>
    </row>
    <row r="539" spans="1:8" x14ac:dyDescent="0.35">
      <c r="A539" t="s">
        <v>585</v>
      </c>
      <c r="B539" t="s">
        <v>47</v>
      </c>
      <c r="C539" t="s">
        <v>585</v>
      </c>
      <c r="D539" t="s">
        <v>47</v>
      </c>
      <c r="E539" t="s">
        <v>585</v>
      </c>
      <c r="F539" t="s">
        <v>47</v>
      </c>
      <c r="G539" t="s">
        <v>585</v>
      </c>
      <c r="H539" t="s">
        <v>47</v>
      </c>
    </row>
    <row r="540" spans="1:8" x14ac:dyDescent="0.35">
      <c r="A540" t="s">
        <v>586</v>
      </c>
      <c r="B540" t="s">
        <v>44</v>
      </c>
      <c r="C540" t="s">
        <v>586</v>
      </c>
      <c r="D540" t="s">
        <v>44</v>
      </c>
      <c r="E540" t="s">
        <v>586</v>
      </c>
      <c r="F540" t="s">
        <v>44</v>
      </c>
      <c r="G540" t="s">
        <v>586</v>
      </c>
      <c r="H540" t="s">
        <v>44</v>
      </c>
    </row>
    <row r="541" spans="1:8" x14ac:dyDescent="0.35">
      <c r="A541" t="s">
        <v>587</v>
      </c>
      <c r="B541" t="s">
        <v>47</v>
      </c>
      <c r="C541" t="s">
        <v>587</v>
      </c>
      <c r="D541" t="s">
        <v>47</v>
      </c>
      <c r="E541" t="s">
        <v>587</v>
      </c>
      <c r="F541" t="s">
        <v>47</v>
      </c>
      <c r="G541" t="s">
        <v>587</v>
      </c>
      <c r="H541" t="s">
        <v>47</v>
      </c>
    </row>
    <row r="542" spans="1:8" x14ac:dyDescent="0.35">
      <c r="A542" t="s">
        <v>588</v>
      </c>
      <c r="B542" t="s">
        <v>47</v>
      </c>
      <c r="C542" t="s">
        <v>588</v>
      </c>
      <c r="D542" t="s">
        <v>47</v>
      </c>
      <c r="E542" t="s">
        <v>588</v>
      </c>
      <c r="F542" t="s">
        <v>47</v>
      </c>
      <c r="G542" t="s">
        <v>588</v>
      </c>
      <c r="H542" t="s">
        <v>47</v>
      </c>
    </row>
    <row r="543" spans="1:8" x14ac:dyDescent="0.35">
      <c r="A543" t="s">
        <v>589</v>
      </c>
      <c r="B543" t="s">
        <v>53</v>
      </c>
      <c r="C543" t="s">
        <v>589</v>
      </c>
      <c r="D543" t="s">
        <v>53</v>
      </c>
      <c r="E543" t="s">
        <v>589</v>
      </c>
      <c r="F543" t="s">
        <v>53</v>
      </c>
      <c r="G543" t="s">
        <v>589</v>
      </c>
      <c r="H543" t="s">
        <v>53</v>
      </c>
    </row>
    <row r="544" spans="1:8" x14ac:dyDescent="0.35">
      <c r="A544" t="s">
        <v>590</v>
      </c>
      <c r="B544" t="s">
        <v>53</v>
      </c>
      <c r="C544" t="s">
        <v>590</v>
      </c>
      <c r="D544" t="s">
        <v>53</v>
      </c>
      <c r="E544" t="s">
        <v>590</v>
      </c>
      <c r="F544" t="s">
        <v>53</v>
      </c>
      <c r="G544" t="s">
        <v>590</v>
      </c>
      <c r="H544" t="s">
        <v>53</v>
      </c>
    </row>
    <row r="545" spans="1:8" x14ac:dyDescent="0.35">
      <c r="A545" t="s">
        <v>591</v>
      </c>
      <c r="B545" t="s">
        <v>47</v>
      </c>
      <c r="C545" t="s">
        <v>591</v>
      </c>
      <c r="D545" t="s">
        <v>47</v>
      </c>
      <c r="E545" t="s">
        <v>591</v>
      </c>
      <c r="F545" t="s">
        <v>47</v>
      </c>
      <c r="G545" t="s">
        <v>591</v>
      </c>
      <c r="H545" t="s">
        <v>47</v>
      </c>
    </row>
    <row r="546" spans="1:8" x14ac:dyDescent="0.35">
      <c r="A546" t="s">
        <v>592</v>
      </c>
      <c r="B546" t="s">
        <v>47</v>
      </c>
      <c r="C546" t="s">
        <v>592</v>
      </c>
      <c r="D546" t="s">
        <v>47</v>
      </c>
      <c r="E546" t="s">
        <v>592</v>
      </c>
      <c r="F546" t="s">
        <v>47</v>
      </c>
      <c r="G546" t="s">
        <v>592</v>
      </c>
      <c r="H546" t="s">
        <v>47</v>
      </c>
    </row>
    <row r="547" spans="1:8" x14ac:dyDescent="0.35">
      <c r="A547" t="s">
        <v>593</v>
      </c>
      <c r="B547" t="s">
        <v>47</v>
      </c>
      <c r="C547" t="s">
        <v>593</v>
      </c>
      <c r="D547" t="s">
        <v>47</v>
      </c>
      <c r="E547" t="s">
        <v>593</v>
      </c>
      <c r="F547" t="s">
        <v>47</v>
      </c>
      <c r="G547" t="s">
        <v>593</v>
      </c>
      <c r="H547" t="s">
        <v>47</v>
      </c>
    </row>
    <row r="548" spans="1:8" x14ac:dyDescent="0.35">
      <c r="A548" t="s">
        <v>594</v>
      </c>
      <c r="B548" t="s">
        <v>44</v>
      </c>
      <c r="C548" t="s">
        <v>594</v>
      </c>
      <c r="D548" t="s">
        <v>44</v>
      </c>
      <c r="E548" t="s">
        <v>594</v>
      </c>
      <c r="F548" t="s">
        <v>44</v>
      </c>
      <c r="G548" t="s">
        <v>594</v>
      </c>
      <c r="H548" t="s">
        <v>44</v>
      </c>
    </row>
    <row r="549" spans="1:8" x14ac:dyDescent="0.35">
      <c r="A549" t="s">
        <v>595</v>
      </c>
      <c r="B549" t="s">
        <v>53</v>
      </c>
      <c r="C549" t="s">
        <v>595</v>
      </c>
      <c r="D549" t="s">
        <v>53</v>
      </c>
      <c r="E549" t="s">
        <v>595</v>
      </c>
      <c r="F549" t="s">
        <v>53</v>
      </c>
      <c r="G549" t="s">
        <v>595</v>
      </c>
      <c r="H549" t="s">
        <v>53</v>
      </c>
    </row>
    <row r="550" spans="1:8" x14ac:dyDescent="0.35">
      <c r="A550" t="s">
        <v>596</v>
      </c>
      <c r="B550" t="s">
        <v>47</v>
      </c>
      <c r="C550" t="s">
        <v>596</v>
      </c>
      <c r="D550" t="s">
        <v>47</v>
      </c>
      <c r="E550" t="s">
        <v>596</v>
      </c>
      <c r="F550" t="s">
        <v>47</v>
      </c>
      <c r="G550" t="s">
        <v>596</v>
      </c>
      <c r="H550" t="s">
        <v>47</v>
      </c>
    </row>
    <row r="551" spans="1:8" x14ac:dyDescent="0.35">
      <c r="A551" t="s">
        <v>597</v>
      </c>
      <c r="B551" t="s">
        <v>47</v>
      </c>
      <c r="C551" t="s">
        <v>597</v>
      </c>
      <c r="D551" t="s">
        <v>47</v>
      </c>
      <c r="E551" t="s">
        <v>597</v>
      </c>
      <c r="F551" t="s">
        <v>47</v>
      </c>
      <c r="G551" t="s">
        <v>597</v>
      </c>
      <c r="H551" t="s">
        <v>47</v>
      </c>
    </row>
    <row r="552" spans="1:8" x14ac:dyDescent="0.35">
      <c r="A552" t="s">
        <v>598</v>
      </c>
      <c r="B552" t="s">
        <v>53</v>
      </c>
      <c r="C552" t="s">
        <v>598</v>
      </c>
      <c r="D552" t="s">
        <v>53</v>
      </c>
      <c r="E552" t="s">
        <v>598</v>
      </c>
      <c r="F552" t="s">
        <v>53</v>
      </c>
      <c r="G552" t="s">
        <v>598</v>
      </c>
      <c r="H552" t="s">
        <v>53</v>
      </c>
    </row>
    <row r="553" spans="1:8" x14ac:dyDescent="0.35">
      <c r="A553" t="s">
        <v>599</v>
      </c>
      <c r="B553" t="s">
        <v>53</v>
      </c>
      <c r="C553" t="s">
        <v>599</v>
      </c>
      <c r="D553" t="s">
        <v>53</v>
      </c>
      <c r="E553" t="s">
        <v>599</v>
      </c>
      <c r="F553" t="s">
        <v>53</v>
      </c>
      <c r="G553" t="s">
        <v>599</v>
      </c>
      <c r="H553" t="s">
        <v>53</v>
      </c>
    </row>
    <row r="554" spans="1:8" x14ac:dyDescent="0.35">
      <c r="A554" t="s">
        <v>600</v>
      </c>
      <c r="B554" t="s">
        <v>44</v>
      </c>
      <c r="C554" t="s">
        <v>600</v>
      </c>
      <c r="D554" t="s">
        <v>44</v>
      </c>
      <c r="E554" t="s">
        <v>600</v>
      </c>
      <c r="F554" t="s">
        <v>44</v>
      </c>
      <c r="G554" t="s">
        <v>600</v>
      </c>
      <c r="H554" t="s">
        <v>44</v>
      </c>
    </row>
    <row r="555" spans="1:8" x14ac:dyDescent="0.35">
      <c r="A555" t="s">
        <v>601</v>
      </c>
      <c r="B555" t="s">
        <v>53</v>
      </c>
      <c r="C555" t="s">
        <v>601</v>
      </c>
      <c r="D555" t="s">
        <v>53</v>
      </c>
      <c r="E555" t="s">
        <v>601</v>
      </c>
      <c r="F555" t="s">
        <v>53</v>
      </c>
      <c r="G555" t="s">
        <v>601</v>
      </c>
      <c r="H555" t="s">
        <v>53</v>
      </c>
    </row>
    <row r="556" spans="1:8" x14ac:dyDescent="0.35">
      <c r="A556" t="s">
        <v>602</v>
      </c>
      <c r="B556" t="s">
        <v>44</v>
      </c>
      <c r="C556" t="s">
        <v>602</v>
      </c>
      <c r="D556" t="s">
        <v>44</v>
      </c>
      <c r="E556" t="s">
        <v>602</v>
      </c>
      <c r="F556" t="s">
        <v>44</v>
      </c>
      <c r="G556" t="s">
        <v>602</v>
      </c>
      <c r="H556" t="s">
        <v>44</v>
      </c>
    </row>
    <row r="557" spans="1:8" x14ac:dyDescent="0.35">
      <c r="A557" t="s">
        <v>603</v>
      </c>
      <c r="B557" t="s">
        <v>57</v>
      </c>
      <c r="C557" t="s">
        <v>603</v>
      </c>
      <c r="D557" t="s">
        <v>57</v>
      </c>
      <c r="E557" t="s">
        <v>603</v>
      </c>
      <c r="F557" t="s">
        <v>57</v>
      </c>
      <c r="G557" t="s">
        <v>603</v>
      </c>
      <c r="H557" t="s">
        <v>57</v>
      </c>
    </row>
    <row r="558" spans="1:8" x14ac:dyDescent="0.35">
      <c r="A558" t="s">
        <v>604</v>
      </c>
      <c r="B558" t="s">
        <v>44</v>
      </c>
      <c r="C558" t="s">
        <v>604</v>
      </c>
      <c r="D558" t="s">
        <v>44</v>
      </c>
      <c r="E558" t="s">
        <v>604</v>
      </c>
      <c r="F558" t="s">
        <v>44</v>
      </c>
      <c r="G558" t="s">
        <v>604</v>
      </c>
      <c r="H558" t="s">
        <v>44</v>
      </c>
    </row>
    <row r="559" spans="1:8" x14ac:dyDescent="0.35">
      <c r="A559" t="s">
        <v>605</v>
      </c>
      <c r="B559" t="s">
        <v>57</v>
      </c>
      <c r="C559" t="s">
        <v>605</v>
      </c>
      <c r="D559" t="s">
        <v>57</v>
      </c>
      <c r="E559" t="s">
        <v>605</v>
      </c>
      <c r="F559" t="s">
        <v>57</v>
      </c>
      <c r="G559" t="s">
        <v>605</v>
      </c>
      <c r="H559" t="s">
        <v>57</v>
      </c>
    </row>
    <row r="560" spans="1:8" x14ac:dyDescent="0.35">
      <c r="A560" t="s">
        <v>606</v>
      </c>
      <c r="B560" t="s">
        <v>44</v>
      </c>
      <c r="C560" t="s">
        <v>606</v>
      </c>
      <c r="D560" t="s">
        <v>44</v>
      </c>
      <c r="E560" t="s">
        <v>606</v>
      </c>
      <c r="F560" t="s">
        <v>44</v>
      </c>
      <c r="G560" t="s">
        <v>606</v>
      </c>
      <c r="H560" t="s">
        <v>44</v>
      </c>
    </row>
    <row r="561" spans="1:8" x14ac:dyDescent="0.35">
      <c r="A561" t="s">
        <v>607</v>
      </c>
      <c r="B561" t="s">
        <v>44</v>
      </c>
      <c r="C561" t="s">
        <v>607</v>
      </c>
      <c r="D561" t="s">
        <v>44</v>
      </c>
      <c r="E561" t="s">
        <v>607</v>
      </c>
      <c r="F561" t="s">
        <v>44</v>
      </c>
      <c r="G561" t="s">
        <v>607</v>
      </c>
      <c r="H561" t="s">
        <v>44</v>
      </c>
    </row>
    <row r="562" spans="1:8" x14ac:dyDescent="0.35">
      <c r="A562" t="s">
        <v>608</v>
      </c>
      <c r="B562" t="s">
        <v>47</v>
      </c>
      <c r="C562" t="s">
        <v>608</v>
      </c>
      <c r="D562" t="s">
        <v>47</v>
      </c>
      <c r="E562" t="s">
        <v>608</v>
      </c>
      <c r="F562" t="s">
        <v>47</v>
      </c>
      <c r="G562" t="s">
        <v>608</v>
      </c>
      <c r="H562" t="s">
        <v>47</v>
      </c>
    </row>
    <row r="563" spans="1:8" x14ac:dyDescent="0.35">
      <c r="A563" t="s">
        <v>609</v>
      </c>
      <c r="B563" t="s">
        <v>47</v>
      </c>
      <c r="C563" t="s">
        <v>609</v>
      </c>
      <c r="D563" t="s">
        <v>47</v>
      </c>
      <c r="E563" t="s">
        <v>609</v>
      </c>
      <c r="F563" t="s">
        <v>47</v>
      </c>
      <c r="G563" t="s">
        <v>609</v>
      </c>
      <c r="H563" t="s">
        <v>47</v>
      </c>
    </row>
    <row r="564" spans="1:8" x14ac:dyDescent="0.35">
      <c r="A564" t="s">
        <v>610</v>
      </c>
      <c r="B564" t="s">
        <v>51</v>
      </c>
      <c r="C564" t="s">
        <v>610</v>
      </c>
      <c r="D564" t="s">
        <v>51</v>
      </c>
      <c r="E564" t="s">
        <v>610</v>
      </c>
      <c r="F564" t="s">
        <v>51</v>
      </c>
      <c r="G564" t="s">
        <v>610</v>
      </c>
      <c r="H564" t="s">
        <v>51</v>
      </c>
    </row>
    <row r="565" spans="1:8" x14ac:dyDescent="0.35">
      <c r="A565" t="s">
        <v>611</v>
      </c>
      <c r="B565" t="s">
        <v>53</v>
      </c>
      <c r="C565" t="s">
        <v>611</v>
      </c>
      <c r="D565" t="s">
        <v>53</v>
      </c>
      <c r="E565" t="s">
        <v>611</v>
      </c>
      <c r="F565" t="s">
        <v>53</v>
      </c>
      <c r="G565" t="s">
        <v>611</v>
      </c>
      <c r="H565" t="s">
        <v>53</v>
      </c>
    </row>
    <row r="566" spans="1:8" x14ac:dyDescent="0.35">
      <c r="A566" t="s">
        <v>612</v>
      </c>
      <c r="B566" t="s">
        <v>44</v>
      </c>
      <c r="C566" t="s">
        <v>612</v>
      </c>
      <c r="D566" t="s">
        <v>44</v>
      </c>
      <c r="E566" t="s">
        <v>612</v>
      </c>
      <c r="F566" t="s">
        <v>44</v>
      </c>
      <c r="G566" t="s">
        <v>612</v>
      </c>
      <c r="H566" t="s">
        <v>44</v>
      </c>
    </row>
    <row r="567" spans="1:8" x14ac:dyDescent="0.35">
      <c r="A567" t="s">
        <v>613</v>
      </c>
      <c r="B567" t="s">
        <v>51</v>
      </c>
      <c r="C567" t="s">
        <v>613</v>
      </c>
      <c r="D567" t="s">
        <v>51</v>
      </c>
      <c r="E567" t="s">
        <v>613</v>
      </c>
      <c r="F567" t="s">
        <v>51</v>
      </c>
      <c r="G567" t="s">
        <v>613</v>
      </c>
      <c r="H567" t="s">
        <v>51</v>
      </c>
    </row>
    <row r="568" spans="1:8" x14ac:dyDescent="0.35">
      <c r="A568" t="s">
        <v>614</v>
      </c>
      <c r="B568" t="s">
        <v>53</v>
      </c>
      <c r="C568" t="s">
        <v>614</v>
      </c>
      <c r="D568" t="s">
        <v>53</v>
      </c>
      <c r="E568" t="s">
        <v>614</v>
      </c>
      <c r="F568" t="s">
        <v>53</v>
      </c>
      <c r="G568" t="s">
        <v>614</v>
      </c>
      <c r="H568" t="s">
        <v>53</v>
      </c>
    </row>
    <row r="569" spans="1:8" x14ac:dyDescent="0.35">
      <c r="A569" t="s">
        <v>615</v>
      </c>
      <c r="B569" t="s">
        <v>47</v>
      </c>
      <c r="C569" t="s">
        <v>615</v>
      </c>
      <c r="D569" t="s">
        <v>47</v>
      </c>
      <c r="E569" t="s">
        <v>615</v>
      </c>
      <c r="F569" t="s">
        <v>47</v>
      </c>
      <c r="G569" t="s">
        <v>615</v>
      </c>
      <c r="H569" t="s">
        <v>47</v>
      </c>
    </row>
    <row r="570" spans="1:8" x14ac:dyDescent="0.35">
      <c r="A570" t="s">
        <v>616</v>
      </c>
      <c r="B570" t="s">
        <v>51</v>
      </c>
      <c r="C570" t="s">
        <v>616</v>
      </c>
      <c r="D570" t="s">
        <v>51</v>
      </c>
      <c r="E570" t="s">
        <v>616</v>
      </c>
      <c r="F570" t="s">
        <v>51</v>
      </c>
      <c r="G570" t="s">
        <v>616</v>
      </c>
      <c r="H570" t="s">
        <v>51</v>
      </c>
    </row>
    <row r="571" spans="1:8" x14ac:dyDescent="0.35">
      <c r="A571" t="s">
        <v>617</v>
      </c>
      <c r="B571" t="s">
        <v>47</v>
      </c>
      <c r="C571" t="s">
        <v>617</v>
      </c>
      <c r="D571" t="s">
        <v>47</v>
      </c>
      <c r="E571" t="s">
        <v>617</v>
      </c>
      <c r="F571" t="s">
        <v>47</v>
      </c>
      <c r="G571" t="s">
        <v>617</v>
      </c>
      <c r="H571" t="s">
        <v>47</v>
      </c>
    </row>
    <row r="572" spans="1:8" x14ac:dyDescent="0.35">
      <c r="A572" t="s">
        <v>618</v>
      </c>
      <c r="B572" t="s">
        <v>53</v>
      </c>
      <c r="C572" t="s">
        <v>618</v>
      </c>
      <c r="D572" t="s">
        <v>53</v>
      </c>
      <c r="E572" t="s">
        <v>618</v>
      </c>
      <c r="F572" t="s">
        <v>53</v>
      </c>
      <c r="G572" t="s">
        <v>618</v>
      </c>
      <c r="H572" t="s">
        <v>53</v>
      </c>
    </row>
    <row r="573" spans="1:8" x14ac:dyDescent="0.35">
      <c r="A573" t="s">
        <v>619</v>
      </c>
      <c r="B573" t="s">
        <v>47</v>
      </c>
      <c r="C573" t="s">
        <v>619</v>
      </c>
      <c r="D573" t="s">
        <v>47</v>
      </c>
      <c r="E573" t="s">
        <v>619</v>
      </c>
      <c r="F573" t="s">
        <v>47</v>
      </c>
      <c r="G573" t="s">
        <v>619</v>
      </c>
      <c r="H573" t="s">
        <v>47</v>
      </c>
    </row>
    <row r="574" spans="1:8" x14ac:dyDescent="0.35">
      <c r="A574" t="s">
        <v>620</v>
      </c>
      <c r="B574" t="s">
        <v>44</v>
      </c>
      <c r="C574" t="s">
        <v>620</v>
      </c>
      <c r="D574" t="s">
        <v>44</v>
      </c>
      <c r="E574" t="s">
        <v>620</v>
      </c>
      <c r="F574" t="s">
        <v>44</v>
      </c>
      <c r="G574" t="s">
        <v>620</v>
      </c>
      <c r="H574" t="s">
        <v>44</v>
      </c>
    </row>
    <row r="575" spans="1:8" x14ac:dyDescent="0.35">
      <c r="A575" t="s">
        <v>621</v>
      </c>
      <c r="B575" t="s">
        <v>47</v>
      </c>
      <c r="C575" t="s">
        <v>621</v>
      </c>
      <c r="D575" t="s">
        <v>47</v>
      </c>
      <c r="E575" t="s">
        <v>621</v>
      </c>
      <c r="F575" t="s">
        <v>47</v>
      </c>
      <c r="G575" t="s">
        <v>621</v>
      </c>
      <c r="H575" t="s">
        <v>47</v>
      </c>
    </row>
    <row r="576" spans="1:8" x14ac:dyDescent="0.35">
      <c r="A576" t="s">
        <v>622</v>
      </c>
      <c r="B576" t="s">
        <v>47</v>
      </c>
      <c r="C576" t="s">
        <v>622</v>
      </c>
      <c r="D576" t="s">
        <v>47</v>
      </c>
      <c r="E576" t="s">
        <v>622</v>
      </c>
      <c r="F576" t="s">
        <v>47</v>
      </c>
      <c r="G576" t="s">
        <v>622</v>
      </c>
      <c r="H576" t="s">
        <v>47</v>
      </c>
    </row>
    <row r="577" spans="1:8" x14ac:dyDescent="0.35">
      <c r="A577" t="s">
        <v>623</v>
      </c>
      <c r="B577" t="s">
        <v>44</v>
      </c>
      <c r="C577" t="s">
        <v>623</v>
      </c>
      <c r="D577" t="s">
        <v>44</v>
      </c>
      <c r="E577" t="s">
        <v>623</v>
      </c>
      <c r="F577" t="s">
        <v>44</v>
      </c>
      <c r="G577" t="s">
        <v>623</v>
      </c>
      <c r="H577" t="s">
        <v>44</v>
      </c>
    </row>
    <row r="578" spans="1:8" x14ac:dyDescent="0.35">
      <c r="A578" t="s">
        <v>624</v>
      </c>
      <c r="B578" t="s">
        <v>51</v>
      </c>
      <c r="C578" t="s">
        <v>624</v>
      </c>
      <c r="D578" t="s">
        <v>51</v>
      </c>
      <c r="E578" t="s">
        <v>624</v>
      </c>
      <c r="F578" t="s">
        <v>51</v>
      </c>
      <c r="G578" t="s">
        <v>624</v>
      </c>
      <c r="H578" t="s">
        <v>51</v>
      </c>
    </row>
    <row r="579" spans="1:8" x14ac:dyDescent="0.35">
      <c r="A579" t="s">
        <v>625</v>
      </c>
      <c r="B579" t="s">
        <v>44</v>
      </c>
      <c r="C579" t="s">
        <v>625</v>
      </c>
      <c r="D579" t="s">
        <v>44</v>
      </c>
      <c r="E579" t="s">
        <v>625</v>
      </c>
      <c r="F579" t="s">
        <v>44</v>
      </c>
      <c r="G579" t="s">
        <v>625</v>
      </c>
      <c r="H579" t="s">
        <v>44</v>
      </c>
    </row>
    <row r="580" spans="1:8" x14ac:dyDescent="0.35">
      <c r="A580" t="s">
        <v>626</v>
      </c>
      <c r="B580" t="s">
        <v>47</v>
      </c>
      <c r="C580" t="s">
        <v>626</v>
      </c>
      <c r="D580" t="s">
        <v>47</v>
      </c>
      <c r="E580" t="s">
        <v>626</v>
      </c>
      <c r="F580" t="s">
        <v>47</v>
      </c>
      <c r="G580" t="s">
        <v>626</v>
      </c>
      <c r="H580" t="s">
        <v>47</v>
      </c>
    </row>
    <row r="581" spans="1:8" x14ac:dyDescent="0.35">
      <c r="A581" t="s">
        <v>627</v>
      </c>
      <c r="B581" t="s">
        <v>44</v>
      </c>
      <c r="C581" t="s">
        <v>627</v>
      </c>
      <c r="D581" t="s">
        <v>44</v>
      </c>
      <c r="E581" t="s">
        <v>627</v>
      </c>
      <c r="F581" t="s">
        <v>44</v>
      </c>
      <c r="G581" t="s">
        <v>627</v>
      </c>
      <c r="H581" t="s">
        <v>44</v>
      </c>
    </row>
    <row r="582" spans="1:8" x14ac:dyDescent="0.35">
      <c r="A582" t="s">
        <v>628</v>
      </c>
      <c r="B582" t="s">
        <v>44</v>
      </c>
      <c r="C582" t="s">
        <v>628</v>
      </c>
      <c r="D582" t="s">
        <v>44</v>
      </c>
      <c r="E582" t="s">
        <v>628</v>
      </c>
      <c r="F582" t="s">
        <v>44</v>
      </c>
      <c r="G582" t="s">
        <v>628</v>
      </c>
      <c r="H582" t="s">
        <v>44</v>
      </c>
    </row>
    <row r="583" spans="1:8" x14ac:dyDescent="0.35">
      <c r="A583" t="s">
        <v>629</v>
      </c>
      <c r="B583" t="s">
        <v>47</v>
      </c>
      <c r="C583" t="s">
        <v>629</v>
      </c>
      <c r="D583" t="s">
        <v>47</v>
      </c>
      <c r="E583" t="s">
        <v>629</v>
      </c>
      <c r="F583" t="s">
        <v>47</v>
      </c>
      <c r="G583" t="s">
        <v>629</v>
      </c>
      <c r="H583" t="s">
        <v>47</v>
      </c>
    </row>
    <row r="584" spans="1:8" x14ac:dyDescent="0.35">
      <c r="A584" t="s">
        <v>630</v>
      </c>
      <c r="B584" t="s">
        <v>44</v>
      </c>
      <c r="C584" t="s">
        <v>630</v>
      </c>
      <c r="D584" t="s">
        <v>44</v>
      </c>
      <c r="E584" t="s">
        <v>630</v>
      </c>
      <c r="F584" t="s">
        <v>44</v>
      </c>
      <c r="G584" t="s">
        <v>630</v>
      </c>
      <c r="H584" t="s">
        <v>44</v>
      </c>
    </row>
    <row r="585" spans="1:8" x14ac:dyDescent="0.35">
      <c r="A585" t="s">
        <v>631</v>
      </c>
      <c r="B585" t="s">
        <v>57</v>
      </c>
      <c r="C585" t="s">
        <v>631</v>
      </c>
      <c r="D585" t="s">
        <v>57</v>
      </c>
      <c r="E585" t="s">
        <v>631</v>
      </c>
      <c r="F585" t="s">
        <v>57</v>
      </c>
      <c r="G585" t="s">
        <v>631</v>
      </c>
      <c r="H585" t="s">
        <v>57</v>
      </c>
    </row>
    <row r="586" spans="1:8" x14ac:dyDescent="0.35">
      <c r="A586" t="s">
        <v>632</v>
      </c>
      <c r="B586" t="s">
        <v>44</v>
      </c>
      <c r="C586" t="s">
        <v>632</v>
      </c>
      <c r="D586" t="s">
        <v>44</v>
      </c>
      <c r="E586" t="s">
        <v>632</v>
      </c>
      <c r="F586" t="s">
        <v>44</v>
      </c>
      <c r="G586" t="s">
        <v>632</v>
      </c>
      <c r="H586" t="s">
        <v>44</v>
      </c>
    </row>
    <row r="587" spans="1:8" x14ac:dyDescent="0.35">
      <c r="A587" t="s">
        <v>633</v>
      </c>
      <c r="B587" t="s">
        <v>53</v>
      </c>
      <c r="C587" t="s">
        <v>633</v>
      </c>
      <c r="D587" t="s">
        <v>53</v>
      </c>
      <c r="E587" t="s">
        <v>633</v>
      </c>
      <c r="F587" t="s">
        <v>53</v>
      </c>
      <c r="G587" t="s">
        <v>633</v>
      </c>
      <c r="H587" t="s">
        <v>53</v>
      </c>
    </row>
    <row r="588" spans="1:8" x14ac:dyDescent="0.35">
      <c r="A588" t="s">
        <v>634</v>
      </c>
      <c r="B588" t="s">
        <v>53</v>
      </c>
      <c r="C588" t="s">
        <v>634</v>
      </c>
      <c r="D588" t="s">
        <v>53</v>
      </c>
      <c r="E588" t="s">
        <v>634</v>
      </c>
      <c r="F588" t="s">
        <v>53</v>
      </c>
      <c r="G588" t="s">
        <v>634</v>
      </c>
      <c r="H588" t="s">
        <v>53</v>
      </c>
    </row>
    <row r="589" spans="1:8" x14ac:dyDescent="0.35">
      <c r="A589" t="s">
        <v>635</v>
      </c>
      <c r="B589" t="s">
        <v>47</v>
      </c>
      <c r="C589" t="s">
        <v>635</v>
      </c>
      <c r="D589" t="s">
        <v>47</v>
      </c>
      <c r="E589" t="s">
        <v>635</v>
      </c>
      <c r="F589" t="s">
        <v>47</v>
      </c>
      <c r="G589" t="s">
        <v>635</v>
      </c>
      <c r="H589" t="s">
        <v>47</v>
      </c>
    </row>
    <row r="590" spans="1:8" x14ac:dyDescent="0.35">
      <c r="A590" t="s">
        <v>636</v>
      </c>
      <c r="B590" t="s">
        <v>51</v>
      </c>
      <c r="C590" t="s">
        <v>636</v>
      </c>
      <c r="D590" t="s">
        <v>51</v>
      </c>
      <c r="E590" t="s">
        <v>636</v>
      </c>
      <c r="F590" t="s">
        <v>51</v>
      </c>
      <c r="G590" t="s">
        <v>636</v>
      </c>
      <c r="H590" t="s">
        <v>51</v>
      </c>
    </row>
    <row r="591" spans="1:8" x14ac:dyDescent="0.35">
      <c r="A591" t="s">
        <v>637</v>
      </c>
      <c r="B591" t="s">
        <v>51</v>
      </c>
      <c r="C591" t="s">
        <v>637</v>
      </c>
      <c r="D591" t="s">
        <v>51</v>
      </c>
      <c r="E591" t="s">
        <v>637</v>
      </c>
      <c r="F591" t="s">
        <v>51</v>
      </c>
      <c r="G591" t="s">
        <v>637</v>
      </c>
      <c r="H591" t="s">
        <v>51</v>
      </c>
    </row>
    <row r="592" spans="1:8" x14ac:dyDescent="0.35">
      <c r="A592" t="s">
        <v>638</v>
      </c>
      <c r="B592" t="s">
        <v>53</v>
      </c>
      <c r="C592" t="s">
        <v>638</v>
      </c>
      <c r="D592" t="s">
        <v>53</v>
      </c>
      <c r="E592" t="s">
        <v>638</v>
      </c>
      <c r="F592" t="s">
        <v>53</v>
      </c>
      <c r="G592" t="s">
        <v>638</v>
      </c>
      <c r="H592" t="s">
        <v>53</v>
      </c>
    </row>
    <row r="593" spans="1:8" x14ac:dyDescent="0.35">
      <c r="A593" t="s">
        <v>639</v>
      </c>
      <c r="B593" t="s">
        <v>47</v>
      </c>
      <c r="C593" t="s">
        <v>639</v>
      </c>
      <c r="D593" t="s">
        <v>47</v>
      </c>
      <c r="E593" t="s">
        <v>639</v>
      </c>
      <c r="F593" t="s">
        <v>47</v>
      </c>
      <c r="G593" t="s">
        <v>639</v>
      </c>
      <c r="H593" t="s">
        <v>47</v>
      </c>
    </row>
    <row r="594" spans="1:8" x14ac:dyDescent="0.35">
      <c r="A594" t="s">
        <v>640</v>
      </c>
      <c r="B594" t="s">
        <v>44</v>
      </c>
      <c r="C594" t="s">
        <v>640</v>
      </c>
      <c r="D594" t="s">
        <v>44</v>
      </c>
      <c r="E594" t="s">
        <v>640</v>
      </c>
      <c r="F594" t="s">
        <v>44</v>
      </c>
      <c r="G594" t="s">
        <v>640</v>
      </c>
      <c r="H594" t="s">
        <v>44</v>
      </c>
    </row>
    <row r="595" spans="1:8" x14ac:dyDescent="0.35">
      <c r="A595" t="s">
        <v>641</v>
      </c>
      <c r="B595" t="s">
        <v>44</v>
      </c>
      <c r="C595" t="s">
        <v>641</v>
      </c>
      <c r="D595" t="s">
        <v>44</v>
      </c>
      <c r="E595" t="s">
        <v>641</v>
      </c>
      <c r="F595" t="s">
        <v>44</v>
      </c>
      <c r="G595" t="s">
        <v>641</v>
      </c>
      <c r="H595" t="s">
        <v>44</v>
      </c>
    </row>
    <row r="596" spans="1:8" x14ac:dyDescent="0.35">
      <c r="A596" t="s">
        <v>642</v>
      </c>
      <c r="B596" t="s">
        <v>51</v>
      </c>
      <c r="C596" t="s">
        <v>642</v>
      </c>
      <c r="D596" t="s">
        <v>51</v>
      </c>
      <c r="E596" t="s">
        <v>642</v>
      </c>
      <c r="F596" t="s">
        <v>51</v>
      </c>
      <c r="G596" t="s">
        <v>642</v>
      </c>
      <c r="H596" t="s">
        <v>51</v>
      </c>
    </row>
    <row r="597" spans="1:8" x14ac:dyDescent="0.35">
      <c r="A597" t="s">
        <v>643</v>
      </c>
      <c r="B597" t="s">
        <v>44</v>
      </c>
      <c r="C597" t="s">
        <v>643</v>
      </c>
      <c r="D597" t="s">
        <v>44</v>
      </c>
      <c r="E597" t="s">
        <v>643</v>
      </c>
      <c r="F597" t="s">
        <v>44</v>
      </c>
      <c r="G597" t="s">
        <v>643</v>
      </c>
      <c r="H597" t="s">
        <v>44</v>
      </c>
    </row>
    <row r="598" spans="1:8" x14ac:dyDescent="0.35">
      <c r="A598" t="s">
        <v>644</v>
      </c>
      <c r="B598" t="s">
        <v>53</v>
      </c>
      <c r="C598" t="s">
        <v>644</v>
      </c>
      <c r="D598" t="s">
        <v>53</v>
      </c>
      <c r="E598" t="s">
        <v>644</v>
      </c>
      <c r="F598" t="s">
        <v>53</v>
      </c>
      <c r="G598" t="s">
        <v>644</v>
      </c>
      <c r="H598" t="s">
        <v>53</v>
      </c>
    </row>
    <row r="599" spans="1:8" x14ac:dyDescent="0.35">
      <c r="A599" t="s">
        <v>645</v>
      </c>
      <c r="B599" t="s">
        <v>44</v>
      </c>
      <c r="C599" t="s">
        <v>645</v>
      </c>
      <c r="D599" t="s">
        <v>44</v>
      </c>
      <c r="E599" t="s">
        <v>645</v>
      </c>
      <c r="F599" t="s">
        <v>44</v>
      </c>
      <c r="G599" t="s">
        <v>645</v>
      </c>
      <c r="H599" t="s">
        <v>44</v>
      </c>
    </row>
    <row r="600" spans="1:8" x14ac:dyDescent="0.35">
      <c r="A600" t="s">
        <v>646</v>
      </c>
      <c r="B600" t="s">
        <v>47</v>
      </c>
      <c r="C600" t="s">
        <v>646</v>
      </c>
      <c r="D600" t="s">
        <v>47</v>
      </c>
      <c r="E600" t="s">
        <v>646</v>
      </c>
      <c r="F600" t="s">
        <v>47</v>
      </c>
      <c r="G600" t="s">
        <v>646</v>
      </c>
      <c r="H600" t="s">
        <v>47</v>
      </c>
    </row>
    <row r="601" spans="1:8" x14ac:dyDescent="0.35">
      <c r="A601" t="s">
        <v>647</v>
      </c>
      <c r="B601" t="s">
        <v>44</v>
      </c>
      <c r="C601" t="s">
        <v>647</v>
      </c>
      <c r="D601" t="s">
        <v>44</v>
      </c>
      <c r="E601" t="s">
        <v>647</v>
      </c>
      <c r="F601" t="s">
        <v>44</v>
      </c>
      <c r="G601" t="s">
        <v>647</v>
      </c>
      <c r="H601" t="s">
        <v>44</v>
      </c>
    </row>
    <row r="602" spans="1:8" x14ac:dyDescent="0.35">
      <c r="A602" t="s">
        <v>648</v>
      </c>
      <c r="B602" t="s">
        <v>53</v>
      </c>
      <c r="C602" t="s">
        <v>648</v>
      </c>
      <c r="D602" t="s">
        <v>53</v>
      </c>
      <c r="E602" t="s">
        <v>648</v>
      </c>
      <c r="F602" t="s">
        <v>53</v>
      </c>
      <c r="G602" t="s">
        <v>648</v>
      </c>
      <c r="H602" t="s">
        <v>53</v>
      </c>
    </row>
    <row r="603" spans="1:8" x14ac:dyDescent="0.35">
      <c r="A603" t="s">
        <v>649</v>
      </c>
      <c r="B603" t="s">
        <v>47</v>
      </c>
      <c r="C603" t="s">
        <v>649</v>
      </c>
      <c r="D603" t="s">
        <v>47</v>
      </c>
      <c r="E603" t="s">
        <v>649</v>
      </c>
      <c r="F603" t="s">
        <v>47</v>
      </c>
      <c r="G603" t="s">
        <v>649</v>
      </c>
      <c r="H603" t="s">
        <v>47</v>
      </c>
    </row>
    <row r="604" spans="1:8" x14ac:dyDescent="0.35">
      <c r="A604" t="s">
        <v>650</v>
      </c>
      <c r="B604" t="s">
        <v>44</v>
      </c>
      <c r="C604" t="s">
        <v>650</v>
      </c>
      <c r="D604" t="s">
        <v>44</v>
      </c>
      <c r="E604" t="s">
        <v>650</v>
      </c>
      <c r="F604" t="s">
        <v>44</v>
      </c>
      <c r="G604" t="s">
        <v>650</v>
      </c>
      <c r="H604" t="s">
        <v>44</v>
      </c>
    </row>
    <row r="605" spans="1:8" x14ac:dyDescent="0.35">
      <c r="A605" t="s">
        <v>651</v>
      </c>
      <c r="B605" t="s">
        <v>47</v>
      </c>
      <c r="C605" t="s">
        <v>651</v>
      </c>
      <c r="D605" t="s">
        <v>47</v>
      </c>
      <c r="E605" t="s">
        <v>651</v>
      </c>
      <c r="F605" t="s">
        <v>47</v>
      </c>
      <c r="G605" t="s">
        <v>651</v>
      </c>
      <c r="H605" t="s">
        <v>47</v>
      </c>
    </row>
    <row r="606" spans="1:8" x14ac:dyDescent="0.35">
      <c r="A606" t="s">
        <v>652</v>
      </c>
      <c r="B606" t="s">
        <v>57</v>
      </c>
      <c r="C606" t="s">
        <v>652</v>
      </c>
      <c r="D606" t="s">
        <v>57</v>
      </c>
      <c r="E606" t="s">
        <v>652</v>
      </c>
      <c r="F606" t="s">
        <v>57</v>
      </c>
      <c r="G606" t="s">
        <v>652</v>
      </c>
      <c r="H606" t="s">
        <v>57</v>
      </c>
    </row>
    <row r="607" spans="1:8" x14ac:dyDescent="0.35">
      <c r="A607" t="s">
        <v>653</v>
      </c>
      <c r="B607" t="s">
        <v>53</v>
      </c>
      <c r="C607" t="s">
        <v>653</v>
      </c>
      <c r="D607" t="s">
        <v>53</v>
      </c>
      <c r="E607" t="s">
        <v>653</v>
      </c>
      <c r="F607" t="s">
        <v>53</v>
      </c>
      <c r="G607" t="s">
        <v>653</v>
      </c>
      <c r="H607" t="s">
        <v>53</v>
      </c>
    </row>
    <row r="608" spans="1:8" x14ac:dyDescent="0.35">
      <c r="A608" t="s">
        <v>654</v>
      </c>
      <c r="B608" t="s">
        <v>53</v>
      </c>
      <c r="C608" t="s">
        <v>654</v>
      </c>
      <c r="D608" t="s">
        <v>53</v>
      </c>
      <c r="E608" t="s">
        <v>654</v>
      </c>
      <c r="F608" t="s">
        <v>53</v>
      </c>
      <c r="G608" t="s">
        <v>654</v>
      </c>
      <c r="H608" t="s">
        <v>53</v>
      </c>
    </row>
    <row r="609" spans="1:8" x14ac:dyDescent="0.35">
      <c r="A609" t="s">
        <v>655</v>
      </c>
      <c r="B609" t="s">
        <v>47</v>
      </c>
      <c r="C609" t="s">
        <v>655</v>
      </c>
      <c r="D609" t="s">
        <v>47</v>
      </c>
      <c r="E609" t="s">
        <v>655</v>
      </c>
      <c r="F609" t="s">
        <v>47</v>
      </c>
      <c r="G609" t="s">
        <v>655</v>
      </c>
      <c r="H609" t="s">
        <v>47</v>
      </c>
    </row>
    <row r="610" spans="1:8" x14ac:dyDescent="0.35">
      <c r="A610" t="s">
        <v>656</v>
      </c>
      <c r="B610" t="s">
        <v>51</v>
      </c>
      <c r="C610" t="s">
        <v>656</v>
      </c>
      <c r="D610" t="s">
        <v>51</v>
      </c>
      <c r="E610" t="s">
        <v>656</v>
      </c>
      <c r="F610" t="s">
        <v>51</v>
      </c>
      <c r="G610" t="s">
        <v>656</v>
      </c>
      <c r="H610" t="s">
        <v>51</v>
      </c>
    </row>
    <row r="611" spans="1:8" x14ac:dyDescent="0.35">
      <c r="A611" t="s">
        <v>657</v>
      </c>
      <c r="B611" t="s">
        <v>57</v>
      </c>
      <c r="C611" t="s">
        <v>657</v>
      </c>
      <c r="D611" t="s">
        <v>57</v>
      </c>
      <c r="E611" t="s">
        <v>657</v>
      </c>
      <c r="F611" t="s">
        <v>57</v>
      </c>
      <c r="G611" t="s">
        <v>657</v>
      </c>
      <c r="H611" t="s">
        <v>57</v>
      </c>
    </row>
    <row r="612" spans="1:8" x14ac:dyDescent="0.35">
      <c r="A612" t="s">
        <v>658</v>
      </c>
      <c r="B612" t="s">
        <v>51</v>
      </c>
      <c r="C612" t="s">
        <v>658</v>
      </c>
      <c r="D612" t="s">
        <v>51</v>
      </c>
      <c r="E612" t="s">
        <v>658</v>
      </c>
      <c r="F612" t="s">
        <v>51</v>
      </c>
      <c r="G612" t="s">
        <v>658</v>
      </c>
      <c r="H612" t="s">
        <v>51</v>
      </c>
    </row>
    <row r="613" spans="1:8" x14ac:dyDescent="0.35">
      <c r="A613" t="s">
        <v>659</v>
      </c>
      <c r="B613" t="s">
        <v>47</v>
      </c>
      <c r="C613" t="s">
        <v>659</v>
      </c>
      <c r="D613" t="s">
        <v>47</v>
      </c>
      <c r="E613" t="s">
        <v>659</v>
      </c>
      <c r="F613" t="s">
        <v>47</v>
      </c>
      <c r="G613" t="s">
        <v>659</v>
      </c>
      <c r="H613" t="s">
        <v>47</v>
      </c>
    </row>
    <row r="614" spans="1:8" x14ac:dyDescent="0.35">
      <c r="A614" t="s">
        <v>660</v>
      </c>
      <c r="B614" t="s">
        <v>47</v>
      </c>
      <c r="C614" t="s">
        <v>660</v>
      </c>
      <c r="D614" t="s">
        <v>47</v>
      </c>
      <c r="E614" t="s">
        <v>660</v>
      </c>
      <c r="F614" t="s">
        <v>47</v>
      </c>
      <c r="G614" t="s">
        <v>660</v>
      </c>
      <c r="H614" t="s">
        <v>47</v>
      </c>
    </row>
    <row r="615" spans="1:8" x14ac:dyDescent="0.35">
      <c r="A615" t="s">
        <v>661</v>
      </c>
      <c r="B615" t="s">
        <v>53</v>
      </c>
      <c r="C615" t="s">
        <v>661</v>
      </c>
      <c r="D615" t="s">
        <v>53</v>
      </c>
      <c r="E615" t="s">
        <v>661</v>
      </c>
      <c r="F615" t="s">
        <v>53</v>
      </c>
      <c r="G615" t="s">
        <v>661</v>
      </c>
      <c r="H615" t="s">
        <v>53</v>
      </c>
    </row>
    <row r="616" spans="1:8" x14ac:dyDescent="0.35">
      <c r="A616" t="s">
        <v>662</v>
      </c>
      <c r="B616" t="s">
        <v>51</v>
      </c>
      <c r="C616" t="s">
        <v>662</v>
      </c>
      <c r="D616" t="s">
        <v>51</v>
      </c>
      <c r="E616" t="s">
        <v>662</v>
      </c>
      <c r="F616" t="s">
        <v>51</v>
      </c>
      <c r="G616" t="s">
        <v>662</v>
      </c>
      <c r="H616" t="s">
        <v>51</v>
      </c>
    </row>
    <row r="617" spans="1:8" x14ac:dyDescent="0.35">
      <c r="A617" t="s">
        <v>663</v>
      </c>
      <c r="B617" t="s">
        <v>57</v>
      </c>
      <c r="C617" t="s">
        <v>663</v>
      </c>
      <c r="D617" t="s">
        <v>57</v>
      </c>
      <c r="E617" t="s">
        <v>663</v>
      </c>
      <c r="F617" t="s">
        <v>57</v>
      </c>
      <c r="G617" t="s">
        <v>663</v>
      </c>
      <c r="H617" t="s">
        <v>57</v>
      </c>
    </row>
    <row r="618" spans="1:8" x14ac:dyDescent="0.35">
      <c r="A618" t="s">
        <v>664</v>
      </c>
      <c r="B618" t="s">
        <v>47</v>
      </c>
      <c r="C618" t="s">
        <v>664</v>
      </c>
      <c r="D618" t="s">
        <v>47</v>
      </c>
      <c r="E618" t="s">
        <v>664</v>
      </c>
      <c r="F618" t="s">
        <v>47</v>
      </c>
      <c r="G618" t="s">
        <v>664</v>
      </c>
      <c r="H618" t="s">
        <v>47</v>
      </c>
    </row>
    <row r="619" spans="1:8" x14ac:dyDescent="0.35">
      <c r="A619" t="s">
        <v>665</v>
      </c>
      <c r="B619" t="s">
        <v>51</v>
      </c>
      <c r="C619" t="s">
        <v>665</v>
      </c>
      <c r="D619" t="s">
        <v>51</v>
      </c>
      <c r="E619" t="s">
        <v>665</v>
      </c>
      <c r="F619" t="s">
        <v>51</v>
      </c>
      <c r="G619" t="s">
        <v>665</v>
      </c>
      <c r="H619" t="s">
        <v>51</v>
      </c>
    </row>
    <row r="620" spans="1:8" x14ac:dyDescent="0.35">
      <c r="A620" t="s">
        <v>666</v>
      </c>
      <c r="B620" t="s">
        <v>53</v>
      </c>
      <c r="C620" t="s">
        <v>666</v>
      </c>
      <c r="D620" t="s">
        <v>53</v>
      </c>
      <c r="E620" t="s">
        <v>666</v>
      </c>
      <c r="F620" t="s">
        <v>53</v>
      </c>
      <c r="G620" t="s">
        <v>666</v>
      </c>
      <c r="H620" t="s">
        <v>53</v>
      </c>
    </row>
    <row r="621" spans="1:8" x14ac:dyDescent="0.35">
      <c r="A621" t="s">
        <v>667</v>
      </c>
      <c r="B621" t="s">
        <v>47</v>
      </c>
      <c r="C621" t="s">
        <v>667</v>
      </c>
      <c r="D621" t="s">
        <v>47</v>
      </c>
      <c r="E621" t="s">
        <v>667</v>
      </c>
      <c r="F621" t="s">
        <v>47</v>
      </c>
      <c r="G621" t="s">
        <v>667</v>
      </c>
      <c r="H621" t="s">
        <v>47</v>
      </c>
    </row>
    <row r="622" spans="1:8" x14ac:dyDescent="0.35">
      <c r="A622" t="s">
        <v>668</v>
      </c>
      <c r="B622" t="s">
        <v>44</v>
      </c>
      <c r="C622" t="s">
        <v>668</v>
      </c>
      <c r="D622" t="s">
        <v>44</v>
      </c>
      <c r="E622" t="s">
        <v>668</v>
      </c>
      <c r="F622" t="s">
        <v>44</v>
      </c>
      <c r="G622" t="s">
        <v>668</v>
      </c>
      <c r="H622" t="s">
        <v>44</v>
      </c>
    </row>
    <row r="623" spans="1:8" x14ac:dyDescent="0.35">
      <c r="A623" t="s">
        <v>669</v>
      </c>
      <c r="B623" t="s">
        <v>51</v>
      </c>
      <c r="C623" t="s">
        <v>669</v>
      </c>
      <c r="D623" t="s">
        <v>51</v>
      </c>
      <c r="E623" t="s">
        <v>669</v>
      </c>
      <c r="F623" t="s">
        <v>51</v>
      </c>
      <c r="G623" t="s">
        <v>669</v>
      </c>
      <c r="H623" t="s">
        <v>51</v>
      </c>
    </row>
    <row r="624" spans="1:8" x14ac:dyDescent="0.35">
      <c r="A624" t="s">
        <v>670</v>
      </c>
      <c r="B624" t="s">
        <v>57</v>
      </c>
      <c r="C624" t="s">
        <v>670</v>
      </c>
      <c r="D624" t="s">
        <v>57</v>
      </c>
      <c r="E624" t="s">
        <v>670</v>
      </c>
      <c r="F624" t="s">
        <v>57</v>
      </c>
      <c r="G624" t="s">
        <v>670</v>
      </c>
      <c r="H624" t="s">
        <v>57</v>
      </c>
    </row>
    <row r="625" spans="1:8" x14ac:dyDescent="0.35">
      <c r="A625" t="s">
        <v>671</v>
      </c>
      <c r="B625" t="s">
        <v>53</v>
      </c>
      <c r="C625" t="s">
        <v>671</v>
      </c>
      <c r="D625" t="s">
        <v>53</v>
      </c>
      <c r="E625" t="s">
        <v>671</v>
      </c>
      <c r="F625" t="s">
        <v>53</v>
      </c>
      <c r="G625" t="s">
        <v>671</v>
      </c>
      <c r="H625" t="s">
        <v>53</v>
      </c>
    </row>
    <row r="626" spans="1:8" x14ac:dyDescent="0.35">
      <c r="A626" t="s">
        <v>672</v>
      </c>
      <c r="B626" t="s">
        <v>44</v>
      </c>
      <c r="C626" t="s">
        <v>672</v>
      </c>
      <c r="D626" t="s">
        <v>44</v>
      </c>
      <c r="E626" t="s">
        <v>672</v>
      </c>
      <c r="F626" t="s">
        <v>44</v>
      </c>
      <c r="G626" t="s">
        <v>672</v>
      </c>
      <c r="H626" t="s">
        <v>44</v>
      </c>
    </row>
    <row r="627" spans="1:8" x14ac:dyDescent="0.35">
      <c r="A627" t="s">
        <v>673</v>
      </c>
      <c r="B627" t="s">
        <v>44</v>
      </c>
      <c r="C627" t="s">
        <v>673</v>
      </c>
      <c r="D627" t="s">
        <v>44</v>
      </c>
      <c r="E627" t="s">
        <v>673</v>
      </c>
      <c r="F627" t="s">
        <v>44</v>
      </c>
      <c r="G627" t="s">
        <v>673</v>
      </c>
      <c r="H627" t="s">
        <v>44</v>
      </c>
    </row>
    <row r="628" spans="1:8" x14ac:dyDescent="0.35">
      <c r="A628" t="s">
        <v>674</v>
      </c>
      <c r="B628" t="s">
        <v>44</v>
      </c>
      <c r="C628" t="s">
        <v>674</v>
      </c>
      <c r="D628" t="s">
        <v>44</v>
      </c>
      <c r="E628" t="s">
        <v>674</v>
      </c>
      <c r="F628" t="s">
        <v>44</v>
      </c>
      <c r="G628" t="s">
        <v>674</v>
      </c>
      <c r="H628" t="s">
        <v>44</v>
      </c>
    </row>
    <row r="629" spans="1:8" x14ac:dyDescent="0.35">
      <c r="A629" t="s">
        <v>675</v>
      </c>
      <c r="B629" t="s">
        <v>53</v>
      </c>
      <c r="C629" t="s">
        <v>675</v>
      </c>
      <c r="D629" t="s">
        <v>53</v>
      </c>
      <c r="E629" t="s">
        <v>675</v>
      </c>
      <c r="F629" t="s">
        <v>53</v>
      </c>
      <c r="G629" t="s">
        <v>675</v>
      </c>
      <c r="H629" t="s">
        <v>53</v>
      </c>
    </row>
    <row r="630" spans="1:8" x14ac:dyDescent="0.35">
      <c r="A630" t="s">
        <v>676</v>
      </c>
      <c r="B630" t="s">
        <v>47</v>
      </c>
      <c r="C630" t="s">
        <v>676</v>
      </c>
      <c r="D630" t="s">
        <v>47</v>
      </c>
      <c r="E630" t="s">
        <v>676</v>
      </c>
      <c r="F630" t="s">
        <v>47</v>
      </c>
      <c r="G630" t="s">
        <v>676</v>
      </c>
      <c r="H630" t="s">
        <v>47</v>
      </c>
    </row>
    <row r="631" spans="1:8" x14ac:dyDescent="0.35">
      <c r="A631" t="s">
        <v>677</v>
      </c>
      <c r="B631" t="s">
        <v>47</v>
      </c>
      <c r="C631" t="s">
        <v>677</v>
      </c>
      <c r="D631" t="s">
        <v>47</v>
      </c>
      <c r="E631" t="s">
        <v>677</v>
      </c>
      <c r="F631" t="s">
        <v>47</v>
      </c>
      <c r="G631" t="s">
        <v>677</v>
      </c>
      <c r="H631" t="s">
        <v>47</v>
      </c>
    </row>
    <row r="632" spans="1:8" x14ac:dyDescent="0.35">
      <c r="A632" t="s">
        <v>678</v>
      </c>
      <c r="B632" t="s">
        <v>44</v>
      </c>
      <c r="C632" t="s">
        <v>678</v>
      </c>
      <c r="D632" t="s">
        <v>44</v>
      </c>
      <c r="E632" t="s">
        <v>678</v>
      </c>
      <c r="F632" t="s">
        <v>44</v>
      </c>
      <c r="G632" t="s">
        <v>678</v>
      </c>
      <c r="H632" t="s">
        <v>44</v>
      </c>
    </row>
    <row r="633" spans="1:8" x14ac:dyDescent="0.35">
      <c r="A633" t="s">
        <v>679</v>
      </c>
      <c r="B633" t="s">
        <v>44</v>
      </c>
      <c r="C633" t="s">
        <v>679</v>
      </c>
      <c r="D633" t="s">
        <v>44</v>
      </c>
      <c r="E633" t="s">
        <v>679</v>
      </c>
      <c r="F633" t="s">
        <v>44</v>
      </c>
      <c r="G633" t="s">
        <v>679</v>
      </c>
      <c r="H633" t="s">
        <v>44</v>
      </c>
    </row>
    <row r="634" spans="1:8" x14ac:dyDescent="0.35">
      <c r="A634" t="s">
        <v>680</v>
      </c>
      <c r="B634" t="s">
        <v>57</v>
      </c>
      <c r="C634" t="s">
        <v>680</v>
      </c>
      <c r="D634" t="s">
        <v>57</v>
      </c>
      <c r="E634" t="s">
        <v>680</v>
      </c>
      <c r="F634" t="s">
        <v>57</v>
      </c>
      <c r="G634" t="s">
        <v>680</v>
      </c>
      <c r="H634" t="s">
        <v>57</v>
      </c>
    </row>
    <row r="635" spans="1:8" x14ac:dyDescent="0.35">
      <c r="A635" t="s">
        <v>681</v>
      </c>
      <c r="B635" t="s">
        <v>51</v>
      </c>
      <c r="C635" t="s">
        <v>681</v>
      </c>
      <c r="D635" t="s">
        <v>51</v>
      </c>
      <c r="E635" t="s">
        <v>681</v>
      </c>
      <c r="F635" t="s">
        <v>51</v>
      </c>
      <c r="G635" t="s">
        <v>681</v>
      </c>
      <c r="H635" t="s">
        <v>51</v>
      </c>
    </row>
    <row r="636" spans="1:8" x14ac:dyDescent="0.35">
      <c r="A636" t="s">
        <v>682</v>
      </c>
      <c r="B636" t="s">
        <v>44</v>
      </c>
      <c r="C636" t="s">
        <v>682</v>
      </c>
      <c r="D636" t="s">
        <v>44</v>
      </c>
      <c r="E636" t="s">
        <v>682</v>
      </c>
      <c r="F636" t="s">
        <v>44</v>
      </c>
      <c r="G636" t="s">
        <v>682</v>
      </c>
      <c r="H636" t="s">
        <v>44</v>
      </c>
    </row>
    <row r="637" spans="1:8" x14ac:dyDescent="0.35">
      <c r="A637" t="s">
        <v>683</v>
      </c>
      <c r="B637" t="s">
        <v>44</v>
      </c>
      <c r="C637" t="s">
        <v>683</v>
      </c>
      <c r="D637" t="s">
        <v>44</v>
      </c>
      <c r="E637" t="s">
        <v>683</v>
      </c>
      <c r="F637" t="s">
        <v>44</v>
      </c>
      <c r="G637" t="s">
        <v>683</v>
      </c>
      <c r="H637" t="s">
        <v>44</v>
      </c>
    </row>
    <row r="638" spans="1:8" x14ac:dyDescent="0.35">
      <c r="A638" t="s">
        <v>684</v>
      </c>
      <c r="B638" t="s">
        <v>47</v>
      </c>
      <c r="C638" t="s">
        <v>684</v>
      </c>
      <c r="D638" t="s">
        <v>47</v>
      </c>
      <c r="E638" t="s">
        <v>684</v>
      </c>
      <c r="F638" t="s">
        <v>47</v>
      </c>
      <c r="G638" t="s">
        <v>684</v>
      </c>
      <c r="H638" t="s">
        <v>47</v>
      </c>
    </row>
    <row r="639" spans="1:8" x14ac:dyDescent="0.35">
      <c r="A639" t="s">
        <v>685</v>
      </c>
      <c r="B639" t="s">
        <v>51</v>
      </c>
      <c r="C639" t="s">
        <v>685</v>
      </c>
      <c r="D639" t="s">
        <v>51</v>
      </c>
      <c r="E639" t="s">
        <v>685</v>
      </c>
      <c r="F639" t="s">
        <v>51</v>
      </c>
      <c r="G639" t="s">
        <v>685</v>
      </c>
      <c r="H639" t="s">
        <v>51</v>
      </c>
    </row>
    <row r="640" spans="1:8" x14ac:dyDescent="0.35">
      <c r="A640" t="s">
        <v>686</v>
      </c>
      <c r="B640" t="s">
        <v>47</v>
      </c>
      <c r="C640" t="s">
        <v>686</v>
      </c>
      <c r="D640" t="s">
        <v>47</v>
      </c>
      <c r="E640" t="s">
        <v>686</v>
      </c>
      <c r="F640" t="s">
        <v>47</v>
      </c>
      <c r="G640" t="s">
        <v>686</v>
      </c>
      <c r="H640" t="s">
        <v>47</v>
      </c>
    </row>
    <row r="641" spans="1:8" x14ac:dyDescent="0.35">
      <c r="A641" t="s">
        <v>687</v>
      </c>
      <c r="B641" t="s">
        <v>47</v>
      </c>
      <c r="C641" t="s">
        <v>687</v>
      </c>
      <c r="D641" t="s">
        <v>47</v>
      </c>
      <c r="E641" t="s">
        <v>687</v>
      </c>
      <c r="F641" t="s">
        <v>47</v>
      </c>
      <c r="G641" t="s">
        <v>687</v>
      </c>
      <c r="H641" t="s">
        <v>47</v>
      </c>
    </row>
    <row r="642" spans="1:8" x14ac:dyDescent="0.35">
      <c r="A642" t="s">
        <v>688</v>
      </c>
      <c r="B642" t="s">
        <v>53</v>
      </c>
      <c r="C642" t="s">
        <v>688</v>
      </c>
      <c r="D642" t="s">
        <v>53</v>
      </c>
      <c r="E642" t="s">
        <v>688</v>
      </c>
      <c r="F642" t="s">
        <v>53</v>
      </c>
      <c r="G642" t="s">
        <v>688</v>
      </c>
      <c r="H642" t="s">
        <v>53</v>
      </c>
    </row>
    <row r="643" spans="1:8" x14ac:dyDescent="0.35">
      <c r="A643" t="s">
        <v>689</v>
      </c>
      <c r="B643" t="s">
        <v>51</v>
      </c>
      <c r="C643" t="s">
        <v>689</v>
      </c>
      <c r="D643" t="s">
        <v>51</v>
      </c>
      <c r="E643" t="s">
        <v>689</v>
      </c>
      <c r="F643" t="s">
        <v>51</v>
      </c>
      <c r="G643" t="s">
        <v>689</v>
      </c>
      <c r="H643" t="s">
        <v>51</v>
      </c>
    </row>
    <row r="644" spans="1:8" x14ac:dyDescent="0.35">
      <c r="A644" t="s">
        <v>690</v>
      </c>
      <c r="B644" t="s">
        <v>51</v>
      </c>
      <c r="C644" t="s">
        <v>690</v>
      </c>
      <c r="D644" t="s">
        <v>51</v>
      </c>
      <c r="E644" t="s">
        <v>690</v>
      </c>
      <c r="F644" t="s">
        <v>51</v>
      </c>
      <c r="G644" t="s">
        <v>690</v>
      </c>
      <c r="H644" t="s">
        <v>51</v>
      </c>
    </row>
    <row r="645" spans="1:8" x14ac:dyDescent="0.35">
      <c r="A645" t="s">
        <v>691</v>
      </c>
      <c r="B645" t="s">
        <v>44</v>
      </c>
      <c r="C645" t="s">
        <v>691</v>
      </c>
      <c r="D645" t="s">
        <v>44</v>
      </c>
      <c r="E645" t="s">
        <v>691</v>
      </c>
      <c r="F645" t="s">
        <v>44</v>
      </c>
      <c r="G645" t="s">
        <v>691</v>
      </c>
      <c r="H645" t="s">
        <v>44</v>
      </c>
    </row>
    <row r="646" spans="1:8" x14ac:dyDescent="0.35">
      <c r="A646" t="s">
        <v>692</v>
      </c>
      <c r="B646" t="s">
        <v>57</v>
      </c>
      <c r="C646" t="s">
        <v>692</v>
      </c>
      <c r="D646" t="s">
        <v>57</v>
      </c>
      <c r="E646" t="s">
        <v>692</v>
      </c>
      <c r="F646" t="s">
        <v>57</v>
      </c>
      <c r="G646" t="s">
        <v>692</v>
      </c>
      <c r="H646" t="s">
        <v>57</v>
      </c>
    </row>
    <row r="647" spans="1:8" x14ac:dyDescent="0.35">
      <c r="A647" t="s">
        <v>693</v>
      </c>
      <c r="B647" t="s">
        <v>44</v>
      </c>
      <c r="C647" t="s">
        <v>693</v>
      </c>
      <c r="D647" t="s">
        <v>44</v>
      </c>
      <c r="E647" t="s">
        <v>693</v>
      </c>
      <c r="F647" t="s">
        <v>44</v>
      </c>
      <c r="G647" t="s">
        <v>693</v>
      </c>
      <c r="H647" t="s">
        <v>44</v>
      </c>
    </row>
    <row r="648" spans="1:8" x14ac:dyDescent="0.35">
      <c r="A648" t="s">
        <v>694</v>
      </c>
      <c r="B648" t="s">
        <v>47</v>
      </c>
      <c r="C648" t="s">
        <v>694</v>
      </c>
      <c r="D648" t="s">
        <v>47</v>
      </c>
      <c r="E648" t="s">
        <v>694</v>
      </c>
      <c r="F648" t="s">
        <v>47</v>
      </c>
      <c r="G648" t="s">
        <v>694</v>
      </c>
      <c r="H648" t="s">
        <v>47</v>
      </c>
    </row>
    <row r="649" spans="1:8" x14ac:dyDescent="0.35">
      <c r="A649" t="s">
        <v>695</v>
      </c>
      <c r="B649" t="s">
        <v>47</v>
      </c>
      <c r="C649" t="s">
        <v>695</v>
      </c>
      <c r="D649" t="s">
        <v>47</v>
      </c>
      <c r="E649" t="s">
        <v>695</v>
      </c>
      <c r="F649" t="s">
        <v>47</v>
      </c>
      <c r="G649" t="s">
        <v>695</v>
      </c>
      <c r="H649" t="s">
        <v>47</v>
      </c>
    </row>
    <row r="650" spans="1:8" x14ac:dyDescent="0.35">
      <c r="A650" t="s">
        <v>696</v>
      </c>
      <c r="B650" t="s">
        <v>44</v>
      </c>
      <c r="C650" t="s">
        <v>696</v>
      </c>
      <c r="D650" t="s">
        <v>44</v>
      </c>
      <c r="E650" t="s">
        <v>696</v>
      </c>
      <c r="F650" t="s">
        <v>44</v>
      </c>
      <c r="G650" t="s">
        <v>696</v>
      </c>
      <c r="H650" t="s">
        <v>44</v>
      </c>
    </row>
    <row r="651" spans="1:8" x14ac:dyDescent="0.35">
      <c r="A651" t="s">
        <v>697</v>
      </c>
      <c r="B651" t="s">
        <v>44</v>
      </c>
      <c r="C651" t="s">
        <v>697</v>
      </c>
      <c r="D651" t="s">
        <v>44</v>
      </c>
      <c r="E651" t="s">
        <v>697</v>
      </c>
      <c r="F651" t="s">
        <v>44</v>
      </c>
      <c r="G651" t="s">
        <v>697</v>
      </c>
      <c r="H651" t="s">
        <v>44</v>
      </c>
    </row>
    <row r="652" spans="1:8" x14ac:dyDescent="0.35">
      <c r="A652" t="s">
        <v>698</v>
      </c>
      <c r="B652" t="s">
        <v>44</v>
      </c>
      <c r="C652" t="s">
        <v>698</v>
      </c>
      <c r="D652" t="s">
        <v>44</v>
      </c>
      <c r="E652" t="s">
        <v>698</v>
      </c>
      <c r="F652" t="s">
        <v>44</v>
      </c>
      <c r="G652" t="s">
        <v>698</v>
      </c>
      <c r="H652" t="s">
        <v>44</v>
      </c>
    </row>
    <row r="653" spans="1:8" x14ac:dyDescent="0.35">
      <c r="A653" t="s">
        <v>699</v>
      </c>
      <c r="B653" t="s">
        <v>47</v>
      </c>
      <c r="C653" t="s">
        <v>699</v>
      </c>
      <c r="D653" t="s">
        <v>47</v>
      </c>
      <c r="E653" t="s">
        <v>699</v>
      </c>
      <c r="F653" t="s">
        <v>47</v>
      </c>
      <c r="G653" t="s">
        <v>699</v>
      </c>
      <c r="H653" t="s">
        <v>47</v>
      </c>
    </row>
    <row r="654" spans="1:8" x14ac:dyDescent="0.35">
      <c r="A654" t="s">
        <v>700</v>
      </c>
      <c r="B654" t="s">
        <v>47</v>
      </c>
      <c r="C654" t="s">
        <v>700</v>
      </c>
      <c r="D654" t="s">
        <v>47</v>
      </c>
      <c r="E654" t="s">
        <v>700</v>
      </c>
      <c r="F654" t="s">
        <v>47</v>
      </c>
      <c r="G654" t="s">
        <v>700</v>
      </c>
      <c r="H654" t="s">
        <v>47</v>
      </c>
    </row>
    <row r="655" spans="1:8" x14ac:dyDescent="0.35">
      <c r="A655" t="s">
        <v>701</v>
      </c>
      <c r="B655" t="s">
        <v>44</v>
      </c>
      <c r="C655" t="s">
        <v>701</v>
      </c>
      <c r="D655" t="s">
        <v>44</v>
      </c>
      <c r="E655" t="s">
        <v>701</v>
      </c>
      <c r="F655" t="s">
        <v>44</v>
      </c>
      <c r="G655" t="s">
        <v>701</v>
      </c>
      <c r="H655" t="s">
        <v>44</v>
      </c>
    </row>
    <row r="656" spans="1:8" x14ac:dyDescent="0.35">
      <c r="A656" t="s">
        <v>702</v>
      </c>
      <c r="B656" t="s">
        <v>57</v>
      </c>
      <c r="C656" t="s">
        <v>702</v>
      </c>
      <c r="D656" t="s">
        <v>57</v>
      </c>
      <c r="E656" t="s">
        <v>702</v>
      </c>
      <c r="F656" t="s">
        <v>57</v>
      </c>
      <c r="G656" t="s">
        <v>702</v>
      </c>
      <c r="H656" t="s">
        <v>57</v>
      </c>
    </row>
    <row r="657" spans="1:8" x14ac:dyDescent="0.35">
      <c r="A657" t="s">
        <v>703</v>
      </c>
      <c r="B657" t="s">
        <v>53</v>
      </c>
      <c r="C657" t="s">
        <v>703</v>
      </c>
      <c r="D657" t="s">
        <v>53</v>
      </c>
      <c r="E657" t="s">
        <v>703</v>
      </c>
      <c r="F657" t="s">
        <v>53</v>
      </c>
      <c r="G657" t="s">
        <v>703</v>
      </c>
      <c r="H657" t="s">
        <v>53</v>
      </c>
    </row>
    <row r="658" spans="1:8" x14ac:dyDescent="0.35">
      <c r="A658" t="s">
        <v>704</v>
      </c>
      <c r="B658" t="s">
        <v>57</v>
      </c>
      <c r="C658" t="s">
        <v>704</v>
      </c>
      <c r="D658" t="s">
        <v>57</v>
      </c>
      <c r="E658" t="s">
        <v>704</v>
      </c>
      <c r="F658" t="s">
        <v>57</v>
      </c>
      <c r="G658" t="s">
        <v>704</v>
      </c>
      <c r="H658" t="s">
        <v>57</v>
      </c>
    </row>
    <row r="659" spans="1:8" x14ac:dyDescent="0.35">
      <c r="A659" t="s">
        <v>705</v>
      </c>
      <c r="B659" t="s">
        <v>47</v>
      </c>
      <c r="C659" t="s">
        <v>705</v>
      </c>
      <c r="D659" t="s">
        <v>47</v>
      </c>
      <c r="E659" t="s">
        <v>705</v>
      </c>
      <c r="F659" t="s">
        <v>47</v>
      </c>
      <c r="G659" t="s">
        <v>705</v>
      </c>
      <c r="H659" t="s">
        <v>47</v>
      </c>
    </row>
    <row r="660" spans="1:8" x14ac:dyDescent="0.35">
      <c r="A660" t="s">
        <v>706</v>
      </c>
      <c r="B660" t="s">
        <v>47</v>
      </c>
      <c r="C660" t="s">
        <v>706</v>
      </c>
      <c r="D660" t="s">
        <v>47</v>
      </c>
      <c r="E660" t="s">
        <v>706</v>
      </c>
      <c r="F660" t="s">
        <v>47</v>
      </c>
      <c r="G660" t="s">
        <v>706</v>
      </c>
      <c r="H660" t="s">
        <v>47</v>
      </c>
    </row>
    <row r="661" spans="1:8" x14ac:dyDescent="0.35">
      <c r="A661" t="s">
        <v>707</v>
      </c>
      <c r="B661" t="s">
        <v>57</v>
      </c>
      <c r="C661" t="s">
        <v>707</v>
      </c>
      <c r="D661" t="s">
        <v>57</v>
      </c>
      <c r="E661" t="s">
        <v>707</v>
      </c>
      <c r="F661" t="s">
        <v>57</v>
      </c>
      <c r="G661" t="s">
        <v>707</v>
      </c>
      <c r="H661" t="s">
        <v>57</v>
      </c>
    </row>
    <row r="662" spans="1:8" x14ac:dyDescent="0.35">
      <c r="A662" t="s">
        <v>708</v>
      </c>
      <c r="B662" t="s">
        <v>44</v>
      </c>
      <c r="C662" t="s">
        <v>708</v>
      </c>
      <c r="D662" t="s">
        <v>44</v>
      </c>
      <c r="E662" t="s">
        <v>708</v>
      </c>
      <c r="F662" t="s">
        <v>44</v>
      </c>
      <c r="G662" t="s">
        <v>708</v>
      </c>
      <c r="H662" t="s">
        <v>44</v>
      </c>
    </row>
    <row r="663" spans="1:8" x14ac:dyDescent="0.35">
      <c r="A663" t="s">
        <v>709</v>
      </c>
      <c r="B663" t="s">
        <v>51</v>
      </c>
      <c r="C663" t="s">
        <v>709</v>
      </c>
      <c r="D663" t="s">
        <v>51</v>
      </c>
      <c r="E663" t="s">
        <v>709</v>
      </c>
      <c r="F663" t="s">
        <v>51</v>
      </c>
      <c r="G663" t="s">
        <v>709</v>
      </c>
      <c r="H663" t="s">
        <v>51</v>
      </c>
    </row>
    <row r="664" spans="1:8" x14ac:dyDescent="0.35">
      <c r="A664" t="s">
        <v>710</v>
      </c>
      <c r="B664" t="s">
        <v>47</v>
      </c>
      <c r="C664" t="s">
        <v>710</v>
      </c>
      <c r="D664" t="s">
        <v>47</v>
      </c>
      <c r="E664" t="s">
        <v>710</v>
      </c>
      <c r="F664" t="s">
        <v>47</v>
      </c>
      <c r="G664" t="s">
        <v>710</v>
      </c>
      <c r="H664" t="s">
        <v>47</v>
      </c>
    </row>
    <row r="665" spans="1:8" x14ac:dyDescent="0.35">
      <c r="A665" t="s">
        <v>711</v>
      </c>
      <c r="B665" t="s">
        <v>47</v>
      </c>
      <c r="C665" t="s">
        <v>711</v>
      </c>
      <c r="D665" t="s">
        <v>47</v>
      </c>
      <c r="E665" t="s">
        <v>711</v>
      </c>
      <c r="F665" t="s">
        <v>47</v>
      </c>
      <c r="G665" t="s">
        <v>711</v>
      </c>
      <c r="H665" t="s">
        <v>47</v>
      </c>
    </row>
    <row r="666" spans="1:8" x14ac:dyDescent="0.35">
      <c r="A666" t="s">
        <v>712</v>
      </c>
      <c r="B666" t="s">
        <v>51</v>
      </c>
      <c r="C666" t="s">
        <v>712</v>
      </c>
      <c r="D666" t="s">
        <v>51</v>
      </c>
      <c r="E666" t="s">
        <v>712</v>
      </c>
      <c r="F666" t="s">
        <v>51</v>
      </c>
      <c r="G666" t="s">
        <v>712</v>
      </c>
      <c r="H666" t="s">
        <v>51</v>
      </c>
    </row>
    <row r="667" spans="1:8" x14ac:dyDescent="0.35">
      <c r="A667" t="s">
        <v>713</v>
      </c>
      <c r="B667" t="s">
        <v>57</v>
      </c>
      <c r="C667" t="s">
        <v>713</v>
      </c>
      <c r="D667" t="s">
        <v>57</v>
      </c>
      <c r="E667" t="s">
        <v>713</v>
      </c>
      <c r="F667" t="s">
        <v>57</v>
      </c>
      <c r="G667" t="s">
        <v>713</v>
      </c>
      <c r="H667" t="s">
        <v>57</v>
      </c>
    </row>
    <row r="668" spans="1:8" x14ac:dyDescent="0.35">
      <c r="A668" t="s">
        <v>714</v>
      </c>
      <c r="B668" t="s">
        <v>44</v>
      </c>
      <c r="C668" t="s">
        <v>714</v>
      </c>
      <c r="D668" t="s">
        <v>44</v>
      </c>
      <c r="E668" t="s">
        <v>714</v>
      </c>
      <c r="F668" t="s">
        <v>44</v>
      </c>
      <c r="G668" t="s">
        <v>714</v>
      </c>
      <c r="H668" t="s">
        <v>44</v>
      </c>
    </row>
    <row r="669" spans="1:8" x14ac:dyDescent="0.35">
      <c r="A669" t="s">
        <v>715</v>
      </c>
      <c r="B669" t="s">
        <v>47</v>
      </c>
      <c r="C669" t="s">
        <v>715</v>
      </c>
      <c r="D669" t="s">
        <v>47</v>
      </c>
      <c r="E669" t="s">
        <v>715</v>
      </c>
      <c r="F669" t="s">
        <v>47</v>
      </c>
      <c r="G669" t="s">
        <v>715</v>
      </c>
      <c r="H669" t="s">
        <v>47</v>
      </c>
    </row>
    <row r="670" spans="1:8" x14ac:dyDescent="0.35">
      <c r="A670" t="s">
        <v>716</v>
      </c>
      <c r="B670" t="s">
        <v>44</v>
      </c>
      <c r="C670" t="s">
        <v>716</v>
      </c>
      <c r="D670" t="s">
        <v>44</v>
      </c>
      <c r="E670" t="s">
        <v>716</v>
      </c>
      <c r="F670" t="s">
        <v>44</v>
      </c>
      <c r="G670" t="s">
        <v>716</v>
      </c>
      <c r="H670" t="s">
        <v>44</v>
      </c>
    </row>
    <row r="671" spans="1:8" x14ac:dyDescent="0.35">
      <c r="A671" t="s">
        <v>717</v>
      </c>
      <c r="B671" t="s">
        <v>53</v>
      </c>
      <c r="C671" t="s">
        <v>717</v>
      </c>
      <c r="D671" t="s">
        <v>53</v>
      </c>
      <c r="E671" t="s">
        <v>717</v>
      </c>
      <c r="F671" t="s">
        <v>53</v>
      </c>
      <c r="G671" t="s">
        <v>717</v>
      </c>
      <c r="H671" t="s">
        <v>53</v>
      </c>
    </row>
    <row r="672" spans="1:8" x14ac:dyDescent="0.35">
      <c r="A672" t="s">
        <v>718</v>
      </c>
      <c r="B672" t="s">
        <v>53</v>
      </c>
      <c r="C672" t="s">
        <v>718</v>
      </c>
      <c r="D672" t="s">
        <v>53</v>
      </c>
      <c r="E672" t="s">
        <v>718</v>
      </c>
      <c r="F672" t="s">
        <v>53</v>
      </c>
      <c r="G672" t="s">
        <v>718</v>
      </c>
      <c r="H672" t="s">
        <v>53</v>
      </c>
    </row>
    <row r="673" spans="1:8" x14ac:dyDescent="0.35">
      <c r="A673" t="s">
        <v>719</v>
      </c>
      <c r="B673" t="s">
        <v>51</v>
      </c>
      <c r="C673" t="s">
        <v>719</v>
      </c>
      <c r="D673" t="s">
        <v>51</v>
      </c>
      <c r="E673" t="s">
        <v>719</v>
      </c>
      <c r="F673" t="s">
        <v>51</v>
      </c>
      <c r="G673" t="s">
        <v>719</v>
      </c>
      <c r="H673" t="s">
        <v>51</v>
      </c>
    </row>
    <row r="674" spans="1:8" x14ac:dyDescent="0.35">
      <c r="A674" t="s">
        <v>720</v>
      </c>
      <c r="B674" t="s">
        <v>51</v>
      </c>
      <c r="C674" t="s">
        <v>720</v>
      </c>
      <c r="D674" t="s">
        <v>51</v>
      </c>
      <c r="E674" t="s">
        <v>720</v>
      </c>
      <c r="F674" t="s">
        <v>51</v>
      </c>
      <c r="G674" t="s">
        <v>720</v>
      </c>
      <c r="H674" t="s">
        <v>51</v>
      </c>
    </row>
    <row r="675" spans="1:8" x14ac:dyDescent="0.35">
      <c r="A675" t="s">
        <v>721</v>
      </c>
      <c r="B675" t="s">
        <v>44</v>
      </c>
      <c r="C675" t="s">
        <v>721</v>
      </c>
      <c r="D675" t="s">
        <v>44</v>
      </c>
      <c r="E675" t="s">
        <v>721</v>
      </c>
      <c r="F675" t="s">
        <v>44</v>
      </c>
      <c r="G675" t="s">
        <v>721</v>
      </c>
      <c r="H675" t="s">
        <v>44</v>
      </c>
    </row>
    <row r="676" spans="1:8" x14ac:dyDescent="0.35">
      <c r="A676" t="s">
        <v>722</v>
      </c>
      <c r="B676" t="s">
        <v>47</v>
      </c>
      <c r="C676" t="s">
        <v>722</v>
      </c>
      <c r="D676" t="s">
        <v>47</v>
      </c>
      <c r="E676" t="s">
        <v>722</v>
      </c>
      <c r="F676" t="s">
        <v>47</v>
      </c>
      <c r="G676" t="s">
        <v>722</v>
      </c>
      <c r="H676" t="s">
        <v>47</v>
      </c>
    </row>
    <row r="677" spans="1:8" x14ac:dyDescent="0.35">
      <c r="A677" t="s">
        <v>723</v>
      </c>
      <c r="B677" t="s">
        <v>47</v>
      </c>
      <c r="C677" t="s">
        <v>723</v>
      </c>
      <c r="D677" t="s">
        <v>47</v>
      </c>
      <c r="E677" t="s">
        <v>723</v>
      </c>
      <c r="F677" t="s">
        <v>47</v>
      </c>
      <c r="G677" t="s">
        <v>723</v>
      </c>
      <c r="H677" t="s">
        <v>47</v>
      </c>
    </row>
    <row r="678" spans="1:8" x14ac:dyDescent="0.35">
      <c r="A678" t="s">
        <v>724</v>
      </c>
      <c r="B678" t="s">
        <v>53</v>
      </c>
      <c r="C678" t="s">
        <v>724</v>
      </c>
      <c r="D678" t="s">
        <v>53</v>
      </c>
      <c r="E678" t="s">
        <v>724</v>
      </c>
      <c r="F678" t="s">
        <v>53</v>
      </c>
      <c r="G678" t="s">
        <v>724</v>
      </c>
      <c r="H678" t="s">
        <v>53</v>
      </c>
    </row>
    <row r="679" spans="1:8" x14ac:dyDescent="0.35">
      <c r="A679" t="s">
        <v>725</v>
      </c>
      <c r="B679" t="s">
        <v>47</v>
      </c>
      <c r="C679" t="s">
        <v>725</v>
      </c>
      <c r="D679" t="s">
        <v>47</v>
      </c>
      <c r="E679" t="s">
        <v>725</v>
      </c>
      <c r="F679" t="s">
        <v>47</v>
      </c>
      <c r="G679" t="s">
        <v>725</v>
      </c>
      <c r="H679" t="s">
        <v>47</v>
      </c>
    </row>
    <row r="680" spans="1:8" x14ac:dyDescent="0.35">
      <c r="A680" t="s">
        <v>726</v>
      </c>
      <c r="B680" t="s">
        <v>44</v>
      </c>
      <c r="C680" t="s">
        <v>726</v>
      </c>
      <c r="D680" t="s">
        <v>44</v>
      </c>
      <c r="E680" t="s">
        <v>726</v>
      </c>
      <c r="F680" t="s">
        <v>44</v>
      </c>
      <c r="G680" t="s">
        <v>726</v>
      </c>
      <c r="H680" t="s">
        <v>44</v>
      </c>
    </row>
    <row r="681" spans="1:8" x14ac:dyDescent="0.35">
      <c r="A681" t="s">
        <v>727</v>
      </c>
      <c r="B681" t="s">
        <v>44</v>
      </c>
      <c r="C681" t="s">
        <v>727</v>
      </c>
      <c r="D681" t="s">
        <v>44</v>
      </c>
      <c r="E681" t="s">
        <v>727</v>
      </c>
      <c r="F681" t="s">
        <v>44</v>
      </c>
      <c r="G681" t="s">
        <v>727</v>
      </c>
      <c r="H681" t="s">
        <v>44</v>
      </c>
    </row>
    <row r="682" spans="1:8" x14ac:dyDescent="0.35">
      <c r="A682" t="s">
        <v>728</v>
      </c>
      <c r="B682" t="s">
        <v>44</v>
      </c>
      <c r="C682" t="s">
        <v>728</v>
      </c>
      <c r="D682" t="s">
        <v>44</v>
      </c>
      <c r="E682" t="s">
        <v>728</v>
      </c>
      <c r="F682" t="s">
        <v>44</v>
      </c>
      <c r="G682" t="s">
        <v>728</v>
      </c>
      <c r="H682" t="s">
        <v>44</v>
      </c>
    </row>
    <row r="683" spans="1:8" x14ac:dyDescent="0.35">
      <c r="A683" t="s">
        <v>729</v>
      </c>
      <c r="B683" t="s">
        <v>51</v>
      </c>
      <c r="C683" t="s">
        <v>729</v>
      </c>
      <c r="D683" t="s">
        <v>51</v>
      </c>
      <c r="E683" t="s">
        <v>729</v>
      </c>
      <c r="F683" t="s">
        <v>51</v>
      </c>
      <c r="G683" t="s">
        <v>729</v>
      </c>
      <c r="H683" t="s">
        <v>51</v>
      </c>
    </row>
    <row r="684" spans="1:8" x14ac:dyDescent="0.35">
      <c r="A684" t="s">
        <v>730</v>
      </c>
      <c r="B684" t="s">
        <v>44</v>
      </c>
      <c r="C684" t="s">
        <v>730</v>
      </c>
      <c r="D684" t="s">
        <v>44</v>
      </c>
      <c r="E684" t="s">
        <v>730</v>
      </c>
      <c r="F684" t="s">
        <v>44</v>
      </c>
      <c r="G684" t="s">
        <v>730</v>
      </c>
      <c r="H684" t="s">
        <v>44</v>
      </c>
    </row>
    <row r="685" spans="1:8" x14ac:dyDescent="0.35">
      <c r="A685" t="s">
        <v>731</v>
      </c>
      <c r="B685" t="s">
        <v>47</v>
      </c>
      <c r="C685" t="s">
        <v>731</v>
      </c>
      <c r="D685" t="s">
        <v>47</v>
      </c>
      <c r="E685" t="s">
        <v>731</v>
      </c>
      <c r="F685" t="s">
        <v>47</v>
      </c>
      <c r="G685" t="s">
        <v>731</v>
      </c>
      <c r="H685" t="s">
        <v>47</v>
      </c>
    </row>
    <row r="686" spans="1:8" x14ac:dyDescent="0.35">
      <c r="A686" t="s">
        <v>732</v>
      </c>
      <c r="B686" t="s">
        <v>47</v>
      </c>
      <c r="C686" t="s">
        <v>732</v>
      </c>
      <c r="D686" t="s">
        <v>47</v>
      </c>
      <c r="E686" t="s">
        <v>732</v>
      </c>
      <c r="F686" t="s">
        <v>47</v>
      </c>
      <c r="G686" t="s">
        <v>732</v>
      </c>
      <c r="H686" t="s">
        <v>47</v>
      </c>
    </row>
    <row r="687" spans="1:8" x14ac:dyDescent="0.35">
      <c r="A687" t="s">
        <v>733</v>
      </c>
      <c r="B687" t="s">
        <v>47</v>
      </c>
      <c r="C687" t="s">
        <v>733</v>
      </c>
      <c r="D687" t="s">
        <v>47</v>
      </c>
      <c r="E687" t="s">
        <v>733</v>
      </c>
      <c r="F687" t="s">
        <v>47</v>
      </c>
      <c r="G687" t="s">
        <v>733</v>
      </c>
      <c r="H687" t="s">
        <v>47</v>
      </c>
    </row>
    <row r="688" spans="1:8" x14ac:dyDescent="0.35">
      <c r="A688" t="s">
        <v>734</v>
      </c>
      <c r="B688" t="s">
        <v>47</v>
      </c>
      <c r="C688" t="s">
        <v>734</v>
      </c>
      <c r="D688" t="s">
        <v>47</v>
      </c>
      <c r="E688" t="s">
        <v>734</v>
      </c>
      <c r="F688" t="s">
        <v>47</v>
      </c>
      <c r="G688" t="s">
        <v>734</v>
      </c>
      <c r="H688" t="s">
        <v>47</v>
      </c>
    </row>
    <row r="689" spans="1:8" x14ac:dyDescent="0.35">
      <c r="A689" t="s">
        <v>735</v>
      </c>
      <c r="B689" t="s">
        <v>51</v>
      </c>
      <c r="C689" t="s">
        <v>735</v>
      </c>
      <c r="D689" t="s">
        <v>51</v>
      </c>
      <c r="E689" t="s">
        <v>735</v>
      </c>
      <c r="F689" t="s">
        <v>51</v>
      </c>
      <c r="G689" t="s">
        <v>735</v>
      </c>
      <c r="H689" t="s">
        <v>51</v>
      </c>
    </row>
    <row r="690" spans="1:8" x14ac:dyDescent="0.35">
      <c r="A690" t="s">
        <v>736</v>
      </c>
      <c r="B690" t="s">
        <v>53</v>
      </c>
      <c r="C690" t="s">
        <v>736</v>
      </c>
      <c r="D690" t="s">
        <v>53</v>
      </c>
      <c r="E690" t="s">
        <v>736</v>
      </c>
      <c r="F690" t="s">
        <v>53</v>
      </c>
      <c r="G690" t="s">
        <v>736</v>
      </c>
      <c r="H690" t="s">
        <v>53</v>
      </c>
    </row>
    <row r="691" spans="1:8" x14ac:dyDescent="0.35">
      <c r="A691" t="s">
        <v>737</v>
      </c>
      <c r="B691" t="s">
        <v>47</v>
      </c>
      <c r="C691" t="s">
        <v>737</v>
      </c>
      <c r="D691" t="s">
        <v>47</v>
      </c>
      <c r="E691" t="s">
        <v>737</v>
      </c>
      <c r="F691" t="s">
        <v>47</v>
      </c>
      <c r="G691" t="s">
        <v>737</v>
      </c>
      <c r="H691" t="s">
        <v>47</v>
      </c>
    </row>
    <row r="692" spans="1:8" x14ac:dyDescent="0.35">
      <c r="A692" t="s">
        <v>738</v>
      </c>
      <c r="B692" t="s">
        <v>47</v>
      </c>
      <c r="C692" t="s">
        <v>738</v>
      </c>
      <c r="D692" t="s">
        <v>47</v>
      </c>
      <c r="E692" t="s">
        <v>738</v>
      </c>
      <c r="F692" t="s">
        <v>47</v>
      </c>
      <c r="G692" t="s">
        <v>738</v>
      </c>
      <c r="H692" t="s">
        <v>47</v>
      </c>
    </row>
    <row r="693" spans="1:8" x14ac:dyDescent="0.35">
      <c r="A693" t="s">
        <v>739</v>
      </c>
      <c r="B693" t="s">
        <v>53</v>
      </c>
      <c r="C693" t="s">
        <v>739</v>
      </c>
      <c r="D693" t="s">
        <v>53</v>
      </c>
      <c r="E693" t="s">
        <v>739</v>
      </c>
      <c r="F693" t="s">
        <v>53</v>
      </c>
      <c r="G693" t="s">
        <v>739</v>
      </c>
      <c r="H693" t="s">
        <v>53</v>
      </c>
    </row>
    <row r="694" spans="1:8" x14ac:dyDescent="0.35">
      <c r="A694" t="s">
        <v>740</v>
      </c>
      <c r="B694" t="s">
        <v>51</v>
      </c>
      <c r="C694" t="s">
        <v>740</v>
      </c>
      <c r="D694" t="s">
        <v>51</v>
      </c>
      <c r="E694" t="s">
        <v>740</v>
      </c>
      <c r="F694" t="s">
        <v>51</v>
      </c>
      <c r="G694" t="s">
        <v>740</v>
      </c>
      <c r="H694" t="s">
        <v>51</v>
      </c>
    </row>
    <row r="695" spans="1:8" x14ac:dyDescent="0.35">
      <c r="A695" t="s">
        <v>741</v>
      </c>
      <c r="B695" t="s">
        <v>53</v>
      </c>
      <c r="C695" t="s">
        <v>741</v>
      </c>
      <c r="D695" t="s">
        <v>53</v>
      </c>
      <c r="E695" t="s">
        <v>741</v>
      </c>
      <c r="F695" t="s">
        <v>53</v>
      </c>
      <c r="G695" t="s">
        <v>741</v>
      </c>
      <c r="H695" t="s">
        <v>53</v>
      </c>
    </row>
    <row r="696" spans="1:8" x14ac:dyDescent="0.35">
      <c r="A696" t="s">
        <v>742</v>
      </c>
      <c r="B696" t="s">
        <v>47</v>
      </c>
      <c r="C696" t="s">
        <v>742</v>
      </c>
      <c r="D696" t="s">
        <v>47</v>
      </c>
      <c r="E696" t="s">
        <v>742</v>
      </c>
      <c r="F696" t="s">
        <v>47</v>
      </c>
      <c r="G696" t="s">
        <v>742</v>
      </c>
      <c r="H696" t="s">
        <v>47</v>
      </c>
    </row>
    <row r="697" spans="1:8" x14ac:dyDescent="0.35">
      <c r="A697" t="s">
        <v>743</v>
      </c>
      <c r="B697" t="s">
        <v>51</v>
      </c>
      <c r="C697" t="s">
        <v>743</v>
      </c>
      <c r="D697" t="s">
        <v>51</v>
      </c>
      <c r="E697" t="s">
        <v>743</v>
      </c>
      <c r="F697" t="s">
        <v>51</v>
      </c>
      <c r="G697" t="s">
        <v>743</v>
      </c>
      <c r="H697" t="s">
        <v>51</v>
      </c>
    </row>
    <row r="698" spans="1:8" x14ac:dyDescent="0.35">
      <c r="A698" t="s">
        <v>744</v>
      </c>
      <c r="B698" t="s">
        <v>47</v>
      </c>
      <c r="C698" t="s">
        <v>744</v>
      </c>
      <c r="D698" t="s">
        <v>47</v>
      </c>
      <c r="E698" t="s">
        <v>744</v>
      </c>
      <c r="F698" t="s">
        <v>47</v>
      </c>
      <c r="G698" t="s">
        <v>744</v>
      </c>
      <c r="H698" t="s">
        <v>47</v>
      </c>
    </row>
    <row r="699" spans="1:8" x14ac:dyDescent="0.35">
      <c r="A699" t="s">
        <v>745</v>
      </c>
      <c r="B699" t="s">
        <v>44</v>
      </c>
      <c r="C699" t="s">
        <v>745</v>
      </c>
      <c r="D699" t="s">
        <v>44</v>
      </c>
      <c r="E699" t="s">
        <v>745</v>
      </c>
      <c r="F699" t="s">
        <v>44</v>
      </c>
      <c r="G699" t="s">
        <v>745</v>
      </c>
      <c r="H699" t="s">
        <v>44</v>
      </c>
    </row>
    <row r="700" spans="1:8" x14ac:dyDescent="0.35">
      <c r="A700" t="s">
        <v>746</v>
      </c>
      <c r="B700" t="s">
        <v>53</v>
      </c>
      <c r="C700" t="s">
        <v>746</v>
      </c>
      <c r="D700" t="s">
        <v>53</v>
      </c>
      <c r="E700" t="s">
        <v>746</v>
      </c>
      <c r="F700" t="s">
        <v>53</v>
      </c>
      <c r="G700" t="s">
        <v>746</v>
      </c>
      <c r="H700" t="s">
        <v>53</v>
      </c>
    </row>
    <row r="701" spans="1:8" x14ac:dyDescent="0.35">
      <c r="A701" t="s">
        <v>747</v>
      </c>
      <c r="B701" t="s">
        <v>44</v>
      </c>
      <c r="C701" t="s">
        <v>747</v>
      </c>
      <c r="D701" t="s">
        <v>44</v>
      </c>
      <c r="E701" t="s">
        <v>747</v>
      </c>
      <c r="F701" t="s">
        <v>44</v>
      </c>
      <c r="G701" t="s">
        <v>747</v>
      </c>
      <c r="H701" t="s">
        <v>44</v>
      </c>
    </row>
    <row r="702" spans="1:8" x14ac:dyDescent="0.35">
      <c r="A702" t="s">
        <v>748</v>
      </c>
      <c r="B702" t="s">
        <v>44</v>
      </c>
      <c r="C702" t="s">
        <v>748</v>
      </c>
      <c r="D702" t="s">
        <v>44</v>
      </c>
      <c r="E702" t="s">
        <v>748</v>
      </c>
      <c r="F702" t="s">
        <v>44</v>
      </c>
      <c r="G702" t="s">
        <v>748</v>
      </c>
      <c r="H702" t="s">
        <v>44</v>
      </c>
    </row>
    <row r="703" spans="1:8" x14ac:dyDescent="0.35">
      <c r="A703" t="s">
        <v>749</v>
      </c>
      <c r="B703" t="s">
        <v>44</v>
      </c>
      <c r="C703" t="s">
        <v>749</v>
      </c>
      <c r="D703" t="s">
        <v>44</v>
      </c>
      <c r="E703" t="s">
        <v>749</v>
      </c>
      <c r="F703" t="s">
        <v>44</v>
      </c>
      <c r="G703" t="s">
        <v>749</v>
      </c>
      <c r="H703" t="s">
        <v>44</v>
      </c>
    </row>
    <row r="704" spans="1:8" x14ac:dyDescent="0.35">
      <c r="A704" t="s">
        <v>750</v>
      </c>
      <c r="B704" t="s">
        <v>53</v>
      </c>
      <c r="C704" t="s">
        <v>750</v>
      </c>
      <c r="D704" t="s">
        <v>53</v>
      </c>
      <c r="E704" t="s">
        <v>750</v>
      </c>
      <c r="F704" t="s">
        <v>53</v>
      </c>
      <c r="G704" t="s">
        <v>750</v>
      </c>
      <c r="H704" t="s">
        <v>53</v>
      </c>
    </row>
    <row r="705" spans="1:8" x14ac:dyDescent="0.35">
      <c r="A705" t="s">
        <v>751</v>
      </c>
      <c r="B705" t="s">
        <v>44</v>
      </c>
      <c r="C705" t="s">
        <v>751</v>
      </c>
      <c r="D705" t="s">
        <v>44</v>
      </c>
      <c r="E705" t="s">
        <v>751</v>
      </c>
      <c r="F705" t="s">
        <v>44</v>
      </c>
      <c r="G705" t="s">
        <v>751</v>
      </c>
      <c r="H705" t="s">
        <v>44</v>
      </c>
    </row>
    <row r="706" spans="1:8" x14ac:dyDescent="0.35">
      <c r="A706" t="s">
        <v>752</v>
      </c>
      <c r="B706" t="s">
        <v>47</v>
      </c>
      <c r="C706" t="s">
        <v>752</v>
      </c>
      <c r="D706" t="s">
        <v>47</v>
      </c>
      <c r="E706" t="s">
        <v>752</v>
      </c>
      <c r="F706" t="s">
        <v>47</v>
      </c>
      <c r="G706" t="s">
        <v>752</v>
      </c>
      <c r="H706" t="s">
        <v>47</v>
      </c>
    </row>
    <row r="707" spans="1:8" x14ac:dyDescent="0.35">
      <c r="A707" t="s">
        <v>753</v>
      </c>
      <c r="B707" t="s">
        <v>47</v>
      </c>
      <c r="C707" t="s">
        <v>753</v>
      </c>
      <c r="D707" t="s">
        <v>47</v>
      </c>
      <c r="E707" t="s">
        <v>753</v>
      </c>
      <c r="F707" t="s">
        <v>47</v>
      </c>
      <c r="G707" t="s">
        <v>753</v>
      </c>
      <c r="H707" t="s">
        <v>47</v>
      </c>
    </row>
    <row r="708" spans="1:8" x14ac:dyDescent="0.35">
      <c r="A708" t="s">
        <v>754</v>
      </c>
      <c r="B708" t="s">
        <v>51</v>
      </c>
      <c r="C708" t="s">
        <v>754</v>
      </c>
      <c r="D708" t="s">
        <v>51</v>
      </c>
      <c r="E708" t="s">
        <v>754</v>
      </c>
      <c r="F708" t="s">
        <v>51</v>
      </c>
      <c r="G708" t="s">
        <v>754</v>
      </c>
      <c r="H708" t="s">
        <v>51</v>
      </c>
    </row>
    <row r="709" spans="1:8" x14ac:dyDescent="0.35">
      <c r="A709" t="s">
        <v>755</v>
      </c>
      <c r="B709" t="s">
        <v>51</v>
      </c>
      <c r="C709" t="s">
        <v>755</v>
      </c>
      <c r="D709" t="s">
        <v>51</v>
      </c>
      <c r="E709" t="s">
        <v>755</v>
      </c>
      <c r="F709" t="s">
        <v>51</v>
      </c>
      <c r="G709" t="s">
        <v>755</v>
      </c>
      <c r="H709" t="s">
        <v>51</v>
      </c>
    </row>
    <row r="710" spans="1:8" x14ac:dyDescent="0.35">
      <c r="A710" t="s">
        <v>756</v>
      </c>
      <c r="B710" t="s">
        <v>47</v>
      </c>
      <c r="C710" t="s">
        <v>756</v>
      </c>
      <c r="D710" t="s">
        <v>47</v>
      </c>
      <c r="E710" t="s">
        <v>756</v>
      </c>
      <c r="F710" t="s">
        <v>47</v>
      </c>
      <c r="G710" t="s">
        <v>756</v>
      </c>
      <c r="H710" t="s">
        <v>47</v>
      </c>
    </row>
    <row r="711" spans="1:8" x14ac:dyDescent="0.35">
      <c r="A711" t="s">
        <v>757</v>
      </c>
      <c r="B711" t="s">
        <v>51</v>
      </c>
      <c r="C711" t="s">
        <v>757</v>
      </c>
      <c r="D711" t="s">
        <v>51</v>
      </c>
      <c r="E711" t="s">
        <v>757</v>
      </c>
      <c r="F711" t="s">
        <v>51</v>
      </c>
      <c r="G711" t="s">
        <v>757</v>
      </c>
      <c r="H711" t="s">
        <v>51</v>
      </c>
    </row>
    <row r="712" spans="1:8" x14ac:dyDescent="0.35">
      <c r="A712" t="s">
        <v>758</v>
      </c>
      <c r="B712" t="s">
        <v>53</v>
      </c>
      <c r="C712" t="s">
        <v>758</v>
      </c>
      <c r="D712" t="s">
        <v>53</v>
      </c>
      <c r="E712" t="s">
        <v>758</v>
      </c>
      <c r="F712" t="s">
        <v>53</v>
      </c>
      <c r="G712" t="s">
        <v>758</v>
      </c>
      <c r="H712" t="s">
        <v>53</v>
      </c>
    </row>
    <row r="713" spans="1:8" x14ac:dyDescent="0.35">
      <c r="A713" t="s">
        <v>759</v>
      </c>
      <c r="B713" t="s">
        <v>44</v>
      </c>
      <c r="C713" t="s">
        <v>759</v>
      </c>
      <c r="D713" t="s">
        <v>44</v>
      </c>
      <c r="E713" t="s">
        <v>759</v>
      </c>
      <c r="F713" t="s">
        <v>44</v>
      </c>
      <c r="G713" t="s">
        <v>759</v>
      </c>
      <c r="H713" t="s">
        <v>44</v>
      </c>
    </row>
    <row r="714" spans="1:8" x14ac:dyDescent="0.35">
      <c r="A714" t="s">
        <v>760</v>
      </c>
      <c r="B714" t="s">
        <v>47</v>
      </c>
      <c r="C714" t="s">
        <v>760</v>
      </c>
      <c r="D714" t="s">
        <v>47</v>
      </c>
      <c r="E714" t="s">
        <v>760</v>
      </c>
      <c r="F714" t="s">
        <v>47</v>
      </c>
      <c r="G714" t="s">
        <v>760</v>
      </c>
      <c r="H714" t="s">
        <v>47</v>
      </c>
    </row>
    <row r="715" spans="1:8" x14ac:dyDescent="0.35">
      <c r="A715" t="s">
        <v>761</v>
      </c>
      <c r="B715" t="s">
        <v>57</v>
      </c>
      <c r="C715" t="s">
        <v>761</v>
      </c>
      <c r="D715" t="s">
        <v>57</v>
      </c>
      <c r="E715" t="s">
        <v>761</v>
      </c>
      <c r="F715" t="s">
        <v>57</v>
      </c>
      <c r="G715" t="s">
        <v>761</v>
      </c>
      <c r="H715" t="s">
        <v>57</v>
      </c>
    </row>
    <row r="716" spans="1:8" x14ac:dyDescent="0.35">
      <c r="A716" t="s">
        <v>762</v>
      </c>
      <c r="B716" t="s">
        <v>57</v>
      </c>
      <c r="C716" t="s">
        <v>762</v>
      </c>
      <c r="D716" t="s">
        <v>57</v>
      </c>
      <c r="E716" t="s">
        <v>762</v>
      </c>
      <c r="F716" t="s">
        <v>57</v>
      </c>
      <c r="G716" t="s">
        <v>762</v>
      </c>
      <c r="H716" t="s">
        <v>57</v>
      </c>
    </row>
    <row r="717" spans="1:8" x14ac:dyDescent="0.35">
      <c r="A717" t="s">
        <v>763</v>
      </c>
      <c r="B717" t="s">
        <v>47</v>
      </c>
      <c r="C717" t="s">
        <v>763</v>
      </c>
      <c r="D717" t="s">
        <v>47</v>
      </c>
      <c r="E717" t="s">
        <v>763</v>
      </c>
      <c r="F717" t="s">
        <v>47</v>
      </c>
      <c r="G717" t="s">
        <v>763</v>
      </c>
      <c r="H717" t="s">
        <v>47</v>
      </c>
    </row>
    <row r="718" spans="1:8" x14ac:dyDescent="0.35">
      <c r="A718" t="s">
        <v>764</v>
      </c>
      <c r="B718" t="s">
        <v>47</v>
      </c>
      <c r="C718" t="s">
        <v>764</v>
      </c>
      <c r="D718" t="s">
        <v>47</v>
      </c>
      <c r="E718" t="s">
        <v>764</v>
      </c>
      <c r="F718" t="s">
        <v>47</v>
      </c>
      <c r="G718" t="s">
        <v>764</v>
      </c>
      <c r="H718" t="s">
        <v>47</v>
      </c>
    </row>
    <row r="719" spans="1:8" x14ac:dyDescent="0.35">
      <c r="A719" t="s">
        <v>765</v>
      </c>
      <c r="B719" t="s">
        <v>47</v>
      </c>
      <c r="C719" t="s">
        <v>765</v>
      </c>
      <c r="D719" t="s">
        <v>47</v>
      </c>
      <c r="E719" t="s">
        <v>765</v>
      </c>
      <c r="F719" t="s">
        <v>47</v>
      </c>
      <c r="G719" t="s">
        <v>765</v>
      </c>
      <c r="H719" t="s">
        <v>47</v>
      </c>
    </row>
    <row r="720" spans="1:8" x14ac:dyDescent="0.35">
      <c r="A720" t="s">
        <v>766</v>
      </c>
      <c r="B720" t="s">
        <v>47</v>
      </c>
      <c r="C720" t="s">
        <v>766</v>
      </c>
      <c r="D720" t="s">
        <v>47</v>
      </c>
      <c r="E720" t="s">
        <v>766</v>
      </c>
      <c r="F720" t="s">
        <v>47</v>
      </c>
      <c r="G720" t="s">
        <v>766</v>
      </c>
      <c r="H720" t="s">
        <v>47</v>
      </c>
    </row>
    <row r="721" spans="1:8" x14ac:dyDescent="0.35">
      <c r="A721" t="s">
        <v>767</v>
      </c>
      <c r="B721" t="s">
        <v>44</v>
      </c>
      <c r="C721" t="s">
        <v>767</v>
      </c>
      <c r="D721" t="s">
        <v>44</v>
      </c>
      <c r="E721" t="s">
        <v>767</v>
      </c>
      <c r="F721" t="s">
        <v>44</v>
      </c>
      <c r="G721" t="s">
        <v>767</v>
      </c>
      <c r="H721" t="s">
        <v>44</v>
      </c>
    </row>
    <row r="722" spans="1:8" x14ac:dyDescent="0.35">
      <c r="A722" t="s">
        <v>768</v>
      </c>
      <c r="B722" t="s">
        <v>47</v>
      </c>
      <c r="C722" t="s">
        <v>768</v>
      </c>
      <c r="D722" t="s">
        <v>47</v>
      </c>
      <c r="E722" t="s">
        <v>768</v>
      </c>
      <c r="F722" t="s">
        <v>47</v>
      </c>
      <c r="G722" t="s">
        <v>768</v>
      </c>
      <c r="H722" t="s">
        <v>47</v>
      </c>
    </row>
    <row r="723" spans="1:8" x14ac:dyDescent="0.35">
      <c r="A723" t="s">
        <v>769</v>
      </c>
      <c r="B723" t="s">
        <v>44</v>
      </c>
      <c r="C723" t="s">
        <v>769</v>
      </c>
      <c r="D723" t="s">
        <v>44</v>
      </c>
      <c r="E723" t="s">
        <v>769</v>
      </c>
      <c r="F723" t="s">
        <v>44</v>
      </c>
      <c r="G723" t="s">
        <v>769</v>
      </c>
      <c r="H723" t="s">
        <v>44</v>
      </c>
    </row>
    <row r="724" spans="1:8" x14ac:dyDescent="0.35">
      <c r="A724" t="s">
        <v>770</v>
      </c>
      <c r="B724" t="s">
        <v>44</v>
      </c>
      <c r="C724" t="s">
        <v>770</v>
      </c>
      <c r="D724" t="s">
        <v>44</v>
      </c>
      <c r="E724" t="s">
        <v>770</v>
      </c>
      <c r="F724" t="s">
        <v>44</v>
      </c>
      <c r="G724" t="s">
        <v>770</v>
      </c>
      <c r="H724" t="s">
        <v>44</v>
      </c>
    </row>
    <row r="725" spans="1:8" x14ac:dyDescent="0.35">
      <c r="A725" t="s">
        <v>771</v>
      </c>
      <c r="B725" t="s">
        <v>47</v>
      </c>
      <c r="C725" t="s">
        <v>771</v>
      </c>
      <c r="D725" t="s">
        <v>47</v>
      </c>
      <c r="E725" t="s">
        <v>771</v>
      </c>
      <c r="F725" t="s">
        <v>47</v>
      </c>
      <c r="G725" t="s">
        <v>771</v>
      </c>
      <c r="H725" t="s">
        <v>47</v>
      </c>
    </row>
    <row r="726" spans="1:8" x14ac:dyDescent="0.35">
      <c r="A726" t="s">
        <v>772</v>
      </c>
      <c r="B726" t="s">
        <v>44</v>
      </c>
      <c r="C726" t="s">
        <v>772</v>
      </c>
      <c r="D726" t="s">
        <v>44</v>
      </c>
      <c r="E726" t="s">
        <v>772</v>
      </c>
      <c r="F726" t="s">
        <v>44</v>
      </c>
      <c r="G726" t="s">
        <v>772</v>
      </c>
      <c r="H726" t="s">
        <v>44</v>
      </c>
    </row>
    <row r="727" spans="1:8" x14ac:dyDescent="0.35">
      <c r="A727" t="s">
        <v>773</v>
      </c>
      <c r="B727" t="s">
        <v>47</v>
      </c>
      <c r="C727" t="s">
        <v>773</v>
      </c>
      <c r="D727" t="s">
        <v>47</v>
      </c>
      <c r="E727" t="s">
        <v>773</v>
      </c>
      <c r="F727" t="s">
        <v>47</v>
      </c>
      <c r="G727" t="s">
        <v>773</v>
      </c>
      <c r="H727" t="s">
        <v>47</v>
      </c>
    </row>
    <row r="728" spans="1:8" x14ac:dyDescent="0.35">
      <c r="A728" t="s">
        <v>774</v>
      </c>
      <c r="B728" t="s">
        <v>57</v>
      </c>
      <c r="C728" t="s">
        <v>774</v>
      </c>
      <c r="D728" t="s">
        <v>57</v>
      </c>
      <c r="E728" t="s">
        <v>774</v>
      </c>
      <c r="F728" t="s">
        <v>57</v>
      </c>
      <c r="G728" t="s">
        <v>774</v>
      </c>
      <c r="H728" t="s">
        <v>57</v>
      </c>
    </row>
    <row r="729" spans="1:8" x14ac:dyDescent="0.35">
      <c r="A729" t="s">
        <v>775</v>
      </c>
      <c r="B729" t="s">
        <v>51</v>
      </c>
      <c r="C729" t="s">
        <v>775</v>
      </c>
      <c r="D729" t="s">
        <v>51</v>
      </c>
      <c r="E729" t="s">
        <v>775</v>
      </c>
      <c r="F729" t="s">
        <v>51</v>
      </c>
      <c r="G729" t="s">
        <v>775</v>
      </c>
      <c r="H729" t="s">
        <v>51</v>
      </c>
    </row>
    <row r="730" spans="1:8" x14ac:dyDescent="0.35">
      <c r="A730" t="s">
        <v>776</v>
      </c>
      <c r="B730" t="s">
        <v>47</v>
      </c>
      <c r="C730" t="s">
        <v>776</v>
      </c>
      <c r="D730" t="s">
        <v>47</v>
      </c>
      <c r="E730" t="s">
        <v>776</v>
      </c>
      <c r="F730" t="s">
        <v>47</v>
      </c>
      <c r="G730" t="s">
        <v>776</v>
      </c>
      <c r="H730" t="s">
        <v>47</v>
      </c>
    </row>
    <row r="731" spans="1:8" x14ac:dyDescent="0.35">
      <c r="A731" t="s">
        <v>777</v>
      </c>
      <c r="B731" t="s">
        <v>44</v>
      </c>
      <c r="C731" t="s">
        <v>777</v>
      </c>
      <c r="D731" t="s">
        <v>44</v>
      </c>
      <c r="E731" t="s">
        <v>777</v>
      </c>
      <c r="F731" t="s">
        <v>44</v>
      </c>
      <c r="G731" t="s">
        <v>777</v>
      </c>
      <c r="H731" t="s">
        <v>44</v>
      </c>
    </row>
    <row r="732" spans="1:8" x14ac:dyDescent="0.35">
      <c r="A732" t="s">
        <v>778</v>
      </c>
      <c r="B732" t="s">
        <v>57</v>
      </c>
      <c r="C732" t="s">
        <v>778</v>
      </c>
      <c r="D732" t="s">
        <v>57</v>
      </c>
      <c r="E732" t="s">
        <v>778</v>
      </c>
      <c r="F732" t="s">
        <v>57</v>
      </c>
      <c r="G732" t="s">
        <v>778</v>
      </c>
      <c r="H732" t="s">
        <v>57</v>
      </c>
    </row>
    <row r="733" spans="1:8" x14ac:dyDescent="0.35">
      <c r="A733" t="s">
        <v>779</v>
      </c>
      <c r="B733" t="s">
        <v>44</v>
      </c>
      <c r="C733" t="s">
        <v>779</v>
      </c>
      <c r="D733" t="s">
        <v>44</v>
      </c>
      <c r="E733" t="s">
        <v>779</v>
      </c>
      <c r="F733" t="s">
        <v>44</v>
      </c>
      <c r="G733" t="s">
        <v>779</v>
      </c>
      <c r="H733" t="s">
        <v>44</v>
      </c>
    </row>
    <row r="734" spans="1:8" x14ac:dyDescent="0.35">
      <c r="A734" t="s">
        <v>780</v>
      </c>
      <c r="B734" t="s">
        <v>47</v>
      </c>
      <c r="C734" t="s">
        <v>780</v>
      </c>
      <c r="D734" t="s">
        <v>47</v>
      </c>
      <c r="E734" t="s">
        <v>780</v>
      </c>
      <c r="F734" t="s">
        <v>47</v>
      </c>
      <c r="G734" t="s">
        <v>780</v>
      </c>
      <c r="H734" t="s">
        <v>47</v>
      </c>
    </row>
    <row r="735" spans="1:8" x14ac:dyDescent="0.35">
      <c r="A735" t="s">
        <v>781</v>
      </c>
      <c r="B735" t="s">
        <v>51</v>
      </c>
      <c r="C735" t="s">
        <v>781</v>
      </c>
      <c r="D735" t="s">
        <v>51</v>
      </c>
      <c r="E735" t="s">
        <v>781</v>
      </c>
      <c r="F735" t="s">
        <v>51</v>
      </c>
      <c r="G735" t="s">
        <v>781</v>
      </c>
      <c r="H735" t="s">
        <v>51</v>
      </c>
    </row>
    <row r="736" spans="1:8" x14ac:dyDescent="0.35">
      <c r="A736" t="s">
        <v>782</v>
      </c>
      <c r="B736" t="s">
        <v>44</v>
      </c>
      <c r="C736" t="s">
        <v>782</v>
      </c>
      <c r="D736" t="s">
        <v>44</v>
      </c>
      <c r="E736" t="s">
        <v>782</v>
      </c>
      <c r="F736" t="s">
        <v>44</v>
      </c>
      <c r="G736" t="s">
        <v>782</v>
      </c>
      <c r="H736" t="s">
        <v>44</v>
      </c>
    </row>
    <row r="737" spans="1:8" x14ac:dyDescent="0.35">
      <c r="A737" t="s">
        <v>783</v>
      </c>
      <c r="B737" t="s">
        <v>57</v>
      </c>
      <c r="C737" t="s">
        <v>783</v>
      </c>
      <c r="D737" t="s">
        <v>57</v>
      </c>
      <c r="E737" t="s">
        <v>783</v>
      </c>
      <c r="F737" t="s">
        <v>57</v>
      </c>
      <c r="G737" t="s">
        <v>783</v>
      </c>
      <c r="H737" t="s">
        <v>57</v>
      </c>
    </row>
    <row r="738" spans="1:8" x14ac:dyDescent="0.35">
      <c r="A738" t="s">
        <v>784</v>
      </c>
      <c r="B738" t="s">
        <v>44</v>
      </c>
      <c r="C738" t="s">
        <v>784</v>
      </c>
      <c r="D738" t="s">
        <v>44</v>
      </c>
      <c r="E738" t="s">
        <v>784</v>
      </c>
      <c r="F738" t="s">
        <v>44</v>
      </c>
      <c r="G738" t="s">
        <v>784</v>
      </c>
      <c r="H738" t="s">
        <v>44</v>
      </c>
    </row>
    <row r="739" spans="1:8" x14ac:dyDescent="0.35">
      <c r="A739" t="s">
        <v>785</v>
      </c>
      <c r="B739" t="s">
        <v>47</v>
      </c>
      <c r="C739" t="s">
        <v>785</v>
      </c>
      <c r="D739" t="s">
        <v>47</v>
      </c>
      <c r="E739" t="s">
        <v>785</v>
      </c>
      <c r="F739" t="s">
        <v>47</v>
      </c>
      <c r="G739" t="s">
        <v>785</v>
      </c>
      <c r="H739" t="s">
        <v>47</v>
      </c>
    </row>
    <row r="740" spans="1:8" x14ac:dyDescent="0.35">
      <c r="A740" t="s">
        <v>786</v>
      </c>
      <c r="B740" t="s">
        <v>47</v>
      </c>
      <c r="C740" t="s">
        <v>786</v>
      </c>
      <c r="D740" t="s">
        <v>47</v>
      </c>
      <c r="E740" t="s">
        <v>786</v>
      </c>
      <c r="F740" t="s">
        <v>47</v>
      </c>
      <c r="G740" t="s">
        <v>786</v>
      </c>
      <c r="H740" t="s">
        <v>47</v>
      </c>
    </row>
    <row r="741" spans="1:8" x14ac:dyDescent="0.35">
      <c r="A741" t="s">
        <v>787</v>
      </c>
      <c r="B741" t="s">
        <v>53</v>
      </c>
      <c r="C741" t="s">
        <v>787</v>
      </c>
      <c r="D741" t="s">
        <v>53</v>
      </c>
      <c r="E741" t="s">
        <v>787</v>
      </c>
      <c r="F741" t="s">
        <v>53</v>
      </c>
      <c r="G741" t="s">
        <v>787</v>
      </c>
      <c r="H741" t="s">
        <v>53</v>
      </c>
    </row>
    <row r="742" spans="1:8" x14ac:dyDescent="0.35">
      <c r="A742" t="s">
        <v>788</v>
      </c>
      <c r="B742" t="s">
        <v>44</v>
      </c>
      <c r="C742" t="s">
        <v>788</v>
      </c>
      <c r="D742" t="s">
        <v>44</v>
      </c>
      <c r="E742" t="s">
        <v>788</v>
      </c>
      <c r="F742" t="s">
        <v>44</v>
      </c>
      <c r="G742" t="s">
        <v>788</v>
      </c>
      <c r="H742" t="s">
        <v>44</v>
      </c>
    </row>
    <row r="743" spans="1:8" x14ac:dyDescent="0.35">
      <c r="A743" t="s">
        <v>789</v>
      </c>
      <c r="B743" t="s">
        <v>51</v>
      </c>
      <c r="C743" t="s">
        <v>789</v>
      </c>
      <c r="D743" t="s">
        <v>51</v>
      </c>
      <c r="E743" t="s">
        <v>789</v>
      </c>
      <c r="F743" t="s">
        <v>51</v>
      </c>
      <c r="G743" t="s">
        <v>789</v>
      </c>
      <c r="H743" t="s">
        <v>51</v>
      </c>
    </row>
    <row r="744" spans="1:8" x14ac:dyDescent="0.35">
      <c r="A744" t="s">
        <v>790</v>
      </c>
      <c r="B744" t="s">
        <v>47</v>
      </c>
      <c r="C744" t="s">
        <v>790</v>
      </c>
      <c r="D744" t="s">
        <v>47</v>
      </c>
      <c r="E744" t="s">
        <v>790</v>
      </c>
      <c r="F744" t="s">
        <v>47</v>
      </c>
      <c r="G744" t="s">
        <v>790</v>
      </c>
      <c r="H744" t="s">
        <v>47</v>
      </c>
    </row>
    <row r="745" spans="1:8" x14ac:dyDescent="0.35">
      <c r="A745" t="s">
        <v>791</v>
      </c>
      <c r="B745" t="s">
        <v>47</v>
      </c>
      <c r="C745" t="s">
        <v>791</v>
      </c>
      <c r="D745" t="s">
        <v>47</v>
      </c>
      <c r="E745" t="s">
        <v>791</v>
      </c>
      <c r="F745" t="s">
        <v>47</v>
      </c>
      <c r="G745" t="s">
        <v>791</v>
      </c>
      <c r="H745" t="s">
        <v>47</v>
      </c>
    </row>
    <row r="746" spans="1:8" x14ac:dyDescent="0.35">
      <c r="A746" t="s">
        <v>792</v>
      </c>
      <c r="B746" t="s">
        <v>57</v>
      </c>
      <c r="C746" t="s">
        <v>792</v>
      </c>
      <c r="D746" t="s">
        <v>57</v>
      </c>
      <c r="E746" t="s">
        <v>792</v>
      </c>
      <c r="F746" t="s">
        <v>57</v>
      </c>
      <c r="G746" t="s">
        <v>792</v>
      </c>
      <c r="H746" t="s">
        <v>57</v>
      </c>
    </row>
    <row r="747" spans="1:8" x14ac:dyDescent="0.35">
      <c r="A747" t="s">
        <v>793</v>
      </c>
      <c r="B747" t="s">
        <v>44</v>
      </c>
      <c r="C747" t="s">
        <v>793</v>
      </c>
      <c r="D747" t="s">
        <v>44</v>
      </c>
      <c r="E747" t="s">
        <v>793</v>
      </c>
      <c r="F747" t="s">
        <v>44</v>
      </c>
      <c r="G747" t="s">
        <v>793</v>
      </c>
      <c r="H747" t="s">
        <v>44</v>
      </c>
    </row>
    <row r="748" spans="1:8" x14ac:dyDescent="0.35">
      <c r="A748" t="s">
        <v>794</v>
      </c>
      <c r="B748" t="s">
        <v>47</v>
      </c>
      <c r="C748" t="s">
        <v>794</v>
      </c>
      <c r="D748" t="s">
        <v>47</v>
      </c>
      <c r="E748" t="s">
        <v>794</v>
      </c>
      <c r="F748" t="s">
        <v>47</v>
      </c>
      <c r="G748" t="s">
        <v>794</v>
      </c>
      <c r="H748" t="s">
        <v>47</v>
      </c>
    </row>
    <row r="749" spans="1:8" x14ac:dyDescent="0.35">
      <c r="A749" t="s">
        <v>795</v>
      </c>
      <c r="B749" t="s">
        <v>53</v>
      </c>
      <c r="C749" t="s">
        <v>795</v>
      </c>
      <c r="D749" t="s">
        <v>53</v>
      </c>
      <c r="E749" t="s">
        <v>795</v>
      </c>
      <c r="F749" t="s">
        <v>53</v>
      </c>
      <c r="G749" t="s">
        <v>795</v>
      </c>
      <c r="H749" t="s">
        <v>53</v>
      </c>
    </row>
    <row r="750" spans="1:8" x14ac:dyDescent="0.35">
      <c r="A750" t="s">
        <v>796</v>
      </c>
      <c r="B750" t="s">
        <v>44</v>
      </c>
      <c r="C750" t="s">
        <v>796</v>
      </c>
      <c r="D750" t="s">
        <v>44</v>
      </c>
      <c r="E750" t="s">
        <v>796</v>
      </c>
      <c r="F750" t="s">
        <v>44</v>
      </c>
      <c r="G750" t="s">
        <v>796</v>
      </c>
      <c r="H750" t="s">
        <v>44</v>
      </c>
    </row>
    <row r="751" spans="1:8" x14ac:dyDescent="0.35">
      <c r="A751" t="s">
        <v>797</v>
      </c>
      <c r="B751" t="s">
        <v>57</v>
      </c>
      <c r="C751" t="s">
        <v>797</v>
      </c>
      <c r="D751" t="s">
        <v>57</v>
      </c>
      <c r="E751" t="s">
        <v>797</v>
      </c>
      <c r="F751" t="s">
        <v>57</v>
      </c>
      <c r="G751" t="s">
        <v>797</v>
      </c>
      <c r="H751" t="s">
        <v>57</v>
      </c>
    </row>
    <row r="752" spans="1:8" x14ac:dyDescent="0.35">
      <c r="A752" t="s">
        <v>798</v>
      </c>
      <c r="B752" t="s">
        <v>47</v>
      </c>
      <c r="C752" t="s">
        <v>798</v>
      </c>
      <c r="D752" t="s">
        <v>47</v>
      </c>
      <c r="E752" t="s">
        <v>798</v>
      </c>
      <c r="F752" t="s">
        <v>47</v>
      </c>
      <c r="G752" t="s">
        <v>798</v>
      </c>
      <c r="H752" t="s">
        <v>47</v>
      </c>
    </row>
    <row r="753" spans="1:8" x14ac:dyDescent="0.35">
      <c r="A753" t="s">
        <v>799</v>
      </c>
      <c r="B753" t="s">
        <v>47</v>
      </c>
      <c r="C753" t="s">
        <v>799</v>
      </c>
      <c r="D753" t="s">
        <v>47</v>
      </c>
      <c r="E753" t="s">
        <v>799</v>
      </c>
      <c r="F753" t="s">
        <v>47</v>
      </c>
      <c r="G753" t="s">
        <v>799</v>
      </c>
      <c r="H753" t="s">
        <v>47</v>
      </c>
    </row>
    <row r="754" spans="1:8" x14ac:dyDescent="0.35">
      <c r="A754" t="s">
        <v>800</v>
      </c>
      <c r="B754" t="s">
        <v>47</v>
      </c>
      <c r="C754" t="s">
        <v>800</v>
      </c>
      <c r="D754" t="s">
        <v>47</v>
      </c>
      <c r="E754" t="s">
        <v>800</v>
      </c>
      <c r="F754" t="s">
        <v>47</v>
      </c>
      <c r="G754" t="s">
        <v>800</v>
      </c>
      <c r="H754" t="s">
        <v>47</v>
      </c>
    </row>
    <row r="755" spans="1:8" x14ac:dyDescent="0.35">
      <c r="A755" t="s">
        <v>801</v>
      </c>
      <c r="B755" t="s">
        <v>44</v>
      </c>
      <c r="C755" t="s">
        <v>801</v>
      </c>
      <c r="D755" t="s">
        <v>44</v>
      </c>
      <c r="E755" t="s">
        <v>801</v>
      </c>
      <c r="F755" t="s">
        <v>44</v>
      </c>
      <c r="G755" t="s">
        <v>801</v>
      </c>
      <c r="H755" t="s">
        <v>44</v>
      </c>
    </row>
    <row r="756" spans="1:8" x14ac:dyDescent="0.35">
      <c r="A756" t="s">
        <v>802</v>
      </c>
      <c r="B756" t="s">
        <v>44</v>
      </c>
      <c r="C756" t="s">
        <v>802</v>
      </c>
      <c r="D756" t="s">
        <v>44</v>
      </c>
      <c r="E756" t="s">
        <v>802</v>
      </c>
      <c r="F756" t="s">
        <v>44</v>
      </c>
      <c r="G756" t="s">
        <v>802</v>
      </c>
      <c r="H756" t="s">
        <v>44</v>
      </c>
    </row>
    <row r="757" spans="1:8" x14ac:dyDescent="0.35">
      <c r="A757" t="s">
        <v>803</v>
      </c>
      <c r="B757" t="s">
        <v>44</v>
      </c>
      <c r="C757" t="s">
        <v>803</v>
      </c>
      <c r="D757" t="s">
        <v>44</v>
      </c>
      <c r="E757" t="s">
        <v>803</v>
      </c>
      <c r="F757" t="s">
        <v>44</v>
      </c>
      <c r="G757" t="s">
        <v>803</v>
      </c>
      <c r="H757" t="s">
        <v>44</v>
      </c>
    </row>
    <row r="758" spans="1:8" x14ac:dyDescent="0.35">
      <c r="A758" t="s">
        <v>804</v>
      </c>
      <c r="B758" t="s">
        <v>47</v>
      </c>
      <c r="C758" t="s">
        <v>804</v>
      </c>
      <c r="D758" t="s">
        <v>47</v>
      </c>
      <c r="E758" t="s">
        <v>804</v>
      </c>
      <c r="F758" t="s">
        <v>47</v>
      </c>
      <c r="G758" t="s">
        <v>804</v>
      </c>
      <c r="H758" t="s">
        <v>47</v>
      </c>
    </row>
    <row r="759" spans="1:8" x14ac:dyDescent="0.35">
      <c r="A759" t="s">
        <v>805</v>
      </c>
      <c r="B759" t="s">
        <v>47</v>
      </c>
      <c r="C759" t="s">
        <v>805</v>
      </c>
      <c r="D759" t="s">
        <v>47</v>
      </c>
      <c r="E759" t="s">
        <v>805</v>
      </c>
      <c r="F759" t="s">
        <v>47</v>
      </c>
      <c r="G759" t="s">
        <v>805</v>
      </c>
      <c r="H759" t="s">
        <v>47</v>
      </c>
    </row>
    <row r="760" spans="1:8" x14ac:dyDescent="0.35">
      <c r="A760" t="s">
        <v>806</v>
      </c>
      <c r="B760" t="s">
        <v>53</v>
      </c>
      <c r="C760" t="s">
        <v>806</v>
      </c>
      <c r="D760" t="s">
        <v>53</v>
      </c>
      <c r="E760" t="s">
        <v>806</v>
      </c>
      <c r="F760" t="s">
        <v>53</v>
      </c>
      <c r="G760" t="s">
        <v>806</v>
      </c>
      <c r="H760" t="s">
        <v>53</v>
      </c>
    </row>
    <row r="761" spans="1:8" x14ac:dyDescent="0.35">
      <c r="A761" t="s">
        <v>807</v>
      </c>
      <c r="B761" t="s">
        <v>44</v>
      </c>
      <c r="C761" t="s">
        <v>807</v>
      </c>
      <c r="D761" t="s">
        <v>44</v>
      </c>
      <c r="E761" t="s">
        <v>807</v>
      </c>
      <c r="F761" t="s">
        <v>44</v>
      </c>
      <c r="G761" t="s">
        <v>807</v>
      </c>
      <c r="H761" t="s">
        <v>44</v>
      </c>
    </row>
    <row r="762" spans="1:8" x14ac:dyDescent="0.35">
      <c r="A762" t="s">
        <v>808</v>
      </c>
      <c r="B762" t="s">
        <v>47</v>
      </c>
      <c r="C762" t="s">
        <v>808</v>
      </c>
      <c r="D762" t="s">
        <v>47</v>
      </c>
      <c r="E762" t="s">
        <v>808</v>
      </c>
      <c r="F762" t="s">
        <v>47</v>
      </c>
      <c r="G762" t="s">
        <v>808</v>
      </c>
      <c r="H762" t="s">
        <v>47</v>
      </c>
    </row>
    <row r="763" spans="1:8" x14ac:dyDescent="0.35">
      <c r="A763" t="s">
        <v>809</v>
      </c>
      <c r="B763" t="s">
        <v>47</v>
      </c>
      <c r="C763" t="s">
        <v>809</v>
      </c>
      <c r="D763" t="s">
        <v>47</v>
      </c>
      <c r="E763" t="s">
        <v>809</v>
      </c>
      <c r="F763" t="s">
        <v>47</v>
      </c>
      <c r="G763" t="s">
        <v>809</v>
      </c>
      <c r="H763" t="s">
        <v>47</v>
      </c>
    </row>
    <row r="764" spans="1:8" x14ac:dyDescent="0.35">
      <c r="A764" t="s">
        <v>810</v>
      </c>
      <c r="B764" t="s">
        <v>47</v>
      </c>
      <c r="C764" t="s">
        <v>810</v>
      </c>
      <c r="D764" t="s">
        <v>47</v>
      </c>
      <c r="E764" t="s">
        <v>810</v>
      </c>
      <c r="F764" t="s">
        <v>47</v>
      </c>
      <c r="G764" t="s">
        <v>810</v>
      </c>
      <c r="H764" t="s">
        <v>47</v>
      </c>
    </row>
    <row r="765" spans="1:8" x14ac:dyDescent="0.35">
      <c r="A765" t="s">
        <v>811</v>
      </c>
      <c r="B765" t="s">
        <v>53</v>
      </c>
      <c r="C765" t="s">
        <v>811</v>
      </c>
      <c r="D765" t="s">
        <v>53</v>
      </c>
      <c r="E765" t="s">
        <v>811</v>
      </c>
      <c r="F765" t="s">
        <v>53</v>
      </c>
      <c r="G765" t="s">
        <v>811</v>
      </c>
      <c r="H765" t="s">
        <v>53</v>
      </c>
    </row>
    <row r="766" spans="1:8" x14ac:dyDescent="0.35">
      <c r="A766" t="s">
        <v>812</v>
      </c>
      <c r="B766" t="s">
        <v>51</v>
      </c>
      <c r="C766" t="s">
        <v>812</v>
      </c>
      <c r="D766" t="s">
        <v>51</v>
      </c>
      <c r="E766" t="s">
        <v>812</v>
      </c>
      <c r="F766" t="s">
        <v>51</v>
      </c>
      <c r="G766" t="s">
        <v>812</v>
      </c>
      <c r="H766" t="s">
        <v>51</v>
      </c>
    </row>
    <row r="767" spans="1:8" x14ac:dyDescent="0.35">
      <c r="A767" t="s">
        <v>813</v>
      </c>
      <c r="B767" t="s">
        <v>47</v>
      </c>
      <c r="C767" t="s">
        <v>813</v>
      </c>
      <c r="D767" t="s">
        <v>47</v>
      </c>
      <c r="E767" t="s">
        <v>813</v>
      </c>
      <c r="F767" t="s">
        <v>47</v>
      </c>
      <c r="G767" t="s">
        <v>813</v>
      </c>
      <c r="H767" t="s">
        <v>47</v>
      </c>
    </row>
    <row r="768" spans="1:8" x14ac:dyDescent="0.35">
      <c r="A768" t="s">
        <v>814</v>
      </c>
      <c r="B768" t="s">
        <v>44</v>
      </c>
      <c r="C768" t="s">
        <v>814</v>
      </c>
      <c r="D768" t="s">
        <v>44</v>
      </c>
      <c r="E768" t="s">
        <v>814</v>
      </c>
      <c r="F768" t="s">
        <v>44</v>
      </c>
      <c r="G768" t="s">
        <v>814</v>
      </c>
      <c r="H768" t="s">
        <v>44</v>
      </c>
    </row>
    <row r="769" spans="1:8" x14ac:dyDescent="0.35">
      <c r="A769" t="s">
        <v>815</v>
      </c>
      <c r="B769" t="s">
        <v>44</v>
      </c>
      <c r="C769" t="s">
        <v>815</v>
      </c>
      <c r="D769" t="s">
        <v>44</v>
      </c>
      <c r="E769" t="s">
        <v>815</v>
      </c>
      <c r="F769" t="s">
        <v>44</v>
      </c>
      <c r="G769" t="s">
        <v>815</v>
      </c>
      <c r="H769" t="s">
        <v>44</v>
      </c>
    </row>
    <row r="770" spans="1:8" x14ac:dyDescent="0.35">
      <c r="A770" t="s">
        <v>816</v>
      </c>
      <c r="B770" t="s">
        <v>51</v>
      </c>
      <c r="C770" t="s">
        <v>816</v>
      </c>
      <c r="D770" t="s">
        <v>51</v>
      </c>
      <c r="E770" t="s">
        <v>816</v>
      </c>
      <c r="F770" t="s">
        <v>51</v>
      </c>
      <c r="G770" t="s">
        <v>816</v>
      </c>
      <c r="H770" t="s">
        <v>51</v>
      </c>
    </row>
    <row r="771" spans="1:8" x14ac:dyDescent="0.35">
      <c r="A771" t="s">
        <v>817</v>
      </c>
      <c r="B771" t="s">
        <v>51</v>
      </c>
      <c r="C771" t="s">
        <v>817</v>
      </c>
      <c r="D771" t="s">
        <v>51</v>
      </c>
      <c r="E771" t="s">
        <v>817</v>
      </c>
      <c r="F771" t="s">
        <v>51</v>
      </c>
      <c r="G771" t="s">
        <v>817</v>
      </c>
      <c r="H771" t="s">
        <v>51</v>
      </c>
    </row>
    <row r="772" spans="1:8" x14ac:dyDescent="0.35">
      <c r="A772" t="s">
        <v>818</v>
      </c>
      <c r="B772" t="s">
        <v>44</v>
      </c>
      <c r="C772" t="s">
        <v>818</v>
      </c>
      <c r="D772" t="s">
        <v>44</v>
      </c>
      <c r="E772" t="s">
        <v>818</v>
      </c>
      <c r="F772" t="s">
        <v>44</v>
      </c>
      <c r="G772" t="s">
        <v>818</v>
      </c>
      <c r="H772" t="s">
        <v>44</v>
      </c>
    </row>
    <row r="773" spans="1:8" x14ac:dyDescent="0.35">
      <c r="A773" t="s">
        <v>819</v>
      </c>
      <c r="B773" t="s">
        <v>47</v>
      </c>
      <c r="C773" t="s">
        <v>819</v>
      </c>
      <c r="D773" t="s">
        <v>47</v>
      </c>
      <c r="E773" t="s">
        <v>819</v>
      </c>
      <c r="F773" t="s">
        <v>47</v>
      </c>
      <c r="G773" t="s">
        <v>819</v>
      </c>
      <c r="H773" t="s">
        <v>47</v>
      </c>
    </row>
    <row r="774" spans="1:8" x14ac:dyDescent="0.35">
      <c r="A774" t="s">
        <v>820</v>
      </c>
      <c r="B774" t="s">
        <v>47</v>
      </c>
      <c r="C774" t="s">
        <v>820</v>
      </c>
      <c r="D774" t="s">
        <v>47</v>
      </c>
      <c r="E774" t="s">
        <v>820</v>
      </c>
      <c r="F774" t="s">
        <v>47</v>
      </c>
      <c r="G774" t="s">
        <v>820</v>
      </c>
      <c r="H774" t="s">
        <v>47</v>
      </c>
    </row>
    <row r="775" spans="1:8" x14ac:dyDescent="0.35">
      <c r="A775" t="s">
        <v>821</v>
      </c>
      <c r="B775" t="s">
        <v>53</v>
      </c>
      <c r="C775" t="s">
        <v>821</v>
      </c>
      <c r="D775" t="s">
        <v>53</v>
      </c>
      <c r="E775" t="s">
        <v>821</v>
      </c>
      <c r="F775" t="s">
        <v>53</v>
      </c>
      <c r="G775" t="s">
        <v>821</v>
      </c>
      <c r="H775" t="s">
        <v>53</v>
      </c>
    </row>
    <row r="776" spans="1:8" x14ac:dyDescent="0.35">
      <c r="A776" t="s">
        <v>822</v>
      </c>
      <c r="B776" t="s">
        <v>53</v>
      </c>
      <c r="C776" t="s">
        <v>822</v>
      </c>
      <c r="D776" t="s">
        <v>53</v>
      </c>
      <c r="E776" t="s">
        <v>822</v>
      </c>
      <c r="F776" t="s">
        <v>53</v>
      </c>
      <c r="G776" t="s">
        <v>822</v>
      </c>
      <c r="H776" t="s">
        <v>53</v>
      </c>
    </row>
    <row r="777" spans="1:8" x14ac:dyDescent="0.35">
      <c r="A777" t="s">
        <v>823</v>
      </c>
      <c r="B777" t="s">
        <v>44</v>
      </c>
      <c r="C777" t="s">
        <v>823</v>
      </c>
      <c r="D777" t="s">
        <v>44</v>
      </c>
      <c r="E777" t="s">
        <v>823</v>
      </c>
      <c r="F777" t="s">
        <v>44</v>
      </c>
      <c r="G777" t="s">
        <v>823</v>
      </c>
      <c r="H777" t="s">
        <v>44</v>
      </c>
    </row>
    <row r="778" spans="1:8" x14ac:dyDescent="0.35">
      <c r="A778" t="s">
        <v>824</v>
      </c>
      <c r="B778" t="s">
        <v>44</v>
      </c>
      <c r="C778" t="s">
        <v>824</v>
      </c>
      <c r="D778" t="s">
        <v>44</v>
      </c>
      <c r="E778" t="s">
        <v>824</v>
      </c>
      <c r="F778" t="s">
        <v>44</v>
      </c>
      <c r="G778" t="s">
        <v>824</v>
      </c>
      <c r="H778" t="s">
        <v>44</v>
      </c>
    </row>
    <row r="779" spans="1:8" x14ac:dyDescent="0.35">
      <c r="A779" t="s">
        <v>825</v>
      </c>
      <c r="B779" t="s">
        <v>47</v>
      </c>
      <c r="C779" t="s">
        <v>825</v>
      </c>
      <c r="D779" t="s">
        <v>47</v>
      </c>
      <c r="E779" t="s">
        <v>825</v>
      </c>
      <c r="F779" t="s">
        <v>47</v>
      </c>
      <c r="G779" t="s">
        <v>825</v>
      </c>
      <c r="H779" t="s">
        <v>47</v>
      </c>
    </row>
    <row r="780" spans="1:8" x14ac:dyDescent="0.35">
      <c r="A780" t="s">
        <v>826</v>
      </c>
      <c r="B780" t="s">
        <v>53</v>
      </c>
      <c r="C780" t="s">
        <v>826</v>
      </c>
      <c r="D780" t="s">
        <v>53</v>
      </c>
      <c r="E780" t="s">
        <v>826</v>
      </c>
      <c r="F780" t="s">
        <v>53</v>
      </c>
      <c r="G780" t="s">
        <v>826</v>
      </c>
      <c r="H780" t="s">
        <v>53</v>
      </c>
    </row>
    <row r="781" spans="1:8" x14ac:dyDescent="0.35">
      <c r="A781" t="s">
        <v>827</v>
      </c>
      <c r="B781" t="s">
        <v>53</v>
      </c>
      <c r="C781" t="s">
        <v>827</v>
      </c>
      <c r="D781" t="s">
        <v>53</v>
      </c>
      <c r="E781" t="s">
        <v>827</v>
      </c>
      <c r="F781" t="s">
        <v>53</v>
      </c>
      <c r="G781" t="s">
        <v>827</v>
      </c>
      <c r="H781" t="s">
        <v>53</v>
      </c>
    </row>
    <row r="782" spans="1:8" x14ac:dyDescent="0.35">
      <c r="A782" t="s">
        <v>828</v>
      </c>
      <c r="B782" t="s">
        <v>47</v>
      </c>
      <c r="C782" t="s">
        <v>828</v>
      </c>
      <c r="D782" t="s">
        <v>47</v>
      </c>
      <c r="E782" t="s">
        <v>828</v>
      </c>
      <c r="F782" t="s">
        <v>47</v>
      </c>
      <c r="G782" t="s">
        <v>828</v>
      </c>
      <c r="H782" t="s">
        <v>47</v>
      </c>
    </row>
    <row r="783" spans="1:8" x14ac:dyDescent="0.35">
      <c r="A783" t="s">
        <v>829</v>
      </c>
      <c r="B783" t="s">
        <v>57</v>
      </c>
      <c r="C783" t="s">
        <v>829</v>
      </c>
      <c r="D783" t="s">
        <v>57</v>
      </c>
      <c r="E783" t="s">
        <v>829</v>
      </c>
      <c r="F783" t="s">
        <v>57</v>
      </c>
      <c r="G783" t="s">
        <v>829</v>
      </c>
      <c r="H783" t="s">
        <v>57</v>
      </c>
    </row>
    <row r="784" spans="1:8" x14ac:dyDescent="0.35">
      <c r="A784" t="s">
        <v>830</v>
      </c>
      <c r="B784" t="s">
        <v>47</v>
      </c>
      <c r="C784" t="s">
        <v>830</v>
      </c>
      <c r="D784" t="s">
        <v>47</v>
      </c>
      <c r="E784" t="s">
        <v>830</v>
      </c>
      <c r="F784" t="s">
        <v>47</v>
      </c>
      <c r="G784" t="s">
        <v>830</v>
      </c>
      <c r="H784" t="s">
        <v>47</v>
      </c>
    </row>
    <row r="785" spans="1:8" x14ac:dyDescent="0.35">
      <c r="A785" t="s">
        <v>831</v>
      </c>
      <c r="B785" t="s">
        <v>51</v>
      </c>
      <c r="C785" t="s">
        <v>831</v>
      </c>
      <c r="D785" t="s">
        <v>51</v>
      </c>
      <c r="E785" t="s">
        <v>831</v>
      </c>
      <c r="F785" t="s">
        <v>51</v>
      </c>
      <c r="G785" t="s">
        <v>831</v>
      </c>
      <c r="H785" t="s">
        <v>51</v>
      </c>
    </row>
    <row r="786" spans="1:8" x14ac:dyDescent="0.35">
      <c r="A786" t="s">
        <v>832</v>
      </c>
      <c r="B786" t="s">
        <v>44</v>
      </c>
      <c r="C786" t="s">
        <v>832</v>
      </c>
      <c r="D786" t="s">
        <v>44</v>
      </c>
      <c r="E786" t="s">
        <v>832</v>
      </c>
      <c r="F786" t="s">
        <v>44</v>
      </c>
      <c r="G786" t="s">
        <v>832</v>
      </c>
      <c r="H786" t="s">
        <v>44</v>
      </c>
    </row>
    <row r="787" spans="1:8" x14ac:dyDescent="0.35">
      <c r="A787" t="s">
        <v>833</v>
      </c>
      <c r="B787" t="s">
        <v>51</v>
      </c>
      <c r="C787" t="s">
        <v>833</v>
      </c>
      <c r="D787" t="s">
        <v>51</v>
      </c>
      <c r="E787" t="s">
        <v>833</v>
      </c>
      <c r="F787" t="s">
        <v>51</v>
      </c>
      <c r="G787" t="s">
        <v>833</v>
      </c>
      <c r="H787" t="s">
        <v>51</v>
      </c>
    </row>
    <row r="788" spans="1:8" x14ac:dyDescent="0.35">
      <c r="A788" t="s">
        <v>834</v>
      </c>
      <c r="B788" t="s">
        <v>47</v>
      </c>
      <c r="C788" t="s">
        <v>834</v>
      </c>
      <c r="D788" t="s">
        <v>47</v>
      </c>
      <c r="E788" t="s">
        <v>834</v>
      </c>
      <c r="F788" t="s">
        <v>47</v>
      </c>
      <c r="G788" t="s">
        <v>834</v>
      </c>
      <c r="H788" t="s">
        <v>47</v>
      </c>
    </row>
    <row r="789" spans="1:8" x14ac:dyDescent="0.35">
      <c r="A789" t="s">
        <v>835</v>
      </c>
      <c r="B789" t="s">
        <v>53</v>
      </c>
      <c r="C789" t="s">
        <v>835</v>
      </c>
      <c r="D789" t="s">
        <v>53</v>
      </c>
      <c r="E789" t="s">
        <v>835</v>
      </c>
      <c r="F789" t="s">
        <v>53</v>
      </c>
      <c r="G789" t="s">
        <v>835</v>
      </c>
      <c r="H789" t="s">
        <v>53</v>
      </c>
    </row>
    <row r="790" spans="1:8" x14ac:dyDescent="0.35">
      <c r="A790" t="s">
        <v>836</v>
      </c>
      <c r="B790" t="s">
        <v>47</v>
      </c>
      <c r="C790" t="s">
        <v>836</v>
      </c>
      <c r="D790" t="s">
        <v>47</v>
      </c>
      <c r="E790" t="s">
        <v>836</v>
      </c>
      <c r="F790" t="s">
        <v>47</v>
      </c>
      <c r="G790" t="s">
        <v>836</v>
      </c>
      <c r="H790" t="s">
        <v>47</v>
      </c>
    </row>
    <row r="791" spans="1:8" x14ac:dyDescent="0.35">
      <c r="A791" t="s">
        <v>837</v>
      </c>
      <c r="B791" t="s">
        <v>51</v>
      </c>
      <c r="C791" t="s">
        <v>837</v>
      </c>
      <c r="D791" t="s">
        <v>51</v>
      </c>
      <c r="E791" t="s">
        <v>837</v>
      </c>
      <c r="F791" t="s">
        <v>51</v>
      </c>
      <c r="G791" t="s">
        <v>837</v>
      </c>
      <c r="H791" t="s">
        <v>51</v>
      </c>
    </row>
    <row r="792" spans="1:8" x14ac:dyDescent="0.35">
      <c r="A792" t="s">
        <v>838</v>
      </c>
      <c r="B792" t="s">
        <v>53</v>
      </c>
      <c r="C792" t="s">
        <v>838</v>
      </c>
      <c r="D792" t="s">
        <v>53</v>
      </c>
      <c r="E792" t="s">
        <v>838</v>
      </c>
      <c r="F792" t="s">
        <v>53</v>
      </c>
      <c r="G792" t="s">
        <v>838</v>
      </c>
      <c r="H792" t="s">
        <v>53</v>
      </c>
    </row>
    <row r="793" spans="1:8" x14ac:dyDescent="0.35">
      <c r="A793" t="s">
        <v>839</v>
      </c>
      <c r="B793" t="s">
        <v>44</v>
      </c>
      <c r="C793" t="s">
        <v>839</v>
      </c>
      <c r="D793" t="s">
        <v>44</v>
      </c>
      <c r="E793" t="s">
        <v>839</v>
      </c>
      <c r="F793" t="s">
        <v>44</v>
      </c>
      <c r="G793" t="s">
        <v>839</v>
      </c>
      <c r="H793" t="s">
        <v>44</v>
      </c>
    </row>
    <row r="794" spans="1:8" x14ac:dyDescent="0.35">
      <c r="A794" t="s">
        <v>840</v>
      </c>
      <c r="B794" t="s">
        <v>44</v>
      </c>
      <c r="C794" t="s">
        <v>840</v>
      </c>
      <c r="D794" t="s">
        <v>44</v>
      </c>
      <c r="E794" t="s">
        <v>840</v>
      </c>
      <c r="F794" t="s">
        <v>44</v>
      </c>
      <c r="G794" t="s">
        <v>840</v>
      </c>
      <c r="H794" t="s">
        <v>44</v>
      </c>
    </row>
    <row r="795" spans="1:8" x14ac:dyDescent="0.35">
      <c r="A795" t="s">
        <v>841</v>
      </c>
      <c r="B795" t="s">
        <v>44</v>
      </c>
      <c r="C795" t="s">
        <v>841</v>
      </c>
      <c r="D795" t="s">
        <v>44</v>
      </c>
      <c r="E795" t="s">
        <v>841</v>
      </c>
      <c r="F795" t="s">
        <v>44</v>
      </c>
      <c r="G795" t="s">
        <v>841</v>
      </c>
      <c r="H795" t="s">
        <v>44</v>
      </c>
    </row>
    <row r="796" spans="1:8" x14ac:dyDescent="0.35">
      <c r="A796" t="s">
        <v>842</v>
      </c>
      <c r="B796" t="s">
        <v>47</v>
      </c>
      <c r="C796" t="s">
        <v>842</v>
      </c>
      <c r="D796" t="s">
        <v>47</v>
      </c>
      <c r="E796" t="s">
        <v>842</v>
      </c>
      <c r="F796" t="s">
        <v>47</v>
      </c>
      <c r="G796" t="s">
        <v>842</v>
      </c>
      <c r="H796" t="s">
        <v>47</v>
      </c>
    </row>
    <row r="797" spans="1:8" x14ac:dyDescent="0.35">
      <c r="A797" t="s">
        <v>843</v>
      </c>
      <c r="B797" t="s">
        <v>47</v>
      </c>
      <c r="C797" t="s">
        <v>843</v>
      </c>
      <c r="D797" t="s">
        <v>47</v>
      </c>
      <c r="E797" t="s">
        <v>843</v>
      </c>
      <c r="F797" t="s">
        <v>47</v>
      </c>
      <c r="G797" t="s">
        <v>843</v>
      </c>
      <c r="H797" t="s">
        <v>47</v>
      </c>
    </row>
    <row r="798" spans="1:8" x14ac:dyDescent="0.35">
      <c r="A798" t="s">
        <v>844</v>
      </c>
      <c r="B798" t="s">
        <v>51</v>
      </c>
      <c r="C798" t="s">
        <v>844</v>
      </c>
      <c r="D798" t="s">
        <v>51</v>
      </c>
      <c r="E798" t="s">
        <v>844</v>
      </c>
      <c r="F798" t="s">
        <v>51</v>
      </c>
      <c r="G798" t="s">
        <v>844</v>
      </c>
      <c r="H798" t="s">
        <v>51</v>
      </c>
    </row>
    <row r="799" spans="1:8" x14ac:dyDescent="0.35">
      <c r="A799" t="s">
        <v>845</v>
      </c>
      <c r="B799" t="s">
        <v>47</v>
      </c>
      <c r="C799" t="s">
        <v>845</v>
      </c>
      <c r="D799" t="s">
        <v>47</v>
      </c>
      <c r="E799" t="s">
        <v>845</v>
      </c>
      <c r="F799" t="s">
        <v>47</v>
      </c>
      <c r="G799" t="s">
        <v>845</v>
      </c>
      <c r="H799" t="s">
        <v>47</v>
      </c>
    </row>
    <row r="800" spans="1:8" x14ac:dyDescent="0.35">
      <c r="A800" t="s">
        <v>846</v>
      </c>
      <c r="B800" t="s">
        <v>47</v>
      </c>
      <c r="C800" t="s">
        <v>846</v>
      </c>
      <c r="D800" t="s">
        <v>47</v>
      </c>
      <c r="E800" t="s">
        <v>846</v>
      </c>
      <c r="F800" t="s">
        <v>47</v>
      </c>
      <c r="G800" t="s">
        <v>846</v>
      </c>
      <c r="H800" t="s">
        <v>47</v>
      </c>
    </row>
    <row r="801" spans="1:8" x14ac:dyDescent="0.35">
      <c r="A801" t="s">
        <v>847</v>
      </c>
      <c r="B801" t="s">
        <v>51</v>
      </c>
      <c r="C801" t="s">
        <v>847</v>
      </c>
      <c r="D801" t="s">
        <v>51</v>
      </c>
      <c r="E801" t="s">
        <v>847</v>
      </c>
      <c r="F801" t="s">
        <v>51</v>
      </c>
      <c r="G801" t="s">
        <v>847</v>
      </c>
      <c r="H801" t="s">
        <v>51</v>
      </c>
    </row>
    <row r="802" spans="1:8" x14ac:dyDescent="0.35">
      <c r="A802" t="s">
        <v>848</v>
      </c>
      <c r="B802" t="s">
        <v>47</v>
      </c>
      <c r="C802" t="s">
        <v>848</v>
      </c>
      <c r="D802" t="s">
        <v>47</v>
      </c>
      <c r="E802" t="s">
        <v>848</v>
      </c>
      <c r="F802" t="s">
        <v>47</v>
      </c>
      <c r="G802" t="s">
        <v>848</v>
      </c>
      <c r="H802" t="s">
        <v>47</v>
      </c>
    </row>
    <row r="803" spans="1:8" x14ac:dyDescent="0.35">
      <c r="A803" t="s">
        <v>849</v>
      </c>
      <c r="B803" t="s">
        <v>44</v>
      </c>
      <c r="C803" t="s">
        <v>849</v>
      </c>
      <c r="D803" t="s">
        <v>44</v>
      </c>
      <c r="E803" t="s">
        <v>849</v>
      </c>
      <c r="F803" t="s">
        <v>44</v>
      </c>
      <c r="G803" t="s">
        <v>849</v>
      </c>
      <c r="H803" t="s">
        <v>44</v>
      </c>
    </row>
    <row r="804" spans="1:8" x14ac:dyDescent="0.35">
      <c r="A804" t="s">
        <v>850</v>
      </c>
      <c r="B804" t="s">
        <v>47</v>
      </c>
      <c r="C804" t="s">
        <v>850</v>
      </c>
      <c r="D804" t="s">
        <v>47</v>
      </c>
      <c r="E804" t="s">
        <v>850</v>
      </c>
      <c r="F804" t="s">
        <v>47</v>
      </c>
      <c r="G804" t="s">
        <v>850</v>
      </c>
      <c r="H804" t="s">
        <v>47</v>
      </c>
    </row>
    <row r="805" spans="1:8" x14ac:dyDescent="0.35">
      <c r="A805" t="s">
        <v>851</v>
      </c>
      <c r="B805" t="s">
        <v>44</v>
      </c>
      <c r="C805" t="s">
        <v>851</v>
      </c>
      <c r="D805" t="s">
        <v>44</v>
      </c>
      <c r="E805" t="s">
        <v>851</v>
      </c>
      <c r="F805" t="s">
        <v>44</v>
      </c>
      <c r="G805" t="s">
        <v>851</v>
      </c>
      <c r="H805" t="s">
        <v>44</v>
      </c>
    </row>
    <row r="806" spans="1:8" x14ac:dyDescent="0.35">
      <c r="A806" t="s">
        <v>852</v>
      </c>
      <c r="B806" t="s">
        <v>51</v>
      </c>
      <c r="C806" t="s">
        <v>852</v>
      </c>
      <c r="D806" t="s">
        <v>51</v>
      </c>
      <c r="E806" t="s">
        <v>852</v>
      </c>
      <c r="F806" t="s">
        <v>51</v>
      </c>
      <c r="G806" t="s">
        <v>852</v>
      </c>
      <c r="H806" t="s">
        <v>51</v>
      </c>
    </row>
    <row r="807" spans="1:8" x14ac:dyDescent="0.35">
      <c r="A807" t="s">
        <v>853</v>
      </c>
      <c r="B807" t="s">
        <v>53</v>
      </c>
      <c r="C807" t="s">
        <v>853</v>
      </c>
      <c r="D807" t="s">
        <v>53</v>
      </c>
      <c r="E807" t="s">
        <v>853</v>
      </c>
      <c r="F807" t="s">
        <v>53</v>
      </c>
      <c r="G807" t="s">
        <v>853</v>
      </c>
      <c r="H807" t="s">
        <v>53</v>
      </c>
    </row>
    <row r="808" spans="1:8" x14ac:dyDescent="0.35">
      <c r="A808" t="s">
        <v>854</v>
      </c>
      <c r="B808" t="s">
        <v>47</v>
      </c>
      <c r="C808" t="s">
        <v>854</v>
      </c>
      <c r="D808" t="s">
        <v>47</v>
      </c>
      <c r="E808" t="s">
        <v>854</v>
      </c>
      <c r="F808" t="s">
        <v>47</v>
      </c>
      <c r="G808" t="s">
        <v>854</v>
      </c>
      <c r="H808" t="s">
        <v>47</v>
      </c>
    </row>
    <row r="809" spans="1:8" x14ac:dyDescent="0.35">
      <c r="A809" t="s">
        <v>855</v>
      </c>
      <c r="B809" t="s">
        <v>44</v>
      </c>
      <c r="C809" t="s">
        <v>855</v>
      </c>
      <c r="D809" t="s">
        <v>44</v>
      </c>
      <c r="E809" t="s">
        <v>855</v>
      </c>
      <c r="F809" t="s">
        <v>44</v>
      </c>
      <c r="G809" t="s">
        <v>855</v>
      </c>
      <c r="H809" t="s">
        <v>44</v>
      </c>
    </row>
    <row r="810" spans="1:8" x14ac:dyDescent="0.35">
      <c r="A810" t="s">
        <v>856</v>
      </c>
      <c r="B810" t="s">
        <v>51</v>
      </c>
      <c r="C810" t="s">
        <v>856</v>
      </c>
      <c r="D810" t="s">
        <v>51</v>
      </c>
      <c r="E810" t="s">
        <v>856</v>
      </c>
      <c r="F810" t="s">
        <v>51</v>
      </c>
      <c r="G810" t="s">
        <v>856</v>
      </c>
      <c r="H810" t="s">
        <v>51</v>
      </c>
    </row>
    <row r="811" spans="1:8" x14ac:dyDescent="0.35">
      <c r="A811" t="s">
        <v>857</v>
      </c>
      <c r="B811" t="s">
        <v>53</v>
      </c>
      <c r="C811" t="s">
        <v>857</v>
      </c>
      <c r="D811" t="s">
        <v>53</v>
      </c>
      <c r="E811" t="s">
        <v>857</v>
      </c>
      <c r="F811" t="s">
        <v>53</v>
      </c>
      <c r="G811" t="s">
        <v>857</v>
      </c>
      <c r="H811" t="s">
        <v>53</v>
      </c>
    </row>
    <row r="812" spans="1:8" x14ac:dyDescent="0.35">
      <c r="A812" t="s">
        <v>858</v>
      </c>
      <c r="B812" t="s">
        <v>44</v>
      </c>
      <c r="C812" t="s">
        <v>858</v>
      </c>
      <c r="D812" t="s">
        <v>44</v>
      </c>
      <c r="E812" t="s">
        <v>858</v>
      </c>
      <c r="F812" t="s">
        <v>44</v>
      </c>
      <c r="G812" t="s">
        <v>858</v>
      </c>
      <c r="H812" t="s">
        <v>44</v>
      </c>
    </row>
    <row r="813" spans="1:8" x14ac:dyDescent="0.35">
      <c r="A813" t="s">
        <v>859</v>
      </c>
      <c r="B813" t="s">
        <v>47</v>
      </c>
      <c r="C813" t="s">
        <v>859</v>
      </c>
      <c r="D813" t="s">
        <v>47</v>
      </c>
      <c r="E813" t="s">
        <v>859</v>
      </c>
      <c r="F813" t="s">
        <v>47</v>
      </c>
      <c r="G813" t="s">
        <v>859</v>
      </c>
      <c r="H813" t="s">
        <v>47</v>
      </c>
    </row>
    <row r="814" spans="1:8" x14ac:dyDescent="0.35">
      <c r="A814" t="s">
        <v>860</v>
      </c>
      <c r="B814" t="s">
        <v>44</v>
      </c>
      <c r="C814" t="s">
        <v>860</v>
      </c>
      <c r="D814" t="s">
        <v>44</v>
      </c>
      <c r="E814" t="s">
        <v>860</v>
      </c>
      <c r="F814" t="s">
        <v>44</v>
      </c>
      <c r="G814" t="s">
        <v>860</v>
      </c>
      <c r="H814" t="s">
        <v>44</v>
      </c>
    </row>
    <row r="815" spans="1:8" x14ac:dyDescent="0.35">
      <c r="A815" t="s">
        <v>861</v>
      </c>
      <c r="B815" t="s">
        <v>47</v>
      </c>
      <c r="C815" t="s">
        <v>861</v>
      </c>
      <c r="D815" t="s">
        <v>47</v>
      </c>
      <c r="E815" t="s">
        <v>861</v>
      </c>
      <c r="F815" t="s">
        <v>47</v>
      </c>
      <c r="G815" t="s">
        <v>861</v>
      </c>
      <c r="H815" t="s">
        <v>47</v>
      </c>
    </row>
    <row r="816" spans="1:8" x14ac:dyDescent="0.35">
      <c r="A816" t="s">
        <v>862</v>
      </c>
      <c r="B816" t="s">
        <v>51</v>
      </c>
      <c r="C816" t="s">
        <v>862</v>
      </c>
      <c r="D816" t="s">
        <v>51</v>
      </c>
      <c r="E816" t="s">
        <v>862</v>
      </c>
      <c r="F816" t="s">
        <v>51</v>
      </c>
      <c r="G816" t="s">
        <v>862</v>
      </c>
      <c r="H816" t="s">
        <v>51</v>
      </c>
    </row>
    <row r="817" spans="1:8" x14ac:dyDescent="0.35">
      <c r="A817" t="s">
        <v>863</v>
      </c>
      <c r="B817" t="s">
        <v>44</v>
      </c>
      <c r="C817" t="s">
        <v>863</v>
      </c>
      <c r="D817" t="s">
        <v>44</v>
      </c>
      <c r="E817" t="s">
        <v>863</v>
      </c>
      <c r="F817" t="s">
        <v>44</v>
      </c>
      <c r="G817" t="s">
        <v>863</v>
      </c>
      <c r="H817" t="s">
        <v>44</v>
      </c>
    </row>
    <row r="818" spans="1:8" x14ac:dyDescent="0.35">
      <c r="A818" t="s">
        <v>864</v>
      </c>
      <c r="B818" t="s">
        <v>53</v>
      </c>
      <c r="C818" t="s">
        <v>864</v>
      </c>
      <c r="D818" t="s">
        <v>53</v>
      </c>
      <c r="E818" t="s">
        <v>864</v>
      </c>
      <c r="F818" t="s">
        <v>53</v>
      </c>
      <c r="G818" t="s">
        <v>864</v>
      </c>
      <c r="H818" t="s">
        <v>53</v>
      </c>
    </row>
    <row r="819" spans="1:8" x14ac:dyDescent="0.35">
      <c r="A819" t="s">
        <v>865</v>
      </c>
      <c r="B819" t="s">
        <v>44</v>
      </c>
      <c r="C819" t="s">
        <v>865</v>
      </c>
      <c r="D819" t="s">
        <v>44</v>
      </c>
      <c r="E819" t="s">
        <v>865</v>
      </c>
      <c r="F819" t="s">
        <v>44</v>
      </c>
      <c r="G819" t="s">
        <v>865</v>
      </c>
      <c r="H819" t="s">
        <v>44</v>
      </c>
    </row>
    <row r="820" spans="1:8" x14ac:dyDescent="0.35">
      <c r="A820" t="s">
        <v>866</v>
      </c>
      <c r="B820" t="s">
        <v>47</v>
      </c>
      <c r="C820" t="s">
        <v>866</v>
      </c>
      <c r="D820" t="s">
        <v>47</v>
      </c>
      <c r="E820" t="s">
        <v>866</v>
      </c>
      <c r="F820" t="s">
        <v>47</v>
      </c>
      <c r="G820" t="s">
        <v>866</v>
      </c>
      <c r="H820" t="s">
        <v>47</v>
      </c>
    </row>
    <row r="821" spans="1:8" x14ac:dyDescent="0.35">
      <c r="A821" t="s">
        <v>867</v>
      </c>
      <c r="B821" t="s">
        <v>44</v>
      </c>
      <c r="C821" t="s">
        <v>867</v>
      </c>
      <c r="D821" t="s">
        <v>44</v>
      </c>
      <c r="E821" t="s">
        <v>867</v>
      </c>
      <c r="F821" t="s">
        <v>44</v>
      </c>
      <c r="G821" t="s">
        <v>867</v>
      </c>
      <c r="H821" t="s">
        <v>44</v>
      </c>
    </row>
    <row r="822" spans="1:8" x14ac:dyDescent="0.35">
      <c r="A822" t="s">
        <v>868</v>
      </c>
      <c r="B822" t="s">
        <v>47</v>
      </c>
      <c r="C822" t="s">
        <v>868</v>
      </c>
      <c r="D822" t="s">
        <v>47</v>
      </c>
      <c r="E822" t="s">
        <v>868</v>
      </c>
      <c r="F822" t="s">
        <v>47</v>
      </c>
      <c r="G822" t="s">
        <v>868</v>
      </c>
      <c r="H822" t="s">
        <v>47</v>
      </c>
    </row>
    <row r="823" spans="1:8" x14ac:dyDescent="0.35">
      <c r="A823" t="s">
        <v>869</v>
      </c>
      <c r="B823" t="s">
        <v>47</v>
      </c>
      <c r="C823" t="s">
        <v>869</v>
      </c>
      <c r="D823" t="s">
        <v>47</v>
      </c>
      <c r="E823" t="s">
        <v>869</v>
      </c>
      <c r="F823" t="s">
        <v>47</v>
      </c>
      <c r="G823" t="s">
        <v>869</v>
      </c>
      <c r="H823" t="s">
        <v>47</v>
      </c>
    </row>
    <row r="824" spans="1:8" x14ac:dyDescent="0.35">
      <c r="A824" t="s">
        <v>870</v>
      </c>
      <c r="B824" t="s">
        <v>47</v>
      </c>
      <c r="C824" t="s">
        <v>870</v>
      </c>
      <c r="D824" t="s">
        <v>47</v>
      </c>
      <c r="E824" t="s">
        <v>870</v>
      </c>
      <c r="F824" t="s">
        <v>47</v>
      </c>
      <c r="G824" t="s">
        <v>870</v>
      </c>
      <c r="H824" t="s">
        <v>47</v>
      </c>
    </row>
    <row r="825" spans="1:8" x14ac:dyDescent="0.35">
      <c r="A825" t="s">
        <v>871</v>
      </c>
      <c r="B825" t="s">
        <v>44</v>
      </c>
      <c r="C825" t="s">
        <v>871</v>
      </c>
      <c r="D825" t="s">
        <v>44</v>
      </c>
      <c r="E825" t="s">
        <v>871</v>
      </c>
      <c r="F825" t="s">
        <v>44</v>
      </c>
      <c r="G825" t="s">
        <v>871</v>
      </c>
      <c r="H825" t="s">
        <v>44</v>
      </c>
    </row>
    <row r="826" spans="1:8" x14ac:dyDescent="0.35">
      <c r="A826" t="s">
        <v>872</v>
      </c>
      <c r="B826" t="s">
        <v>53</v>
      </c>
      <c r="C826" t="s">
        <v>872</v>
      </c>
      <c r="D826" t="s">
        <v>53</v>
      </c>
      <c r="E826" t="s">
        <v>872</v>
      </c>
      <c r="F826" t="s">
        <v>53</v>
      </c>
      <c r="G826" t="s">
        <v>872</v>
      </c>
      <c r="H826" t="s">
        <v>53</v>
      </c>
    </row>
    <row r="827" spans="1:8" x14ac:dyDescent="0.35">
      <c r="A827" t="s">
        <v>873</v>
      </c>
      <c r="B827" t="s">
        <v>51</v>
      </c>
      <c r="C827" t="s">
        <v>873</v>
      </c>
      <c r="D827" t="s">
        <v>51</v>
      </c>
      <c r="E827" t="s">
        <v>873</v>
      </c>
      <c r="F827" t="s">
        <v>51</v>
      </c>
      <c r="G827" t="s">
        <v>873</v>
      </c>
      <c r="H827" t="s">
        <v>51</v>
      </c>
    </row>
    <row r="828" spans="1:8" x14ac:dyDescent="0.35">
      <c r="A828" t="s">
        <v>874</v>
      </c>
      <c r="B828" t="s">
        <v>47</v>
      </c>
      <c r="C828" t="s">
        <v>874</v>
      </c>
      <c r="D828" t="s">
        <v>47</v>
      </c>
      <c r="E828" t="s">
        <v>874</v>
      </c>
      <c r="F828" t="s">
        <v>47</v>
      </c>
      <c r="G828" t="s">
        <v>874</v>
      </c>
      <c r="H828" t="s">
        <v>47</v>
      </c>
    </row>
    <row r="829" spans="1:8" x14ac:dyDescent="0.35">
      <c r="A829" t="s">
        <v>875</v>
      </c>
      <c r="B829" t="s">
        <v>47</v>
      </c>
      <c r="C829" t="s">
        <v>875</v>
      </c>
      <c r="D829" t="s">
        <v>47</v>
      </c>
      <c r="E829" t="s">
        <v>875</v>
      </c>
      <c r="F829" t="s">
        <v>47</v>
      </c>
      <c r="G829" t="s">
        <v>875</v>
      </c>
      <c r="H829" t="s">
        <v>47</v>
      </c>
    </row>
    <row r="830" spans="1:8" x14ac:dyDescent="0.35">
      <c r="A830" t="s">
        <v>876</v>
      </c>
      <c r="B830" t="s">
        <v>44</v>
      </c>
      <c r="C830" t="s">
        <v>876</v>
      </c>
      <c r="D830" t="s">
        <v>44</v>
      </c>
      <c r="E830" t="s">
        <v>876</v>
      </c>
      <c r="F830" t="s">
        <v>44</v>
      </c>
      <c r="G830" t="s">
        <v>876</v>
      </c>
      <c r="H830" t="s">
        <v>44</v>
      </c>
    </row>
    <row r="831" spans="1:8" x14ac:dyDescent="0.35">
      <c r="A831" t="s">
        <v>877</v>
      </c>
      <c r="B831" t="s">
        <v>44</v>
      </c>
      <c r="C831" t="s">
        <v>877</v>
      </c>
      <c r="D831" t="s">
        <v>44</v>
      </c>
      <c r="E831" t="s">
        <v>877</v>
      </c>
      <c r="F831" t="s">
        <v>44</v>
      </c>
      <c r="G831" t="s">
        <v>877</v>
      </c>
      <c r="H831" t="s">
        <v>44</v>
      </c>
    </row>
    <row r="832" spans="1:8" x14ac:dyDescent="0.35">
      <c r="A832" t="s">
        <v>878</v>
      </c>
      <c r="B832" t="s">
        <v>44</v>
      </c>
      <c r="C832" t="s">
        <v>878</v>
      </c>
      <c r="D832" t="s">
        <v>44</v>
      </c>
      <c r="E832" t="s">
        <v>878</v>
      </c>
      <c r="F832" t="s">
        <v>44</v>
      </c>
      <c r="G832" t="s">
        <v>878</v>
      </c>
      <c r="H832" t="s">
        <v>44</v>
      </c>
    </row>
    <row r="833" spans="1:8" x14ac:dyDescent="0.35">
      <c r="A833" t="s">
        <v>879</v>
      </c>
      <c r="B833" t="s">
        <v>47</v>
      </c>
      <c r="C833" t="s">
        <v>879</v>
      </c>
      <c r="D833" t="s">
        <v>47</v>
      </c>
      <c r="E833" t="s">
        <v>879</v>
      </c>
      <c r="F833" t="s">
        <v>47</v>
      </c>
      <c r="G833" t="s">
        <v>879</v>
      </c>
      <c r="H833" t="s">
        <v>47</v>
      </c>
    </row>
    <row r="834" spans="1:8" x14ac:dyDescent="0.35">
      <c r="A834" t="s">
        <v>880</v>
      </c>
      <c r="B834" t="s">
        <v>47</v>
      </c>
      <c r="C834" t="s">
        <v>880</v>
      </c>
      <c r="D834" t="s">
        <v>47</v>
      </c>
      <c r="E834" t="s">
        <v>880</v>
      </c>
      <c r="F834" t="s">
        <v>47</v>
      </c>
      <c r="G834" t="s">
        <v>880</v>
      </c>
      <c r="H834" t="s">
        <v>47</v>
      </c>
    </row>
    <row r="835" spans="1:8" x14ac:dyDescent="0.35">
      <c r="A835" t="s">
        <v>881</v>
      </c>
      <c r="B835" t="s">
        <v>44</v>
      </c>
      <c r="C835" t="s">
        <v>881</v>
      </c>
      <c r="D835" t="s">
        <v>44</v>
      </c>
      <c r="E835" t="s">
        <v>881</v>
      </c>
      <c r="F835" t="s">
        <v>44</v>
      </c>
      <c r="G835" t="s">
        <v>881</v>
      </c>
      <c r="H835" t="s">
        <v>44</v>
      </c>
    </row>
    <row r="836" spans="1:8" x14ac:dyDescent="0.35">
      <c r="A836" t="s">
        <v>882</v>
      </c>
      <c r="B836" t="s">
        <v>44</v>
      </c>
      <c r="C836" t="s">
        <v>882</v>
      </c>
      <c r="D836" t="s">
        <v>44</v>
      </c>
      <c r="E836" t="s">
        <v>882</v>
      </c>
      <c r="F836" t="s">
        <v>44</v>
      </c>
      <c r="G836" t="s">
        <v>882</v>
      </c>
      <c r="H836" t="s">
        <v>44</v>
      </c>
    </row>
    <row r="837" spans="1:8" x14ac:dyDescent="0.35">
      <c r="A837" t="s">
        <v>883</v>
      </c>
      <c r="B837" t="s">
        <v>51</v>
      </c>
      <c r="C837" t="s">
        <v>883</v>
      </c>
      <c r="D837" t="s">
        <v>51</v>
      </c>
      <c r="E837" t="s">
        <v>883</v>
      </c>
      <c r="F837" t="s">
        <v>51</v>
      </c>
      <c r="G837" t="s">
        <v>883</v>
      </c>
      <c r="H837" t="s">
        <v>51</v>
      </c>
    </row>
    <row r="838" spans="1:8" x14ac:dyDescent="0.35">
      <c r="A838" t="s">
        <v>884</v>
      </c>
      <c r="B838" t="s">
        <v>53</v>
      </c>
      <c r="C838" t="s">
        <v>884</v>
      </c>
      <c r="D838" t="s">
        <v>53</v>
      </c>
      <c r="E838" t="s">
        <v>884</v>
      </c>
      <c r="F838" t="s">
        <v>53</v>
      </c>
      <c r="G838" t="s">
        <v>884</v>
      </c>
      <c r="H838" t="s">
        <v>53</v>
      </c>
    </row>
    <row r="839" spans="1:8" x14ac:dyDescent="0.35">
      <c r="A839" t="s">
        <v>885</v>
      </c>
      <c r="B839" t="s">
        <v>47</v>
      </c>
      <c r="C839" t="s">
        <v>885</v>
      </c>
      <c r="D839" t="s">
        <v>47</v>
      </c>
      <c r="E839" t="s">
        <v>885</v>
      </c>
      <c r="F839" t="s">
        <v>47</v>
      </c>
      <c r="G839" t="s">
        <v>885</v>
      </c>
      <c r="H839" t="s">
        <v>47</v>
      </c>
    </row>
    <row r="840" spans="1:8" x14ac:dyDescent="0.35">
      <c r="A840" t="s">
        <v>886</v>
      </c>
      <c r="B840" t="s">
        <v>44</v>
      </c>
      <c r="C840" t="s">
        <v>886</v>
      </c>
      <c r="D840" t="s">
        <v>44</v>
      </c>
      <c r="E840" t="s">
        <v>886</v>
      </c>
      <c r="F840" t="s">
        <v>44</v>
      </c>
      <c r="G840" t="s">
        <v>886</v>
      </c>
      <c r="H840" t="s">
        <v>44</v>
      </c>
    </row>
    <row r="841" spans="1:8" x14ac:dyDescent="0.35">
      <c r="A841" t="s">
        <v>887</v>
      </c>
      <c r="B841" t="s">
        <v>47</v>
      </c>
      <c r="C841" t="s">
        <v>887</v>
      </c>
      <c r="D841" t="s">
        <v>47</v>
      </c>
      <c r="E841" t="s">
        <v>887</v>
      </c>
      <c r="F841" t="s">
        <v>47</v>
      </c>
      <c r="G841" t="s">
        <v>887</v>
      </c>
      <c r="H841" t="s">
        <v>47</v>
      </c>
    </row>
    <row r="842" spans="1:8" x14ac:dyDescent="0.35">
      <c r="A842" t="s">
        <v>888</v>
      </c>
      <c r="B842" t="s">
        <v>44</v>
      </c>
      <c r="C842" t="s">
        <v>888</v>
      </c>
      <c r="D842" t="s">
        <v>44</v>
      </c>
      <c r="E842" t="s">
        <v>888</v>
      </c>
      <c r="F842" t="s">
        <v>44</v>
      </c>
      <c r="G842" t="s">
        <v>888</v>
      </c>
      <c r="H842" t="s">
        <v>44</v>
      </c>
    </row>
    <row r="843" spans="1:8" x14ac:dyDescent="0.35">
      <c r="A843" t="s">
        <v>889</v>
      </c>
      <c r="B843" t="s">
        <v>47</v>
      </c>
      <c r="C843" t="s">
        <v>889</v>
      </c>
      <c r="D843" t="s">
        <v>47</v>
      </c>
      <c r="E843" t="s">
        <v>889</v>
      </c>
      <c r="F843" t="s">
        <v>47</v>
      </c>
      <c r="G843" t="s">
        <v>889</v>
      </c>
      <c r="H843" t="s">
        <v>47</v>
      </c>
    </row>
    <row r="844" spans="1:8" x14ac:dyDescent="0.35">
      <c r="A844" t="s">
        <v>890</v>
      </c>
      <c r="B844" t="s">
        <v>44</v>
      </c>
      <c r="C844" t="s">
        <v>890</v>
      </c>
      <c r="D844" t="s">
        <v>44</v>
      </c>
      <c r="E844" t="s">
        <v>890</v>
      </c>
      <c r="F844" t="s">
        <v>44</v>
      </c>
      <c r="G844" t="s">
        <v>890</v>
      </c>
      <c r="H844" t="s">
        <v>44</v>
      </c>
    </row>
    <row r="845" spans="1:8" x14ac:dyDescent="0.35">
      <c r="A845" t="s">
        <v>891</v>
      </c>
      <c r="B845" t="s">
        <v>44</v>
      </c>
      <c r="C845" t="s">
        <v>891</v>
      </c>
      <c r="D845" t="s">
        <v>44</v>
      </c>
      <c r="E845" t="s">
        <v>891</v>
      </c>
      <c r="F845" t="s">
        <v>44</v>
      </c>
      <c r="G845" t="s">
        <v>891</v>
      </c>
      <c r="H845" t="s">
        <v>44</v>
      </c>
    </row>
    <row r="846" spans="1:8" x14ac:dyDescent="0.35">
      <c r="A846" t="s">
        <v>892</v>
      </c>
      <c r="B846" t="s">
        <v>44</v>
      </c>
      <c r="C846" t="s">
        <v>892</v>
      </c>
      <c r="D846" t="s">
        <v>44</v>
      </c>
      <c r="E846" t="s">
        <v>892</v>
      </c>
      <c r="F846" t="s">
        <v>44</v>
      </c>
      <c r="G846" t="s">
        <v>892</v>
      </c>
      <c r="H846" t="s">
        <v>44</v>
      </c>
    </row>
    <row r="847" spans="1:8" x14ac:dyDescent="0.35">
      <c r="A847" t="s">
        <v>893</v>
      </c>
      <c r="B847" t="s">
        <v>51</v>
      </c>
      <c r="C847" t="s">
        <v>893</v>
      </c>
      <c r="D847" t="s">
        <v>51</v>
      </c>
      <c r="E847" t="s">
        <v>893</v>
      </c>
      <c r="F847" t="s">
        <v>51</v>
      </c>
      <c r="G847" t="s">
        <v>893</v>
      </c>
      <c r="H847" t="s">
        <v>51</v>
      </c>
    </row>
    <row r="848" spans="1:8" x14ac:dyDescent="0.35">
      <c r="A848" t="s">
        <v>894</v>
      </c>
      <c r="B848" t="s">
        <v>47</v>
      </c>
      <c r="C848" t="s">
        <v>894</v>
      </c>
      <c r="D848" t="s">
        <v>47</v>
      </c>
      <c r="E848" t="s">
        <v>894</v>
      </c>
      <c r="F848" t="s">
        <v>47</v>
      </c>
      <c r="G848" t="s">
        <v>894</v>
      </c>
      <c r="H848" t="s">
        <v>47</v>
      </c>
    </row>
    <row r="849" spans="1:8" x14ac:dyDescent="0.35">
      <c r="A849" t="s">
        <v>895</v>
      </c>
      <c r="B849" t="s">
        <v>44</v>
      </c>
      <c r="C849" t="s">
        <v>895</v>
      </c>
      <c r="D849" t="s">
        <v>44</v>
      </c>
      <c r="E849" t="s">
        <v>895</v>
      </c>
      <c r="F849" t="s">
        <v>44</v>
      </c>
      <c r="G849" t="s">
        <v>895</v>
      </c>
      <c r="H849" t="s">
        <v>44</v>
      </c>
    </row>
    <row r="850" spans="1:8" x14ac:dyDescent="0.35">
      <c r="A850" t="s">
        <v>896</v>
      </c>
      <c r="B850" t="s">
        <v>47</v>
      </c>
      <c r="C850" t="s">
        <v>896</v>
      </c>
      <c r="D850" t="s">
        <v>47</v>
      </c>
      <c r="E850" t="s">
        <v>896</v>
      </c>
      <c r="F850" t="s">
        <v>47</v>
      </c>
      <c r="G850" t="s">
        <v>896</v>
      </c>
      <c r="H850" t="s">
        <v>47</v>
      </c>
    </row>
    <row r="851" spans="1:8" x14ac:dyDescent="0.35">
      <c r="A851" t="s">
        <v>897</v>
      </c>
      <c r="B851" t="s">
        <v>47</v>
      </c>
      <c r="C851" t="s">
        <v>897</v>
      </c>
      <c r="D851" t="s">
        <v>47</v>
      </c>
      <c r="E851" t="s">
        <v>897</v>
      </c>
      <c r="F851" t="s">
        <v>47</v>
      </c>
      <c r="G851" t="s">
        <v>897</v>
      </c>
      <c r="H851" t="s">
        <v>47</v>
      </c>
    </row>
    <row r="852" spans="1:8" x14ac:dyDescent="0.35">
      <c r="A852" t="s">
        <v>898</v>
      </c>
      <c r="B852" t="s">
        <v>51</v>
      </c>
      <c r="C852" t="s">
        <v>898</v>
      </c>
      <c r="D852" t="s">
        <v>51</v>
      </c>
      <c r="E852" t="s">
        <v>898</v>
      </c>
      <c r="F852" t="s">
        <v>51</v>
      </c>
      <c r="G852" t="s">
        <v>898</v>
      </c>
      <c r="H852" t="s">
        <v>51</v>
      </c>
    </row>
    <row r="853" spans="1:8" x14ac:dyDescent="0.35">
      <c r="A853" t="s">
        <v>899</v>
      </c>
      <c r="B853" t="s">
        <v>51</v>
      </c>
      <c r="C853" t="s">
        <v>899</v>
      </c>
      <c r="D853" t="s">
        <v>51</v>
      </c>
      <c r="E853" t="s">
        <v>899</v>
      </c>
      <c r="F853" t="s">
        <v>51</v>
      </c>
      <c r="G853" t="s">
        <v>899</v>
      </c>
      <c r="H853" t="s">
        <v>51</v>
      </c>
    </row>
    <row r="854" spans="1:8" x14ac:dyDescent="0.35">
      <c r="A854" t="s">
        <v>900</v>
      </c>
      <c r="B854" t="s">
        <v>57</v>
      </c>
      <c r="C854" t="s">
        <v>900</v>
      </c>
      <c r="D854" t="s">
        <v>57</v>
      </c>
      <c r="E854" t="s">
        <v>900</v>
      </c>
      <c r="F854" t="s">
        <v>57</v>
      </c>
      <c r="G854" t="s">
        <v>900</v>
      </c>
      <c r="H854" t="s">
        <v>57</v>
      </c>
    </row>
    <row r="855" spans="1:8" x14ac:dyDescent="0.35">
      <c r="A855" t="s">
        <v>901</v>
      </c>
      <c r="B855" t="s">
        <v>47</v>
      </c>
      <c r="C855" t="s">
        <v>901</v>
      </c>
      <c r="D855" t="s">
        <v>47</v>
      </c>
      <c r="E855" t="s">
        <v>901</v>
      </c>
      <c r="F855" t="s">
        <v>47</v>
      </c>
      <c r="G855" t="s">
        <v>901</v>
      </c>
      <c r="H855" t="s">
        <v>47</v>
      </c>
    </row>
    <row r="856" spans="1:8" x14ac:dyDescent="0.35">
      <c r="A856" t="s">
        <v>902</v>
      </c>
      <c r="B856" t="s">
        <v>47</v>
      </c>
      <c r="C856" t="s">
        <v>902</v>
      </c>
      <c r="D856" t="s">
        <v>47</v>
      </c>
      <c r="E856" t="s">
        <v>902</v>
      </c>
      <c r="F856" t="s">
        <v>47</v>
      </c>
      <c r="G856" t="s">
        <v>902</v>
      </c>
      <c r="H856" t="s">
        <v>47</v>
      </c>
    </row>
    <row r="857" spans="1:8" x14ac:dyDescent="0.35">
      <c r="A857" t="s">
        <v>903</v>
      </c>
      <c r="B857" t="s">
        <v>51</v>
      </c>
      <c r="C857" t="s">
        <v>903</v>
      </c>
      <c r="D857" t="s">
        <v>51</v>
      </c>
      <c r="E857" t="s">
        <v>903</v>
      </c>
      <c r="F857" t="s">
        <v>51</v>
      </c>
      <c r="G857" t="s">
        <v>903</v>
      </c>
      <c r="H857" t="s">
        <v>51</v>
      </c>
    </row>
    <row r="858" spans="1:8" x14ac:dyDescent="0.35">
      <c r="A858" t="s">
        <v>904</v>
      </c>
      <c r="B858" t="s">
        <v>47</v>
      </c>
      <c r="C858" t="s">
        <v>904</v>
      </c>
      <c r="D858" t="s">
        <v>47</v>
      </c>
      <c r="E858" t="s">
        <v>904</v>
      </c>
      <c r="F858" t="s">
        <v>47</v>
      </c>
      <c r="G858" t="s">
        <v>904</v>
      </c>
      <c r="H858" t="s">
        <v>47</v>
      </c>
    </row>
    <row r="859" spans="1:8" x14ac:dyDescent="0.35">
      <c r="A859" t="s">
        <v>905</v>
      </c>
      <c r="B859" t="s">
        <v>44</v>
      </c>
      <c r="C859" t="s">
        <v>905</v>
      </c>
      <c r="D859" t="s">
        <v>44</v>
      </c>
      <c r="E859" t="s">
        <v>905</v>
      </c>
      <c r="F859" t="s">
        <v>44</v>
      </c>
      <c r="G859" t="s">
        <v>905</v>
      </c>
      <c r="H859" t="s">
        <v>44</v>
      </c>
    </row>
    <row r="860" spans="1:8" x14ac:dyDescent="0.35">
      <c r="A860" t="s">
        <v>906</v>
      </c>
      <c r="B860" t="s">
        <v>51</v>
      </c>
      <c r="C860" t="s">
        <v>906</v>
      </c>
      <c r="D860" t="s">
        <v>51</v>
      </c>
      <c r="E860" t="s">
        <v>906</v>
      </c>
      <c r="F860" t="s">
        <v>51</v>
      </c>
      <c r="G860" t="s">
        <v>906</v>
      </c>
      <c r="H860" t="s">
        <v>51</v>
      </c>
    </row>
    <row r="861" spans="1:8" x14ac:dyDescent="0.35">
      <c r="A861" t="s">
        <v>907</v>
      </c>
      <c r="B861" t="s">
        <v>53</v>
      </c>
      <c r="C861" t="s">
        <v>907</v>
      </c>
      <c r="D861" t="s">
        <v>53</v>
      </c>
      <c r="E861" t="s">
        <v>907</v>
      </c>
      <c r="F861" t="s">
        <v>53</v>
      </c>
      <c r="G861" t="s">
        <v>907</v>
      </c>
      <c r="H861" t="s">
        <v>53</v>
      </c>
    </row>
    <row r="862" spans="1:8" x14ac:dyDescent="0.35">
      <c r="A862" t="s">
        <v>908</v>
      </c>
      <c r="B862" t="s">
        <v>51</v>
      </c>
      <c r="C862" t="s">
        <v>908</v>
      </c>
      <c r="D862" t="s">
        <v>51</v>
      </c>
      <c r="E862" t="s">
        <v>908</v>
      </c>
      <c r="F862" t="s">
        <v>51</v>
      </c>
      <c r="G862" t="s">
        <v>908</v>
      </c>
      <c r="H862" t="s">
        <v>51</v>
      </c>
    </row>
    <row r="863" spans="1:8" x14ac:dyDescent="0.35">
      <c r="A863" t="s">
        <v>909</v>
      </c>
      <c r="B863" t="s">
        <v>51</v>
      </c>
      <c r="C863" t="s">
        <v>909</v>
      </c>
      <c r="D863" t="s">
        <v>51</v>
      </c>
      <c r="E863" t="s">
        <v>909</v>
      </c>
      <c r="F863" t="s">
        <v>51</v>
      </c>
      <c r="G863" t="s">
        <v>909</v>
      </c>
      <c r="H863" t="s">
        <v>51</v>
      </c>
    </row>
    <row r="864" spans="1:8" x14ac:dyDescent="0.35">
      <c r="A864" t="s">
        <v>910</v>
      </c>
      <c r="B864" t="s">
        <v>51</v>
      </c>
      <c r="C864" t="s">
        <v>910</v>
      </c>
      <c r="D864" t="s">
        <v>51</v>
      </c>
      <c r="E864" t="s">
        <v>910</v>
      </c>
      <c r="F864" t="s">
        <v>51</v>
      </c>
      <c r="G864" t="s">
        <v>910</v>
      </c>
      <c r="H864" t="s">
        <v>51</v>
      </c>
    </row>
    <row r="865" spans="1:8" x14ac:dyDescent="0.35">
      <c r="A865" t="s">
        <v>911</v>
      </c>
      <c r="B865" t="s">
        <v>51</v>
      </c>
      <c r="C865" t="s">
        <v>911</v>
      </c>
      <c r="D865" t="s">
        <v>51</v>
      </c>
      <c r="E865" t="s">
        <v>911</v>
      </c>
      <c r="F865" t="s">
        <v>51</v>
      </c>
      <c r="G865" t="s">
        <v>911</v>
      </c>
      <c r="H865" t="s">
        <v>51</v>
      </c>
    </row>
    <row r="866" spans="1:8" x14ac:dyDescent="0.35">
      <c r="A866" t="s">
        <v>912</v>
      </c>
      <c r="B866" t="s">
        <v>47</v>
      </c>
      <c r="C866" t="s">
        <v>912</v>
      </c>
      <c r="D866" t="s">
        <v>47</v>
      </c>
      <c r="E866" t="s">
        <v>912</v>
      </c>
      <c r="F866" t="s">
        <v>47</v>
      </c>
      <c r="G866" t="s">
        <v>912</v>
      </c>
      <c r="H866" t="s">
        <v>47</v>
      </c>
    </row>
    <row r="867" spans="1:8" x14ac:dyDescent="0.35">
      <c r="A867" t="s">
        <v>913</v>
      </c>
      <c r="B867" t="s">
        <v>47</v>
      </c>
      <c r="C867" t="s">
        <v>913</v>
      </c>
      <c r="D867" t="s">
        <v>47</v>
      </c>
      <c r="E867" t="s">
        <v>913</v>
      </c>
      <c r="F867" t="s">
        <v>47</v>
      </c>
      <c r="G867" t="s">
        <v>913</v>
      </c>
      <c r="H867" t="s">
        <v>47</v>
      </c>
    </row>
    <row r="868" spans="1:8" x14ac:dyDescent="0.35">
      <c r="A868" t="s">
        <v>914</v>
      </c>
      <c r="B868" t="s">
        <v>44</v>
      </c>
      <c r="C868" t="s">
        <v>914</v>
      </c>
      <c r="D868" t="s">
        <v>44</v>
      </c>
      <c r="E868" t="s">
        <v>914</v>
      </c>
      <c r="F868" t="s">
        <v>44</v>
      </c>
      <c r="G868" t="s">
        <v>914</v>
      </c>
      <c r="H868" t="s">
        <v>44</v>
      </c>
    </row>
    <row r="869" spans="1:8" x14ac:dyDescent="0.35">
      <c r="A869" t="s">
        <v>915</v>
      </c>
      <c r="B869" t="s">
        <v>44</v>
      </c>
      <c r="C869" t="s">
        <v>915</v>
      </c>
      <c r="D869" t="s">
        <v>44</v>
      </c>
      <c r="E869" t="s">
        <v>915</v>
      </c>
      <c r="F869" t="s">
        <v>44</v>
      </c>
      <c r="G869" t="s">
        <v>915</v>
      </c>
      <c r="H869" t="s">
        <v>44</v>
      </c>
    </row>
    <row r="870" spans="1:8" x14ac:dyDescent="0.35">
      <c r="A870" t="s">
        <v>916</v>
      </c>
      <c r="B870" t="s">
        <v>51</v>
      </c>
      <c r="C870" t="s">
        <v>916</v>
      </c>
      <c r="D870" t="s">
        <v>51</v>
      </c>
      <c r="E870" t="s">
        <v>916</v>
      </c>
      <c r="F870" t="s">
        <v>51</v>
      </c>
      <c r="G870" t="s">
        <v>916</v>
      </c>
      <c r="H870" t="s">
        <v>51</v>
      </c>
    </row>
    <row r="871" spans="1:8" x14ac:dyDescent="0.35">
      <c r="A871" t="s">
        <v>917</v>
      </c>
      <c r="B871" t="s">
        <v>44</v>
      </c>
      <c r="C871" t="s">
        <v>917</v>
      </c>
      <c r="D871" t="s">
        <v>44</v>
      </c>
      <c r="E871" t="s">
        <v>917</v>
      </c>
      <c r="F871" t="s">
        <v>44</v>
      </c>
      <c r="G871" t="s">
        <v>917</v>
      </c>
      <c r="H871" t="s">
        <v>44</v>
      </c>
    </row>
    <row r="872" spans="1:8" x14ac:dyDescent="0.35">
      <c r="A872" t="s">
        <v>918</v>
      </c>
      <c r="B872" t="s">
        <v>47</v>
      </c>
      <c r="C872" t="s">
        <v>918</v>
      </c>
      <c r="D872" t="s">
        <v>47</v>
      </c>
      <c r="E872" t="s">
        <v>918</v>
      </c>
      <c r="F872" t="s">
        <v>47</v>
      </c>
      <c r="G872" t="s">
        <v>918</v>
      </c>
      <c r="H872" t="s">
        <v>47</v>
      </c>
    </row>
    <row r="873" spans="1:8" x14ac:dyDescent="0.35">
      <c r="A873" t="s">
        <v>919</v>
      </c>
      <c r="B873" t="s">
        <v>57</v>
      </c>
      <c r="C873" t="s">
        <v>919</v>
      </c>
      <c r="D873" t="s">
        <v>57</v>
      </c>
      <c r="E873" t="s">
        <v>919</v>
      </c>
      <c r="F873" t="s">
        <v>57</v>
      </c>
      <c r="G873" t="s">
        <v>919</v>
      </c>
      <c r="H873" t="s">
        <v>57</v>
      </c>
    </row>
    <row r="874" spans="1:8" x14ac:dyDescent="0.35">
      <c r="A874" t="s">
        <v>920</v>
      </c>
      <c r="B874" t="s">
        <v>53</v>
      </c>
      <c r="C874" t="s">
        <v>920</v>
      </c>
      <c r="D874" t="s">
        <v>53</v>
      </c>
      <c r="E874" t="s">
        <v>920</v>
      </c>
      <c r="F874" t="s">
        <v>53</v>
      </c>
      <c r="G874" t="s">
        <v>920</v>
      </c>
      <c r="H874" t="s">
        <v>53</v>
      </c>
    </row>
    <row r="875" spans="1:8" x14ac:dyDescent="0.35">
      <c r="A875" t="s">
        <v>921</v>
      </c>
      <c r="B875" t="s">
        <v>51</v>
      </c>
      <c r="C875" t="s">
        <v>921</v>
      </c>
      <c r="D875" t="s">
        <v>51</v>
      </c>
      <c r="E875" t="s">
        <v>921</v>
      </c>
      <c r="F875" t="s">
        <v>51</v>
      </c>
      <c r="G875" t="s">
        <v>921</v>
      </c>
      <c r="H875" t="s">
        <v>51</v>
      </c>
    </row>
    <row r="876" spans="1:8" x14ac:dyDescent="0.35">
      <c r="A876" t="s">
        <v>922</v>
      </c>
      <c r="B876" t="s">
        <v>44</v>
      </c>
      <c r="C876" t="s">
        <v>922</v>
      </c>
      <c r="D876" t="s">
        <v>44</v>
      </c>
      <c r="E876" t="s">
        <v>922</v>
      </c>
      <c r="F876" t="s">
        <v>44</v>
      </c>
      <c r="G876" t="s">
        <v>922</v>
      </c>
      <c r="H876" t="s">
        <v>44</v>
      </c>
    </row>
    <row r="877" spans="1:8" x14ac:dyDescent="0.35">
      <c r="A877" t="s">
        <v>923</v>
      </c>
      <c r="B877" t="s">
        <v>47</v>
      </c>
      <c r="C877" t="s">
        <v>923</v>
      </c>
      <c r="D877" t="s">
        <v>47</v>
      </c>
      <c r="E877" t="s">
        <v>923</v>
      </c>
      <c r="F877" t="s">
        <v>47</v>
      </c>
      <c r="G877" t="s">
        <v>923</v>
      </c>
      <c r="H877" t="s">
        <v>47</v>
      </c>
    </row>
    <row r="878" spans="1:8" x14ac:dyDescent="0.35">
      <c r="A878" t="s">
        <v>924</v>
      </c>
      <c r="B878" t="s">
        <v>44</v>
      </c>
      <c r="C878" t="s">
        <v>924</v>
      </c>
      <c r="D878" t="s">
        <v>44</v>
      </c>
      <c r="E878" t="s">
        <v>924</v>
      </c>
      <c r="F878" t="s">
        <v>44</v>
      </c>
      <c r="G878" t="s">
        <v>924</v>
      </c>
      <c r="H878" t="s">
        <v>44</v>
      </c>
    </row>
    <row r="879" spans="1:8" x14ac:dyDescent="0.35">
      <c r="A879" t="s">
        <v>925</v>
      </c>
      <c r="B879" t="s">
        <v>44</v>
      </c>
      <c r="C879" t="s">
        <v>925</v>
      </c>
      <c r="D879" t="s">
        <v>44</v>
      </c>
      <c r="E879" t="s">
        <v>925</v>
      </c>
      <c r="F879" t="s">
        <v>44</v>
      </c>
      <c r="G879" t="s">
        <v>925</v>
      </c>
      <c r="H879" t="s">
        <v>44</v>
      </c>
    </row>
    <row r="880" spans="1:8" x14ac:dyDescent="0.35">
      <c r="A880" t="s">
        <v>926</v>
      </c>
      <c r="B880" t="s">
        <v>51</v>
      </c>
      <c r="C880" t="s">
        <v>926</v>
      </c>
      <c r="D880" t="s">
        <v>51</v>
      </c>
      <c r="E880" t="s">
        <v>926</v>
      </c>
      <c r="F880" t="s">
        <v>51</v>
      </c>
      <c r="G880" t="s">
        <v>926</v>
      </c>
      <c r="H880" t="s">
        <v>51</v>
      </c>
    </row>
    <row r="881" spans="1:8" x14ac:dyDescent="0.35">
      <c r="A881" t="s">
        <v>927</v>
      </c>
      <c r="B881" t="s">
        <v>44</v>
      </c>
      <c r="C881" t="s">
        <v>927</v>
      </c>
      <c r="D881" t="s">
        <v>44</v>
      </c>
      <c r="E881" t="s">
        <v>927</v>
      </c>
      <c r="F881" t="s">
        <v>44</v>
      </c>
      <c r="G881" t="s">
        <v>927</v>
      </c>
      <c r="H881" t="s">
        <v>44</v>
      </c>
    </row>
    <row r="882" spans="1:8" x14ac:dyDescent="0.35">
      <c r="A882" t="s">
        <v>928</v>
      </c>
      <c r="B882" t="s">
        <v>51</v>
      </c>
      <c r="C882" t="s">
        <v>928</v>
      </c>
      <c r="D882" t="s">
        <v>51</v>
      </c>
      <c r="E882" t="s">
        <v>928</v>
      </c>
      <c r="F882" t="s">
        <v>51</v>
      </c>
      <c r="G882" t="s">
        <v>928</v>
      </c>
      <c r="H882" t="s">
        <v>51</v>
      </c>
    </row>
    <row r="883" spans="1:8" x14ac:dyDescent="0.35">
      <c r="A883" t="s">
        <v>929</v>
      </c>
      <c r="B883" t="s">
        <v>47</v>
      </c>
      <c r="C883" t="s">
        <v>929</v>
      </c>
      <c r="D883" t="s">
        <v>47</v>
      </c>
      <c r="E883" t="s">
        <v>929</v>
      </c>
      <c r="F883" t="s">
        <v>47</v>
      </c>
      <c r="G883" t="s">
        <v>929</v>
      </c>
      <c r="H883" t="s">
        <v>47</v>
      </c>
    </row>
    <row r="884" spans="1:8" x14ac:dyDescent="0.35">
      <c r="A884" t="s">
        <v>930</v>
      </c>
      <c r="B884" t="s">
        <v>57</v>
      </c>
      <c r="C884" t="s">
        <v>930</v>
      </c>
      <c r="D884" t="s">
        <v>57</v>
      </c>
      <c r="E884" t="s">
        <v>930</v>
      </c>
      <c r="F884" t="s">
        <v>57</v>
      </c>
      <c r="G884" t="s">
        <v>930</v>
      </c>
      <c r="H884" t="s">
        <v>57</v>
      </c>
    </row>
    <row r="885" spans="1:8" x14ac:dyDescent="0.35">
      <c r="A885" t="s">
        <v>931</v>
      </c>
      <c r="B885" t="s">
        <v>51</v>
      </c>
      <c r="C885" t="s">
        <v>931</v>
      </c>
      <c r="D885" t="s">
        <v>51</v>
      </c>
      <c r="E885" t="s">
        <v>931</v>
      </c>
      <c r="F885" t="s">
        <v>51</v>
      </c>
      <c r="G885" t="s">
        <v>931</v>
      </c>
      <c r="H885" t="s">
        <v>51</v>
      </c>
    </row>
    <row r="886" spans="1:8" x14ac:dyDescent="0.35">
      <c r="A886" t="s">
        <v>932</v>
      </c>
      <c r="B886" t="s">
        <v>51</v>
      </c>
      <c r="C886" t="s">
        <v>932</v>
      </c>
      <c r="D886" t="s">
        <v>51</v>
      </c>
      <c r="E886" t="s">
        <v>932</v>
      </c>
      <c r="F886" t="s">
        <v>51</v>
      </c>
      <c r="G886" t="s">
        <v>932</v>
      </c>
      <c r="H886" t="s">
        <v>51</v>
      </c>
    </row>
    <row r="887" spans="1:8" x14ac:dyDescent="0.35">
      <c r="A887" t="s">
        <v>933</v>
      </c>
      <c r="B887" t="s">
        <v>47</v>
      </c>
      <c r="C887" t="s">
        <v>933</v>
      </c>
      <c r="D887" t="s">
        <v>47</v>
      </c>
      <c r="E887" t="s">
        <v>933</v>
      </c>
      <c r="F887" t="s">
        <v>47</v>
      </c>
      <c r="G887" t="s">
        <v>933</v>
      </c>
      <c r="H887" t="s">
        <v>47</v>
      </c>
    </row>
    <row r="888" spans="1:8" x14ac:dyDescent="0.35">
      <c r="A888" t="s">
        <v>934</v>
      </c>
      <c r="B888" t="s">
        <v>51</v>
      </c>
      <c r="C888" t="s">
        <v>934</v>
      </c>
      <c r="D888" t="s">
        <v>51</v>
      </c>
      <c r="E888" t="s">
        <v>934</v>
      </c>
      <c r="F888" t="s">
        <v>51</v>
      </c>
      <c r="G888" t="s">
        <v>934</v>
      </c>
      <c r="H888" t="s">
        <v>51</v>
      </c>
    </row>
    <row r="889" spans="1:8" x14ac:dyDescent="0.35">
      <c r="A889" t="s">
        <v>935</v>
      </c>
      <c r="B889" t="s">
        <v>51</v>
      </c>
      <c r="C889" t="s">
        <v>935</v>
      </c>
      <c r="D889" t="s">
        <v>51</v>
      </c>
      <c r="E889" t="s">
        <v>935</v>
      </c>
      <c r="F889" t="s">
        <v>51</v>
      </c>
      <c r="G889" t="s">
        <v>935</v>
      </c>
      <c r="H889" t="s">
        <v>51</v>
      </c>
    </row>
    <row r="890" spans="1:8" x14ac:dyDescent="0.35">
      <c r="A890" t="s">
        <v>936</v>
      </c>
      <c r="B890" t="s">
        <v>44</v>
      </c>
      <c r="C890" t="s">
        <v>936</v>
      </c>
      <c r="D890" t="s">
        <v>44</v>
      </c>
      <c r="E890" t="s">
        <v>936</v>
      </c>
      <c r="F890" t="s">
        <v>44</v>
      </c>
      <c r="G890" t="s">
        <v>936</v>
      </c>
      <c r="H890" t="s">
        <v>44</v>
      </c>
    </row>
    <row r="891" spans="1:8" x14ac:dyDescent="0.35">
      <c r="A891" t="s">
        <v>937</v>
      </c>
      <c r="B891" t="s">
        <v>47</v>
      </c>
      <c r="C891" t="s">
        <v>937</v>
      </c>
      <c r="D891" t="s">
        <v>47</v>
      </c>
      <c r="E891" t="s">
        <v>937</v>
      </c>
      <c r="F891" t="s">
        <v>47</v>
      </c>
      <c r="G891" t="s">
        <v>937</v>
      </c>
      <c r="H891" t="s">
        <v>47</v>
      </c>
    </row>
    <row r="892" spans="1:8" x14ac:dyDescent="0.35">
      <c r="A892" t="s">
        <v>938</v>
      </c>
      <c r="B892" t="s">
        <v>53</v>
      </c>
      <c r="C892" t="s">
        <v>938</v>
      </c>
      <c r="D892" t="s">
        <v>53</v>
      </c>
      <c r="E892" t="s">
        <v>938</v>
      </c>
      <c r="F892" t="s">
        <v>53</v>
      </c>
      <c r="G892" t="s">
        <v>938</v>
      </c>
      <c r="H892" t="s">
        <v>53</v>
      </c>
    </row>
    <row r="893" spans="1:8" x14ac:dyDescent="0.35">
      <c r="A893" t="s">
        <v>939</v>
      </c>
      <c r="B893" t="s">
        <v>47</v>
      </c>
      <c r="C893" t="s">
        <v>939</v>
      </c>
      <c r="D893" t="s">
        <v>47</v>
      </c>
      <c r="E893" t="s">
        <v>939</v>
      </c>
      <c r="F893" t="s">
        <v>47</v>
      </c>
      <c r="G893" t="s">
        <v>939</v>
      </c>
      <c r="H893" t="s">
        <v>47</v>
      </c>
    </row>
    <row r="894" spans="1:8" x14ac:dyDescent="0.35">
      <c r="A894" t="s">
        <v>940</v>
      </c>
      <c r="B894" t="s">
        <v>47</v>
      </c>
      <c r="C894" t="s">
        <v>940</v>
      </c>
      <c r="D894" t="s">
        <v>47</v>
      </c>
      <c r="E894" t="s">
        <v>940</v>
      </c>
      <c r="F894" t="s">
        <v>47</v>
      </c>
      <c r="G894" t="s">
        <v>940</v>
      </c>
      <c r="H894" t="s">
        <v>47</v>
      </c>
    </row>
    <row r="895" spans="1:8" x14ac:dyDescent="0.35">
      <c r="A895" t="s">
        <v>941</v>
      </c>
      <c r="B895" t="s">
        <v>47</v>
      </c>
      <c r="C895" t="s">
        <v>941</v>
      </c>
      <c r="D895" t="s">
        <v>47</v>
      </c>
      <c r="E895" t="s">
        <v>941</v>
      </c>
      <c r="F895" t="s">
        <v>47</v>
      </c>
      <c r="G895" t="s">
        <v>941</v>
      </c>
      <c r="H895" t="s">
        <v>47</v>
      </c>
    </row>
    <row r="896" spans="1:8" x14ac:dyDescent="0.35">
      <c r="A896" t="s">
        <v>942</v>
      </c>
      <c r="B896" t="s">
        <v>51</v>
      </c>
      <c r="C896" t="s">
        <v>942</v>
      </c>
      <c r="D896" t="s">
        <v>51</v>
      </c>
      <c r="E896" t="s">
        <v>942</v>
      </c>
      <c r="F896" t="s">
        <v>51</v>
      </c>
      <c r="G896" t="s">
        <v>942</v>
      </c>
      <c r="H896" t="s">
        <v>51</v>
      </c>
    </row>
    <row r="897" spans="1:8" x14ac:dyDescent="0.35">
      <c r="A897" t="s">
        <v>943</v>
      </c>
      <c r="B897" t="s">
        <v>51</v>
      </c>
      <c r="C897" t="s">
        <v>943</v>
      </c>
      <c r="D897" t="s">
        <v>51</v>
      </c>
      <c r="E897" t="s">
        <v>943</v>
      </c>
      <c r="F897" t="s">
        <v>51</v>
      </c>
      <c r="G897" t="s">
        <v>943</v>
      </c>
      <c r="H897" t="s">
        <v>51</v>
      </c>
    </row>
    <row r="898" spans="1:8" x14ac:dyDescent="0.35">
      <c r="A898" t="s">
        <v>944</v>
      </c>
      <c r="B898" t="s">
        <v>47</v>
      </c>
      <c r="C898" t="s">
        <v>944</v>
      </c>
      <c r="D898" t="s">
        <v>47</v>
      </c>
      <c r="E898" t="s">
        <v>944</v>
      </c>
      <c r="F898" t="s">
        <v>47</v>
      </c>
      <c r="G898" t="s">
        <v>944</v>
      </c>
      <c r="H898" t="s">
        <v>47</v>
      </c>
    </row>
    <row r="899" spans="1:8" x14ac:dyDescent="0.35">
      <c r="A899" t="s">
        <v>945</v>
      </c>
      <c r="B899" t="s">
        <v>44</v>
      </c>
      <c r="C899" t="s">
        <v>945</v>
      </c>
      <c r="D899" t="s">
        <v>44</v>
      </c>
      <c r="E899" t="s">
        <v>945</v>
      </c>
      <c r="F899" t="s">
        <v>44</v>
      </c>
      <c r="G899" t="s">
        <v>945</v>
      </c>
      <c r="H899" t="s">
        <v>44</v>
      </c>
    </row>
    <row r="900" spans="1:8" x14ac:dyDescent="0.35">
      <c r="A900" t="s">
        <v>946</v>
      </c>
      <c r="B900" t="s">
        <v>53</v>
      </c>
      <c r="C900" t="s">
        <v>946</v>
      </c>
      <c r="D900" t="s">
        <v>53</v>
      </c>
      <c r="E900" t="s">
        <v>946</v>
      </c>
      <c r="F900" t="s">
        <v>53</v>
      </c>
      <c r="G900" t="s">
        <v>946</v>
      </c>
      <c r="H900" t="s">
        <v>53</v>
      </c>
    </row>
    <row r="901" spans="1:8" x14ac:dyDescent="0.35">
      <c r="A901" t="s">
        <v>947</v>
      </c>
      <c r="B901" t="s">
        <v>51</v>
      </c>
      <c r="C901" t="s">
        <v>947</v>
      </c>
      <c r="D901" t="s">
        <v>51</v>
      </c>
      <c r="E901" t="s">
        <v>947</v>
      </c>
      <c r="F901" t="s">
        <v>51</v>
      </c>
      <c r="G901" t="s">
        <v>947</v>
      </c>
      <c r="H901" t="s">
        <v>51</v>
      </c>
    </row>
    <row r="902" spans="1:8" x14ac:dyDescent="0.35">
      <c r="A902" t="s">
        <v>948</v>
      </c>
      <c r="B902" t="s">
        <v>47</v>
      </c>
      <c r="C902" t="s">
        <v>948</v>
      </c>
      <c r="D902" t="s">
        <v>47</v>
      </c>
      <c r="E902" t="s">
        <v>948</v>
      </c>
      <c r="F902" t="s">
        <v>47</v>
      </c>
      <c r="G902" t="s">
        <v>948</v>
      </c>
      <c r="H902" t="s">
        <v>47</v>
      </c>
    </row>
    <row r="903" spans="1:8" x14ac:dyDescent="0.35">
      <c r="A903" t="s">
        <v>949</v>
      </c>
      <c r="B903" t="s">
        <v>51</v>
      </c>
      <c r="C903" t="s">
        <v>949</v>
      </c>
      <c r="D903" t="s">
        <v>51</v>
      </c>
      <c r="E903" t="s">
        <v>949</v>
      </c>
      <c r="F903" t="s">
        <v>51</v>
      </c>
      <c r="G903" t="s">
        <v>949</v>
      </c>
      <c r="H903" t="s">
        <v>51</v>
      </c>
    </row>
    <row r="904" spans="1:8" x14ac:dyDescent="0.35">
      <c r="A904" t="s">
        <v>950</v>
      </c>
      <c r="B904" t="s">
        <v>57</v>
      </c>
      <c r="C904" t="s">
        <v>950</v>
      </c>
      <c r="D904" t="s">
        <v>57</v>
      </c>
      <c r="E904" t="s">
        <v>950</v>
      </c>
      <c r="F904" t="s">
        <v>57</v>
      </c>
      <c r="G904" t="s">
        <v>950</v>
      </c>
      <c r="H904" t="s">
        <v>57</v>
      </c>
    </row>
    <row r="905" spans="1:8" x14ac:dyDescent="0.35">
      <c r="A905" t="s">
        <v>951</v>
      </c>
      <c r="B905" t="s">
        <v>44</v>
      </c>
      <c r="C905" t="s">
        <v>951</v>
      </c>
      <c r="D905" t="s">
        <v>44</v>
      </c>
      <c r="E905" t="s">
        <v>951</v>
      </c>
      <c r="F905" t="s">
        <v>44</v>
      </c>
      <c r="G905" t="s">
        <v>951</v>
      </c>
      <c r="H905" t="s">
        <v>44</v>
      </c>
    </row>
    <row r="906" spans="1:8" x14ac:dyDescent="0.35">
      <c r="A906" t="s">
        <v>952</v>
      </c>
      <c r="B906" t="s">
        <v>47</v>
      </c>
      <c r="C906" t="s">
        <v>952</v>
      </c>
      <c r="D906" t="s">
        <v>47</v>
      </c>
      <c r="E906" t="s">
        <v>952</v>
      </c>
      <c r="F906" t="s">
        <v>47</v>
      </c>
      <c r="G906" t="s">
        <v>952</v>
      </c>
      <c r="H906" t="s">
        <v>47</v>
      </c>
    </row>
    <row r="907" spans="1:8" x14ac:dyDescent="0.35">
      <c r="A907" t="s">
        <v>953</v>
      </c>
      <c r="B907" t="s">
        <v>47</v>
      </c>
      <c r="C907" t="s">
        <v>953</v>
      </c>
      <c r="D907" t="s">
        <v>47</v>
      </c>
      <c r="E907" t="s">
        <v>953</v>
      </c>
      <c r="F907" t="s">
        <v>47</v>
      </c>
      <c r="G907" t="s">
        <v>953</v>
      </c>
      <c r="H907" t="s">
        <v>47</v>
      </c>
    </row>
    <row r="908" spans="1:8" x14ac:dyDescent="0.35">
      <c r="A908" t="s">
        <v>954</v>
      </c>
      <c r="B908" t="s">
        <v>44</v>
      </c>
      <c r="C908" t="s">
        <v>954</v>
      </c>
      <c r="D908" t="s">
        <v>44</v>
      </c>
      <c r="E908" t="s">
        <v>954</v>
      </c>
      <c r="F908" t="s">
        <v>44</v>
      </c>
      <c r="G908" t="s">
        <v>954</v>
      </c>
      <c r="H908" t="s">
        <v>44</v>
      </c>
    </row>
    <row r="909" spans="1:8" x14ac:dyDescent="0.35">
      <c r="A909" t="s">
        <v>955</v>
      </c>
      <c r="B909" t="s">
        <v>44</v>
      </c>
      <c r="C909" t="s">
        <v>955</v>
      </c>
      <c r="D909" t="s">
        <v>44</v>
      </c>
      <c r="E909" t="s">
        <v>955</v>
      </c>
      <c r="F909" t="s">
        <v>44</v>
      </c>
      <c r="G909" t="s">
        <v>955</v>
      </c>
      <c r="H909" t="s">
        <v>44</v>
      </c>
    </row>
    <row r="910" spans="1:8" x14ac:dyDescent="0.35">
      <c r="A910" t="s">
        <v>956</v>
      </c>
      <c r="B910" t="s">
        <v>53</v>
      </c>
      <c r="C910" t="s">
        <v>956</v>
      </c>
      <c r="D910" t="s">
        <v>53</v>
      </c>
      <c r="E910" t="s">
        <v>956</v>
      </c>
      <c r="F910" t="s">
        <v>53</v>
      </c>
      <c r="G910" t="s">
        <v>956</v>
      </c>
      <c r="H910" t="s">
        <v>53</v>
      </c>
    </row>
    <row r="911" spans="1:8" x14ac:dyDescent="0.35">
      <c r="A911" t="s">
        <v>957</v>
      </c>
      <c r="B911" t="s">
        <v>51</v>
      </c>
      <c r="C911" t="s">
        <v>957</v>
      </c>
      <c r="D911" t="s">
        <v>51</v>
      </c>
      <c r="E911" t="s">
        <v>957</v>
      </c>
      <c r="F911" t="s">
        <v>51</v>
      </c>
      <c r="G911" t="s">
        <v>957</v>
      </c>
      <c r="H911" t="s">
        <v>51</v>
      </c>
    </row>
    <row r="912" spans="1:8" x14ac:dyDescent="0.35">
      <c r="A912" t="s">
        <v>958</v>
      </c>
      <c r="B912" t="s">
        <v>47</v>
      </c>
      <c r="C912" t="s">
        <v>958</v>
      </c>
      <c r="D912" t="s">
        <v>47</v>
      </c>
      <c r="E912" t="s">
        <v>958</v>
      </c>
      <c r="F912" t="s">
        <v>47</v>
      </c>
      <c r="G912" t="s">
        <v>958</v>
      </c>
      <c r="H912" t="s">
        <v>47</v>
      </c>
    </row>
    <row r="913" spans="1:8" x14ac:dyDescent="0.35">
      <c r="A913" t="s">
        <v>959</v>
      </c>
      <c r="B913" t="s">
        <v>51</v>
      </c>
      <c r="C913" t="s">
        <v>959</v>
      </c>
      <c r="D913" t="s">
        <v>51</v>
      </c>
      <c r="E913" t="s">
        <v>959</v>
      </c>
      <c r="F913" t="s">
        <v>51</v>
      </c>
      <c r="G913" t="s">
        <v>959</v>
      </c>
      <c r="H913" t="s">
        <v>51</v>
      </c>
    </row>
    <row r="914" spans="1:8" x14ac:dyDescent="0.35">
      <c r="A914" t="s">
        <v>960</v>
      </c>
      <c r="B914" t="s">
        <v>47</v>
      </c>
      <c r="C914" t="s">
        <v>960</v>
      </c>
      <c r="D914" t="s">
        <v>47</v>
      </c>
      <c r="E914" t="s">
        <v>960</v>
      </c>
      <c r="F914" t="s">
        <v>47</v>
      </c>
      <c r="G914" t="s">
        <v>960</v>
      </c>
      <c r="H914" t="s">
        <v>47</v>
      </c>
    </row>
    <row r="915" spans="1:8" x14ac:dyDescent="0.35">
      <c r="A915" t="s">
        <v>961</v>
      </c>
      <c r="B915" t="s">
        <v>57</v>
      </c>
      <c r="C915" t="s">
        <v>961</v>
      </c>
      <c r="D915" t="s">
        <v>57</v>
      </c>
      <c r="E915" t="s">
        <v>961</v>
      </c>
      <c r="F915" t="s">
        <v>57</v>
      </c>
      <c r="G915" t="s">
        <v>961</v>
      </c>
      <c r="H915" t="s">
        <v>57</v>
      </c>
    </row>
    <row r="916" spans="1:8" x14ac:dyDescent="0.35">
      <c r="A916" t="s">
        <v>962</v>
      </c>
      <c r="B916" t="s">
        <v>57</v>
      </c>
      <c r="C916" t="s">
        <v>962</v>
      </c>
      <c r="D916" t="s">
        <v>57</v>
      </c>
      <c r="E916" t="s">
        <v>962</v>
      </c>
      <c r="F916" t="s">
        <v>57</v>
      </c>
      <c r="G916" t="s">
        <v>962</v>
      </c>
      <c r="H916" t="s">
        <v>57</v>
      </c>
    </row>
    <row r="917" spans="1:8" x14ac:dyDescent="0.35">
      <c r="A917" t="s">
        <v>963</v>
      </c>
      <c r="B917" t="s">
        <v>53</v>
      </c>
      <c r="C917" t="s">
        <v>963</v>
      </c>
      <c r="D917" t="s">
        <v>53</v>
      </c>
      <c r="E917" t="s">
        <v>963</v>
      </c>
      <c r="F917" t="s">
        <v>53</v>
      </c>
      <c r="G917" t="s">
        <v>963</v>
      </c>
      <c r="H917" t="s">
        <v>53</v>
      </c>
    </row>
    <row r="918" spans="1:8" x14ac:dyDescent="0.35">
      <c r="A918" t="s">
        <v>964</v>
      </c>
      <c r="B918" t="s">
        <v>47</v>
      </c>
      <c r="C918" t="s">
        <v>964</v>
      </c>
      <c r="D918" t="s">
        <v>47</v>
      </c>
      <c r="E918" t="s">
        <v>964</v>
      </c>
      <c r="F918" t="s">
        <v>47</v>
      </c>
      <c r="G918" t="s">
        <v>964</v>
      </c>
      <c r="H918" t="s">
        <v>47</v>
      </c>
    </row>
    <row r="919" spans="1:8" x14ac:dyDescent="0.35">
      <c r="A919" t="s">
        <v>965</v>
      </c>
      <c r="B919" t="s">
        <v>47</v>
      </c>
      <c r="C919" t="s">
        <v>965</v>
      </c>
      <c r="D919" t="s">
        <v>47</v>
      </c>
      <c r="E919" t="s">
        <v>965</v>
      </c>
      <c r="F919" t="s">
        <v>47</v>
      </c>
      <c r="G919" t="s">
        <v>965</v>
      </c>
      <c r="H919" t="s">
        <v>47</v>
      </c>
    </row>
    <row r="920" spans="1:8" x14ac:dyDescent="0.35">
      <c r="A920" t="s">
        <v>966</v>
      </c>
      <c r="B920" t="s">
        <v>44</v>
      </c>
      <c r="C920" t="s">
        <v>966</v>
      </c>
      <c r="D920" t="s">
        <v>44</v>
      </c>
      <c r="E920" t="s">
        <v>966</v>
      </c>
      <c r="F920" t="s">
        <v>44</v>
      </c>
      <c r="G920" t="s">
        <v>966</v>
      </c>
      <c r="H920" t="s">
        <v>44</v>
      </c>
    </row>
    <row r="921" spans="1:8" x14ac:dyDescent="0.35">
      <c r="A921" t="s">
        <v>967</v>
      </c>
      <c r="B921" t="s">
        <v>47</v>
      </c>
      <c r="C921" t="s">
        <v>967</v>
      </c>
      <c r="D921" t="s">
        <v>47</v>
      </c>
      <c r="E921" t="s">
        <v>967</v>
      </c>
      <c r="F921" t="s">
        <v>47</v>
      </c>
      <c r="G921" t="s">
        <v>967</v>
      </c>
      <c r="H921" t="s">
        <v>47</v>
      </c>
    </row>
    <row r="922" spans="1:8" x14ac:dyDescent="0.35">
      <c r="A922" t="s">
        <v>968</v>
      </c>
      <c r="B922" t="s">
        <v>51</v>
      </c>
      <c r="C922" t="s">
        <v>968</v>
      </c>
      <c r="D922" t="s">
        <v>51</v>
      </c>
      <c r="E922" t="s">
        <v>968</v>
      </c>
      <c r="F922" t="s">
        <v>51</v>
      </c>
      <c r="G922" t="s">
        <v>968</v>
      </c>
      <c r="H922" t="s">
        <v>51</v>
      </c>
    </row>
    <row r="923" spans="1:8" x14ac:dyDescent="0.35">
      <c r="A923" t="s">
        <v>969</v>
      </c>
      <c r="B923" t="s">
        <v>47</v>
      </c>
      <c r="C923" t="s">
        <v>969</v>
      </c>
      <c r="D923" t="s">
        <v>47</v>
      </c>
      <c r="E923" t="s">
        <v>969</v>
      </c>
      <c r="F923" t="s">
        <v>47</v>
      </c>
      <c r="G923" t="s">
        <v>969</v>
      </c>
      <c r="H923" t="s">
        <v>47</v>
      </c>
    </row>
    <row r="924" spans="1:8" x14ac:dyDescent="0.35">
      <c r="A924" t="s">
        <v>970</v>
      </c>
      <c r="B924" t="s">
        <v>53</v>
      </c>
      <c r="C924" t="s">
        <v>970</v>
      </c>
      <c r="D924" t="s">
        <v>53</v>
      </c>
      <c r="E924" t="s">
        <v>970</v>
      </c>
      <c r="F924" t="s">
        <v>53</v>
      </c>
      <c r="G924" t="s">
        <v>970</v>
      </c>
      <c r="H924" t="s">
        <v>53</v>
      </c>
    </row>
    <row r="925" spans="1:8" x14ac:dyDescent="0.35">
      <c r="A925" t="s">
        <v>971</v>
      </c>
      <c r="B925" t="s">
        <v>57</v>
      </c>
      <c r="C925" t="s">
        <v>971</v>
      </c>
      <c r="D925" t="s">
        <v>57</v>
      </c>
      <c r="E925" t="s">
        <v>971</v>
      </c>
      <c r="F925" t="s">
        <v>57</v>
      </c>
      <c r="G925" t="s">
        <v>971</v>
      </c>
      <c r="H925" t="s">
        <v>57</v>
      </c>
    </row>
    <row r="926" spans="1:8" x14ac:dyDescent="0.35">
      <c r="A926" t="s">
        <v>972</v>
      </c>
      <c r="B926" t="s">
        <v>51</v>
      </c>
      <c r="C926" t="s">
        <v>972</v>
      </c>
      <c r="D926" t="s">
        <v>51</v>
      </c>
      <c r="E926" t="s">
        <v>972</v>
      </c>
      <c r="F926" t="s">
        <v>51</v>
      </c>
      <c r="G926" t="s">
        <v>972</v>
      </c>
      <c r="H926" t="s">
        <v>51</v>
      </c>
    </row>
    <row r="927" spans="1:8" x14ac:dyDescent="0.35">
      <c r="A927" t="s">
        <v>973</v>
      </c>
      <c r="B927" t="s">
        <v>44</v>
      </c>
      <c r="C927" t="s">
        <v>973</v>
      </c>
      <c r="D927" t="s">
        <v>44</v>
      </c>
      <c r="E927" t="s">
        <v>973</v>
      </c>
      <c r="F927" t="s">
        <v>44</v>
      </c>
      <c r="G927" t="s">
        <v>973</v>
      </c>
      <c r="H927" t="s">
        <v>44</v>
      </c>
    </row>
    <row r="928" spans="1:8" x14ac:dyDescent="0.35">
      <c r="A928" t="s">
        <v>974</v>
      </c>
      <c r="B928" t="s">
        <v>47</v>
      </c>
      <c r="C928" t="s">
        <v>974</v>
      </c>
      <c r="D928" t="s">
        <v>47</v>
      </c>
      <c r="E928" t="s">
        <v>974</v>
      </c>
      <c r="F928" t="s">
        <v>47</v>
      </c>
      <c r="G928" t="s">
        <v>974</v>
      </c>
      <c r="H928" t="s">
        <v>47</v>
      </c>
    </row>
    <row r="929" spans="1:8" x14ac:dyDescent="0.35">
      <c r="A929" t="s">
        <v>975</v>
      </c>
      <c r="B929" t="s">
        <v>57</v>
      </c>
      <c r="C929" t="s">
        <v>975</v>
      </c>
      <c r="D929" t="s">
        <v>57</v>
      </c>
      <c r="E929" t="s">
        <v>975</v>
      </c>
      <c r="F929" t="s">
        <v>57</v>
      </c>
      <c r="G929" t="s">
        <v>975</v>
      </c>
      <c r="H929" t="s">
        <v>57</v>
      </c>
    </row>
    <row r="930" spans="1:8" x14ac:dyDescent="0.35">
      <c r="A930" t="s">
        <v>976</v>
      </c>
      <c r="B930" t="s">
        <v>53</v>
      </c>
      <c r="C930" t="s">
        <v>976</v>
      </c>
      <c r="D930" t="s">
        <v>53</v>
      </c>
      <c r="E930" t="s">
        <v>976</v>
      </c>
      <c r="F930" t="s">
        <v>53</v>
      </c>
      <c r="G930" t="s">
        <v>976</v>
      </c>
      <c r="H930" t="s">
        <v>53</v>
      </c>
    </row>
    <row r="931" spans="1:8" x14ac:dyDescent="0.35">
      <c r="A931" t="s">
        <v>977</v>
      </c>
      <c r="B931" t="s">
        <v>47</v>
      </c>
      <c r="C931" t="s">
        <v>977</v>
      </c>
      <c r="D931" t="s">
        <v>47</v>
      </c>
      <c r="E931" t="s">
        <v>977</v>
      </c>
      <c r="F931" t="s">
        <v>47</v>
      </c>
      <c r="G931" t="s">
        <v>977</v>
      </c>
      <c r="H931" t="s">
        <v>47</v>
      </c>
    </row>
    <row r="932" spans="1:8" x14ac:dyDescent="0.35">
      <c r="A932" t="s">
        <v>978</v>
      </c>
      <c r="B932" t="s">
        <v>44</v>
      </c>
      <c r="C932" t="s">
        <v>978</v>
      </c>
      <c r="D932" t="s">
        <v>44</v>
      </c>
      <c r="E932" t="s">
        <v>978</v>
      </c>
      <c r="F932" t="s">
        <v>44</v>
      </c>
      <c r="G932" t="s">
        <v>978</v>
      </c>
      <c r="H932" t="s">
        <v>44</v>
      </c>
    </row>
    <row r="933" spans="1:8" x14ac:dyDescent="0.35">
      <c r="A933" t="s">
        <v>979</v>
      </c>
      <c r="B933" t="s">
        <v>47</v>
      </c>
      <c r="C933" t="s">
        <v>979</v>
      </c>
      <c r="D933" t="s">
        <v>47</v>
      </c>
      <c r="E933" t="s">
        <v>979</v>
      </c>
      <c r="F933" t="s">
        <v>47</v>
      </c>
      <c r="G933" t="s">
        <v>979</v>
      </c>
      <c r="H933" t="s">
        <v>47</v>
      </c>
    </row>
    <row r="934" spans="1:8" x14ac:dyDescent="0.35">
      <c r="A934" t="s">
        <v>980</v>
      </c>
      <c r="B934" t="s">
        <v>51</v>
      </c>
      <c r="C934" t="s">
        <v>980</v>
      </c>
      <c r="D934" t="s">
        <v>51</v>
      </c>
      <c r="E934" t="s">
        <v>980</v>
      </c>
      <c r="F934" t="s">
        <v>51</v>
      </c>
      <c r="G934" t="s">
        <v>980</v>
      </c>
      <c r="H934" t="s">
        <v>51</v>
      </c>
    </row>
    <row r="935" spans="1:8" x14ac:dyDescent="0.35">
      <c r="A935" t="s">
        <v>981</v>
      </c>
      <c r="B935" t="s">
        <v>51</v>
      </c>
      <c r="C935" t="s">
        <v>981</v>
      </c>
      <c r="D935" t="s">
        <v>51</v>
      </c>
      <c r="E935" t="s">
        <v>981</v>
      </c>
      <c r="F935" t="s">
        <v>51</v>
      </c>
      <c r="G935" t="s">
        <v>981</v>
      </c>
      <c r="H935" t="s">
        <v>51</v>
      </c>
    </row>
    <row r="936" spans="1:8" x14ac:dyDescent="0.35">
      <c r="A936" t="s">
        <v>982</v>
      </c>
      <c r="B936" t="s">
        <v>53</v>
      </c>
      <c r="C936" t="s">
        <v>982</v>
      </c>
      <c r="D936" t="s">
        <v>53</v>
      </c>
      <c r="E936" t="s">
        <v>982</v>
      </c>
      <c r="F936" t="s">
        <v>53</v>
      </c>
      <c r="G936" t="s">
        <v>982</v>
      </c>
      <c r="H936" t="s">
        <v>53</v>
      </c>
    </row>
    <row r="937" spans="1:8" x14ac:dyDescent="0.35">
      <c r="A937" t="s">
        <v>983</v>
      </c>
      <c r="B937" t="s">
        <v>53</v>
      </c>
      <c r="C937" t="s">
        <v>983</v>
      </c>
      <c r="D937" t="s">
        <v>53</v>
      </c>
      <c r="E937" t="s">
        <v>983</v>
      </c>
      <c r="F937" t="s">
        <v>53</v>
      </c>
      <c r="G937" t="s">
        <v>983</v>
      </c>
      <c r="H937" t="s">
        <v>53</v>
      </c>
    </row>
    <row r="938" spans="1:8" x14ac:dyDescent="0.35">
      <c r="A938" t="s">
        <v>984</v>
      </c>
      <c r="B938" t="s">
        <v>51</v>
      </c>
      <c r="C938" t="s">
        <v>984</v>
      </c>
      <c r="D938" t="s">
        <v>51</v>
      </c>
      <c r="E938" t="s">
        <v>984</v>
      </c>
      <c r="F938" t="s">
        <v>51</v>
      </c>
      <c r="G938" t="s">
        <v>984</v>
      </c>
      <c r="H938" t="s">
        <v>51</v>
      </c>
    </row>
    <row r="939" spans="1:8" x14ac:dyDescent="0.35">
      <c r="A939" t="s">
        <v>985</v>
      </c>
      <c r="B939" t="s">
        <v>44</v>
      </c>
      <c r="C939" t="s">
        <v>985</v>
      </c>
      <c r="D939" t="s">
        <v>44</v>
      </c>
      <c r="E939" t="s">
        <v>985</v>
      </c>
      <c r="F939" t="s">
        <v>44</v>
      </c>
      <c r="G939" t="s">
        <v>985</v>
      </c>
      <c r="H939" t="s">
        <v>44</v>
      </c>
    </row>
    <row r="940" spans="1:8" x14ac:dyDescent="0.35">
      <c r="A940" t="s">
        <v>986</v>
      </c>
      <c r="B940" t="s">
        <v>53</v>
      </c>
      <c r="C940" t="s">
        <v>986</v>
      </c>
      <c r="D940" t="s">
        <v>53</v>
      </c>
      <c r="E940" t="s">
        <v>986</v>
      </c>
      <c r="F940" t="s">
        <v>53</v>
      </c>
      <c r="G940" t="s">
        <v>986</v>
      </c>
      <c r="H940" t="s">
        <v>53</v>
      </c>
    </row>
    <row r="941" spans="1:8" x14ac:dyDescent="0.35">
      <c r="A941" t="s">
        <v>987</v>
      </c>
      <c r="B941" t="s">
        <v>47</v>
      </c>
      <c r="C941" t="s">
        <v>987</v>
      </c>
      <c r="D941" t="s">
        <v>47</v>
      </c>
      <c r="E941" t="s">
        <v>987</v>
      </c>
      <c r="F941" t="s">
        <v>47</v>
      </c>
      <c r="G941" t="s">
        <v>987</v>
      </c>
      <c r="H941" t="s">
        <v>47</v>
      </c>
    </row>
    <row r="942" spans="1:8" x14ac:dyDescent="0.35">
      <c r="A942" t="s">
        <v>988</v>
      </c>
      <c r="B942" t="s">
        <v>51</v>
      </c>
      <c r="C942" t="s">
        <v>988</v>
      </c>
      <c r="D942" t="s">
        <v>51</v>
      </c>
      <c r="E942" t="s">
        <v>988</v>
      </c>
      <c r="F942" t="s">
        <v>51</v>
      </c>
      <c r="G942" t="s">
        <v>988</v>
      </c>
      <c r="H942" t="s">
        <v>51</v>
      </c>
    </row>
    <row r="943" spans="1:8" x14ac:dyDescent="0.35">
      <c r="A943" t="s">
        <v>989</v>
      </c>
      <c r="B943" t="s">
        <v>44</v>
      </c>
      <c r="C943" t="s">
        <v>989</v>
      </c>
      <c r="D943" t="s">
        <v>44</v>
      </c>
      <c r="E943" t="s">
        <v>989</v>
      </c>
      <c r="F943" t="s">
        <v>44</v>
      </c>
      <c r="G943" t="s">
        <v>989</v>
      </c>
      <c r="H943" t="s">
        <v>44</v>
      </c>
    </row>
    <row r="944" spans="1:8" x14ac:dyDescent="0.35">
      <c r="A944" t="s">
        <v>990</v>
      </c>
      <c r="B944" t="s">
        <v>44</v>
      </c>
      <c r="C944" t="s">
        <v>990</v>
      </c>
      <c r="D944" t="s">
        <v>44</v>
      </c>
      <c r="E944" t="s">
        <v>990</v>
      </c>
      <c r="F944" t="s">
        <v>44</v>
      </c>
      <c r="G944" t="s">
        <v>990</v>
      </c>
      <c r="H944" t="s">
        <v>44</v>
      </c>
    </row>
    <row r="945" spans="1:8" x14ac:dyDescent="0.35">
      <c r="A945" t="s">
        <v>991</v>
      </c>
      <c r="B945" t="s">
        <v>44</v>
      </c>
      <c r="C945" t="s">
        <v>991</v>
      </c>
      <c r="D945" t="s">
        <v>44</v>
      </c>
      <c r="E945" t="s">
        <v>991</v>
      </c>
      <c r="F945" t="s">
        <v>44</v>
      </c>
      <c r="G945" t="s">
        <v>991</v>
      </c>
      <c r="H945" t="s">
        <v>44</v>
      </c>
    </row>
    <row r="946" spans="1:8" x14ac:dyDescent="0.35">
      <c r="A946" t="s">
        <v>992</v>
      </c>
      <c r="B946" t="s">
        <v>44</v>
      </c>
      <c r="C946" t="s">
        <v>992</v>
      </c>
      <c r="D946" t="s">
        <v>44</v>
      </c>
      <c r="E946" t="s">
        <v>992</v>
      </c>
      <c r="F946" t="s">
        <v>44</v>
      </c>
      <c r="G946" t="s">
        <v>992</v>
      </c>
      <c r="H946" t="s">
        <v>44</v>
      </c>
    </row>
    <row r="947" spans="1:8" x14ac:dyDescent="0.35">
      <c r="A947" t="s">
        <v>993</v>
      </c>
      <c r="B947" t="s">
        <v>47</v>
      </c>
      <c r="C947" t="s">
        <v>993</v>
      </c>
      <c r="D947" t="s">
        <v>47</v>
      </c>
      <c r="E947" t="s">
        <v>993</v>
      </c>
      <c r="F947" t="s">
        <v>47</v>
      </c>
      <c r="G947" t="s">
        <v>993</v>
      </c>
      <c r="H947" t="s">
        <v>47</v>
      </c>
    </row>
    <row r="948" spans="1:8" x14ac:dyDescent="0.35">
      <c r="A948" t="s">
        <v>994</v>
      </c>
      <c r="B948" t="s">
        <v>53</v>
      </c>
      <c r="C948" t="s">
        <v>994</v>
      </c>
      <c r="D948" t="s">
        <v>53</v>
      </c>
      <c r="E948" t="s">
        <v>994</v>
      </c>
      <c r="F948" t="s">
        <v>53</v>
      </c>
      <c r="G948" t="s">
        <v>994</v>
      </c>
      <c r="H948" t="s">
        <v>53</v>
      </c>
    </row>
    <row r="949" spans="1:8" x14ac:dyDescent="0.35">
      <c r="A949" t="s">
        <v>995</v>
      </c>
      <c r="B949" t="s">
        <v>44</v>
      </c>
      <c r="C949" t="s">
        <v>995</v>
      </c>
      <c r="D949" t="s">
        <v>44</v>
      </c>
      <c r="E949" t="s">
        <v>995</v>
      </c>
      <c r="F949" t="s">
        <v>44</v>
      </c>
      <c r="G949" t="s">
        <v>995</v>
      </c>
      <c r="H949" t="s">
        <v>44</v>
      </c>
    </row>
    <row r="950" spans="1:8" x14ac:dyDescent="0.35">
      <c r="A950" t="s">
        <v>996</v>
      </c>
      <c r="B950" t="s">
        <v>53</v>
      </c>
      <c r="C950" t="s">
        <v>996</v>
      </c>
      <c r="D950" t="s">
        <v>53</v>
      </c>
      <c r="E950" t="s">
        <v>996</v>
      </c>
      <c r="F950" t="s">
        <v>53</v>
      </c>
      <c r="G950" t="s">
        <v>996</v>
      </c>
      <c r="H950" t="s">
        <v>53</v>
      </c>
    </row>
    <row r="951" spans="1:8" x14ac:dyDescent="0.35">
      <c r="A951" t="s">
        <v>997</v>
      </c>
      <c r="B951" t="s">
        <v>47</v>
      </c>
      <c r="C951" t="s">
        <v>997</v>
      </c>
      <c r="D951" t="s">
        <v>47</v>
      </c>
      <c r="E951" t="s">
        <v>997</v>
      </c>
      <c r="F951" t="s">
        <v>47</v>
      </c>
      <c r="G951" t="s">
        <v>997</v>
      </c>
      <c r="H951" t="s">
        <v>47</v>
      </c>
    </row>
    <row r="952" spans="1:8" x14ac:dyDescent="0.35">
      <c r="A952" t="s">
        <v>998</v>
      </c>
      <c r="B952" t="s">
        <v>47</v>
      </c>
      <c r="C952" t="s">
        <v>998</v>
      </c>
      <c r="D952" t="s">
        <v>47</v>
      </c>
      <c r="E952" t="s">
        <v>998</v>
      </c>
      <c r="F952" t="s">
        <v>47</v>
      </c>
      <c r="G952" t="s">
        <v>998</v>
      </c>
      <c r="H952" t="s">
        <v>47</v>
      </c>
    </row>
    <row r="953" spans="1:8" x14ac:dyDescent="0.35">
      <c r="A953" t="s">
        <v>999</v>
      </c>
      <c r="B953" t="s">
        <v>53</v>
      </c>
      <c r="C953" t="s">
        <v>999</v>
      </c>
      <c r="D953" t="s">
        <v>53</v>
      </c>
      <c r="E953" t="s">
        <v>999</v>
      </c>
      <c r="F953" t="s">
        <v>53</v>
      </c>
      <c r="G953" t="s">
        <v>999</v>
      </c>
      <c r="H953" t="s">
        <v>53</v>
      </c>
    </row>
    <row r="954" spans="1:8" x14ac:dyDescent="0.35">
      <c r="A954" t="s">
        <v>1000</v>
      </c>
      <c r="B954" t="s">
        <v>53</v>
      </c>
      <c r="C954" t="s">
        <v>1000</v>
      </c>
      <c r="D954" t="s">
        <v>53</v>
      </c>
      <c r="E954" t="s">
        <v>1000</v>
      </c>
      <c r="F954" t="s">
        <v>53</v>
      </c>
      <c r="G954" t="s">
        <v>1000</v>
      </c>
      <c r="H954" t="s">
        <v>53</v>
      </c>
    </row>
    <row r="955" spans="1:8" x14ac:dyDescent="0.35">
      <c r="A955" t="s">
        <v>1001</v>
      </c>
      <c r="B955" t="s">
        <v>51</v>
      </c>
      <c r="C955" t="s">
        <v>1001</v>
      </c>
      <c r="D955" t="s">
        <v>51</v>
      </c>
      <c r="E955" t="s">
        <v>1001</v>
      </c>
      <c r="F955" t="s">
        <v>51</v>
      </c>
      <c r="G955" t="s">
        <v>1001</v>
      </c>
      <c r="H955" t="s">
        <v>51</v>
      </c>
    </row>
    <row r="956" spans="1:8" x14ac:dyDescent="0.35">
      <c r="A956" t="s">
        <v>1002</v>
      </c>
      <c r="B956" t="s">
        <v>47</v>
      </c>
      <c r="C956" t="s">
        <v>1002</v>
      </c>
      <c r="D956" t="s">
        <v>47</v>
      </c>
      <c r="E956" t="s">
        <v>1002</v>
      </c>
      <c r="F956" t="s">
        <v>47</v>
      </c>
      <c r="G956" t="s">
        <v>1002</v>
      </c>
      <c r="H956" t="s">
        <v>47</v>
      </c>
    </row>
    <row r="957" spans="1:8" x14ac:dyDescent="0.35">
      <c r="A957" t="s">
        <v>1003</v>
      </c>
      <c r="B957" t="s">
        <v>47</v>
      </c>
      <c r="C957" t="s">
        <v>1003</v>
      </c>
      <c r="D957" t="s">
        <v>47</v>
      </c>
      <c r="E957" t="s">
        <v>1003</v>
      </c>
      <c r="F957" t="s">
        <v>47</v>
      </c>
      <c r="G957" t="s">
        <v>1003</v>
      </c>
      <c r="H957" t="s">
        <v>47</v>
      </c>
    </row>
    <row r="958" spans="1:8" x14ac:dyDescent="0.35">
      <c r="A958" t="s">
        <v>1004</v>
      </c>
      <c r="B958" t="s">
        <v>47</v>
      </c>
      <c r="C958" t="s">
        <v>1004</v>
      </c>
      <c r="D958" t="s">
        <v>47</v>
      </c>
      <c r="E958" t="s">
        <v>1004</v>
      </c>
      <c r="F958" t="s">
        <v>47</v>
      </c>
      <c r="G958" t="s">
        <v>1004</v>
      </c>
      <c r="H958" t="s">
        <v>47</v>
      </c>
    </row>
    <row r="959" spans="1:8" x14ac:dyDescent="0.35">
      <c r="A959" t="s">
        <v>1005</v>
      </c>
      <c r="B959" t="s">
        <v>51</v>
      </c>
      <c r="C959" t="s">
        <v>1005</v>
      </c>
      <c r="D959" t="s">
        <v>51</v>
      </c>
      <c r="E959" t="s">
        <v>1005</v>
      </c>
      <c r="F959" t="s">
        <v>51</v>
      </c>
      <c r="G959" t="s">
        <v>1005</v>
      </c>
      <c r="H959" t="s">
        <v>51</v>
      </c>
    </row>
    <row r="960" spans="1:8" x14ac:dyDescent="0.35">
      <c r="A960" t="s">
        <v>1006</v>
      </c>
      <c r="B960" t="s">
        <v>44</v>
      </c>
      <c r="C960" t="s">
        <v>1006</v>
      </c>
      <c r="D960" t="s">
        <v>44</v>
      </c>
      <c r="E960" t="s">
        <v>1006</v>
      </c>
      <c r="F960" t="s">
        <v>44</v>
      </c>
      <c r="G960" t="s">
        <v>1006</v>
      </c>
      <c r="H960" t="s">
        <v>44</v>
      </c>
    </row>
    <row r="961" spans="1:8" x14ac:dyDescent="0.35">
      <c r="A961" t="s">
        <v>1007</v>
      </c>
      <c r="B961" t="s">
        <v>53</v>
      </c>
      <c r="C961" t="s">
        <v>1007</v>
      </c>
      <c r="D961" t="s">
        <v>53</v>
      </c>
      <c r="E961" t="s">
        <v>1007</v>
      </c>
      <c r="F961" t="s">
        <v>53</v>
      </c>
      <c r="G961" t="s">
        <v>1007</v>
      </c>
      <c r="H961" t="s">
        <v>53</v>
      </c>
    </row>
    <row r="962" spans="1:8" x14ac:dyDescent="0.35">
      <c r="A962" t="s">
        <v>1008</v>
      </c>
      <c r="B962" t="s">
        <v>44</v>
      </c>
      <c r="C962" t="s">
        <v>1008</v>
      </c>
      <c r="D962" t="s">
        <v>44</v>
      </c>
      <c r="E962" t="s">
        <v>1008</v>
      </c>
      <c r="F962" t="s">
        <v>44</v>
      </c>
      <c r="G962" t="s">
        <v>1008</v>
      </c>
      <c r="H962" t="s">
        <v>44</v>
      </c>
    </row>
    <row r="963" spans="1:8" x14ac:dyDescent="0.35">
      <c r="A963" t="s">
        <v>1009</v>
      </c>
      <c r="B963" t="s">
        <v>51</v>
      </c>
      <c r="C963" t="s">
        <v>1009</v>
      </c>
      <c r="D963" t="s">
        <v>51</v>
      </c>
      <c r="E963" t="s">
        <v>1009</v>
      </c>
      <c r="F963" t="s">
        <v>51</v>
      </c>
      <c r="G963" t="s">
        <v>1009</v>
      </c>
      <c r="H963" t="s">
        <v>51</v>
      </c>
    </row>
    <row r="964" spans="1:8" x14ac:dyDescent="0.35">
      <c r="A964" t="s">
        <v>1010</v>
      </c>
      <c r="B964" t="s">
        <v>51</v>
      </c>
      <c r="C964" t="s">
        <v>1010</v>
      </c>
      <c r="D964" t="s">
        <v>51</v>
      </c>
      <c r="E964" t="s">
        <v>1010</v>
      </c>
      <c r="F964" t="s">
        <v>51</v>
      </c>
      <c r="G964" t="s">
        <v>1010</v>
      </c>
      <c r="H964" t="s">
        <v>51</v>
      </c>
    </row>
    <row r="965" spans="1:8" x14ac:dyDescent="0.35">
      <c r="A965" t="s">
        <v>1011</v>
      </c>
      <c r="B965" t="s">
        <v>51</v>
      </c>
      <c r="C965" t="s">
        <v>1011</v>
      </c>
      <c r="D965" t="s">
        <v>51</v>
      </c>
      <c r="E965" t="s">
        <v>1011</v>
      </c>
      <c r="F965" t="s">
        <v>51</v>
      </c>
      <c r="G965" t="s">
        <v>1011</v>
      </c>
      <c r="H965" t="s">
        <v>51</v>
      </c>
    </row>
    <row r="966" spans="1:8" x14ac:dyDescent="0.35">
      <c r="A966" t="s">
        <v>1012</v>
      </c>
      <c r="B966" t="s">
        <v>47</v>
      </c>
      <c r="C966" t="s">
        <v>1012</v>
      </c>
      <c r="D966" t="s">
        <v>47</v>
      </c>
      <c r="E966" t="s">
        <v>1012</v>
      </c>
      <c r="F966" t="s">
        <v>47</v>
      </c>
      <c r="G966" t="s">
        <v>1012</v>
      </c>
      <c r="H966" t="s">
        <v>47</v>
      </c>
    </row>
    <row r="967" spans="1:8" x14ac:dyDescent="0.35">
      <c r="A967" t="s">
        <v>1013</v>
      </c>
      <c r="B967" t="s">
        <v>47</v>
      </c>
      <c r="C967" t="s">
        <v>1013</v>
      </c>
      <c r="D967" t="s">
        <v>47</v>
      </c>
      <c r="E967" t="s">
        <v>1013</v>
      </c>
      <c r="F967" t="s">
        <v>47</v>
      </c>
      <c r="G967" t="s">
        <v>1013</v>
      </c>
      <c r="H967" t="s">
        <v>47</v>
      </c>
    </row>
    <row r="968" spans="1:8" x14ac:dyDescent="0.35">
      <c r="A968" t="s">
        <v>1014</v>
      </c>
      <c r="B968" t="s">
        <v>53</v>
      </c>
      <c r="C968" t="s">
        <v>1014</v>
      </c>
      <c r="D968" t="s">
        <v>53</v>
      </c>
      <c r="E968" t="s">
        <v>1014</v>
      </c>
      <c r="F968" t="s">
        <v>53</v>
      </c>
      <c r="G968" t="s">
        <v>1014</v>
      </c>
      <c r="H968" t="s">
        <v>53</v>
      </c>
    </row>
    <row r="969" spans="1:8" x14ac:dyDescent="0.35">
      <c r="A969" t="s">
        <v>1015</v>
      </c>
      <c r="B969" t="s">
        <v>51</v>
      </c>
      <c r="C969" t="s">
        <v>1015</v>
      </c>
      <c r="D969" t="s">
        <v>51</v>
      </c>
      <c r="E969" t="s">
        <v>1015</v>
      </c>
      <c r="F969" t="s">
        <v>51</v>
      </c>
      <c r="G969" t="s">
        <v>1015</v>
      </c>
      <c r="H969" t="s">
        <v>51</v>
      </c>
    </row>
    <row r="970" spans="1:8" x14ac:dyDescent="0.35">
      <c r="A970" t="s">
        <v>1016</v>
      </c>
      <c r="B970" t="s">
        <v>47</v>
      </c>
      <c r="C970" t="s">
        <v>1016</v>
      </c>
      <c r="D970" t="s">
        <v>47</v>
      </c>
      <c r="E970" t="s">
        <v>1016</v>
      </c>
      <c r="F970" t="s">
        <v>47</v>
      </c>
      <c r="G970" t="s">
        <v>1016</v>
      </c>
      <c r="H970" t="s">
        <v>47</v>
      </c>
    </row>
    <row r="971" spans="1:8" x14ac:dyDescent="0.35">
      <c r="A971" t="s">
        <v>1017</v>
      </c>
      <c r="B971" t="s">
        <v>53</v>
      </c>
      <c r="C971" t="s">
        <v>1017</v>
      </c>
      <c r="D971" t="s">
        <v>53</v>
      </c>
      <c r="E971" t="s">
        <v>1017</v>
      </c>
      <c r="F971" t="s">
        <v>53</v>
      </c>
      <c r="G971" t="s">
        <v>1017</v>
      </c>
      <c r="H971" t="s">
        <v>53</v>
      </c>
    </row>
    <row r="972" spans="1:8" x14ac:dyDescent="0.35">
      <c r="A972" t="s">
        <v>1018</v>
      </c>
      <c r="B972" t="s">
        <v>47</v>
      </c>
      <c r="C972" t="s">
        <v>1018</v>
      </c>
      <c r="D972" t="s">
        <v>47</v>
      </c>
      <c r="E972" t="s">
        <v>1018</v>
      </c>
      <c r="F972" t="s">
        <v>47</v>
      </c>
      <c r="G972" t="s">
        <v>1018</v>
      </c>
      <c r="H972" t="s">
        <v>47</v>
      </c>
    </row>
    <row r="973" spans="1:8" x14ac:dyDescent="0.35">
      <c r="A973" t="s">
        <v>1019</v>
      </c>
      <c r="B973" t="s">
        <v>47</v>
      </c>
      <c r="C973" t="s">
        <v>1019</v>
      </c>
      <c r="D973" t="s">
        <v>47</v>
      </c>
      <c r="E973" t="s">
        <v>1019</v>
      </c>
      <c r="F973" t="s">
        <v>47</v>
      </c>
      <c r="G973" t="s">
        <v>1019</v>
      </c>
      <c r="H973" t="s">
        <v>47</v>
      </c>
    </row>
    <row r="974" spans="1:8" x14ac:dyDescent="0.35">
      <c r="A974" t="s">
        <v>1020</v>
      </c>
      <c r="B974" t="s">
        <v>44</v>
      </c>
      <c r="C974" t="s">
        <v>1020</v>
      </c>
      <c r="D974" t="s">
        <v>44</v>
      </c>
      <c r="E974" t="s">
        <v>1020</v>
      </c>
      <c r="F974" t="s">
        <v>44</v>
      </c>
      <c r="G974" t="s">
        <v>1020</v>
      </c>
      <c r="H974" t="s">
        <v>44</v>
      </c>
    </row>
    <row r="975" spans="1:8" x14ac:dyDescent="0.35">
      <c r="A975" t="s">
        <v>1021</v>
      </c>
      <c r="B975" t="s">
        <v>47</v>
      </c>
      <c r="C975" t="s">
        <v>1021</v>
      </c>
      <c r="D975" t="s">
        <v>47</v>
      </c>
      <c r="E975" t="s">
        <v>1021</v>
      </c>
      <c r="F975" t="s">
        <v>47</v>
      </c>
      <c r="G975" t="s">
        <v>1021</v>
      </c>
      <c r="H975" t="s">
        <v>47</v>
      </c>
    </row>
    <row r="976" spans="1:8" x14ac:dyDescent="0.35">
      <c r="A976" t="s">
        <v>1022</v>
      </c>
      <c r="B976" t="s">
        <v>44</v>
      </c>
      <c r="C976" t="s">
        <v>1022</v>
      </c>
      <c r="D976" t="s">
        <v>44</v>
      </c>
      <c r="E976" t="s">
        <v>1022</v>
      </c>
      <c r="F976" t="s">
        <v>44</v>
      </c>
      <c r="G976" t="s">
        <v>1022</v>
      </c>
      <c r="H976" t="s">
        <v>44</v>
      </c>
    </row>
    <row r="977" spans="1:8" x14ac:dyDescent="0.35">
      <c r="A977" t="s">
        <v>1023</v>
      </c>
      <c r="B977" t="s">
        <v>44</v>
      </c>
      <c r="C977" t="s">
        <v>1023</v>
      </c>
      <c r="D977" t="s">
        <v>44</v>
      </c>
      <c r="E977" t="s">
        <v>1023</v>
      </c>
      <c r="F977" t="s">
        <v>44</v>
      </c>
      <c r="G977" t="s">
        <v>1023</v>
      </c>
      <c r="H977" t="s">
        <v>44</v>
      </c>
    </row>
    <row r="978" spans="1:8" x14ac:dyDescent="0.35">
      <c r="A978" t="s">
        <v>1024</v>
      </c>
      <c r="B978" t="s">
        <v>47</v>
      </c>
      <c r="C978" t="s">
        <v>1024</v>
      </c>
      <c r="D978" t="s">
        <v>47</v>
      </c>
      <c r="E978" t="s">
        <v>1024</v>
      </c>
      <c r="F978" t="s">
        <v>47</v>
      </c>
      <c r="G978" t="s">
        <v>1024</v>
      </c>
      <c r="H978" t="s">
        <v>47</v>
      </c>
    </row>
    <row r="979" spans="1:8" x14ac:dyDescent="0.35">
      <c r="A979" t="s">
        <v>1025</v>
      </c>
      <c r="B979" t="s">
        <v>44</v>
      </c>
      <c r="C979" t="s">
        <v>1025</v>
      </c>
      <c r="D979" t="s">
        <v>44</v>
      </c>
      <c r="E979" t="s">
        <v>1025</v>
      </c>
      <c r="F979" t="s">
        <v>44</v>
      </c>
      <c r="G979" t="s">
        <v>1025</v>
      </c>
      <c r="H979" t="s">
        <v>44</v>
      </c>
    </row>
    <row r="980" spans="1:8" x14ac:dyDescent="0.35">
      <c r="A980" t="s">
        <v>1026</v>
      </c>
      <c r="B980" t="s">
        <v>57</v>
      </c>
      <c r="C980" t="s">
        <v>1026</v>
      </c>
      <c r="D980" t="s">
        <v>57</v>
      </c>
      <c r="E980" t="s">
        <v>1026</v>
      </c>
      <c r="F980" t="s">
        <v>57</v>
      </c>
      <c r="G980" t="s">
        <v>1026</v>
      </c>
      <c r="H980" t="s">
        <v>57</v>
      </c>
    </row>
    <row r="981" spans="1:8" x14ac:dyDescent="0.35">
      <c r="A981" t="s">
        <v>1027</v>
      </c>
      <c r="B981" t="s">
        <v>44</v>
      </c>
      <c r="C981" t="s">
        <v>1027</v>
      </c>
      <c r="D981" t="s">
        <v>44</v>
      </c>
      <c r="E981" t="s">
        <v>1027</v>
      </c>
      <c r="F981" t="s">
        <v>44</v>
      </c>
      <c r="G981" t="s">
        <v>1027</v>
      </c>
      <c r="H981" t="s">
        <v>44</v>
      </c>
    </row>
    <row r="982" spans="1:8" x14ac:dyDescent="0.35">
      <c r="A982" t="s">
        <v>1028</v>
      </c>
      <c r="B982" t="s">
        <v>44</v>
      </c>
      <c r="C982" t="s">
        <v>1028</v>
      </c>
      <c r="D982" t="s">
        <v>44</v>
      </c>
      <c r="E982" t="s">
        <v>1028</v>
      </c>
      <c r="F982" t="s">
        <v>44</v>
      </c>
      <c r="G982" t="s">
        <v>1028</v>
      </c>
      <c r="H982" t="s">
        <v>44</v>
      </c>
    </row>
    <row r="983" spans="1:8" x14ac:dyDescent="0.35">
      <c r="A983" t="s">
        <v>1029</v>
      </c>
      <c r="B983" t="s">
        <v>51</v>
      </c>
      <c r="C983" t="s">
        <v>1029</v>
      </c>
      <c r="D983" t="s">
        <v>51</v>
      </c>
      <c r="E983" t="s">
        <v>1029</v>
      </c>
      <c r="F983" t="s">
        <v>51</v>
      </c>
      <c r="G983" t="s">
        <v>1029</v>
      </c>
      <c r="H983" t="s">
        <v>51</v>
      </c>
    </row>
    <row r="984" spans="1:8" x14ac:dyDescent="0.35">
      <c r="A984" t="s">
        <v>1030</v>
      </c>
      <c r="B984" t="s">
        <v>47</v>
      </c>
      <c r="C984" t="s">
        <v>1030</v>
      </c>
      <c r="D984" t="s">
        <v>47</v>
      </c>
      <c r="E984" t="s">
        <v>1030</v>
      </c>
      <c r="F984" t="s">
        <v>47</v>
      </c>
      <c r="G984" t="s">
        <v>1030</v>
      </c>
      <c r="H984" t="s">
        <v>47</v>
      </c>
    </row>
    <row r="985" spans="1:8" x14ac:dyDescent="0.35">
      <c r="A985" t="s">
        <v>1031</v>
      </c>
      <c r="B985" t="s">
        <v>51</v>
      </c>
      <c r="C985" t="s">
        <v>1031</v>
      </c>
      <c r="D985" t="s">
        <v>51</v>
      </c>
      <c r="E985" t="s">
        <v>1031</v>
      </c>
      <c r="F985" t="s">
        <v>51</v>
      </c>
      <c r="G985" t="s">
        <v>1031</v>
      </c>
      <c r="H985" t="s">
        <v>51</v>
      </c>
    </row>
    <row r="986" spans="1:8" x14ac:dyDescent="0.35">
      <c r="A986" t="s">
        <v>1032</v>
      </c>
      <c r="B986" t="s">
        <v>44</v>
      </c>
      <c r="C986" t="s">
        <v>1032</v>
      </c>
      <c r="D986" t="s">
        <v>44</v>
      </c>
      <c r="E986" t="s">
        <v>1032</v>
      </c>
      <c r="F986" t="s">
        <v>44</v>
      </c>
      <c r="G986" t="s">
        <v>1032</v>
      </c>
      <c r="H986" t="s">
        <v>44</v>
      </c>
    </row>
    <row r="987" spans="1:8" x14ac:dyDescent="0.35">
      <c r="A987" t="s">
        <v>1033</v>
      </c>
      <c r="B987" t="s">
        <v>47</v>
      </c>
      <c r="C987" t="s">
        <v>1033</v>
      </c>
      <c r="D987" t="s">
        <v>47</v>
      </c>
      <c r="E987" t="s">
        <v>1033</v>
      </c>
      <c r="F987" t="s">
        <v>47</v>
      </c>
      <c r="G987" t="s">
        <v>1033</v>
      </c>
      <c r="H987" t="s">
        <v>47</v>
      </c>
    </row>
    <row r="988" spans="1:8" x14ac:dyDescent="0.35">
      <c r="A988" t="s">
        <v>1034</v>
      </c>
      <c r="B988" t="s">
        <v>44</v>
      </c>
      <c r="C988" t="s">
        <v>1034</v>
      </c>
      <c r="D988" t="s">
        <v>44</v>
      </c>
      <c r="E988" t="s">
        <v>1034</v>
      </c>
      <c r="F988" t="s">
        <v>44</v>
      </c>
      <c r="G988" t="s">
        <v>1034</v>
      </c>
      <c r="H988" t="s">
        <v>44</v>
      </c>
    </row>
    <row r="989" spans="1:8" x14ac:dyDescent="0.35">
      <c r="A989" t="s">
        <v>1035</v>
      </c>
      <c r="B989" t="s">
        <v>44</v>
      </c>
      <c r="C989" t="s">
        <v>1035</v>
      </c>
      <c r="D989" t="s">
        <v>44</v>
      </c>
      <c r="E989" t="s">
        <v>1035</v>
      </c>
      <c r="F989" t="s">
        <v>44</v>
      </c>
      <c r="G989" t="s">
        <v>1035</v>
      </c>
      <c r="H989" t="s">
        <v>44</v>
      </c>
    </row>
    <row r="990" spans="1:8" x14ac:dyDescent="0.35">
      <c r="A990" t="s">
        <v>1036</v>
      </c>
      <c r="B990" t="s">
        <v>44</v>
      </c>
      <c r="C990" t="s">
        <v>1036</v>
      </c>
      <c r="D990" t="s">
        <v>44</v>
      </c>
      <c r="E990" t="s">
        <v>1036</v>
      </c>
      <c r="F990" t="s">
        <v>44</v>
      </c>
      <c r="G990" t="s">
        <v>1036</v>
      </c>
      <c r="H990" t="s">
        <v>44</v>
      </c>
    </row>
    <row r="991" spans="1:8" x14ac:dyDescent="0.35">
      <c r="A991" t="s">
        <v>1037</v>
      </c>
      <c r="B991" t="s">
        <v>47</v>
      </c>
      <c r="C991" t="s">
        <v>1037</v>
      </c>
      <c r="D991" t="s">
        <v>47</v>
      </c>
      <c r="E991" t="s">
        <v>1037</v>
      </c>
      <c r="F991" t="s">
        <v>47</v>
      </c>
      <c r="G991" t="s">
        <v>1037</v>
      </c>
      <c r="H991" t="s">
        <v>47</v>
      </c>
    </row>
    <row r="992" spans="1:8" x14ac:dyDescent="0.35">
      <c r="A992" t="s">
        <v>1038</v>
      </c>
      <c r="B992" t="s">
        <v>47</v>
      </c>
      <c r="C992" t="s">
        <v>1038</v>
      </c>
      <c r="D992" t="s">
        <v>47</v>
      </c>
      <c r="E992" t="s">
        <v>1038</v>
      </c>
      <c r="F992" t="s">
        <v>47</v>
      </c>
      <c r="G992" t="s">
        <v>1038</v>
      </c>
      <c r="H992" t="s">
        <v>47</v>
      </c>
    </row>
    <row r="993" spans="1:8" x14ac:dyDescent="0.35">
      <c r="A993" t="s">
        <v>1039</v>
      </c>
      <c r="B993" t="s">
        <v>53</v>
      </c>
      <c r="C993" t="s">
        <v>1039</v>
      </c>
      <c r="D993" t="s">
        <v>53</v>
      </c>
      <c r="E993" t="s">
        <v>1039</v>
      </c>
      <c r="F993" t="s">
        <v>53</v>
      </c>
      <c r="G993" t="s">
        <v>1039</v>
      </c>
      <c r="H993" t="s">
        <v>53</v>
      </c>
    </row>
    <row r="994" spans="1:8" x14ac:dyDescent="0.35">
      <c r="A994" t="s">
        <v>1040</v>
      </c>
      <c r="B994" t="s">
        <v>51</v>
      </c>
      <c r="C994" t="s">
        <v>1040</v>
      </c>
      <c r="D994" t="s">
        <v>51</v>
      </c>
      <c r="E994" t="s">
        <v>1040</v>
      </c>
      <c r="F994" t="s">
        <v>51</v>
      </c>
      <c r="G994" t="s">
        <v>1040</v>
      </c>
      <c r="H994" t="s">
        <v>51</v>
      </c>
    </row>
    <row r="995" spans="1:8" x14ac:dyDescent="0.35">
      <c r="A995" t="s">
        <v>1041</v>
      </c>
      <c r="B995" t="s">
        <v>47</v>
      </c>
      <c r="C995" t="s">
        <v>1041</v>
      </c>
      <c r="D995" t="s">
        <v>47</v>
      </c>
      <c r="E995" t="s">
        <v>1041</v>
      </c>
      <c r="F995" t="s">
        <v>47</v>
      </c>
      <c r="G995" t="s">
        <v>1041</v>
      </c>
      <c r="H995" t="s">
        <v>47</v>
      </c>
    </row>
    <row r="996" spans="1:8" x14ac:dyDescent="0.35">
      <c r="A996" t="s">
        <v>1042</v>
      </c>
      <c r="B996" t="s">
        <v>47</v>
      </c>
      <c r="C996" t="s">
        <v>1042</v>
      </c>
      <c r="D996" t="s">
        <v>47</v>
      </c>
      <c r="E996" t="s">
        <v>1042</v>
      </c>
      <c r="F996" t="s">
        <v>47</v>
      </c>
      <c r="G996" t="s">
        <v>1042</v>
      </c>
      <c r="H996" t="s">
        <v>47</v>
      </c>
    </row>
    <row r="997" spans="1:8" x14ac:dyDescent="0.35">
      <c r="A997" t="s">
        <v>1043</v>
      </c>
      <c r="B997" t="s">
        <v>51</v>
      </c>
      <c r="C997" t="s">
        <v>1043</v>
      </c>
      <c r="D997" t="s">
        <v>51</v>
      </c>
      <c r="E997" t="s">
        <v>1043</v>
      </c>
      <c r="F997" t="s">
        <v>51</v>
      </c>
      <c r="G997" t="s">
        <v>1043</v>
      </c>
      <c r="H997" t="s">
        <v>51</v>
      </c>
    </row>
    <row r="998" spans="1:8" x14ac:dyDescent="0.35">
      <c r="A998" t="s">
        <v>1044</v>
      </c>
      <c r="B998" t="s">
        <v>44</v>
      </c>
      <c r="C998" t="s">
        <v>1044</v>
      </c>
      <c r="D998" t="s">
        <v>44</v>
      </c>
      <c r="E998" t="s">
        <v>1044</v>
      </c>
      <c r="F998" t="s">
        <v>44</v>
      </c>
      <c r="G998" t="s">
        <v>1044</v>
      </c>
      <c r="H998" t="s">
        <v>44</v>
      </c>
    </row>
    <row r="999" spans="1:8" x14ac:dyDescent="0.35">
      <c r="A999" t="s">
        <v>1045</v>
      </c>
      <c r="B999" t="s">
        <v>51</v>
      </c>
      <c r="C999" t="s">
        <v>1045</v>
      </c>
      <c r="D999" t="s">
        <v>51</v>
      </c>
      <c r="E999" t="s">
        <v>1045</v>
      </c>
      <c r="F999" t="s">
        <v>51</v>
      </c>
      <c r="G999" t="s">
        <v>1045</v>
      </c>
      <c r="H999" t="s">
        <v>51</v>
      </c>
    </row>
    <row r="1000" spans="1:8" x14ac:dyDescent="0.35">
      <c r="A1000" t="s">
        <v>1046</v>
      </c>
      <c r="B1000" t="s">
        <v>47</v>
      </c>
      <c r="C1000" t="s">
        <v>1046</v>
      </c>
      <c r="D1000" t="s">
        <v>47</v>
      </c>
      <c r="E1000" t="s">
        <v>1046</v>
      </c>
      <c r="F1000" t="s">
        <v>47</v>
      </c>
      <c r="G1000" t="s">
        <v>1046</v>
      </c>
      <c r="H1000" t="s">
        <v>47</v>
      </c>
    </row>
    <row r="1001" spans="1:8" x14ac:dyDescent="0.35">
      <c r="A1001" t="s">
        <v>1047</v>
      </c>
      <c r="B1001" t="s">
        <v>44</v>
      </c>
      <c r="C1001" t="s">
        <v>1047</v>
      </c>
      <c r="D1001" t="s">
        <v>44</v>
      </c>
      <c r="E1001" t="s">
        <v>1047</v>
      </c>
      <c r="F1001" t="s">
        <v>44</v>
      </c>
      <c r="G1001" t="s">
        <v>1047</v>
      </c>
      <c r="H1001" t="s">
        <v>44</v>
      </c>
    </row>
    <row r="1002" spans="1:8" x14ac:dyDescent="0.35">
      <c r="A1002" t="s">
        <v>1048</v>
      </c>
      <c r="B1002" t="s">
        <v>44</v>
      </c>
      <c r="C1002" t="s">
        <v>1048</v>
      </c>
      <c r="D1002" t="s">
        <v>44</v>
      </c>
      <c r="E1002" t="s">
        <v>1048</v>
      </c>
      <c r="F1002" t="s">
        <v>44</v>
      </c>
      <c r="G1002" t="s">
        <v>1048</v>
      </c>
      <c r="H1002" t="s">
        <v>44</v>
      </c>
    </row>
    <row r="1003" spans="1:8" x14ac:dyDescent="0.35">
      <c r="A1003" t="s">
        <v>1049</v>
      </c>
      <c r="B1003" t="s">
        <v>57</v>
      </c>
      <c r="C1003" t="s">
        <v>1049</v>
      </c>
      <c r="D1003" t="s">
        <v>57</v>
      </c>
      <c r="E1003" t="s">
        <v>1049</v>
      </c>
      <c r="F1003" t="s">
        <v>57</v>
      </c>
      <c r="G1003" t="s">
        <v>1049</v>
      </c>
      <c r="H1003" t="s">
        <v>57</v>
      </c>
    </row>
    <row r="1004" spans="1:8" x14ac:dyDescent="0.35">
      <c r="A1004" t="s">
        <v>1050</v>
      </c>
      <c r="B1004" t="s">
        <v>53</v>
      </c>
      <c r="C1004" t="s">
        <v>1050</v>
      </c>
      <c r="D1004" t="s">
        <v>53</v>
      </c>
      <c r="E1004" t="s">
        <v>1050</v>
      </c>
      <c r="F1004" t="s">
        <v>53</v>
      </c>
      <c r="G1004" t="s">
        <v>1050</v>
      </c>
      <c r="H1004" t="s">
        <v>53</v>
      </c>
    </row>
    <row r="1005" spans="1:8" x14ac:dyDescent="0.35">
      <c r="A1005" t="s">
        <v>1051</v>
      </c>
      <c r="B1005" t="s">
        <v>51</v>
      </c>
      <c r="C1005" t="s">
        <v>1051</v>
      </c>
      <c r="D1005" t="s">
        <v>51</v>
      </c>
      <c r="E1005" t="s">
        <v>1051</v>
      </c>
      <c r="F1005" t="s">
        <v>51</v>
      </c>
      <c r="G1005" t="s">
        <v>1051</v>
      </c>
      <c r="H1005" t="s">
        <v>51</v>
      </c>
    </row>
    <row r="1006" spans="1:8" x14ac:dyDescent="0.35">
      <c r="A1006" t="s">
        <v>1052</v>
      </c>
      <c r="B1006" t="s">
        <v>47</v>
      </c>
      <c r="C1006" t="s">
        <v>1052</v>
      </c>
      <c r="D1006" t="s">
        <v>47</v>
      </c>
      <c r="E1006" t="s">
        <v>1052</v>
      </c>
      <c r="F1006" t="s">
        <v>47</v>
      </c>
      <c r="G1006" t="s">
        <v>1052</v>
      </c>
      <c r="H1006" t="s">
        <v>47</v>
      </c>
    </row>
    <row r="1007" spans="1:8" x14ac:dyDescent="0.35">
      <c r="A1007" t="s">
        <v>1053</v>
      </c>
      <c r="B1007" t="s">
        <v>47</v>
      </c>
      <c r="C1007" t="s">
        <v>1053</v>
      </c>
      <c r="D1007" t="s">
        <v>47</v>
      </c>
      <c r="E1007" t="s">
        <v>1053</v>
      </c>
      <c r="F1007" t="s">
        <v>47</v>
      </c>
      <c r="G1007" t="s">
        <v>1053</v>
      </c>
      <c r="H1007" t="s">
        <v>47</v>
      </c>
    </row>
    <row r="1008" spans="1:8" x14ac:dyDescent="0.35">
      <c r="A1008" t="s">
        <v>1054</v>
      </c>
      <c r="B1008" t="s">
        <v>51</v>
      </c>
      <c r="C1008" t="s">
        <v>1054</v>
      </c>
      <c r="D1008" t="s">
        <v>51</v>
      </c>
      <c r="E1008" t="s">
        <v>1054</v>
      </c>
      <c r="F1008" t="s">
        <v>51</v>
      </c>
      <c r="G1008" t="s">
        <v>1054</v>
      </c>
      <c r="H1008" t="s">
        <v>51</v>
      </c>
    </row>
    <row r="1009" spans="1:8" x14ac:dyDescent="0.35">
      <c r="A1009" t="s">
        <v>1055</v>
      </c>
      <c r="B1009" t="s">
        <v>51</v>
      </c>
      <c r="C1009" t="s">
        <v>1055</v>
      </c>
      <c r="D1009" t="s">
        <v>51</v>
      </c>
      <c r="E1009" t="s">
        <v>1055</v>
      </c>
      <c r="F1009" t="s">
        <v>51</v>
      </c>
      <c r="G1009" t="s">
        <v>1055</v>
      </c>
      <c r="H1009" t="s">
        <v>51</v>
      </c>
    </row>
    <row r="1010" spans="1:8" x14ac:dyDescent="0.35">
      <c r="A1010" t="s">
        <v>1056</v>
      </c>
      <c r="B1010" t="s">
        <v>51</v>
      </c>
      <c r="C1010" t="s">
        <v>1056</v>
      </c>
      <c r="D1010" t="s">
        <v>51</v>
      </c>
      <c r="E1010" t="s">
        <v>1056</v>
      </c>
      <c r="F1010" t="s">
        <v>51</v>
      </c>
      <c r="G1010" t="s">
        <v>1056</v>
      </c>
      <c r="H1010" t="s">
        <v>51</v>
      </c>
    </row>
    <row r="1011" spans="1:8" x14ac:dyDescent="0.35">
      <c r="A1011" t="s">
        <v>1057</v>
      </c>
      <c r="B1011" t="s">
        <v>51</v>
      </c>
      <c r="C1011" t="s">
        <v>1057</v>
      </c>
      <c r="D1011" t="s">
        <v>51</v>
      </c>
      <c r="E1011" t="s">
        <v>1057</v>
      </c>
      <c r="F1011" t="s">
        <v>51</v>
      </c>
      <c r="G1011" t="s">
        <v>1057</v>
      </c>
      <c r="H1011" t="s">
        <v>51</v>
      </c>
    </row>
    <row r="1012" spans="1:8" x14ac:dyDescent="0.35">
      <c r="A1012" t="s">
        <v>1058</v>
      </c>
      <c r="B1012" t="s">
        <v>47</v>
      </c>
      <c r="C1012" t="s">
        <v>1058</v>
      </c>
      <c r="D1012" t="s">
        <v>47</v>
      </c>
      <c r="E1012" t="s">
        <v>1058</v>
      </c>
      <c r="F1012" t="s">
        <v>47</v>
      </c>
      <c r="G1012" t="s">
        <v>1058</v>
      </c>
      <c r="H1012" t="s">
        <v>47</v>
      </c>
    </row>
    <row r="1013" spans="1:8" x14ac:dyDescent="0.35">
      <c r="A1013" t="s">
        <v>1059</v>
      </c>
      <c r="B1013" t="s">
        <v>51</v>
      </c>
      <c r="C1013" t="s">
        <v>1059</v>
      </c>
      <c r="D1013" t="s">
        <v>51</v>
      </c>
      <c r="E1013" t="s">
        <v>1059</v>
      </c>
      <c r="F1013" t="s">
        <v>51</v>
      </c>
      <c r="G1013" t="s">
        <v>1059</v>
      </c>
      <c r="H1013" t="s">
        <v>51</v>
      </c>
    </row>
    <row r="1014" spans="1:8" x14ac:dyDescent="0.35">
      <c r="A1014" t="s">
        <v>1060</v>
      </c>
      <c r="B1014" t="s">
        <v>51</v>
      </c>
      <c r="C1014" t="s">
        <v>1060</v>
      </c>
      <c r="D1014" t="s">
        <v>51</v>
      </c>
      <c r="E1014" t="s">
        <v>1060</v>
      </c>
      <c r="F1014" t="s">
        <v>51</v>
      </c>
      <c r="G1014" t="s">
        <v>1060</v>
      </c>
      <c r="H1014" t="s">
        <v>51</v>
      </c>
    </row>
    <row r="1015" spans="1:8" x14ac:dyDescent="0.35">
      <c r="A1015" t="s">
        <v>1061</v>
      </c>
      <c r="B1015" t="s">
        <v>44</v>
      </c>
      <c r="C1015" t="s">
        <v>1061</v>
      </c>
      <c r="D1015" t="s">
        <v>44</v>
      </c>
      <c r="E1015" t="s">
        <v>1061</v>
      </c>
      <c r="F1015" t="s">
        <v>44</v>
      </c>
      <c r="G1015" t="s">
        <v>1061</v>
      </c>
      <c r="H1015" t="s">
        <v>44</v>
      </c>
    </row>
    <row r="1016" spans="1:8" x14ac:dyDescent="0.35">
      <c r="A1016" t="s">
        <v>1062</v>
      </c>
      <c r="B1016" t="s">
        <v>47</v>
      </c>
      <c r="C1016" t="s">
        <v>1062</v>
      </c>
      <c r="D1016" t="s">
        <v>47</v>
      </c>
      <c r="E1016" t="s">
        <v>1062</v>
      </c>
      <c r="F1016" t="s">
        <v>47</v>
      </c>
      <c r="G1016" t="s">
        <v>1062</v>
      </c>
      <c r="H1016" t="s">
        <v>47</v>
      </c>
    </row>
    <row r="1017" spans="1:8" x14ac:dyDescent="0.35">
      <c r="A1017" t="s">
        <v>1063</v>
      </c>
      <c r="B1017" t="s">
        <v>57</v>
      </c>
      <c r="C1017" t="s">
        <v>1063</v>
      </c>
      <c r="D1017" t="s">
        <v>57</v>
      </c>
      <c r="E1017" t="s">
        <v>1063</v>
      </c>
      <c r="F1017" t="s">
        <v>57</v>
      </c>
      <c r="G1017" t="s">
        <v>1063</v>
      </c>
      <c r="H1017" t="s">
        <v>57</v>
      </c>
    </row>
    <row r="1018" spans="1:8" x14ac:dyDescent="0.35">
      <c r="A1018" t="s">
        <v>1064</v>
      </c>
      <c r="B1018" t="s">
        <v>44</v>
      </c>
      <c r="C1018" t="s">
        <v>1064</v>
      </c>
      <c r="D1018" t="s">
        <v>44</v>
      </c>
      <c r="E1018" t="s">
        <v>1064</v>
      </c>
      <c r="F1018" t="s">
        <v>44</v>
      </c>
      <c r="G1018" t="s">
        <v>1064</v>
      </c>
      <c r="H1018" t="s">
        <v>44</v>
      </c>
    </row>
    <row r="1019" spans="1:8" x14ac:dyDescent="0.35">
      <c r="A1019" t="s">
        <v>1065</v>
      </c>
      <c r="B1019" t="s">
        <v>47</v>
      </c>
      <c r="C1019" t="s">
        <v>1065</v>
      </c>
      <c r="D1019" t="s">
        <v>47</v>
      </c>
      <c r="E1019" t="s">
        <v>1065</v>
      </c>
      <c r="F1019" t="s">
        <v>47</v>
      </c>
      <c r="G1019" t="s">
        <v>1065</v>
      </c>
      <c r="H1019" t="s">
        <v>47</v>
      </c>
    </row>
    <row r="1020" spans="1:8" x14ac:dyDescent="0.35">
      <c r="A1020" t="s">
        <v>1066</v>
      </c>
      <c r="B1020" t="s">
        <v>44</v>
      </c>
      <c r="C1020" t="s">
        <v>1066</v>
      </c>
      <c r="D1020" t="s">
        <v>44</v>
      </c>
      <c r="E1020" t="s">
        <v>1066</v>
      </c>
      <c r="F1020" t="s">
        <v>44</v>
      </c>
      <c r="G1020" t="s">
        <v>1066</v>
      </c>
      <c r="H1020" t="s">
        <v>44</v>
      </c>
    </row>
    <row r="1021" spans="1:8" x14ac:dyDescent="0.35">
      <c r="A1021" t="s">
        <v>1067</v>
      </c>
      <c r="B1021" t="s">
        <v>44</v>
      </c>
      <c r="C1021" t="s">
        <v>1067</v>
      </c>
      <c r="D1021" t="s">
        <v>44</v>
      </c>
      <c r="E1021" t="s">
        <v>1067</v>
      </c>
      <c r="F1021" t="s">
        <v>44</v>
      </c>
      <c r="G1021" t="s">
        <v>1067</v>
      </c>
      <c r="H1021" t="s">
        <v>44</v>
      </c>
    </row>
    <row r="1022" spans="1:8" x14ac:dyDescent="0.35">
      <c r="A1022" t="s">
        <v>1068</v>
      </c>
      <c r="B1022" t="s">
        <v>53</v>
      </c>
      <c r="C1022" t="s">
        <v>1068</v>
      </c>
      <c r="D1022" t="s">
        <v>53</v>
      </c>
      <c r="E1022" t="s">
        <v>1068</v>
      </c>
      <c r="F1022" t="s">
        <v>53</v>
      </c>
      <c r="G1022" t="s">
        <v>1068</v>
      </c>
      <c r="H1022" t="s">
        <v>53</v>
      </c>
    </row>
    <row r="1023" spans="1:8" x14ac:dyDescent="0.35">
      <c r="A1023" t="s">
        <v>1069</v>
      </c>
      <c r="B1023" t="s">
        <v>47</v>
      </c>
      <c r="C1023" t="s">
        <v>1069</v>
      </c>
      <c r="D1023" t="s">
        <v>47</v>
      </c>
      <c r="E1023" t="s">
        <v>1069</v>
      </c>
      <c r="F1023" t="s">
        <v>47</v>
      </c>
      <c r="G1023" t="s">
        <v>1069</v>
      </c>
      <c r="H1023" t="s">
        <v>47</v>
      </c>
    </row>
    <row r="1024" spans="1:8" x14ac:dyDescent="0.35">
      <c r="A1024" t="s">
        <v>1070</v>
      </c>
      <c r="B1024" t="s">
        <v>47</v>
      </c>
      <c r="C1024" t="s">
        <v>1070</v>
      </c>
      <c r="D1024" t="s">
        <v>47</v>
      </c>
      <c r="E1024" t="s">
        <v>1070</v>
      </c>
      <c r="F1024" t="s">
        <v>47</v>
      </c>
      <c r="G1024" t="s">
        <v>1070</v>
      </c>
      <c r="H1024" t="s">
        <v>47</v>
      </c>
    </row>
    <row r="1025" spans="1:8" x14ac:dyDescent="0.35">
      <c r="A1025" t="s">
        <v>1071</v>
      </c>
      <c r="B1025" t="s">
        <v>53</v>
      </c>
      <c r="C1025" t="s">
        <v>1071</v>
      </c>
      <c r="D1025" t="s">
        <v>53</v>
      </c>
      <c r="E1025" t="s">
        <v>1071</v>
      </c>
      <c r="F1025" t="s">
        <v>53</v>
      </c>
      <c r="G1025" t="s">
        <v>1071</v>
      </c>
      <c r="H1025" t="s">
        <v>53</v>
      </c>
    </row>
    <row r="1026" spans="1:8" x14ac:dyDescent="0.35">
      <c r="A1026" t="s">
        <v>1072</v>
      </c>
      <c r="B1026" t="s">
        <v>44</v>
      </c>
      <c r="C1026" t="s">
        <v>1072</v>
      </c>
      <c r="D1026" t="s">
        <v>44</v>
      </c>
      <c r="E1026" t="s">
        <v>1072</v>
      </c>
      <c r="F1026" t="s">
        <v>44</v>
      </c>
      <c r="G1026" t="s">
        <v>1072</v>
      </c>
      <c r="H1026" t="s">
        <v>44</v>
      </c>
    </row>
    <row r="1027" spans="1:8" x14ac:dyDescent="0.35">
      <c r="A1027" t="s">
        <v>1073</v>
      </c>
      <c r="B1027" t="s">
        <v>51</v>
      </c>
      <c r="C1027" t="s">
        <v>1073</v>
      </c>
      <c r="D1027" t="s">
        <v>51</v>
      </c>
      <c r="E1027" t="s">
        <v>1073</v>
      </c>
      <c r="F1027" t="s">
        <v>51</v>
      </c>
      <c r="G1027" t="s">
        <v>1073</v>
      </c>
      <c r="H1027" t="s">
        <v>51</v>
      </c>
    </row>
    <row r="1028" spans="1:8" x14ac:dyDescent="0.35">
      <c r="A1028" t="s">
        <v>1074</v>
      </c>
      <c r="B1028" t="s">
        <v>53</v>
      </c>
      <c r="C1028" t="s">
        <v>1074</v>
      </c>
      <c r="D1028" t="s">
        <v>53</v>
      </c>
      <c r="E1028" t="s">
        <v>1074</v>
      </c>
      <c r="F1028" t="s">
        <v>53</v>
      </c>
      <c r="G1028" t="s">
        <v>1074</v>
      </c>
      <c r="H1028" t="s">
        <v>53</v>
      </c>
    </row>
    <row r="1029" spans="1:8" x14ac:dyDescent="0.35">
      <c r="A1029" t="s">
        <v>1075</v>
      </c>
      <c r="B1029" t="s">
        <v>53</v>
      </c>
      <c r="C1029" t="s">
        <v>1075</v>
      </c>
      <c r="D1029" t="s">
        <v>53</v>
      </c>
      <c r="E1029" t="s">
        <v>1075</v>
      </c>
      <c r="F1029" t="s">
        <v>53</v>
      </c>
      <c r="G1029" t="s">
        <v>1075</v>
      </c>
      <c r="H1029" t="s">
        <v>53</v>
      </c>
    </row>
    <row r="1030" spans="1:8" x14ac:dyDescent="0.35">
      <c r="A1030" t="s">
        <v>1076</v>
      </c>
      <c r="B1030" t="s">
        <v>44</v>
      </c>
      <c r="C1030" t="s">
        <v>1076</v>
      </c>
      <c r="D1030" t="s">
        <v>44</v>
      </c>
      <c r="E1030" t="s">
        <v>1076</v>
      </c>
      <c r="F1030" t="s">
        <v>44</v>
      </c>
      <c r="G1030" t="s">
        <v>1076</v>
      </c>
      <c r="H1030" t="s">
        <v>44</v>
      </c>
    </row>
    <row r="1031" spans="1:8" x14ac:dyDescent="0.35">
      <c r="A1031" t="s">
        <v>1077</v>
      </c>
      <c r="B1031" t="s">
        <v>51</v>
      </c>
      <c r="C1031" t="s">
        <v>1077</v>
      </c>
      <c r="D1031" t="s">
        <v>51</v>
      </c>
      <c r="E1031" t="s">
        <v>1077</v>
      </c>
      <c r="F1031" t="s">
        <v>51</v>
      </c>
      <c r="G1031" t="s">
        <v>1077</v>
      </c>
      <c r="H1031" t="s">
        <v>51</v>
      </c>
    </row>
    <row r="1032" spans="1:8" x14ac:dyDescent="0.35">
      <c r="A1032" t="s">
        <v>1078</v>
      </c>
      <c r="B1032" t="s">
        <v>47</v>
      </c>
      <c r="C1032" t="s">
        <v>1078</v>
      </c>
      <c r="D1032" t="s">
        <v>47</v>
      </c>
      <c r="E1032" t="s">
        <v>1078</v>
      </c>
      <c r="F1032" t="s">
        <v>47</v>
      </c>
      <c r="G1032" t="s">
        <v>1078</v>
      </c>
      <c r="H1032" t="s">
        <v>47</v>
      </c>
    </row>
    <row r="1033" spans="1:8" x14ac:dyDescent="0.35">
      <c r="A1033" t="s">
        <v>1079</v>
      </c>
      <c r="B1033" t="s">
        <v>47</v>
      </c>
      <c r="C1033" t="s">
        <v>1079</v>
      </c>
      <c r="D1033" t="s">
        <v>47</v>
      </c>
      <c r="E1033" t="s">
        <v>1079</v>
      </c>
      <c r="F1033" t="s">
        <v>47</v>
      </c>
      <c r="G1033" t="s">
        <v>1079</v>
      </c>
      <c r="H1033" t="s">
        <v>47</v>
      </c>
    </row>
    <row r="1034" spans="1:8" x14ac:dyDescent="0.35">
      <c r="A1034" t="s">
        <v>1080</v>
      </c>
      <c r="B1034" t="s">
        <v>44</v>
      </c>
      <c r="C1034" t="s">
        <v>1080</v>
      </c>
      <c r="D1034" t="s">
        <v>44</v>
      </c>
      <c r="E1034" t="s">
        <v>1080</v>
      </c>
      <c r="F1034" t="s">
        <v>44</v>
      </c>
      <c r="G1034" t="s">
        <v>1080</v>
      </c>
      <c r="H1034" t="s">
        <v>44</v>
      </c>
    </row>
    <row r="1035" spans="1:8" x14ac:dyDescent="0.35">
      <c r="A1035" t="s">
        <v>1081</v>
      </c>
      <c r="B1035" t="s">
        <v>51</v>
      </c>
      <c r="C1035" t="s">
        <v>1081</v>
      </c>
      <c r="D1035" t="s">
        <v>51</v>
      </c>
      <c r="E1035" t="s">
        <v>1081</v>
      </c>
      <c r="F1035" t="s">
        <v>51</v>
      </c>
      <c r="G1035" t="s">
        <v>1081</v>
      </c>
      <c r="H1035" t="s">
        <v>51</v>
      </c>
    </row>
    <row r="1036" spans="1:8" x14ac:dyDescent="0.35">
      <c r="A1036" t="s">
        <v>1082</v>
      </c>
      <c r="B1036" t="s">
        <v>47</v>
      </c>
      <c r="C1036" t="s">
        <v>1082</v>
      </c>
      <c r="D1036" t="s">
        <v>47</v>
      </c>
      <c r="E1036" t="s">
        <v>1082</v>
      </c>
      <c r="F1036" t="s">
        <v>47</v>
      </c>
      <c r="G1036" t="s">
        <v>1082</v>
      </c>
      <c r="H1036" t="s">
        <v>47</v>
      </c>
    </row>
    <row r="1037" spans="1:8" x14ac:dyDescent="0.35">
      <c r="A1037" t="s">
        <v>1083</v>
      </c>
      <c r="B1037" t="s">
        <v>47</v>
      </c>
      <c r="C1037" t="s">
        <v>1083</v>
      </c>
      <c r="D1037" t="s">
        <v>47</v>
      </c>
      <c r="E1037" t="s">
        <v>1083</v>
      </c>
      <c r="F1037" t="s">
        <v>47</v>
      </c>
      <c r="G1037" t="s">
        <v>1083</v>
      </c>
      <c r="H1037" t="s">
        <v>47</v>
      </c>
    </row>
    <row r="1038" spans="1:8" x14ac:dyDescent="0.35">
      <c r="A1038" t="s">
        <v>1084</v>
      </c>
      <c r="B1038" t="s">
        <v>47</v>
      </c>
      <c r="C1038" t="s">
        <v>1084</v>
      </c>
      <c r="D1038" t="s">
        <v>47</v>
      </c>
      <c r="E1038" t="s">
        <v>1084</v>
      </c>
      <c r="F1038" t="s">
        <v>47</v>
      </c>
      <c r="G1038" t="s">
        <v>1084</v>
      </c>
      <c r="H1038" t="s">
        <v>47</v>
      </c>
    </row>
    <row r="1039" spans="1:8" x14ac:dyDescent="0.35">
      <c r="A1039" t="s">
        <v>1085</v>
      </c>
      <c r="B1039" t="s">
        <v>44</v>
      </c>
      <c r="C1039" t="s">
        <v>1085</v>
      </c>
      <c r="D1039" t="s">
        <v>44</v>
      </c>
      <c r="E1039" t="s">
        <v>1085</v>
      </c>
      <c r="F1039" t="s">
        <v>44</v>
      </c>
      <c r="G1039" t="s">
        <v>1085</v>
      </c>
      <c r="H1039" t="s">
        <v>44</v>
      </c>
    </row>
    <row r="1040" spans="1:8" x14ac:dyDescent="0.35">
      <c r="A1040" t="s">
        <v>1086</v>
      </c>
      <c r="B1040" t="s">
        <v>57</v>
      </c>
      <c r="C1040" t="s">
        <v>1086</v>
      </c>
      <c r="D1040" t="s">
        <v>57</v>
      </c>
      <c r="E1040" t="s">
        <v>1086</v>
      </c>
      <c r="F1040" t="s">
        <v>57</v>
      </c>
      <c r="G1040" t="s">
        <v>1086</v>
      </c>
      <c r="H1040" t="s">
        <v>57</v>
      </c>
    </row>
    <row r="1041" spans="1:8" x14ac:dyDescent="0.35">
      <c r="A1041" t="s">
        <v>1087</v>
      </c>
      <c r="B1041" t="s">
        <v>44</v>
      </c>
      <c r="C1041" t="s">
        <v>1087</v>
      </c>
      <c r="D1041" t="s">
        <v>44</v>
      </c>
      <c r="E1041" t="s">
        <v>1087</v>
      </c>
      <c r="F1041" t="s">
        <v>44</v>
      </c>
      <c r="G1041" t="s">
        <v>1087</v>
      </c>
      <c r="H1041" t="s">
        <v>44</v>
      </c>
    </row>
    <row r="1042" spans="1:8" x14ac:dyDescent="0.35">
      <c r="A1042" t="s">
        <v>1088</v>
      </c>
      <c r="B1042" t="s">
        <v>47</v>
      </c>
      <c r="C1042" t="s">
        <v>1088</v>
      </c>
      <c r="D1042" t="s">
        <v>47</v>
      </c>
      <c r="E1042" t="s">
        <v>1088</v>
      </c>
      <c r="F1042" t="s">
        <v>47</v>
      </c>
      <c r="G1042" t="s">
        <v>1088</v>
      </c>
      <c r="H1042" t="s">
        <v>47</v>
      </c>
    </row>
    <row r="1043" spans="1:8" x14ac:dyDescent="0.35">
      <c r="A1043" t="s">
        <v>1089</v>
      </c>
      <c r="B1043" t="s">
        <v>47</v>
      </c>
      <c r="C1043" t="s">
        <v>1089</v>
      </c>
      <c r="D1043" t="s">
        <v>47</v>
      </c>
      <c r="E1043" t="s">
        <v>1089</v>
      </c>
      <c r="F1043" t="s">
        <v>47</v>
      </c>
      <c r="G1043" t="s">
        <v>1089</v>
      </c>
      <c r="H1043" t="s">
        <v>47</v>
      </c>
    </row>
    <row r="1044" spans="1:8" x14ac:dyDescent="0.35">
      <c r="A1044" t="s">
        <v>1090</v>
      </c>
      <c r="B1044" t="s">
        <v>47</v>
      </c>
      <c r="C1044" t="s">
        <v>1090</v>
      </c>
      <c r="D1044" t="s">
        <v>47</v>
      </c>
      <c r="E1044" t="s">
        <v>1090</v>
      </c>
      <c r="F1044" t="s">
        <v>47</v>
      </c>
      <c r="G1044" t="s">
        <v>1090</v>
      </c>
      <c r="H1044" t="s">
        <v>47</v>
      </c>
    </row>
    <row r="1045" spans="1:8" x14ac:dyDescent="0.35">
      <c r="A1045" t="s">
        <v>1091</v>
      </c>
      <c r="B1045" t="s">
        <v>47</v>
      </c>
      <c r="C1045" t="s">
        <v>1091</v>
      </c>
      <c r="D1045" t="s">
        <v>47</v>
      </c>
      <c r="E1045" t="s">
        <v>1091</v>
      </c>
      <c r="F1045" t="s">
        <v>47</v>
      </c>
      <c r="G1045" t="s">
        <v>1091</v>
      </c>
      <c r="H1045" t="s">
        <v>47</v>
      </c>
    </row>
    <row r="1046" spans="1:8" x14ac:dyDescent="0.35">
      <c r="A1046" t="s">
        <v>1092</v>
      </c>
      <c r="B1046" t="s">
        <v>44</v>
      </c>
      <c r="C1046" t="s">
        <v>1092</v>
      </c>
      <c r="D1046" t="s">
        <v>44</v>
      </c>
      <c r="E1046" t="s">
        <v>1092</v>
      </c>
      <c r="F1046" t="s">
        <v>44</v>
      </c>
      <c r="G1046" t="s">
        <v>1092</v>
      </c>
      <c r="H1046" t="s">
        <v>44</v>
      </c>
    </row>
    <row r="1047" spans="1:8" x14ac:dyDescent="0.35">
      <c r="A1047" t="s">
        <v>1093</v>
      </c>
      <c r="B1047" t="s">
        <v>44</v>
      </c>
      <c r="C1047" t="s">
        <v>1093</v>
      </c>
      <c r="D1047" t="s">
        <v>44</v>
      </c>
      <c r="E1047" t="s">
        <v>1093</v>
      </c>
      <c r="F1047" t="s">
        <v>44</v>
      </c>
      <c r="G1047" t="s">
        <v>1093</v>
      </c>
      <c r="H1047" t="s">
        <v>44</v>
      </c>
    </row>
    <row r="1048" spans="1:8" x14ac:dyDescent="0.35">
      <c r="A1048" t="s">
        <v>1094</v>
      </c>
      <c r="B1048" t="s">
        <v>47</v>
      </c>
      <c r="C1048" t="s">
        <v>1094</v>
      </c>
      <c r="D1048" t="s">
        <v>47</v>
      </c>
      <c r="E1048" t="s">
        <v>1094</v>
      </c>
      <c r="F1048" t="s">
        <v>47</v>
      </c>
      <c r="G1048" t="s">
        <v>1094</v>
      </c>
      <c r="H1048" t="s">
        <v>47</v>
      </c>
    </row>
    <row r="1049" spans="1:8" x14ac:dyDescent="0.35">
      <c r="A1049" t="s">
        <v>1095</v>
      </c>
      <c r="B1049" t="s">
        <v>51</v>
      </c>
      <c r="C1049" t="s">
        <v>1095</v>
      </c>
      <c r="D1049" t="s">
        <v>51</v>
      </c>
      <c r="E1049" t="s">
        <v>1095</v>
      </c>
      <c r="F1049" t="s">
        <v>51</v>
      </c>
      <c r="G1049" t="s">
        <v>1095</v>
      </c>
      <c r="H1049" t="s">
        <v>51</v>
      </c>
    </row>
    <row r="1050" spans="1:8" x14ac:dyDescent="0.35">
      <c r="A1050" t="s">
        <v>1096</v>
      </c>
      <c r="B1050" t="s">
        <v>44</v>
      </c>
      <c r="C1050" t="s">
        <v>1096</v>
      </c>
      <c r="D1050" t="s">
        <v>44</v>
      </c>
      <c r="E1050" t="s">
        <v>1096</v>
      </c>
      <c r="F1050" t="s">
        <v>44</v>
      </c>
      <c r="G1050" t="s">
        <v>1096</v>
      </c>
      <c r="H1050" t="s">
        <v>44</v>
      </c>
    </row>
    <row r="1051" spans="1:8" x14ac:dyDescent="0.35">
      <c r="A1051" t="s">
        <v>1097</v>
      </c>
      <c r="B1051" t="s">
        <v>57</v>
      </c>
      <c r="C1051" t="s">
        <v>1097</v>
      </c>
      <c r="D1051" t="s">
        <v>57</v>
      </c>
      <c r="E1051" t="s">
        <v>1097</v>
      </c>
      <c r="F1051" t="s">
        <v>57</v>
      </c>
      <c r="G1051" t="s">
        <v>1097</v>
      </c>
      <c r="H1051" t="s">
        <v>57</v>
      </c>
    </row>
    <row r="1052" spans="1:8" x14ac:dyDescent="0.35">
      <c r="A1052" t="s">
        <v>1098</v>
      </c>
      <c r="B1052" t="s">
        <v>47</v>
      </c>
      <c r="C1052" t="s">
        <v>1098</v>
      </c>
      <c r="D1052" t="s">
        <v>47</v>
      </c>
      <c r="E1052" t="s">
        <v>1098</v>
      </c>
      <c r="F1052" t="s">
        <v>47</v>
      </c>
      <c r="G1052" t="s">
        <v>1098</v>
      </c>
      <c r="H1052" t="s">
        <v>47</v>
      </c>
    </row>
    <row r="1053" spans="1:8" x14ac:dyDescent="0.35">
      <c r="A1053" t="s">
        <v>1099</v>
      </c>
      <c r="B1053" t="s">
        <v>44</v>
      </c>
      <c r="C1053" t="s">
        <v>1099</v>
      </c>
      <c r="D1053" t="s">
        <v>44</v>
      </c>
      <c r="E1053" t="s">
        <v>1099</v>
      </c>
      <c r="F1053" t="s">
        <v>44</v>
      </c>
      <c r="G1053" t="s">
        <v>1099</v>
      </c>
      <c r="H1053" t="s">
        <v>44</v>
      </c>
    </row>
    <row r="1054" spans="1:8" x14ac:dyDescent="0.35">
      <c r="A1054" t="s">
        <v>1100</v>
      </c>
      <c r="B1054" t="s">
        <v>53</v>
      </c>
      <c r="C1054" t="s">
        <v>1100</v>
      </c>
      <c r="D1054" t="s">
        <v>53</v>
      </c>
      <c r="E1054" t="s">
        <v>1100</v>
      </c>
      <c r="F1054" t="s">
        <v>53</v>
      </c>
      <c r="G1054" t="s">
        <v>1100</v>
      </c>
      <c r="H1054" t="s">
        <v>53</v>
      </c>
    </row>
    <row r="1055" spans="1:8" x14ac:dyDescent="0.35">
      <c r="A1055" t="s">
        <v>1101</v>
      </c>
      <c r="B1055" t="s">
        <v>47</v>
      </c>
      <c r="C1055" t="s">
        <v>1101</v>
      </c>
      <c r="D1055" t="s">
        <v>47</v>
      </c>
      <c r="E1055" t="s">
        <v>1101</v>
      </c>
      <c r="F1055" t="s">
        <v>47</v>
      </c>
      <c r="G1055" t="s">
        <v>1101</v>
      </c>
      <c r="H1055" t="s">
        <v>47</v>
      </c>
    </row>
    <row r="1056" spans="1:8" x14ac:dyDescent="0.35">
      <c r="A1056" t="s">
        <v>1102</v>
      </c>
      <c r="B1056" t="s">
        <v>57</v>
      </c>
      <c r="C1056" t="s">
        <v>1102</v>
      </c>
      <c r="D1056" t="s">
        <v>57</v>
      </c>
      <c r="E1056" t="s">
        <v>1102</v>
      </c>
      <c r="F1056" t="s">
        <v>57</v>
      </c>
      <c r="G1056" t="s">
        <v>1102</v>
      </c>
      <c r="H1056" t="s">
        <v>57</v>
      </c>
    </row>
    <row r="1057" spans="1:8" x14ac:dyDescent="0.35">
      <c r="A1057" t="s">
        <v>1103</v>
      </c>
      <c r="B1057" t="s">
        <v>44</v>
      </c>
      <c r="C1057" t="s">
        <v>1103</v>
      </c>
      <c r="D1057" t="s">
        <v>44</v>
      </c>
      <c r="E1057" t="s">
        <v>1103</v>
      </c>
      <c r="F1057" t="s">
        <v>44</v>
      </c>
      <c r="G1057" t="s">
        <v>1103</v>
      </c>
      <c r="H1057" t="s">
        <v>44</v>
      </c>
    </row>
    <row r="1058" spans="1:8" x14ac:dyDescent="0.35">
      <c r="A1058" t="s">
        <v>1104</v>
      </c>
      <c r="B1058" t="s">
        <v>51</v>
      </c>
      <c r="C1058" t="s">
        <v>1104</v>
      </c>
      <c r="D1058" t="s">
        <v>51</v>
      </c>
      <c r="E1058" t="s">
        <v>1104</v>
      </c>
      <c r="F1058" t="s">
        <v>51</v>
      </c>
      <c r="G1058" t="s">
        <v>1104</v>
      </c>
      <c r="H1058" t="s">
        <v>51</v>
      </c>
    </row>
    <row r="1059" spans="1:8" x14ac:dyDescent="0.35">
      <c r="A1059" t="s">
        <v>1105</v>
      </c>
      <c r="B1059" t="s">
        <v>53</v>
      </c>
      <c r="C1059" t="s">
        <v>1105</v>
      </c>
      <c r="D1059" t="s">
        <v>53</v>
      </c>
      <c r="E1059" t="s">
        <v>1105</v>
      </c>
      <c r="F1059" t="s">
        <v>53</v>
      </c>
      <c r="G1059" t="s">
        <v>1105</v>
      </c>
      <c r="H1059" t="s">
        <v>53</v>
      </c>
    </row>
    <row r="1060" spans="1:8" x14ac:dyDescent="0.35">
      <c r="A1060" t="s">
        <v>1106</v>
      </c>
      <c r="B1060" t="s">
        <v>53</v>
      </c>
      <c r="C1060" t="s">
        <v>1106</v>
      </c>
      <c r="D1060" t="s">
        <v>53</v>
      </c>
      <c r="E1060" t="s">
        <v>1106</v>
      </c>
      <c r="F1060" t="s">
        <v>53</v>
      </c>
      <c r="G1060" t="s">
        <v>1106</v>
      </c>
      <c r="H1060" t="s">
        <v>53</v>
      </c>
    </row>
    <row r="1061" spans="1:8" x14ac:dyDescent="0.35">
      <c r="A1061" t="s">
        <v>1107</v>
      </c>
      <c r="B1061" t="s">
        <v>53</v>
      </c>
      <c r="C1061" t="s">
        <v>1107</v>
      </c>
      <c r="D1061" t="s">
        <v>53</v>
      </c>
      <c r="E1061" t="s">
        <v>1107</v>
      </c>
      <c r="F1061" t="s">
        <v>53</v>
      </c>
      <c r="G1061" t="s">
        <v>1107</v>
      </c>
      <c r="H1061" t="s">
        <v>53</v>
      </c>
    </row>
    <row r="1062" spans="1:8" x14ac:dyDescent="0.35">
      <c r="A1062" t="s">
        <v>1108</v>
      </c>
      <c r="B1062" t="s">
        <v>47</v>
      </c>
      <c r="C1062" t="s">
        <v>1108</v>
      </c>
      <c r="D1062" t="s">
        <v>47</v>
      </c>
      <c r="E1062" t="s">
        <v>1108</v>
      </c>
      <c r="F1062" t="s">
        <v>47</v>
      </c>
      <c r="G1062" t="s">
        <v>1108</v>
      </c>
      <c r="H1062" t="s">
        <v>47</v>
      </c>
    </row>
    <row r="1063" spans="1:8" x14ac:dyDescent="0.35">
      <c r="A1063" t="s">
        <v>1109</v>
      </c>
      <c r="B1063" t="s">
        <v>51</v>
      </c>
      <c r="C1063" t="s">
        <v>1109</v>
      </c>
      <c r="D1063" t="s">
        <v>51</v>
      </c>
      <c r="E1063" t="s">
        <v>1109</v>
      </c>
      <c r="F1063" t="s">
        <v>51</v>
      </c>
      <c r="G1063" t="s">
        <v>1109</v>
      </c>
      <c r="H1063" t="s">
        <v>51</v>
      </c>
    </row>
    <row r="1064" spans="1:8" x14ac:dyDescent="0.35">
      <c r="A1064" t="s">
        <v>1110</v>
      </c>
      <c r="B1064" t="s">
        <v>44</v>
      </c>
      <c r="C1064" t="s">
        <v>1110</v>
      </c>
      <c r="D1064" t="s">
        <v>44</v>
      </c>
      <c r="E1064" t="s">
        <v>1110</v>
      </c>
      <c r="F1064" t="s">
        <v>44</v>
      </c>
      <c r="G1064" t="s">
        <v>1110</v>
      </c>
      <c r="H1064" t="s">
        <v>44</v>
      </c>
    </row>
    <row r="1065" spans="1:8" x14ac:dyDescent="0.35">
      <c r="A1065" t="s">
        <v>1111</v>
      </c>
      <c r="B1065" t="s">
        <v>44</v>
      </c>
      <c r="C1065" t="s">
        <v>1111</v>
      </c>
      <c r="D1065" t="s">
        <v>44</v>
      </c>
      <c r="E1065" t="s">
        <v>1111</v>
      </c>
      <c r="F1065" t="s">
        <v>44</v>
      </c>
      <c r="G1065" t="s">
        <v>1111</v>
      </c>
      <c r="H1065" t="s">
        <v>44</v>
      </c>
    </row>
    <row r="1066" spans="1:8" x14ac:dyDescent="0.35">
      <c r="A1066" t="s">
        <v>1112</v>
      </c>
      <c r="B1066" t="s">
        <v>44</v>
      </c>
      <c r="C1066" t="s">
        <v>1112</v>
      </c>
      <c r="D1066" t="s">
        <v>44</v>
      </c>
      <c r="E1066" t="s">
        <v>1112</v>
      </c>
      <c r="F1066" t="s">
        <v>44</v>
      </c>
      <c r="G1066" t="s">
        <v>1112</v>
      </c>
      <c r="H1066" t="s">
        <v>44</v>
      </c>
    </row>
    <row r="1067" spans="1:8" x14ac:dyDescent="0.35">
      <c r="A1067" t="s">
        <v>1113</v>
      </c>
      <c r="B1067" t="s">
        <v>47</v>
      </c>
      <c r="C1067" t="s">
        <v>1113</v>
      </c>
      <c r="D1067" t="s">
        <v>47</v>
      </c>
      <c r="E1067" t="s">
        <v>1113</v>
      </c>
      <c r="F1067" t="s">
        <v>47</v>
      </c>
      <c r="G1067" t="s">
        <v>1113</v>
      </c>
      <c r="H1067" t="s">
        <v>47</v>
      </c>
    </row>
    <row r="1068" spans="1:8" x14ac:dyDescent="0.35">
      <c r="A1068" t="s">
        <v>1114</v>
      </c>
      <c r="B1068" t="s">
        <v>47</v>
      </c>
      <c r="C1068" t="s">
        <v>1114</v>
      </c>
      <c r="D1068" t="s">
        <v>47</v>
      </c>
      <c r="E1068" t="s">
        <v>1114</v>
      </c>
      <c r="F1068" t="s">
        <v>47</v>
      </c>
      <c r="G1068" t="s">
        <v>1114</v>
      </c>
      <c r="H1068" t="s">
        <v>47</v>
      </c>
    </row>
    <row r="1069" spans="1:8" x14ac:dyDescent="0.35">
      <c r="A1069" t="s">
        <v>1115</v>
      </c>
      <c r="B1069" t="s">
        <v>51</v>
      </c>
      <c r="C1069" t="s">
        <v>1115</v>
      </c>
      <c r="D1069" t="s">
        <v>51</v>
      </c>
      <c r="E1069" t="s">
        <v>1115</v>
      </c>
      <c r="F1069" t="s">
        <v>51</v>
      </c>
      <c r="G1069" t="s">
        <v>1115</v>
      </c>
      <c r="H1069" t="s">
        <v>51</v>
      </c>
    </row>
    <row r="1070" spans="1:8" x14ac:dyDescent="0.35">
      <c r="A1070" t="s">
        <v>1116</v>
      </c>
      <c r="B1070" t="s">
        <v>51</v>
      </c>
      <c r="C1070" t="s">
        <v>1116</v>
      </c>
      <c r="D1070" t="s">
        <v>51</v>
      </c>
      <c r="E1070" t="s">
        <v>1116</v>
      </c>
      <c r="F1070" t="s">
        <v>51</v>
      </c>
      <c r="G1070" t="s">
        <v>1116</v>
      </c>
      <c r="H1070" t="s">
        <v>51</v>
      </c>
    </row>
    <row r="1071" spans="1:8" x14ac:dyDescent="0.35">
      <c r="A1071" t="s">
        <v>1117</v>
      </c>
      <c r="B1071" t="s">
        <v>44</v>
      </c>
      <c r="C1071" t="s">
        <v>1117</v>
      </c>
      <c r="D1071" t="s">
        <v>44</v>
      </c>
      <c r="E1071" t="s">
        <v>1117</v>
      </c>
      <c r="F1071" t="s">
        <v>44</v>
      </c>
      <c r="G1071" t="s">
        <v>1117</v>
      </c>
      <c r="H1071" t="s">
        <v>44</v>
      </c>
    </row>
    <row r="1072" spans="1:8" x14ac:dyDescent="0.35">
      <c r="A1072" t="s">
        <v>1118</v>
      </c>
      <c r="B1072" t="s">
        <v>51</v>
      </c>
      <c r="C1072" t="s">
        <v>1118</v>
      </c>
      <c r="D1072" t="s">
        <v>51</v>
      </c>
      <c r="E1072" t="s">
        <v>1118</v>
      </c>
      <c r="F1072" t="s">
        <v>51</v>
      </c>
      <c r="G1072" t="s">
        <v>1118</v>
      </c>
      <c r="H1072" t="s">
        <v>51</v>
      </c>
    </row>
    <row r="1073" spans="1:8" x14ac:dyDescent="0.35">
      <c r="A1073" t="s">
        <v>1119</v>
      </c>
      <c r="B1073" t="s">
        <v>53</v>
      </c>
      <c r="C1073" t="s">
        <v>1119</v>
      </c>
      <c r="D1073" t="s">
        <v>53</v>
      </c>
      <c r="E1073" t="s">
        <v>1119</v>
      </c>
      <c r="F1073" t="s">
        <v>53</v>
      </c>
      <c r="G1073" t="s">
        <v>1119</v>
      </c>
      <c r="H1073" t="s">
        <v>53</v>
      </c>
    </row>
    <row r="1074" spans="1:8" x14ac:dyDescent="0.35">
      <c r="A1074" t="s">
        <v>1120</v>
      </c>
      <c r="B1074" t="s">
        <v>53</v>
      </c>
      <c r="C1074" t="s">
        <v>1120</v>
      </c>
      <c r="D1074" t="s">
        <v>53</v>
      </c>
      <c r="E1074" t="s">
        <v>1120</v>
      </c>
      <c r="F1074" t="s">
        <v>53</v>
      </c>
      <c r="G1074" t="s">
        <v>1120</v>
      </c>
      <c r="H1074" t="s">
        <v>53</v>
      </c>
    </row>
    <row r="1075" spans="1:8" x14ac:dyDescent="0.35">
      <c r="A1075" t="s">
        <v>1121</v>
      </c>
      <c r="B1075" t="s">
        <v>57</v>
      </c>
      <c r="C1075" t="s">
        <v>1121</v>
      </c>
      <c r="D1075" t="s">
        <v>57</v>
      </c>
      <c r="E1075" t="s">
        <v>1121</v>
      </c>
      <c r="F1075" t="s">
        <v>57</v>
      </c>
      <c r="G1075" t="s">
        <v>1121</v>
      </c>
      <c r="H1075" t="s">
        <v>57</v>
      </c>
    </row>
    <row r="1076" spans="1:8" x14ac:dyDescent="0.35">
      <c r="A1076" t="s">
        <v>1122</v>
      </c>
      <c r="B1076" t="s">
        <v>53</v>
      </c>
      <c r="C1076" t="s">
        <v>1122</v>
      </c>
      <c r="D1076" t="s">
        <v>53</v>
      </c>
      <c r="E1076" t="s">
        <v>1122</v>
      </c>
      <c r="F1076" t="s">
        <v>53</v>
      </c>
      <c r="G1076" t="s">
        <v>1122</v>
      </c>
      <c r="H1076" t="s">
        <v>53</v>
      </c>
    </row>
    <row r="1077" spans="1:8" x14ac:dyDescent="0.35">
      <c r="A1077" t="s">
        <v>1123</v>
      </c>
      <c r="B1077" t="s">
        <v>44</v>
      </c>
      <c r="C1077" t="s">
        <v>1123</v>
      </c>
      <c r="D1077" t="s">
        <v>44</v>
      </c>
      <c r="E1077" t="s">
        <v>1123</v>
      </c>
      <c r="F1077" t="s">
        <v>44</v>
      </c>
      <c r="G1077" t="s">
        <v>1123</v>
      </c>
      <c r="H1077" t="s">
        <v>44</v>
      </c>
    </row>
    <row r="1078" spans="1:8" x14ac:dyDescent="0.35">
      <c r="A1078" t="s">
        <v>1124</v>
      </c>
      <c r="B1078" t="s">
        <v>53</v>
      </c>
      <c r="C1078" t="s">
        <v>1124</v>
      </c>
      <c r="D1078" t="s">
        <v>53</v>
      </c>
      <c r="E1078" t="s">
        <v>1124</v>
      </c>
      <c r="F1078" t="s">
        <v>53</v>
      </c>
      <c r="G1078" t="s">
        <v>1124</v>
      </c>
      <c r="H1078" t="s">
        <v>53</v>
      </c>
    </row>
    <row r="1079" spans="1:8" x14ac:dyDescent="0.35">
      <c r="A1079" t="s">
        <v>1125</v>
      </c>
      <c r="B1079" t="s">
        <v>47</v>
      </c>
      <c r="C1079" t="s">
        <v>1125</v>
      </c>
      <c r="D1079" t="s">
        <v>47</v>
      </c>
      <c r="E1079" t="s">
        <v>1125</v>
      </c>
      <c r="F1079" t="s">
        <v>47</v>
      </c>
      <c r="G1079" t="s">
        <v>1125</v>
      </c>
      <c r="H1079" t="s">
        <v>47</v>
      </c>
    </row>
    <row r="1080" spans="1:8" x14ac:dyDescent="0.35">
      <c r="A1080" t="s">
        <v>1126</v>
      </c>
      <c r="B1080" t="s">
        <v>44</v>
      </c>
      <c r="C1080" t="s">
        <v>1126</v>
      </c>
      <c r="D1080" t="s">
        <v>44</v>
      </c>
      <c r="E1080" t="s">
        <v>1126</v>
      </c>
      <c r="F1080" t="s">
        <v>44</v>
      </c>
      <c r="G1080" t="s">
        <v>1126</v>
      </c>
      <c r="H1080" t="s">
        <v>44</v>
      </c>
    </row>
    <row r="1081" spans="1:8" x14ac:dyDescent="0.35">
      <c r="A1081" t="s">
        <v>1127</v>
      </c>
      <c r="B1081" t="s">
        <v>53</v>
      </c>
      <c r="C1081" t="s">
        <v>1127</v>
      </c>
      <c r="D1081" t="s">
        <v>53</v>
      </c>
      <c r="E1081" t="s">
        <v>1127</v>
      </c>
      <c r="F1081" t="s">
        <v>53</v>
      </c>
      <c r="G1081" t="s">
        <v>1127</v>
      </c>
      <c r="H1081" t="s">
        <v>53</v>
      </c>
    </row>
    <row r="1082" spans="1:8" x14ac:dyDescent="0.35">
      <c r="A1082" t="s">
        <v>1128</v>
      </c>
      <c r="B1082" t="s">
        <v>44</v>
      </c>
      <c r="C1082" t="s">
        <v>1128</v>
      </c>
      <c r="D1082" t="s">
        <v>44</v>
      </c>
      <c r="E1082" t="s">
        <v>1128</v>
      </c>
      <c r="F1082" t="s">
        <v>44</v>
      </c>
      <c r="G1082" t="s">
        <v>1128</v>
      </c>
      <c r="H1082" t="s">
        <v>44</v>
      </c>
    </row>
    <row r="1083" spans="1:8" x14ac:dyDescent="0.35">
      <c r="A1083" t="s">
        <v>1129</v>
      </c>
      <c r="B1083" t="s">
        <v>44</v>
      </c>
      <c r="C1083" t="s">
        <v>1129</v>
      </c>
      <c r="D1083" t="s">
        <v>44</v>
      </c>
      <c r="E1083" t="s">
        <v>1129</v>
      </c>
      <c r="F1083" t="s">
        <v>44</v>
      </c>
      <c r="G1083" t="s">
        <v>1129</v>
      </c>
      <c r="H1083" t="s">
        <v>44</v>
      </c>
    </row>
    <row r="1084" spans="1:8" x14ac:dyDescent="0.35">
      <c r="A1084" t="s">
        <v>1130</v>
      </c>
      <c r="B1084" t="s">
        <v>44</v>
      </c>
      <c r="C1084" t="s">
        <v>1130</v>
      </c>
      <c r="D1084" t="s">
        <v>44</v>
      </c>
      <c r="E1084" t="s">
        <v>1130</v>
      </c>
      <c r="F1084" t="s">
        <v>44</v>
      </c>
      <c r="G1084" t="s">
        <v>1130</v>
      </c>
      <c r="H1084" t="s">
        <v>44</v>
      </c>
    </row>
    <row r="1085" spans="1:8" x14ac:dyDescent="0.35">
      <c r="A1085" t="s">
        <v>1131</v>
      </c>
      <c r="B1085" t="s">
        <v>44</v>
      </c>
      <c r="C1085" t="s">
        <v>1131</v>
      </c>
      <c r="D1085" t="s">
        <v>44</v>
      </c>
      <c r="E1085" t="s">
        <v>1131</v>
      </c>
      <c r="F1085" t="s">
        <v>44</v>
      </c>
      <c r="G1085" t="s">
        <v>1131</v>
      </c>
      <c r="H1085" t="s">
        <v>44</v>
      </c>
    </row>
    <row r="1086" spans="1:8" x14ac:dyDescent="0.35">
      <c r="A1086" t="s">
        <v>1132</v>
      </c>
      <c r="B1086" t="s">
        <v>51</v>
      </c>
      <c r="C1086" t="s">
        <v>1132</v>
      </c>
      <c r="D1086" t="s">
        <v>51</v>
      </c>
      <c r="E1086" t="s">
        <v>1132</v>
      </c>
      <c r="F1086" t="s">
        <v>51</v>
      </c>
      <c r="G1086" t="s">
        <v>1132</v>
      </c>
      <c r="H1086" t="s">
        <v>51</v>
      </c>
    </row>
    <row r="1087" spans="1:8" x14ac:dyDescent="0.35">
      <c r="A1087" t="s">
        <v>1133</v>
      </c>
      <c r="B1087" t="s">
        <v>47</v>
      </c>
      <c r="C1087" t="s">
        <v>1133</v>
      </c>
      <c r="D1087" t="s">
        <v>47</v>
      </c>
      <c r="E1087" t="s">
        <v>1133</v>
      </c>
      <c r="F1087" t="s">
        <v>47</v>
      </c>
      <c r="G1087" t="s">
        <v>1133</v>
      </c>
      <c r="H1087" t="s">
        <v>47</v>
      </c>
    </row>
    <row r="1088" spans="1:8" x14ac:dyDescent="0.35">
      <c r="A1088" t="s">
        <v>1134</v>
      </c>
      <c r="B1088" t="s">
        <v>44</v>
      </c>
      <c r="C1088" t="s">
        <v>1134</v>
      </c>
      <c r="D1088" t="s">
        <v>44</v>
      </c>
      <c r="E1088" t="s">
        <v>1134</v>
      </c>
      <c r="F1088" t="s">
        <v>44</v>
      </c>
      <c r="G1088" t="s">
        <v>1134</v>
      </c>
      <c r="H1088" t="s">
        <v>44</v>
      </c>
    </row>
    <row r="1089" spans="1:8" x14ac:dyDescent="0.35">
      <c r="A1089" t="s">
        <v>1135</v>
      </c>
      <c r="B1089" t="s">
        <v>51</v>
      </c>
      <c r="C1089" t="s">
        <v>1135</v>
      </c>
      <c r="D1089" t="s">
        <v>51</v>
      </c>
      <c r="E1089" t="s">
        <v>1135</v>
      </c>
      <c r="F1089" t="s">
        <v>51</v>
      </c>
      <c r="G1089" t="s">
        <v>1135</v>
      </c>
      <c r="H1089" t="s">
        <v>51</v>
      </c>
    </row>
    <row r="1090" spans="1:8" x14ac:dyDescent="0.35">
      <c r="A1090" t="s">
        <v>1136</v>
      </c>
      <c r="B1090" t="s">
        <v>47</v>
      </c>
      <c r="C1090" t="s">
        <v>1136</v>
      </c>
      <c r="D1090" t="s">
        <v>47</v>
      </c>
      <c r="E1090" t="s">
        <v>1136</v>
      </c>
      <c r="F1090" t="s">
        <v>47</v>
      </c>
      <c r="G1090" t="s">
        <v>1136</v>
      </c>
      <c r="H1090" t="s">
        <v>47</v>
      </c>
    </row>
    <row r="1091" spans="1:8" x14ac:dyDescent="0.35">
      <c r="A1091" t="s">
        <v>1137</v>
      </c>
      <c r="B1091" t="s">
        <v>44</v>
      </c>
      <c r="C1091" t="s">
        <v>1137</v>
      </c>
      <c r="D1091" t="s">
        <v>44</v>
      </c>
      <c r="E1091" t="s">
        <v>1137</v>
      </c>
      <c r="F1091" t="s">
        <v>44</v>
      </c>
      <c r="G1091" t="s">
        <v>1137</v>
      </c>
      <c r="H1091" t="s">
        <v>44</v>
      </c>
    </row>
    <row r="1092" spans="1:8" x14ac:dyDescent="0.35">
      <c r="A1092" t="s">
        <v>1138</v>
      </c>
      <c r="B1092" t="s">
        <v>57</v>
      </c>
      <c r="C1092" t="s">
        <v>1138</v>
      </c>
      <c r="D1092" t="s">
        <v>57</v>
      </c>
      <c r="E1092" t="s">
        <v>1138</v>
      </c>
      <c r="F1092" t="s">
        <v>57</v>
      </c>
      <c r="G1092" t="s">
        <v>1138</v>
      </c>
      <c r="H1092" t="s">
        <v>57</v>
      </c>
    </row>
    <row r="1093" spans="1:8" x14ac:dyDescent="0.35">
      <c r="A1093" t="s">
        <v>1139</v>
      </c>
      <c r="B1093" t="s">
        <v>44</v>
      </c>
      <c r="C1093" t="s">
        <v>1139</v>
      </c>
      <c r="D1093" t="s">
        <v>44</v>
      </c>
      <c r="E1093" t="s">
        <v>1139</v>
      </c>
      <c r="F1093" t="s">
        <v>44</v>
      </c>
      <c r="G1093" t="s">
        <v>1139</v>
      </c>
      <c r="H1093" t="s">
        <v>44</v>
      </c>
    </row>
    <row r="1094" spans="1:8" x14ac:dyDescent="0.35">
      <c r="A1094" t="s">
        <v>1140</v>
      </c>
      <c r="B1094" t="s">
        <v>53</v>
      </c>
      <c r="C1094" t="s">
        <v>1140</v>
      </c>
      <c r="D1094" t="s">
        <v>53</v>
      </c>
      <c r="E1094" t="s">
        <v>1140</v>
      </c>
      <c r="F1094" t="s">
        <v>53</v>
      </c>
      <c r="G1094" t="s">
        <v>1140</v>
      </c>
      <c r="H1094" t="s">
        <v>53</v>
      </c>
    </row>
    <row r="1095" spans="1:8" x14ac:dyDescent="0.35">
      <c r="A1095" t="s">
        <v>1141</v>
      </c>
      <c r="B1095" t="s">
        <v>53</v>
      </c>
      <c r="C1095" t="s">
        <v>1141</v>
      </c>
      <c r="D1095" t="s">
        <v>53</v>
      </c>
      <c r="E1095" t="s">
        <v>1141</v>
      </c>
      <c r="F1095" t="s">
        <v>53</v>
      </c>
      <c r="G1095" t="s">
        <v>1141</v>
      </c>
      <c r="H1095" t="s">
        <v>53</v>
      </c>
    </row>
    <row r="1096" spans="1:8" x14ac:dyDescent="0.35">
      <c r="A1096" t="s">
        <v>1142</v>
      </c>
      <c r="B1096" t="s">
        <v>57</v>
      </c>
      <c r="C1096" t="s">
        <v>1142</v>
      </c>
      <c r="D1096" t="s">
        <v>57</v>
      </c>
      <c r="E1096" t="s">
        <v>1142</v>
      </c>
      <c r="F1096" t="s">
        <v>57</v>
      </c>
      <c r="G1096" t="s">
        <v>1142</v>
      </c>
      <c r="H1096" t="s">
        <v>57</v>
      </c>
    </row>
    <row r="1097" spans="1:8" x14ac:dyDescent="0.35">
      <c r="A1097" t="s">
        <v>1143</v>
      </c>
      <c r="B1097" t="s">
        <v>51</v>
      </c>
      <c r="C1097" t="s">
        <v>1143</v>
      </c>
      <c r="D1097" t="s">
        <v>51</v>
      </c>
      <c r="E1097" t="s">
        <v>1143</v>
      </c>
      <c r="F1097" t="s">
        <v>51</v>
      </c>
      <c r="G1097" t="s">
        <v>1143</v>
      </c>
      <c r="H1097" t="s">
        <v>51</v>
      </c>
    </row>
    <row r="1098" spans="1:8" x14ac:dyDescent="0.35">
      <c r="A1098" t="s">
        <v>1144</v>
      </c>
      <c r="B1098" t="s">
        <v>47</v>
      </c>
      <c r="C1098" t="s">
        <v>1144</v>
      </c>
      <c r="D1098" t="s">
        <v>47</v>
      </c>
      <c r="E1098" t="s">
        <v>1144</v>
      </c>
      <c r="F1098" t="s">
        <v>47</v>
      </c>
      <c r="G1098" t="s">
        <v>1144</v>
      </c>
      <c r="H1098" t="s">
        <v>47</v>
      </c>
    </row>
    <row r="1099" spans="1:8" x14ac:dyDescent="0.35">
      <c r="A1099" t="s">
        <v>1145</v>
      </c>
      <c r="B1099" t="s">
        <v>51</v>
      </c>
      <c r="C1099" t="s">
        <v>1145</v>
      </c>
      <c r="D1099" t="s">
        <v>51</v>
      </c>
      <c r="E1099" t="s">
        <v>1145</v>
      </c>
      <c r="F1099" t="s">
        <v>51</v>
      </c>
      <c r="G1099" t="s">
        <v>1145</v>
      </c>
      <c r="H1099" t="s">
        <v>51</v>
      </c>
    </row>
    <row r="1100" spans="1:8" x14ac:dyDescent="0.35">
      <c r="A1100" t="s">
        <v>1146</v>
      </c>
      <c r="B1100" t="s">
        <v>44</v>
      </c>
      <c r="C1100" t="s">
        <v>1146</v>
      </c>
      <c r="D1100" t="s">
        <v>44</v>
      </c>
      <c r="E1100" t="s">
        <v>1146</v>
      </c>
      <c r="F1100" t="s">
        <v>44</v>
      </c>
      <c r="G1100" t="s">
        <v>1146</v>
      </c>
      <c r="H1100" t="s">
        <v>44</v>
      </c>
    </row>
    <row r="1101" spans="1:8" x14ac:dyDescent="0.35">
      <c r="A1101" t="s">
        <v>1147</v>
      </c>
      <c r="B1101" t="s">
        <v>44</v>
      </c>
      <c r="C1101" t="s">
        <v>1147</v>
      </c>
      <c r="D1101" t="s">
        <v>44</v>
      </c>
      <c r="E1101" t="s">
        <v>1147</v>
      </c>
      <c r="F1101" t="s">
        <v>44</v>
      </c>
      <c r="G1101" t="s">
        <v>1147</v>
      </c>
      <c r="H1101" t="s">
        <v>44</v>
      </c>
    </row>
    <row r="1102" spans="1:8" x14ac:dyDescent="0.35">
      <c r="A1102" t="s">
        <v>1148</v>
      </c>
      <c r="B1102" t="s">
        <v>57</v>
      </c>
      <c r="C1102" t="s">
        <v>1148</v>
      </c>
      <c r="D1102" t="s">
        <v>57</v>
      </c>
      <c r="E1102" t="s">
        <v>1148</v>
      </c>
      <c r="F1102" t="s">
        <v>57</v>
      </c>
      <c r="G1102" t="s">
        <v>1148</v>
      </c>
      <c r="H1102" t="s">
        <v>57</v>
      </c>
    </row>
    <row r="1103" spans="1:8" x14ac:dyDescent="0.35">
      <c r="A1103" t="s">
        <v>1149</v>
      </c>
      <c r="B1103" t="s">
        <v>53</v>
      </c>
      <c r="C1103" t="s">
        <v>1149</v>
      </c>
      <c r="D1103" t="s">
        <v>53</v>
      </c>
      <c r="E1103" t="s">
        <v>1149</v>
      </c>
      <c r="F1103" t="s">
        <v>53</v>
      </c>
      <c r="G1103" t="s">
        <v>1149</v>
      </c>
      <c r="H1103" t="s">
        <v>53</v>
      </c>
    </row>
    <row r="1104" spans="1:8" x14ac:dyDescent="0.35">
      <c r="A1104" t="s">
        <v>1150</v>
      </c>
      <c r="B1104" t="s">
        <v>51</v>
      </c>
      <c r="C1104" t="s">
        <v>1150</v>
      </c>
      <c r="D1104" t="s">
        <v>51</v>
      </c>
      <c r="E1104" t="s">
        <v>1150</v>
      </c>
      <c r="F1104" t="s">
        <v>51</v>
      </c>
      <c r="G1104" t="s">
        <v>1150</v>
      </c>
      <c r="H1104" t="s">
        <v>51</v>
      </c>
    </row>
    <row r="1105" spans="1:8" x14ac:dyDescent="0.35">
      <c r="A1105" t="s">
        <v>1151</v>
      </c>
      <c r="B1105" t="s">
        <v>57</v>
      </c>
      <c r="C1105" t="s">
        <v>1151</v>
      </c>
      <c r="D1105" t="s">
        <v>57</v>
      </c>
      <c r="E1105" t="s">
        <v>1151</v>
      </c>
      <c r="F1105" t="s">
        <v>57</v>
      </c>
      <c r="G1105" t="s">
        <v>1151</v>
      </c>
      <c r="H1105" t="s">
        <v>57</v>
      </c>
    </row>
    <row r="1106" spans="1:8" x14ac:dyDescent="0.35">
      <c r="A1106" t="s">
        <v>1152</v>
      </c>
      <c r="B1106" t="s">
        <v>47</v>
      </c>
      <c r="C1106" t="s">
        <v>1152</v>
      </c>
      <c r="D1106" t="s">
        <v>47</v>
      </c>
      <c r="E1106" t="s">
        <v>1152</v>
      </c>
      <c r="F1106" t="s">
        <v>47</v>
      </c>
      <c r="G1106" t="s">
        <v>1152</v>
      </c>
      <c r="H1106" t="s">
        <v>47</v>
      </c>
    </row>
    <row r="1107" spans="1:8" x14ac:dyDescent="0.35">
      <c r="A1107" t="s">
        <v>1153</v>
      </c>
      <c r="B1107" t="s">
        <v>51</v>
      </c>
      <c r="C1107" t="s">
        <v>1153</v>
      </c>
      <c r="D1107" t="s">
        <v>51</v>
      </c>
      <c r="E1107" t="s">
        <v>1153</v>
      </c>
      <c r="F1107" t="s">
        <v>51</v>
      </c>
      <c r="G1107" t="s">
        <v>1153</v>
      </c>
      <c r="H1107" t="s">
        <v>51</v>
      </c>
    </row>
    <row r="1108" spans="1:8" x14ac:dyDescent="0.35">
      <c r="A1108" t="s">
        <v>1154</v>
      </c>
      <c r="B1108" t="s">
        <v>44</v>
      </c>
      <c r="C1108" t="s">
        <v>1154</v>
      </c>
      <c r="D1108" t="s">
        <v>44</v>
      </c>
      <c r="E1108" t="s">
        <v>1154</v>
      </c>
      <c r="F1108" t="s">
        <v>44</v>
      </c>
      <c r="G1108" t="s">
        <v>1154</v>
      </c>
      <c r="H1108" t="s">
        <v>44</v>
      </c>
    </row>
    <row r="1109" spans="1:8" x14ac:dyDescent="0.35">
      <c r="A1109" t="s">
        <v>1155</v>
      </c>
      <c r="B1109" t="s">
        <v>47</v>
      </c>
      <c r="C1109" t="s">
        <v>1155</v>
      </c>
      <c r="D1109" t="s">
        <v>47</v>
      </c>
      <c r="E1109" t="s">
        <v>1155</v>
      </c>
      <c r="F1109" t="s">
        <v>47</v>
      </c>
      <c r="G1109" t="s">
        <v>1155</v>
      </c>
      <c r="H1109" t="s">
        <v>47</v>
      </c>
    </row>
    <row r="1110" spans="1:8" x14ac:dyDescent="0.35">
      <c r="A1110" t="s">
        <v>1156</v>
      </c>
      <c r="B1110" t="s">
        <v>53</v>
      </c>
      <c r="C1110" t="s">
        <v>1156</v>
      </c>
      <c r="D1110" t="s">
        <v>53</v>
      </c>
      <c r="E1110" t="s">
        <v>1156</v>
      </c>
      <c r="F1110" t="s">
        <v>53</v>
      </c>
      <c r="G1110" t="s">
        <v>1156</v>
      </c>
      <c r="H1110" t="s">
        <v>53</v>
      </c>
    </row>
    <row r="1111" spans="1:8" x14ac:dyDescent="0.35">
      <c r="A1111" t="s">
        <v>1157</v>
      </c>
      <c r="B1111" t="s">
        <v>47</v>
      </c>
      <c r="C1111" t="s">
        <v>1157</v>
      </c>
      <c r="D1111" t="s">
        <v>47</v>
      </c>
      <c r="E1111" t="s">
        <v>1157</v>
      </c>
      <c r="F1111" t="s">
        <v>47</v>
      </c>
      <c r="G1111" t="s">
        <v>1157</v>
      </c>
      <c r="H1111" t="s">
        <v>47</v>
      </c>
    </row>
    <row r="1112" spans="1:8" x14ac:dyDescent="0.35">
      <c r="A1112" t="s">
        <v>1158</v>
      </c>
      <c r="B1112" t="s">
        <v>47</v>
      </c>
      <c r="C1112" t="s">
        <v>1158</v>
      </c>
      <c r="D1112" t="s">
        <v>47</v>
      </c>
      <c r="E1112" t="s">
        <v>1158</v>
      </c>
      <c r="F1112" t="s">
        <v>47</v>
      </c>
      <c r="G1112" t="s">
        <v>1158</v>
      </c>
      <c r="H1112" t="s">
        <v>47</v>
      </c>
    </row>
    <row r="1113" spans="1:8" x14ac:dyDescent="0.35">
      <c r="A1113" t="s">
        <v>1159</v>
      </c>
      <c r="B1113" t="s">
        <v>53</v>
      </c>
      <c r="C1113" t="s">
        <v>1159</v>
      </c>
      <c r="D1113" t="s">
        <v>53</v>
      </c>
      <c r="E1113" t="s">
        <v>1159</v>
      </c>
      <c r="F1113" t="s">
        <v>53</v>
      </c>
      <c r="G1113" t="s">
        <v>1159</v>
      </c>
      <c r="H1113" t="s">
        <v>53</v>
      </c>
    </row>
    <row r="1114" spans="1:8" x14ac:dyDescent="0.35">
      <c r="A1114" t="s">
        <v>1160</v>
      </c>
      <c r="B1114" t="s">
        <v>47</v>
      </c>
      <c r="C1114" t="s">
        <v>1160</v>
      </c>
      <c r="D1114" t="s">
        <v>47</v>
      </c>
      <c r="E1114" t="s">
        <v>1160</v>
      </c>
      <c r="F1114" t="s">
        <v>47</v>
      </c>
      <c r="G1114" t="s">
        <v>1160</v>
      </c>
      <c r="H1114" t="s">
        <v>47</v>
      </c>
    </row>
    <row r="1115" spans="1:8" x14ac:dyDescent="0.35">
      <c r="A1115" t="s">
        <v>1161</v>
      </c>
      <c r="B1115" t="s">
        <v>47</v>
      </c>
      <c r="C1115" t="s">
        <v>1161</v>
      </c>
      <c r="D1115" t="s">
        <v>47</v>
      </c>
      <c r="E1115" t="s">
        <v>1161</v>
      </c>
      <c r="F1115" t="s">
        <v>47</v>
      </c>
      <c r="G1115" t="s">
        <v>1161</v>
      </c>
      <c r="H1115" t="s">
        <v>47</v>
      </c>
    </row>
    <row r="1116" spans="1:8" x14ac:dyDescent="0.35">
      <c r="A1116" t="s">
        <v>1162</v>
      </c>
      <c r="B1116" t="s">
        <v>53</v>
      </c>
      <c r="C1116" t="s">
        <v>1162</v>
      </c>
      <c r="D1116" t="s">
        <v>53</v>
      </c>
      <c r="E1116" t="s">
        <v>1162</v>
      </c>
      <c r="F1116" t="s">
        <v>53</v>
      </c>
      <c r="G1116" t="s">
        <v>1162</v>
      </c>
      <c r="H1116" t="s">
        <v>53</v>
      </c>
    </row>
    <row r="1117" spans="1:8" x14ac:dyDescent="0.35">
      <c r="A1117" t="s">
        <v>1163</v>
      </c>
      <c r="B1117" t="s">
        <v>44</v>
      </c>
      <c r="C1117" t="s">
        <v>1163</v>
      </c>
      <c r="D1117" t="s">
        <v>44</v>
      </c>
      <c r="E1117" t="s">
        <v>1163</v>
      </c>
      <c r="F1117" t="s">
        <v>44</v>
      </c>
      <c r="G1117" t="s">
        <v>1163</v>
      </c>
      <c r="H1117" t="s">
        <v>44</v>
      </c>
    </row>
    <row r="1118" spans="1:8" x14ac:dyDescent="0.35">
      <c r="A1118" t="s">
        <v>1164</v>
      </c>
      <c r="B1118" t="s">
        <v>47</v>
      </c>
      <c r="C1118" t="s">
        <v>1164</v>
      </c>
      <c r="D1118" t="s">
        <v>47</v>
      </c>
      <c r="E1118" t="s">
        <v>1164</v>
      </c>
      <c r="F1118" t="s">
        <v>47</v>
      </c>
      <c r="G1118" t="s">
        <v>1164</v>
      </c>
      <c r="H1118" t="s">
        <v>47</v>
      </c>
    </row>
    <row r="1119" spans="1:8" x14ac:dyDescent="0.35">
      <c r="A1119" t="s">
        <v>1165</v>
      </c>
      <c r="B1119" t="s">
        <v>47</v>
      </c>
      <c r="C1119" t="s">
        <v>1165</v>
      </c>
      <c r="D1119" t="s">
        <v>47</v>
      </c>
      <c r="E1119" t="s">
        <v>1165</v>
      </c>
      <c r="F1119" t="s">
        <v>47</v>
      </c>
      <c r="G1119" t="s">
        <v>1165</v>
      </c>
      <c r="H1119" t="s">
        <v>47</v>
      </c>
    </row>
    <row r="1120" spans="1:8" x14ac:dyDescent="0.35">
      <c r="A1120" t="s">
        <v>1166</v>
      </c>
      <c r="B1120" t="s">
        <v>47</v>
      </c>
      <c r="C1120" t="s">
        <v>1166</v>
      </c>
      <c r="D1120" t="s">
        <v>47</v>
      </c>
      <c r="E1120" t="s">
        <v>1166</v>
      </c>
      <c r="F1120" t="s">
        <v>47</v>
      </c>
      <c r="G1120" t="s">
        <v>1166</v>
      </c>
      <c r="H1120" t="s">
        <v>47</v>
      </c>
    </row>
    <row r="1121" spans="1:8" x14ac:dyDescent="0.35">
      <c r="A1121" t="s">
        <v>1167</v>
      </c>
      <c r="B1121" t="s">
        <v>44</v>
      </c>
      <c r="C1121" t="s">
        <v>1167</v>
      </c>
      <c r="D1121" t="s">
        <v>44</v>
      </c>
      <c r="E1121" t="s">
        <v>1167</v>
      </c>
      <c r="F1121" t="s">
        <v>44</v>
      </c>
      <c r="G1121" t="s">
        <v>1167</v>
      </c>
      <c r="H1121" t="s">
        <v>44</v>
      </c>
    </row>
    <row r="1122" spans="1:8" x14ac:dyDescent="0.35">
      <c r="A1122" t="s">
        <v>1168</v>
      </c>
      <c r="B1122" t="s">
        <v>47</v>
      </c>
      <c r="C1122" t="s">
        <v>1168</v>
      </c>
      <c r="D1122" t="s">
        <v>47</v>
      </c>
      <c r="E1122" t="s">
        <v>1168</v>
      </c>
      <c r="F1122" t="s">
        <v>47</v>
      </c>
      <c r="G1122" t="s">
        <v>1168</v>
      </c>
      <c r="H1122" t="s">
        <v>47</v>
      </c>
    </row>
    <row r="1123" spans="1:8" x14ac:dyDescent="0.35">
      <c r="A1123" t="s">
        <v>1169</v>
      </c>
      <c r="B1123" t="s">
        <v>44</v>
      </c>
      <c r="C1123" t="s">
        <v>1169</v>
      </c>
      <c r="D1123" t="s">
        <v>44</v>
      </c>
      <c r="E1123" t="s">
        <v>1169</v>
      </c>
      <c r="F1123" t="s">
        <v>44</v>
      </c>
      <c r="G1123" t="s">
        <v>1169</v>
      </c>
      <c r="H1123" t="s">
        <v>44</v>
      </c>
    </row>
    <row r="1124" spans="1:8" x14ac:dyDescent="0.35">
      <c r="A1124" t="s">
        <v>1170</v>
      </c>
      <c r="B1124" t="s">
        <v>44</v>
      </c>
      <c r="C1124" t="s">
        <v>1170</v>
      </c>
      <c r="D1124" t="s">
        <v>44</v>
      </c>
      <c r="E1124" t="s">
        <v>1170</v>
      </c>
      <c r="F1124" t="s">
        <v>44</v>
      </c>
      <c r="G1124" t="s">
        <v>1170</v>
      </c>
      <c r="H1124" t="s">
        <v>44</v>
      </c>
    </row>
    <row r="1125" spans="1:8" x14ac:dyDescent="0.35">
      <c r="A1125" t="s">
        <v>1171</v>
      </c>
      <c r="B1125" t="s">
        <v>51</v>
      </c>
      <c r="C1125" t="s">
        <v>1171</v>
      </c>
      <c r="D1125" t="s">
        <v>51</v>
      </c>
      <c r="E1125" t="s">
        <v>1171</v>
      </c>
      <c r="F1125" t="s">
        <v>51</v>
      </c>
      <c r="G1125" t="s">
        <v>1171</v>
      </c>
      <c r="H1125" t="s">
        <v>51</v>
      </c>
    </row>
    <row r="1126" spans="1:8" x14ac:dyDescent="0.35">
      <c r="A1126" t="s">
        <v>1172</v>
      </c>
      <c r="B1126" t="s">
        <v>53</v>
      </c>
      <c r="C1126" t="s">
        <v>1172</v>
      </c>
      <c r="D1126" t="s">
        <v>53</v>
      </c>
      <c r="E1126" t="s">
        <v>1172</v>
      </c>
      <c r="F1126" t="s">
        <v>53</v>
      </c>
      <c r="G1126" t="s">
        <v>1172</v>
      </c>
      <c r="H1126" t="s">
        <v>53</v>
      </c>
    </row>
    <row r="1127" spans="1:8" x14ac:dyDescent="0.35">
      <c r="A1127" t="s">
        <v>1173</v>
      </c>
      <c r="B1127" t="s">
        <v>53</v>
      </c>
      <c r="C1127" t="s">
        <v>1173</v>
      </c>
      <c r="D1127" t="s">
        <v>53</v>
      </c>
      <c r="E1127" t="s">
        <v>1173</v>
      </c>
      <c r="F1127" t="s">
        <v>53</v>
      </c>
      <c r="G1127" t="s">
        <v>1173</v>
      </c>
      <c r="H1127" t="s">
        <v>53</v>
      </c>
    </row>
    <row r="1128" spans="1:8" x14ac:dyDescent="0.35">
      <c r="A1128" t="s">
        <v>1174</v>
      </c>
      <c r="B1128" t="s">
        <v>47</v>
      </c>
      <c r="C1128" t="s">
        <v>1174</v>
      </c>
      <c r="D1128" t="s">
        <v>47</v>
      </c>
      <c r="E1128" t="s">
        <v>1174</v>
      </c>
      <c r="F1128" t="s">
        <v>47</v>
      </c>
      <c r="G1128" t="s">
        <v>1174</v>
      </c>
      <c r="H1128" t="s">
        <v>47</v>
      </c>
    </row>
    <row r="1129" spans="1:8" x14ac:dyDescent="0.35">
      <c r="A1129" t="s">
        <v>1175</v>
      </c>
      <c r="B1129" t="s">
        <v>47</v>
      </c>
      <c r="C1129" t="s">
        <v>1175</v>
      </c>
      <c r="D1129" t="s">
        <v>47</v>
      </c>
      <c r="E1129" t="s">
        <v>1175</v>
      </c>
      <c r="F1129" t="s">
        <v>47</v>
      </c>
      <c r="G1129" t="s">
        <v>1175</v>
      </c>
      <c r="H1129" t="s">
        <v>47</v>
      </c>
    </row>
    <row r="1130" spans="1:8" x14ac:dyDescent="0.35">
      <c r="A1130" t="s">
        <v>1176</v>
      </c>
      <c r="B1130" t="s">
        <v>47</v>
      </c>
      <c r="C1130" t="s">
        <v>1176</v>
      </c>
      <c r="D1130" t="s">
        <v>47</v>
      </c>
      <c r="E1130" t="s">
        <v>1176</v>
      </c>
      <c r="F1130" t="s">
        <v>47</v>
      </c>
      <c r="G1130" t="s">
        <v>1176</v>
      </c>
      <c r="H1130" t="s">
        <v>47</v>
      </c>
    </row>
    <row r="1131" spans="1:8" x14ac:dyDescent="0.35">
      <c r="A1131" t="s">
        <v>1177</v>
      </c>
      <c r="B1131" t="s">
        <v>51</v>
      </c>
      <c r="C1131" t="s">
        <v>1177</v>
      </c>
      <c r="D1131" t="s">
        <v>51</v>
      </c>
      <c r="E1131" t="s">
        <v>1177</v>
      </c>
      <c r="F1131" t="s">
        <v>51</v>
      </c>
      <c r="G1131" t="s">
        <v>1177</v>
      </c>
      <c r="H1131" t="s">
        <v>51</v>
      </c>
    </row>
    <row r="1132" spans="1:8" x14ac:dyDescent="0.35">
      <c r="A1132" t="s">
        <v>1178</v>
      </c>
      <c r="B1132" t="s">
        <v>44</v>
      </c>
      <c r="C1132" t="s">
        <v>1178</v>
      </c>
      <c r="D1132" t="s">
        <v>44</v>
      </c>
      <c r="E1132" t="s">
        <v>1178</v>
      </c>
      <c r="F1132" t="s">
        <v>44</v>
      </c>
      <c r="G1132" t="s">
        <v>1178</v>
      </c>
      <c r="H1132" t="s">
        <v>44</v>
      </c>
    </row>
    <row r="1133" spans="1:8" x14ac:dyDescent="0.35">
      <c r="A1133" t="s">
        <v>1179</v>
      </c>
      <c r="B1133" t="s">
        <v>51</v>
      </c>
      <c r="C1133" t="s">
        <v>1179</v>
      </c>
      <c r="D1133" t="s">
        <v>51</v>
      </c>
      <c r="E1133" t="s">
        <v>1179</v>
      </c>
      <c r="F1133" t="s">
        <v>51</v>
      </c>
      <c r="G1133" t="s">
        <v>1179</v>
      </c>
      <c r="H1133" t="s">
        <v>51</v>
      </c>
    </row>
    <row r="1134" spans="1:8" x14ac:dyDescent="0.35">
      <c r="A1134" t="s">
        <v>1180</v>
      </c>
      <c r="B1134" t="s">
        <v>57</v>
      </c>
      <c r="C1134" t="s">
        <v>1180</v>
      </c>
      <c r="D1134" t="s">
        <v>57</v>
      </c>
      <c r="E1134" t="s">
        <v>1180</v>
      </c>
      <c r="F1134" t="s">
        <v>57</v>
      </c>
      <c r="G1134" t="s">
        <v>1180</v>
      </c>
      <c r="H1134" t="s">
        <v>57</v>
      </c>
    </row>
    <row r="1135" spans="1:8" x14ac:dyDescent="0.35">
      <c r="A1135" t="s">
        <v>1181</v>
      </c>
      <c r="B1135" t="s">
        <v>44</v>
      </c>
      <c r="C1135" t="s">
        <v>1181</v>
      </c>
      <c r="D1135" t="s">
        <v>44</v>
      </c>
      <c r="E1135" t="s">
        <v>1181</v>
      </c>
      <c r="F1135" t="s">
        <v>44</v>
      </c>
      <c r="G1135" t="s">
        <v>1181</v>
      </c>
      <c r="H1135" t="s">
        <v>44</v>
      </c>
    </row>
    <row r="1136" spans="1:8" x14ac:dyDescent="0.35">
      <c r="A1136" t="s">
        <v>1182</v>
      </c>
      <c r="B1136" t="s">
        <v>47</v>
      </c>
      <c r="C1136" t="s">
        <v>1182</v>
      </c>
      <c r="D1136" t="s">
        <v>47</v>
      </c>
      <c r="E1136" t="s">
        <v>1182</v>
      </c>
      <c r="F1136" t="s">
        <v>47</v>
      </c>
      <c r="G1136" t="s">
        <v>1182</v>
      </c>
      <c r="H1136" t="s">
        <v>47</v>
      </c>
    </row>
    <row r="1137" spans="1:8" x14ac:dyDescent="0.35">
      <c r="A1137" t="s">
        <v>1183</v>
      </c>
      <c r="B1137" t="s">
        <v>44</v>
      </c>
      <c r="C1137" t="s">
        <v>1183</v>
      </c>
      <c r="D1137" t="s">
        <v>44</v>
      </c>
      <c r="E1137" t="s">
        <v>1183</v>
      </c>
      <c r="F1137" t="s">
        <v>44</v>
      </c>
      <c r="G1137" t="s">
        <v>1183</v>
      </c>
      <c r="H1137" t="s">
        <v>44</v>
      </c>
    </row>
    <row r="1138" spans="1:8" x14ac:dyDescent="0.35">
      <c r="A1138" t="s">
        <v>1184</v>
      </c>
      <c r="B1138" t="s">
        <v>57</v>
      </c>
      <c r="C1138" t="s">
        <v>1184</v>
      </c>
      <c r="D1138" t="s">
        <v>57</v>
      </c>
      <c r="E1138" t="s">
        <v>1184</v>
      </c>
      <c r="F1138" t="s">
        <v>57</v>
      </c>
      <c r="G1138" t="s">
        <v>1184</v>
      </c>
      <c r="H1138" t="s">
        <v>57</v>
      </c>
    </row>
    <row r="1139" spans="1:8" x14ac:dyDescent="0.35">
      <c r="A1139" t="s">
        <v>1185</v>
      </c>
      <c r="B1139" t="s">
        <v>44</v>
      </c>
      <c r="C1139" t="s">
        <v>1185</v>
      </c>
      <c r="D1139" t="s">
        <v>44</v>
      </c>
      <c r="E1139" t="s">
        <v>1185</v>
      </c>
      <c r="F1139" t="s">
        <v>44</v>
      </c>
      <c r="G1139" t="s">
        <v>1185</v>
      </c>
      <c r="H1139" t="s">
        <v>44</v>
      </c>
    </row>
    <row r="1140" spans="1:8" x14ac:dyDescent="0.35">
      <c r="A1140" t="s">
        <v>1186</v>
      </c>
      <c r="B1140" t="s">
        <v>47</v>
      </c>
      <c r="C1140" t="s">
        <v>1186</v>
      </c>
      <c r="D1140" t="s">
        <v>47</v>
      </c>
      <c r="E1140" t="s">
        <v>1186</v>
      </c>
      <c r="F1140" t="s">
        <v>47</v>
      </c>
      <c r="G1140" t="s">
        <v>1186</v>
      </c>
      <c r="H1140" t="s">
        <v>47</v>
      </c>
    </row>
    <row r="1141" spans="1:8" x14ac:dyDescent="0.35">
      <c r="A1141" t="s">
        <v>1187</v>
      </c>
      <c r="B1141" t="s">
        <v>53</v>
      </c>
      <c r="C1141" t="s">
        <v>1187</v>
      </c>
      <c r="D1141" t="s">
        <v>53</v>
      </c>
      <c r="E1141" t="s">
        <v>1187</v>
      </c>
      <c r="F1141" t="s">
        <v>53</v>
      </c>
      <c r="G1141" t="s">
        <v>1187</v>
      </c>
      <c r="H1141" t="s">
        <v>53</v>
      </c>
    </row>
    <row r="1142" spans="1:8" x14ac:dyDescent="0.35">
      <c r="A1142" t="s">
        <v>1188</v>
      </c>
      <c r="B1142" t="s">
        <v>51</v>
      </c>
      <c r="C1142" t="s">
        <v>1188</v>
      </c>
      <c r="D1142" t="s">
        <v>51</v>
      </c>
      <c r="E1142" t="s">
        <v>1188</v>
      </c>
      <c r="F1142" t="s">
        <v>51</v>
      </c>
      <c r="G1142" t="s">
        <v>1188</v>
      </c>
      <c r="H1142" t="s">
        <v>51</v>
      </c>
    </row>
    <row r="1143" spans="1:8" x14ac:dyDescent="0.35">
      <c r="A1143" t="s">
        <v>1189</v>
      </c>
      <c r="B1143" t="s">
        <v>53</v>
      </c>
      <c r="C1143" t="s">
        <v>1189</v>
      </c>
      <c r="D1143" t="s">
        <v>53</v>
      </c>
      <c r="E1143" t="s">
        <v>1189</v>
      </c>
      <c r="F1143" t="s">
        <v>53</v>
      </c>
      <c r="G1143" t="s">
        <v>1189</v>
      </c>
      <c r="H1143" t="s">
        <v>53</v>
      </c>
    </row>
    <row r="1144" spans="1:8" x14ac:dyDescent="0.35">
      <c r="A1144" t="s">
        <v>1190</v>
      </c>
      <c r="B1144" t="s">
        <v>57</v>
      </c>
      <c r="C1144" t="s">
        <v>1190</v>
      </c>
      <c r="D1144" t="s">
        <v>57</v>
      </c>
      <c r="E1144" t="s">
        <v>1190</v>
      </c>
      <c r="F1144" t="s">
        <v>57</v>
      </c>
      <c r="G1144" t="s">
        <v>1190</v>
      </c>
      <c r="H1144" t="s">
        <v>57</v>
      </c>
    </row>
    <row r="1145" spans="1:8" x14ac:dyDescent="0.35">
      <c r="A1145" t="s">
        <v>1191</v>
      </c>
      <c r="B1145" t="s">
        <v>47</v>
      </c>
      <c r="C1145" t="s">
        <v>1191</v>
      </c>
      <c r="D1145" t="s">
        <v>47</v>
      </c>
      <c r="E1145" t="s">
        <v>1191</v>
      </c>
      <c r="F1145" t="s">
        <v>47</v>
      </c>
      <c r="G1145" t="s">
        <v>1191</v>
      </c>
      <c r="H1145" t="s">
        <v>47</v>
      </c>
    </row>
    <row r="1146" spans="1:8" x14ac:dyDescent="0.35">
      <c r="A1146" t="s">
        <v>1192</v>
      </c>
      <c r="B1146" t="s">
        <v>44</v>
      </c>
      <c r="C1146" t="s">
        <v>1192</v>
      </c>
      <c r="D1146" t="s">
        <v>44</v>
      </c>
      <c r="E1146" t="s">
        <v>1192</v>
      </c>
      <c r="F1146" t="s">
        <v>44</v>
      </c>
      <c r="G1146" t="s">
        <v>1192</v>
      </c>
      <c r="H1146" t="s">
        <v>44</v>
      </c>
    </row>
    <row r="1147" spans="1:8" x14ac:dyDescent="0.35">
      <c r="A1147" t="s">
        <v>1193</v>
      </c>
      <c r="B1147" t="s">
        <v>47</v>
      </c>
      <c r="C1147" t="s">
        <v>1193</v>
      </c>
      <c r="D1147" t="s">
        <v>47</v>
      </c>
      <c r="E1147" t="s">
        <v>1193</v>
      </c>
      <c r="F1147" t="s">
        <v>47</v>
      </c>
      <c r="G1147" t="s">
        <v>1193</v>
      </c>
      <c r="H1147" t="s">
        <v>47</v>
      </c>
    </row>
    <row r="1148" spans="1:8" x14ac:dyDescent="0.35">
      <c r="A1148" t="s">
        <v>1194</v>
      </c>
      <c r="B1148" t="s">
        <v>47</v>
      </c>
      <c r="C1148" t="s">
        <v>1194</v>
      </c>
      <c r="D1148" t="s">
        <v>47</v>
      </c>
      <c r="E1148" t="s">
        <v>1194</v>
      </c>
      <c r="F1148" t="s">
        <v>47</v>
      </c>
      <c r="G1148" t="s">
        <v>1194</v>
      </c>
      <c r="H1148" t="s">
        <v>47</v>
      </c>
    </row>
    <row r="1149" spans="1:8" x14ac:dyDescent="0.35">
      <c r="A1149" t="s">
        <v>1195</v>
      </c>
      <c r="B1149" t="s">
        <v>53</v>
      </c>
      <c r="C1149" t="s">
        <v>1195</v>
      </c>
      <c r="D1149" t="s">
        <v>53</v>
      </c>
      <c r="E1149" t="s">
        <v>1195</v>
      </c>
      <c r="F1149" t="s">
        <v>53</v>
      </c>
      <c r="G1149" t="s">
        <v>1195</v>
      </c>
      <c r="H1149" t="s">
        <v>53</v>
      </c>
    </row>
    <row r="1150" spans="1:8" x14ac:dyDescent="0.35">
      <c r="A1150" t="s">
        <v>1196</v>
      </c>
      <c r="B1150" t="s">
        <v>47</v>
      </c>
      <c r="C1150" t="s">
        <v>1196</v>
      </c>
      <c r="D1150" t="s">
        <v>47</v>
      </c>
      <c r="E1150" t="s">
        <v>1196</v>
      </c>
      <c r="F1150" t="s">
        <v>47</v>
      </c>
      <c r="G1150" t="s">
        <v>1196</v>
      </c>
      <c r="H1150" t="s">
        <v>47</v>
      </c>
    </row>
    <row r="1151" spans="1:8" x14ac:dyDescent="0.35">
      <c r="A1151" t="s">
        <v>1197</v>
      </c>
      <c r="B1151" t="s">
        <v>44</v>
      </c>
      <c r="C1151" t="s">
        <v>1197</v>
      </c>
      <c r="D1151" t="s">
        <v>44</v>
      </c>
      <c r="E1151" t="s">
        <v>1197</v>
      </c>
      <c r="F1151" t="s">
        <v>44</v>
      </c>
      <c r="G1151" t="s">
        <v>1197</v>
      </c>
      <c r="H1151" t="s">
        <v>44</v>
      </c>
    </row>
    <row r="1152" spans="1:8" x14ac:dyDescent="0.35">
      <c r="A1152" t="s">
        <v>1198</v>
      </c>
      <c r="B1152" t="s">
        <v>47</v>
      </c>
      <c r="C1152" t="s">
        <v>1198</v>
      </c>
      <c r="D1152" t="s">
        <v>47</v>
      </c>
      <c r="E1152" t="s">
        <v>1198</v>
      </c>
      <c r="F1152" t="s">
        <v>47</v>
      </c>
      <c r="G1152" t="s">
        <v>1198</v>
      </c>
      <c r="H1152" t="s">
        <v>47</v>
      </c>
    </row>
    <row r="1153" spans="1:8" x14ac:dyDescent="0.35">
      <c r="A1153" t="s">
        <v>1199</v>
      </c>
      <c r="B1153" t="s">
        <v>51</v>
      </c>
      <c r="C1153" t="s">
        <v>1199</v>
      </c>
      <c r="D1153" t="s">
        <v>51</v>
      </c>
      <c r="E1153" t="s">
        <v>1199</v>
      </c>
      <c r="F1153" t="s">
        <v>51</v>
      </c>
      <c r="G1153" t="s">
        <v>1199</v>
      </c>
      <c r="H1153" t="s">
        <v>51</v>
      </c>
    </row>
    <row r="1154" spans="1:8" x14ac:dyDescent="0.35">
      <c r="A1154" t="s">
        <v>1200</v>
      </c>
      <c r="B1154" t="s">
        <v>47</v>
      </c>
      <c r="C1154" t="s">
        <v>1200</v>
      </c>
      <c r="D1154" t="s">
        <v>47</v>
      </c>
      <c r="E1154" t="s">
        <v>1200</v>
      </c>
      <c r="F1154" t="s">
        <v>47</v>
      </c>
      <c r="G1154" t="s">
        <v>1200</v>
      </c>
      <c r="H1154" t="s">
        <v>47</v>
      </c>
    </row>
    <row r="1155" spans="1:8" x14ac:dyDescent="0.35">
      <c r="A1155" t="s">
        <v>1201</v>
      </c>
      <c r="B1155" t="s">
        <v>47</v>
      </c>
      <c r="C1155" t="s">
        <v>1201</v>
      </c>
      <c r="D1155" t="s">
        <v>47</v>
      </c>
      <c r="E1155" t="s">
        <v>1201</v>
      </c>
      <c r="F1155" t="s">
        <v>47</v>
      </c>
      <c r="G1155" t="s">
        <v>1201</v>
      </c>
      <c r="H1155" t="s">
        <v>47</v>
      </c>
    </row>
    <row r="1156" spans="1:8" x14ac:dyDescent="0.35">
      <c r="A1156" t="s">
        <v>1202</v>
      </c>
      <c r="B1156" t="s">
        <v>47</v>
      </c>
      <c r="C1156" t="s">
        <v>1202</v>
      </c>
      <c r="D1156" t="s">
        <v>47</v>
      </c>
      <c r="E1156" t="s">
        <v>1202</v>
      </c>
      <c r="F1156" t="s">
        <v>47</v>
      </c>
      <c r="G1156" t="s">
        <v>1202</v>
      </c>
      <c r="H1156" t="s">
        <v>47</v>
      </c>
    </row>
    <row r="1157" spans="1:8" x14ac:dyDescent="0.35">
      <c r="A1157" t="s">
        <v>1203</v>
      </c>
      <c r="B1157" t="s">
        <v>47</v>
      </c>
      <c r="C1157" t="s">
        <v>1203</v>
      </c>
      <c r="D1157" t="s">
        <v>47</v>
      </c>
      <c r="E1157" t="s">
        <v>1203</v>
      </c>
      <c r="F1157" t="s">
        <v>47</v>
      </c>
      <c r="G1157" t="s">
        <v>1203</v>
      </c>
      <c r="H1157" t="s">
        <v>47</v>
      </c>
    </row>
    <row r="1158" spans="1:8" x14ac:dyDescent="0.35">
      <c r="A1158" t="s">
        <v>1204</v>
      </c>
      <c r="B1158" t="s">
        <v>51</v>
      </c>
      <c r="C1158" t="s">
        <v>1204</v>
      </c>
      <c r="D1158" t="s">
        <v>51</v>
      </c>
      <c r="E1158" t="s">
        <v>1204</v>
      </c>
      <c r="F1158" t="s">
        <v>51</v>
      </c>
      <c r="G1158" t="s">
        <v>1204</v>
      </c>
      <c r="H1158" t="s">
        <v>51</v>
      </c>
    </row>
    <row r="1159" spans="1:8" x14ac:dyDescent="0.35">
      <c r="A1159" t="s">
        <v>1205</v>
      </c>
      <c r="B1159" t="s">
        <v>47</v>
      </c>
      <c r="C1159" t="s">
        <v>1205</v>
      </c>
      <c r="D1159" t="s">
        <v>47</v>
      </c>
      <c r="E1159" t="s">
        <v>1205</v>
      </c>
      <c r="F1159" t="s">
        <v>47</v>
      </c>
      <c r="G1159" t="s">
        <v>1205</v>
      </c>
      <c r="H1159" t="s">
        <v>47</v>
      </c>
    </row>
    <row r="1160" spans="1:8" x14ac:dyDescent="0.35">
      <c r="A1160" t="s">
        <v>1206</v>
      </c>
      <c r="B1160" t="s">
        <v>44</v>
      </c>
      <c r="C1160" t="s">
        <v>1206</v>
      </c>
      <c r="D1160" t="s">
        <v>44</v>
      </c>
      <c r="E1160" t="s">
        <v>1206</v>
      </c>
      <c r="F1160" t="s">
        <v>44</v>
      </c>
      <c r="G1160" t="s">
        <v>1206</v>
      </c>
      <c r="H1160" t="s">
        <v>44</v>
      </c>
    </row>
    <row r="1161" spans="1:8" x14ac:dyDescent="0.35">
      <c r="A1161" t="s">
        <v>1207</v>
      </c>
      <c r="B1161" t="s">
        <v>47</v>
      </c>
      <c r="C1161" t="s">
        <v>1207</v>
      </c>
      <c r="D1161" t="s">
        <v>47</v>
      </c>
      <c r="E1161" t="s">
        <v>1207</v>
      </c>
      <c r="F1161" t="s">
        <v>47</v>
      </c>
      <c r="G1161" t="s">
        <v>1207</v>
      </c>
      <c r="H1161" t="s">
        <v>47</v>
      </c>
    </row>
    <row r="1162" spans="1:8" x14ac:dyDescent="0.35">
      <c r="A1162" t="s">
        <v>1208</v>
      </c>
      <c r="B1162" t="s">
        <v>44</v>
      </c>
      <c r="C1162" t="s">
        <v>1208</v>
      </c>
      <c r="D1162" t="s">
        <v>44</v>
      </c>
      <c r="E1162" t="s">
        <v>1208</v>
      </c>
      <c r="F1162" t="s">
        <v>44</v>
      </c>
      <c r="G1162" t="s">
        <v>1208</v>
      </c>
      <c r="H1162" t="s">
        <v>44</v>
      </c>
    </row>
    <row r="1163" spans="1:8" x14ac:dyDescent="0.35">
      <c r="A1163" t="s">
        <v>1209</v>
      </c>
      <c r="B1163" t="s">
        <v>44</v>
      </c>
      <c r="C1163" t="s">
        <v>1209</v>
      </c>
      <c r="D1163" t="s">
        <v>44</v>
      </c>
      <c r="E1163" t="s">
        <v>1209</v>
      </c>
      <c r="F1163" t="s">
        <v>44</v>
      </c>
      <c r="G1163" t="s">
        <v>1209</v>
      </c>
      <c r="H1163" t="s">
        <v>44</v>
      </c>
    </row>
    <row r="1164" spans="1:8" x14ac:dyDescent="0.35">
      <c r="A1164" t="s">
        <v>1210</v>
      </c>
      <c r="B1164" t="s">
        <v>47</v>
      </c>
      <c r="C1164" t="s">
        <v>1210</v>
      </c>
      <c r="D1164" t="s">
        <v>47</v>
      </c>
      <c r="E1164" t="s">
        <v>1210</v>
      </c>
      <c r="F1164" t="s">
        <v>47</v>
      </c>
      <c r="G1164" t="s">
        <v>1210</v>
      </c>
      <c r="H1164" t="s">
        <v>47</v>
      </c>
    </row>
    <row r="1165" spans="1:8" x14ac:dyDescent="0.35">
      <c r="A1165" t="s">
        <v>1211</v>
      </c>
      <c r="B1165" t="s">
        <v>44</v>
      </c>
      <c r="C1165" t="s">
        <v>1211</v>
      </c>
      <c r="D1165" t="s">
        <v>44</v>
      </c>
      <c r="E1165" t="s">
        <v>1211</v>
      </c>
      <c r="F1165" t="s">
        <v>44</v>
      </c>
      <c r="G1165" t="s">
        <v>1211</v>
      </c>
      <c r="H1165" t="s">
        <v>44</v>
      </c>
    </row>
    <row r="1166" spans="1:8" x14ac:dyDescent="0.35">
      <c r="A1166" t="s">
        <v>1212</v>
      </c>
      <c r="B1166" t="s">
        <v>47</v>
      </c>
      <c r="C1166" t="s">
        <v>1212</v>
      </c>
      <c r="D1166" t="s">
        <v>47</v>
      </c>
      <c r="E1166" t="s">
        <v>1212</v>
      </c>
      <c r="F1166" t="s">
        <v>47</v>
      </c>
      <c r="G1166" t="s">
        <v>1212</v>
      </c>
      <c r="H1166" t="s">
        <v>47</v>
      </c>
    </row>
    <row r="1167" spans="1:8" x14ac:dyDescent="0.35">
      <c r="A1167" t="s">
        <v>1213</v>
      </c>
      <c r="B1167" t="s">
        <v>44</v>
      </c>
      <c r="C1167" t="s">
        <v>1213</v>
      </c>
      <c r="D1167" t="s">
        <v>44</v>
      </c>
      <c r="E1167" t="s">
        <v>1213</v>
      </c>
      <c r="F1167" t="s">
        <v>44</v>
      </c>
      <c r="G1167" t="s">
        <v>1213</v>
      </c>
      <c r="H1167" t="s">
        <v>44</v>
      </c>
    </row>
    <row r="1168" spans="1:8" x14ac:dyDescent="0.35">
      <c r="A1168" t="s">
        <v>1214</v>
      </c>
      <c r="B1168" t="s">
        <v>57</v>
      </c>
      <c r="C1168" t="s">
        <v>1214</v>
      </c>
      <c r="D1168" t="s">
        <v>57</v>
      </c>
      <c r="E1168" t="s">
        <v>1214</v>
      </c>
      <c r="F1168" t="s">
        <v>57</v>
      </c>
      <c r="G1168" t="s">
        <v>1214</v>
      </c>
      <c r="H1168" t="s">
        <v>57</v>
      </c>
    </row>
    <row r="1169" spans="1:8" x14ac:dyDescent="0.35">
      <c r="A1169" t="s">
        <v>1215</v>
      </c>
      <c r="B1169" t="s">
        <v>47</v>
      </c>
      <c r="C1169" t="s">
        <v>1215</v>
      </c>
      <c r="D1169" t="s">
        <v>47</v>
      </c>
      <c r="E1169" t="s">
        <v>1215</v>
      </c>
      <c r="F1169" t="s">
        <v>47</v>
      </c>
      <c r="G1169" t="s">
        <v>1215</v>
      </c>
      <c r="H1169" t="s">
        <v>47</v>
      </c>
    </row>
    <row r="1170" spans="1:8" x14ac:dyDescent="0.35">
      <c r="A1170" t="s">
        <v>1216</v>
      </c>
      <c r="B1170" t="s">
        <v>57</v>
      </c>
      <c r="C1170" t="s">
        <v>1216</v>
      </c>
      <c r="D1170" t="s">
        <v>57</v>
      </c>
      <c r="E1170" t="s">
        <v>1216</v>
      </c>
      <c r="F1170" t="s">
        <v>57</v>
      </c>
      <c r="G1170" t="s">
        <v>1216</v>
      </c>
      <c r="H1170" t="s">
        <v>57</v>
      </c>
    </row>
    <row r="1171" spans="1:8" x14ac:dyDescent="0.35">
      <c r="A1171" t="s">
        <v>1217</v>
      </c>
      <c r="B1171" t="s">
        <v>47</v>
      </c>
      <c r="C1171" t="s">
        <v>1217</v>
      </c>
      <c r="D1171" t="s">
        <v>47</v>
      </c>
      <c r="E1171" t="s">
        <v>1217</v>
      </c>
      <c r="F1171" t="s">
        <v>47</v>
      </c>
      <c r="G1171" t="s">
        <v>1217</v>
      </c>
      <c r="H1171" t="s">
        <v>47</v>
      </c>
    </row>
    <row r="1172" spans="1:8" x14ac:dyDescent="0.35">
      <c r="A1172" t="s">
        <v>1218</v>
      </c>
      <c r="B1172" t="s">
        <v>44</v>
      </c>
      <c r="C1172" t="s">
        <v>1218</v>
      </c>
      <c r="D1172" t="s">
        <v>44</v>
      </c>
      <c r="E1172" t="s">
        <v>1218</v>
      </c>
      <c r="F1172" t="s">
        <v>44</v>
      </c>
      <c r="G1172" t="s">
        <v>1218</v>
      </c>
      <c r="H1172" t="s">
        <v>44</v>
      </c>
    </row>
    <row r="1173" spans="1:8" x14ac:dyDescent="0.35">
      <c r="A1173" t="s">
        <v>1219</v>
      </c>
      <c r="B1173" t="s">
        <v>57</v>
      </c>
      <c r="C1173" t="s">
        <v>1219</v>
      </c>
      <c r="D1173" t="s">
        <v>57</v>
      </c>
      <c r="E1173" t="s">
        <v>1219</v>
      </c>
      <c r="F1173" t="s">
        <v>57</v>
      </c>
      <c r="G1173" t="s">
        <v>1219</v>
      </c>
      <c r="H1173" t="s">
        <v>57</v>
      </c>
    </row>
    <row r="1174" spans="1:8" x14ac:dyDescent="0.35">
      <c r="A1174" t="s">
        <v>1220</v>
      </c>
      <c r="B1174" t="s">
        <v>44</v>
      </c>
      <c r="C1174" t="s">
        <v>1220</v>
      </c>
      <c r="D1174" t="s">
        <v>44</v>
      </c>
      <c r="E1174" t="s">
        <v>1220</v>
      </c>
      <c r="F1174" t="s">
        <v>44</v>
      </c>
      <c r="G1174" t="s">
        <v>1220</v>
      </c>
      <c r="H1174" t="s">
        <v>44</v>
      </c>
    </row>
    <row r="1175" spans="1:8" x14ac:dyDescent="0.35">
      <c r="A1175" t="s">
        <v>1221</v>
      </c>
      <c r="B1175" t="s">
        <v>44</v>
      </c>
      <c r="C1175" t="s">
        <v>1221</v>
      </c>
      <c r="D1175" t="s">
        <v>44</v>
      </c>
      <c r="E1175" t="s">
        <v>1221</v>
      </c>
      <c r="F1175" t="s">
        <v>44</v>
      </c>
      <c r="G1175" t="s">
        <v>1221</v>
      </c>
      <c r="H1175" t="s">
        <v>44</v>
      </c>
    </row>
    <row r="1176" spans="1:8" x14ac:dyDescent="0.35">
      <c r="A1176" t="s">
        <v>1222</v>
      </c>
      <c r="B1176" t="s">
        <v>51</v>
      </c>
      <c r="C1176" t="s">
        <v>1222</v>
      </c>
      <c r="D1176" t="s">
        <v>51</v>
      </c>
      <c r="E1176" t="s">
        <v>1222</v>
      </c>
      <c r="F1176" t="s">
        <v>51</v>
      </c>
      <c r="G1176" t="s">
        <v>1222</v>
      </c>
      <c r="H1176" t="s">
        <v>51</v>
      </c>
    </row>
    <row r="1177" spans="1:8" x14ac:dyDescent="0.35">
      <c r="A1177" t="s">
        <v>1223</v>
      </c>
      <c r="B1177" t="s">
        <v>47</v>
      </c>
      <c r="C1177" t="s">
        <v>1223</v>
      </c>
      <c r="D1177" t="s">
        <v>47</v>
      </c>
      <c r="E1177" t="s">
        <v>1223</v>
      </c>
      <c r="F1177" t="s">
        <v>47</v>
      </c>
      <c r="G1177" t="s">
        <v>1223</v>
      </c>
      <c r="H1177" t="s">
        <v>47</v>
      </c>
    </row>
    <row r="1178" spans="1:8" x14ac:dyDescent="0.35">
      <c r="A1178" t="s">
        <v>1224</v>
      </c>
      <c r="B1178" t="s">
        <v>47</v>
      </c>
      <c r="C1178" t="s">
        <v>1224</v>
      </c>
      <c r="D1178" t="s">
        <v>47</v>
      </c>
      <c r="E1178" t="s">
        <v>1224</v>
      </c>
      <c r="F1178" t="s">
        <v>47</v>
      </c>
      <c r="G1178" t="s">
        <v>1224</v>
      </c>
      <c r="H1178" t="s">
        <v>47</v>
      </c>
    </row>
    <row r="1179" spans="1:8" x14ac:dyDescent="0.35">
      <c r="A1179" t="s">
        <v>1225</v>
      </c>
      <c r="B1179" t="s">
        <v>51</v>
      </c>
      <c r="C1179" t="s">
        <v>1225</v>
      </c>
      <c r="D1179" t="s">
        <v>51</v>
      </c>
      <c r="E1179" t="s">
        <v>1225</v>
      </c>
      <c r="F1179" t="s">
        <v>51</v>
      </c>
      <c r="G1179" t="s">
        <v>1225</v>
      </c>
      <c r="H1179" t="s">
        <v>51</v>
      </c>
    </row>
    <row r="1180" spans="1:8" x14ac:dyDescent="0.35">
      <c r="A1180" t="s">
        <v>1226</v>
      </c>
      <c r="B1180" t="s">
        <v>51</v>
      </c>
      <c r="C1180" t="s">
        <v>1226</v>
      </c>
      <c r="D1180" t="s">
        <v>51</v>
      </c>
      <c r="E1180" t="s">
        <v>1226</v>
      </c>
      <c r="F1180" t="s">
        <v>51</v>
      </c>
      <c r="G1180" t="s">
        <v>1226</v>
      </c>
      <c r="H1180" t="s">
        <v>51</v>
      </c>
    </row>
    <row r="1181" spans="1:8" x14ac:dyDescent="0.35">
      <c r="A1181" t="s">
        <v>1227</v>
      </c>
      <c r="B1181" t="s">
        <v>47</v>
      </c>
      <c r="C1181" t="s">
        <v>1227</v>
      </c>
      <c r="D1181" t="s">
        <v>47</v>
      </c>
      <c r="E1181" t="s">
        <v>1227</v>
      </c>
      <c r="F1181" t="s">
        <v>47</v>
      </c>
      <c r="G1181" t="s">
        <v>1227</v>
      </c>
      <c r="H1181" t="s">
        <v>47</v>
      </c>
    </row>
    <row r="1182" spans="1:8" x14ac:dyDescent="0.35">
      <c r="A1182" t="s">
        <v>1228</v>
      </c>
      <c r="B1182" t="s">
        <v>57</v>
      </c>
      <c r="C1182" t="s">
        <v>1228</v>
      </c>
      <c r="D1182" t="s">
        <v>57</v>
      </c>
      <c r="E1182" t="s">
        <v>1228</v>
      </c>
      <c r="F1182" t="s">
        <v>57</v>
      </c>
      <c r="G1182" t="s">
        <v>1228</v>
      </c>
      <c r="H1182" t="s">
        <v>57</v>
      </c>
    </row>
    <row r="1183" spans="1:8" x14ac:dyDescent="0.35">
      <c r="A1183" t="s">
        <v>1229</v>
      </c>
      <c r="B1183" t="s">
        <v>44</v>
      </c>
      <c r="C1183" t="s">
        <v>1229</v>
      </c>
      <c r="D1183" t="s">
        <v>44</v>
      </c>
      <c r="E1183" t="s">
        <v>1229</v>
      </c>
      <c r="F1183" t="s">
        <v>44</v>
      </c>
      <c r="G1183" t="s">
        <v>1229</v>
      </c>
      <c r="H1183" t="s">
        <v>44</v>
      </c>
    </row>
    <row r="1184" spans="1:8" x14ac:dyDescent="0.35">
      <c r="A1184" t="s">
        <v>1230</v>
      </c>
      <c r="B1184" t="s">
        <v>57</v>
      </c>
      <c r="C1184" t="s">
        <v>1230</v>
      </c>
      <c r="D1184" t="s">
        <v>57</v>
      </c>
      <c r="E1184" t="s">
        <v>1230</v>
      </c>
      <c r="F1184" t="s">
        <v>57</v>
      </c>
      <c r="G1184" t="s">
        <v>1230</v>
      </c>
      <c r="H1184" t="s">
        <v>57</v>
      </c>
    </row>
    <row r="1185" spans="1:8" x14ac:dyDescent="0.35">
      <c r="A1185" t="s">
        <v>1231</v>
      </c>
      <c r="B1185" t="s">
        <v>47</v>
      </c>
      <c r="C1185" t="s">
        <v>1231</v>
      </c>
      <c r="D1185" t="s">
        <v>47</v>
      </c>
      <c r="E1185" t="s">
        <v>1231</v>
      </c>
      <c r="F1185" t="s">
        <v>47</v>
      </c>
      <c r="G1185" t="s">
        <v>1231</v>
      </c>
      <c r="H1185" t="s">
        <v>47</v>
      </c>
    </row>
    <row r="1186" spans="1:8" x14ac:dyDescent="0.35">
      <c r="A1186" t="s">
        <v>1232</v>
      </c>
      <c r="B1186" t="s">
        <v>53</v>
      </c>
      <c r="C1186" t="s">
        <v>1232</v>
      </c>
      <c r="D1186" t="s">
        <v>53</v>
      </c>
      <c r="E1186" t="s">
        <v>1232</v>
      </c>
      <c r="F1186" t="s">
        <v>53</v>
      </c>
      <c r="G1186" t="s">
        <v>1232</v>
      </c>
      <c r="H1186" t="s">
        <v>53</v>
      </c>
    </row>
    <row r="1187" spans="1:8" x14ac:dyDescent="0.35">
      <c r="A1187" t="s">
        <v>1233</v>
      </c>
      <c r="B1187" t="s">
        <v>51</v>
      </c>
      <c r="C1187" t="s">
        <v>1233</v>
      </c>
      <c r="D1187" t="s">
        <v>51</v>
      </c>
      <c r="E1187" t="s">
        <v>1233</v>
      </c>
      <c r="F1187" t="s">
        <v>51</v>
      </c>
      <c r="G1187" t="s">
        <v>1233</v>
      </c>
      <c r="H1187" t="s">
        <v>51</v>
      </c>
    </row>
    <row r="1188" spans="1:8" x14ac:dyDescent="0.35">
      <c r="A1188" t="s">
        <v>1234</v>
      </c>
      <c r="B1188" t="s">
        <v>47</v>
      </c>
      <c r="C1188" t="s">
        <v>1234</v>
      </c>
      <c r="D1188" t="s">
        <v>47</v>
      </c>
      <c r="E1188" t="s">
        <v>1234</v>
      </c>
      <c r="F1188" t="s">
        <v>47</v>
      </c>
      <c r="G1188" t="s">
        <v>1234</v>
      </c>
      <c r="H1188" t="s">
        <v>47</v>
      </c>
    </row>
    <row r="1189" spans="1:8" x14ac:dyDescent="0.35">
      <c r="A1189" t="s">
        <v>1235</v>
      </c>
      <c r="B1189" t="s">
        <v>44</v>
      </c>
      <c r="C1189" t="s">
        <v>1235</v>
      </c>
      <c r="D1189" t="s">
        <v>44</v>
      </c>
      <c r="E1189" t="s">
        <v>1235</v>
      </c>
      <c r="F1189" t="s">
        <v>44</v>
      </c>
      <c r="G1189" t="s">
        <v>1235</v>
      </c>
      <c r="H1189" t="s">
        <v>44</v>
      </c>
    </row>
    <row r="1190" spans="1:8" x14ac:dyDescent="0.35">
      <c r="A1190" t="s">
        <v>1236</v>
      </c>
      <c r="B1190" t="s">
        <v>47</v>
      </c>
      <c r="C1190" t="s">
        <v>1236</v>
      </c>
      <c r="D1190" t="s">
        <v>47</v>
      </c>
      <c r="E1190" t="s">
        <v>1236</v>
      </c>
      <c r="F1190" t="s">
        <v>47</v>
      </c>
      <c r="G1190" t="s">
        <v>1236</v>
      </c>
      <c r="H1190" t="s">
        <v>47</v>
      </c>
    </row>
    <row r="1191" spans="1:8" x14ac:dyDescent="0.35">
      <c r="A1191" t="s">
        <v>1237</v>
      </c>
      <c r="B1191" t="s">
        <v>53</v>
      </c>
      <c r="C1191" t="s">
        <v>1237</v>
      </c>
      <c r="D1191" t="s">
        <v>53</v>
      </c>
      <c r="E1191" t="s">
        <v>1237</v>
      </c>
      <c r="F1191" t="s">
        <v>53</v>
      </c>
      <c r="G1191" t="s">
        <v>1237</v>
      </c>
      <c r="H1191" t="s">
        <v>53</v>
      </c>
    </row>
    <row r="1192" spans="1:8" x14ac:dyDescent="0.35">
      <c r="A1192" t="s">
        <v>1238</v>
      </c>
      <c r="B1192" t="s">
        <v>44</v>
      </c>
      <c r="C1192" t="s">
        <v>1238</v>
      </c>
      <c r="D1192" t="s">
        <v>44</v>
      </c>
      <c r="E1192" t="s">
        <v>1238</v>
      </c>
      <c r="F1192" t="s">
        <v>44</v>
      </c>
      <c r="G1192" t="s">
        <v>1238</v>
      </c>
      <c r="H1192" t="s">
        <v>44</v>
      </c>
    </row>
    <row r="1193" spans="1:8" x14ac:dyDescent="0.35">
      <c r="A1193" t="s">
        <v>1239</v>
      </c>
      <c r="B1193" t="s">
        <v>47</v>
      </c>
      <c r="C1193" t="s">
        <v>1239</v>
      </c>
      <c r="D1193" t="s">
        <v>47</v>
      </c>
      <c r="E1193" t="s">
        <v>1239</v>
      </c>
      <c r="F1193" t="s">
        <v>47</v>
      </c>
      <c r="G1193" t="s">
        <v>1239</v>
      </c>
      <c r="H1193" t="s">
        <v>47</v>
      </c>
    </row>
    <row r="1194" spans="1:8" x14ac:dyDescent="0.35">
      <c r="A1194" t="s">
        <v>1240</v>
      </c>
      <c r="B1194" t="s">
        <v>51</v>
      </c>
      <c r="C1194" t="s">
        <v>1240</v>
      </c>
      <c r="D1194" t="s">
        <v>51</v>
      </c>
      <c r="E1194" t="s">
        <v>1240</v>
      </c>
      <c r="F1194" t="s">
        <v>51</v>
      </c>
      <c r="G1194" t="s">
        <v>1240</v>
      </c>
      <c r="H1194" t="s">
        <v>51</v>
      </c>
    </row>
    <row r="1195" spans="1:8" x14ac:dyDescent="0.35">
      <c r="A1195" t="s">
        <v>1241</v>
      </c>
      <c r="B1195" t="s">
        <v>53</v>
      </c>
      <c r="C1195" t="s">
        <v>1241</v>
      </c>
      <c r="D1195" t="s">
        <v>53</v>
      </c>
      <c r="E1195" t="s">
        <v>1241</v>
      </c>
      <c r="F1195" t="s">
        <v>53</v>
      </c>
      <c r="G1195" t="s">
        <v>1241</v>
      </c>
      <c r="H1195" t="s">
        <v>53</v>
      </c>
    </row>
    <row r="1196" spans="1:8" x14ac:dyDescent="0.35">
      <c r="A1196" t="s">
        <v>1242</v>
      </c>
      <c r="B1196" t="s">
        <v>47</v>
      </c>
      <c r="C1196" t="s">
        <v>1242</v>
      </c>
      <c r="D1196" t="s">
        <v>47</v>
      </c>
      <c r="E1196" t="s">
        <v>1242</v>
      </c>
      <c r="F1196" t="s">
        <v>47</v>
      </c>
      <c r="G1196" t="s">
        <v>1242</v>
      </c>
      <c r="H1196" t="s">
        <v>47</v>
      </c>
    </row>
    <row r="1197" spans="1:8" x14ac:dyDescent="0.35">
      <c r="A1197" t="s">
        <v>1243</v>
      </c>
      <c r="B1197" t="s">
        <v>47</v>
      </c>
      <c r="C1197" t="s">
        <v>1243</v>
      </c>
      <c r="D1197" t="s">
        <v>47</v>
      </c>
      <c r="E1197" t="s">
        <v>1243</v>
      </c>
      <c r="F1197" t="s">
        <v>47</v>
      </c>
      <c r="G1197" t="s">
        <v>1243</v>
      </c>
      <c r="H1197" t="s">
        <v>47</v>
      </c>
    </row>
    <row r="1198" spans="1:8" x14ac:dyDescent="0.35">
      <c r="A1198" t="s">
        <v>1244</v>
      </c>
      <c r="B1198" t="s">
        <v>47</v>
      </c>
      <c r="C1198" t="s">
        <v>1244</v>
      </c>
      <c r="D1198" t="s">
        <v>47</v>
      </c>
      <c r="E1198" t="s">
        <v>1244</v>
      </c>
      <c r="F1198" t="s">
        <v>47</v>
      </c>
      <c r="G1198" t="s">
        <v>1244</v>
      </c>
      <c r="H1198" t="s">
        <v>47</v>
      </c>
    </row>
    <row r="1199" spans="1:8" x14ac:dyDescent="0.35">
      <c r="A1199" t="s">
        <v>1245</v>
      </c>
      <c r="B1199" t="s">
        <v>51</v>
      </c>
      <c r="C1199" t="s">
        <v>1245</v>
      </c>
      <c r="D1199" t="s">
        <v>51</v>
      </c>
      <c r="E1199" t="s">
        <v>1245</v>
      </c>
      <c r="F1199" t="s">
        <v>51</v>
      </c>
      <c r="G1199" t="s">
        <v>1245</v>
      </c>
      <c r="H1199" t="s">
        <v>51</v>
      </c>
    </row>
    <row r="1200" spans="1:8" x14ac:dyDescent="0.35">
      <c r="A1200" t="s">
        <v>1246</v>
      </c>
      <c r="B1200" t="s">
        <v>53</v>
      </c>
      <c r="C1200" t="s">
        <v>1246</v>
      </c>
      <c r="D1200" t="s">
        <v>53</v>
      </c>
      <c r="E1200" t="s">
        <v>1246</v>
      </c>
      <c r="F1200" t="s">
        <v>53</v>
      </c>
      <c r="G1200" t="s">
        <v>1246</v>
      </c>
      <c r="H1200" t="s">
        <v>53</v>
      </c>
    </row>
    <row r="1201" spans="1:8" x14ac:dyDescent="0.35">
      <c r="A1201" t="s">
        <v>1247</v>
      </c>
      <c r="B1201" t="s">
        <v>51</v>
      </c>
      <c r="C1201" t="s">
        <v>1247</v>
      </c>
      <c r="D1201" t="s">
        <v>51</v>
      </c>
      <c r="E1201" t="s">
        <v>1247</v>
      </c>
      <c r="F1201" t="s">
        <v>51</v>
      </c>
      <c r="G1201" t="s">
        <v>1247</v>
      </c>
      <c r="H1201" t="s">
        <v>51</v>
      </c>
    </row>
    <row r="1202" spans="1:8" x14ac:dyDescent="0.35">
      <c r="A1202" t="s">
        <v>1248</v>
      </c>
      <c r="B1202" t="s">
        <v>47</v>
      </c>
      <c r="C1202" t="s">
        <v>1248</v>
      </c>
      <c r="D1202" t="s">
        <v>47</v>
      </c>
      <c r="E1202" t="s">
        <v>1248</v>
      </c>
      <c r="F1202" t="s">
        <v>47</v>
      </c>
      <c r="G1202" t="s">
        <v>1248</v>
      </c>
      <c r="H1202" t="s">
        <v>47</v>
      </c>
    </row>
    <row r="1203" spans="1:8" x14ac:dyDescent="0.35">
      <c r="A1203" t="s">
        <v>1249</v>
      </c>
      <c r="B1203" t="s">
        <v>51</v>
      </c>
      <c r="C1203" t="s">
        <v>1249</v>
      </c>
      <c r="D1203" t="s">
        <v>51</v>
      </c>
      <c r="E1203" t="s">
        <v>1249</v>
      </c>
      <c r="F1203" t="s">
        <v>51</v>
      </c>
      <c r="G1203" t="s">
        <v>1249</v>
      </c>
      <c r="H1203" t="s">
        <v>51</v>
      </c>
    </row>
    <row r="1204" spans="1:8" x14ac:dyDescent="0.35">
      <c r="A1204" t="s">
        <v>1250</v>
      </c>
      <c r="B1204" t="s">
        <v>44</v>
      </c>
      <c r="C1204" t="s">
        <v>1250</v>
      </c>
      <c r="D1204" t="s">
        <v>44</v>
      </c>
      <c r="E1204" t="s">
        <v>1250</v>
      </c>
      <c r="F1204" t="s">
        <v>44</v>
      </c>
      <c r="G1204" t="s">
        <v>1250</v>
      </c>
      <c r="H1204" t="s">
        <v>44</v>
      </c>
    </row>
    <row r="1205" spans="1:8" x14ac:dyDescent="0.35">
      <c r="A1205" t="s">
        <v>1251</v>
      </c>
      <c r="B1205" t="s">
        <v>44</v>
      </c>
      <c r="C1205" t="s">
        <v>1251</v>
      </c>
      <c r="D1205" t="s">
        <v>44</v>
      </c>
      <c r="E1205" t="s">
        <v>1251</v>
      </c>
      <c r="F1205" t="s">
        <v>44</v>
      </c>
      <c r="G1205" t="s">
        <v>1251</v>
      </c>
      <c r="H1205" t="s">
        <v>44</v>
      </c>
    </row>
    <row r="1206" spans="1:8" x14ac:dyDescent="0.35">
      <c r="A1206" t="s">
        <v>1252</v>
      </c>
      <c r="B1206" t="s">
        <v>53</v>
      </c>
      <c r="C1206" t="s">
        <v>1252</v>
      </c>
      <c r="D1206" t="s">
        <v>53</v>
      </c>
      <c r="E1206" t="s">
        <v>1252</v>
      </c>
      <c r="F1206" t="s">
        <v>53</v>
      </c>
      <c r="G1206" t="s">
        <v>1252</v>
      </c>
      <c r="H1206" t="s">
        <v>53</v>
      </c>
    </row>
    <row r="1207" spans="1:8" x14ac:dyDescent="0.35">
      <c r="A1207" t="s">
        <v>1253</v>
      </c>
      <c r="B1207" t="s">
        <v>44</v>
      </c>
      <c r="C1207" t="s">
        <v>1253</v>
      </c>
      <c r="D1207" t="s">
        <v>44</v>
      </c>
      <c r="E1207" t="s">
        <v>1253</v>
      </c>
      <c r="F1207" t="s">
        <v>44</v>
      </c>
      <c r="G1207" t="s">
        <v>1253</v>
      </c>
      <c r="H1207" t="s">
        <v>44</v>
      </c>
    </row>
    <row r="1208" spans="1:8" x14ac:dyDescent="0.35">
      <c r="A1208" t="s">
        <v>1254</v>
      </c>
      <c r="B1208" t="s">
        <v>51</v>
      </c>
      <c r="C1208" t="s">
        <v>1254</v>
      </c>
      <c r="D1208" t="s">
        <v>51</v>
      </c>
      <c r="E1208" t="s">
        <v>1254</v>
      </c>
      <c r="F1208" t="s">
        <v>51</v>
      </c>
      <c r="G1208" t="s">
        <v>1254</v>
      </c>
      <c r="H1208" t="s">
        <v>51</v>
      </c>
    </row>
    <row r="1209" spans="1:8" x14ac:dyDescent="0.35">
      <c r="A1209" t="s">
        <v>1255</v>
      </c>
      <c r="B1209" t="s">
        <v>57</v>
      </c>
      <c r="C1209" t="s">
        <v>1255</v>
      </c>
      <c r="D1209" t="s">
        <v>57</v>
      </c>
      <c r="E1209" t="s">
        <v>1255</v>
      </c>
      <c r="F1209" t="s">
        <v>57</v>
      </c>
      <c r="G1209" t="s">
        <v>1255</v>
      </c>
      <c r="H1209" t="s">
        <v>57</v>
      </c>
    </row>
    <row r="1210" spans="1:8" x14ac:dyDescent="0.35">
      <c r="A1210" t="s">
        <v>1256</v>
      </c>
      <c r="B1210" t="s">
        <v>44</v>
      </c>
      <c r="C1210" t="s">
        <v>1256</v>
      </c>
      <c r="D1210" t="s">
        <v>44</v>
      </c>
      <c r="E1210" t="s">
        <v>1256</v>
      </c>
      <c r="F1210" t="s">
        <v>44</v>
      </c>
      <c r="G1210" t="s">
        <v>1256</v>
      </c>
      <c r="H1210" t="s">
        <v>44</v>
      </c>
    </row>
    <row r="1211" spans="1:8" x14ac:dyDescent="0.35">
      <c r="A1211" t="s">
        <v>1257</v>
      </c>
      <c r="B1211" t="s">
        <v>47</v>
      </c>
      <c r="C1211" t="s">
        <v>1257</v>
      </c>
      <c r="D1211" t="s">
        <v>47</v>
      </c>
      <c r="E1211" t="s">
        <v>1257</v>
      </c>
      <c r="F1211" t="s">
        <v>47</v>
      </c>
      <c r="G1211" t="s">
        <v>1257</v>
      </c>
      <c r="H1211" t="s">
        <v>47</v>
      </c>
    </row>
    <row r="1212" spans="1:8" x14ac:dyDescent="0.35">
      <c r="A1212" t="s">
        <v>1258</v>
      </c>
      <c r="B1212" t="s">
        <v>51</v>
      </c>
      <c r="C1212" t="s">
        <v>1258</v>
      </c>
      <c r="D1212" t="s">
        <v>51</v>
      </c>
      <c r="E1212" t="s">
        <v>1258</v>
      </c>
      <c r="F1212" t="s">
        <v>51</v>
      </c>
      <c r="G1212" t="s">
        <v>1258</v>
      </c>
      <c r="H1212" t="s">
        <v>51</v>
      </c>
    </row>
    <row r="1213" spans="1:8" x14ac:dyDescent="0.35">
      <c r="A1213" t="s">
        <v>1259</v>
      </c>
      <c r="B1213" t="s">
        <v>44</v>
      </c>
      <c r="C1213" t="s">
        <v>1259</v>
      </c>
      <c r="D1213" t="s">
        <v>44</v>
      </c>
      <c r="E1213" t="s">
        <v>1259</v>
      </c>
      <c r="F1213" t="s">
        <v>44</v>
      </c>
      <c r="G1213" t="s">
        <v>1259</v>
      </c>
      <c r="H1213" t="s">
        <v>44</v>
      </c>
    </row>
    <row r="1214" spans="1:8" x14ac:dyDescent="0.35">
      <c r="A1214" t="s">
        <v>1260</v>
      </c>
      <c r="B1214" t="s">
        <v>51</v>
      </c>
      <c r="C1214" t="s">
        <v>1260</v>
      </c>
      <c r="D1214" t="s">
        <v>51</v>
      </c>
      <c r="E1214" t="s">
        <v>1260</v>
      </c>
      <c r="F1214" t="s">
        <v>51</v>
      </c>
      <c r="G1214" t="s">
        <v>1260</v>
      </c>
      <c r="H1214" t="s">
        <v>51</v>
      </c>
    </row>
    <row r="1215" spans="1:8" x14ac:dyDescent="0.35">
      <c r="A1215" t="s">
        <v>1261</v>
      </c>
      <c r="B1215" t="s">
        <v>44</v>
      </c>
      <c r="C1215" t="s">
        <v>1261</v>
      </c>
      <c r="D1215" t="s">
        <v>44</v>
      </c>
      <c r="E1215" t="s">
        <v>1261</v>
      </c>
      <c r="F1215" t="s">
        <v>44</v>
      </c>
      <c r="G1215" t="s">
        <v>1261</v>
      </c>
      <c r="H1215" t="s">
        <v>44</v>
      </c>
    </row>
    <row r="1216" spans="1:8" x14ac:dyDescent="0.35">
      <c r="A1216" t="s">
        <v>1262</v>
      </c>
      <c r="B1216" t="s">
        <v>53</v>
      </c>
      <c r="C1216" t="s">
        <v>1262</v>
      </c>
      <c r="D1216" t="s">
        <v>53</v>
      </c>
      <c r="E1216" t="s">
        <v>1262</v>
      </c>
      <c r="F1216" t="s">
        <v>53</v>
      </c>
      <c r="G1216" t="s">
        <v>1262</v>
      </c>
      <c r="H1216" t="s">
        <v>53</v>
      </c>
    </row>
    <row r="1217" spans="1:8" x14ac:dyDescent="0.35">
      <c r="A1217" t="s">
        <v>1263</v>
      </c>
      <c r="B1217" t="s">
        <v>47</v>
      </c>
      <c r="C1217" t="s">
        <v>1263</v>
      </c>
      <c r="D1217" t="s">
        <v>47</v>
      </c>
      <c r="E1217" t="s">
        <v>1263</v>
      </c>
      <c r="F1217" t="s">
        <v>47</v>
      </c>
      <c r="G1217" t="s">
        <v>1263</v>
      </c>
      <c r="H1217" t="s">
        <v>47</v>
      </c>
    </row>
    <row r="1218" spans="1:8" x14ac:dyDescent="0.35">
      <c r="A1218" t="s">
        <v>1264</v>
      </c>
      <c r="B1218" t="s">
        <v>47</v>
      </c>
      <c r="C1218" t="s">
        <v>1264</v>
      </c>
      <c r="D1218" t="s">
        <v>47</v>
      </c>
      <c r="E1218" t="s">
        <v>1264</v>
      </c>
      <c r="F1218" t="s">
        <v>47</v>
      </c>
      <c r="G1218" t="s">
        <v>1264</v>
      </c>
      <c r="H1218" t="s">
        <v>47</v>
      </c>
    </row>
    <row r="1219" spans="1:8" x14ac:dyDescent="0.35">
      <c r="A1219" t="s">
        <v>1265</v>
      </c>
      <c r="B1219" t="s">
        <v>47</v>
      </c>
      <c r="C1219" t="s">
        <v>1265</v>
      </c>
      <c r="D1219" t="s">
        <v>47</v>
      </c>
      <c r="E1219" t="s">
        <v>1265</v>
      </c>
      <c r="F1219" t="s">
        <v>47</v>
      </c>
      <c r="G1219" t="s">
        <v>1265</v>
      </c>
      <c r="H1219" t="s">
        <v>47</v>
      </c>
    </row>
    <row r="1220" spans="1:8" x14ac:dyDescent="0.35">
      <c r="A1220" t="s">
        <v>1266</v>
      </c>
      <c r="B1220" t="s">
        <v>47</v>
      </c>
      <c r="C1220" t="s">
        <v>1266</v>
      </c>
      <c r="D1220" t="s">
        <v>47</v>
      </c>
      <c r="E1220" t="s">
        <v>1266</v>
      </c>
      <c r="F1220" t="s">
        <v>47</v>
      </c>
      <c r="G1220" t="s">
        <v>1266</v>
      </c>
      <c r="H1220" t="s">
        <v>47</v>
      </c>
    </row>
    <row r="1221" spans="1:8" x14ac:dyDescent="0.35">
      <c r="A1221" t="s">
        <v>1267</v>
      </c>
      <c r="B1221" t="s">
        <v>51</v>
      </c>
      <c r="C1221" t="s">
        <v>1267</v>
      </c>
      <c r="D1221" t="s">
        <v>51</v>
      </c>
      <c r="E1221" t="s">
        <v>1267</v>
      </c>
      <c r="F1221" t="s">
        <v>51</v>
      </c>
      <c r="G1221" t="s">
        <v>1267</v>
      </c>
      <c r="H1221" t="s">
        <v>51</v>
      </c>
    </row>
    <row r="1222" spans="1:8" x14ac:dyDescent="0.35">
      <c r="A1222" t="s">
        <v>1268</v>
      </c>
      <c r="B1222" t="s">
        <v>47</v>
      </c>
      <c r="C1222" t="s">
        <v>1268</v>
      </c>
      <c r="D1222" t="s">
        <v>47</v>
      </c>
      <c r="E1222" t="s">
        <v>1268</v>
      </c>
      <c r="F1222" t="s">
        <v>47</v>
      </c>
      <c r="G1222" t="s">
        <v>1268</v>
      </c>
      <c r="H1222" t="s">
        <v>47</v>
      </c>
    </row>
    <row r="1223" spans="1:8" x14ac:dyDescent="0.35">
      <c r="A1223" t="s">
        <v>1269</v>
      </c>
      <c r="B1223" t="s">
        <v>47</v>
      </c>
      <c r="C1223" t="s">
        <v>1269</v>
      </c>
      <c r="D1223" t="s">
        <v>47</v>
      </c>
      <c r="E1223" t="s">
        <v>1269</v>
      </c>
      <c r="F1223" t="s">
        <v>47</v>
      </c>
      <c r="G1223" t="s">
        <v>1269</v>
      </c>
      <c r="H1223" t="s">
        <v>47</v>
      </c>
    </row>
    <row r="1224" spans="1:8" x14ac:dyDescent="0.35">
      <c r="A1224" t="s">
        <v>1270</v>
      </c>
      <c r="B1224" t="s">
        <v>51</v>
      </c>
      <c r="C1224" t="s">
        <v>1270</v>
      </c>
      <c r="D1224" t="s">
        <v>51</v>
      </c>
      <c r="E1224" t="s">
        <v>1270</v>
      </c>
      <c r="F1224" t="s">
        <v>51</v>
      </c>
      <c r="G1224" t="s">
        <v>1270</v>
      </c>
      <c r="H1224" t="s">
        <v>51</v>
      </c>
    </row>
    <row r="1225" spans="1:8" x14ac:dyDescent="0.35">
      <c r="A1225" t="s">
        <v>1271</v>
      </c>
      <c r="B1225" t="s">
        <v>44</v>
      </c>
      <c r="C1225" t="s">
        <v>1271</v>
      </c>
      <c r="D1225" t="s">
        <v>44</v>
      </c>
      <c r="E1225" t="s">
        <v>1271</v>
      </c>
      <c r="F1225" t="s">
        <v>44</v>
      </c>
      <c r="G1225" t="s">
        <v>1271</v>
      </c>
      <c r="H1225" t="s">
        <v>44</v>
      </c>
    </row>
    <row r="1226" spans="1:8" x14ac:dyDescent="0.35">
      <c r="A1226" t="s">
        <v>1272</v>
      </c>
      <c r="B1226" t="s">
        <v>47</v>
      </c>
      <c r="C1226" t="s">
        <v>1272</v>
      </c>
      <c r="D1226" t="s">
        <v>47</v>
      </c>
      <c r="E1226" t="s">
        <v>1272</v>
      </c>
      <c r="F1226" t="s">
        <v>47</v>
      </c>
      <c r="G1226" t="s">
        <v>1272</v>
      </c>
      <c r="H1226" t="s">
        <v>47</v>
      </c>
    </row>
    <row r="1227" spans="1:8" x14ac:dyDescent="0.35">
      <c r="A1227" t="s">
        <v>1273</v>
      </c>
      <c r="B1227" t="s">
        <v>44</v>
      </c>
      <c r="C1227" t="s">
        <v>1273</v>
      </c>
      <c r="D1227" t="s">
        <v>44</v>
      </c>
      <c r="E1227" t="s">
        <v>1273</v>
      </c>
      <c r="F1227" t="s">
        <v>44</v>
      </c>
      <c r="G1227" t="s">
        <v>1273</v>
      </c>
      <c r="H1227" t="s">
        <v>44</v>
      </c>
    </row>
    <row r="1228" spans="1:8" x14ac:dyDescent="0.35">
      <c r="A1228" t="s">
        <v>1274</v>
      </c>
      <c r="B1228" t="s">
        <v>44</v>
      </c>
      <c r="C1228" t="s">
        <v>1274</v>
      </c>
      <c r="D1228" t="s">
        <v>44</v>
      </c>
      <c r="E1228" t="s">
        <v>1274</v>
      </c>
      <c r="F1228" t="s">
        <v>44</v>
      </c>
      <c r="G1228" t="s">
        <v>1274</v>
      </c>
      <c r="H1228" t="s">
        <v>44</v>
      </c>
    </row>
    <row r="1229" spans="1:8" x14ac:dyDescent="0.35">
      <c r="A1229" t="s">
        <v>1275</v>
      </c>
      <c r="B1229" t="s">
        <v>47</v>
      </c>
      <c r="C1229" t="s">
        <v>1275</v>
      </c>
      <c r="D1229" t="s">
        <v>47</v>
      </c>
      <c r="E1229" t="s">
        <v>1275</v>
      </c>
      <c r="F1229" t="s">
        <v>47</v>
      </c>
      <c r="G1229" t="s">
        <v>1275</v>
      </c>
      <c r="H1229" t="s">
        <v>47</v>
      </c>
    </row>
    <row r="1230" spans="1:8" x14ac:dyDescent="0.35">
      <c r="A1230" t="s">
        <v>1276</v>
      </c>
      <c r="B1230" t="s">
        <v>47</v>
      </c>
      <c r="C1230" t="s">
        <v>1276</v>
      </c>
      <c r="D1230" t="s">
        <v>47</v>
      </c>
      <c r="E1230" t="s">
        <v>1276</v>
      </c>
      <c r="F1230" t="s">
        <v>47</v>
      </c>
      <c r="G1230" t="s">
        <v>1276</v>
      </c>
      <c r="H1230" t="s">
        <v>47</v>
      </c>
    </row>
    <row r="1231" spans="1:8" x14ac:dyDescent="0.35">
      <c r="A1231" t="s">
        <v>1277</v>
      </c>
      <c r="B1231" t="s">
        <v>53</v>
      </c>
      <c r="C1231" t="s">
        <v>1277</v>
      </c>
      <c r="D1231" t="s">
        <v>53</v>
      </c>
      <c r="E1231" t="s">
        <v>1277</v>
      </c>
      <c r="F1231" t="s">
        <v>53</v>
      </c>
      <c r="G1231" t="s">
        <v>1277</v>
      </c>
      <c r="H1231" t="s">
        <v>53</v>
      </c>
    </row>
    <row r="1232" spans="1:8" x14ac:dyDescent="0.35">
      <c r="A1232" t="s">
        <v>1278</v>
      </c>
      <c r="B1232" t="s">
        <v>53</v>
      </c>
      <c r="C1232" t="s">
        <v>1278</v>
      </c>
      <c r="D1232" t="s">
        <v>53</v>
      </c>
      <c r="E1232" t="s">
        <v>1278</v>
      </c>
      <c r="F1232" t="s">
        <v>53</v>
      </c>
      <c r="G1232" t="s">
        <v>1278</v>
      </c>
      <c r="H1232" t="s">
        <v>53</v>
      </c>
    </row>
    <row r="1233" spans="1:8" x14ac:dyDescent="0.35">
      <c r="A1233" t="s">
        <v>1279</v>
      </c>
      <c r="B1233" t="s">
        <v>47</v>
      </c>
      <c r="C1233" t="s">
        <v>1279</v>
      </c>
      <c r="D1233" t="s">
        <v>47</v>
      </c>
      <c r="E1233" t="s">
        <v>1279</v>
      </c>
      <c r="F1233" t="s">
        <v>47</v>
      </c>
      <c r="G1233" t="s">
        <v>1279</v>
      </c>
      <c r="H1233" t="s">
        <v>47</v>
      </c>
    </row>
    <row r="1234" spans="1:8" x14ac:dyDescent="0.35">
      <c r="A1234" t="s">
        <v>1280</v>
      </c>
      <c r="B1234" t="s">
        <v>44</v>
      </c>
      <c r="C1234" t="s">
        <v>1280</v>
      </c>
      <c r="D1234" t="s">
        <v>44</v>
      </c>
      <c r="E1234" t="s">
        <v>1280</v>
      </c>
      <c r="F1234" t="s">
        <v>44</v>
      </c>
      <c r="G1234" t="s">
        <v>1280</v>
      </c>
      <c r="H1234" t="s">
        <v>44</v>
      </c>
    </row>
    <row r="1235" spans="1:8" x14ac:dyDescent="0.35">
      <c r="A1235" t="s">
        <v>1281</v>
      </c>
      <c r="B1235" t="s">
        <v>44</v>
      </c>
      <c r="C1235" t="s">
        <v>1281</v>
      </c>
      <c r="D1235" t="s">
        <v>44</v>
      </c>
      <c r="E1235" t="s">
        <v>1281</v>
      </c>
      <c r="F1235" t="s">
        <v>44</v>
      </c>
      <c r="G1235" t="s">
        <v>1281</v>
      </c>
      <c r="H1235" t="s">
        <v>44</v>
      </c>
    </row>
    <row r="1236" spans="1:8" x14ac:dyDescent="0.35">
      <c r="A1236" t="s">
        <v>1282</v>
      </c>
      <c r="B1236" t="s">
        <v>57</v>
      </c>
      <c r="C1236" t="s">
        <v>1282</v>
      </c>
      <c r="D1236" t="s">
        <v>57</v>
      </c>
      <c r="E1236" t="s">
        <v>1282</v>
      </c>
      <c r="F1236" t="s">
        <v>57</v>
      </c>
      <c r="G1236" t="s">
        <v>1282</v>
      </c>
      <c r="H1236" t="s">
        <v>57</v>
      </c>
    </row>
    <row r="1237" spans="1:8" x14ac:dyDescent="0.35">
      <c r="A1237" t="s">
        <v>1283</v>
      </c>
      <c r="B1237" t="s">
        <v>47</v>
      </c>
      <c r="C1237" t="s">
        <v>1283</v>
      </c>
      <c r="D1237" t="s">
        <v>47</v>
      </c>
      <c r="E1237" t="s">
        <v>1283</v>
      </c>
      <c r="F1237" t="s">
        <v>47</v>
      </c>
      <c r="G1237" t="s">
        <v>1283</v>
      </c>
      <c r="H1237" t="s">
        <v>47</v>
      </c>
    </row>
    <row r="1238" spans="1:8" x14ac:dyDescent="0.35">
      <c r="A1238" t="s">
        <v>1284</v>
      </c>
      <c r="B1238" t="s">
        <v>44</v>
      </c>
      <c r="C1238" t="s">
        <v>1284</v>
      </c>
      <c r="D1238" t="s">
        <v>44</v>
      </c>
      <c r="E1238" t="s">
        <v>1284</v>
      </c>
      <c r="F1238" t="s">
        <v>44</v>
      </c>
      <c r="G1238" t="s">
        <v>1284</v>
      </c>
      <c r="H1238" t="s">
        <v>44</v>
      </c>
    </row>
    <row r="1239" spans="1:8" x14ac:dyDescent="0.35">
      <c r="A1239" t="s">
        <v>1285</v>
      </c>
      <c r="B1239" t="s">
        <v>44</v>
      </c>
      <c r="C1239" t="s">
        <v>1285</v>
      </c>
      <c r="D1239" t="s">
        <v>44</v>
      </c>
      <c r="E1239" t="s">
        <v>1285</v>
      </c>
      <c r="F1239" t="s">
        <v>44</v>
      </c>
      <c r="G1239" t="s">
        <v>1285</v>
      </c>
      <c r="H1239" t="s">
        <v>44</v>
      </c>
    </row>
    <row r="1240" spans="1:8" x14ac:dyDescent="0.35">
      <c r="A1240" t="s">
        <v>1286</v>
      </c>
      <c r="B1240" t="s">
        <v>44</v>
      </c>
      <c r="C1240" t="s">
        <v>1286</v>
      </c>
      <c r="D1240" t="s">
        <v>44</v>
      </c>
      <c r="E1240" t="s">
        <v>1286</v>
      </c>
      <c r="F1240" t="s">
        <v>44</v>
      </c>
      <c r="G1240" t="s">
        <v>1286</v>
      </c>
      <c r="H1240" t="s">
        <v>44</v>
      </c>
    </row>
    <row r="1241" spans="1:8" x14ac:dyDescent="0.35">
      <c r="A1241" t="s">
        <v>1287</v>
      </c>
      <c r="B1241" t="s">
        <v>47</v>
      </c>
      <c r="C1241" t="s">
        <v>1287</v>
      </c>
      <c r="D1241" t="s">
        <v>47</v>
      </c>
      <c r="E1241" t="s">
        <v>1287</v>
      </c>
      <c r="F1241" t="s">
        <v>47</v>
      </c>
      <c r="G1241" t="s">
        <v>1287</v>
      </c>
      <c r="H1241" t="s">
        <v>47</v>
      </c>
    </row>
    <row r="1242" spans="1:8" x14ac:dyDescent="0.35">
      <c r="A1242" t="s">
        <v>1288</v>
      </c>
      <c r="B1242" t="s">
        <v>44</v>
      </c>
      <c r="C1242" t="s">
        <v>1288</v>
      </c>
      <c r="D1242" t="s">
        <v>44</v>
      </c>
      <c r="E1242" t="s">
        <v>1288</v>
      </c>
      <c r="F1242" t="s">
        <v>44</v>
      </c>
      <c r="G1242" t="s">
        <v>1288</v>
      </c>
      <c r="H1242" t="s">
        <v>44</v>
      </c>
    </row>
    <row r="1243" spans="1:8" x14ac:dyDescent="0.35">
      <c r="A1243" t="s">
        <v>1289</v>
      </c>
      <c r="B1243" t="s">
        <v>44</v>
      </c>
      <c r="C1243" t="s">
        <v>1289</v>
      </c>
      <c r="D1243" t="s">
        <v>44</v>
      </c>
      <c r="E1243" t="s">
        <v>1289</v>
      </c>
      <c r="F1243" t="s">
        <v>44</v>
      </c>
      <c r="G1243" t="s">
        <v>1289</v>
      </c>
      <c r="H1243" t="s">
        <v>44</v>
      </c>
    </row>
    <row r="1244" spans="1:8" x14ac:dyDescent="0.35">
      <c r="A1244" t="s">
        <v>1290</v>
      </c>
      <c r="B1244" t="s">
        <v>51</v>
      </c>
      <c r="C1244" t="s">
        <v>1290</v>
      </c>
      <c r="D1244" t="s">
        <v>51</v>
      </c>
      <c r="E1244" t="s">
        <v>1290</v>
      </c>
      <c r="F1244" t="s">
        <v>51</v>
      </c>
      <c r="G1244" t="s">
        <v>1290</v>
      </c>
      <c r="H1244" t="s">
        <v>51</v>
      </c>
    </row>
    <row r="1245" spans="1:8" x14ac:dyDescent="0.35">
      <c r="A1245" t="s">
        <v>1291</v>
      </c>
      <c r="B1245" t="s">
        <v>44</v>
      </c>
      <c r="C1245" t="s">
        <v>1291</v>
      </c>
      <c r="D1245" t="s">
        <v>44</v>
      </c>
      <c r="E1245" t="s">
        <v>1291</v>
      </c>
      <c r="F1245" t="s">
        <v>44</v>
      </c>
      <c r="G1245" t="s">
        <v>1291</v>
      </c>
      <c r="H1245" t="s">
        <v>44</v>
      </c>
    </row>
    <row r="1246" spans="1:8" x14ac:dyDescent="0.35">
      <c r="A1246" t="s">
        <v>1292</v>
      </c>
      <c r="B1246" t="s">
        <v>44</v>
      </c>
      <c r="C1246" t="s">
        <v>1292</v>
      </c>
      <c r="D1246" t="s">
        <v>44</v>
      </c>
      <c r="E1246" t="s">
        <v>1292</v>
      </c>
      <c r="F1246" t="s">
        <v>44</v>
      </c>
      <c r="G1246" t="s">
        <v>1292</v>
      </c>
      <c r="H1246" t="s">
        <v>44</v>
      </c>
    </row>
    <row r="1247" spans="1:8" x14ac:dyDescent="0.35">
      <c r="A1247" t="s">
        <v>1293</v>
      </c>
      <c r="B1247" t="s">
        <v>44</v>
      </c>
      <c r="C1247" t="s">
        <v>1293</v>
      </c>
      <c r="D1247" t="s">
        <v>44</v>
      </c>
      <c r="E1247" t="s">
        <v>1293</v>
      </c>
      <c r="F1247" t="s">
        <v>44</v>
      </c>
      <c r="G1247" t="s">
        <v>1293</v>
      </c>
      <c r="H1247" t="s">
        <v>44</v>
      </c>
    </row>
    <row r="1248" spans="1:8" x14ac:dyDescent="0.35">
      <c r="A1248" t="s">
        <v>1294</v>
      </c>
      <c r="B1248" t="s">
        <v>47</v>
      </c>
      <c r="C1248" t="s">
        <v>1294</v>
      </c>
      <c r="D1248" t="s">
        <v>47</v>
      </c>
      <c r="E1248" t="s">
        <v>1294</v>
      </c>
      <c r="F1248" t="s">
        <v>47</v>
      </c>
      <c r="G1248" t="s">
        <v>1294</v>
      </c>
      <c r="H1248" t="s">
        <v>47</v>
      </c>
    </row>
    <row r="1249" spans="1:8" x14ac:dyDescent="0.35">
      <c r="A1249" t="s">
        <v>1295</v>
      </c>
      <c r="B1249" t="s">
        <v>44</v>
      </c>
      <c r="C1249" t="s">
        <v>1295</v>
      </c>
      <c r="D1249" t="s">
        <v>44</v>
      </c>
      <c r="E1249" t="s">
        <v>1295</v>
      </c>
      <c r="F1249" t="s">
        <v>44</v>
      </c>
      <c r="G1249" t="s">
        <v>1295</v>
      </c>
      <c r="H1249" t="s">
        <v>44</v>
      </c>
    </row>
    <row r="1250" spans="1:8" x14ac:dyDescent="0.35">
      <c r="A1250" t="s">
        <v>1296</v>
      </c>
      <c r="B1250" t="s">
        <v>51</v>
      </c>
      <c r="C1250" t="s">
        <v>1296</v>
      </c>
      <c r="D1250" t="s">
        <v>51</v>
      </c>
      <c r="E1250" t="s">
        <v>1296</v>
      </c>
      <c r="F1250" t="s">
        <v>51</v>
      </c>
      <c r="G1250" t="s">
        <v>1296</v>
      </c>
      <c r="H1250" t="s">
        <v>51</v>
      </c>
    </row>
    <row r="1251" spans="1:8" x14ac:dyDescent="0.35">
      <c r="A1251" t="s">
        <v>1297</v>
      </c>
      <c r="B1251" t="s">
        <v>47</v>
      </c>
      <c r="C1251" t="s">
        <v>1297</v>
      </c>
      <c r="D1251" t="s">
        <v>47</v>
      </c>
      <c r="E1251" t="s">
        <v>1297</v>
      </c>
      <c r="F1251" t="s">
        <v>47</v>
      </c>
      <c r="G1251" t="s">
        <v>1297</v>
      </c>
      <c r="H1251" t="s">
        <v>47</v>
      </c>
    </row>
    <row r="1252" spans="1:8" x14ac:dyDescent="0.35">
      <c r="A1252" t="s">
        <v>1298</v>
      </c>
      <c r="B1252" t="s">
        <v>57</v>
      </c>
      <c r="C1252" t="s">
        <v>1298</v>
      </c>
      <c r="D1252" t="s">
        <v>57</v>
      </c>
      <c r="E1252" t="s">
        <v>1298</v>
      </c>
      <c r="F1252" t="s">
        <v>57</v>
      </c>
      <c r="G1252" t="s">
        <v>1298</v>
      </c>
      <c r="H1252" t="s">
        <v>57</v>
      </c>
    </row>
    <row r="1253" spans="1:8" x14ac:dyDescent="0.35">
      <c r="A1253" t="s">
        <v>1299</v>
      </c>
      <c r="B1253" t="s">
        <v>53</v>
      </c>
      <c r="C1253" t="s">
        <v>1299</v>
      </c>
      <c r="D1253" t="s">
        <v>53</v>
      </c>
      <c r="E1253" t="s">
        <v>1299</v>
      </c>
      <c r="F1253" t="s">
        <v>53</v>
      </c>
      <c r="G1253" t="s">
        <v>1299</v>
      </c>
      <c r="H1253" t="s">
        <v>53</v>
      </c>
    </row>
    <row r="1254" spans="1:8" x14ac:dyDescent="0.35">
      <c r="A1254" t="s">
        <v>1300</v>
      </c>
      <c r="B1254" t="s">
        <v>47</v>
      </c>
      <c r="C1254" t="s">
        <v>1300</v>
      </c>
      <c r="D1254" t="s">
        <v>47</v>
      </c>
      <c r="E1254" t="s">
        <v>1300</v>
      </c>
      <c r="F1254" t="s">
        <v>47</v>
      </c>
      <c r="G1254" t="s">
        <v>1300</v>
      </c>
      <c r="H1254" t="s">
        <v>47</v>
      </c>
    </row>
    <row r="1255" spans="1:8" x14ac:dyDescent="0.35">
      <c r="A1255" t="s">
        <v>1301</v>
      </c>
      <c r="B1255" t="s">
        <v>51</v>
      </c>
      <c r="C1255" t="s">
        <v>1301</v>
      </c>
      <c r="D1255" t="s">
        <v>51</v>
      </c>
      <c r="E1255" t="s">
        <v>1301</v>
      </c>
      <c r="F1255" t="s">
        <v>51</v>
      </c>
      <c r="G1255" t="s">
        <v>1301</v>
      </c>
      <c r="H1255" t="s">
        <v>51</v>
      </c>
    </row>
    <row r="1256" spans="1:8" x14ac:dyDescent="0.35">
      <c r="A1256" t="s">
        <v>1302</v>
      </c>
      <c r="B1256" t="s">
        <v>53</v>
      </c>
      <c r="C1256" t="s">
        <v>1302</v>
      </c>
      <c r="D1256" t="s">
        <v>53</v>
      </c>
      <c r="E1256" t="s">
        <v>1302</v>
      </c>
      <c r="F1256" t="s">
        <v>53</v>
      </c>
      <c r="G1256" t="s">
        <v>1302</v>
      </c>
      <c r="H1256" t="s">
        <v>53</v>
      </c>
    </row>
    <row r="1257" spans="1:8" x14ac:dyDescent="0.35">
      <c r="A1257" t="s">
        <v>1303</v>
      </c>
      <c r="B1257" t="s">
        <v>44</v>
      </c>
      <c r="C1257" t="s">
        <v>1303</v>
      </c>
      <c r="D1257" t="s">
        <v>44</v>
      </c>
      <c r="E1257" t="s">
        <v>1303</v>
      </c>
      <c r="F1257" t="s">
        <v>44</v>
      </c>
      <c r="G1257" t="s">
        <v>1303</v>
      </c>
      <c r="H1257" t="s">
        <v>44</v>
      </c>
    </row>
    <row r="1258" spans="1:8" x14ac:dyDescent="0.35">
      <c r="A1258" t="s">
        <v>1304</v>
      </c>
      <c r="B1258" t="s">
        <v>53</v>
      </c>
      <c r="C1258" t="s">
        <v>1304</v>
      </c>
      <c r="D1258" t="s">
        <v>53</v>
      </c>
      <c r="E1258" t="s">
        <v>1304</v>
      </c>
      <c r="F1258" t="s">
        <v>53</v>
      </c>
      <c r="G1258" t="s">
        <v>1304</v>
      </c>
      <c r="H1258" t="s">
        <v>53</v>
      </c>
    </row>
    <row r="1259" spans="1:8" x14ac:dyDescent="0.35">
      <c r="A1259" t="s">
        <v>1305</v>
      </c>
      <c r="B1259" t="s">
        <v>51</v>
      </c>
      <c r="C1259" t="s">
        <v>1305</v>
      </c>
      <c r="D1259" t="s">
        <v>51</v>
      </c>
      <c r="E1259" t="s">
        <v>1305</v>
      </c>
      <c r="F1259" t="s">
        <v>51</v>
      </c>
      <c r="G1259" t="s">
        <v>1305</v>
      </c>
      <c r="H1259" t="s">
        <v>51</v>
      </c>
    </row>
    <row r="1260" spans="1:8" x14ac:dyDescent="0.35">
      <c r="A1260" t="s">
        <v>1306</v>
      </c>
      <c r="B1260" t="s">
        <v>57</v>
      </c>
      <c r="C1260" t="s">
        <v>1306</v>
      </c>
      <c r="D1260" t="s">
        <v>57</v>
      </c>
      <c r="E1260" t="s">
        <v>1306</v>
      </c>
      <c r="F1260" t="s">
        <v>57</v>
      </c>
      <c r="G1260" t="s">
        <v>1306</v>
      </c>
      <c r="H1260" t="s">
        <v>57</v>
      </c>
    </row>
    <row r="1261" spans="1:8" x14ac:dyDescent="0.35">
      <c r="A1261" t="s">
        <v>1307</v>
      </c>
      <c r="B1261" t="s">
        <v>57</v>
      </c>
      <c r="C1261" t="s">
        <v>1307</v>
      </c>
      <c r="D1261" t="s">
        <v>57</v>
      </c>
      <c r="E1261" t="s">
        <v>1307</v>
      </c>
      <c r="F1261" t="s">
        <v>57</v>
      </c>
      <c r="G1261" t="s">
        <v>1307</v>
      </c>
      <c r="H1261" t="s">
        <v>57</v>
      </c>
    </row>
    <row r="1262" spans="1:8" x14ac:dyDescent="0.35">
      <c r="A1262" t="s">
        <v>1308</v>
      </c>
      <c r="B1262" t="s">
        <v>44</v>
      </c>
      <c r="C1262" t="s">
        <v>1308</v>
      </c>
      <c r="D1262" t="s">
        <v>44</v>
      </c>
      <c r="E1262" t="s">
        <v>1308</v>
      </c>
      <c r="F1262" t="s">
        <v>44</v>
      </c>
      <c r="G1262" t="s">
        <v>1308</v>
      </c>
      <c r="H1262" t="s">
        <v>44</v>
      </c>
    </row>
    <row r="1263" spans="1:8" x14ac:dyDescent="0.35">
      <c r="A1263" t="s">
        <v>1309</v>
      </c>
      <c r="B1263" t="s">
        <v>47</v>
      </c>
      <c r="C1263" t="s">
        <v>1309</v>
      </c>
      <c r="D1263" t="s">
        <v>47</v>
      </c>
      <c r="E1263" t="s">
        <v>1309</v>
      </c>
      <c r="F1263" t="s">
        <v>47</v>
      </c>
      <c r="G1263" t="s">
        <v>1309</v>
      </c>
      <c r="H1263" t="s">
        <v>47</v>
      </c>
    </row>
    <row r="1264" spans="1:8" x14ac:dyDescent="0.35">
      <c r="A1264" t="s">
        <v>1310</v>
      </c>
      <c r="B1264" t="s">
        <v>47</v>
      </c>
      <c r="C1264" t="s">
        <v>1310</v>
      </c>
      <c r="D1264" t="s">
        <v>47</v>
      </c>
      <c r="E1264" t="s">
        <v>1310</v>
      </c>
      <c r="F1264" t="s">
        <v>47</v>
      </c>
      <c r="G1264" t="s">
        <v>1310</v>
      </c>
      <c r="H1264" t="s">
        <v>47</v>
      </c>
    </row>
    <row r="1265" spans="1:8" x14ac:dyDescent="0.35">
      <c r="A1265" t="s">
        <v>1311</v>
      </c>
      <c r="B1265" t="s">
        <v>44</v>
      </c>
      <c r="C1265" t="s">
        <v>1311</v>
      </c>
      <c r="D1265" t="s">
        <v>44</v>
      </c>
      <c r="E1265" t="s">
        <v>1311</v>
      </c>
      <c r="F1265" t="s">
        <v>44</v>
      </c>
      <c r="G1265" t="s">
        <v>1311</v>
      </c>
      <c r="H1265" t="s">
        <v>44</v>
      </c>
    </row>
    <row r="1266" spans="1:8" x14ac:dyDescent="0.35">
      <c r="A1266" t="s">
        <v>1312</v>
      </c>
      <c r="B1266" t="s">
        <v>47</v>
      </c>
      <c r="C1266" t="s">
        <v>1312</v>
      </c>
      <c r="D1266" t="s">
        <v>47</v>
      </c>
      <c r="E1266" t="s">
        <v>1312</v>
      </c>
      <c r="F1266" t="s">
        <v>47</v>
      </c>
      <c r="G1266" t="s">
        <v>1312</v>
      </c>
      <c r="H1266" t="s">
        <v>47</v>
      </c>
    </row>
    <row r="1267" spans="1:8" x14ac:dyDescent="0.35">
      <c r="A1267" t="s">
        <v>1313</v>
      </c>
      <c r="B1267" t="s">
        <v>51</v>
      </c>
      <c r="C1267" t="s">
        <v>1313</v>
      </c>
      <c r="D1267" t="s">
        <v>51</v>
      </c>
      <c r="E1267" t="s">
        <v>1313</v>
      </c>
      <c r="F1267" t="s">
        <v>51</v>
      </c>
      <c r="G1267" t="s">
        <v>1313</v>
      </c>
      <c r="H1267" t="s">
        <v>51</v>
      </c>
    </row>
    <row r="1268" spans="1:8" x14ac:dyDescent="0.35">
      <c r="A1268" t="s">
        <v>1314</v>
      </c>
      <c r="B1268" t="s">
        <v>44</v>
      </c>
      <c r="C1268" t="s">
        <v>1314</v>
      </c>
      <c r="D1268" t="s">
        <v>44</v>
      </c>
      <c r="E1268" t="s">
        <v>1314</v>
      </c>
      <c r="F1268" t="s">
        <v>44</v>
      </c>
      <c r="G1268" t="s">
        <v>1314</v>
      </c>
      <c r="H1268" t="s">
        <v>44</v>
      </c>
    </row>
    <row r="1269" spans="1:8" x14ac:dyDescent="0.35">
      <c r="A1269" t="s">
        <v>1315</v>
      </c>
      <c r="B1269" t="s">
        <v>51</v>
      </c>
      <c r="C1269" t="s">
        <v>1315</v>
      </c>
      <c r="D1269" t="s">
        <v>51</v>
      </c>
      <c r="E1269" t="s">
        <v>1315</v>
      </c>
      <c r="F1269" t="s">
        <v>51</v>
      </c>
      <c r="G1269" t="s">
        <v>1315</v>
      </c>
      <c r="H1269" t="s">
        <v>51</v>
      </c>
    </row>
    <row r="1270" spans="1:8" x14ac:dyDescent="0.35">
      <c r="A1270" t="s">
        <v>1316</v>
      </c>
      <c r="B1270" t="s">
        <v>47</v>
      </c>
      <c r="C1270" t="s">
        <v>1316</v>
      </c>
      <c r="D1270" t="s">
        <v>47</v>
      </c>
      <c r="E1270" t="s">
        <v>1316</v>
      </c>
      <c r="F1270" t="s">
        <v>47</v>
      </c>
      <c r="G1270" t="s">
        <v>1316</v>
      </c>
      <c r="H1270" t="s">
        <v>47</v>
      </c>
    </row>
    <row r="1271" spans="1:8" x14ac:dyDescent="0.35">
      <c r="A1271" t="s">
        <v>1317</v>
      </c>
      <c r="B1271" t="s">
        <v>53</v>
      </c>
      <c r="C1271" t="s">
        <v>1317</v>
      </c>
      <c r="D1271" t="s">
        <v>53</v>
      </c>
      <c r="E1271" t="s">
        <v>1317</v>
      </c>
      <c r="F1271" t="s">
        <v>53</v>
      </c>
      <c r="G1271" t="s">
        <v>1317</v>
      </c>
      <c r="H1271" t="s">
        <v>53</v>
      </c>
    </row>
    <row r="1272" spans="1:8" x14ac:dyDescent="0.35">
      <c r="A1272" t="s">
        <v>1318</v>
      </c>
      <c r="B1272" t="s">
        <v>47</v>
      </c>
      <c r="C1272" t="s">
        <v>1318</v>
      </c>
      <c r="D1272" t="s">
        <v>47</v>
      </c>
      <c r="E1272" t="s">
        <v>1318</v>
      </c>
      <c r="F1272" t="s">
        <v>47</v>
      </c>
      <c r="G1272" t="s">
        <v>1318</v>
      </c>
      <c r="H1272" t="s">
        <v>47</v>
      </c>
    </row>
    <row r="1273" spans="1:8" x14ac:dyDescent="0.35">
      <c r="A1273" t="s">
        <v>1319</v>
      </c>
      <c r="B1273" t="s">
        <v>44</v>
      </c>
      <c r="C1273" t="s">
        <v>1319</v>
      </c>
      <c r="D1273" t="s">
        <v>44</v>
      </c>
      <c r="E1273" t="s">
        <v>1319</v>
      </c>
      <c r="F1273" t="s">
        <v>44</v>
      </c>
      <c r="G1273" t="s">
        <v>1319</v>
      </c>
      <c r="H1273" t="s">
        <v>44</v>
      </c>
    </row>
    <row r="1274" spans="1:8" x14ac:dyDescent="0.35">
      <c r="A1274" t="s">
        <v>1320</v>
      </c>
      <c r="B1274" t="s">
        <v>44</v>
      </c>
      <c r="C1274" t="s">
        <v>1320</v>
      </c>
      <c r="D1274" t="s">
        <v>44</v>
      </c>
      <c r="E1274" t="s">
        <v>1320</v>
      </c>
      <c r="F1274" t="s">
        <v>44</v>
      </c>
      <c r="G1274" t="s">
        <v>1320</v>
      </c>
      <c r="H1274" t="s">
        <v>44</v>
      </c>
    </row>
    <row r="1275" spans="1:8" x14ac:dyDescent="0.35">
      <c r="A1275" t="s">
        <v>1321</v>
      </c>
      <c r="B1275" t="s">
        <v>44</v>
      </c>
      <c r="C1275" t="s">
        <v>1321</v>
      </c>
      <c r="D1275" t="s">
        <v>44</v>
      </c>
      <c r="E1275" t="s">
        <v>1321</v>
      </c>
      <c r="F1275" t="s">
        <v>44</v>
      </c>
      <c r="G1275" t="s">
        <v>1321</v>
      </c>
      <c r="H1275" t="s">
        <v>44</v>
      </c>
    </row>
    <row r="1276" spans="1:8" x14ac:dyDescent="0.35">
      <c r="A1276" t="s">
        <v>1322</v>
      </c>
      <c r="B1276" t="s">
        <v>47</v>
      </c>
      <c r="C1276" t="s">
        <v>1322</v>
      </c>
      <c r="D1276" t="s">
        <v>47</v>
      </c>
      <c r="E1276" t="s">
        <v>1322</v>
      </c>
      <c r="F1276" t="s">
        <v>47</v>
      </c>
      <c r="G1276" t="s">
        <v>1322</v>
      </c>
      <c r="H1276" t="s">
        <v>47</v>
      </c>
    </row>
    <row r="1277" spans="1:8" x14ac:dyDescent="0.35">
      <c r="A1277" t="s">
        <v>1323</v>
      </c>
      <c r="B1277" t="s">
        <v>53</v>
      </c>
      <c r="C1277" t="s">
        <v>1323</v>
      </c>
      <c r="D1277" t="s">
        <v>53</v>
      </c>
      <c r="E1277" t="s">
        <v>1323</v>
      </c>
      <c r="F1277" t="s">
        <v>53</v>
      </c>
      <c r="G1277" t="s">
        <v>1323</v>
      </c>
      <c r="H1277" t="s">
        <v>53</v>
      </c>
    </row>
    <row r="1278" spans="1:8" x14ac:dyDescent="0.35">
      <c r="A1278" t="s">
        <v>1324</v>
      </c>
      <c r="B1278" t="s">
        <v>51</v>
      </c>
      <c r="C1278" t="s">
        <v>1324</v>
      </c>
      <c r="D1278" t="s">
        <v>51</v>
      </c>
      <c r="E1278" t="s">
        <v>1324</v>
      </c>
      <c r="F1278" t="s">
        <v>51</v>
      </c>
      <c r="G1278" t="s">
        <v>1324</v>
      </c>
      <c r="H1278" t="s">
        <v>51</v>
      </c>
    </row>
    <row r="1279" spans="1:8" x14ac:dyDescent="0.35">
      <c r="A1279" t="s">
        <v>1325</v>
      </c>
      <c r="B1279" t="s">
        <v>57</v>
      </c>
      <c r="C1279" t="s">
        <v>1325</v>
      </c>
      <c r="D1279" t="s">
        <v>57</v>
      </c>
      <c r="E1279" t="s">
        <v>1325</v>
      </c>
      <c r="F1279" t="s">
        <v>57</v>
      </c>
      <c r="G1279" t="s">
        <v>1325</v>
      </c>
      <c r="H1279" t="s">
        <v>57</v>
      </c>
    </row>
    <row r="1280" spans="1:8" x14ac:dyDescent="0.35">
      <c r="A1280" t="s">
        <v>1326</v>
      </c>
      <c r="B1280" t="s">
        <v>51</v>
      </c>
      <c r="C1280" t="s">
        <v>1326</v>
      </c>
      <c r="D1280" t="s">
        <v>51</v>
      </c>
      <c r="E1280" t="s">
        <v>1326</v>
      </c>
      <c r="F1280" t="s">
        <v>51</v>
      </c>
      <c r="G1280" t="s">
        <v>1326</v>
      </c>
      <c r="H1280" t="s">
        <v>51</v>
      </c>
    </row>
    <row r="1281" spans="1:8" x14ac:dyDescent="0.35">
      <c r="A1281" t="s">
        <v>1327</v>
      </c>
      <c r="B1281" t="s">
        <v>44</v>
      </c>
      <c r="C1281" t="s">
        <v>1327</v>
      </c>
      <c r="D1281" t="s">
        <v>44</v>
      </c>
      <c r="E1281" t="s">
        <v>1327</v>
      </c>
      <c r="F1281" t="s">
        <v>44</v>
      </c>
      <c r="G1281" t="s">
        <v>1327</v>
      </c>
      <c r="H1281" t="s">
        <v>44</v>
      </c>
    </row>
    <row r="1282" spans="1:8" x14ac:dyDescent="0.35">
      <c r="A1282" t="s">
        <v>1328</v>
      </c>
      <c r="B1282" t="s">
        <v>53</v>
      </c>
      <c r="C1282" t="s">
        <v>1328</v>
      </c>
      <c r="D1282" t="s">
        <v>53</v>
      </c>
      <c r="E1282" t="s">
        <v>1328</v>
      </c>
      <c r="F1282" t="s">
        <v>53</v>
      </c>
      <c r="G1282" t="s">
        <v>1328</v>
      </c>
      <c r="H1282" t="s">
        <v>53</v>
      </c>
    </row>
    <row r="1283" spans="1:8" x14ac:dyDescent="0.35">
      <c r="A1283" t="s">
        <v>1329</v>
      </c>
      <c r="B1283" t="s">
        <v>47</v>
      </c>
      <c r="C1283" t="s">
        <v>1329</v>
      </c>
      <c r="D1283" t="s">
        <v>47</v>
      </c>
      <c r="E1283" t="s">
        <v>1329</v>
      </c>
      <c r="F1283" t="s">
        <v>47</v>
      </c>
      <c r="G1283" t="s">
        <v>1329</v>
      </c>
      <c r="H1283" t="s">
        <v>47</v>
      </c>
    </row>
    <row r="1284" spans="1:8" x14ac:dyDescent="0.35">
      <c r="A1284" t="s">
        <v>1330</v>
      </c>
      <c r="B1284" t="s">
        <v>57</v>
      </c>
      <c r="C1284" t="s">
        <v>1330</v>
      </c>
      <c r="D1284" t="s">
        <v>57</v>
      </c>
      <c r="E1284" t="s">
        <v>1330</v>
      </c>
      <c r="F1284" t="s">
        <v>57</v>
      </c>
      <c r="G1284" t="s">
        <v>1330</v>
      </c>
      <c r="H1284" t="s">
        <v>57</v>
      </c>
    </row>
    <row r="1285" spans="1:8" x14ac:dyDescent="0.35">
      <c r="A1285" t="s">
        <v>1331</v>
      </c>
      <c r="B1285" t="s">
        <v>47</v>
      </c>
      <c r="C1285" t="s">
        <v>1331</v>
      </c>
      <c r="D1285" t="s">
        <v>47</v>
      </c>
      <c r="E1285" t="s">
        <v>1331</v>
      </c>
      <c r="F1285" t="s">
        <v>47</v>
      </c>
      <c r="G1285" t="s">
        <v>1331</v>
      </c>
      <c r="H1285" t="s">
        <v>47</v>
      </c>
    </row>
    <row r="1286" spans="1:8" x14ac:dyDescent="0.35">
      <c r="A1286" t="s">
        <v>1332</v>
      </c>
      <c r="B1286" t="s">
        <v>44</v>
      </c>
      <c r="C1286" t="s">
        <v>1332</v>
      </c>
      <c r="D1286" t="s">
        <v>44</v>
      </c>
      <c r="E1286" t="s">
        <v>1332</v>
      </c>
      <c r="F1286" t="s">
        <v>44</v>
      </c>
      <c r="G1286" t="s">
        <v>1332</v>
      </c>
      <c r="H1286" t="s">
        <v>44</v>
      </c>
    </row>
    <row r="1287" spans="1:8" x14ac:dyDescent="0.35">
      <c r="A1287" t="s">
        <v>1333</v>
      </c>
      <c r="B1287" t="s">
        <v>47</v>
      </c>
      <c r="C1287" t="s">
        <v>1333</v>
      </c>
      <c r="D1287" t="s">
        <v>47</v>
      </c>
      <c r="E1287" t="s">
        <v>1333</v>
      </c>
      <c r="F1287" t="s">
        <v>47</v>
      </c>
      <c r="G1287" t="s">
        <v>1333</v>
      </c>
      <c r="H1287" t="s">
        <v>47</v>
      </c>
    </row>
    <row r="1288" spans="1:8" x14ac:dyDescent="0.35">
      <c r="A1288" t="s">
        <v>1334</v>
      </c>
      <c r="B1288" t="s">
        <v>47</v>
      </c>
      <c r="C1288" t="s">
        <v>1334</v>
      </c>
      <c r="D1288" t="s">
        <v>47</v>
      </c>
      <c r="E1288" t="s">
        <v>1334</v>
      </c>
      <c r="F1288" t="s">
        <v>47</v>
      </c>
      <c r="G1288" t="s">
        <v>1334</v>
      </c>
      <c r="H1288" t="s">
        <v>47</v>
      </c>
    </row>
    <row r="1289" spans="1:8" x14ac:dyDescent="0.35">
      <c r="A1289" t="s">
        <v>1335</v>
      </c>
      <c r="B1289" t="s">
        <v>53</v>
      </c>
      <c r="C1289" t="s">
        <v>1335</v>
      </c>
      <c r="D1289" t="s">
        <v>53</v>
      </c>
      <c r="E1289" t="s">
        <v>1335</v>
      </c>
      <c r="F1289" t="s">
        <v>53</v>
      </c>
      <c r="G1289" t="s">
        <v>1335</v>
      </c>
      <c r="H1289" t="s">
        <v>53</v>
      </c>
    </row>
    <row r="1290" spans="1:8" x14ac:dyDescent="0.35">
      <c r="A1290" t="s">
        <v>1336</v>
      </c>
      <c r="B1290" t="s">
        <v>47</v>
      </c>
      <c r="C1290" t="s">
        <v>1336</v>
      </c>
      <c r="D1290" t="s">
        <v>47</v>
      </c>
      <c r="E1290" t="s">
        <v>1336</v>
      </c>
      <c r="F1290" t="s">
        <v>47</v>
      </c>
      <c r="G1290" t="s">
        <v>1336</v>
      </c>
      <c r="H1290" t="s">
        <v>47</v>
      </c>
    </row>
    <row r="1291" spans="1:8" x14ac:dyDescent="0.35">
      <c r="A1291" t="s">
        <v>1337</v>
      </c>
      <c r="B1291" t="s">
        <v>53</v>
      </c>
      <c r="C1291" t="s">
        <v>1337</v>
      </c>
      <c r="D1291" t="s">
        <v>53</v>
      </c>
      <c r="E1291" t="s">
        <v>1337</v>
      </c>
      <c r="F1291" t="s">
        <v>53</v>
      </c>
      <c r="G1291" t="s">
        <v>1337</v>
      </c>
      <c r="H1291" t="s">
        <v>53</v>
      </c>
    </row>
    <row r="1292" spans="1:8" x14ac:dyDescent="0.35">
      <c r="A1292" t="s">
        <v>1338</v>
      </c>
      <c r="B1292" t="s">
        <v>51</v>
      </c>
      <c r="C1292" t="s">
        <v>1338</v>
      </c>
      <c r="D1292" t="s">
        <v>51</v>
      </c>
      <c r="E1292" t="s">
        <v>1338</v>
      </c>
      <c r="F1292" t="s">
        <v>51</v>
      </c>
      <c r="G1292" t="s">
        <v>1338</v>
      </c>
      <c r="H1292" t="s">
        <v>51</v>
      </c>
    </row>
    <row r="1293" spans="1:8" x14ac:dyDescent="0.35">
      <c r="A1293" t="s">
        <v>1339</v>
      </c>
      <c r="B1293" t="s">
        <v>53</v>
      </c>
      <c r="C1293" t="s">
        <v>1339</v>
      </c>
      <c r="D1293" t="s">
        <v>53</v>
      </c>
      <c r="E1293" t="s">
        <v>1339</v>
      </c>
      <c r="F1293" t="s">
        <v>53</v>
      </c>
      <c r="G1293" t="s">
        <v>1339</v>
      </c>
      <c r="H1293" t="s">
        <v>53</v>
      </c>
    </row>
    <row r="1294" spans="1:8" x14ac:dyDescent="0.35">
      <c r="A1294" t="s">
        <v>1340</v>
      </c>
      <c r="B1294" t="s">
        <v>51</v>
      </c>
      <c r="C1294" t="s">
        <v>1340</v>
      </c>
      <c r="D1294" t="s">
        <v>51</v>
      </c>
      <c r="E1294" t="s">
        <v>1340</v>
      </c>
      <c r="F1294" t="s">
        <v>51</v>
      </c>
      <c r="G1294" t="s">
        <v>1340</v>
      </c>
      <c r="H1294" t="s">
        <v>51</v>
      </c>
    </row>
    <row r="1295" spans="1:8" x14ac:dyDescent="0.35">
      <c r="A1295" t="s">
        <v>1341</v>
      </c>
      <c r="B1295" t="s">
        <v>44</v>
      </c>
      <c r="C1295" t="s">
        <v>1341</v>
      </c>
      <c r="D1295" t="s">
        <v>44</v>
      </c>
      <c r="E1295" t="s">
        <v>1341</v>
      </c>
      <c r="F1295" t="s">
        <v>44</v>
      </c>
      <c r="G1295" t="s">
        <v>1341</v>
      </c>
      <c r="H1295" t="s">
        <v>44</v>
      </c>
    </row>
    <row r="1296" spans="1:8" x14ac:dyDescent="0.35">
      <c r="A1296" t="s">
        <v>1342</v>
      </c>
      <c r="B1296" t="s">
        <v>51</v>
      </c>
      <c r="C1296" t="s">
        <v>1342</v>
      </c>
      <c r="D1296" t="s">
        <v>51</v>
      </c>
      <c r="E1296" t="s">
        <v>1342</v>
      </c>
      <c r="F1296" t="s">
        <v>51</v>
      </c>
      <c r="G1296" t="s">
        <v>1342</v>
      </c>
      <c r="H1296" t="s">
        <v>51</v>
      </c>
    </row>
    <row r="1297" spans="1:8" x14ac:dyDescent="0.35">
      <c r="A1297" t="s">
        <v>1343</v>
      </c>
      <c r="B1297" t="s">
        <v>53</v>
      </c>
      <c r="C1297" t="s">
        <v>1343</v>
      </c>
      <c r="D1297" t="s">
        <v>53</v>
      </c>
      <c r="E1297" t="s">
        <v>1343</v>
      </c>
      <c r="F1297" t="s">
        <v>53</v>
      </c>
      <c r="G1297" t="s">
        <v>1343</v>
      </c>
      <c r="H1297" t="s">
        <v>53</v>
      </c>
    </row>
    <row r="1298" spans="1:8" x14ac:dyDescent="0.35">
      <c r="A1298" t="s">
        <v>1344</v>
      </c>
      <c r="B1298" t="s">
        <v>51</v>
      </c>
      <c r="C1298" t="s">
        <v>1344</v>
      </c>
      <c r="D1298" t="s">
        <v>51</v>
      </c>
      <c r="E1298" t="s">
        <v>1344</v>
      </c>
      <c r="F1298" t="s">
        <v>51</v>
      </c>
      <c r="G1298" t="s">
        <v>1344</v>
      </c>
      <c r="H1298" t="s">
        <v>51</v>
      </c>
    </row>
    <row r="1299" spans="1:8" x14ac:dyDescent="0.35">
      <c r="A1299" t="s">
        <v>1345</v>
      </c>
      <c r="B1299" t="s">
        <v>51</v>
      </c>
      <c r="C1299" t="s">
        <v>1345</v>
      </c>
      <c r="D1299" t="s">
        <v>51</v>
      </c>
      <c r="E1299" t="s">
        <v>1345</v>
      </c>
      <c r="F1299" t="s">
        <v>51</v>
      </c>
      <c r="G1299" t="s">
        <v>1345</v>
      </c>
      <c r="H1299" t="s">
        <v>51</v>
      </c>
    </row>
    <row r="1300" spans="1:8" x14ac:dyDescent="0.35">
      <c r="A1300" t="s">
        <v>1346</v>
      </c>
      <c r="B1300" t="s">
        <v>47</v>
      </c>
      <c r="C1300" t="s">
        <v>1346</v>
      </c>
      <c r="D1300" t="s">
        <v>47</v>
      </c>
      <c r="E1300" t="s">
        <v>1346</v>
      </c>
      <c r="F1300" t="s">
        <v>47</v>
      </c>
      <c r="G1300" t="s">
        <v>1346</v>
      </c>
      <c r="H1300" t="s">
        <v>47</v>
      </c>
    </row>
    <row r="1301" spans="1:8" x14ac:dyDescent="0.35">
      <c r="A1301" t="s">
        <v>1347</v>
      </c>
      <c r="B1301" t="s">
        <v>44</v>
      </c>
      <c r="C1301" t="s">
        <v>1347</v>
      </c>
      <c r="D1301" t="s">
        <v>44</v>
      </c>
      <c r="E1301" t="s">
        <v>1347</v>
      </c>
      <c r="F1301" t="s">
        <v>44</v>
      </c>
      <c r="G1301" t="s">
        <v>1347</v>
      </c>
      <c r="H1301" t="s">
        <v>44</v>
      </c>
    </row>
    <row r="1302" spans="1:8" x14ac:dyDescent="0.35">
      <c r="A1302" t="s">
        <v>1348</v>
      </c>
      <c r="B1302" t="s">
        <v>53</v>
      </c>
      <c r="C1302" t="s">
        <v>1348</v>
      </c>
      <c r="D1302" t="s">
        <v>53</v>
      </c>
      <c r="E1302" t="s">
        <v>1348</v>
      </c>
      <c r="F1302" t="s">
        <v>53</v>
      </c>
      <c r="G1302" t="s">
        <v>1348</v>
      </c>
      <c r="H1302" t="s">
        <v>53</v>
      </c>
    </row>
    <row r="1303" spans="1:8" x14ac:dyDescent="0.35">
      <c r="A1303" t="s">
        <v>1349</v>
      </c>
      <c r="B1303" t="s">
        <v>47</v>
      </c>
      <c r="C1303" t="s">
        <v>1349</v>
      </c>
      <c r="D1303" t="s">
        <v>47</v>
      </c>
      <c r="E1303" t="s">
        <v>1349</v>
      </c>
      <c r="F1303" t="s">
        <v>47</v>
      </c>
      <c r="G1303" t="s">
        <v>1349</v>
      </c>
      <c r="H1303" t="s">
        <v>47</v>
      </c>
    </row>
    <row r="1304" spans="1:8" x14ac:dyDescent="0.35">
      <c r="A1304" t="s">
        <v>1350</v>
      </c>
      <c r="B1304" t="s">
        <v>47</v>
      </c>
      <c r="C1304" t="s">
        <v>1350</v>
      </c>
      <c r="D1304" t="s">
        <v>47</v>
      </c>
      <c r="E1304" t="s">
        <v>1350</v>
      </c>
      <c r="F1304" t="s">
        <v>47</v>
      </c>
      <c r="G1304" t="s">
        <v>1350</v>
      </c>
      <c r="H1304" t="s">
        <v>47</v>
      </c>
    </row>
    <row r="1305" spans="1:8" x14ac:dyDescent="0.35">
      <c r="A1305" t="s">
        <v>1351</v>
      </c>
      <c r="B1305" t="s">
        <v>51</v>
      </c>
      <c r="C1305" t="s">
        <v>1351</v>
      </c>
      <c r="D1305" t="s">
        <v>51</v>
      </c>
      <c r="E1305" t="s">
        <v>1351</v>
      </c>
      <c r="F1305" t="s">
        <v>51</v>
      </c>
      <c r="G1305" t="s">
        <v>1351</v>
      </c>
      <c r="H1305" t="s">
        <v>51</v>
      </c>
    </row>
    <row r="1306" spans="1:8" x14ac:dyDescent="0.35">
      <c r="A1306" t="s">
        <v>1352</v>
      </c>
      <c r="B1306" t="s">
        <v>51</v>
      </c>
      <c r="C1306" t="s">
        <v>1352</v>
      </c>
      <c r="D1306" t="s">
        <v>51</v>
      </c>
      <c r="E1306" t="s">
        <v>1352</v>
      </c>
      <c r="F1306" t="s">
        <v>51</v>
      </c>
      <c r="G1306" t="s">
        <v>1352</v>
      </c>
      <c r="H1306" t="s">
        <v>51</v>
      </c>
    </row>
    <row r="1307" spans="1:8" x14ac:dyDescent="0.35">
      <c r="A1307" t="s">
        <v>1353</v>
      </c>
      <c r="B1307" t="s">
        <v>47</v>
      </c>
      <c r="C1307" t="s">
        <v>1353</v>
      </c>
      <c r="D1307" t="s">
        <v>47</v>
      </c>
      <c r="E1307" t="s">
        <v>1353</v>
      </c>
      <c r="F1307" t="s">
        <v>47</v>
      </c>
      <c r="G1307" t="s">
        <v>1353</v>
      </c>
      <c r="H1307" t="s">
        <v>47</v>
      </c>
    </row>
    <row r="1308" spans="1:8" x14ac:dyDescent="0.35">
      <c r="A1308" t="s">
        <v>1354</v>
      </c>
      <c r="B1308" t="s">
        <v>47</v>
      </c>
      <c r="C1308" t="s">
        <v>1354</v>
      </c>
      <c r="D1308" t="s">
        <v>47</v>
      </c>
      <c r="E1308" t="s">
        <v>1354</v>
      </c>
      <c r="F1308" t="s">
        <v>47</v>
      </c>
      <c r="G1308" t="s">
        <v>1354</v>
      </c>
      <c r="H1308" t="s">
        <v>47</v>
      </c>
    </row>
    <row r="1309" spans="1:8" x14ac:dyDescent="0.35">
      <c r="A1309" t="s">
        <v>1355</v>
      </c>
      <c r="B1309" t="s">
        <v>44</v>
      </c>
      <c r="C1309" t="s">
        <v>1355</v>
      </c>
      <c r="D1309" t="s">
        <v>44</v>
      </c>
      <c r="E1309" t="s">
        <v>1355</v>
      </c>
      <c r="F1309" t="s">
        <v>44</v>
      </c>
      <c r="G1309" t="s">
        <v>1355</v>
      </c>
      <c r="H1309" t="s">
        <v>44</v>
      </c>
    </row>
    <row r="1310" spans="1:8" x14ac:dyDescent="0.35">
      <c r="A1310" t="s">
        <v>1356</v>
      </c>
      <c r="B1310" t="s">
        <v>47</v>
      </c>
      <c r="C1310" t="s">
        <v>1356</v>
      </c>
      <c r="D1310" t="s">
        <v>47</v>
      </c>
      <c r="E1310" t="s">
        <v>1356</v>
      </c>
      <c r="F1310" t="s">
        <v>47</v>
      </c>
      <c r="G1310" t="s">
        <v>1356</v>
      </c>
      <c r="H1310" t="s">
        <v>47</v>
      </c>
    </row>
    <row r="1311" spans="1:8" x14ac:dyDescent="0.35">
      <c r="A1311" t="s">
        <v>1357</v>
      </c>
      <c r="B1311" t="s">
        <v>44</v>
      </c>
      <c r="C1311" t="s">
        <v>1357</v>
      </c>
      <c r="D1311" t="s">
        <v>44</v>
      </c>
      <c r="E1311" t="s">
        <v>1357</v>
      </c>
      <c r="F1311" t="s">
        <v>44</v>
      </c>
      <c r="G1311" t="s">
        <v>1357</v>
      </c>
      <c r="H1311" t="s">
        <v>44</v>
      </c>
    </row>
    <row r="1312" spans="1:8" x14ac:dyDescent="0.35">
      <c r="A1312" t="s">
        <v>1358</v>
      </c>
      <c r="B1312" t="s">
        <v>44</v>
      </c>
      <c r="C1312" t="s">
        <v>1358</v>
      </c>
      <c r="D1312" t="s">
        <v>44</v>
      </c>
      <c r="E1312" t="s">
        <v>1358</v>
      </c>
      <c r="F1312" t="s">
        <v>44</v>
      </c>
      <c r="G1312" t="s">
        <v>1358</v>
      </c>
      <c r="H1312" t="s">
        <v>44</v>
      </c>
    </row>
    <row r="1313" spans="1:8" x14ac:dyDescent="0.35">
      <c r="A1313" t="s">
        <v>1359</v>
      </c>
      <c r="B1313" t="s">
        <v>47</v>
      </c>
      <c r="C1313" t="s">
        <v>1359</v>
      </c>
      <c r="D1313" t="s">
        <v>47</v>
      </c>
      <c r="E1313" t="s">
        <v>1359</v>
      </c>
      <c r="F1313" t="s">
        <v>47</v>
      </c>
      <c r="G1313" t="s">
        <v>1359</v>
      </c>
      <c r="H1313" t="s">
        <v>47</v>
      </c>
    </row>
    <row r="1314" spans="1:8" x14ac:dyDescent="0.35">
      <c r="A1314" t="s">
        <v>1360</v>
      </c>
      <c r="B1314" t="s">
        <v>51</v>
      </c>
      <c r="C1314" t="s">
        <v>1360</v>
      </c>
      <c r="D1314" t="s">
        <v>51</v>
      </c>
      <c r="E1314" t="s">
        <v>1360</v>
      </c>
      <c r="F1314" t="s">
        <v>51</v>
      </c>
      <c r="G1314" t="s">
        <v>1360</v>
      </c>
      <c r="H1314" t="s">
        <v>51</v>
      </c>
    </row>
    <row r="1315" spans="1:8" x14ac:dyDescent="0.35">
      <c r="A1315" t="s">
        <v>1361</v>
      </c>
      <c r="B1315" t="s">
        <v>53</v>
      </c>
      <c r="C1315" t="s">
        <v>1361</v>
      </c>
      <c r="D1315" t="s">
        <v>53</v>
      </c>
      <c r="E1315" t="s">
        <v>1361</v>
      </c>
      <c r="F1315" t="s">
        <v>53</v>
      </c>
      <c r="G1315" t="s">
        <v>1361</v>
      </c>
      <c r="H1315" t="s">
        <v>53</v>
      </c>
    </row>
    <row r="1316" spans="1:8" x14ac:dyDescent="0.35">
      <c r="A1316" t="s">
        <v>1362</v>
      </c>
      <c r="B1316" t="s">
        <v>53</v>
      </c>
      <c r="C1316" t="s">
        <v>1362</v>
      </c>
      <c r="D1316" t="s">
        <v>53</v>
      </c>
      <c r="E1316" t="s">
        <v>1362</v>
      </c>
      <c r="F1316" t="s">
        <v>53</v>
      </c>
      <c r="G1316" t="s">
        <v>1362</v>
      </c>
      <c r="H1316" t="s">
        <v>53</v>
      </c>
    </row>
    <row r="1317" spans="1:8" x14ac:dyDescent="0.35">
      <c r="A1317" t="s">
        <v>1363</v>
      </c>
      <c r="B1317" t="s">
        <v>44</v>
      </c>
      <c r="C1317" t="s">
        <v>1363</v>
      </c>
      <c r="D1317" t="s">
        <v>44</v>
      </c>
      <c r="E1317" t="s">
        <v>1363</v>
      </c>
      <c r="F1317" t="s">
        <v>44</v>
      </c>
      <c r="G1317" t="s">
        <v>1363</v>
      </c>
      <c r="H1317" t="s">
        <v>44</v>
      </c>
    </row>
    <row r="1318" spans="1:8" x14ac:dyDescent="0.35">
      <c r="A1318" t="s">
        <v>1364</v>
      </c>
      <c r="B1318" t="s">
        <v>51</v>
      </c>
      <c r="C1318" t="s">
        <v>1364</v>
      </c>
      <c r="D1318" t="s">
        <v>51</v>
      </c>
      <c r="E1318" t="s">
        <v>1364</v>
      </c>
      <c r="F1318" t="s">
        <v>51</v>
      </c>
      <c r="G1318" t="s">
        <v>1364</v>
      </c>
      <c r="H1318" t="s">
        <v>51</v>
      </c>
    </row>
    <row r="1319" spans="1:8" x14ac:dyDescent="0.35">
      <c r="A1319" t="s">
        <v>1365</v>
      </c>
      <c r="B1319" t="s">
        <v>47</v>
      </c>
      <c r="C1319" t="s">
        <v>1365</v>
      </c>
      <c r="D1319" t="s">
        <v>47</v>
      </c>
      <c r="E1319" t="s">
        <v>1365</v>
      </c>
      <c r="F1319" t="s">
        <v>47</v>
      </c>
      <c r="G1319" t="s">
        <v>1365</v>
      </c>
      <c r="H1319" t="s">
        <v>47</v>
      </c>
    </row>
    <row r="1320" spans="1:8" x14ac:dyDescent="0.35">
      <c r="A1320" t="s">
        <v>1366</v>
      </c>
      <c r="B1320" t="s">
        <v>53</v>
      </c>
      <c r="C1320" t="s">
        <v>1366</v>
      </c>
      <c r="D1320" t="s">
        <v>53</v>
      </c>
      <c r="E1320" t="s">
        <v>1366</v>
      </c>
      <c r="F1320" t="s">
        <v>53</v>
      </c>
      <c r="G1320" t="s">
        <v>1366</v>
      </c>
      <c r="H1320" t="s">
        <v>53</v>
      </c>
    </row>
    <row r="1321" spans="1:8" x14ac:dyDescent="0.35">
      <c r="A1321" t="s">
        <v>1367</v>
      </c>
      <c r="B1321" t="s">
        <v>47</v>
      </c>
      <c r="C1321" t="s">
        <v>1367</v>
      </c>
      <c r="D1321" t="s">
        <v>47</v>
      </c>
      <c r="E1321" t="s">
        <v>1367</v>
      </c>
      <c r="F1321" t="s">
        <v>47</v>
      </c>
      <c r="G1321" t="s">
        <v>1367</v>
      </c>
      <c r="H1321" t="s">
        <v>47</v>
      </c>
    </row>
    <row r="1322" spans="1:8" x14ac:dyDescent="0.35">
      <c r="A1322" t="s">
        <v>1368</v>
      </c>
      <c r="B1322" t="s">
        <v>51</v>
      </c>
      <c r="C1322" t="s">
        <v>1368</v>
      </c>
      <c r="D1322" t="s">
        <v>51</v>
      </c>
      <c r="E1322" t="s">
        <v>1368</v>
      </c>
      <c r="F1322" t="s">
        <v>51</v>
      </c>
      <c r="G1322" t="s">
        <v>1368</v>
      </c>
      <c r="H1322" t="s">
        <v>51</v>
      </c>
    </row>
    <row r="1323" spans="1:8" x14ac:dyDescent="0.35">
      <c r="A1323" t="s">
        <v>1369</v>
      </c>
      <c r="B1323" t="s">
        <v>44</v>
      </c>
      <c r="C1323" t="s">
        <v>1369</v>
      </c>
      <c r="D1323" t="s">
        <v>44</v>
      </c>
      <c r="E1323" t="s">
        <v>1369</v>
      </c>
      <c r="F1323" t="s">
        <v>44</v>
      </c>
      <c r="G1323" t="s">
        <v>1369</v>
      </c>
      <c r="H1323" t="s">
        <v>44</v>
      </c>
    </row>
    <row r="1324" spans="1:8" x14ac:dyDescent="0.35">
      <c r="A1324" t="s">
        <v>1370</v>
      </c>
      <c r="B1324" t="s">
        <v>51</v>
      </c>
      <c r="C1324" t="s">
        <v>1370</v>
      </c>
      <c r="D1324" t="s">
        <v>51</v>
      </c>
      <c r="E1324" t="s">
        <v>1370</v>
      </c>
      <c r="F1324" t="s">
        <v>51</v>
      </c>
      <c r="G1324" t="s">
        <v>1370</v>
      </c>
      <c r="H1324" t="s">
        <v>51</v>
      </c>
    </row>
    <row r="1325" spans="1:8" x14ac:dyDescent="0.35">
      <c r="A1325" t="s">
        <v>1371</v>
      </c>
      <c r="B1325" t="s">
        <v>51</v>
      </c>
      <c r="C1325" t="s">
        <v>1371</v>
      </c>
      <c r="D1325" t="s">
        <v>51</v>
      </c>
      <c r="E1325" t="s">
        <v>1371</v>
      </c>
      <c r="F1325" t="s">
        <v>51</v>
      </c>
      <c r="G1325" t="s">
        <v>1371</v>
      </c>
      <c r="H1325" t="s">
        <v>51</v>
      </c>
    </row>
    <row r="1326" spans="1:8" x14ac:dyDescent="0.35">
      <c r="A1326" t="s">
        <v>1372</v>
      </c>
      <c r="B1326" t="s">
        <v>57</v>
      </c>
      <c r="C1326" t="s">
        <v>1372</v>
      </c>
      <c r="D1326" t="s">
        <v>57</v>
      </c>
      <c r="E1326" t="s">
        <v>1372</v>
      </c>
      <c r="F1326" t="s">
        <v>57</v>
      </c>
      <c r="G1326" t="s">
        <v>1372</v>
      </c>
      <c r="H1326" t="s">
        <v>57</v>
      </c>
    </row>
    <row r="1327" spans="1:8" x14ac:dyDescent="0.35">
      <c r="A1327" t="s">
        <v>1373</v>
      </c>
      <c r="B1327" t="s">
        <v>44</v>
      </c>
      <c r="C1327" t="s">
        <v>1373</v>
      </c>
      <c r="D1327" t="s">
        <v>44</v>
      </c>
      <c r="E1327" t="s">
        <v>1373</v>
      </c>
      <c r="F1327" t="s">
        <v>44</v>
      </c>
      <c r="G1327" t="s">
        <v>1373</v>
      </c>
      <c r="H1327" t="s">
        <v>44</v>
      </c>
    </row>
    <row r="1328" spans="1:8" x14ac:dyDescent="0.35">
      <c r="A1328" t="s">
        <v>1374</v>
      </c>
      <c r="B1328" t="s">
        <v>51</v>
      </c>
      <c r="C1328" t="s">
        <v>1374</v>
      </c>
      <c r="D1328" t="s">
        <v>51</v>
      </c>
      <c r="E1328" t="s">
        <v>1374</v>
      </c>
      <c r="F1328" t="s">
        <v>51</v>
      </c>
      <c r="G1328" t="s">
        <v>1374</v>
      </c>
      <c r="H1328" t="s">
        <v>51</v>
      </c>
    </row>
    <row r="1329" spans="1:8" x14ac:dyDescent="0.35">
      <c r="A1329" t="s">
        <v>1375</v>
      </c>
      <c r="B1329" t="s">
        <v>51</v>
      </c>
      <c r="C1329" t="s">
        <v>1375</v>
      </c>
      <c r="D1329" t="s">
        <v>51</v>
      </c>
      <c r="E1329" t="s">
        <v>1375</v>
      </c>
      <c r="F1329" t="s">
        <v>51</v>
      </c>
      <c r="G1329" t="s">
        <v>1375</v>
      </c>
      <c r="H1329" t="s">
        <v>51</v>
      </c>
    </row>
    <row r="1330" spans="1:8" x14ac:dyDescent="0.35">
      <c r="A1330" t="s">
        <v>1376</v>
      </c>
      <c r="B1330" t="s">
        <v>57</v>
      </c>
      <c r="C1330" t="s">
        <v>1376</v>
      </c>
      <c r="D1330" t="s">
        <v>57</v>
      </c>
      <c r="E1330" t="s">
        <v>1376</v>
      </c>
      <c r="F1330" t="s">
        <v>57</v>
      </c>
      <c r="G1330" t="s">
        <v>1376</v>
      </c>
      <c r="H1330" t="s">
        <v>57</v>
      </c>
    </row>
    <row r="1331" spans="1:8" x14ac:dyDescent="0.35">
      <c r="A1331" t="s">
        <v>1377</v>
      </c>
      <c r="B1331" t="s">
        <v>47</v>
      </c>
      <c r="C1331" t="s">
        <v>1377</v>
      </c>
      <c r="D1331" t="s">
        <v>47</v>
      </c>
      <c r="E1331" t="s">
        <v>1377</v>
      </c>
      <c r="F1331" t="s">
        <v>47</v>
      </c>
      <c r="G1331" t="s">
        <v>1377</v>
      </c>
      <c r="H1331" t="s">
        <v>47</v>
      </c>
    </row>
    <row r="1332" spans="1:8" x14ac:dyDescent="0.35">
      <c r="A1332" t="s">
        <v>1378</v>
      </c>
      <c r="B1332" t="s">
        <v>51</v>
      </c>
      <c r="C1332" t="s">
        <v>1378</v>
      </c>
      <c r="D1332" t="s">
        <v>51</v>
      </c>
      <c r="E1332" t="s">
        <v>1378</v>
      </c>
      <c r="F1332" t="s">
        <v>51</v>
      </c>
      <c r="G1332" t="s">
        <v>1378</v>
      </c>
      <c r="H1332" t="s">
        <v>51</v>
      </c>
    </row>
    <row r="1333" spans="1:8" x14ac:dyDescent="0.35">
      <c r="A1333" t="s">
        <v>1379</v>
      </c>
      <c r="B1333" t="s">
        <v>47</v>
      </c>
      <c r="C1333" t="s">
        <v>1379</v>
      </c>
      <c r="D1333" t="s">
        <v>47</v>
      </c>
      <c r="E1333" t="s">
        <v>1379</v>
      </c>
      <c r="F1333" t="s">
        <v>47</v>
      </c>
      <c r="G1333" t="s">
        <v>1379</v>
      </c>
      <c r="H1333" t="s">
        <v>47</v>
      </c>
    </row>
    <row r="1334" spans="1:8" x14ac:dyDescent="0.35">
      <c r="A1334" t="s">
        <v>1380</v>
      </c>
      <c r="B1334" t="s">
        <v>44</v>
      </c>
      <c r="C1334" t="s">
        <v>1380</v>
      </c>
      <c r="D1334" t="s">
        <v>44</v>
      </c>
      <c r="E1334" t="s">
        <v>1380</v>
      </c>
      <c r="F1334" t="s">
        <v>44</v>
      </c>
      <c r="G1334" t="s">
        <v>1380</v>
      </c>
      <c r="H1334" t="s">
        <v>44</v>
      </c>
    </row>
    <row r="1335" spans="1:8" x14ac:dyDescent="0.35">
      <c r="A1335" t="s">
        <v>1381</v>
      </c>
      <c r="B1335" t="s">
        <v>51</v>
      </c>
      <c r="C1335" t="s">
        <v>1381</v>
      </c>
      <c r="D1335" t="s">
        <v>51</v>
      </c>
      <c r="E1335" t="s">
        <v>1381</v>
      </c>
      <c r="F1335" t="s">
        <v>51</v>
      </c>
      <c r="G1335" t="s">
        <v>1381</v>
      </c>
      <c r="H1335" t="s">
        <v>51</v>
      </c>
    </row>
    <row r="1336" spans="1:8" x14ac:dyDescent="0.35">
      <c r="A1336" t="s">
        <v>1382</v>
      </c>
      <c r="B1336" t="s">
        <v>44</v>
      </c>
      <c r="C1336" t="s">
        <v>1382</v>
      </c>
      <c r="D1336" t="s">
        <v>44</v>
      </c>
      <c r="E1336" t="s">
        <v>1382</v>
      </c>
      <c r="F1336" t="s">
        <v>44</v>
      </c>
      <c r="G1336" t="s">
        <v>1382</v>
      </c>
      <c r="H1336" t="s">
        <v>44</v>
      </c>
    </row>
    <row r="1337" spans="1:8" x14ac:dyDescent="0.35">
      <c r="A1337" t="s">
        <v>1383</v>
      </c>
      <c r="B1337" t="s">
        <v>47</v>
      </c>
      <c r="C1337" t="s">
        <v>1383</v>
      </c>
      <c r="D1337" t="s">
        <v>47</v>
      </c>
      <c r="E1337" t="s">
        <v>1383</v>
      </c>
      <c r="F1337" t="s">
        <v>47</v>
      </c>
      <c r="G1337" t="s">
        <v>1383</v>
      </c>
      <c r="H1337" t="s">
        <v>47</v>
      </c>
    </row>
    <row r="1338" spans="1:8" x14ac:dyDescent="0.35">
      <c r="A1338" t="s">
        <v>1384</v>
      </c>
      <c r="B1338" t="s">
        <v>51</v>
      </c>
      <c r="C1338" t="s">
        <v>1384</v>
      </c>
      <c r="D1338" t="s">
        <v>51</v>
      </c>
      <c r="E1338" t="s">
        <v>1384</v>
      </c>
      <c r="F1338" t="s">
        <v>51</v>
      </c>
      <c r="G1338" t="s">
        <v>1384</v>
      </c>
      <c r="H1338" t="s">
        <v>51</v>
      </c>
    </row>
    <row r="1339" spans="1:8" x14ac:dyDescent="0.35">
      <c r="A1339" t="s">
        <v>1385</v>
      </c>
      <c r="B1339" t="s">
        <v>44</v>
      </c>
      <c r="C1339" t="s">
        <v>1385</v>
      </c>
      <c r="D1339" t="s">
        <v>44</v>
      </c>
      <c r="E1339" t="s">
        <v>1385</v>
      </c>
      <c r="F1339" t="s">
        <v>44</v>
      </c>
      <c r="G1339" t="s">
        <v>1385</v>
      </c>
      <c r="H1339" t="s">
        <v>44</v>
      </c>
    </row>
    <row r="1340" spans="1:8" x14ac:dyDescent="0.35">
      <c r="A1340" t="s">
        <v>1386</v>
      </c>
      <c r="B1340" t="s">
        <v>47</v>
      </c>
      <c r="C1340" t="s">
        <v>1386</v>
      </c>
      <c r="D1340" t="s">
        <v>47</v>
      </c>
      <c r="E1340" t="s">
        <v>1386</v>
      </c>
      <c r="F1340" t="s">
        <v>47</v>
      </c>
      <c r="G1340" t="s">
        <v>1386</v>
      </c>
      <c r="H1340" t="s">
        <v>47</v>
      </c>
    </row>
    <row r="1341" spans="1:8" x14ac:dyDescent="0.35">
      <c r="A1341" t="s">
        <v>1387</v>
      </c>
      <c r="B1341" t="s">
        <v>51</v>
      </c>
      <c r="C1341" t="s">
        <v>1387</v>
      </c>
      <c r="D1341" t="s">
        <v>51</v>
      </c>
      <c r="E1341" t="s">
        <v>1387</v>
      </c>
      <c r="F1341" t="s">
        <v>51</v>
      </c>
      <c r="G1341" t="s">
        <v>1387</v>
      </c>
      <c r="H1341" t="s">
        <v>51</v>
      </c>
    </row>
    <row r="1342" spans="1:8" x14ac:dyDescent="0.35">
      <c r="A1342" t="s">
        <v>1388</v>
      </c>
      <c r="B1342" t="s">
        <v>44</v>
      </c>
      <c r="C1342" t="s">
        <v>1388</v>
      </c>
      <c r="D1342" t="s">
        <v>44</v>
      </c>
      <c r="E1342" t="s">
        <v>1388</v>
      </c>
      <c r="F1342" t="s">
        <v>44</v>
      </c>
      <c r="G1342" t="s">
        <v>1388</v>
      </c>
      <c r="H1342" t="s">
        <v>44</v>
      </c>
    </row>
    <row r="1343" spans="1:8" x14ac:dyDescent="0.35">
      <c r="A1343" t="s">
        <v>1389</v>
      </c>
      <c r="B1343" t="s">
        <v>44</v>
      </c>
      <c r="C1343" t="s">
        <v>1389</v>
      </c>
      <c r="D1343" t="s">
        <v>44</v>
      </c>
      <c r="E1343" t="s">
        <v>1389</v>
      </c>
      <c r="F1343" t="s">
        <v>44</v>
      </c>
      <c r="G1343" t="s">
        <v>1389</v>
      </c>
      <c r="H1343" t="s">
        <v>44</v>
      </c>
    </row>
    <row r="1344" spans="1:8" x14ac:dyDescent="0.35">
      <c r="A1344" t="s">
        <v>1390</v>
      </c>
      <c r="B1344" t="s">
        <v>44</v>
      </c>
      <c r="C1344" t="s">
        <v>1390</v>
      </c>
      <c r="D1344" t="s">
        <v>44</v>
      </c>
      <c r="E1344" t="s">
        <v>1390</v>
      </c>
      <c r="F1344" t="s">
        <v>44</v>
      </c>
      <c r="G1344" t="s">
        <v>1390</v>
      </c>
      <c r="H1344" t="s">
        <v>44</v>
      </c>
    </row>
    <row r="1345" spans="1:8" x14ac:dyDescent="0.35">
      <c r="A1345" t="s">
        <v>1391</v>
      </c>
      <c r="B1345" t="s">
        <v>51</v>
      </c>
      <c r="C1345" t="s">
        <v>1391</v>
      </c>
      <c r="D1345" t="s">
        <v>51</v>
      </c>
      <c r="E1345" t="s">
        <v>1391</v>
      </c>
      <c r="F1345" t="s">
        <v>51</v>
      </c>
      <c r="G1345" t="s">
        <v>1391</v>
      </c>
      <c r="H1345" t="s">
        <v>51</v>
      </c>
    </row>
    <row r="1346" spans="1:8" x14ac:dyDescent="0.35">
      <c r="A1346" t="s">
        <v>1392</v>
      </c>
      <c r="B1346" t="s">
        <v>53</v>
      </c>
      <c r="C1346" t="s">
        <v>1392</v>
      </c>
      <c r="D1346" t="s">
        <v>53</v>
      </c>
      <c r="E1346" t="s">
        <v>1392</v>
      </c>
      <c r="F1346" t="s">
        <v>53</v>
      </c>
      <c r="G1346" t="s">
        <v>1392</v>
      </c>
      <c r="H1346" t="s">
        <v>53</v>
      </c>
    </row>
    <row r="1347" spans="1:8" x14ac:dyDescent="0.35">
      <c r="A1347" t="s">
        <v>1393</v>
      </c>
      <c r="B1347" t="s">
        <v>44</v>
      </c>
      <c r="C1347" t="s">
        <v>1393</v>
      </c>
      <c r="D1347" t="s">
        <v>44</v>
      </c>
      <c r="E1347" t="s">
        <v>1393</v>
      </c>
      <c r="F1347" t="s">
        <v>44</v>
      </c>
      <c r="G1347" t="s">
        <v>1393</v>
      </c>
      <c r="H1347" t="s">
        <v>44</v>
      </c>
    </row>
    <row r="1348" spans="1:8" x14ac:dyDescent="0.35">
      <c r="A1348" t="s">
        <v>1394</v>
      </c>
      <c r="B1348" t="s">
        <v>47</v>
      </c>
      <c r="C1348" t="s">
        <v>1394</v>
      </c>
      <c r="D1348" t="s">
        <v>47</v>
      </c>
      <c r="E1348" t="s">
        <v>1394</v>
      </c>
      <c r="F1348" t="s">
        <v>47</v>
      </c>
      <c r="G1348" t="s">
        <v>1394</v>
      </c>
      <c r="H1348" t="s">
        <v>47</v>
      </c>
    </row>
    <row r="1349" spans="1:8" x14ac:dyDescent="0.35">
      <c r="A1349" t="s">
        <v>1395</v>
      </c>
      <c r="B1349" t="s">
        <v>47</v>
      </c>
      <c r="C1349" t="s">
        <v>1395</v>
      </c>
      <c r="D1349" t="s">
        <v>47</v>
      </c>
      <c r="E1349" t="s">
        <v>1395</v>
      </c>
      <c r="F1349" t="s">
        <v>47</v>
      </c>
      <c r="G1349" t="s">
        <v>1395</v>
      </c>
      <c r="H1349" t="s">
        <v>47</v>
      </c>
    </row>
    <row r="1350" spans="1:8" x14ac:dyDescent="0.35">
      <c r="A1350" t="s">
        <v>1396</v>
      </c>
      <c r="B1350" t="s">
        <v>51</v>
      </c>
      <c r="C1350" t="s">
        <v>1396</v>
      </c>
      <c r="D1350" t="s">
        <v>51</v>
      </c>
      <c r="E1350" t="s">
        <v>1396</v>
      </c>
      <c r="F1350" t="s">
        <v>51</v>
      </c>
      <c r="G1350" t="s">
        <v>1396</v>
      </c>
      <c r="H1350" t="s">
        <v>51</v>
      </c>
    </row>
    <row r="1351" spans="1:8" x14ac:dyDescent="0.35">
      <c r="A1351" t="s">
        <v>1397</v>
      </c>
      <c r="B1351" t="s">
        <v>47</v>
      </c>
      <c r="C1351" t="s">
        <v>1397</v>
      </c>
      <c r="D1351" t="s">
        <v>47</v>
      </c>
      <c r="E1351" t="s">
        <v>1397</v>
      </c>
      <c r="F1351" t="s">
        <v>47</v>
      </c>
      <c r="G1351" t="s">
        <v>1397</v>
      </c>
      <c r="H1351" t="s">
        <v>47</v>
      </c>
    </row>
    <row r="1352" spans="1:8" x14ac:dyDescent="0.35">
      <c r="A1352" t="s">
        <v>1398</v>
      </c>
      <c r="B1352" t="s">
        <v>47</v>
      </c>
      <c r="C1352" t="s">
        <v>1398</v>
      </c>
      <c r="D1352" t="s">
        <v>47</v>
      </c>
      <c r="E1352" t="s">
        <v>1398</v>
      </c>
      <c r="F1352" t="s">
        <v>47</v>
      </c>
      <c r="G1352" t="s">
        <v>1398</v>
      </c>
      <c r="H1352" t="s">
        <v>47</v>
      </c>
    </row>
    <row r="1353" spans="1:8" x14ac:dyDescent="0.35">
      <c r="A1353" t="s">
        <v>1399</v>
      </c>
      <c r="B1353" t="s">
        <v>47</v>
      </c>
      <c r="C1353" t="s">
        <v>1399</v>
      </c>
      <c r="D1353" t="s">
        <v>47</v>
      </c>
      <c r="E1353" t="s">
        <v>1399</v>
      </c>
      <c r="F1353" t="s">
        <v>47</v>
      </c>
      <c r="G1353" t="s">
        <v>1399</v>
      </c>
      <c r="H1353" t="s">
        <v>47</v>
      </c>
    </row>
    <row r="1354" spans="1:8" x14ac:dyDescent="0.35">
      <c r="A1354" t="s">
        <v>1400</v>
      </c>
      <c r="B1354" t="s">
        <v>47</v>
      </c>
      <c r="C1354" t="s">
        <v>1400</v>
      </c>
      <c r="D1354" t="s">
        <v>47</v>
      </c>
      <c r="E1354" t="s">
        <v>1400</v>
      </c>
      <c r="F1354" t="s">
        <v>47</v>
      </c>
      <c r="G1354" t="s">
        <v>1400</v>
      </c>
      <c r="H1354" t="s">
        <v>47</v>
      </c>
    </row>
    <row r="1355" spans="1:8" x14ac:dyDescent="0.35">
      <c r="A1355" t="s">
        <v>1401</v>
      </c>
      <c r="B1355" t="s">
        <v>47</v>
      </c>
      <c r="C1355" t="s">
        <v>1401</v>
      </c>
      <c r="D1355" t="s">
        <v>47</v>
      </c>
      <c r="E1355" t="s">
        <v>1401</v>
      </c>
      <c r="F1355" t="s">
        <v>47</v>
      </c>
      <c r="G1355" t="s">
        <v>1401</v>
      </c>
      <c r="H1355" t="s">
        <v>47</v>
      </c>
    </row>
    <row r="1356" spans="1:8" x14ac:dyDescent="0.35">
      <c r="A1356" t="s">
        <v>1402</v>
      </c>
      <c r="B1356" t="s">
        <v>47</v>
      </c>
      <c r="C1356" t="s">
        <v>1402</v>
      </c>
      <c r="D1356" t="s">
        <v>47</v>
      </c>
      <c r="E1356" t="s">
        <v>1402</v>
      </c>
      <c r="F1356" t="s">
        <v>47</v>
      </c>
      <c r="G1356" t="s">
        <v>1402</v>
      </c>
      <c r="H1356" t="s">
        <v>47</v>
      </c>
    </row>
    <row r="1357" spans="1:8" x14ac:dyDescent="0.35">
      <c r="A1357" t="s">
        <v>1403</v>
      </c>
      <c r="B1357" t="s">
        <v>47</v>
      </c>
      <c r="C1357" t="s">
        <v>1403</v>
      </c>
      <c r="D1357" t="s">
        <v>47</v>
      </c>
      <c r="E1357" t="s">
        <v>1403</v>
      </c>
      <c r="F1357" t="s">
        <v>47</v>
      </c>
      <c r="G1357" t="s">
        <v>1403</v>
      </c>
      <c r="H1357" t="s">
        <v>47</v>
      </c>
    </row>
    <row r="1358" spans="1:8" x14ac:dyDescent="0.35">
      <c r="A1358" t="s">
        <v>1404</v>
      </c>
      <c r="B1358" t="s">
        <v>53</v>
      </c>
      <c r="C1358" t="s">
        <v>1404</v>
      </c>
      <c r="D1358" t="s">
        <v>53</v>
      </c>
      <c r="E1358" t="s">
        <v>1404</v>
      </c>
      <c r="F1358" t="s">
        <v>53</v>
      </c>
      <c r="G1358" t="s">
        <v>1404</v>
      </c>
      <c r="H1358" t="s">
        <v>53</v>
      </c>
    </row>
    <row r="1359" spans="1:8" x14ac:dyDescent="0.35">
      <c r="A1359" t="s">
        <v>1405</v>
      </c>
      <c r="B1359" t="s">
        <v>47</v>
      </c>
      <c r="C1359" t="s">
        <v>1405</v>
      </c>
      <c r="D1359" t="s">
        <v>47</v>
      </c>
      <c r="E1359" t="s">
        <v>1405</v>
      </c>
      <c r="F1359" t="s">
        <v>47</v>
      </c>
      <c r="G1359" t="s">
        <v>1405</v>
      </c>
      <c r="H1359" t="s">
        <v>47</v>
      </c>
    </row>
    <row r="1360" spans="1:8" x14ac:dyDescent="0.35">
      <c r="A1360" t="s">
        <v>1406</v>
      </c>
      <c r="B1360" t="s">
        <v>51</v>
      </c>
      <c r="C1360" t="s">
        <v>1406</v>
      </c>
      <c r="D1360" t="s">
        <v>51</v>
      </c>
      <c r="E1360" t="s">
        <v>1406</v>
      </c>
      <c r="F1360" t="s">
        <v>51</v>
      </c>
      <c r="G1360" t="s">
        <v>1406</v>
      </c>
      <c r="H1360" t="s">
        <v>51</v>
      </c>
    </row>
    <row r="1361" spans="1:8" x14ac:dyDescent="0.35">
      <c r="A1361" t="s">
        <v>1407</v>
      </c>
      <c r="B1361" t="s">
        <v>47</v>
      </c>
      <c r="C1361" t="s">
        <v>1407</v>
      </c>
      <c r="D1361" t="s">
        <v>47</v>
      </c>
      <c r="E1361" t="s">
        <v>1407</v>
      </c>
      <c r="F1361" t="s">
        <v>47</v>
      </c>
      <c r="G1361" t="s">
        <v>1407</v>
      </c>
      <c r="H1361" t="s">
        <v>47</v>
      </c>
    </row>
    <row r="1362" spans="1:8" x14ac:dyDescent="0.35">
      <c r="A1362" t="s">
        <v>1408</v>
      </c>
      <c r="B1362" t="s">
        <v>51</v>
      </c>
      <c r="C1362" t="s">
        <v>1408</v>
      </c>
      <c r="D1362" t="s">
        <v>51</v>
      </c>
      <c r="E1362" t="s">
        <v>1408</v>
      </c>
      <c r="F1362" t="s">
        <v>51</v>
      </c>
      <c r="G1362" t="s">
        <v>1408</v>
      </c>
      <c r="H1362" t="s">
        <v>51</v>
      </c>
    </row>
    <row r="1363" spans="1:8" x14ac:dyDescent="0.35">
      <c r="A1363" t="s">
        <v>1409</v>
      </c>
      <c r="B1363" t="s">
        <v>57</v>
      </c>
      <c r="C1363" t="s">
        <v>1409</v>
      </c>
      <c r="D1363" t="s">
        <v>57</v>
      </c>
      <c r="E1363" t="s">
        <v>1409</v>
      </c>
      <c r="F1363" t="s">
        <v>57</v>
      </c>
      <c r="G1363" t="s">
        <v>1409</v>
      </c>
      <c r="H1363" t="s">
        <v>57</v>
      </c>
    </row>
    <row r="1364" spans="1:8" x14ac:dyDescent="0.35">
      <c r="A1364" t="s">
        <v>1410</v>
      </c>
      <c r="B1364" t="s">
        <v>47</v>
      </c>
      <c r="C1364" t="s">
        <v>1410</v>
      </c>
      <c r="D1364" t="s">
        <v>47</v>
      </c>
      <c r="E1364" t="s">
        <v>1410</v>
      </c>
      <c r="F1364" t="s">
        <v>47</v>
      </c>
      <c r="G1364" t="s">
        <v>1410</v>
      </c>
      <c r="H1364" t="s">
        <v>47</v>
      </c>
    </row>
    <row r="1365" spans="1:8" x14ac:dyDescent="0.35">
      <c r="A1365" t="s">
        <v>1411</v>
      </c>
      <c r="B1365" t="s">
        <v>47</v>
      </c>
      <c r="C1365" t="s">
        <v>1411</v>
      </c>
      <c r="D1365" t="s">
        <v>47</v>
      </c>
      <c r="E1365" t="s">
        <v>1411</v>
      </c>
      <c r="F1365" t="s">
        <v>47</v>
      </c>
      <c r="G1365" t="s">
        <v>1411</v>
      </c>
      <c r="H1365" t="s">
        <v>47</v>
      </c>
    </row>
    <row r="1366" spans="1:8" x14ac:dyDescent="0.35">
      <c r="A1366" t="s">
        <v>1412</v>
      </c>
      <c r="B1366" t="s">
        <v>44</v>
      </c>
      <c r="C1366" t="s">
        <v>1412</v>
      </c>
      <c r="D1366" t="s">
        <v>44</v>
      </c>
      <c r="E1366" t="s">
        <v>1412</v>
      </c>
      <c r="F1366" t="s">
        <v>44</v>
      </c>
      <c r="G1366" t="s">
        <v>1412</v>
      </c>
      <c r="H1366" t="s">
        <v>44</v>
      </c>
    </row>
    <row r="1367" spans="1:8" x14ac:dyDescent="0.35">
      <c r="A1367" t="s">
        <v>1413</v>
      </c>
      <c r="B1367" t="s">
        <v>47</v>
      </c>
      <c r="C1367" t="s">
        <v>1413</v>
      </c>
      <c r="D1367" t="s">
        <v>47</v>
      </c>
      <c r="E1367" t="s">
        <v>1413</v>
      </c>
      <c r="F1367" t="s">
        <v>47</v>
      </c>
      <c r="G1367" t="s">
        <v>1413</v>
      </c>
      <c r="H1367" t="s">
        <v>47</v>
      </c>
    </row>
    <row r="1368" spans="1:8" x14ac:dyDescent="0.35">
      <c r="A1368" t="s">
        <v>1414</v>
      </c>
      <c r="B1368" t="s">
        <v>47</v>
      </c>
      <c r="C1368" t="s">
        <v>1414</v>
      </c>
      <c r="D1368" t="s">
        <v>47</v>
      </c>
      <c r="E1368" t="s">
        <v>1414</v>
      </c>
      <c r="F1368" t="s">
        <v>47</v>
      </c>
      <c r="G1368" t="s">
        <v>1414</v>
      </c>
      <c r="H1368" t="s">
        <v>47</v>
      </c>
    </row>
    <row r="1369" spans="1:8" x14ac:dyDescent="0.35">
      <c r="A1369" t="s">
        <v>1415</v>
      </c>
      <c r="B1369" t="s">
        <v>51</v>
      </c>
      <c r="C1369" t="s">
        <v>1415</v>
      </c>
      <c r="D1369" t="s">
        <v>51</v>
      </c>
      <c r="E1369" t="s">
        <v>1415</v>
      </c>
      <c r="F1369" t="s">
        <v>51</v>
      </c>
      <c r="G1369" t="s">
        <v>1415</v>
      </c>
      <c r="H1369" t="s">
        <v>51</v>
      </c>
    </row>
    <row r="1370" spans="1:8" x14ac:dyDescent="0.35">
      <c r="A1370" t="s">
        <v>1416</v>
      </c>
      <c r="B1370" t="s">
        <v>44</v>
      </c>
      <c r="C1370" t="s">
        <v>1416</v>
      </c>
      <c r="D1370" t="s">
        <v>44</v>
      </c>
      <c r="E1370" t="s">
        <v>1416</v>
      </c>
      <c r="F1370" t="s">
        <v>44</v>
      </c>
      <c r="G1370" t="s">
        <v>1416</v>
      </c>
      <c r="H1370" t="s">
        <v>44</v>
      </c>
    </row>
    <row r="1371" spans="1:8" x14ac:dyDescent="0.35">
      <c r="A1371" t="s">
        <v>1417</v>
      </c>
      <c r="B1371" t="s">
        <v>44</v>
      </c>
      <c r="C1371" t="s">
        <v>1417</v>
      </c>
      <c r="D1371" t="s">
        <v>44</v>
      </c>
      <c r="E1371" t="s">
        <v>1417</v>
      </c>
      <c r="F1371" t="s">
        <v>44</v>
      </c>
      <c r="G1371" t="s">
        <v>1417</v>
      </c>
      <c r="H1371" t="s">
        <v>44</v>
      </c>
    </row>
    <row r="1372" spans="1:8" x14ac:dyDescent="0.35">
      <c r="A1372" t="s">
        <v>1418</v>
      </c>
      <c r="B1372" t="s">
        <v>47</v>
      </c>
      <c r="C1372" t="s">
        <v>1418</v>
      </c>
      <c r="D1372" t="s">
        <v>47</v>
      </c>
      <c r="E1372" t="s">
        <v>1418</v>
      </c>
      <c r="F1372" t="s">
        <v>47</v>
      </c>
      <c r="G1372" t="s">
        <v>1418</v>
      </c>
      <c r="H1372" t="s">
        <v>47</v>
      </c>
    </row>
    <row r="1373" spans="1:8" x14ac:dyDescent="0.35">
      <c r="A1373" t="s">
        <v>1419</v>
      </c>
      <c r="B1373" t="s">
        <v>44</v>
      </c>
      <c r="C1373" t="s">
        <v>1419</v>
      </c>
      <c r="D1373" t="s">
        <v>44</v>
      </c>
      <c r="E1373" t="s">
        <v>1419</v>
      </c>
      <c r="F1373" t="s">
        <v>44</v>
      </c>
      <c r="G1373" t="s">
        <v>1419</v>
      </c>
      <c r="H1373" t="s">
        <v>44</v>
      </c>
    </row>
    <row r="1374" spans="1:8" x14ac:dyDescent="0.35">
      <c r="A1374" t="s">
        <v>1420</v>
      </c>
      <c r="B1374" t="s">
        <v>47</v>
      </c>
      <c r="C1374" t="s">
        <v>1420</v>
      </c>
      <c r="D1374" t="s">
        <v>47</v>
      </c>
      <c r="E1374" t="s">
        <v>1420</v>
      </c>
      <c r="F1374" t="s">
        <v>47</v>
      </c>
      <c r="G1374" t="s">
        <v>1420</v>
      </c>
      <c r="H1374" t="s">
        <v>47</v>
      </c>
    </row>
    <row r="1375" spans="1:8" x14ac:dyDescent="0.35">
      <c r="A1375" t="s">
        <v>1421</v>
      </c>
      <c r="B1375" t="s">
        <v>51</v>
      </c>
      <c r="C1375" t="s">
        <v>1421</v>
      </c>
      <c r="D1375" t="s">
        <v>51</v>
      </c>
      <c r="E1375" t="s">
        <v>1421</v>
      </c>
      <c r="F1375" t="s">
        <v>51</v>
      </c>
      <c r="G1375" t="s">
        <v>1421</v>
      </c>
      <c r="H1375" t="s">
        <v>51</v>
      </c>
    </row>
    <row r="1376" spans="1:8" x14ac:dyDescent="0.35">
      <c r="A1376" t="s">
        <v>1422</v>
      </c>
      <c r="B1376" t="s">
        <v>44</v>
      </c>
      <c r="C1376" t="s">
        <v>1422</v>
      </c>
      <c r="D1376" t="s">
        <v>44</v>
      </c>
      <c r="E1376" t="s">
        <v>1422</v>
      </c>
      <c r="F1376" t="s">
        <v>44</v>
      </c>
      <c r="G1376" t="s">
        <v>1422</v>
      </c>
      <c r="H1376" t="s">
        <v>44</v>
      </c>
    </row>
    <row r="1377" spans="1:8" x14ac:dyDescent="0.35">
      <c r="A1377" t="s">
        <v>1423</v>
      </c>
      <c r="B1377" t="s">
        <v>44</v>
      </c>
      <c r="C1377" t="s">
        <v>1423</v>
      </c>
      <c r="D1377" t="s">
        <v>44</v>
      </c>
      <c r="E1377" t="s">
        <v>1423</v>
      </c>
      <c r="F1377" t="s">
        <v>44</v>
      </c>
      <c r="G1377" t="s">
        <v>1423</v>
      </c>
      <c r="H1377" t="s">
        <v>44</v>
      </c>
    </row>
    <row r="1378" spans="1:8" x14ac:dyDescent="0.35">
      <c r="A1378" t="s">
        <v>1424</v>
      </c>
      <c r="B1378" t="s">
        <v>44</v>
      </c>
      <c r="C1378" t="s">
        <v>1424</v>
      </c>
      <c r="D1378" t="s">
        <v>44</v>
      </c>
      <c r="E1378" t="s">
        <v>1424</v>
      </c>
      <c r="F1378" t="s">
        <v>44</v>
      </c>
      <c r="G1378" t="s">
        <v>1424</v>
      </c>
      <c r="H1378" t="s">
        <v>44</v>
      </c>
    </row>
    <row r="1379" spans="1:8" x14ac:dyDescent="0.35">
      <c r="A1379" t="s">
        <v>1425</v>
      </c>
      <c r="B1379" t="s">
        <v>51</v>
      </c>
      <c r="C1379" t="s">
        <v>1425</v>
      </c>
      <c r="D1379" t="s">
        <v>51</v>
      </c>
      <c r="E1379" t="s">
        <v>1425</v>
      </c>
      <c r="F1379" t="s">
        <v>51</v>
      </c>
      <c r="G1379" t="s">
        <v>1425</v>
      </c>
      <c r="H1379" t="s">
        <v>51</v>
      </c>
    </row>
    <row r="1380" spans="1:8" x14ac:dyDescent="0.35">
      <c r="A1380" t="s">
        <v>1426</v>
      </c>
      <c r="B1380" t="s">
        <v>53</v>
      </c>
      <c r="C1380" t="s">
        <v>1426</v>
      </c>
      <c r="D1380" t="s">
        <v>53</v>
      </c>
      <c r="E1380" t="s">
        <v>1426</v>
      </c>
      <c r="F1380" t="s">
        <v>53</v>
      </c>
      <c r="G1380" t="s">
        <v>1426</v>
      </c>
      <c r="H1380" t="s">
        <v>53</v>
      </c>
    </row>
    <row r="1381" spans="1:8" x14ac:dyDescent="0.35">
      <c r="A1381" t="s">
        <v>1427</v>
      </c>
      <c r="B1381" t="s">
        <v>51</v>
      </c>
      <c r="C1381" t="s">
        <v>1427</v>
      </c>
      <c r="D1381" t="s">
        <v>51</v>
      </c>
      <c r="E1381" t="s">
        <v>1427</v>
      </c>
      <c r="F1381" t="s">
        <v>51</v>
      </c>
      <c r="G1381" t="s">
        <v>1427</v>
      </c>
      <c r="H1381" t="s">
        <v>51</v>
      </c>
    </row>
    <row r="1382" spans="1:8" x14ac:dyDescent="0.35">
      <c r="A1382" t="s">
        <v>1428</v>
      </c>
      <c r="B1382" t="s">
        <v>44</v>
      </c>
      <c r="C1382" t="s">
        <v>1428</v>
      </c>
      <c r="D1382" t="s">
        <v>44</v>
      </c>
      <c r="E1382" t="s">
        <v>1428</v>
      </c>
      <c r="F1382" t="s">
        <v>44</v>
      </c>
      <c r="G1382" t="s">
        <v>1428</v>
      </c>
      <c r="H1382" t="s">
        <v>44</v>
      </c>
    </row>
    <row r="1383" spans="1:8" x14ac:dyDescent="0.35">
      <c r="A1383" t="s">
        <v>1429</v>
      </c>
      <c r="B1383" t="s">
        <v>44</v>
      </c>
      <c r="C1383" t="s">
        <v>1429</v>
      </c>
      <c r="D1383" t="s">
        <v>44</v>
      </c>
      <c r="E1383" t="s">
        <v>1429</v>
      </c>
      <c r="F1383" t="s">
        <v>44</v>
      </c>
      <c r="G1383" t="s">
        <v>1429</v>
      </c>
      <c r="H1383" t="s">
        <v>44</v>
      </c>
    </row>
    <row r="1384" spans="1:8" x14ac:dyDescent="0.35">
      <c r="A1384" t="s">
        <v>1430</v>
      </c>
      <c r="B1384" t="s">
        <v>44</v>
      </c>
      <c r="C1384" t="s">
        <v>1430</v>
      </c>
      <c r="D1384" t="s">
        <v>44</v>
      </c>
      <c r="E1384" t="s">
        <v>1430</v>
      </c>
      <c r="F1384" t="s">
        <v>44</v>
      </c>
      <c r="G1384" t="s">
        <v>1430</v>
      </c>
      <c r="H1384" t="s">
        <v>44</v>
      </c>
    </row>
    <row r="1385" spans="1:8" x14ac:dyDescent="0.35">
      <c r="A1385" t="s">
        <v>1431</v>
      </c>
      <c r="B1385" t="s">
        <v>57</v>
      </c>
      <c r="C1385" t="s">
        <v>1431</v>
      </c>
      <c r="D1385" t="s">
        <v>57</v>
      </c>
      <c r="E1385" t="s">
        <v>1431</v>
      </c>
      <c r="F1385" t="s">
        <v>57</v>
      </c>
      <c r="G1385" t="s">
        <v>1431</v>
      </c>
      <c r="H1385" t="s">
        <v>57</v>
      </c>
    </row>
    <row r="1386" spans="1:8" x14ac:dyDescent="0.35">
      <c r="A1386" t="s">
        <v>1432</v>
      </c>
      <c r="B1386" t="s">
        <v>57</v>
      </c>
      <c r="C1386" t="s">
        <v>1432</v>
      </c>
      <c r="D1386" t="s">
        <v>57</v>
      </c>
      <c r="E1386" t="s">
        <v>1432</v>
      </c>
      <c r="F1386" t="s">
        <v>57</v>
      </c>
      <c r="G1386" t="s">
        <v>1432</v>
      </c>
      <c r="H1386" t="s">
        <v>57</v>
      </c>
    </row>
    <row r="1387" spans="1:8" x14ac:dyDescent="0.35">
      <c r="A1387" t="s">
        <v>1433</v>
      </c>
      <c r="B1387" t="s">
        <v>44</v>
      </c>
      <c r="C1387" t="s">
        <v>1433</v>
      </c>
      <c r="D1387" t="s">
        <v>44</v>
      </c>
      <c r="E1387" t="s">
        <v>1433</v>
      </c>
      <c r="F1387" t="s">
        <v>44</v>
      </c>
      <c r="G1387" t="s">
        <v>1433</v>
      </c>
      <c r="H1387" t="s">
        <v>44</v>
      </c>
    </row>
    <row r="1388" spans="1:8" x14ac:dyDescent="0.35">
      <c r="A1388" t="s">
        <v>1434</v>
      </c>
      <c r="B1388" t="s">
        <v>51</v>
      </c>
      <c r="C1388" t="s">
        <v>1434</v>
      </c>
      <c r="D1388" t="s">
        <v>51</v>
      </c>
      <c r="E1388" t="s">
        <v>1434</v>
      </c>
      <c r="F1388" t="s">
        <v>51</v>
      </c>
      <c r="G1388" t="s">
        <v>1434</v>
      </c>
      <c r="H1388" t="s">
        <v>51</v>
      </c>
    </row>
    <row r="1389" spans="1:8" x14ac:dyDescent="0.35">
      <c r="A1389" t="s">
        <v>1435</v>
      </c>
      <c r="B1389" t="s">
        <v>57</v>
      </c>
      <c r="C1389" t="s">
        <v>1435</v>
      </c>
      <c r="D1389" t="s">
        <v>57</v>
      </c>
      <c r="E1389" t="s">
        <v>1435</v>
      </c>
      <c r="F1389" t="s">
        <v>57</v>
      </c>
      <c r="G1389" t="s">
        <v>1435</v>
      </c>
      <c r="H1389" t="s">
        <v>57</v>
      </c>
    </row>
    <row r="1390" spans="1:8" x14ac:dyDescent="0.35">
      <c r="A1390" t="s">
        <v>1436</v>
      </c>
      <c r="B1390" t="s">
        <v>47</v>
      </c>
      <c r="C1390" t="s">
        <v>1436</v>
      </c>
      <c r="D1390" t="s">
        <v>47</v>
      </c>
      <c r="E1390" t="s">
        <v>1436</v>
      </c>
      <c r="F1390" t="s">
        <v>47</v>
      </c>
      <c r="G1390" t="s">
        <v>1436</v>
      </c>
      <c r="H1390" t="s">
        <v>47</v>
      </c>
    </row>
    <row r="1391" spans="1:8" x14ac:dyDescent="0.35">
      <c r="A1391" t="s">
        <v>1437</v>
      </c>
      <c r="B1391" t="s">
        <v>47</v>
      </c>
      <c r="C1391" t="s">
        <v>1437</v>
      </c>
      <c r="D1391" t="s">
        <v>47</v>
      </c>
      <c r="E1391" t="s">
        <v>1437</v>
      </c>
      <c r="F1391" t="s">
        <v>47</v>
      </c>
      <c r="G1391" t="s">
        <v>1437</v>
      </c>
      <c r="H1391" t="s">
        <v>47</v>
      </c>
    </row>
    <row r="1392" spans="1:8" x14ac:dyDescent="0.35">
      <c r="A1392" t="s">
        <v>1438</v>
      </c>
      <c r="B1392" t="s">
        <v>47</v>
      </c>
      <c r="C1392" t="s">
        <v>1438</v>
      </c>
      <c r="D1392" t="s">
        <v>47</v>
      </c>
      <c r="E1392" t="s">
        <v>1438</v>
      </c>
      <c r="F1392" t="s">
        <v>47</v>
      </c>
      <c r="G1392" t="s">
        <v>1438</v>
      </c>
      <c r="H1392" t="s">
        <v>47</v>
      </c>
    </row>
    <row r="1393" spans="1:8" x14ac:dyDescent="0.35">
      <c r="A1393" t="s">
        <v>1439</v>
      </c>
      <c r="B1393" t="s">
        <v>44</v>
      </c>
      <c r="C1393" t="s">
        <v>1439</v>
      </c>
      <c r="D1393" t="s">
        <v>44</v>
      </c>
      <c r="E1393" t="s">
        <v>1439</v>
      </c>
      <c r="F1393" t="s">
        <v>44</v>
      </c>
      <c r="G1393" t="s">
        <v>1439</v>
      </c>
      <c r="H1393" t="s">
        <v>44</v>
      </c>
    </row>
    <row r="1394" spans="1:8" x14ac:dyDescent="0.35">
      <c r="A1394" t="s">
        <v>1440</v>
      </c>
      <c r="B1394" t="s">
        <v>44</v>
      </c>
      <c r="C1394" t="s">
        <v>1440</v>
      </c>
      <c r="D1394" t="s">
        <v>44</v>
      </c>
      <c r="E1394" t="s">
        <v>1440</v>
      </c>
      <c r="F1394" t="s">
        <v>44</v>
      </c>
      <c r="G1394" t="s">
        <v>1440</v>
      </c>
      <c r="H1394" t="s">
        <v>44</v>
      </c>
    </row>
    <row r="1395" spans="1:8" x14ac:dyDescent="0.35">
      <c r="A1395" t="s">
        <v>1441</v>
      </c>
      <c r="B1395" t="s">
        <v>44</v>
      </c>
      <c r="C1395" t="s">
        <v>1441</v>
      </c>
      <c r="D1395" t="s">
        <v>44</v>
      </c>
      <c r="E1395" t="s">
        <v>1441</v>
      </c>
      <c r="F1395" t="s">
        <v>44</v>
      </c>
      <c r="G1395" t="s">
        <v>1441</v>
      </c>
      <c r="H1395" t="s">
        <v>44</v>
      </c>
    </row>
    <row r="1396" spans="1:8" x14ac:dyDescent="0.35">
      <c r="A1396" t="s">
        <v>1442</v>
      </c>
      <c r="B1396" t="s">
        <v>44</v>
      </c>
      <c r="C1396" t="s">
        <v>1442</v>
      </c>
      <c r="D1396" t="s">
        <v>44</v>
      </c>
      <c r="E1396" t="s">
        <v>1442</v>
      </c>
      <c r="F1396" t="s">
        <v>44</v>
      </c>
      <c r="G1396" t="s">
        <v>1442</v>
      </c>
      <c r="H1396" t="s">
        <v>44</v>
      </c>
    </row>
    <row r="1397" spans="1:8" x14ac:dyDescent="0.35">
      <c r="A1397" t="s">
        <v>1443</v>
      </c>
      <c r="B1397" t="s">
        <v>44</v>
      </c>
      <c r="C1397" t="s">
        <v>1443</v>
      </c>
      <c r="D1397" t="s">
        <v>44</v>
      </c>
      <c r="E1397" t="s">
        <v>1443</v>
      </c>
      <c r="F1397" t="s">
        <v>44</v>
      </c>
      <c r="G1397" t="s">
        <v>1443</v>
      </c>
      <c r="H1397" t="s">
        <v>44</v>
      </c>
    </row>
    <row r="1398" spans="1:8" x14ac:dyDescent="0.35">
      <c r="A1398" t="s">
        <v>1444</v>
      </c>
      <c r="B1398" t="s">
        <v>57</v>
      </c>
      <c r="C1398" t="s">
        <v>1444</v>
      </c>
      <c r="D1398" t="s">
        <v>57</v>
      </c>
      <c r="E1398" t="s">
        <v>1444</v>
      </c>
      <c r="F1398" t="s">
        <v>57</v>
      </c>
      <c r="G1398" t="s">
        <v>1444</v>
      </c>
      <c r="H1398" t="s">
        <v>57</v>
      </c>
    </row>
    <row r="1399" spans="1:8" x14ac:dyDescent="0.35">
      <c r="A1399" t="s">
        <v>1445</v>
      </c>
      <c r="B1399" t="s">
        <v>44</v>
      </c>
      <c r="C1399" t="s">
        <v>1445</v>
      </c>
      <c r="D1399" t="s">
        <v>44</v>
      </c>
      <c r="E1399" t="s">
        <v>1445</v>
      </c>
      <c r="F1399" t="s">
        <v>44</v>
      </c>
      <c r="G1399" t="s">
        <v>1445</v>
      </c>
      <c r="H1399" t="s">
        <v>44</v>
      </c>
    </row>
    <row r="1400" spans="1:8" x14ac:dyDescent="0.35">
      <c r="A1400" t="s">
        <v>1446</v>
      </c>
      <c r="B1400" t="s">
        <v>53</v>
      </c>
      <c r="C1400" t="s">
        <v>1446</v>
      </c>
      <c r="D1400" t="s">
        <v>53</v>
      </c>
      <c r="E1400" t="s">
        <v>1446</v>
      </c>
      <c r="F1400" t="s">
        <v>53</v>
      </c>
      <c r="G1400" t="s">
        <v>1446</v>
      </c>
      <c r="H1400" t="s">
        <v>53</v>
      </c>
    </row>
    <row r="1401" spans="1:8" x14ac:dyDescent="0.35">
      <c r="A1401" t="s">
        <v>1447</v>
      </c>
      <c r="B1401" t="s">
        <v>47</v>
      </c>
      <c r="C1401" t="s">
        <v>1447</v>
      </c>
      <c r="D1401" t="s">
        <v>47</v>
      </c>
      <c r="E1401" t="s">
        <v>1447</v>
      </c>
      <c r="F1401" t="s">
        <v>47</v>
      </c>
      <c r="G1401" t="s">
        <v>1447</v>
      </c>
      <c r="H1401" t="s">
        <v>47</v>
      </c>
    </row>
    <row r="1402" spans="1:8" x14ac:dyDescent="0.35">
      <c r="A1402" t="s">
        <v>1448</v>
      </c>
      <c r="B1402" t="s">
        <v>51</v>
      </c>
      <c r="C1402" t="s">
        <v>1448</v>
      </c>
      <c r="D1402" t="s">
        <v>51</v>
      </c>
      <c r="E1402" t="s">
        <v>1448</v>
      </c>
      <c r="F1402" t="s">
        <v>51</v>
      </c>
      <c r="G1402" t="s">
        <v>1448</v>
      </c>
      <c r="H1402" t="s">
        <v>51</v>
      </c>
    </row>
    <row r="1403" spans="1:8" x14ac:dyDescent="0.35">
      <c r="A1403" t="s">
        <v>1449</v>
      </c>
      <c r="B1403" t="s">
        <v>51</v>
      </c>
      <c r="C1403" t="s">
        <v>1449</v>
      </c>
      <c r="D1403" t="s">
        <v>51</v>
      </c>
      <c r="E1403" t="s">
        <v>1449</v>
      </c>
      <c r="F1403" t="s">
        <v>51</v>
      </c>
      <c r="G1403" t="s">
        <v>1449</v>
      </c>
      <c r="H1403" t="s">
        <v>51</v>
      </c>
    </row>
    <row r="1404" spans="1:8" x14ac:dyDescent="0.35">
      <c r="A1404" t="s">
        <v>1450</v>
      </c>
      <c r="B1404" t="s">
        <v>53</v>
      </c>
      <c r="C1404" t="s">
        <v>1450</v>
      </c>
      <c r="D1404" t="s">
        <v>53</v>
      </c>
      <c r="E1404" t="s">
        <v>1450</v>
      </c>
      <c r="F1404" t="s">
        <v>53</v>
      </c>
      <c r="G1404" t="s">
        <v>1450</v>
      </c>
      <c r="H1404" t="s">
        <v>53</v>
      </c>
    </row>
    <row r="1405" spans="1:8" x14ac:dyDescent="0.35">
      <c r="A1405" t="s">
        <v>1451</v>
      </c>
      <c r="B1405" t="s">
        <v>44</v>
      </c>
      <c r="C1405" t="s">
        <v>1451</v>
      </c>
      <c r="D1405" t="s">
        <v>44</v>
      </c>
      <c r="E1405" t="s">
        <v>1451</v>
      </c>
      <c r="F1405" t="s">
        <v>44</v>
      </c>
      <c r="G1405" t="s">
        <v>1451</v>
      </c>
      <c r="H1405" t="s">
        <v>44</v>
      </c>
    </row>
    <row r="1406" spans="1:8" x14ac:dyDescent="0.35">
      <c r="A1406" t="s">
        <v>1452</v>
      </c>
      <c r="B1406" t="s">
        <v>47</v>
      </c>
      <c r="C1406" t="s">
        <v>1452</v>
      </c>
      <c r="D1406" t="s">
        <v>47</v>
      </c>
      <c r="E1406" t="s">
        <v>1452</v>
      </c>
      <c r="F1406" t="s">
        <v>47</v>
      </c>
      <c r="G1406" t="s">
        <v>1452</v>
      </c>
      <c r="H1406" t="s">
        <v>47</v>
      </c>
    </row>
    <row r="1407" spans="1:8" x14ac:dyDescent="0.35">
      <c r="A1407" t="s">
        <v>1453</v>
      </c>
      <c r="B1407" t="s">
        <v>47</v>
      </c>
      <c r="C1407" t="s">
        <v>1453</v>
      </c>
      <c r="D1407" t="s">
        <v>47</v>
      </c>
      <c r="E1407" t="s">
        <v>1453</v>
      </c>
      <c r="F1407" t="s">
        <v>47</v>
      </c>
      <c r="G1407" t="s">
        <v>1453</v>
      </c>
      <c r="H1407" t="s">
        <v>47</v>
      </c>
    </row>
    <row r="1408" spans="1:8" x14ac:dyDescent="0.35">
      <c r="A1408" t="s">
        <v>1454</v>
      </c>
      <c r="B1408" t="s">
        <v>44</v>
      </c>
      <c r="C1408" t="s">
        <v>1454</v>
      </c>
      <c r="D1408" t="s">
        <v>44</v>
      </c>
      <c r="E1408" t="s">
        <v>1454</v>
      </c>
      <c r="F1408" t="s">
        <v>44</v>
      </c>
      <c r="G1408" t="s">
        <v>1454</v>
      </c>
      <c r="H1408" t="s">
        <v>44</v>
      </c>
    </row>
    <row r="1409" spans="1:8" x14ac:dyDescent="0.35">
      <c r="A1409" t="s">
        <v>1455</v>
      </c>
      <c r="B1409" t="s">
        <v>51</v>
      </c>
      <c r="C1409" t="s">
        <v>1455</v>
      </c>
      <c r="D1409" t="s">
        <v>51</v>
      </c>
      <c r="E1409" t="s">
        <v>1455</v>
      </c>
      <c r="F1409" t="s">
        <v>51</v>
      </c>
      <c r="G1409" t="s">
        <v>1455</v>
      </c>
      <c r="H1409" t="s">
        <v>51</v>
      </c>
    </row>
    <row r="1410" spans="1:8" x14ac:dyDescent="0.35">
      <c r="A1410" t="s">
        <v>1456</v>
      </c>
      <c r="B1410" t="s">
        <v>47</v>
      </c>
      <c r="C1410" t="s">
        <v>1456</v>
      </c>
      <c r="D1410" t="s">
        <v>47</v>
      </c>
      <c r="E1410" t="s">
        <v>1456</v>
      </c>
      <c r="F1410" t="s">
        <v>47</v>
      </c>
      <c r="G1410" t="s">
        <v>1456</v>
      </c>
      <c r="H1410" t="s">
        <v>47</v>
      </c>
    </row>
    <row r="1411" spans="1:8" x14ac:dyDescent="0.35">
      <c r="A1411" t="s">
        <v>1457</v>
      </c>
      <c r="B1411" t="s">
        <v>44</v>
      </c>
      <c r="C1411" t="s">
        <v>1457</v>
      </c>
      <c r="D1411" t="s">
        <v>44</v>
      </c>
      <c r="E1411" t="s">
        <v>1457</v>
      </c>
      <c r="F1411" t="s">
        <v>44</v>
      </c>
      <c r="G1411" t="s">
        <v>1457</v>
      </c>
      <c r="H1411" t="s">
        <v>44</v>
      </c>
    </row>
    <row r="1412" spans="1:8" x14ac:dyDescent="0.35">
      <c r="A1412" t="s">
        <v>1458</v>
      </c>
      <c r="B1412" t="s">
        <v>44</v>
      </c>
      <c r="C1412" t="s">
        <v>1458</v>
      </c>
      <c r="D1412" t="s">
        <v>44</v>
      </c>
      <c r="E1412" t="s">
        <v>1458</v>
      </c>
      <c r="F1412" t="s">
        <v>44</v>
      </c>
      <c r="G1412" t="s">
        <v>1458</v>
      </c>
      <c r="H1412" t="s">
        <v>44</v>
      </c>
    </row>
    <row r="1413" spans="1:8" x14ac:dyDescent="0.35">
      <c r="A1413" t="s">
        <v>1459</v>
      </c>
      <c r="B1413" t="s">
        <v>57</v>
      </c>
      <c r="C1413" t="s">
        <v>1459</v>
      </c>
      <c r="D1413" t="s">
        <v>57</v>
      </c>
      <c r="E1413" t="s">
        <v>1459</v>
      </c>
      <c r="F1413" t="s">
        <v>57</v>
      </c>
      <c r="G1413" t="s">
        <v>1459</v>
      </c>
      <c r="H1413" t="s">
        <v>57</v>
      </c>
    </row>
    <row r="1414" spans="1:8" x14ac:dyDescent="0.35">
      <c r="A1414" t="s">
        <v>1460</v>
      </c>
      <c r="B1414" t="s">
        <v>57</v>
      </c>
      <c r="C1414" t="s">
        <v>1460</v>
      </c>
      <c r="D1414" t="s">
        <v>57</v>
      </c>
      <c r="E1414" t="s">
        <v>1460</v>
      </c>
      <c r="F1414" t="s">
        <v>57</v>
      </c>
      <c r="G1414" t="s">
        <v>1460</v>
      </c>
      <c r="H1414" t="s">
        <v>57</v>
      </c>
    </row>
    <row r="1415" spans="1:8" x14ac:dyDescent="0.35">
      <c r="A1415" t="s">
        <v>1461</v>
      </c>
      <c r="B1415" t="s">
        <v>57</v>
      </c>
      <c r="C1415" t="s">
        <v>1461</v>
      </c>
      <c r="D1415" t="s">
        <v>57</v>
      </c>
      <c r="E1415" t="s">
        <v>1461</v>
      </c>
      <c r="F1415" t="s">
        <v>57</v>
      </c>
      <c r="G1415" t="s">
        <v>1461</v>
      </c>
      <c r="H1415" t="s">
        <v>57</v>
      </c>
    </row>
    <row r="1416" spans="1:8" x14ac:dyDescent="0.35">
      <c r="A1416" t="s">
        <v>1462</v>
      </c>
      <c r="B1416" t="s">
        <v>47</v>
      </c>
      <c r="C1416" t="s">
        <v>1462</v>
      </c>
      <c r="D1416" t="s">
        <v>47</v>
      </c>
      <c r="E1416" t="s">
        <v>1462</v>
      </c>
      <c r="F1416" t="s">
        <v>47</v>
      </c>
      <c r="G1416" t="s">
        <v>1462</v>
      </c>
      <c r="H1416" t="s">
        <v>47</v>
      </c>
    </row>
    <row r="1417" spans="1:8" x14ac:dyDescent="0.35">
      <c r="A1417" t="s">
        <v>1463</v>
      </c>
      <c r="B1417" t="s">
        <v>44</v>
      </c>
      <c r="C1417" t="s">
        <v>1463</v>
      </c>
      <c r="D1417" t="s">
        <v>44</v>
      </c>
      <c r="E1417" t="s">
        <v>1463</v>
      </c>
      <c r="F1417" t="s">
        <v>44</v>
      </c>
      <c r="G1417" t="s">
        <v>1463</v>
      </c>
      <c r="H1417" t="s">
        <v>44</v>
      </c>
    </row>
    <row r="1418" spans="1:8" x14ac:dyDescent="0.35">
      <c r="A1418" t="s">
        <v>1464</v>
      </c>
      <c r="B1418" t="s">
        <v>47</v>
      </c>
      <c r="C1418" t="s">
        <v>1464</v>
      </c>
      <c r="D1418" t="s">
        <v>47</v>
      </c>
      <c r="E1418" t="s">
        <v>1464</v>
      </c>
      <c r="F1418" t="s">
        <v>47</v>
      </c>
      <c r="G1418" t="s">
        <v>1464</v>
      </c>
      <c r="H1418" t="s">
        <v>47</v>
      </c>
    </row>
    <row r="1419" spans="1:8" x14ac:dyDescent="0.35">
      <c r="A1419" t="s">
        <v>1465</v>
      </c>
      <c r="B1419" t="s">
        <v>51</v>
      </c>
      <c r="C1419" t="s">
        <v>1465</v>
      </c>
      <c r="D1419" t="s">
        <v>51</v>
      </c>
      <c r="E1419" t="s">
        <v>1465</v>
      </c>
      <c r="F1419" t="s">
        <v>51</v>
      </c>
      <c r="G1419" t="s">
        <v>1465</v>
      </c>
      <c r="H1419" t="s">
        <v>51</v>
      </c>
    </row>
    <row r="1420" spans="1:8" x14ac:dyDescent="0.35">
      <c r="A1420" t="s">
        <v>1466</v>
      </c>
      <c r="B1420" t="s">
        <v>51</v>
      </c>
      <c r="C1420" t="s">
        <v>1466</v>
      </c>
      <c r="D1420" t="s">
        <v>51</v>
      </c>
      <c r="E1420" t="s">
        <v>1466</v>
      </c>
      <c r="F1420" t="s">
        <v>51</v>
      </c>
      <c r="G1420" t="s">
        <v>1466</v>
      </c>
      <c r="H1420" t="s">
        <v>51</v>
      </c>
    </row>
    <row r="1421" spans="1:8" x14ac:dyDescent="0.35">
      <c r="A1421" t="s">
        <v>1467</v>
      </c>
      <c r="B1421" t="s">
        <v>51</v>
      </c>
      <c r="C1421" t="s">
        <v>1467</v>
      </c>
      <c r="D1421" t="s">
        <v>51</v>
      </c>
      <c r="E1421" t="s">
        <v>1467</v>
      </c>
      <c r="F1421" t="s">
        <v>51</v>
      </c>
      <c r="G1421" t="s">
        <v>1467</v>
      </c>
      <c r="H1421" t="s">
        <v>51</v>
      </c>
    </row>
    <row r="1422" spans="1:8" x14ac:dyDescent="0.35">
      <c r="A1422" t="s">
        <v>1468</v>
      </c>
      <c r="B1422" t="s">
        <v>57</v>
      </c>
      <c r="C1422" t="s">
        <v>1468</v>
      </c>
      <c r="D1422" t="s">
        <v>57</v>
      </c>
      <c r="E1422" t="s">
        <v>1468</v>
      </c>
      <c r="F1422" t="s">
        <v>57</v>
      </c>
      <c r="G1422" t="s">
        <v>1468</v>
      </c>
      <c r="H1422" t="s">
        <v>57</v>
      </c>
    </row>
    <row r="1423" spans="1:8" x14ac:dyDescent="0.35">
      <c r="A1423" t="s">
        <v>1469</v>
      </c>
      <c r="B1423" t="s">
        <v>51</v>
      </c>
      <c r="C1423" t="s">
        <v>1469</v>
      </c>
      <c r="D1423" t="s">
        <v>51</v>
      </c>
      <c r="E1423" t="s">
        <v>1469</v>
      </c>
      <c r="F1423" t="s">
        <v>51</v>
      </c>
      <c r="G1423" t="s">
        <v>1469</v>
      </c>
      <c r="H1423" t="s">
        <v>51</v>
      </c>
    </row>
    <row r="1424" spans="1:8" x14ac:dyDescent="0.35">
      <c r="A1424" t="s">
        <v>1470</v>
      </c>
      <c r="B1424" t="s">
        <v>44</v>
      </c>
      <c r="C1424" t="s">
        <v>1470</v>
      </c>
      <c r="D1424" t="s">
        <v>44</v>
      </c>
      <c r="E1424" t="s">
        <v>1470</v>
      </c>
      <c r="F1424" t="s">
        <v>44</v>
      </c>
      <c r="G1424" t="s">
        <v>1470</v>
      </c>
      <c r="H1424" t="s">
        <v>44</v>
      </c>
    </row>
    <row r="1425" spans="1:8" x14ac:dyDescent="0.35">
      <c r="A1425" t="s">
        <v>1471</v>
      </c>
      <c r="B1425" t="s">
        <v>51</v>
      </c>
      <c r="C1425" t="s">
        <v>1471</v>
      </c>
      <c r="D1425" t="s">
        <v>51</v>
      </c>
      <c r="E1425" t="s">
        <v>1471</v>
      </c>
      <c r="F1425" t="s">
        <v>51</v>
      </c>
      <c r="G1425" t="s">
        <v>1471</v>
      </c>
      <c r="H1425" t="s">
        <v>51</v>
      </c>
    </row>
    <row r="1426" spans="1:8" x14ac:dyDescent="0.35">
      <c r="A1426" t="s">
        <v>1472</v>
      </c>
      <c r="B1426" t="s">
        <v>47</v>
      </c>
      <c r="C1426" t="s">
        <v>1472</v>
      </c>
      <c r="D1426" t="s">
        <v>47</v>
      </c>
      <c r="E1426" t="s">
        <v>1472</v>
      </c>
      <c r="F1426" t="s">
        <v>47</v>
      </c>
      <c r="G1426" t="s">
        <v>1472</v>
      </c>
      <c r="H1426" t="s">
        <v>47</v>
      </c>
    </row>
    <row r="1427" spans="1:8" x14ac:dyDescent="0.35">
      <c r="A1427" t="s">
        <v>1473</v>
      </c>
      <c r="B1427" t="s">
        <v>51</v>
      </c>
      <c r="C1427" t="s">
        <v>1473</v>
      </c>
      <c r="D1427" t="s">
        <v>51</v>
      </c>
      <c r="E1427" t="s">
        <v>1473</v>
      </c>
      <c r="F1427" t="s">
        <v>51</v>
      </c>
      <c r="G1427" t="s">
        <v>1473</v>
      </c>
      <c r="H1427" t="s">
        <v>51</v>
      </c>
    </row>
    <row r="1428" spans="1:8" x14ac:dyDescent="0.35">
      <c r="A1428" t="s">
        <v>1474</v>
      </c>
      <c r="B1428" t="s">
        <v>47</v>
      </c>
      <c r="C1428" t="s">
        <v>1474</v>
      </c>
      <c r="D1428" t="s">
        <v>47</v>
      </c>
      <c r="E1428" t="s">
        <v>1474</v>
      </c>
      <c r="F1428" t="s">
        <v>47</v>
      </c>
      <c r="G1428" t="s">
        <v>1474</v>
      </c>
      <c r="H1428" t="s">
        <v>47</v>
      </c>
    </row>
    <row r="1429" spans="1:8" x14ac:dyDescent="0.35">
      <c r="A1429" t="s">
        <v>1475</v>
      </c>
      <c r="B1429" t="s">
        <v>51</v>
      </c>
      <c r="C1429" t="s">
        <v>1475</v>
      </c>
      <c r="D1429" t="s">
        <v>51</v>
      </c>
      <c r="E1429" t="s">
        <v>1475</v>
      </c>
      <c r="F1429" t="s">
        <v>51</v>
      </c>
      <c r="G1429" t="s">
        <v>1475</v>
      </c>
      <c r="H1429" t="s">
        <v>51</v>
      </c>
    </row>
    <row r="1430" spans="1:8" x14ac:dyDescent="0.35">
      <c r="A1430" t="s">
        <v>1476</v>
      </c>
      <c r="B1430" t="s">
        <v>57</v>
      </c>
      <c r="C1430" t="s">
        <v>1476</v>
      </c>
      <c r="D1430" t="s">
        <v>57</v>
      </c>
      <c r="E1430" t="s">
        <v>1476</v>
      </c>
      <c r="F1430" t="s">
        <v>57</v>
      </c>
      <c r="G1430" t="s">
        <v>1476</v>
      </c>
      <c r="H1430" t="s">
        <v>57</v>
      </c>
    </row>
    <row r="1431" spans="1:8" x14ac:dyDescent="0.35">
      <c r="A1431" t="s">
        <v>1477</v>
      </c>
      <c r="B1431" t="s">
        <v>44</v>
      </c>
      <c r="C1431" t="s">
        <v>1477</v>
      </c>
      <c r="D1431" t="s">
        <v>44</v>
      </c>
      <c r="E1431" t="s">
        <v>1477</v>
      </c>
      <c r="F1431" t="s">
        <v>44</v>
      </c>
      <c r="G1431" t="s">
        <v>1477</v>
      </c>
      <c r="H1431" t="s">
        <v>44</v>
      </c>
    </row>
    <row r="1432" spans="1:8" x14ac:dyDescent="0.35">
      <c r="A1432" t="s">
        <v>1478</v>
      </c>
      <c r="B1432" t="s">
        <v>51</v>
      </c>
      <c r="C1432" t="s">
        <v>1478</v>
      </c>
      <c r="D1432" t="s">
        <v>51</v>
      </c>
      <c r="E1432" t="s">
        <v>1478</v>
      </c>
      <c r="F1432" t="s">
        <v>51</v>
      </c>
      <c r="G1432" t="s">
        <v>1478</v>
      </c>
      <c r="H1432" t="s">
        <v>51</v>
      </c>
    </row>
    <row r="1433" spans="1:8" x14ac:dyDescent="0.35">
      <c r="A1433" t="s">
        <v>1479</v>
      </c>
      <c r="B1433" t="s">
        <v>44</v>
      </c>
      <c r="C1433" t="s">
        <v>1479</v>
      </c>
      <c r="D1433" t="s">
        <v>44</v>
      </c>
      <c r="E1433" t="s">
        <v>1479</v>
      </c>
      <c r="F1433" t="s">
        <v>44</v>
      </c>
      <c r="G1433" t="s">
        <v>1479</v>
      </c>
      <c r="H1433" t="s">
        <v>44</v>
      </c>
    </row>
    <row r="1434" spans="1:8" x14ac:dyDescent="0.35">
      <c r="A1434" t="s">
        <v>1480</v>
      </c>
      <c r="B1434" t="s">
        <v>44</v>
      </c>
      <c r="C1434" t="s">
        <v>1480</v>
      </c>
      <c r="D1434" t="s">
        <v>44</v>
      </c>
      <c r="E1434" t="s">
        <v>1480</v>
      </c>
      <c r="F1434" t="s">
        <v>44</v>
      </c>
      <c r="G1434" t="s">
        <v>1480</v>
      </c>
      <c r="H1434" t="s">
        <v>44</v>
      </c>
    </row>
    <row r="1435" spans="1:8" x14ac:dyDescent="0.35">
      <c r="A1435" t="s">
        <v>1481</v>
      </c>
      <c r="B1435" t="s">
        <v>47</v>
      </c>
      <c r="C1435" t="s">
        <v>1481</v>
      </c>
      <c r="D1435" t="s">
        <v>47</v>
      </c>
      <c r="E1435" t="s">
        <v>1481</v>
      </c>
      <c r="F1435" t="s">
        <v>47</v>
      </c>
      <c r="G1435" t="s">
        <v>1481</v>
      </c>
      <c r="H1435" t="s">
        <v>47</v>
      </c>
    </row>
    <row r="1436" spans="1:8" x14ac:dyDescent="0.35">
      <c r="A1436" t="s">
        <v>1482</v>
      </c>
      <c r="B1436" t="s">
        <v>44</v>
      </c>
      <c r="C1436" t="s">
        <v>1482</v>
      </c>
      <c r="D1436" t="s">
        <v>44</v>
      </c>
      <c r="E1436" t="s">
        <v>1482</v>
      </c>
      <c r="F1436" t="s">
        <v>44</v>
      </c>
      <c r="G1436" t="s">
        <v>1482</v>
      </c>
      <c r="H1436" t="s">
        <v>44</v>
      </c>
    </row>
    <row r="1437" spans="1:8" x14ac:dyDescent="0.35">
      <c r="A1437" t="s">
        <v>1483</v>
      </c>
      <c r="B1437" t="s">
        <v>44</v>
      </c>
      <c r="C1437" t="s">
        <v>1483</v>
      </c>
      <c r="D1437" t="s">
        <v>44</v>
      </c>
      <c r="E1437" t="s">
        <v>1483</v>
      </c>
      <c r="F1437" t="s">
        <v>44</v>
      </c>
      <c r="G1437" t="s">
        <v>1483</v>
      </c>
      <c r="H1437" t="s">
        <v>44</v>
      </c>
    </row>
    <row r="1438" spans="1:8" x14ac:dyDescent="0.35">
      <c r="A1438" t="s">
        <v>1484</v>
      </c>
      <c r="B1438" t="s">
        <v>57</v>
      </c>
      <c r="C1438" t="s">
        <v>1484</v>
      </c>
      <c r="D1438" t="s">
        <v>57</v>
      </c>
      <c r="E1438" t="s">
        <v>1484</v>
      </c>
      <c r="F1438" t="s">
        <v>57</v>
      </c>
      <c r="G1438" t="s">
        <v>1484</v>
      </c>
      <c r="H1438" t="s">
        <v>57</v>
      </c>
    </row>
    <row r="1439" spans="1:8" x14ac:dyDescent="0.35">
      <c r="A1439" t="s">
        <v>1485</v>
      </c>
      <c r="B1439" t="s">
        <v>47</v>
      </c>
      <c r="C1439" t="s">
        <v>1485</v>
      </c>
      <c r="D1439" t="s">
        <v>47</v>
      </c>
      <c r="E1439" t="s">
        <v>1485</v>
      </c>
      <c r="F1439" t="s">
        <v>47</v>
      </c>
      <c r="G1439" t="s">
        <v>1485</v>
      </c>
      <c r="H1439" t="s">
        <v>47</v>
      </c>
    </row>
    <row r="1440" spans="1:8" x14ac:dyDescent="0.35">
      <c r="A1440" t="s">
        <v>1486</v>
      </c>
      <c r="B1440" t="s">
        <v>47</v>
      </c>
      <c r="C1440" t="s">
        <v>1486</v>
      </c>
      <c r="D1440" t="s">
        <v>47</v>
      </c>
      <c r="E1440" t="s">
        <v>1486</v>
      </c>
      <c r="F1440" t="s">
        <v>47</v>
      </c>
      <c r="G1440" t="s">
        <v>1486</v>
      </c>
      <c r="H1440" t="s">
        <v>47</v>
      </c>
    </row>
    <row r="1441" spans="1:8" x14ac:dyDescent="0.35">
      <c r="A1441" t="s">
        <v>1487</v>
      </c>
      <c r="B1441" t="s">
        <v>47</v>
      </c>
      <c r="C1441" t="s">
        <v>1487</v>
      </c>
      <c r="D1441" t="s">
        <v>47</v>
      </c>
      <c r="E1441" t="s">
        <v>1487</v>
      </c>
      <c r="F1441" t="s">
        <v>47</v>
      </c>
      <c r="G1441" t="s">
        <v>1487</v>
      </c>
      <c r="H1441" t="s">
        <v>47</v>
      </c>
    </row>
    <row r="1442" spans="1:8" x14ac:dyDescent="0.35">
      <c r="A1442" t="s">
        <v>1488</v>
      </c>
      <c r="B1442" t="s">
        <v>47</v>
      </c>
      <c r="C1442" t="s">
        <v>1488</v>
      </c>
      <c r="D1442" t="s">
        <v>47</v>
      </c>
      <c r="E1442" t="s">
        <v>1488</v>
      </c>
      <c r="F1442" t="s">
        <v>47</v>
      </c>
      <c r="G1442" t="s">
        <v>1488</v>
      </c>
      <c r="H1442" t="s">
        <v>47</v>
      </c>
    </row>
    <row r="1443" spans="1:8" x14ac:dyDescent="0.35">
      <c r="A1443" t="s">
        <v>1489</v>
      </c>
      <c r="B1443" t="s">
        <v>44</v>
      </c>
      <c r="C1443" t="s">
        <v>1489</v>
      </c>
      <c r="D1443" t="s">
        <v>44</v>
      </c>
      <c r="E1443" t="s">
        <v>1489</v>
      </c>
      <c r="F1443" t="s">
        <v>44</v>
      </c>
      <c r="G1443" t="s">
        <v>1489</v>
      </c>
      <c r="H1443" t="s">
        <v>44</v>
      </c>
    </row>
    <row r="1444" spans="1:8" x14ac:dyDescent="0.35">
      <c r="A1444" t="s">
        <v>1490</v>
      </c>
      <c r="B1444" t="s">
        <v>44</v>
      </c>
      <c r="C1444" t="s">
        <v>1490</v>
      </c>
      <c r="D1444" t="s">
        <v>44</v>
      </c>
      <c r="E1444" t="s">
        <v>1490</v>
      </c>
      <c r="F1444" t="s">
        <v>44</v>
      </c>
      <c r="G1444" t="s">
        <v>1490</v>
      </c>
      <c r="H1444" t="s">
        <v>44</v>
      </c>
    </row>
    <row r="1445" spans="1:8" x14ac:dyDescent="0.35">
      <c r="A1445" t="s">
        <v>1491</v>
      </c>
      <c r="B1445" t="s">
        <v>44</v>
      </c>
      <c r="C1445" t="s">
        <v>1491</v>
      </c>
      <c r="D1445" t="s">
        <v>44</v>
      </c>
      <c r="E1445" t="s">
        <v>1491</v>
      </c>
      <c r="F1445" t="s">
        <v>44</v>
      </c>
      <c r="G1445" t="s">
        <v>1491</v>
      </c>
      <c r="H1445" t="s">
        <v>44</v>
      </c>
    </row>
    <row r="1446" spans="1:8" x14ac:dyDescent="0.35">
      <c r="A1446" t="s">
        <v>1492</v>
      </c>
      <c r="B1446" t="s">
        <v>51</v>
      </c>
      <c r="C1446" t="s">
        <v>1492</v>
      </c>
      <c r="D1446" t="s">
        <v>51</v>
      </c>
      <c r="E1446" t="s">
        <v>1492</v>
      </c>
      <c r="F1446" t="s">
        <v>51</v>
      </c>
      <c r="G1446" t="s">
        <v>1492</v>
      </c>
      <c r="H1446" t="s">
        <v>51</v>
      </c>
    </row>
    <row r="1447" spans="1:8" x14ac:dyDescent="0.35">
      <c r="A1447" t="s">
        <v>1493</v>
      </c>
      <c r="B1447" t="s">
        <v>51</v>
      </c>
      <c r="C1447" t="s">
        <v>1493</v>
      </c>
      <c r="D1447" t="s">
        <v>51</v>
      </c>
      <c r="E1447" t="s">
        <v>1493</v>
      </c>
      <c r="F1447" t="s">
        <v>51</v>
      </c>
      <c r="G1447" t="s">
        <v>1493</v>
      </c>
      <c r="H1447" t="s">
        <v>51</v>
      </c>
    </row>
    <row r="1448" spans="1:8" x14ac:dyDescent="0.35">
      <c r="A1448" t="s">
        <v>1494</v>
      </c>
      <c r="B1448" t="s">
        <v>51</v>
      </c>
      <c r="C1448" t="s">
        <v>1494</v>
      </c>
      <c r="D1448" t="s">
        <v>51</v>
      </c>
      <c r="E1448" t="s">
        <v>1494</v>
      </c>
      <c r="F1448" t="s">
        <v>51</v>
      </c>
      <c r="G1448" t="s">
        <v>1494</v>
      </c>
      <c r="H1448" t="s">
        <v>51</v>
      </c>
    </row>
    <row r="1449" spans="1:8" x14ac:dyDescent="0.35">
      <c r="A1449" t="s">
        <v>1495</v>
      </c>
      <c r="B1449" t="s">
        <v>44</v>
      </c>
      <c r="C1449" t="s">
        <v>1495</v>
      </c>
      <c r="D1449" t="s">
        <v>44</v>
      </c>
      <c r="E1449" t="s">
        <v>1495</v>
      </c>
      <c r="F1449" t="s">
        <v>44</v>
      </c>
      <c r="G1449" t="s">
        <v>1495</v>
      </c>
      <c r="H1449" t="s">
        <v>44</v>
      </c>
    </row>
    <row r="1450" spans="1:8" x14ac:dyDescent="0.35">
      <c r="A1450" t="s">
        <v>1496</v>
      </c>
      <c r="B1450" t="s">
        <v>44</v>
      </c>
      <c r="C1450" t="s">
        <v>1496</v>
      </c>
      <c r="D1450" t="s">
        <v>44</v>
      </c>
      <c r="E1450" t="s">
        <v>1496</v>
      </c>
      <c r="F1450" t="s">
        <v>44</v>
      </c>
      <c r="G1450" t="s">
        <v>1496</v>
      </c>
      <c r="H1450" t="s">
        <v>44</v>
      </c>
    </row>
    <row r="1451" spans="1:8" x14ac:dyDescent="0.35">
      <c r="A1451" t="s">
        <v>1497</v>
      </c>
      <c r="B1451" t="s">
        <v>47</v>
      </c>
      <c r="C1451" t="s">
        <v>1497</v>
      </c>
      <c r="D1451" t="s">
        <v>47</v>
      </c>
      <c r="E1451" t="s">
        <v>1497</v>
      </c>
      <c r="F1451" t="s">
        <v>47</v>
      </c>
      <c r="G1451" t="s">
        <v>1497</v>
      </c>
      <c r="H1451" t="s">
        <v>47</v>
      </c>
    </row>
    <row r="1452" spans="1:8" x14ac:dyDescent="0.35">
      <c r="A1452" t="s">
        <v>1498</v>
      </c>
      <c r="B1452" t="s">
        <v>44</v>
      </c>
      <c r="C1452" t="s">
        <v>1498</v>
      </c>
      <c r="D1452" t="s">
        <v>44</v>
      </c>
      <c r="E1452" t="s">
        <v>1498</v>
      </c>
      <c r="F1452" t="s">
        <v>44</v>
      </c>
      <c r="G1452" t="s">
        <v>1498</v>
      </c>
      <c r="H1452" t="s">
        <v>44</v>
      </c>
    </row>
    <row r="1453" spans="1:8" x14ac:dyDescent="0.35">
      <c r="A1453" t="s">
        <v>1499</v>
      </c>
      <c r="B1453" t="s">
        <v>47</v>
      </c>
      <c r="C1453" t="s">
        <v>1499</v>
      </c>
      <c r="D1453" t="s">
        <v>47</v>
      </c>
      <c r="E1453" t="s">
        <v>1499</v>
      </c>
      <c r="F1453" t="s">
        <v>47</v>
      </c>
      <c r="G1453" t="s">
        <v>1499</v>
      </c>
      <c r="H1453" t="s">
        <v>47</v>
      </c>
    </row>
    <row r="1454" spans="1:8" x14ac:dyDescent="0.35">
      <c r="A1454" t="s">
        <v>1500</v>
      </c>
      <c r="B1454" t="s">
        <v>51</v>
      </c>
      <c r="C1454" t="s">
        <v>1500</v>
      </c>
      <c r="D1454" t="s">
        <v>51</v>
      </c>
      <c r="E1454" t="s">
        <v>1500</v>
      </c>
      <c r="F1454" t="s">
        <v>51</v>
      </c>
      <c r="G1454" t="s">
        <v>1500</v>
      </c>
      <c r="H1454" t="s">
        <v>51</v>
      </c>
    </row>
    <row r="1455" spans="1:8" x14ac:dyDescent="0.35">
      <c r="A1455" t="s">
        <v>1501</v>
      </c>
      <c r="B1455" t="s">
        <v>53</v>
      </c>
      <c r="C1455" t="s">
        <v>1501</v>
      </c>
      <c r="D1455" t="s">
        <v>53</v>
      </c>
      <c r="E1455" t="s">
        <v>1501</v>
      </c>
      <c r="F1455" t="s">
        <v>53</v>
      </c>
      <c r="G1455" t="s">
        <v>1501</v>
      </c>
      <c r="H1455" t="s">
        <v>53</v>
      </c>
    </row>
    <row r="1456" spans="1:8" x14ac:dyDescent="0.35">
      <c r="A1456" t="s">
        <v>1502</v>
      </c>
      <c r="B1456" t="s">
        <v>47</v>
      </c>
      <c r="C1456" t="s">
        <v>1502</v>
      </c>
      <c r="D1456" t="s">
        <v>47</v>
      </c>
      <c r="E1456" t="s">
        <v>1502</v>
      </c>
      <c r="F1456" t="s">
        <v>47</v>
      </c>
      <c r="G1456" t="s">
        <v>1502</v>
      </c>
      <c r="H1456" t="s">
        <v>47</v>
      </c>
    </row>
    <row r="1457" spans="1:8" x14ac:dyDescent="0.35">
      <c r="A1457" t="s">
        <v>1503</v>
      </c>
      <c r="B1457" t="s">
        <v>53</v>
      </c>
      <c r="C1457" t="s">
        <v>1503</v>
      </c>
      <c r="D1457" t="s">
        <v>53</v>
      </c>
      <c r="E1457" t="s">
        <v>1503</v>
      </c>
      <c r="F1457" t="s">
        <v>53</v>
      </c>
      <c r="G1457" t="s">
        <v>1503</v>
      </c>
      <c r="H1457" t="s">
        <v>53</v>
      </c>
    </row>
    <row r="1458" spans="1:8" x14ac:dyDescent="0.35">
      <c r="A1458" t="s">
        <v>1504</v>
      </c>
      <c r="B1458" t="s">
        <v>47</v>
      </c>
      <c r="C1458" t="s">
        <v>1504</v>
      </c>
      <c r="D1458" t="s">
        <v>47</v>
      </c>
      <c r="E1458" t="s">
        <v>1504</v>
      </c>
      <c r="F1458" t="s">
        <v>47</v>
      </c>
      <c r="G1458" t="s">
        <v>1504</v>
      </c>
      <c r="H1458" t="s">
        <v>47</v>
      </c>
    </row>
    <row r="1459" spans="1:8" x14ac:dyDescent="0.35">
      <c r="A1459" t="s">
        <v>1505</v>
      </c>
      <c r="B1459" t="s">
        <v>57</v>
      </c>
      <c r="C1459" t="s">
        <v>1505</v>
      </c>
      <c r="D1459" t="s">
        <v>57</v>
      </c>
      <c r="E1459" t="s">
        <v>1505</v>
      </c>
      <c r="F1459" t="s">
        <v>57</v>
      </c>
      <c r="G1459" t="s">
        <v>1505</v>
      </c>
      <c r="H1459" t="s">
        <v>57</v>
      </c>
    </row>
    <row r="1460" spans="1:8" x14ac:dyDescent="0.35">
      <c r="A1460" t="s">
        <v>1506</v>
      </c>
      <c r="B1460" t="s">
        <v>47</v>
      </c>
      <c r="C1460" t="s">
        <v>1506</v>
      </c>
      <c r="D1460" t="s">
        <v>47</v>
      </c>
      <c r="E1460" t="s">
        <v>1506</v>
      </c>
      <c r="F1460" t="s">
        <v>47</v>
      </c>
      <c r="G1460" t="s">
        <v>1506</v>
      </c>
      <c r="H1460" t="s">
        <v>47</v>
      </c>
    </row>
    <row r="1461" spans="1:8" x14ac:dyDescent="0.35">
      <c r="A1461" t="s">
        <v>1507</v>
      </c>
      <c r="B1461" t="s">
        <v>53</v>
      </c>
      <c r="C1461" t="s">
        <v>1507</v>
      </c>
      <c r="D1461" t="s">
        <v>53</v>
      </c>
      <c r="E1461" t="s">
        <v>1507</v>
      </c>
      <c r="F1461" t="s">
        <v>53</v>
      </c>
      <c r="G1461" t="s">
        <v>1507</v>
      </c>
      <c r="H1461" t="s">
        <v>53</v>
      </c>
    </row>
    <row r="1462" spans="1:8" x14ac:dyDescent="0.35">
      <c r="A1462" t="s">
        <v>1508</v>
      </c>
      <c r="B1462" t="s">
        <v>53</v>
      </c>
      <c r="C1462" t="s">
        <v>1508</v>
      </c>
      <c r="D1462" t="s">
        <v>53</v>
      </c>
      <c r="E1462" t="s">
        <v>1508</v>
      </c>
      <c r="F1462" t="s">
        <v>53</v>
      </c>
      <c r="G1462" t="s">
        <v>1508</v>
      </c>
      <c r="H1462" t="s">
        <v>53</v>
      </c>
    </row>
    <row r="1463" spans="1:8" x14ac:dyDescent="0.35">
      <c r="A1463" t="s">
        <v>1509</v>
      </c>
      <c r="B1463" t="s">
        <v>44</v>
      </c>
      <c r="C1463" t="s">
        <v>1509</v>
      </c>
      <c r="D1463" t="s">
        <v>44</v>
      </c>
      <c r="E1463" t="s">
        <v>1509</v>
      </c>
      <c r="F1463" t="s">
        <v>44</v>
      </c>
      <c r="G1463" t="s">
        <v>1509</v>
      </c>
      <c r="H1463" t="s">
        <v>44</v>
      </c>
    </row>
    <row r="1464" spans="1:8" x14ac:dyDescent="0.35">
      <c r="A1464" t="s">
        <v>1510</v>
      </c>
      <c r="B1464" t="s">
        <v>44</v>
      </c>
      <c r="C1464" t="s">
        <v>1510</v>
      </c>
      <c r="D1464" t="s">
        <v>44</v>
      </c>
      <c r="E1464" t="s">
        <v>1510</v>
      </c>
      <c r="F1464" t="s">
        <v>44</v>
      </c>
      <c r="G1464" t="s">
        <v>1510</v>
      </c>
      <c r="H1464" t="s">
        <v>44</v>
      </c>
    </row>
    <row r="1465" spans="1:8" x14ac:dyDescent="0.35">
      <c r="A1465" t="s">
        <v>1511</v>
      </c>
      <c r="B1465" t="s">
        <v>44</v>
      </c>
      <c r="C1465" t="s">
        <v>1511</v>
      </c>
      <c r="D1465" t="s">
        <v>44</v>
      </c>
      <c r="E1465" t="s">
        <v>1511</v>
      </c>
      <c r="F1465" t="s">
        <v>44</v>
      </c>
      <c r="G1465" t="s">
        <v>1511</v>
      </c>
      <c r="H1465" t="s">
        <v>44</v>
      </c>
    </row>
    <row r="1466" spans="1:8" x14ac:dyDescent="0.35">
      <c r="A1466" t="s">
        <v>1512</v>
      </c>
      <c r="B1466" t="s">
        <v>44</v>
      </c>
      <c r="C1466" t="s">
        <v>1512</v>
      </c>
      <c r="D1466" t="s">
        <v>44</v>
      </c>
      <c r="E1466" t="s">
        <v>1512</v>
      </c>
      <c r="F1466" t="s">
        <v>44</v>
      </c>
      <c r="G1466" t="s">
        <v>1512</v>
      </c>
      <c r="H1466" t="s">
        <v>44</v>
      </c>
    </row>
    <row r="1467" spans="1:8" x14ac:dyDescent="0.35">
      <c r="A1467" t="s">
        <v>1513</v>
      </c>
      <c r="B1467" t="s">
        <v>47</v>
      </c>
      <c r="C1467" t="s">
        <v>1513</v>
      </c>
      <c r="D1467" t="s">
        <v>47</v>
      </c>
      <c r="E1467" t="s">
        <v>1513</v>
      </c>
      <c r="F1467" t="s">
        <v>47</v>
      </c>
      <c r="G1467" t="s">
        <v>1513</v>
      </c>
      <c r="H1467" t="s">
        <v>47</v>
      </c>
    </row>
    <row r="1468" spans="1:8" x14ac:dyDescent="0.35">
      <c r="A1468" t="s">
        <v>1514</v>
      </c>
      <c r="B1468" t="s">
        <v>51</v>
      </c>
      <c r="C1468" t="s">
        <v>1514</v>
      </c>
      <c r="D1468" t="s">
        <v>51</v>
      </c>
      <c r="E1468" t="s">
        <v>1514</v>
      </c>
      <c r="F1468" t="s">
        <v>51</v>
      </c>
      <c r="G1468" t="s">
        <v>1514</v>
      </c>
      <c r="H1468" t="s">
        <v>51</v>
      </c>
    </row>
    <row r="1469" spans="1:8" x14ac:dyDescent="0.35">
      <c r="A1469" t="s">
        <v>1515</v>
      </c>
      <c r="B1469" t="s">
        <v>51</v>
      </c>
      <c r="C1469" t="s">
        <v>1515</v>
      </c>
      <c r="D1469" t="s">
        <v>51</v>
      </c>
      <c r="E1469" t="s">
        <v>1515</v>
      </c>
      <c r="F1469" t="s">
        <v>51</v>
      </c>
      <c r="G1469" t="s">
        <v>1515</v>
      </c>
      <c r="H1469" t="s">
        <v>51</v>
      </c>
    </row>
    <row r="1470" spans="1:8" x14ac:dyDescent="0.35">
      <c r="A1470" t="s">
        <v>1516</v>
      </c>
      <c r="B1470" t="s">
        <v>44</v>
      </c>
      <c r="C1470" t="s">
        <v>1516</v>
      </c>
      <c r="D1470" t="s">
        <v>44</v>
      </c>
      <c r="E1470" t="s">
        <v>1516</v>
      </c>
      <c r="F1470" t="s">
        <v>44</v>
      </c>
      <c r="G1470" t="s">
        <v>1516</v>
      </c>
      <c r="H1470" t="s">
        <v>44</v>
      </c>
    </row>
    <row r="1471" spans="1:8" x14ac:dyDescent="0.35">
      <c r="A1471" t="s">
        <v>1517</v>
      </c>
      <c r="B1471" t="s">
        <v>44</v>
      </c>
      <c r="C1471" t="s">
        <v>1517</v>
      </c>
      <c r="D1471" t="s">
        <v>44</v>
      </c>
      <c r="E1471" t="s">
        <v>1517</v>
      </c>
      <c r="F1471" t="s">
        <v>44</v>
      </c>
      <c r="G1471" t="s">
        <v>1517</v>
      </c>
      <c r="H1471" t="s">
        <v>44</v>
      </c>
    </row>
    <row r="1472" spans="1:8" x14ac:dyDescent="0.35">
      <c r="A1472" t="s">
        <v>1518</v>
      </c>
      <c r="B1472" t="s">
        <v>51</v>
      </c>
      <c r="C1472" t="s">
        <v>1518</v>
      </c>
      <c r="D1472" t="s">
        <v>51</v>
      </c>
      <c r="E1472" t="s">
        <v>1518</v>
      </c>
      <c r="F1472" t="s">
        <v>51</v>
      </c>
      <c r="G1472" t="s">
        <v>1518</v>
      </c>
      <c r="H1472" t="s">
        <v>51</v>
      </c>
    </row>
    <row r="1473" spans="1:8" x14ac:dyDescent="0.35">
      <c r="A1473" t="s">
        <v>1519</v>
      </c>
      <c r="B1473" t="s">
        <v>44</v>
      </c>
      <c r="C1473" t="s">
        <v>1519</v>
      </c>
      <c r="D1473" t="s">
        <v>44</v>
      </c>
      <c r="E1473" t="s">
        <v>1519</v>
      </c>
      <c r="F1473" t="s">
        <v>44</v>
      </c>
      <c r="G1473" t="s">
        <v>1519</v>
      </c>
      <c r="H1473" t="s">
        <v>44</v>
      </c>
    </row>
    <row r="1474" spans="1:8" x14ac:dyDescent="0.35">
      <c r="A1474" t="s">
        <v>1520</v>
      </c>
      <c r="B1474" t="s">
        <v>44</v>
      </c>
      <c r="C1474" t="s">
        <v>1520</v>
      </c>
      <c r="D1474" t="s">
        <v>44</v>
      </c>
      <c r="E1474" t="s">
        <v>1520</v>
      </c>
      <c r="F1474" t="s">
        <v>44</v>
      </c>
      <c r="G1474" t="s">
        <v>1520</v>
      </c>
      <c r="H1474" t="s">
        <v>44</v>
      </c>
    </row>
    <row r="1475" spans="1:8" x14ac:dyDescent="0.35">
      <c r="A1475" t="s">
        <v>1521</v>
      </c>
      <c r="B1475" t="s">
        <v>51</v>
      </c>
      <c r="C1475" t="s">
        <v>1521</v>
      </c>
      <c r="D1475" t="s">
        <v>51</v>
      </c>
      <c r="E1475" t="s">
        <v>1521</v>
      </c>
      <c r="F1475" t="s">
        <v>51</v>
      </c>
      <c r="G1475" t="s">
        <v>1521</v>
      </c>
      <c r="H1475" t="s">
        <v>51</v>
      </c>
    </row>
    <row r="1476" spans="1:8" x14ac:dyDescent="0.35">
      <c r="A1476" t="s">
        <v>1522</v>
      </c>
      <c r="B1476" t="s">
        <v>51</v>
      </c>
      <c r="C1476" t="s">
        <v>1522</v>
      </c>
      <c r="D1476" t="s">
        <v>51</v>
      </c>
      <c r="E1476" t="s">
        <v>1522</v>
      </c>
      <c r="F1476" t="s">
        <v>51</v>
      </c>
      <c r="G1476" t="s">
        <v>1522</v>
      </c>
      <c r="H1476" t="s">
        <v>51</v>
      </c>
    </row>
    <row r="1477" spans="1:8" x14ac:dyDescent="0.35">
      <c r="A1477" t="s">
        <v>1523</v>
      </c>
      <c r="B1477" t="s">
        <v>47</v>
      </c>
      <c r="C1477" t="s">
        <v>1523</v>
      </c>
      <c r="D1477" t="s">
        <v>47</v>
      </c>
      <c r="E1477" t="s">
        <v>1523</v>
      </c>
      <c r="F1477" t="s">
        <v>47</v>
      </c>
      <c r="G1477" t="s">
        <v>1523</v>
      </c>
      <c r="H1477" t="s">
        <v>47</v>
      </c>
    </row>
    <row r="1478" spans="1:8" x14ac:dyDescent="0.35">
      <c r="A1478" t="s">
        <v>1524</v>
      </c>
      <c r="B1478" t="s">
        <v>57</v>
      </c>
      <c r="C1478" t="s">
        <v>1524</v>
      </c>
      <c r="D1478" t="s">
        <v>57</v>
      </c>
      <c r="E1478" t="s">
        <v>1524</v>
      </c>
      <c r="F1478" t="s">
        <v>57</v>
      </c>
      <c r="G1478" t="s">
        <v>1524</v>
      </c>
      <c r="H1478" t="s">
        <v>57</v>
      </c>
    </row>
    <row r="1479" spans="1:8" x14ac:dyDescent="0.35">
      <c r="A1479" t="s">
        <v>1525</v>
      </c>
      <c r="B1479" t="s">
        <v>47</v>
      </c>
      <c r="C1479" t="s">
        <v>1525</v>
      </c>
      <c r="D1479" t="s">
        <v>47</v>
      </c>
      <c r="E1479" t="s">
        <v>1525</v>
      </c>
      <c r="F1479" t="s">
        <v>47</v>
      </c>
      <c r="G1479" t="s">
        <v>1525</v>
      </c>
      <c r="H1479" t="s">
        <v>47</v>
      </c>
    </row>
    <row r="1480" spans="1:8" x14ac:dyDescent="0.35">
      <c r="A1480" t="s">
        <v>1526</v>
      </c>
      <c r="B1480" t="s">
        <v>51</v>
      </c>
      <c r="C1480" t="s">
        <v>1526</v>
      </c>
      <c r="D1480" t="s">
        <v>51</v>
      </c>
      <c r="E1480" t="s">
        <v>1526</v>
      </c>
      <c r="F1480" t="s">
        <v>51</v>
      </c>
      <c r="G1480" t="s">
        <v>1526</v>
      </c>
      <c r="H1480" t="s">
        <v>51</v>
      </c>
    </row>
    <row r="1481" spans="1:8" x14ac:dyDescent="0.35">
      <c r="A1481" t="s">
        <v>1527</v>
      </c>
      <c r="B1481" t="s">
        <v>47</v>
      </c>
      <c r="C1481" t="s">
        <v>1527</v>
      </c>
      <c r="D1481" t="s">
        <v>47</v>
      </c>
      <c r="E1481" t="s">
        <v>1527</v>
      </c>
      <c r="F1481" t="s">
        <v>47</v>
      </c>
      <c r="G1481" t="s">
        <v>1527</v>
      </c>
      <c r="H1481" t="s">
        <v>47</v>
      </c>
    </row>
    <row r="1482" spans="1:8" x14ac:dyDescent="0.35">
      <c r="A1482" t="s">
        <v>1528</v>
      </c>
      <c r="B1482" t="s">
        <v>47</v>
      </c>
      <c r="C1482" t="s">
        <v>1528</v>
      </c>
      <c r="D1482" t="s">
        <v>47</v>
      </c>
      <c r="E1482" t="s">
        <v>1528</v>
      </c>
      <c r="F1482" t="s">
        <v>47</v>
      </c>
      <c r="G1482" t="s">
        <v>1528</v>
      </c>
      <c r="H1482" t="s">
        <v>47</v>
      </c>
    </row>
    <row r="1483" spans="1:8" x14ac:dyDescent="0.35">
      <c r="A1483" t="s">
        <v>1529</v>
      </c>
      <c r="B1483" t="s">
        <v>47</v>
      </c>
      <c r="C1483" t="s">
        <v>1529</v>
      </c>
      <c r="D1483" t="s">
        <v>47</v>
      </c>
      <c r="E1483" t="s">
        <v>1529</v>
      </c>
      <c r="F1483" t="s">
        <v>47</v>
      </c>
      <c r="G1483" t="s">
        <v>1529</v>
      </c>
      <c r="H1483" t="s">
        <v>47</v>
      </c>
    </row>
    <row r="1484" spans="1:8" x14ac:dyDescent="0.35">
      <c r="A1484" t="s">
        <v>1530</v>
      </c>
      <c r="B1484" t="s">
        <v>57</v>
      </c>
      <c r="C1484" t="s">
        <v>1530</v>
      </c>
      <c r="D1484" t="s">
        <v>57</v>
      </c>
      <c r="E1484" t="s">
        <v>1530</v>
      </c>
      <c r="F1484" t="s">
        <v>57</v>
      </c>
      <c r="G1484" t="s">
        <v>1530</v>
      </c>
      <c r="H1484" t="s">
        <v>57</v>
      </c>
    </row>
    <row r="1485" spans="1:8" x14ac:dyDescent="0.35">
      <c r="A1485" t="s">
        <v>1531</v>
      </c>
      <c r="B1485" t="s">
        <v>51</v>
      </c>
      <c r="C1485" t="s">
        <v>1531</v>
      </c>
      <c r="D1485" t="s">
        <v>51</v>
      </c>
      <c r="E1485" t="s">
        <v>1531</v>
      </c>
      <c r="F1485" t="s">
        <v>51</v>
      </c>
      <c r="G1485" t="s">
        <v>1531</v>
      </c>
      <c r="H1485" t="s">
        <v>51</v>
      </c>
    </row>
    <row r="1486" spans="1:8" x14ac:dyDescent="0.35">
      <c r="A1486" t="s">
        <v>1532</v>
      </c>
      <c r="B1486" t="s">
        <v>53</v>
      </c>
      <c r="C1486" t="s">
        <v>1532</v>
      </c>
      <c r="D1486" t="s">
        <v>53</v>
      </c>
      <c r="E1486" t="s">
        <v>1532</v>
      </c>
      <c r="F1486" t="s">
        <v>53</v>
      </c>
      <c r="G1486" t="s">
        <v>1532</v>
      </c>
      <c r="H1486" t="s">
        <v>53</v>
      </c>
    </row>
    <row r="1487" spans="1:8" x14ac:dyDescent="0.35">
      <c r="A1487" t="s">
        <v>1533</v>
      </c>
      <c r="B1487" t="s">
        <v>44</v>
      </c>
      <c r="C1487" t="s">
        <v>1533</v>
      </c>
      <c r="D1487" t="s">
        <v>44</v>
      </c>
      <c r="E1487" t="s">
        <v>1533</v>
      </c>
      <c r="F1487" t="s">
        <v>44</v>
      </c>
      <c r="G1487" t="s">
        <v>1533</v>
      </c>
      <c r="H1487" t="s">
        <v>44</v>
      </c>
    </row>
    <row r="1488" spans="1:8" x14ac:dyDescent="0.35">
      <c r="A1488" t="s">
        <v>1534</v>
      </c>
      <c r="B1488" t="s">
        <v>44</v>
      </c>
      <c r="C1488" t="s">
        <v>1534</v>
      </c>
      <c r="D1488" t="s">
        <v>44</v>
      </c>
      <c r="E1488" t="s">
        <v>1534</v>
      </c>
      <c r="F1488" t="s">
        <v>44</v>
      </c>
      <c r="G1488" t="s">
        <v>1534</v>
      </c>
      <c r="H1488" t="s">
        <v>44</v>
      </c>
    </row>
    <row r="1489" spans="1:8" x14ac:dyDescent="0.35">
      <c r="A1489" t="s">
        <v>1535</v>
      </c>
      <c r="B1489" t="s">
        <v>53</v>
      </c>
      <c r="C1489" t="s">
        <v>1535</v>
      </c>
      <c r="D1489" t="s">
        <v>53</v>
      </c>
      <c r="E1489" t="s">
        <v>1535</v>
      </c>
      <c r="F1489" t="s">
        <v>53</v>
      </c>
      <c r="G1489" t="s">
        <v>1535</v>
      </c>
      <c r="H1489" t="s">
        <v>53</v>
      </c>
    </row>
    <row r="1490" spans="1:8" x14ac:dyDescent="0.35">
      <c r="A1490" t="s">
        <v>1536</v>
      </c>
      <c r="B1490" t="s">
        <v>47</v>
      </c>
      <c r="C1490" t="s">
        <v>1536</v>
      </c>
      <c r="D1490" t="s">
        <v>47</v>
      </c>
      <c r="E1490" t="s">
        <v>1536</v>
      </c>
      <c r="F1490" t="s">
        <v>47</v>
      </c>
      <c r="G1490" t="s">
        <v>1536</v>
      </c>
      <c r="H1490" t="s">
        <v>47</v>
      </c>
    </row>
    <row r="1491" spans="1:8" x14ac:dyDescent="0.35">
      <c r="A1491" t="s">
        <v>1537</v>
      </c>
      <c r="B1491" t="s">
        <v>47</v>
      </c>
      <c r="C1491" t="s">
        <v>1537</v>
      </c>
      <c r="D1491" t="s">
        <v>47</v>
      </c>
      <c r="E1491" t="s">
        <v>1537</v>
      </c>
      <c r="F1491" t="s">
        <v>47</v>
      </c>
      <c r="G1491" t="s">
        <v>1537</v>
      </c>
      <c r="H1491" t="s">
        <v>47</v>
      </c>
    </row>
    <row r="1492" spans="1:8" x14ac:dyDescent="0.35">
      <c r="A1492" t="s">
        <v>1538</v>
      </c>
      <c r="B1492" t="s">
        <v>53</v>
      </c>
      <c r="C1492" t="s">
        <v>1538</v>
      </c>
      <c r="D1492" t="s">
        <v>53</v>
      </c>
      <c r="E1492" t="s">
        <v>1538</v>
      </c>
      <c r="F1492" t="s">
        <v>53</v>
      </c>
      <c r="G1492" t="s">
        <v>1538</v>
      </c>
      <c r="H1492" t="s">
        <v>53</v>
      </c>
    </row>
    <row r="1493" spans="1:8" x14ac:dyDescent="0.35">
      <c r="A1493" t="s">
        <v>1539</v>
      </c>
      <c r="B1493" t="s">
        <v>51</v>
      </c>
      <c r="C1493" t="s">
        <v>1539</v>
      </c>
      <c r="D1493" t="s">
        <v>51</v>
      </c>
      <c r="E1493" t="s">
        <v>1539</v>
      </c>
      <c r="F1493" t="s">
        <v>51</v>
      </c>
      <c r="G1493" t="s">
        <v>1539</v>
      </c>
      <c r="H1493" t="s">
        <v>51</v>
      </c>
    </row>
    <row r="1494" spans="1:8" x14ac:dyDescent="0.35">
      <c r="A1494" t="s">
        <v>1540</v>
      </c>
      <c r="B1494" t="s">
        <v>51</v>
      </c>
      <c r="C1494" t="s">
        <v>1540</v>
      </c>
      <c r="D1494" t="s">
        <v>51</v>
      </c>
      <c r="E1494" t="s">
        <v>1540</v>
      </c>
      <c r="F1494" t="s">
        <v>51</v>
      </c>
      <c r="G1494" t="s">
        <v>1540</v>
      </c>
      <c r="H1494" t="s">
        <v>51</v>
      </c>
    </row>
    <row r="1495" spans="1:8" x14ac:dyDescent="0.35">
      <c r="A1495" t="s">
        <v>1541</v>
      </c>
      <c r="B1495" t="s">
        <v>44</v>
      </c>
      <c r="C1495" t="s">
        <v>1541</v>
      </c>
      <c r="D1495" t="s">
        <v>44</v>
      </c>
      <c r="E1495" t="s">
        <v>1541</v>
      </c>
      <c r="F1495" t="s">
        <v>44</v>
      </c>
      <c r="G1495" t="s">
        <v>1541</v>
      </c>
      <c r="H1495" t="s">
        <v>44</v>
      </c>
    </row>
    <row r="1496" spans="1:8" x14ac:dyDescent="0.35">
      <c r="A1496" t="s">
        <v>1542</v>
      </c>
      <c r="B1496" t="s">
        <v>44</v>
      </c>
      <c r="C1496" t="s">
        <v>1542</v>
      </c>
      <c r="D1496" t="s">
        <v>44</v>
      </c>
      <c r="E1496" t="s">
        <v>1542</v>
      </c>
      <c r="F1496" t="s">
        <v>44</v>
      </c>
      <c r="G1496" t="s">
        <v>1542</v>
      </c>
      <c r="H1496" t="s">
        <v>44</v>
      </c>
    </row>
    <row r="1497" spans="1:8" x14ac:dyDescent="0.35">
      <c r="A1497" t="s">
        <v>1543</v>
      </c>
      <c r="B1497" t="s">
        <v>47</v>
      </c>
      <c r="C1497" t="s">
        <v>1543</v>
      </c>
      <c r="D1497" t="s">
        <v>47</v>
      </c>
      <c r="E1497" t="s">
        <v>1543</v>
      </c>
      <c r="F1497" t="s">
        <v>47</v>
      </c>
      <c r="G1497" t="s">
        <v>1543</v>
      </c>
      <c r="H1497" t="s">
        <v>47</v>
      </c>
    </row>
    <row r="1498" spans="1:8" x14ac:dyDescent="0.35">
      <c r="A1498" t="s">
        <v>1544</v>
      </c>
      <c r="B1498" t="s">
        <v>53</v>
      </c>
      <c r="C1498" t="s">
        <v>1544</v>
      </c>
      <c r="D1498" t="s">
        <v>53</v>
      </c>
      <c r="E1498" t="s">
        <v>1544</v>
      </c>
      <c r="F1498" t="s">
        <v>53</v>
      </c>
      <c r="G1498" t="s">
        <v>1544</v>
      </c>
      <c r="H1498" t="s">
        <v>53</v>
      </c>
    </row>
    <row r="1499" spans="1:8" x14ac:dyDescent="0.35">
      <c r="A1499" t="s">
        <v>1545</v>
      </c>
      <c r="B1499" t="s">
        <v>53</v>
      </c>
      <c r="C1499" t="s">
        <v>1545</v>
      </c>
      <c r="D1499" t="s">
        <v>53</v>
      </c>
      <c r="E1499" t="s">
        <v>1545</v>
      </c>
      <c r="F1499" t="s">
        <v>53</v>
      </c>
      <c r="G1499" t="s">
        <v>1545</v>
      </c>
      <c r="H1499" t="s">
        <v>53</v>
      </c>
    </row>
    <row r="1500" spans="1:8" x14ac:dyDescent="0.35">
      <c r="A1500" t="s">
        <v>1546</v>
      </c>
      <c r="B1500" t="s">
        <v>51</v>
      </c>
      <c r="C1500" t="s">
        <v>1546</v>
      </c>
      <c r="D1500" t="s">
        <v>51</v>
      </c>
      <c r="E1500" t="s">
        <v>1546</v>
      </c>
      <c r="F1500" t="s">
        <v>51</v>
      </c>
      <c r="G1500" t="s">
        <v>1546</v>
      </c>
      <c r="H1500" t="s">
        <v>51</v>
      </c>
    </row>
    <row r="1501" spans="1:8" x14ac:dyDescent="0.35">
      <c r="A1501" t="s">
        <v>1547</v>
      </c>
      <c r="B1501" t="s">
        <v>47</v>
      </c>
      <c r="C1501" t="s">
        <v>1547</v>
      </c>
      <c r="D1501" t="s">
        <v>47</v>
      </c>
      <c r="E1501" t="s">
        <v>1547</v>
      </c>
      <c r="F1501" t="s">
        <v>47</v>
      </c>
      <c r="G1501" t="s">
        <v>1547</v>
      </c>
      <c r="H1501" t="s">
        <v>47</v>
      </c>
    </row>
    <row r="1502" spans="1:8" x14ac:dyDescent="0.35">
      <c r="A1502" t="s">
        <v>1548</v>
      </c>
      <c r="B1502" t="s">
        <v>47</v>
      </c>
      <c r="C1502" t="s">
        <v>1548</v>
      </c>
      <c r="D1502" t="s">
        <v>47</v>
      </c>
      <c r="E1502" t="s">
        <v>1548</v>
      </c>
      <c r="F1502" t="s">
        <v>47</v>
      </c>
      <c r="G1502" t="s">
        <v>1548</v>
      </c>
      <c r="H1502" t="s">
        <v>47</v>
      </c>
    </row>
    <row r="1503" spans="1:8" x14ac:dyDescent="0.35">
      <c r="A1503" t="s">
        <v>1549</v>
      </c>
      <c r="B1503" t="s">
        <v>51</v>
      </c>
      <c r="C1503" t="s">
        <v>1549</v>
      </c>
      <c r="D1503" t="s">
        <v>51</v>
      </c>
      <c r="E1503" t="s">
        <v>1549</v>
      </c>
      <c r="F1503" t="s">
        <v>51</v>
      </c>
      <c r="G1503" t="s">
        <v>1549</v>
      </c>
      <c r="H1503" t="s">
        <v>51</v>
      </c>
    </row>
    <row r="1504" spans="1:8" x14ac:dyDescent="0.35">
      <c r="A1504" t="s">
        <v>1550</v>
      </c>
      <c r="B1504" t="s">
        <v>47</v>
      </c>
      <c r="C1504" t="s">
        <v>1550</v>
      </c>
      <c r="D1504" t="s">
        <v>47</v>
      </c>
      <c r="E1504" t="s">
        <v>1550</v>
      </c>
      <c r="F1504" t="s">
        <v>47</v>
      </c>
      <c r="G1504" t="s">
        <v>1550</v>
      </c>
      <c r="H1504" t="s">
        <v>47</v>
      </c>
    </row>
    <row r="1505" spans="1:8" x14ac:dyDescent="0.35">
      <c r="A1505" t="s">
        <v>1551</v>
      </c>
      <c r="B1505" t="s">
        <v>44</v>
      </c>
      <c r="C1505" t="s">
        <v>1551</v>
      </c>
      <c r="D1505" t="s">
        <v>44</v>
      </c>
      <c r="E1505" t="s">
        <v>1551</v>
      </c>
      <c r="F1505" t="s">
        <v>44</v>
      </c>
      <c r="G1505" t="s">
        <v>1551</v>
      </c>
      <c r="H1505" t="s">
        <v>44</v>
      </c>
    </row>
    <row r="1506" spans="1:8" x14ac:dyDescent="0.35">
      <c r="A1506" t="s">
        <v>1552</v>
      </c>
      <c r="B1506" t="s">
        <v>47</v>
      </c>
      <c r="C1506" t="s">
        <v>1552</v>
      </c>
      <c r="D1506" t="s">
        <v>47</v>
      </c>
      <c r="E1506" t="s">
        <v>1552</v>
      </c>
      <c r="F1506" t="s">
        <v>47</v>
      </c>
      <c r="G1506" t="s">
        <v>1552</v>
      </c>
      <c r="H1506" t="s">
        <v>47</v>
      </c>
    </row>
    <row r="1507" spans="1:8" x14ac:dyDescent="0.35">
      <c r="A1507" t="s">
        <v>1553</v>
      </c>
      <c r="B1507" t="s">
        <v>44</v>
      </c>
      <c r="C1507" t="s">
        <v>1553</v>
      </c>
      <c r="D1507" t="s">
        <v>44</v>
      </c>
      <c r="E1507" t="s">
        <v>1553</v>
      </c>
      <c r="F1507" t="s">
        <v>44</v>
      </c>
      <c r="G1507" t="s">
        <v>1553</v>
      </c>
      <c r="H1507" t="s">
        <v>44</v>
      </c>
    </row>
    <row r="1508" spans="1:8" x14ac:dyDescent="0.35">
      <c r="A1508" t="s">
        <v>1554</v>
      </c>
      <c r="B1508" t="s">
        <v>47</v>
      </c>
      <c r="C1508" t="s">
        <v>1554</v>
      </c>
      <c r="D1508" t="s">
        <v>47</v>
      </c>
      <c r="E1508" t="s">
        <v>1554</v>
      </c>
      <c r="F1508" t="s">
        <v>47</v>
      </c>
      <c r="G1508" t="s">
        <v>1554</v>
      </c>
      <c r="H1508" t="s">
        <v>47</v>
      </c>
    </row>
    <row r="1509" spans="1:8" x14ac:dyDescent="0.35">
      <c r="A1509" t="s">
        <v>1555</v>
      </c>
      <c r="B1509" t="s">
        <v>51</v>
      </c>
      <c r="C1509" t="s">
        <v>1555</v>
      </c>
      <c r="D1509" t="s">
        <v>51</v>
      </c>
      <c r="E1509" t="s">
        <v>1555</v>
      </c>
      <c r="F1509" t="s">
        <v>51</v>
      </c>
      <c r="G1509" t="s">
        <v>1555</v>
      </c>
      <c r="H1509" t="s">
        <v>51</v>
      </c>
    </row>
    <row r="1510" spans="1:8" x14ac:dyDescent="0.35">
      <c r="A1510" t="s">
        <v>1556</v>
      </c>
      <c r="B1510" t="s">
        <v>44</v>
      </c>
      <c r="C1510" t="s">
        <v>1556</v>
      </c>
      <c r="D1510" t="s">
        <v>44</v>
      </c>
      <c r="E1510" t="s">
        <v>1556</v>
      </c>
      <c r="F1510" t="s">
        <v>44</v>
      </c>
      <c r="G1510" t="s">
        <v>1556</v>
      </c>
      <c r="H1510" t="s">
        <v>44</v>
      </c>
    </row>
    <row r="1511" spans="1:8" x14ac:dyDescent="0.35">
      <c r="A1511" t="s">
        <v>1557</v>
      </c>
      <c r="B1511" t="s">
        <v>44</v>
      </c>
      <c r="C1511" t="s">
        <v>1557</v>
      </c>
      <c r="D1511" t="s">
        <v>44</v>
      </c>
      <c r="E1511" t="s">
        <v>1557</v>
      </c>
      <c r="F1511" t="s">
        <v>44</v>
      </c>
      <c r="G1511" t="s">
        <v>1557</v>
      </c>
      <c r="H1511" t="s">
        <v>44</v>
      </c>
    </row>
    <row r="1512" spans="1:8" x14ac:dyDescent="0.35">
      <c r="A1512" t="s">
        <v>1558</v>
      </c>
      <c r="B1512" t="s">
        <v>47</v>
      </c>
      <c r="C1512" t="s">
        <v>1558</v>
      </c>
      <c r="D1512" t="s">
        <v>47</v>
      </c>
      <c r="E1512" t="s">
        <v>1558</v>
      </c>
      <c r="F1512" t="s">
        <v>47</v>
      </c>
      <c r="G1512" t="s">
        <v>1558</v>
      </c>
      <c r="H1512" t="s">
        <v>47</v>
      </c>
    </row>
    <row r="1513" spans="1:8" x14ac:dyDescent="0.35">
      <c r="A1513" t="s">
        <v>1559</v>
      </c>
      <c r="B1513" t="s">
        <v>57</v>
      </c>
      <c r="C1513" t="s">
        <v>1559</v>
      </c>
      <c r="D1513" t="s">
        <v>57</v>
      </c>
      <c r="E1513" t="s">
        <v>1559</v>
      </c>
      <c r="F1513" t="s">
        <v>57</v>
      </c>
      <c r="G1513" t="s">
        <v>1559</v>
      </c>
      <c r="H1513" t="s">
        <v>57</v>
      </c>
    </row>
    <row r="1514" spans="1:8" x14ac:dyDescent="0.35">
      <c r="A1514" t="s">
        <v>1560</v>
      </c>
      <c r="B1514" t="s">
        <v>44</v>
      </c>
      <c r="C1514" t="s">
        <v>1560</v>
      </c>
      <c r="D1514" t="s">
        <v>44</v>
      </c>
      <c r="E1514" t="s">
        <v>1560</v>
      </c>
      <c r="F1514" t="s">
        <v>44</v>
      </c>
      <c r="G1514" t="s">
        <v>1560</v>
      </c>
      <c r="H1514" t="s">
        <v>44</v>
      </c>
    </row>
    <row r="1515" spans="1:8" x14ac:dyDescent="0.35">
      <c r="A1515" t="s">
        <v>1561</v>
      </c>
      <c r="B1515" t="s">
        <v>44</v>
      </c>
      <c r="C1515" t="s">
        <v>1561</v>
      </c>
      <c r="D1515" t="s">
        <v>44</v>
      </c>
      <c r="E1515" t="s">
        <v>1561</v>
      </c>
      <c r="F1515" t="s">
        <v>44</v>
      </c>
      <c r="G1515" t="s">
        <v>1561</v>
      </c>
      <c r="H1515" t="s">
        <v>44</v>
      </c>
    </row>
    <row r="1516" spans="1:8" x14ac:dyDescent="0.35">
      <c r="A1516" t="s">
        <v>1562</v>
      </c>
      <c r="B1516" t="s">
        <v>51</v>
      </c>
      <c r="C1516" t="s">
        <v>1562</v>
      </c>
      <c r="D1516" t="s">
        <v>51</v>
      </c>
      <c r="E1516" t="s">
        <v>1562</v>
      </c>
      <c r="F1516" t="s">
        <v>51</v>
      </c>
      <c r="G1516" t="s">
        <v>1562</v>
      </c>
      <c r="H1516" t="s">
        <v>51</v>
      </c>
    </row>
    <row r="1517" spans="1:8" x14ac:dyDescent="0.35">
      <c r="A1517" t="s">
        <v>1563</v>
      </c>
      <c r="B1517" t="s">
        <v>44</v>
      </c>
      <c r="C1517" t="s">
        <v>1563</v>
      </c>
      <c r="D1517" t="s">
        <v>44</v>
      </c>
      <c r="E1517" t="s">
        <v>1563</v>
      </c>
      <c r="F1517" t="s">
        <v>44</v>
      </c>
      <c r="G1517" t="s">
        <v>1563</v>
      </c>
      <c r="H1517" t="s">
        <v>44</v>
      </c>
    </row>
    <row r="1518" spans="1:8" x14ac:dyDescent="0.35">
      <c r="A1518" t="s">
        <v>1564</v>
      </c>
      <c r="B1518" t="s">
        <v>44</v>
      </c>
      <c r="C1518" t="s">
        <v>1564</v>
      </c>
      <c r="D1518" t="s">
        <v>44</v>
      </c>
      <c r="E1518" t="s">
        <v>1564</v>
      </c>
      <c r="F1518" t="s">
        <v>44</v>
      </c>
      <c r="G1518" t="s">
        <v>1564</v>
      </c>
      <c r="H1518" t="s">
        <v>44</v>
      </c>
    </row>
    <row r="1519" spans="1:8" x14ac:dyDescent="0.35">
      <c r="A1519" t="s">
        <v>1565</v>
      </c>
      <c r="B1519" t="s">
        <v>44</v>
      </c>
      <c r="C1519" t="s">
        <v>1565</v>
      </c>
      <c r="D1519" t="s">
        <v>44</v>
      </c>
      <c r="E1519" t="s">
        <v>1565</v>
      </c>
      <c r="F1519" t="s">
        <v>44</v>
      </c>
      <c r="G1519" t="s">
        <v>1565</v>
      </c>
      <c r="H1519" t="s">
        <v>44</v>
      </c>
    </row>
    <row r="1520" spans="1:8" x14ac:dyDescent="0.35">
      <c r="A1520" t="s">
        <v>1566</v>
      </c>
      <c r="B1520" t="s">
        <v>44</v>
      </c>
      <c r="C1520" t="s">
        <v>1566</v>
      </c>
      <c r="D1520" t="s">
        <v>44</v>
      </c>
      <c r="E1520" t="s">
        <v>1566</v>
      </c>
      <c r="F1520" t="s">
        <v>44</v>
      </c>
      <c r="G1520" t="s">
        <v>1566</v>
      </c>
      <c r="H1520" t="s">
        <v>44</v>
      </c>
    </row>
    <row r="1521" spans="1:8" x14ac:dyDescent="0.35">
      <c r="A1521" t="s">
        <v>1567</v>
      </c>
      <c r="B1521" t="s">
        <v>47</v>
      </c>
      <c r="C1521" t="s">
        <v>1567</v>
      </c>
      <c r="D1521" t="s">
        <v>47</v>
      </c>
      <c r="E1521" t="s">
        <v>1567</v>
      </c>
      <c r="F1521" t="s">
        <v>47</v>
      </c>
      <c r="G1521" t="s">
        <v>1567</v>
      </c>
      <c r="H1521" t="s">
        <v>47</v>
      </c>
    </row>
    <row r="1522" spans="1:8" x14ac:dyDescent="0.35">
      <c r="A1522" t="s">
        <v>1568</v>
      </c>
      <c r="B1522" t="s">
        <v>44</v>
      </c>
      <c r="C1522" t="s">
        <v>1568</v>
      </c>
      <c r="D1522" t="s">
        <v>44</v>
      </c>
      <c r="E1522" t="s">
        <v>1568</v>
      </c>
      <c r="F1522" t="s">
        <v>44</v>
      </c>
      <c r="G1522" t="s">
        <v>1568</v>
      </c>
      <c r="H1522" t="s">
        <v>44</v>
      </c>
    </row>
    <row r="1523" spans="1:8" x14ac:dyDescent="0.35">
      <c r="A1523" t="s">
        <v>1569</v>
      </c>
      <c r="B1523" t="s">
        <v>47</v>
      </c>
      <c r="C1523" t="s">
        <v>1569</v>
      </c>
      <c r="D1523" t="s">
        <v>47</v>
      </c>
      <c r="E1523" t="s">
        <v>1569</v>
      </c>
      <c r="F1523" t="s">
        <v>47</v>
      </c>
      <c r="G1523" t="s">
        <v>1569</v>
      </c>
      <c r="H1523" t="s">
        <v>47</v>
      </c>
    </row>
    <row r="1524" spans="1:8" x14ac:dyDescent="0.35">
      <c r="A1524" t="s">
        <v>1570</v>
      </c>
      <c r="B1524" t="s">
        <v>53</v>
      </c>
      <c r="C1524" t="s">
        <v>1570</v>
      </c>
      <c r="D1524" t="s">
        <v>53</v>
      </c>
      <c r="E1524" t="s">
        <v>1570</v>
      </c>
      <c r="F1524" t="s">
        <v>53</v>
      </c>
      <c r="G1524" t="s">
        <v>1570</v>
      </c>
      <c r="H1524" t="s">
        <v>53</v>
      </c>
    </row>
    <row r="1525" spans="1:8" x14ac:dyDescent="0.35">
      <c r="A1525" t="s">
        <v>1571</v>
      </c>
      <c r="B1525" t="s">
        <v>47</v>
      </c>
      <c r="C1525" t="s">
        <v>1571</v>
      </c>
      <c r="D1525" t="s">
        <v>47</v>
      </c>
      <c r="E1525" t="s">
        <v>1571</v>
      </c>
      <c r="F1525" t="s">
        <v>47</v>
      </c>
      <c r="G1525" t="s">
        <v>1571</v>
      </c>
      <c r="H1525" t="s">
        <v>47</v>
      </c>
    </row>
    <row r="1526" spans="1:8" x14ac:dyDescent="0.35">
      <c r="A1526" t="s">
        <v>1572</v>
      </c>
      <c r="B1526" t="s">
        <v>47</v>
      </c>
      <c r="C1526" t="s">
        <v>1572</v>
      </c>
      <c r="D1526" t="s">
        <v>47</v>
      </c>
      <c r="E1526" t="s">
        <v>1572</v>
      </c>
      <c r="F1526" t="s">
        <v>47</v>
      </c>
      <c r="G1526" t="s">
        <v>1572</v>
      </c>
      <c r="H1526" t="s">
        <v>47</v>
      </c>
    </row>
    <row r="1527" spans="1:8" x14ac:dyDescent="0.35">
      <c r="A1527" t="s">
        <v>1573</v>
      </c>
      <c r="B1527" t="s">
        <v>51</v>
      </c>
      <c r="C1527" t="s">
        <v>1573</v>
      </c>
      <c r="D1527" t="s">
        <v>51</v>
      </c>
      <c r="E1527" t="s">
        <v>1573</v>
      </c>
      <c r="F1527" t="s">
        <v>51</v>
      </c>
      <c r="G1527" t="s">
        <v>1573</v>
      </c>
      <c r="H1527" t="s">
        <v>51</v>
      </c>
    </row>
    <row r="1528" spans="1:8" x14ac:dyDescent="0.35">
      <c r="A1528" t="s">
        <v>1574</v>
      </c>
      <c r="B1528" t="s">
        <v>47</v>
      </c>
      <c r="C1528" t="s">
        <v>1574</v>
      </c>
      <c r="D1528" t="s">
        <v>47</v>
      </c>
      <c r="E1528" t="s">
        <v>1574</v>
      </c>
      <c r="F1528" t="s">
        <v>47</v>
      </c>
      <c r="G1528" t="s">
        <v>1574</v>
      </c>
      <c r="H1528" t="s">
        <v>47</v>
      </c>
    </row>
    <row r="1529" spans="1:8" x14ac:dyDescent="0.35">
      <c r="A1529" t="s">
        <v>1575</v>
      </c>
      <c r="B1529" t="s">
        <v>44</v>
      </c>
      <c r="C1529" t="s">
        <v>1575</v>
      </c>
      <c r="D1529" t="s">
        <v>44</v>
      </c>
      <c r="E1529" t="s">
        <v>1575</v>
      </c>
      <c r="F1529" t="s">
        <v>44</v>
      </c>
      <c r="G1529" t="s">
        <v>1575</v>
      </c>
      <c r="H1529" t="s">
        <v>44</v>
      </c>
    </row>
    <row r="1530" spans="1:8" x14ac:dyDescent="0.35">
      <c r="A1530" t="s">
        <v>1576</v>
      </c>
      <c r="B1530" t="s">
        <v>51</v>
      </c>
      <c r="C1530" t="s">
        <v>1576</v>
      </c>
      <c r="D1530" t="s">
        <v>51</v>
      </c>
      <c r="E1530" t="s">
        <v>1576</v>
      </c>
      <c r="F1530" t="s">
        <v>51</v>
      </c>
      <c r="G1530" t="s">
        <v>1576</v>
      </c>
      <c r="H1530" t="s">
        <v>51</v>
      </c>
    </row>
    <row r="1531" spans="1:8" x14ac:dyDescent="0.35">
      <c r="A1531" t="s">
        <v>1577</v>
      </c>
      <c r="B1531" t="s">
        <v>47</v>
      </c>
      <c r="C1531" t="s">
        <v>1577</v>
      </c>
      <c r="D1531" t="s">
        <v>47</v>
      </c>
      <c r="E1531" t="s">
        <v>1577</v>
      </c>
      <c r="F1531" t="s">
        <v>47</v>
      </c>
      <c r="G1531" t="s">
        <v>1577</v>
      </c>
      <c r="H1531" t="s">
        <v>47</v>
      </c>
    </row>
    <row r="1532" spans="1:8" x14ac:dyDescent="0.35">
      <c r="A1532" t="s">
        <v>1578</v>
      </c>
      <c r="B1532" t="s">
        <v>44</v>
      </c>
      <c r="C1532" t="s">
        <v>1578</v>
      </c>
      <c r="D1532" t="s">
        <v>44</v>
      </c>
      <c r="E1532" t="s">
        <v>1578</v>
      </c>
      <c r="F1532" t="s">
        <v>44</v>
      </c>
      <c r="G1532" t="s">
        <v>1578</v>
      </c>
      <c r="H1532" t="s">
        <v>44</v>
      </c>
    </row>
    <row r="1533" spans="1:8" x14ac:dyDescent="0.35">
      <c r="A1533" t="s">
        <v>1579</v>
      </c>
      <c r="B1533" t="s">
        <v>51</v>
      </c>
      <c r="C1533" t="s">
        <v>1579</v>
      </c>
      <c r="D1533" t="s">
        <v>51</v>
      </c>
      <c r="E1533" t="s">
        <v>1579</v>
      </c>
      <c r="F1533" t="s">
        <v>51</v>
      </c>
      <c r="G1533" t="s">
        <v>1579</v>
      </c>
      <c r="H1533" t="s">
        <v>51</v>
      </c>
    </row>
    <row r="1534" spans="1:8" x14ac:dyDescent="0.35">
      <c r="A1534" t="s">
        <v>1580</v>
      </c>
      <c r="B1534" t="s">
        <v>53</v>
      </c>
      <c r="C1534" t="s">
        <v>1580</v>
      </c>
      <c r="D1534" t="s">
        <v>53</v>
      </c>
      <c r="E1534" t="s">
        <v>1580</v>
      </c>
      <c r="F1534" t="s">
        <v>53</v>
      </c>
      <c r="G1534" t="s">
        <v>1580</v>
      </c>
      <c r="H1534" t="s">
        <v>53</v>
      </c>
    </row>
    <row r="1535" spans="1:8" x14ac:dyDescent="0.35">
      <c r="A1535" t="s">
        <v>1581</v>
      </c>
      <c r="B1535" t="s">
        <v>44</v>
      </c>
      <c r="C1535" t="s">
        <v>1581</v>
      </c>
      <c r="D1535" t="s">
        <v>44</v>
      </c>
      <c r="E1535" t="s">
        <v>1581</v>
      </c>
      <c r="F1535" t="s">
        <v>44</v>
      </c>
      <c r="G1535" t="s">
        <v>1581</v>
      </c>
      <c r="H1535" t="s">
        <v>44</v>
      </c>
    </row>
    <row r="1536" spans="1:8" x14ac:dyDescent="0.35">
      <c r="A1536" t="s">
        <v>1582</v>
      </c>
      <c r="B1536" t="s">
        <v>44</v>
      </c>
      <c r="C1536" t="s">
        <v>1582</v>
      </c>
      <c r="D1536" t="s">
        <v>44</v>
      </c>
      <c r="E1536" t="s">
        <v>1582</v>
      </c>
      <c r="F1536" t="s">
        <v>44</v>
      </c>
      <c r="G1536" t="s">
        <v>1582</v>
      </c>
      <c r="H1536" t="s">
        <v>44</v>
      </c>
    </row>
    <row r="1537" spans="1:8" x14ac:dyDescent="0.35">
      <c r="A1537" t="s">
        <v>1583</v>
      </c>
      <c r="B1537" t="s">
        <v>51</v>
      </c>
      <c r="C1537" t="s">
        <v>1583</v>
      </c>
      <c r="D1537" t="s">
        <v>51</v>
      </c>
      <c r="E1537" t="s">
        <v>1583</v>
      </c>
      <c r="F1537" t="s">
        <v>51</v>
      </c>
      <c r="G1537" t="s">
        <v>1583</v>
      </c>
      <c r="H1537" t="s">
        <v>51</v>
      </c>
    </row>
    <row r="1538" spans="1:8" x14ac:dyDescent="0.35">
      <c r="A1538" t="s">
        <v>1584</v>
      </c>
      <c r="B1538" t="s">
        <v>47</v>
      </c>
      <c r="C1538" t="s">
        <v>1584</v>
      </c>
      <c r="D1538" t="s">
        <v>47</v>
      </c>
      <c r="E1538" t="s">
        <v>1584</v>
      </c>
      <c r="F1538" t="s">
        <v>47</v>
      </c>
      <c r="G1538" t="s">
        <v>1584</v>
      </c>
      <c r="H1538" t="s">
        <v>47</v>
      </c>
    </row>
    <row r="1539" spans="1:8" x14ac:dyDescent="0.35">
      <c r="A1539" t="s">
        <v>1585</v>
      </c>
      <c r="B1539" t="s">
        <v>51</v>
      </c>
      <c r="C1539" t="s">
        <v>1585</v>
      </c>
      <c r="D1539" t="s">
        <v>51</v>
      </c>
      <c r="E1539" t="s">
        <v>1585</v>
      </c>
      <c r="F1539" t="s">
        <v>51</v>
      </c>
      <c r="G1539" t="s">
        <v>1585</v>
      </c>
      <c r="H1539" t="s">
        <v>51</v>
      </c>
    </row>
    <row r="1540" spans="1:8" x14ac:dyDescent="0.35">
      <c r="A1540" t="s">
        <v>1586</v>
      </c>
      <c r="B1540" t="s">
        <v>47</v>
      </c>
      <c r="C1540" t="s">
        <v>1586</v>
      </c>
      <c r="D1540" t="s">
        <v>47</v>
      </c>
      <c r="E1540" t="s">
        <v>1586</v>
      </c>
      <c r="F1540" t="s">
        <v>47</v>
      </c>
      <c r="G1540" t="s">
        <v>1586</v>
      </c>
      <c r="H1540" t="s">
        <v>47</v>
      </c>
    </row>
    <row r="1541" spans="1:8" x14ac:dyDescent="0.35">
      <c r="A1541" t="s">
        <v>1587</v>
      </c>
      <c r="B1541" t="s">
        <v>44</v>
      </c>
      <c r="C1541" t="s">
        <v>1587</v>
      </c>
      <c r="D1541" t="s">
        <v>44</v>
      </c>
      <c r="E1541" t="s">
        <v>1587</v>
      </c>
      <c r="F1541" t="s">
        <v>44</v>
      </c>
      <c r="G1541" t="s">
        <v>1587</v>
      </c>
      <c r="H1541" t="s">
        <v>44</v>
      </c>
    </row>
    <row r="1542" spans="1:8" x14ac:dyDescent="0.35">
      <c r="A1542" t="s">
        <v>1588</v>
      </c>
      <c r="B1542" t="s">
        <v>51</v>
      </c>
      <c r="C1542" t="s">
        <v>1588</v>
      </c>
      <c r="D1542" t="s">
        <v>51</v>
      </c>
      <c r="E1542" t="s">
        <v>1588</v>
      </c>
      <c r="F1542" t="s">
        <v>51</v>
      </c>
      <c r="G1542" t="s">
        <v>1588</v>
      </c>
      <c r="H1542" t="s">
        <v>51</v>
      </c>
    </row>
    <row r="1543" spans="1:8" x14ac:dyDescent="0.35">
      <c r="A1543" t="s">
        <v>1589</v>
      </c>
      <c r="B1543" t="s">
        <v>44</v>
      </c>
      <c r="C1543" t="s">
        <v>1589</v>
      </c>
      <c r="D1543" t="s">
        <v>44</v>
      </c>
      <c r="E1543" t="s">
        <v>1589</v>
      </c>
      <c r="F1543" t="s">
        <v>44</v>
      </c>
      <c r="G1543" t="s">
        <v>1589</v>
      </c>
      <c r="H1543" t="s">
        <v>44</v>
      </c>
    </row>
    <row r="1544" spans="1:8" x14ac:dyDescent="0.35">
      <c r="A1544" t="s">
        <v>1590</v>
      </c>
      <c r="B1544" t="s">
        <v>44</v>
      </c>
      <c r="C1544" t="s">
        <v>1590</v>
      </c>
      <c r="D1544" t="s">
        <v>44</v>
      </c>
      <c r="E1544" t="s">
        <v>1590</v>
      </c>
      <c r="F1544" t="s">
        <v>44</v>
      </c>
      <c r="G1544" t="s">
        <v>1590</v>
      </c>
      <c r="H1544" t="s">
        <v>44</v>
      </c>
    </row>
    <row r="1545" spans="1:8" x14ac:dyDescent="0.35">
      <c r="A1545" t="s">
        <v>1591</v>
      </c>
      <c r="B1545" t="s">
        <v>47</v>
      </c>
      <c r="C1545" t="s">
        <v>1591</v>
      </c>
      <c r="D1545" t="s">
        <v>47</v>
      </c>
      <c r="E1545" t="s">
        <v>1591</v>
      </c>
      <c r="F1545" t="s">
        <v>47</v>
      </c>
      <c r="G1545" t="s">
        <v>1591</v>
      </c>
      <c r="H1545" t="s">
        <v>47</v>
      </c>
    </row>
    <row r="1546" spans="1:8" x14ac:dyDescent="0.35">
      <c r="A1546" t="s">
        <v>1592</v>
      </c>
      <c r="B1546" t="s">
        <v>44</v>
      </c>
      <c r="C1546" t="s">
        <v>1592</v>
      </c>
      <c r="D1546" t="s">
        <v>44</v>
      </c>
      <c r="E1546" t="s">
        <v>1592</v>
      </c>
      <c r="F1546" t="s">
        <v>44</v>
      </c>
      <c r="G1546" t="s">
        <v>1592</v>
      </c>
      <c r="H1546" t="s">
        <v>44</v>
      </c>
    </row>
    <row r="1547" spans="1:8" x14ac:dyDescent="0.35">
      <c r="A1547" t="s">
        <v>1593</v>
      </c>
      <c r="B1547" t="s">
        <v>51</v>
      </c>
      <c r="C1547" t="s">
        <v>1593</v>
      </c>
      <c r="D1547" t="s">
        <v>51</v>
      </c>
      <c r="E1547" t="s">
        <v>1593</v>
      </c>
      <c r="F1547" t="s">
        <v>51</v>
      </c>
      <c r="G1547" t="s">
        <v>1593</v>
      </c>
      <c r="H1547" t="s">
        <v>51</v>
      </c>
    </row>
    <row r="1548" spans="1:8" x14ac:dyDescent="0.35">
      <c r="A1548" t="s">
        <v>1594</v>
      </c>
      <c r="B1548" t="s">
        <v>53</v>
      </c>
      <c r="C1548" t="s">
        <v>1594</v>
      </c>
      <c r="D1548" t="s">
        <v>53</v>
      </c>
      <c r="E1548" t="s">
        <v>1594</v>
      </c>
      <c r="F1548" t="s">
        <v>53</v>
      </c>
      <c r="G1548" t="s">
        <v>1594</v>
      </c>
      <c r="H1548" t="s">
        <v>53</v>
      </c>
    </row>
    <row r="1549" spans="1:8" x14ac:dyDescent="0.35">
      <c r="A1549" t="s">
        <v>1595</v>
      </c>
      <c r="B1549" t="s">
        <v>44</v>
      </c>
      <c r="C1549" t="s">
        <v>1595</v>
      </c>
      <c r="D1549" t="s">
        <v>44</v>
      </c>
      <c r="E1549" t="s">
        <v>1595</v>
      </c>
      <c r="F1549" t="s">
        <v>44</v>
      </c>
      <c r="G1549" t="s">
        <v>1595</v>
      </c>
      <c r="H1549" t="s">
        <v>44</v>
      </c>
    </row>
    <row r="1550" spans="1:8" x14ac:dyDescent="0.35">
      <c r="A1550" t="s">
        <v>1596</v>
      </c>
      <c r="B1550" t="s">
        <v>44</v>
      </c>
      <c r="C1550" t="s">
        <v>1596</v>
      </c>
      <c r="D1550" t="s">
        <v>44</v>
      </c>
      <c r="E1550" t="s">
        <v>1596</v>
      </c>
      <c r="F1550" t="s">
        <v>44</v>
      </c>
      <c r="G1550" t="s">
        <v>1596</v>
      </c>
      <c r="H1550" t="s">
        <v>44</v>
      </c>
    </row>
    <row r="1551" spans="1:8" x14ac:dyDescent="0.35">
      <c r="A1551" t="s">
        <v>1597</v>
      </c>
      <c r="B1551" t="s">
        <v>47</v>
      </c>
      <c r="C1551" t="s">
        <v>1597</v>
      </c>
      <c r="D1551" t="s">
        <v>47</v>
      </c>
      <c r="E1551" t="s">
        <v>1597</v>
      </c>
      <c r="F1551" t="s">
        <v>47</v>
      </c>
      <c r="G1551" t="s">
        <v>1597</v>
      </c>
      <c r="H1551" t="s">
        <v>47</v>
      </c>
    </row>
    <row r="1552" spans="1:8" x14ac:dyDescent="0.35">
      <c r="A1552" t="s">
        <v>1598</v>
      </c>
      <c r="B1552" t="s">
        <v>51</v>
      </c>
      <c r="C1552" t="s">
        <v>1598</v>
      </c>
      <c r="D1552" t="s">
        <v>51</v>
      </c>
      <c r="E1552" t="s">
        <v>1598</v>
      </c>
      <c r="F1552" t="s">
        <v>51</v>
      </c>
      <c r="G1552" t="s">
        <v>1598</v>
      </c>
      <c r="H1552" t="s">
        <v>51</v>
      </c>
    </row>
    <row r="1553" spans="1:8" x14ac:dyDescent="0.35">
      <c r="A1553" t="s">
        <v>1599</v>
      </c>
      <c r="B1553" t="s">
        <v>47</v>
      </c>
      <c r="C1553" t="s">
        <v>1599</v>
      </c>
      <c r="D1553" t="s">
        <v>47</v>
      </c>
      <c r="E1553" t="s">
        <v>1599</v>
      </c>
      <c r="F1553" t="s">
        <v>47</v>
      </c>
      <c r="G1553" t="s">
        <v>1599</v>
      </c>
      <c r="H1553" t="s">
        <v>47</v>
      </c>
    </row>
    <row r="1554" spans="1:8" x14ac:dyDescent="0.35">
      <c r="A1554" t="s">
        <v>1600</v>
      </c>
      <c r="B1554" t="s">
        <v>47</v>
      </c>
      <c r="C1554" t="s">
        <v>1600</v>
      </c>
      <c r="D1554" t="s">
        <v>47</v>
      </c>
      <c r="E1554" t="s">
        <v>1600</v>
      </c>
      <c r="F1554" t="s">
        <v>47</v>
      </c>
      <c r="G1554" t="s">
        <v>1600</v>
      </c>
      <c r="H1554" t="s">
        <v>47</v>
      </c>
    </row>
    <row r="1555" spans="1:8" x14ac:dyDescent="0.35">
      <c r="A1555" t="s">
        <v>1601</v>
      </c>
      <c r="B1555" t="s">
        <v>57</v>
      </c>
      <c r="C1555" t="s">
        <v>1601</v>
      </c>
      <c r="D1555" t="s">
        <v>57</v>
      </c>
      <c r="E1555" t="s">
        <v>1601</v>
      </c>
      <c r="F1555" t="s">
        <v>57</v>
      </c>
      <c r="G1555" t="s">
        <v>1601</v>
      </c>
      <c r="H1555" t="s">
        <v>57</v>
      </c>
    </row>
    <row r="1556" spans="1:8" x14ac:dyDescent="0.35">
      <c r="A1556" t="s">
        <v>1602</v>
      </c>
      <c r="B1556" t="s">
        <v>44</v>
      </c>
      <c r="C1556" t="s">
        <v>1602</v>
      </c>
      <c r="D1556" t="s">
        <v>44</v>
      </c>
      <c r="E1556" t="s">
        <v>1602</v>
      </c>
      <c r="F1556" t="s">
        <v>44</v>
      </c>
      <c r="G1556" t="s">
        <v>1602</v>
      </c>
      <c r="H1556" t="s">
        <v>44</v>
      </c>
    </row>
    <row r="1557" spans="1:8" x14ac:dyDescent="0.35">
      <c r="A1557" t="s">
        <v>1603</v>
      </c>
      <c r="B1557" t="s">
        <v>44</v>
      </c>
      <c r="C1557" t="s">
        <v>1603</v>
      </c>
      <c r="D1557" t="s">
        <v>44</v>
      </c>
      <c r="E1557" t="s">
        <v>1603</v>
      </c>
      <c r="F1557" t="s">
        <v>44</v>
      </c>
      <c r="G1557" t="s">
        <v>1603</v>
      </c>
      <c r="H1557" t="s">
        <v>44</v>
      </c>
    </row>
    <row r="1558" spans="1:8" x14ac:dyDescent="0.35">
      <c r="A1558" t="s">
        <v>1604</v>
      </c>
      <c r="B1558" t="s">
        <v>44</v>
      </c>
      <c r="C1558" t="s">
        <v>1604</v>
      </c>
      <c r="D1558" t="s">
        <v>44</v>
      </c>
      <c r="E1558" t="s">
        <v>1604</v>
      </c>
      <c r="F1558" t="s">
        <v>44</v>
      </c>
      <c r="G1558" t="s">
        <v>1604</v>
      </c>
      <c r="H1558" t="s">
        <v>44</v>
      </c>
    </row>
    <row r="1559" spans="1:8" x14ac:dyDescent="0.35">
      <c r="A1559" t="s">
        <v>1605</v>
      </c>
      <c r="B1559" t="s">
        <v>57</v>
      </c>
      <c r="C1559" t="s">
        <v>1605</v>
      </c>
      <c r="D1559" t="s">
        <v>57</v>
      </c>
      <c r="E1559" t="s">
        <v>1605</v>
      </c>
      <c r="F1559" t="s">
        <v>57</v>
      </c>
      <c r="G1559" t="s">
        <v>1605</v>
      </c>
      <c r="H1559" t="s">
        <v>57</v>
      </c>
    </row>
    <row r="1560" spans="1:8" x14ac:dyDescent="0.35">
      <c r="A1560" t="s">
        <v>1606</v>
      </c>
      <c r="B1560" t="s">
        <v>44</v>
      </c>
      <c r="C1560" t="s">
        <v>1606</v>
      </c>
      <c r="D1560" t="s">
        <v>44</v>
      </c>
      <c r="E1560" t="s">
        <v>1606</v>
      </c>
      <c r="F1560" t="s">
        <v>44</v>
      </c>
      <c r="G1560" t="s">
        <v>1606</v>
      </c>
      <c r="H1560" t="s">
        <v>44</v>
      </c>
    </row>
    <row r="1561" spans="1:8" x14ac:dyDescent="0.35">
      <c r="A1561" t="s">
        <v>1607</v>
      </c>
      <c r="B1561" t="s">
        <v>53</v>
      </c>
      <c r="C1561" t="s">
        <v>1607</v>
      </c>
      <c r="D1561" t="s">
        <v>53</v>
      </c>
      <c r="E1561" t="s">
        <v>1607</v>
      </c>
      <c r="F1561" t="s">
        <v>53</v>
      </c>
      <c r="G1561" t="s">
        <v>1607</v>
      </c>
      <c r="H1561" t="s">
        <v>53</v>
      </c>
    </row>
    <row r="1562" spans="1:8" x14ac:dyDescent="0.35">
      <c r="A1562" t="s">
        <v>1608</v>
      </c>
      <c r="B1562" t="s">
        <v>44</v>
      </c>
      <c r="C1562" t="s">
        <v>1608</v>
      </c>
      <c r="D1562" t="s">
        <v>44</v>
      </c>
      <c r="E1562" t="s">
        <v>1608</v>
      </c>
      <c r="F1562" t="s">
        <v>44</v>
      </c>
      <c r="G1562" t="s">
        <v>1608</v>
      </c>
      <c r="H1562" t="s">
        <v>44</v>
      </c>
    </row>
    <row r="1563" spans="1:8" x14ac:dyDescent="0.35">
      <c r="A1563" t="s">
        <v>1609</v>
      </c>
      <c r="B1563" t="s">
        <v>47</v>
      </c>
      <c r="C1563" t="s">
        <v>1609</v>
      </c>
      <c r="D1563" t="s">
        <v>47</v>
      </c>
      <c r="E1563" t="s">
        <v>1609</v>
      </c>
      <c r="F1563" t="s">
        <v>47</v>
      </c>
      <c r="G1563" t="s">
        <v>1609</v>
      </c>
      <c r="H1563" t="s">
        <v>47</v>
      </c>
    </row>
    <row r="1564" spans="1:8" x14ac:dyDescent="0.35">
      <c r="A1564" t="s">
        <v>1610</v>
      </c>
      <c r="B1564" t="s">
        <v>47</v>
      </c>
      <c r="C1564" t="s">
        <v>1610</v>
      </c>
      <c r="D1564" t="s">
        <v>47</v>
      </c>
      <c r="E1564" t="s">
        <v>1610</v>
      </c>
      <c r="F1564" t="s">
        <v>47</v>
      </c>
      <c r="G1564" t="s">
        <v>1610</v>
      </c>
      <c r="H1564" t="s">
        <v>47</v>
      </c>
    </row>
    <row r="1565" spans="1:8" x14ac:dyDescent="0.35">
      <c r="A1565" t="s">
        <v>1611</v>
      </c>
      <c r="B1565" t="s">
        <v>47</v>
      </c>
      <c r="C1565" t="s">
        <v>1611</v>
      </c>
      <c r="D1565" t="s">
        <v>47</v>
      </c>
      <c r="E1565" t="s">
        <v>1611</v>
      </c>
      <c r="F1565" t="s">
        <v>47</v>
      </c>
      <c r="G1565" t="s">
        <v>1611</v>
      </c>
      <c r="H1565" t="s">
        <v>47</v>
      </c>
    </row>
    <row r="1566" spans="1:8" x14ac:dyDescent="0.35">
      <c r="A1566" t="s">
        <v>1612</v>
      </c>
      <c r="B1566" t="s">
        <v>47</v>
      </c>
      <c r="C1566" t="s">
        <v>1612</v>
      </c>
      <c r="D1566" t="s">
        <v>47</v>
      </c>
      <c r="E1566" t="s">
        <v>1612</v>
      </c>
      <c r="F1566" t="s">
        <v>47</v>
      </c>
      <c r="G1566" t="s">
        <v>1612</v>
      </c>
      <c r="H1566" t="s">
        <v>47</v>
      </c>
    </row>
    <row r="1567" spans="1:8" x14ac:dyDescent="0.35">
      <c r="A1567" t="s">
        <v>1613</v>
      </c>
      <c r="B1567" t="s">
        <v>53</v>
      </c>
      <c r="C1567" t="s">
        <v>1613</v>
      </c>
      <c r="D1567" t="s">
        <v>53</v>
      </c>
      <c r="E1567" t="s">
        <v>1613</v>
      </c>
      <c r="F1567" t="s">
        <v>53</v>
      </c>
      <c r="G1567" t="s">
        <v>1613</v>
      </c>
      <c r="H1567" t="s">
        <v>53</v>
      </c>
    </row>
    <row r="1568" spans="1:8" x14ac:dyDescent="0.35">
      <c r="A1568" t="s">
        <v>1614</v>
      </c>
      <c r="B1568" t="s">
        <v>51</v>
      </c>
      <c r="C1568" t="s">
        <v>1614</v>
      </c>
      <c r="D1568" t="s">
        <v>51</v>
      </c>
      <c r="E1568" t="s">
        <v>1614</v>
      </c>
      <c r="F1568" t="s">
        <v>51</v>
      </c>
      <c r="G1568" t="s">
        <v>1614</v>
      </c>
      <c r="H1568" t="s">
        <v>51</v>
      </c>
    </row>
    <row r="1569" spans="1:8" x14ac:dyDescent="0.35">
      <c r="A1569" t="s">
        <v>1615</v>
      </c>
      <c r="B1569" t="s">
        <v>47</v>
      </c>
      <c r="C1569" t="s">
        <v>1615</v>
      </c>
      <c r="D1569" t="s">
        <v>47</v>
      </c>
      <c r="E1569" t="s">
        <v>1615</v>
      </c>
      <c r="F1569" t="s">
        <v>47</v>
      </c>
      <c r="G1569" t="s">
        <v>1615</v>
      </c>
      <c r="H1569" t="s">
        <v>47</v>
      </c>
    </row>
    <row r="1570" spans="1:8" x14ac:dyDescent="0.35">
      <c r="A1570" t="s">
        <v>1616</v>
      </c>
      <c r="B1570" t="s">
        <v>44</v>
      </c>
      <c r="C1570" t="s">
        <v>1616</v>
      </c>
      <c r="D1570" t="s">
        <v>44</v>
      </c>
      <c r="E1570" t="s">
        <v>1616</v>
      </c>
      <c r="F1570" t="s">
        <v>44</v>
      </c>
      <c r="G1570" t="s">
        <v>1616</v>
      </c>
      <c r="H1570" t="s">
        <v>44</v>
      </c>
    </row>
    <row r="1571" spans="1:8" x14ac:dyDescent="0.35">
      <c r="A1571" t="s">
        <v>1617</v>
      </c>
      <c r="B1571" t="s">
        <v>44</v>
      </c>
      <c r="C1571" t="s">
        <v>1617</v>
      </c>
      <c r="D1571" t="s">
        <v>44</v>
      </c>
      <c r="E1571" t="s">
        <v>1617</v>
      </c>
      <c r="F1571" t="s">
        <v>44</v>
      </c>
      <c r="G1571" t="s">
        <v>1617</v>
      </c>
      <c r="H1571" t="s">
        <v>44</v>
      </c>
    </row>
    <row r="1572" spans="1:8" x14ac:dyDescent="0.35">
      <c r="A1572" t="s">
        <v>1618</v>
      </c>
      <c r="B1572" t="s">
        <v>47</v>
      </c>
      <c r="C1572" t="s">
        <v>1618</v>
      </c>
      <c r="D1572" t="s">
        <v>47</v>
      </c>
      <c r="E1572" t="s">
        <v>1618</v>
      </c>
      <c r="F1572" t="s">
        <v>47</v>
      </c>
      <c r="G1572" t="s">
        <v>1618</v>
      </c>
      <c r="H1572" t="s">
        <v>47</v>
      </c>
    </row>
    <row r="1573" spans="1:8" x14ac:dyDescent="0.35">
      <c r="A1573" t="s">
        <v>1619</v>
      </c>
      <c r="B1573" t="s">
        <v>44</v>
      </c>
      <c r="C1573" t="s">
        <v>1619</v>
      </c>
      <c r="D1573" t="s">
        <v>44</v>
      </c>
      <c r="E1573" t="s">
        <v>1619</v>
      </c>
      <c r="F1573" t="s">
        <v>44</v>
      </c>
      <c r="G1573" t="s">
        <v>1619</v>
      </c>
      <c r="H1573" t="s">
        <v>44</v>
      </c>
    </row>
    <row r="1574" spans="1:8" x14ac:dyDescent="0.35">
      <c r="A1574" t="s">
        <v>1620</v>
      </c>
      <c r="B1574" t="s">
        <v>44</v>
      </c>
      <c r="C1574" t="s">
        <v>1620</v>
      </c>
      <c r="D1574" t="s">
        <v>44</v>
      </c>
      <c r="E1574" t="s">
        <v>1620</v>
      </c>
      <c r="F1574" t="s">
        <v>44</v>
      </c>
      <c r="G1574" t="s">
        <v>1620</v>
      </c>
      <c r="H1574" t="s">
        <v>44</v>
      </c>
    </row>
    <row r="1575" spans="1:8" x14ac:dyDescent="0.35">
      <c r="A1575" t="s">
        <v>1621</v>
      </c>
      <c r="B1575" t="s">
        <v>47</v>
      </c>
      <c r="C1575" t="s">
        <v>1621</v>
      </c>
      <c r="D1575" t="s">
        <v>47</v>
      </c>
      <c r="E1575" t="s">
        <v>1621</v>
      </c>
      <c r="F1575" t="s">
        <v>47</v>
      </c>
      <c r="G1575" t="s">
        <v>1621</v>
      </c>
      <c r="H1575" t="s">
        <v>47</v>
      </c>
    </row>
    <row r="1576" spans="1:8" x14ac:dyDescent="0.35">
      <c r="A1576" t="s">
        <v>1622</v>
      </c>
      <c r="B1576" t="s">
        <v>44</v>
      </c>
      <c r="C1576" t="s">
        <v>1622</v>
      </c>
      <c r="D1576" t="s">
        <v>44</v>
      </c>
      <c r="E1576" t="s">
        <v>1622</v>
      </c>
      <c r="F1576" t="s">
        <v>44</v>
      </c>
      <c r="G1576" t="s">
        <v>1622</v>
      </c>
      <c r="H1576" t="s">
        <v>44</v>
      </c>
    </row>
    <row r="1577" spans="1:8" x14ac:dyDescent="0.35">
      <c r="A1577" t="s">
        <v>1623</v>
      </c>
      <c r="B1577" t="s">
        <v>44</v>
      </c>
      <c r="C1577" t="s">
        <v>1623</v>
      </c>
      <c r="D1577" t="s">
        <v>44</v>
      </c>
      <c r="E1577" t="s">
        <v>1623</v>
      </c>
      <c r="F1577" t="s">
        <v>44</v>
      </c>
      <c r="G1577" t="s">
        <v>1623</v>
      </c>
      <c r="H1577" t="s">
        <v>44</v>
      </c>
    </row>
    <row r="1578" spans="1:8" x14ac:dyDescent="0.35">
      <c r="A1578" t="s">
        <v>1624</v>
      </c>
      <c r="B1578" t="s">
        <v>47</v>
      </c>
      <c r="C1578" t="s">
        <v>1624</v>
      </c>
      <c r="D1578" t="s">
        <v>47</v>
      </c>
      <c r="E1578" t="s">
        <v>1624</v>
      </c>
      <c r="F1578" t="s">
        <v>47</v>
      </c>
      <c r="G1578" t="s">
        <v>1624</v>
      </c>
      <c r="H1578" t="s">
        <v>47</v>
      </c>
    </row>
    <row r="1579" spans="1:8" x14ac:dyDescent="0.35">
      <c r="A1579" t="s">
        <v>1625</v>
      </c>
      <c r="B1579" t="s">
        <v>47</v>
      </c>
      <c r="C1579" t="s">
        <v>1625</v>
      </c>
      <c r="D1579" t="s">
        <v>47</v>
      </c>
      <c r="E1579" t="s">
        <v>1625</v>
      </c>
      <c r="F1579" t="s">
        <v>47</v>
      </c>
      <c r="G1579" t="s">
        <v>1625</v>
      </c>
      <c r="H1579" t="s">
        <v>47</v>
      </c>
    </row>
    <row r="1580" spans="1:8" x14ac:dyDescent="0.35">
      <c r="A1580" t="s">
        <v>1626</v>
      </c>
      <c r="B1580" t="s">
        <v>53</v>
      </c>
      <c r="C1580" t="s">
        <v>1626</v>
      </c>
      <c r="D1580" t="s">
        <v>53</v>
      </c>
      <c r="E1580" t="s">
        <v>1626</v>
      </c>
      <c r="F1580" t="s">
        <v>53</v>
      </c>
      <c r="G1580" t="s">
        <v>1626</v>
      </c>
      <c r="H1580" t="s">
        <v>53</v>
      </c>
    </row>
    <row r="1581" spans="1:8" x14ac:dyDescent="0.35">
      <c r="A1581" t="s">
        <v>1627</v>
      </c>
      <c r="B1581" t="s">
        <v>47</v>
      </c>
      <c r="C1581" t="s">
        <v>1627</v>
      </c>
      <c r="D1581" t="s">
        <v>47</v>
      </c>
      <c r="E1581" t="s">
        <v>1627</v>
      </c>
      <c r="F1581" t="s">
        <v>47</v>
      </c>
      <c r="G1581" t="s">
        <v>1627</v>
      </c>
      <c r="H1581" t="s">
        <v>47</v>
      </c>
    </row>
    <row r="1582" spans="1:8" x14ac:dyDescent="0.35">
      <c r="A1582" t="s">
        <v>1628</v>
      </c>
      <c r="B1582" t="s">
        <v>47</v>
      </c>
      <c r="C1582" t="s">
        <v>1628</v>
      </c>
      <c r="D1582" t="s">
        <v>47</v>
      </c>
      <c r="E1582" t="s">
        <v>1628</v>
      </c>
      <c r="F1582" t="s">
        <v>47</v>
      </c>
      <c r="G1582" t="s">
        <v>1628</v>
      </c>
      <c r="H1582" t="s">
        <v>47</v>
      </c>
    </row>
    <row r="1583" spans="1:8" x14ac:dyDescent="0.35">
      <c r="A1583" t="s">
        <v>1629</v>
      </c>
      <c r="B1583" t="s">
        <v>57</v>
      </c>
      <c r="C1583" t="s">
        <v>1629</v>
      </c>
      <c r="D1583" t="s">
        <v>57</v>
      </c>
      <c r="E1583" t="s">
        <v>1629</v>
      </c>
      <c r="F1583" t="s">
        <v>57</v>
      </c>
      <c r="G1583" t="s">
        <v>1629</v>
      </c>
      <c r="H1583" t="s">
        <v>57</v>
      </c>
    </row>
    <row r="1584" spans="1:8" x14ac:dyDescent="0.35">
      <c r="A1584" t="s">
        <v>1630</v>
      </c>
      <c r="B1584" t="s">
        <v>57</v>
      </c>
      <c r="C1584" t="s">
        <v>1630</v>
      </c>
      <c r="D1584" t="s">
        <v>57</v>
      </c>
      <c r="E1584" t="s">
        <v>1630</v>
      </c>
      <c r="F1584" t="s">
        <v>57</v>
      </c>
      <c r="G1584" t="s">
        <v>1630</v>
      </c>
      <c r="H1584" t="s">
        <v>57</v>
      </c>
    </row>
    <row r="1585" spans="1:8" x14ac:dyDescent="0.35">
      <c r="A1585" t="s">
        <v>1631</v>
      </c>
      <c r="B1585" t="s">
        <v>47</v>
      </c>
      <c r="C1585" t="s">
        <v>1631</v>
      </c>
      <c r="D1585" t="s">
        <v>47</v>
      </c>
      <c r="E1585" t="s">
        <v>1631</v>
      </c>
      <c r="F1585" t="s">
        <v>47</v>
      </c>
      <c r="G1585" t="s">
        <v>1631</v>
      </c>
      <c r="H1585" t="s">
        <v>47</v>
      </c>
    </row>
    <row r="1586" spans="1:8" x14ac:dyDescent="0.35">
      <c r="A1586" t="s">
        <v>1632</v>
      </c>
      <c r="B1586" t="s">
        <v>44</v>
      </c>
      <c r="C1586" t="s">
        <v>1632</v>
      </c>
      <c r="D1586" t="s">
        <v>44</v>
      </c>
      <c r="E1586" t="s">
        <v>1632</v>
      </c>
      <c r="F1586" t="s">
        <v>44</v>
      </c>
      <c r="G1586" t="s">
        <v>1632</v>
      </c>
      <c r="H1586" t="s">
        <v>44</v>
      </c>
    </row>
    <row r="1587" spans="1:8" x14ac:dyDescent="0.35">
      <c r="A1587" t="s">
        <v>1633</v>
      </c>
      <c r="B1587" t="s">
        <v>44</v>
      </c>
      <c r="C1587" t="s">
        <v>1633</v>
      </c>
      <c r="D1587" t="s">
        <v>44</v>
      </c>
      <c r="E1587" t="s">
        <v>1633</v>
      </c>
      <c r="F1587" t="s">
        <v>44</v>
      </c>
      <c r="G1587" t="s">
        <v>1633</v>
      </c>
      <c r="H1587" t="s">
        <v>44</v>
      </c>
    </row>
    <row r="1588" spans="1:8" x14ac:dyDescent="0.35">
      <c r="A1588" t="s">
        <v>1634</v>
      </c>
      <c r="B1588" t="s">
        <v>47</v>
      </c>
      <c r="C1588" t="s">
        <v>1634</v>
      </c>
      <c r="D1588" t="s">
        <v>47</v>
      </c>
      <c r="E1588" t="s">
        <v>1634</v>
      </c>
      <c r="F1588" t="s">
        <v>47</v>
      </c>
      <c r="G1588" t="s">
        <v>1634</v>
      </c>
      <c r="H1588" t="s">
        <v>47</v>
      </c>
    </row>
    <row r="1589" spans="1:8" x14ac:dyDescent="0.35">
      <c r="A1589" t="s">
        <v>1635</v>
      </c>
      <c r="B1589" t="s">
        <v>47</v>
      </c>
      <c r="C1589" t="s">
        <v>1635</v>
      </c>
      <c r="D1589" t="s">
        <v>47</v>
      </c>
      <c r="E1589" t="s">
        <v>1635</v>
      </c>
      <c r="F1589" t="s">
        <v>47</v>
      </c>
      <c r="G1589" t="s">
        <v>1635</v>
      </c>
      <c r="H1589" t="s">
        <v>47</v>
      </c>
    </row>
    <row r="1590" spans="1:8" x14ac:dyDescent="0.35">
      <c r="A1590" t="s">
        <v>1636</v>
      </c>
      <c r="B1590" t="s">
        <v>53</v>
      </c>
      <c r="C1590" t="s">
        <v>1636</v>
      </c>
      <c r="D1590" t="s">
        <v>53</v>
      </c>
      <c r="E1590" t="s">
        <v>1636</v>
      </c>
      <c r="F1590" t="s">
        <v>53</v>
      </c>
      <c r="G1590" t="s">
        <v>1636</v>
      </c>
      <c r="H1590" t="s">
        <v>53</v>
      </c>
    </row>
    <row r="1591" spans="1:8" x14ac:dyDescent="0.35">
      <c r="A1591" t="s">
        <v>1637</v>
      </c>
      <c r="B1591" t="s">
        <v>53</v>
      </c>
      <c r="C1591" t="s">
        <v>1637</v>
      </c>
      <c r="D1591" t="s">
        <v>53</v>
      </c>
      <c r="E1591" t="s">
        <v>1637</v>
      </c>
      <c r="F1591" t="s">
        <v>53</v>
      </c>
      <c r="G1591" t="s">
        <v>1637</v>
      </c>
      <c r="H1591" t="s">
        <v>53</v>
      </c>
    </row>
    <row r="1592" spans="1:8" x14ac:dyDescent="0.35">
      <c r="A1592" t="s">
        <v>1638</v>
      </c>
      <c r="B1592" t="s">
        <v>44</v>
      </c>
      <c r="C1592" t="s">
        <v>1638</v>
      </c>
      <c r="D1592" t="s">
        <v>44</v>
      </c>
      <c r="E1592" t="s">
        <v>1638</v>
      </c>
      <c r="F1592" t="s">
        <v>44</v>
      </c>
      <c r="G1592" t="s">
        <v>1638</v>
      </c>
      <c r="H1592" t="s">
        <v>44</v>
      </c>
    </row>
    <row r="1593" spans="1:8" x14ac:dyDescent="0.35">
      <c r="A1593" t="s">
        <v>1639</v>
      </c>
      <c r="B1593" t="s">
        <v>51</v>
      </c>
      <c r="C1593" t="s">
        <v>1639</v>
      </c>
      <c r="D1593" t="s">
        <v>51</v>
      </c>
      <c r="E1593" t="s">
        <v>1639</v>
      </c>
      <c r="F1593" t="s">
        <v>51</v>
      </c>
      <c r="G1593" t="s">
        <v>1639</v>
      </c>
      <c r="H1593" t="s">
        <v>51</v>
      </c>
    </row>
    <row r="1594" spans="1:8" x14ac:dyDescent="0.35">
      <c r="A1594" t="s">
        <v>1640</v>
      </c>
      <c r="B1594" t="s">
        <v>44</v>
      </c>
      <c r="C1594" t="s">
        <v>1640</v>
      </c>
      <c r="D1594" t="s">
        <v>44</v>
      </c>
      <c r="E1594" t="s">
        <v>1640</v>
      </c>
      <c r="F1594" t="s">
        <v>44</v>
      </c>
      <c r="G1594" t="s">
        <v>1640</v>
      </c>
      <c r="H1594" t="s">
        <v>44</v>
      </c>
    </row>
    <row r="1595" spans="1:8" x14ac:dyDescent="0.35">
      <c r="A1595" t="s">
        <v>1641</v>
      </c>
      <c r="B1595" t="s">
        <v>51</v>
      </c>
      <c r="C1595" t="s">
        <v>1641</v>
      </c>
      <c r="D1595" t="s">
        <v>51</v>
      </c>
      <c r="E1595" t="s">
        <v>1641</v>
      </c>
      <c r="F1595" t="s">
        <v>51</v>
      </c>
      <c r="G1595" t="s">
        <v>1641</v>
      </c>
      <c r="H1595" t="s">
        <v>51</v>
      </c>
    </row>
    <row r="1596" spans="1:8" x14ac:dyDescent="0.35">
      <c r="A1596" t="s">
        <v>1642</v>
      </c>
      <c r="B1596" t="s">
        <v>51</v>
      </c>
      <c r="C1596" t="s">
        <v>1642</v>
      </c>
      <c r="D1596" t="s">
        <v>51</v>
      </c>
      <c r="E1596" t="s">
        <v>1642</v>
      </c>
      <c r="F1596" t="s">
        <v>51</v>
      </c>
      <c r="G1596" t="s">
        <v>1642</v>
      </c>
      <c r="H1596" t="s">
        <v>51</v>
      </c>
    </row>
    <row r="1597" spans="1:8" x14ac:dyDescent="0.35">
      <c r="A1597" t="s">
        <v>1643</v>
      </c>
      <c r="B1597" t="s">
        <v>51</v>
      </c>
      <c r="C1597" t="s">
        <v>1643</v>
      </c>
      <c r="D1597" t="s">
        <v>51</v>
      </c>
      <c r="E1597" t="s">
        <v>1643</v>
      </c>
      <c r="F1597" t="s">
        <v>51</v>
      </c>
      <c r="G1597" t="s">
        <v>1643</v>
      </c>
      <c r="H1597" t="s">
        <v>51</v>
      </c>
    </row>
    <row r="1598" spans="1:8" x14ac:dyDescent="0.35">
      <c r="A1598" t="s">
        <v>1644</v>
      </c>
      <c r="B1598" t="s">
        <v>57</v>
      </c>
      <c r="C1598" t="s">
        <v>1644</v>
      </c>
      <c r="D1598" t="s">
        <v>57</v>
      </c>
      <c r="E1598" t="s">
        <v>1644</v>
      </c>
      <c r="F1598" t="s">
        <v>57</v>
      </c>
      <c r="G1598" t="s">
        <v>1644</v>
      </c>
      <c r="H1598" t="s">
        <v>57</v>
      </c>
    </row>
    <row r="1599" spans="1:8" x14ac:dyDescent="0.35">
      <c r="A1599" t="s">
        <v>1645</v>
      </c>
      <c r="B1599" t="s">
        <v>51</v>
      </c>
      <c r="C1599" t="s">
        <v>1645</v>
      </c>
      <c r="D1599" t="s">
        <v>51</v>
      </c>
      <c r="E1599" t="s">
        <v>1645</v>
      </c>
      <c r="F1599" t="s">
        <v>51</v>
      </c>
      <c r="G1599" t="s">
        <v>1645</v>
      </c>
      <c r="H1599" t="s">
        <v>51</v>
      </c>
    </row>
    <row r="1600" spans="1:8" x14ac:dyDescent="0.35">
      <c r="A1600" t="s">
        <v>1646</v>
      </c>
      <c r="B1600" t="s">
        <v>53</v>
      </c>
      <c r="C1600" t="s">
        <v>1646</v>
      </c>
      <c r="D1600" t="s">
        <v>53</v>
      </c>
      <c r="E1600" t="s">
        <v>1646</v>
      </c>
      <c r="F1600" t="s">
        <v>53</v>
      </c>
      <c r="G1600" t="s">
        <v>1646</v>
      </c>
      <c r="H1600" t="s">
        <v>53</v>
      </c>
    </row>
    <row r="1601" spans="1:8" x14ac:dyDescent="0.35">
      <c r="A1601" t="s">
        <v>1647</v>
      </c>
      <c r="B1601" t="s">
        <v>47</v>
      </c>
      <c r="C1601" t="s">
        <v>1647</v>
      </c>
      <c r="D1601" t="s">
        <v>47</v>
      </c>
      <c r="E1601" t="s">
        <v>1647</v>
      </c>
      <c r="F1601" t="s">
        <v>47</v>
      </c>
      <c r="G1601" t="s">
        <v>1647</v>
      </c>
      <c r="H1601" t="s">
        <v>47</v>
      </c>
    </row>
    <row r="1602" spans="1:8" x14ac:dyDescent="0.35">
      <c r="A1602" t="s">
        <v>1648</v>
      </c>
      <c r="B1602" t="s">
        <v>51</v>
      </c>
      <c r="C1602" t="s">
        <v>1648</v>
      </c>
      <c r="D1602" t="s">
        <v>51</v>
      </c>
      <c r="E1602" t="s">
        <v>1648</v>
      </c>
      <c r="F1602" t="s">
        <v>51</v>
      </c>
      <c r="G1602" t="s">
        <v>1648</v>
      </c>
      <c r="H1602" t="s">
        <v>51</v>
      </c>
    </row>
    <row r="1603" spans="1:8" x14ac:dyDescent="0.35">
      <c r="A1603" t="s">
        <v>1649</v>
      </c>
      <c r="B1603" t="s">
        <v>44</v>
      </c>
      <c r="C1603" t="s">
        <v>1649</v>
      </c>
      <c r="D1603" t="s">
        <v>44</v>
      </c>
      <c r="E1603" t="s">
        <v>1649</v>
      </c>
      <c r="F1603" t="s">
        <v>44</v>
      </c>
      <c r="G1603" t="s">
        <v>1649</v>
      </c>
      <c r="H1603" t="s">
        <v>44</v>
      </c>
    </row>
    <row r="1604" spans="1:8" x14ac:dyDescent="0.35">
      <c r="A1604" t="s">
        <v>1650</v>
      </c>
      <c r="B1604" t="s">
        <v>44</v>
      </c>
      <c r="C1604" t="s">
        <v>1650</v>
      </c>
      <c r="D1604" t="s">
        <v>44</v>
      </c>
      <c r="E1604" t="s">
        <v>1650</v>
      </c>
      <c r="F1604" t="s">
        <v>44</v>
      </c>
      <c r="G1604" t="s">
        <v>1650</v>
      </c>
      <c r="H1604" t="s">
        <v>44</v>
      </c>
    </row>
    <row r="1605" spans="1:8" x14ac:dyDescent="0.35">
      <c r="A1605" t="s">
        <v>1651</v>
      </c>
      <c r="B1605" t="s">
        <v>44</v>
      </c>
      <c r="C1605" t="s">
        <v>1651</v>
      </c>
      <c r="D1605" t="s">
        <v>44</v>
      </c>
      <c r="E1605" t="s">
        <v>1651</v>
      </c>
      <c r="F1605" t="s">
        <v>44</v>
      </c>
      <c r="G1605" t="s">
        <v>1651</v>
      </c>
      <c r="H1605" t="s">
        <v>44</v>
      </c>
    </row>
    <row r="1606" spans="1:8" x14ac:dyDescent="0.35">
      <c r="A1606" t="s">
        <v>1652</v>
      </c>
      <c r="B1606" t="s">
        <v>51</v>
      </c>
      <c r="C1606" t="s">
        <v>1652</v>
      </c>
      <c r="D1606" t="s">
        <v>51</v>
      </c>
      <c r="E1606" t="s">
        <v>1652</v>
      </c>
      <c r="F1606" t="s">
        <v>51</v>
      </c>
      <c r="G1606" t="s">
        <v>1652</v>
      </c>
      <c r="H1606" t="s">
        <v>51</v>
      </c>
    </row>
    <row r="1607" spans="1:8" x14ac:dyDescent="0.35">
      <c r="A1607" t="s">
        <v>1653</v>
      </c>
      <c r="B1607" t="s">
        <v>44</v>
      </c>
      <c r="C1607" t="s">
        <v>1653</v>
      </c>
      <c r="D1607" t="s">
        <v>44</v>
      </c>
      <c r="E1607" t="s">
        <v>1653</v>
      </c>
      <c r="F1607" t="s">
        <v>44</v>
      </c>
      <c r="G1607" t="s">
        <v>1653</v>
      </c>
      <c r="H1607" t="s">
        <v>44</v>
      </c>
    </row>
    <row r="1608" spans="1:8" x14ac:dyDescent="0.35">
      <c r="A1608" t="s">
        <v>1654</v>
      </c>
      <c r="B1608" t="s">
        <v>44</v>
      </c>
      <c r="C1608" t="s">
        <v>1654</v>
      </c>
      <c r="D1608" t="s">
        <v>44</v>
      </c>
      <c r="E1608" t="s">
        <v>1654</v>
      </c>
      <c r="F1608" t="s">
        <v>44</v>
      </c>
      <c r="G1608" t="s">
        <v>1654</v>
      </c>
      <c r="H1608" t="s">
        <v>44</v>
      </c>
    </row>
    <row r="1609" spans="1:8" x14ac:dyDescent="0.35">
      <c r="A1609" t="s">
        <v>1655</v>
      </c>
      <c r="B1609" t="s">
        <v>44</v>
      </c>
      <c r="C1609" t="s">
        <v>1655</v>
      </c>
      <c r="D1609" t="s">
        <v>44</v>
      </c>
      <c r="E1609" t="s">
        <v>1655</v>
      </c>
      <c r="F1609" t="s">
        <v>44</v>
      </c>
      <c r="G1609" t="s">
        <v>1655</v>
      </c>
      <c r="H1609" t="s">
        <v>44</v>
      </c>
    </row>
    <row r="1610" spans="1:8" x14ac:dyDescent="0.35">
      <c r="A1610" t="s">
        <v>1656</v>
      </c>
      <c r="B1610" t="s">
        <v>47</v>
      </c>
      <c r="C1610" t="s">
        <v>1656</v>
      </c>
      <c r="D1610" t="s">
        <v>47</v>
      </c>
      <c r="E1610" t="s">
        <v>1656</v>
      </c>
      <c r="F1610" t="s">
        <v>47</v>
      </c>
      <c r="G1610" t="s">
        <v>1656</v>
      </c>
      <c r="H1610" t="s">
        <v>47</v>
      </c>
    </row>
    <row r="1611" spans="1:8" x14ac:dyDescent="0.35">
      <c r="A1611" t="s">
        <v>1657</v>
      </c>
      <c r="B1611" t="s">
        <v>44</v>
      </c>
      <c r="C1611" t="s">
        <v>1657</v>
      </c>
      <c r="D1611" t="s">
        <v>44</v>
      </c>
      <c r="E1611" t="s">
        <v>1657</v>
      </c>
      <c r="F1611" t="s">
        <v>44</v>
      </c>
      <c r="G1611" t="s">
        <v>1657</v>
      </c>
      <c r="H1611" t="s">
        <v>44</v>
      </c>
    </row>
    <row r="1612" spans="1:8" x14ac:dyDescent="0.35">
      <c r="A1612" t="s">
        <v>1658</v>
      </c>
      <c r="B1612" t="s">
        <v>53</v>
      </c>
      <c r="C1612" t="s">
        <v>1658</v>
      </c>
      <c r="D1612" t="s">
        <v>53</v>
      </c>
      <c r="E1612" t="s">
        <v>1658</v>
      </c>
      <c r="F1612" t="s">
        <v>53</v>
      </c>
      <c r="G1612" t="s">
        <v>1658</v>
      </c>
      <c r="H1612" t="s">
        <v>53</v>
      </c>
    </row>
    <row r="1613" spans="1:8" x14ac:dyDescent="0.35">
      <c r="A1613" t="s">
        <v>1659</v>
      </c>
      <c r="B1613" t="s">
        <v>47</v>
      </c>
      <c r="C1613" t="s">
        <v>1659</v>
      </c>
      <c r="D1613" t="s">
        <v>47</v>
      </c>
      <c r="E1613" t="s">
        <v>1659</v>
      </c>
      <c r="F1613" t="s">
        <v>47</v>
      </c>
      <c r="G1613" t="s">
        <v>1659</v>
      </c>
      <c r="H1613" t="s">
        <v>47</v>
      </c>
    </row>
    <row r="1614" spans="1:8" x14ac:dyDescent="0.35">
      <c r="A1614" t="s">
        <v>1660</v>
      </c>
      <c r="B1614" t="s">
        <v>47</v>
      </c>
      <c r="C1614" t="s">
        <v>1660</v>
      </c>
      <c r="D1614" t="s">
        <v>47</v>
      </c>
      <c r="E1614" t="s">
        <v>1660</v>
      </c>
      <c r="F1614" t="s">
        <v>47</v>
      </c>
      <c r="G1614" t="s">
        <v>1660</v>
      </c>
      <c r="H1614" t="s">
        <v>47</v>
      </c>
    </row>
    <row r="1615" spans="1:8" x14ac:dyDescent="0.35">
      <c r="A1615" t="s">
        <v>1661</v>
      </c>
      <c r="B1615" t="s">
        <v>57</v>
      </c>
      <c r="C1615" t="s">
        <v>1661</v>
      </c>
      <c r="D1615" t="s">
        <v>57</v>
      </c>
      <c r="E1615" t="s">
        <v>1661</v>
      </c>
      <c r="F1615" t="s">
        <v>57</v>
      </c>
      <c r="G1615" t="s">
        <v>1661</v>
      </c>
      <c r="H1615" t="s">
        <v>57</v>
      </c>
    </row>
    <row r="1616" spans="1:8" x14ac:dyDescent="0.35">
      <c r="A1616" t="s">
        <v>1662</v>
      </c>
      <c r="B1616" t="s">
        <v>53</v>
      </c>
      <c r="C1616" t="s">
        <v>1662</v>
      </c>
      <c r="D1616" t="s">
        <v>53</v>
      </c>
      <c r="E1616" t="s">
        <v>1662</v>
      </c>
      <c r="F1616" t="s">
        <v>53</v>
      </c>
      <c r="G1616" t="s">
        <v>1662</v>
      </c>
      <c r="H1616" t="s">
        <v>53</v>
      </c>
    </row>
    <row r="1617" spans="1:8" x14ac:dyDescent="0.35">
      <c r="A1617" t="s">
        <v>1663</v>
      </c>
      <c r="B1617" t="s">
        <v>44</v>
      </c>
      <c r="C1617" t="s">
        <v>1663</v>
      </c>
      <c r="D1617" t="s">
        <v>44</v>
      </c>
      <c r="E1617" t="s">
        <v>1663</v>
      </c>
      <c r="F1617" t="s">
        <v>44</v>
      </c>
      <c r="G1617" t="s">
        <v>1663</v>
      </c>
      <c r="H1617" t="s">
        <v>44</v>
      </c>
    </row>
    <row r="1618" spans="1:8" x14ac:dyDescent="0.35">
      <c r="A1618" t="s">
        <v>1664</v>
      </c>
      <c r="B1618" t="s">
        <v>51</v>
      </c>
      <c r="C1618" t="s">
        <v>1664</v>
      </c>
      <c r="D1618" t="s">
        <v>51</v>
      </c>
      <c r="E1618" t="s">
        <v>1664</v>
      </c>
      <c r="F1618" t="s">
        <v>51</v>
      </c>
      <c r="G1618" t="s">
        <v>1664</v>
      </c>
      <c r="H1618" t="s">
        <v>51</v>
      </c>
    </row>
    <row r="1619" spans="1:8" x14ac:dyDescent="0.35">
      <c r="A1619" t="s">
        <v>1665</v>
      </c>
      <c r="B1619" t="s">
        <v>47</v>
      </c>
      <c r="C1619" t="s">
        <v>1665</v>
      </c>
      <c r="D1619" t="s">
        <v>47</v>
      </c>
      <c r="E1619" t="s">
        <v>1665</v>
      </c>
      <c r="F1619" t="s">
        <v>47</v>
      </c>
      <c r="G1619" t="s">
        <v>1665</v>
      </c>
      <c r="H1619" t="s">
        <v>47</v>
      </c>
    </row>
    <row r="1620" spans="1:8" x14ac:dyDescent="0.35">
      <c r="A1620" t="s">
        <v>1666</v>
      </c>
      <c r="B1620" t="s">
        <v>47</v>
      </c>
      <c r="C1620" t="s">
        <v>1666</v>
      </c>
      <c r="D1620" t="s">
        <v>47</v>
      </c>
      <c r="E1620" t="s">
        <v>1666</v>
      </c>
      <c r="F1620" t="s">
        <v>47</v>
      </c>
      <c r="G1620" t="s">
        <v>1666</v>
      </c>
      <c r="H1620" t="s">
        <v>47</v>
      </c>
    </row>
    <row r="1621" spans="1:8" x14ac:dyDescent="0.35">
      <c r="A1621" t="s">
        <v>1667</v>
      </c>
      <c r="B1621" t="s">
        <v>47</v>
      </c>
      <c r="C1621" t="s">
        <v>1667</v>
      </c>
      <c r="D1621" t="s">
        <v>47</v>
      </c>
      <c r="E1621" t="s">
        <v>1667</v>
      </c>
      <c r="F1621" t="s">
        <v>47</v>
      </c>
      <c r="G1621" t="s">
        <v>1667</v>
      </c>
      <c r="H1621" t="s">
        <v>47</v>
      </c>
    </row>
    <row r="1622" spans="1:8" x14ac:dyDescent="0.35">
      <c r="A1622" t="s">
        <v>1668</v>
      </c>
      <c r="B1622" t="s">
        <v>47</v>
      </c>
      <c r="C1622" t="s">
        <v>1668</v>
      </c>
      <c r="D1622" t="s">
        <v>47</v>
      </c>
      <c r="E1622" t="s">
        <v>1668</v>
      </c>
      <c r="F1622" t="s">
        <v>47</v>
      </c>
      <c r="G1622" t="s">
        <v>1668</v>
      </c>
      <c r="H1622" t="s">
        <v>47</v>
      </c>
    </row>
    <row r="1623" spans="1:8" x14ac:dyDescent="0.35">
      <c r="A1623" t="s">
        <v>1669</v>
      </c>
      <c r="B1623" t="s">
        <v>47</v>
      </c>
      <c r="C1623" t="s">
        <v>1669</v>
      </c>
      <c r="D1623" t="s">
        <v>47</v>
      </c>
      <c r="E1623" t="s">
        <v>1669</v>
      </c>
      <c r="F1623" t="s">
        <v>47</v>
      </c>
      <c r="G1623" t="s">
        <v>1669</v>
      </c>
      <c r="H1623" t="s">
        <v>47</v>
      </c>
    </row>
    <row r="1624" spans="1:8" x14ac:dyDescent="0.35">
      <c r="A1624" t="s">
        <v>1670</v>
      </c>
      <c r="B1624" t="s">
        <v>53</v>
      </c>
      <c r="C1624" t="s">
        <v>1670</v>
      </c>
      <c r="D1624" t="s">
        <v>53</v>
      </c>
      <c r="E1624" t="s">
        <v>1670</v>
      </c>
      <c r="F1624" t="s">
        <v>53</v>
      </c>
      <c r="G1624" t="s">
        <v>1670</v>
      </c>
      <c r="H1624" t="s">
        <v>53</v>
      </c>
    </row>
    <row r="1625" spans="1:8" x14ac:dyDescent="0.35">
      <c r="A1625" t="s">
        <v>1671</v>
      </c>
      <c r="B1625" t="s">
        <v>44</v>
      </c>
      <c r="C1625" t="s">
        <v>1671</v>
      </c>
      <c r="D1625" t="s">
        <v>44</v>
      </c>
      <c r="E1625" t="s">
        <v>1671</v>
      </c>
      <c r="F1625" t="s">
        <v>44</v>
      </c>
      <c r="G1625" t="s">
        <v>1671</v>
      </c>
      <c r="H1625" t="s">
        <v>44</v>
      </c>
    </row>
    <row r="1626" spans="1:8" x14ac:dyDescent="0.35">
      <c r="A1626" t="s">
        <v>1672</v>
      </c>
      <c r="B1626" t="s">
        <v>51</v>
      </c>
      <c r="C1626" t="s">
        <v>1672</v>
      </c>
      <c r="D1626" t="s">
        <v>51</v>
      </c>
      <c r="E1626" t="s">
        <v>1672</v>
      </c>
      <c r="F1626" t="s">
        <v>51</v>
      </c>
      <c r="G1626" t="s">
        <v>1672</v>
      </c>
      <c r="H1626" t="s">
        <v>51</v>
      </c>
    </row>
    <row r="1627" spans="1:8" x14ac:dyDescent="0.35">
      <c r="A1627" t="s">
        <v>1673</v>
      </c>
      <c r="B1627" t="s">
        <v>44</v>
      </c>
      <c r="C1627" t="s">
        <v>1673</v>
      </c>
      <c r="D1627" t="s">
        <v>44</v>
      </c>
      <c r="E1627" t="s">
        <v>1673</v>
      </c>
      <c r="F1627" t="s">
        <v>44</v>
      </c>
      <c r="G1627" t="s">
        <v>1673</v>
      </c>
      <c r="H1627" t="s">
        <v>44</v>
      </c>
    </row>
    <row r="1628" spans="1:8" x14ac:dyDescent="0.35">
      <c r="A1628" t="s">
        <v>1674</v>
      </c>
      <c r="B1628" t="s">
        <v>47</v>
      </c>
      <c r="C1628" t="s">
        <v>1674</v>
      </c>
      <c r="D1628" t="s">
        <v>47</v>
      </c>
      <c r="E1628" t="s">
        <v>1674</v>
      </c>
      <c r="F1628" t="s">
        <v>47</v>
      </c>
      <c r="G1628" t="s">
        <v>1674</v>
      </c>
      <c r="H1628" t="s">
        <v>47</v>
      </c>
    </row>
    <row r="1629" spans="1:8" x14ac:dyDescent="0.35">
      <c r="A1629" t="s">
        <v>1675</v>
      </c>
      <c r="B1629" t="s">
        <v>57</v>
      </c>
      <c r="C1629" t="s">
        <v>1675</v>
      </c>
      <c r="D1629" t="s">
        <v>57</v>
      </c>
      <c r="E1629" t="s">
        <v>1675</v>
      </c>
      <c r="F1629" t="s">
        <v>57</v>
      </c>
      <c r="G1629" t="s">
        <v>1675</v>
      </c>
      <c r="H1629" t="s">
        <v>57</v>
      </c>
    </row>
    <row r="1630" spans="1:8" x14ac:dyDescent="0.35">
      <c r="A1630" t="s">
        <v>1676</v>
      </c>
      <c r="B1630" t="s">
        <v>47</v>
      </c>
      <c r="C1630" t="s">
        <v>1676</v>
      </c>
      <c r="D1630" t="s">
        <v>47</v>
      </c>
      <c r="E1630" t="s">
        <v>1676</v>
      </c>
      <c r="F1630" t="s">
        <v>47</v>
      </c>
      <c r="G1630" t="s">
        <v>1676</v>
      </c>
      <c r="H1630" t="s">
        <v>47</v>
      </c>
    </row>
    <row r="1631" spans="1:8" x14ac:dyDescent="0.35">
      <c r="A1631" t="s">
        <v>1677</v>
      </c>
      <c r="B1631" t="s">
        <v>47</v>
      </c>
      <c r="C1631" t="s">
        <v>1677</v>
      </c>
      <c r="D1631" t="s">
        <v>47</v>
      </c>
      <c r="E1631" t="s">
        <v>1677</v>
      </c>
      <c r="F1631" t="s">
        <v>47</v>
      </c>
      <c r="G1631" t="s">
        <v>1677</v>
      </c>
      <c r="H1631" t="s">
        <v>47</v>
      </c>
    </row>
    <row r="1632" spans="1:8" x14ac:dyDescent="0.35">
      <c r="A1632" t="s">
        <v>1678</v>
      </c>
      <c r="B1632" t="s">
        <v>57</v>
      </c>
      <c r="C1632" t="s">
        <v>1678</v>
      </c>
      <c r="D1632" t="s">
        <v>57</v>
      </c>
      <c r="E1632" t="s">
        <v>1678</v>
      </c>
      <c r="F1632" t="s">
        <v>57</v>
      </c>
      <c r="G1632" t="s">
        <v>1678</v>
      </c>
      <c r="H1632" t="s">
        <v>57</v>
      </c>
    </row>
    <row r="1633" spans="1:8" x14ac:dyDescent="0.35">
      <c r="A1633" t="s">
        <v>1679</v>
      </c>
      <c r="B1633" t="s">
        <v>51</v>
      </c>
      <c r="C1633" t="s">
        <v>1679</v>
      </c>
      <c r="D1633" t="s">
        <v>51</v>
      </c>
      <c r="E1633" t="s">
        <v>1679</v>
      </c>
      <c r="F1633" t="s">
        <v>51</v>
      </c>
      <c r="G1633" t="s">
        <v>1679</v>
      </c>
      <c r="H1633" t="s">
        <v>51</v>
      </c>
    </row>
    <row r="1634" spans="1:8" x14ac:dyDescent="0.35">
      <c r="A1634" t="s">
        <v>1680</v>
      </c>
      <c r="B1634" t="s">
        <v>47</v>
      </c>
      <c r="C1634" t="s">
        <v>1680</v>
      </c>
      <c r="D1634" t="s">
        <v>47</v>
      </c>
      <c r="E1634" t="s">
        <v>1680</v>
      </c>
      <c r="F1634" t="s">
        <v>47</v>
      </c>
      <c r="G1634" t="s">
        <v>1680</v>
      </c>
      <c r="H1634" t="s">
        <v>47</v>
      </c>
    </row>
    <row r="1635" spans="1:8" x14ac:dyDescent="0.35">
      <c r="A1635" t="s">
        <v>1681</v>
      </c>
      <c r="B1635" t="s">
        <v>47</v>
      </c>
      <c r="C1635" t="s">
        <v>1681</v>
      </c>
      <c r="D1635" t="s">
        <v>47</v>
      </c>
      <c r="E1635" t="s">
        <v>1681</v>
      </c>
      <c r="F1635" t="s">
        <v>47</v>
      </c>
      <c r="G1635" t="s">
        <v>1681</v>
      </c>
      <c r="H1635" t="s">
        <v>47</v>
      </c>
    </row>
    <row r="1636" spans="1:8" x14ac:dyDescent="0.35">
      <c r="A1636" t="s">
        <v>1682</v>
      </c>
      <c r="B1636" t="s">
        <v>47</v>
      </c>
      <c r="C1636" t="s">
        <v>1682</v>
      </c>
      <c r="D1636" t="s">
        <v>47</v>
      </c>
      <c r="E1636" t="s">
        <v>1682</v>
      </c>
      <c r="F1636" t="s">
        <v>47</v>
      </c>
      <c r="G1636" t="s">
        <v>1682</v>
      </c>
      <c r="H1636" t="s">
        <v>47</v>
      </c>
    </row>
    <row r="1637" spans="1:8" x14ac:dyDescent="0.35">
      <c r="A1637" t="s">
        <v>1683</v>
      </c>
      <c r="B1637" t="s">
        <v>47</v>
      </c>
      <c r="C1637" t="s">
        <v>1683</v>
      </c>
      <c r="D1637" t="s">
        <v>47</v>
      </c>
      <c r="E1637" t="s">
        <v>1683</v>
      </c>
      <c r="F1637" t="s">
        <v>47</v>
      </c>
      <c r="G1637" t="s">
        <v>1683</v>
      </c>
      <c r="H1637" t="s">
        <v>47</v>
      </c>
    </row>
    <row r="1638" spans="1:8" x14ac:dyDescent="0.35">
      <c r="A1638" t="s">
        <v>1684</v>
      </c>
      <c r="B1638" t="s">
        <v>47</v>
      </c>
      <c r="C1638" t="s">
        <v>1684</v>
      </c>
      <c r="D1638" t="s">
        <v>47</v>
      </c>
      <c r="E1638" t="s">
        <v>1684</v>
      </c>
      <c r="F1638" t="s">
        <v>47</v>
      </c>
      <c r="G1638" t="s">
        <v>1684</v>
      </c>
      <c r="H1638" t="s">
        <v>47</v>
      </c>
    </row>
    <row r="1639" spans="1:8" x14ac:dyDescent="0.35">
      <c r="A1639" t="s">
        <v>1685</v>
      </c>
      <c r="B1639" t="s">
        <v>47</v>
      </c>
      <c r="C1639" t="s">
        <v>1685</v>
      </c>
      <c r="D1639" t="s">
        <v>47</v>
      </c>
      <c r="E1639" t="s">
        <v>1685</v>
      </c>
      <c r="F1639" t="s">
        <v>47</v>
      </c>
      <c r="G1639" t="s">
        <v>1685</v>
      </c>
      <c r="H1639" t="s">
        <v>47</v>
      </c>
    </row>
    <row r="1640" spans="1:8" x14ac:dyDescent="0.35">
      <c r="A1640" t="s">
        <v>1686</v>
      </c>
      <c r="B1640" t="s">
        <v>47</v>
      </c>
      <c r="C1640" t="s">
        <v>1686</v>
      </c>
      <c r="D1640" t="s">
        <v>47</v>
      </c>
      <c r="E1640" t="s">
        <v>1686</v>
      </c>
      <c r="F1640" t="s">
        <v>47</v>
      </c>
      <c r="G1640" t="s">
        <v>1686</v>
      </c>
      <c r="H1640" t="s">
        <v>47</v>
      </c>
    </row>
    <row r="1641" spans="1:8" x14ac:dyDescent="0.35">
      <c r="A1641" t="s">
        <v>1687</v>
      </c>
      <c r="B1641" t="s">
        <v>47</v>
      </c>
      <c r="C1641" t="s">
        <v>1687</v>
      </c>
      <c r="D1641" t="s">
        <v>47</v>
      </c>
      <c r="E1641" t="s">
        <v>1687</v>
      </c>
      <c r="F1641" t="s">
        <v>47</v>
      </c>
      <c r="G1641" t="s">
        <v>1687</v>
      </c>
      <c r="H1641" t="s">
        <v>47</v>
      </c>
    </row>
    <row r="1642" spans="1:8" x14ac:dyDescent="0.35">
      <c r="A1642" t="s">
        <v>1688</v>
      </c>
      <c r="B1642" t="s">
        <v>53</v>
      </c>
      <c r="C1642" t="s">
        <v>1688</v>
      </c>
      <c r="D1642" t="s">
        <v>53</v>
      </c>
      <c r="E1642" t="s">
        <v>1688</v>
      </c>
      <c r="F1642" t="s">
        <v>53</v>
      </c>
      <c r="G1642" t="s">
        <v>1688</v>
      </c>
      <c r="H1642" t="s">
        <v>53</v>
      </c>
    </row>
    <row r="1643" spans="1:8" x14ac:dyDescent="0.35">
      <c r="A1643" t="s">
        <v>1689</v>
      </c>
      <c r="B1643" t="s">
        <v>47</v>
      </c>
      <c r="C1643" t="s">
        <v>1689</v>
      </c>
      <c r="D1643" t="s">
        <v>47</v>
      </c>
      <c r="E1643" t="s">
        <v>1689</v>
      </c>
      <c r="F1643" t="s">
        <v>47</v>
      </c>
      <c r="G1643" t="s">
        <v>1689</v>
      </c>
      <c r="H1643" t="s">
        <v>47</v>
      </c>
    </row>
    <row r="1644" spans="1:8" x14ac:dyDescent="0.35">
      <c r="A1644" t="s">
        <v>1690</v>
      </c>
      <c r="B1644" t="s">
        <v>47</v>
      </c>
      <c r="C1644" t="s">
        <v>1690</v>
      </c>
      <c r="D1644" t="s">
        <v>47</v>
      </c>
      <c r="E1644" t="s">
        <v>1690</v>
      </c>
      <c r="F1644" t="s">
        <v>47</v>
      </c>
      <c r="G1644" t="s">
        <v>1690</v>
      </c>
      <c r="H1644" t="s">
        <v>47</v>
      </c>
    </row>
    <row r="1645" spans="1:8" x14ac:dyDescent="0.35">
      <c r="A1645" t="s">
        <v>1691</v>
      </c>
      <c r="B1645" t="s">
        <v>47</v>
      </c>
      <c r="C1645" t="s">
        <v>1691</v>
      </c>
      <c r="D1645" t="s">
        <v>47</v>
      </c>
      <c r="E1645" t="s">
        <v>1691</v>
      </c>
      <c r="F1645" t="s">
        <v>47</v>
      </c>
      <c r="G1645" t="s">
        <v>1691</v>
      </c>
      <c r="H1645" t="s">
        <v>47</v>
      </c>
    </row>
    <row r="1646" spans="1:8" x14ac:dyDescent="0.35">
      <c r="A1646" t="s">
        <v>1692</v>
      </c>
      <c r="B1646" t="s">
        <v>47</v>
      </c>
      <c r="C1646" t="s">
        <v>1692</v>
      </c>
      <c r="D1646" t="s">
        <v>47</v>
      </c>
      <c r="E1646" t="s">
        <v>1692</v>
      </c>
      <c r="F1646" t="s">
        <v>47</v>
      </c>
      <c r="G1646" t="s">
        <v>1692</v>
      </c>
      <c r="H1646" t="s">
        <v>47</v>
      </c>
    </row>
    <row r="1647" spans="1:8" x14ac:dyDescent="0.35">
      <c r="A1647" t="s">
        <v>1693</v>
      </c>
      <c r="B1647" t="s">
        <v>47</v>
      </c>
      <c r="C1647" t="s">
        <v>1693</v>
      </c>
      <c r="D1647" t="s">
        <v>47</v>
      </c>
      <c r="E1647" t="s">
        <v>1693</v>
      </c>
      <c r="F1647" t="s">
        <v>47</v>
      </c>
      <c r="G1647" t="s">
        <v>1693</v>
      </c>
      <c r="H1647" t="s">
        <v>47</v>
      </c>
    </row>
    <row r="1648" spans="1:8" x14ac:dyDescent="0.35">
      <c r="A1648" t="s">
        <v>1694</v>
      </c>
      <c r="B1648" t="s">
        <v>57</v>
      </c>
      <c r="C1648" t="s">
        <v>1694</v>
      </c>
      <c r="D1648" t="s">
        <v>57</v>
      </c>
      <c r="E1648" t="s">
        <v>1694</v>
      </c>
      <c r="F1648" t="s">
        <v>57</v>
      </c>
      <c r="G1648" t="s">
        <v>1694</v>
      </c>
      <c r="H1648" t="s">
        <v>57</v>
      </c>
    </row>
    <row r="1649" spans="1:8" x14ac:dyDescent="0.35">
      <c r="A1649" t="s">
        <v>1695</v>
      </c>
      <c r="B1649" t="s">
        <v>47</v>
      </c>
      <c r="C1649" t="s">
        <v>1695</v>
      </c>
      <c r="D1649" t="s">
        <v>47</v>
      </c>
      <c r="E1649" t="s">
        <v>1695</v>
      </c>
      <c r="F1649" t="s">
        <v>47</v>
      </c>
      <c r="G1649" t="s">
        <v>1695</v>
      </c>
      <c r="H1649" t="s">
        <v>47</v>
      </c>
    </row>
    <row r="1650" spans="1:8" x14ac:dyDescent="0.35">
      <c r="A1650" t="s">
        <v>1696</v>
      </c>
      <c r="B1650" t="s">
        <v>51</v>
      </c>
      <c r="C1650" t="s">
        <v>1696</v>
      </c>
      <c r="D1650" t="s">
        <v>51</v>
      </c>
      <c r="E1650" t="s">
        <v>1696</v>
      </c>
      <c r="F1650" t="s">
        <v>51</v>
      </c>
      <c r="G1650" t="s">
        <v>1696</v>
      </c>
      <c r="H1650" t="s">
        <v>51</v>
      </c>
    </row>
    <row r="1651" spans="1:8" x14ac:dyDescent="0.35">
      <c r="A1651" t="s">
        <v>1697</v>
      </c>
      <c r="B1651" t="s">
        <v>53</v>
      </c>
      <c r="C1651" t="s">
        <v>1697</v>
      </c>
      <c r="D1651" t="s">
        <v>53</v>
      </c>
      <c r="E1651" t="s">
        <v>1697</v>
      </c>
      <c r="F1651" t="s">
        <v>53</v>
      </c>
      <c r="G1651" t="s">
        <v>1697</v>
      </c>
      <c r="H1651" t="s">
        <v>53</v>
      </c>
    </row>
    <row r="1652" spans="1:8" x14ac:dyDescent="0.35">
      <c r="A1652" t="s">
        <v>1698</v>
      </c>
      <c r="B1652" t="s">
        <v>44</v>
      </c>
      <c r="C1652" t="s">
        <v>1698</v>
      </c>
      <c r="D1652" t="s">
        <v>44</v>
      </c>
      <c r="E1652" t="s">
        <v>1698</v>
      </c>
      <c r="F1652" t="s">
        <v>44</v>
      </c>
      <c r="G1652" t="s">
        <v>1698</v>
      </c>
      <c r="H1652" t="s">
        <v>44</v>
      </c>
    </row>
    <row r="1653" spans="1:8" x14ac:dyDescent="0.35">
      <c r="A1653" t="s">
        <v>1699</v>
      </c>
      <c r="B1653" t="s">
        <v>47</v>
      </c>
      <c r="C1653" t="s">
        <v>1699</v>
      </c>
      <c r="D1653" t="s">
        <v>47</v>
      </c>
      <c r="E1653" t="s">
        <v>1699</v>
      </c>
      <c r="F1653" t="s">
        <v>47</v>
      </c>
      <c r="G1653" t="s">
        <v>1699</v>
      </c>
      <c r="H1653" t="s">
        <v>47</v>
      </c>
    </row>
    <row r="1654" spans="1:8" x14ac:dyDescent="0.35">
      <c r="A1654" t="s">
        <v>1700</v>
      </c>
      <c r="B1654" t="s">
        <v>44</v>
      </c>
      <c r="C1654" t="s">
        <v>1700</v>
      </c>
      <c r="D1654" t="s">
        <v>44</v>
      </c>
      <c r="E1654" t="s">
        <v>1700</v>
      </c>
      <c r="F1654" t="s">
        <v>44</v>
      </c>
      <c r="G1654" t="s">
        <v>1700</v>
      </c>
      <c r="H1654" t="s">
        <v>44</v>
      </c>
    </row>
    <row r="1655" spans="1:8" x14ac:dyDescent="0.35">
      <c r="A1655" t="s">
        <v>1701</v>
      </c>
      <c r="B1655" t="s">
        <v>44</v>
      </c>
      <c r="C1655" t="s">
        <v>1701</v>
      </c>
      <c r="D1655" t="s">
        <v>44</v>
      </c>
      <c r="E1655" t="s">
        <v>1701</v>
      </c>
      <c r="F1655" t="s">
        <v>44</v>
      </c>
      <c r="G1655" t="s">
        <v>1701</v>
      </c>
      <c r="H1655" t="s">
        <v>44</v>
      </c>
    </row>
    <row r="1656" spans="1:8" x14ac:dyDescent="0.35">
      <c r="A1656" t="s">
        <v>1702</v>
      </c>
      <c r="B1656" t="s">
        <v>47</v>
      </c>
      <c r="C1656" t="s">
        <v>1702</v>
      </c>
      <c r="D1656" t="s">
        <v>47</v>
      </c>
      <c r="E1656" t="s">
        <v>1702</v>
      </c>
      <c r="F1656" t="s">
        <v>47</v>
      </c>
      <c r="G1656" t="s">
        <v>1702</v>
      </c>
      <c r="H1656" t="s">
        <v>47</v>
      </c>
    </row>
    <row r="1657" spans="1:8" x14ac:dyDescent="0.35">
      <c r="A1657" t="s">
        <v>1703</v>
      </c>
      <c r="B1657" t="s">
        <v>51</v>
      </c>
      <c r="C1657" t="s">
        <v>1703</v>
      </c>
      <c r="D1657" t="s">
        <v>51</v>
      </c>
      <c r="E1657" t="s">
        <v>1703</v>
      </c>
      <c r="F1657" t="s">
        <v>51</v>
      </c>
      <c r="G1657" t="s">
        <v>1703</v>
      </c>
      <c r="H1657" t="s">
        <v>51</v>
      </c>
    </row>
    <row r="1658" spans="1:8" x14ac:dyDescent="0.35">
      <c r="A1658" t="s">
        <v>1704</v>
      </c>
      <c r="B1658" t="s">
        <v>51</v>
      </c>
      <c r="C1658" t="s">
        <v>1704</v>
      </c>
      <c r="D1658" t="s">
        <v>51</v>
      </c>
      <c r="E1658" t="s">
        <v>1704</v>
      </c>
      <c r="F1658" t="s">
        <v>51</v>
      </c>
      <c r="G1658" t="s">
        <v>1704</v>
      </c>
      <c r="H1658" t="s">
        <v>51</v>
      </c>
    </row>
    <row r="1659" spans="1:8" x14ac:dyDescent="0.35">
      <c r="A1659" t="s">
        <v>1705</v>
      </c>
      <c r="B1659" t="s">
        <v>44</v>
      </c>
      <c r="C1659" t="s">
        <v>1705</v>
      </c>
      <c r="D1659" t="s">
        <v>44</v>
      </c>
      <c r="E1659" t="s">
        <v>1705</v>
      </c>
      <c r="F1659" t="s">
        <v>44</v>
      </c>
      <c r="G1659" t="s">
        <v>1705</v>
      </c>
      <c r="H1659" t="s">
        <v>44</v>
      </c>
    </row>
    <row r="1660" spans="1:8" x14ac:dyDescent="0.35">
      <c r="A1660" t="s">
        <v>1706</v>
      </c>
      <c r="B1660" t="s">
        <v>44</v>
      </c>
      <c r="C1660" t="s">
        <v>1706</v>
      </c>
      <c r="D1660" t="s">
        <v>44</v>
      </c>
      <c r="E1660" t="s">
        <v>1706</v>
      </c>
      <c r="F1660" t="s">
        <v>44</v>
      </c>
      <c r="G1660" t="s">
        <v>1706</v>
      </c>
      <c r="H1660" t="s">
        <v>44</v>
      </c>
    </row>
    <row r="1661" spans="1:8" x14ac:dyDescent="0.35">
      <c r="A1661" t="s">
        <v>1707</v>
      </c>
      <c r="B1661" t="s">
        <v>44</v>
      </c>
      <c r="C1661" t="s">
        <v>1707</v>
      </c>
      <c r="D1661" t="s">
        <v>44</v>
      </c>
      <c r="E1661" t="s">
        <v>1707</v>
      </c>
      <c r="F1661" t="s">
        <v>44</v>
      </c>
      <c r="G1661" t="s">
        <v>1707</v>
      </c>
      <c r="H1661" t="s">
        <v>44</v>
      </c>
    </row>
    <row r="1662" spans="1:8" x14ac:dyDescent="0.35">
      <c r="A1662" t="s">
        <v>1708</v>
      </c>
      <c r="B1662" t="s">
        <v>51</v>
      </c>
      <c r="C1662" t="s">
        <v>1708</v>
      </c>
      <c r="D1662" t="s">
        <v>51</v>
      </c>
      <c r="E1662" t="s">
        <v>1708</v>
      </c>
      <c r="F1662" t="s">
        <v>51</v>
      </c>
      <c r="G1662" t="s">
        <v>1708</v>
      </c>
      <c r="H1662" t="s">
        <v>51</v>
      </c>
    </row>
    <row r="1663" spans="1:8" x14ac:dyDescent="0.35">
      <c r="A1663" t="s">
        <v>1709</v>
      </c>
      <c r="B1663" t="s">
        <v>51</v>
      </c>
      <c r="C1663" t="s">
        <v>1709</v>
      </c>
      <c r="D1663" t="s">
        <v>51</v>
      </c>
      <c r="E1663" t="s">
        <v>1709</v>
      </c>
      <c r="F1663" t="s">
        <v>51</v>
      </c>
      <c r="G1663" t="s">
        <v>1709</v>
      </c>
      <c r="H1663" t="s">
        <v>51</v>
      </c>
    </row>
    <row r="1664" spans="1:8" x14ac:dyDescent="0.35">
      <c r="A1664" t="s">
        <v>1710</v>
      </c>
      <c r="B1664" t="s">
        <v>47</v>
      </c>
      <c r="C1664" t="s">
        <v>1710</v>
      </c>
      <c r="D1664" t="s">
        <v>47</v>
      </c>
      <c r="E1664" t="s">
        <v>1710</v>
      </c>
      <c r="F1664" t="s">
        <v>47</v>
      </c>
      <c r="G1664" t="s">
        <v>1710</v>
      </c>
      <c r="H1664" t="s">
        <v>47</v>
      </c>
    </row>
    <row r="1665" spans="1:8" x14ac:dyDescent="0.35">
      <c r="A1665" t="s">
        <v>1711</v>
      </c>
      <c r="B1665" t="s">
        <v>44</v>
      </c>
      <c r="C1665" t="s">
        <v>1711</v>
      </c>
      <c r="D1665" t="s">
        <v>44</v>
      </c>
      <c r="E1665" t="s">
        <v>1711</v>
      </c>
      <c r="F1665" t="s">
        <v>44</v>
      </c>
      <c r="G1665" t="s">
        <v>1711</v>
      </c>
      <c r="H1665" t="s">
        <v>44</v>
      </c>
    </row>
    <row r="1666" spans="1:8" x14ac:dyDescent="0.35">
      <c r="A1666" t="s">
        <v>1712</v>
      </c>
      <c r="B1666" t="s">
        <v>51</v>
      </c>
      <c r="C1666" t="s">
        <v>1712</v>
      </c>
      <c r="D1666" t="s">
        <v>51</v>
      </c>
      <c r="E1666" t="s">
        <v>1712</v>
      </c>
      <c r="F1666" t="s">
        <v>51</v>
      </c>
      <c r="G1666" t="s">
        <v>1712</v>
      </c>
      <c r="H1666" t="s">
        <v>51</v>
      </c>
    </row>
    <row r="1667" spans="1:8" x14ac:dyDescent="0.35">
      <c r="A1667" t="s">
        <v>1713</v>
      </c>
      <c r="B1667" t="s">
        <v>53</v>
      </c>
      <c r="C1667" t="s">
        <v>1713</v>
      </c>
      <c r="D1667" t="s">
        <v>53</v>
      </c>
      <c r="E1667" t="s">
        <v>1713</v>
      </c>
      <c r="F1667" t="s">
        <v>53</v>
      </c>
      <c r="G1667" t="s">
        <v>1713</v>
      </c>
      <c r="H1667" t="s">
        <v>53</v>
      </c>
    </row>
    <row r="1668" spans="1:8" x14ac:dyDescent="0.35">
      <c r="A1668" t="s">
        <v>1714</v>
      </c>
      <c r="B1668" t="s">
        <v>47</v>
      </c>
      <c r="C1668" t="s">
        <v>1714</v>
      </c>
      <c r="D1668" t="s">
        <v>47</v>
      </c>
      <c r="E1668" t="s">
        <v>1714</v>
      </c>
      <c r="F1668" t="s">
        <v>47</v>
      </c>
      <c r="G1668" t="s">
        <v>1714</v>
      </c>
      <c r="H1668" t="s">
        <v>47</v>
      </c>
    </row>
    <row r="1669" spans="1:8" x14ac:dyDescent="0.35">
      <c r="A1669" t="s">
        <v>1715</v>
      </c>
      <c r="B1669" t="s">
        <v>53</v>
      </c>
      <c r="C1669" t="s">
        <v>1715</v>
      </c>
      <c r="D1669" t="s">
        <v>53</v>
      </c>
      <c r="E1669" t="s">
        <v>1715</v>
      </c>
      <c r="F1669" t="s">
        <v>53</v>
      </c>
      <c r="G1669" t="s">
        <v>1715</v>
      </c>
      <c r="H1669" t="s">
        <v>53</v>
      </c>
    </row>
    <row r="1670" spans="1:8" x14ac:dyDescent="0.35">
      <c r="A1670" t="s">
        <v>1716</v>
      </c>
      <c r="B1670" t="s">
        <v>53</v>
      </c>
      <c r="C1670" t="s">
        <v>1716</v>
      </c>
      <c r="D1670" t="s">
        <v>53</v>
      </c>
      <c r="E1670" t="s">
        <v>1716</v>
      </c>
      <c r="F1670" t="s">
        <v>53</v>
      </c>
      <c r="G1670" t="s">
        <v>1716</v>
      </c>
      <c r="H1670" t="s">
        <v>53</v>
      </c>
    </row>
    <row r="1671" spans="1:8" x14ac:dyDescent="0.35">
      <c r="A1671" t="s">
        <v>1717</v>
      </c>
      <c r="B1671" t="s">
        <v>53</v>
      </c>
      <c r="C1671" t="s">
        <v>1717</v>
      </c>
      <c r="D1671" t="s">
        <v>53</v>
      </c>
      <c r="E1671" t="s">
        <v>1717</v>
      </c>
      <c r="F1671" t="s">
        <v>53</v>
      </c>
      <c r="G1671" t="s">
        <v>1717</v>
      </c>
      <c r="H1671" t="s">
        <v>53</v>
      </c>
    </row>
    <row r="1672" spans="1:8" x14ac:dyDescent="0.35">
      <c r="A1672" t="s">
        <v>1718</v>
      </c>
      <c r="B1672" t="s">
        <v>51</v>
      </c>
      <c r="C1672" t="s">
        <v>1718</v>
      </c>
      <c r="D1672" t="s">
        <v>51</v>
      </c>
      <c r="E1672" t="s">
        <v>1718</v>
      </c>
      <c r="F1672" t="s">
        <v>51</v>
      </c>
      <c r="G1672" t="s">
        <v>1718</v>
      </c>
      <c r="H1672" t="s">
        <v>51</v>
      </c>
    </row>
    <row r="1673" spans="1:8" x14ac:dyDescent="0.35">
      <c r="A1673" t="s">
        <v>1719</v>
      </c>
      <c r="B1673" t="s">
        <v>47</v>
      </c>
      <c r="C1673" t="s">
        <v>1719</v>
      </c>
      <c r="D1673" t="s">
        <v>47</v>
      </c>
      <c r="E1673" t="s">
        <v>1719</v>
      </c>
      <c r="F1673" t="s">
        <v>47</v>
      </c>
      <c r="G1673" t="s">
        <v>1719</v>
      </c>
      <c r="H1673" t="s">
        <v>47</v>
      </c>
    </row>
    <row r="1674" spans="1:8" x14ac:dyDescent="0.35">
      <c r="A1674" t="s">
        <v>1720</v>
      </c>
      <c r="B1674" t="s">
        <v>47</v>
      </c>
      <c r="C1674" t="s">
        <v>1720</v>
      </c>
      <c r="D1674" t="s">
        <v>47</v>
      </c>
      <c r="E1674" t="s">
        <v>1720</v>
      </c>
      <c r="F1674" t="s">
        <v>47</v>
      </c>
      <c r="G1674" t="s">
        <v>1720</v>
      </c>
      <c r="H1674" t="s">
        <v>47</v>
      </c>
    </row>
    <row r="1675" spans="1:8" x14ac:dyDescent="0.35">
      <c r="A1675" t="s">
        <v>1721</v>
      </c>
      <c r="B1675" t="s">
        <v>47</v>
      </c>
      <c r="C1675" t="s">
        <v>1721</v>
      </c>
      <c r="D1675" t="s">
        <v>47</v>
      </c>
      <c r="E1675" t="s">
        <v>1721</v>
      </c>
      <c r="F1675" t="s">
        <v>47</v>
      </c>
      <c r="G1675" t="s">
        <v>1721</v>
      </c>
      <c r="H1675" t="s">
        <v>47</v>
      </c>
    </row>
    <row r="1676" spans="1:8" x14ac:dyDescent="0.35">
      <c r="A1676" t="s">
        <v>1722</v>
      </c>
      <c r="B1676" t="s">
        <v>47</v>
      </c>
      <c r="C1676" t="s">
        <v>1722</v>
      </c>
      <c r="D1676" t="s">
        <v>47</v>
      </c>
      <c r="E1676" t="s">
        <v>1722</v>
      </c>
      <c r="F1676" t="s">
        <v>47</v>
      </c>
      <c r="G1676" t="s">
        <v>1722</v>
      </c>
      <c r="H1676" t="s">
        <v>47</v>
      </c>
    </row>
    <row r="1677" spans="1:8" x14ac:dyDescent="0.35">
      <c r="A1677" t="s">
        <v>1723</v>
      </c>
      <c r="B1677" t="s">
        <v>44</v>
      </c>
      <c r="C1677" t="s">
        <v>1723</v>
      </c>
      <c r="D1677" t="s">
        <v>44</v>
      </c>
      <c r="E1677" t="s">
        <v>1723</v>
      </c>
      <c r="F1677" t="s">
        <v>44</v>
      </c>
      <c r="G1677" t="s">
        <v>1723</v>
      </c>
      <c r="H1677" t="s">
        <v>44</v>
      </c>
    </row>
    <row r="1678" spans="1:8" x14ac:dyDescent="0.35">
      <c r="A1678" t="s">
        <v>1724</v>
      </c>
      <c r="B1678" t="s">
        <v>51</v>
      </c>
      <c r="C1678" t="s">
        <v>1724</v>
      </c>
      <c r="D1678" t="s">
        <v>51</v>
      </c>
      <c r="E1678" t="s">
        <v>1724</v>
      </c>
      <c r="F1678" t="s">
        <v>51</v>
      </c>
      <c r="G1678" t="s">
        <v>1724</v>
      </c>
      <c r="H1678" t="s">
        <v>51</v>
      </c>
    </row>
    <row r="1679" spans="1:8" x14ac:dyDescent="0.35">
      <c r="A1679" t="s">
        <v>1725</v>
      </c>
      <c r="B1679" t="s">
        <v>51</v>
      </c>
      <c r="C1679" t="s">
        <v>1725</v>
      </c>
      <c r="D1679" t="s">
        <v>51</v>
      </c>
      <c r="E1679" t="s">
        <v>1725</v>
      </c>
      <c r="F1679" t="s">
        <v>51</v>
      </c>
      <c r="G1679" t="s">
        <v>1725</v>
      </c>
      <c r="H1679" t="s">
        <v>51</v>
      </c>
    </row>
    <row r="1680" spans="1:8" x14ac:dyDescent="0.35">
      <c r="A1680" t="s">
        <v>1726</v>
      </c>
      <c r="B1680" t="s">
        <v>47</v>
      </c>
      <c r="C1680" t="s">
        <v>1726</v>
      </c>
      <c r="D1680" t="s">
        <v>47</v>
      </c>
      <c r="E1680" t="s">
        <v>1726</v>
      </c>
      <c r="F1680" t="s">
        <v>47</v>
      </c>
      <c r="G1680" t="s">
        <v>1726</v>
      </c>
      <c r="H1680" t="s">
        <v>47</v>
      </c>
    </row>
    <row r="1681" spans="1:8" x14ac:dyDescent="0.35">
      <c r="A1681" t="s">
        <v>1727</v>
      </c>
      <c r="B1681" t="s">
        <v>47</v>
      </c>
      <c r="C1681" t="s">
        <v>1727</v>
      </c>
      <c r="D1681" t="s">
        <v>47</v>
      </c>
      <c r="E1681" t="s">
        <v>1727</v>
      </c>
      <c r="F1681" t="s">
        <v>47</v>
      </c>
      <c r="G1681" t="s">
        <v>1727</v>
      </c>
      <c r="H1681" t="s">
        <v>47</v>
      </c>
    </row>
    <row r="1682" spans="1:8" x14ac:dyDescent="0.35">
      <c r="A1682" t="s">
        <v>1728</v>
      </c>
      <c r="B1682" t="s">
        <v>47</v>
      </c>
      <c r="C1682" t="s">
        <v>1728</v>
      </c>
      <c r="D1682" t="s">
        <v>47</v>
      </c>
      <c r="E1682" t="s">
        <v>1728</v>
      </c>
      <c r="F1682" t="s">
        <v>47</v>
      </c>
      <c r="G1682" t="s">
        <v>1728</v>
      </c>
      <c r="H1682" t="s">
        <v>47</v>
      </c>
    </row>
    <row r="1683" spans="1:8" x14ac:dyDescent="0.35">
      <c r="A1683" t="s">
        <v>1729</v>
      </c>
      <c r="B1683" t="s">
        <v>47</v>
      </c>
      <c r="C1683" t="s">
        <v>1729</v>
      </c>
      <c r="D1683" t="s">
        <v>47</v>
      </c>
      <c r="E1683" t="s">
        <v>1729</v>
      </c>
      <c r="F1683" t="s">
        <v>47</v>
      </c>
      <c r="G1683" t="s">
        <v>1729</v>
      </c>
      <c r="H1683" t="s">
        <v>47</v>
      </c>
    </row>
    <row r="1684" spans="1:8" x14ac:dyDescent="0.35">
      <c r="A1684" t="s">
        <v>1730</v>
      </c>
      <c r="B1684" t="s">
        <v>47</v>
      </c>
      <c r="C1684" t="s">
        <v>1730</v>
      </c>
      <c r="D1684" t="s">
        <v>47</v>
      </c>
      <c r="E1684" t="s">
        <v>1730</v>
      </c>
      <c r="F1684" t="s">
        <v>47</v>
      </c>
      <c r="G1684" t="s">
        <v>1730</v>
      </c>
      <c r="H1684" t="s">
        <v>47</v>
      </c>
    </row>
    <row r="1685" spans="1:8" x14ac:dyDescent="0.35">
      <c r="A1685" t="s">
        <v>1731</v>
      </c>
      <c r="B1685" t="s">
        <v>44</v>
      </c>
      <c r="C1685" t="s">
        <v>1731</v>
      </c>
      <c r="D1685" t="s">
        <v>44</v>
      </c>
      <c r="E1685" t="s">
        <v>1731</v>
      </c>
      <c r="F1685" t="s">
        <v>44</v>
      </c>
      <c r="G1685" t="s">
        <v>1731</v>
      </c>
      <c r="H1685" t="s">
        <v>44</v>
      </c>
    </row>
    <row r="1686" spans="1:8" x14ac:dyDescent="0.35">
      <c r="A1686" t="s">
        <v>1732</v>
      </c>
      <c r="B1686" t="s">
        <v>47</v>
      </c>
      <c r="C1686" t="s">
        <v>1732</v>
      </c>
      <c r="D1686" t="s">
        <v>47</v>
      </c>
      <c r="E1686" t="s">
        <v>1732</v>
      </c>
      <c r="F1686" t="s">
        <v>47</v>
      </c>
      <c r="G1686" t="s">
        <v>1732</v>
      </c>
      <c r="H1686" t="s">
        <v>47</v>
      </c>
    </row>
    <row r="1687" spans="1:8" x14ac:dyDescent="0.35">
      <c r="A1687" t="s">
        <v>1733</v>
      </c>
      <c r="B1687" t="s">
        <v>51</v>
      </c>
      <c r="C1687" t="s">
        <v>1733</v>
      </c>
      <c r="D1687" t="s">
        <v>51</v>
      </c>
      <c r="E1687" t="s">
        <v>1733</v>
      </c>
      <c r="F1687" t="s">
        <v>51</v>
      </c>
      <c r="G1687" t="s">
        <v>1733</v>
      </c>
      <c r="H1687" t="s">
        <v>51</v>
      </c>
    </row>
    <row r="1688" spans="1:8" x14ac:dyDescent="0.35">
      <c r="A1688" t="s">
        <v>1734</v>
      </c>
      <c r="B1688" t="s">
        <v>57</v>
      </c>
      <c r="C1688" t="s">
        <v>1734</v>
      </c>
      <c r="D1688" t="s">
        <v>57</v>
      </c>
      <c r="E1688" t="s">
        <v>1734</v>
      </c>
      <c r="F1688" t="s">
        <v>57</v>
      </c>
      <c r="G1688" t="s">
        <v>1734</v>
      </c>
      <c r="H1688" t="s">
        <v>57</v>
      </c>
    </row>
    <row r="1689" spans="1:8" x14ac:dyDescent="0.35">
      <c r="A1689" t="s">
        <v>1735</v>
      </c>
      <c r="B1689" t="s">
        <v>47</v>
      </c>
      <c r="C1689" t="s">
        <v>1735</v>
      </c>
      <c r="D1689" t="s">
        <v>47</v>
      </c>
      <c r="E1689" t="s">
        <v>1735</v>
      </c>
      <c r="F1689" t="s">
        <v>47</v>
      </c>
      <c r="G1689" t="s">
        <v>1735</v>
      </c>
      <c r="H1689" t="s">
        <v>47</v>
      </c>
    </row>
    <row r="1690" spans="1:8" x14ac:dyDescent="0.35">
      <c r="A1690" t="s">
        <v>1736</v>
      </c>
      <c r="B1690" t="s">
        <v>47</v>
      </c>
      <c r="C1690" t="s">
        <v>1736</v>
      </c>
      <c r="D1690" t="s">
        <v>47</v>
      </c>
      <c r="E1690" t="s">
        <v>1736</v>
      </c>
      <c r="F1690" t="s">
        <v>47</v>
      </c>
      <c r="G1690" t="s">
        <v>1736</v>
      </c>
      <c r="H1690" t="s">
        <v>47</v>
      </c>
    </row>
    <row r="1691" spans="1:8" x14ac:dyDescent="0.35">
      <c r="A1691" t="s">
        <v>1737</v>
      </c>
      <c r="B1691" t="s">
        <v>57</v>
      </c>
      <c r="C1691" t="s">
        <v>1737</v>
      </c>
      <c r="D1691" t="s">
        <v>57</v>
      </c>
      <c r="E1691" t="s">
        <v>1737</v>
      </c>
      <c r="F1691" t="s">
        <v>57</v>
      </c>
      <c r="G1691" t="s">
        <v>1737</v>
      </c>
      <c r="H1691" t="s">
        <v>57</v>
      </c>
    </row>
    <row r="1692" spans="1:8" x14ac:dyDescent="0.35">
      <c r="A1692" t="s">
        <v>1738</v>
      </c>
      <c r="B1692" t="s">
        <v>51</v>
      </c>
      <c r="C1692" t="s">
        <v>1738</v>
      </c>
      <c r="D1692" t="s">
        <v>51</v>
      </c>
      <c r="E1692" t="s">
        <v>1738</v>
      </c>
      <c r="F1692" t="s">
        <v>51</v>
      </c>
      <c r="G1692" t="s">
        <v>1738</v>
      </c>
      <c r="H1692" t="s">
        <v>51</v>
      </c>
    </row>
    <row r="1693" spans="1:8" x14ac:dyDescent="0.35">
      <c r="A1693" t="s">
        <v>1739</v>
      </c>
      <c r="B1693" t="s">
        <v>51</v>
      </c>
      <c r="C1693" t="s">
        <v>1739</v>
      </c>
      <c r="D1693" t="s">
        <v>51</v>
      </c>
      <c r="E1693" t="s">
        <v>1739</v>
      </c>
      <c r="F1693" t="s">
        <v>51</v>
      </c>
      <c r="G1693" t="s">
        <v>1739</v>
      </c>
      <c r="H1693" t="s">
        <v>51</v>
      </c>
    </row>
    <row r="1694" spans="1:8" x14ac:dyDescent="0.35">
      <c r="A1694" t="s">
        <v>1740</v>
      </c>
      <c r="B1694" t="s">
        <v>51</v>
      </c>
      <c r="C1694" t="s">
        <v>1740</v>
      </c>
      <c r="D1694" t="s">
        <v>51</v>
      </c>
      <c r="E1694" t="s">
        <v>1740</v>
      </c>
      <c r="F1694" t="s">
        <v>51</v>
      </c>
      <c r="G1694" t="s">
        <v>1740</v>
      </c>
      <c r="H1694" t="s">
        <v>51</v>
      </c>
    </row>
    <row r="1695" spans="1:8" x14ac:dyDescent="0.35">
      <c r="A1695" t="s">
        <v>1741</v>
      </c>
      <c r="B1695" t="s">
        <v>44</v>
      </c>
      <c r="C1695" t="s">
        <v>1741</v>
      </c>
      <c r="D1695" t="s">
        <v>44</v>
      </c>
      <c r="E1695" t="s">
        <v>1741</v>
      </c>
      <c r="F1695" t="s">
        <v>44</v>
      </c>
      <c r="G1695" t="s">
        <v>1741</v>
      </c>
      <c r="H1695" t="s">
        <v>44</v>
      </c>
    </row>
    <row r="1696" spans="1:8" x14ac:dyDescent="0.35">
      <c r="A1696" t="s">
        <v>1742</v>
      </c>
      <c r="B1696" t="s">
        <v>57</v>
      </c>
      <c r="C1696" t="s">
        <v>1742</v>
      </c>
      <c r="D1696" t="s">
        <v>57</v>
      </c>
      <c r="E1696" t="s">
        <v>1742</v>
      </c>
      <c r="F1696" t="s">
        <v>57</v>
      </c>
      <c r="G1696" t="s">
        <v>1742</v>
      </c>
      <c r="H1696" t="s">
        <v>57</v>
      </c>
    </row>
    <row r="1697" spans="1:8" x14ac:dyDescent="0.35">
      <c r="A1697" t="s">
        <v>1743</v>
      </c>
      <c r="B1697" t="s">
        <v>44</v>
      </c>
      <c r="C1697" t="s">
        <v>1743</v>
      </c>
      <c r="D1697" t="s">
        <v>44</v>
      </c>
      <c r="E1697" t="s">
        <v>1743</v>
      </c>
      <c r="F1697" t="s">
        <v>44</v>
      </c>
      <c r="G1697" t="s">
        <v>1743</v>
      </c>
      <c r="H1697" t="s">
        <v>44</v>
      </c>
    </row>
    <row r="1698" spans="1:8" x14ac:dyDescent="0.35">
      <c r="A1698" t="s">
        <v>1744</v>
      </c>
      <c r="B1698" t="s">
        <v>47</v>
      </c>
      <c r="C1698" t="s">
        <v>1744</v>
      </c>
      <c r="D1698" t="s">
        <v>47</v>
      </c>
      <c r="E1698" t="s">
        <v>1744</v>
      </c>
      <c r="F1698" t="s">
        <v>47</v>
      </c>
      <c r="G1698" t="s">
        <v>1744</v>
      </c>
      <c r="H1698" t="s">
        <v>47</v>
      </c>
    </row>
    <row r="1699" spans="1:8" x14ac:dyDescent="0.35">
      <c r="A1699" t="s">
        <v>1745</v>
      </c>
      <c r="B1699" t="s">
        <v>44</v>
      </c>
      <c r="C1699" t="s">
        <v>1745</v>
      </c>
      <c r="D1699" t="s">
        <v>44</v>
      </c>
      <c r="E1699" t="s">
        <v>1745</v>
      </c>
      <c r="F1699" t="s">
        <v>44</v>
      </c>
      <c r="G1699" t="s">
        <v>1745</v>
      </c>
      <c r="H1699" t="s">
        <v>44</v>
      </c>
    </row>
    <row r="1700" spans="1:8" x14ac:dyDescent="0.35">
      <c r="A1700" t="s">
        <v>1746</v>
      </c>
      <c r="B1700" t="s">
        <v>51</v>
      </c>
      <c r="C1700" t="s">
        <v>1746</v>
      </c>
      <c r="D1700" t="s">
        <v>51</v>
      </c>
      <c r="E1700" t="s">
        <v>1746</v>
      </c>
      <c r="F1700" t="s">
        <v>51</v>
      </c>
      <c r="G1700" t="s">
        <v>1746</v>
      </c>
      <c r="H1700" t="s">
        <v>51</v>
      </c>
    </row>
    <row r="1701" spans="1:8" x14ac:dyDescent="0.35">
      <c r="A1701" t="s">
        <v>1747</v>
      </c>
      <c r="B1701" t="s">
        <v>57</v>
      </c>
      <c r="C1701" t="s">
        <v>1747</v>
      </c>
      <c r="D1701" t="s">
        <v>57</v>
      </c>
      <c r="E1701" t="s">
        <v>1747</v>
      </c>
      <c r="F1701" t="s">
        <v>57</v>
      </c>
      <c r="G1701" t="s">
        <v>1747</v>
      </c>
      <c r="H1701" t="s">
        <v>57</v>
      </c>
    </row>
    <row r="1702" spans="1:8" x14ac:dyDescent="0.35">
      <c r="A1702" t="s">
        <v>1748</v>
      </c>
      <c r="B1702" t="s">
        <v>51</v>
      </c>
      <c r="C1702" t="s">
        <v>1748</v>
      </c>
      <c r="D1702" t="s">
        <v>51</v>
      </c>
      <c r="E1702" t="s">
        <v>1748</v>
      </c>
      <c r="F1702" t="s">
        <v>51</v>
      </c>
      <c r="G1702" t="s">
        <v>1748</v>
      </c>
      <c r="H1702" t="s">
        <v>51</v>
      </c>
    </row>
    <row r="1703" spans="1:8" x14ac:dyDescent="0.35">
      <c r="A1703" t="s">
        <v>1749</v>
      </c>
      <c r="B1703" t="s">
        <v>51</v>
      </c>
      <c r="C1703" t="s">
        <v>1749</v>
      </c>
      <c r="D1703" t="s">
        <v>51</v>
      </c>
      <c r="E1703" t="s">
        <v>1749</v>
      </c>
      <c r="F1703" t="s">
        <v>51</v>
      </c>
      <c r="G1703" t="s">
        <v>1749</v>
      </c>
      <c r="H1703" t="s">
        <v>51</v>
      </c>
    </row>
    <row r="1704" spans="1:8" x14ac:dyDescent="0.35">
      <c r="A1704" t="s">
        <v>1750</v>
      </c>
      <c r="B1704" t="s">
        <v>51</v>
      </c>
      <c r="C1704" t="s">
        <v>1750</v>
      </c>
      <c r="D1704" t="s">
        <v>51</v>
      </c>
      <c r="E1704" t="s">
        <v>1750</v>
      </c>
      <c r="F1704" t="s">
        <v>51</v>
      </c>
      <c r="G1704" t="s">
        <v>1750</v>
      </c>
      <c r="H1704" t="s">
        <v>51</v>
      </c>
    </row>
    <row r="1705" spans="1:8" x14ac:dyDescent="0.35">
      <c r="A1705" t="s">
        <v>1751</v>
      </c>
      <c r="B1705" t="s">
        <v>57</v>
      </c>
      <c r="C1705" t="s">
        <v>1751</v>
      </c>
      <c r="D1705" t="s">
        <v>57</v>
      </c>
      <c r="E1705" t="s">
        <v>1751</v>
      </c>
      <c r="F1705" t="s">
        <v>57</v>
      </c>
      <c r="G1705" t="s">
        <v>1751</v>
      </c>
      <c r="H1705" t="s">
        <v>57</v>
      </c>
    </row>
    <row r="1706" spans="1:8" x14ac:dyDescent="0.35">
      <c r="A1706" t="s">
        <v>1752</v>
      </c>
      <c r="B1706" t="s">
        <v>44</v>
      </c>
      <c r="C1706" t="s">
        <v>1752</v>
      </c>
      <c r="D1706" t="s">
        <v>44</v>
      </c>
      <c r="E1706" t="s">
        <v>1752</v>
      </c>
      <c r="F1706" t="s">
        <v>44</v>
      </c>
      <c r="G1706" t="s">
        <v>1752</v>
      </c>
      <c r="H1706" t="s">
        <v>44</v>
      </c>
    </row>
    <row r="1707" spans="1:8" x14ac:dyDescent="0.35">
      <c r="A1707" t="s">
        <v>1753</v>
      </c>
      <c r="B1707" t="s">
        <v>44</v>
      </c>
      <c r="C1707" t="s">
        <v>1753</v>
      </c>
      <c r="D1707" t="s">
        <v>44</v>
      </c>
      <c r="E1707" t="s">
        <v>1753</v>
      </c>
      <c r="F1707" t="s">
        <v>44</v>
      </c>
      <c r="G1707" t="s">
        <v>1753</v>
      </c>
      <c r="H1707" t="s">
        <v>44</v>
      </c>
    </row>
    <row r="1708" spans="1:8" x14ac:dyDescent="0.35">
      <c r="A1708" t="s">
        <v>1754</v>
      </c>
      <c r="B1708" t="s">
        <v>57</v>
      </c>
      <c r="C1708" t="s">
        <v>1754</v>
      </c>
      <c r="D1708" t="s">
        <v>57</v>
      </c>
      <c r="E1708" t="s">
        <v>1754</v>
      </c>
      <c r="F1708" t="s">
        <v>57</v>
      </c>
      <c r="G1708" t="s">
        <v>1754</v>
      </c>
      <c r="H1708" t="s">
        <v>57</v>
      </c>
    </row>
    <row r="1709" spans="1:8" x14ac:dyDescent="0.35">
      <c r="A1709" t="s">
        <v>1755</v>
      </c>
      <c r="B1709" t="s">
        <v>53</v>
      </c>
      <c r="C1709" t="s">
        <v>1755</v>
      </c>
      <c r="D1709" t="s">
        <v>53</v>
      </c>
      <c r="E1709" t="s">
        <v>1755</v>
      </c>
      <c r="F1709" t="s">
        <v>53</v>
      </c>
      <c r="G1709" t="s">
        <v>1755</v>
      </c>
      <c r="H1709" t="s">
        <v>53</v>
      </c>
    </row>
    <row r="1710" spans="1:8" x14ac:dyDescent="0.35">
      <c r="A1710" t="s">
        <v>1756</v>
      </c>
      <c r="B1710" t="s">
        <v>44</v>
      </c>
      <c r="C1710" t="s">
        <v>1756</v>
      </c>
      <c r="D1710" t="s">
        <v>44</v>
      </c>
      <c r="E1710" t="s">
        <v>1756</v>
      </c>
      <c r="F1710" t="s">
        <v>44</v>
      </c>
      <c r="G1710" t="s">
        <v>1756</v>
      </c>
      <c r="H1710" t="s">
        <v>44</v>
      </c>
    </row>
    <row r="1711" spans="1:8" x14ac:dyDescent="0.35">
      <c r="A1711" t="s">
        <v>1757</v>
      </c>
      <c r="B1711" t="s">
        <v>51</v>
      </c>
      <c r="C1711" t="s">
        <v>1757</v>
      </c>
      <c r="D1711" t="s">
        <v>51</v>
      </c>
      <c r="E1711" t="s">
        <v>1757</v>
      </c>
      <c r="F1711" t="s">
        <v>51</v>
      </c>
      <c r="G1711" t="s">
        <v>1757</v>
      </c>
      <c r="H1711" t="s">
        <v>51</v>
      </c>
    </row>
    <row r="1712" spans="1:8" x14ac:dyDescent="0.35">
      <c r="A1712" t="s">
        <v>1758</v>
      </c>
      <c r="B1712" t="s">
        <v>44</v>
      </c>
      <c r="C1712" t="s">
        <v>1758</v>
      </c>
      <c r="D1712" t="s">
        <v>44</v>
      </c>
      <c r="E1712" t="s">
        <v>1758</v>
      </c>
      <c r="F1712" t="s">
        <v>44</v>
      </c>
      <c r="G1712" t="s">
        <v>1758</v>
      </c>
      <c r="H1712" t="s">
        <v>44</v>
      </c>
    </row>
    <row r="1713" spans="1:8" x14ac:dyDescent="0.35">
      <c r="A1713" t="s">
        <v>1759</v>
      </c>
      <c r="B1713" t="s">
        <v>53</v>
      </c>
      <c r="C1713" t="s">
        <v>1759</v>
      </c>
      <c r="D1713" t="s">
        <v>53</v>
      </c>
      <c r="E1713" t="s">
        <v>1759</v>
      </c>
      <c r="F1713" t="s">
        <v>53</v>
      </c>
      <c r="G1713" t="s">
        <v>1759</v>
      </c>
      <c r="H1713" t="s">
        <v>53</v>
      </c>
    </row>
    <row r="1714" spans="1:8" x14ac:dyDescent="0.35">
      <c r="A1714" t="s">
        <v>1760</v>
      </c>
      <c r="B1714" t="s">
        <v>51</v>
      </c>
      <c r="C1714" t="s">
        <v>1760</v>
      </c>
      <c r="D1714" t="s">
        <v>51</v>
      </c>
      <c r="E1714" t="s">
        <v>1760</v>
      </c>
      <c r="F1714" t="s">
        <v>51</v>
      </c>
      <c r="G1714" t="s">
        <v>1760</v>
      </c>
      <c r="H1714" t="s">
        <v>51</v>
      </c>
    </row>
    <row r="1715" spans="1:8" x14ac:dyDescent="0.35">
      <c r="A1715" t="s">
        <v>1761</v>
      </c>
      <c r="B1715" t="s">
        <v>47</v>
      </c>
      <c r="C1715" t="s">
        <v>1761</v>
      </c>
      <c r="D1715" t="s">
        <v>47</v>
      </c>
      <c r="E1715" t="s">
        <v>1761</v>
      </c>
      <c r="F1715" t="s">
        <v>47</v>
      </c>
      <c r="G1715" t="s">
        <v>1761</v>
      </c>
      <c r="H1715" t="s">
        <v>47</v>
      </c>
    </row>
    <row r="1716" spans="1:8" x14ac:dyDescent="0.35">
      <c r="A1716" t="s">
        <v>1762</v>
      </c>
      <c r="B1716" t="s">
        <v>47</v>
      </c>
      <c r="C1716" t="s">
        <v>1762</v>
      </c>
      <c r="D1716" t="s">
        <v>47</v>
      </c>
      <c r="E1716" t="s">
        <v>1762</v>
      </c>
      <c r="F1716" t="s">
        <v>47</v>
      </c>
      <c r="G1716" t="s">
        <v>1762</v>
      </c>
      <c r="H1716" t="s">
        <v>47</v>
      </c>
    </row>
    <row r="1717" spans="1:8" x14ac:dyDescent="0.35">
      <c r="A1717" t="s">
        <v>1763</v>
      </c>
      <c r="B1717" t="s">
        <v>47</v>
      </c>
      <c r="C1717" t="s">
        <v>1763</v>
      </c>
      <c r="D1717" t="s">
        <v>47</v>
      </c>
      <c r="E1717" t="s">
        <v>1763</v>
      </c>
      <c r="F1717" t="s">
        <v>47</v>
      </c>
      <c r="G1717" t="s">
        <v>1763</v>
      </c>
      <c r="H1717" t="s">
        <v>47</v>
      </c>
    </row>
    <row r="1718" spans="1:8" x14ac:dyDescent="0.35">
      <c r="A1718" t="s">
        <v>1764</v>
      </c>
      <c r="B1718" t="s">
        <v>57</v>
      </c>
      <c r="C1718" t="s">
        <v>1764</v>
      </c>
      <c r="D1718" t="s">
        <v>57</v>
      </c>
      <c r="E1718" t="s">
        <v>1764</v>
      </c>
      <c r="F1718" t="s">
        <v>57</v>
      </c>
      <c r="G1718" t="s">
        <v>1764</v>
      </c>
      <c r="H1718" t="s">
        <v>57</v>
      </c>
    </row>
    <row r="1719" spans="1:8" x14ac:dyDescent="0.35">
      <c r="A1719" t="s">
        <v>1765</v>
      </c>
      <c r="B1719" t="s">
        <v>47</v>
      </c>
      <c r="C1719" t="s">
        <v>1765</v>
      </c>
      <c r="D1719" t="s">
        <v>47</v>
      </c>
      <c r="E1719" t="s">
        <v>1765</v>
      </c>
      <c r="F1719" t="s">
        <v>47</v>
      </c>
      <c r="G1719" t="s">
        <v>1765</v>
      </c>
      <c r="H1719" t="s">
        <v>47</v>
      </c>
    </row>
    <row r="1720" spans="1:8" x14ac:dyDescent="0.35">
      <c r="A1720" t="s">
        <v>1766</v>
      </c>
      <c r="B1720" t="s">
        <v>51</v>
      </c>
      <c r="C1720" t="s">
        <v>1766</v>
      </c>
      <c r="D1720" t="s">
        <v>51</v>
      </c>
      <c r="E1720" t="s">
        <v>1766</v>
      </c>
      <c r="F1720" t="s">
        <v>51</v>
      </c>
      <c r="G1720" t="s">
        <v>1766</v>
      </c>
      <c r="H1720" t="s">
        <v>51</v>
      </c>
    </row>
    <row r="1721" spans="1:8" x14ac:dyDescent="0.35">
      <c r="A1721" t="s">
        <v>1767</v>
      </c>
      <c r="B1721" t="s">
        <v>47</v>
      </c>
      <c r="C1721" t="s">
        <v>1767</v>
      </c>
      <c r="D1721" t="s">
        <v>47</v>
      </c>
      <c r="E1721" t="s">
        <v>1767</v>
      </c>
      <c r="F1721" t="s">
        <v>47</v>
      </c>
      <c r="G1721" t="s">
        <v>1767</v>
      </c>
      <c r="H1721" t="s">
        <v>47</v>
      </c>
    </row>
    <row r="1722" spans="1:8" x14ac:dyDescent="0.35">
      <c r="A1722" t="s">
        <v>1768</v>
      </c>
      <c r="B1722" t="s">
        <v>47</v>
      </c>
      <c r="C1722" t="s">
        <v>1768</v>
      </c>
      <c r="D1722" t="s">
        <v>47</v>
      </c>
      <c r="E1722" t="s">
        <v>1768</v>
      </c>
      <c r="F1722" t="s">
        <v>47</v>
      </c>
      <c r="G1722" t="s">
        <v>1768</v>
      </c>
      <c r="H1722" t="s">
        <v>47</v>
      </c>
    </row>
    <row r="1723" spans="1:8" x14ac:dyDescent="0.35">
      <c r="A1723" t="s">
        <v>1769</v>
      </c>
      <c r="B1723" t="s">
        <v>47</v>
      </c>
      <c r="C1723" t="s">
        <v>1769</v>
      </c>
      <c r="D1723" t="s">
        <v>47</v>
      </c>
      <c r="E1723" t="s">
        <v>1769</v>
      </c>
      <c r="F1723" t="s">
        <v>47</v>
      </c>
      <c r="G1723" t="s">
        <v>1769</v>
      </c>
      <c r="H1723" t="s">
        <v>47</v>
      </c>
    </row>
    <row r="1724" spans="1:8" x14ac:dyDescent="0.35">
      <c r="A1724" t="s">
        <v>1770</v>
      </c>
      <c r="B1724" t="s">
        <v>57</v>
      </c>
      <c r="C1724" t="s">
        <v>1770</v>
      </c>
      <c r="D1724" t="s">
        <v>57</v>
      </c>
      <c r="E1724" t="s">
        <v>1770</v>
      </c>
      <c r="F1724" t="s">
        <v>57</v>
      </c>
      <c r="G1724" t="s">
        <v>1770</v>
      </c>
      <c r="H1724" t="s">
        <v>57</v>
      </c>
    </row>
    <row r="1725" spans="1:8" x14ac:dyDescent="0.35">
      <c r="A1725" t="s">
        <v>1771</v>
      </c>
      <c r="B1725" t="s">
        <v>51</v>
      </c>
      <c r="C1725" t="s">
        <v>1771</v>
      </c>
      <c r="D1725" t="s">
        <v>51</v>
      </c>
      <c r="E1725" t="s">
        <v>1771</v>
      </c>
      <c r="F1725" t="s">
        <v>51</v>
      </c>
      <c r="G1725" t="s">
        <v>1771</v>
      </c>
      <c r="H1725" t="s">
        <v>51</v>
      </c>
    </row>
    <row r="1726" spans="1:8" x14ac:dyDescent="0.35">
      <c r="A1726" t="s">
        <v>1772</v>
      </c>
      <c r="B1726" t="s">
        <v>53</v>
      </c>
      <c r="C1726" t="s">
        <v>1772</v>
      </c>
      <c r="D1726" t="s">
        <v>53</v>
      </c>
      <c r="E1726" t="s">
        <v>1772</v>
      </c>
      <c r="F1726" t="s">
        <v>53</v>
      </c>
      <c r="G1726" t="s">
        <v>1772</v>
      </c>
      <c r="H1726" t="s">
        <v>53</v>
      </c>
    </row>
    <row r="1727" spans="1:8" x14ac:dyDescent="0.35">
      <c r="A1727" t="s">
        <v>1773</v>
      </c>
      <c r="B1727" t="s">
        <v>47</v>
      </c>
      <c r="C1727" t="s">
        <v>1773</v>
      </c>
      <c r="D1727" t="s">
        <v>47</v>
      </c>
      <c r="E1727" t="s">
        <v>1773</v>
      </c>
      <c r="F1727" t="s">
        <v>47</v>
      </c>
      <c r="G1727" t="s">
        <v>1773</v>
      </c>
      <c r="H1727" t="s">
        <v>47</v>
      </c>
    </row>
    <row r="1728" spans="1:8" x14ac:dyDescent="0.35">
      <c r="A1728" t="s">
        <v>1774</v>
      </c>
      <c r="B1728" t="s">
        <v>57</v>
      </c>
      <c r="C1728" t="s">
        <v>1774</v>
      </c>
      <c r="D1728" t="s">
        <v>57</v>
      </c>
      <c r="E1728" t="s">
        <v>1774</v>
      </c>
      <c r="F1728" t="s">
        <v>57</v>
      </c>
      <c r="G1728" t="s">
        <v>1774</v>
      </c>
      <c r="H1728" t="s">
        <v>57</v>
      </c>
    </row>
    <row r="1729" spans="1:8" x14ac:dyDescent="0.35">
      <c r="A1729" t="s">
        <v>1775</v>
      </c>
      <c r="B1729" t="s">
        <v>47</v>
      </c>
      <c r="C1729" t="s">
        <v>1775</v>
      </c>
      <c r="D1729" t="s">
        <v>47</v>
      </c>
      <c r="E1729" t="s">
        <v>1775</v>
      </c>
      <c r="F1729" t="s">
        <v>47</v>
      </c>
      <c r="G1729" t="s">
        <v>1775</v>
      </c>
      <c r="H1729" t="s">
        <v>47</v>
      </c>
    </row>
    <row r="1730" spans="1:8" x14ac:dyDescent="0.35">
      <c r="A1730" t="s">
        <v>1776</v>
      </c>
      <c r="B1730" t="s">
        <v>51</v>
      </c>
      <c r="C1730" t="s">
        <v>1776</v>
      </c>
      <c r="D1730" t="s">
        <v>51</v>
      </c>
      <c r="E1730" t="s">
        <v>1776</v>
      </c>
      <c r="F1730" t="s">
        <v>51</v>
      </c>
      <c r="G1730" t="s">
        <v>1776</v>
      </c>
      <c r="H1730" t="s">
        <v>51</v>
      </c>
    </row>
    <row r="1731" spans="1:8" x14ac:dyDescent="0.35">
      <c r="A1731" t="s">
        <v>1777</v>
      </c>
      <c r="B1731" t="s">
        <v>47</v>
      </c>
      <c r="C1731" t="s">
        <v>1777</v>
      </c>
      <c r="D1731" t="s">
        <v>47</v>
      </c>
      <c r="E1731" t="s">
        <v>1777</v>
      </c>
      <c r="F1731" t="s">
        <v>47</v>
      </c>
      <c r="G1731" t="s">
        <v>1777</v>
      </c>
      <c r="H1731" t="s">
        <v>47</v>
      </c>
    </row>
    <row r="1732" spans="1:8" x14ac:dyDescent="0.35">
      <c r="A1732" t="s">
        <v>1778</v>
      </c>
      <c r="B1732" t="s">
        <v>53</v>
      </c>
      <c r="C1732" t="s">
        <v>1778</v>
      </c>
      <c r="D1732" t="s">
        <v>53</v>
      </c>
      <c r="E1732" t="s">
        <v>1778</v>
      </c>
      <c r="F1732" t="s">
        <v>53</v>
      </c>
      <c r="G1732" t="s">
        <v>1778</v>
      </c>
      <c r="H1732" t="s">
        <v>53</v>
      </c>
    </row>
    <row r="1733" spans="1:8" x14ac:dyDescent="0.35">
      <c r="A1733" t="s">
        <v>1779</v>
      </c>
      <c r="B1733" t="s">
        <v>47</v>
      </c>
      <c r="C1733" t="s">
        <v>1779</v>
      </c>
      <c r="D1733" t="s">
        <v>47</v>
      </c>
      <c r="E1733" t="s">
        <v>1779</v>
      </c>
      <c r="F1733" t="s">
        <v>47</v>
      </c>
      <c r="G1733" t="s">
        <v>1779</v>
      </c>
      <c r="H1733" t="s">
        <v>47</v>
      </c>
    </row>
    <row r="1734" spans="1:8" x14ac:dyDescent="0.35">
      <c r="A1734" t="s">
        <v>1780</v>
      </c>
      <c r="B1734" t="s">
        <v>44</v>
      </c>
      <c r="C1734" t="s">
        <v>1780</v>
      </c>
      <c r="D1734" t="s">
        <v>44</v>
      </c>
      <c r="E1734" t="s">
        <v>1780</v>
      </c>
      <c r="F1734" t="s">
        <v>44</v>
      </c>
      <c r="G1734" t="s">
        <v>1780</v>
      </c>
      <c r="H1734" t="s">
        <v>44</v>
      </c>
    </row>
    <row r="1735" spans="1:8" x14ac:dyDescent="0.35">
      <c r="A1735" t="s">
        <v>1781</v>
      </c>
      <c r="B1735" t="s">
        <v>53</v>
      </c>
      <c r="C1735" t="s">
        <v>1781</v>
      </c>
      <c r="D1735" t="s">
        <v>53</v>
      </c>
      <c r="E1735" t="s">
        <v>1781</v>
      </c>
      <c r="F1735" t="s">
        <v>53</v>
      </c>
      <c r="G1735" t="s">
        <v>1781</v>
      </c>
      <c r="H1735" t="s">
        <v>53</v>
      </c>
    </row>
    <row r="1736" spans="1:8" x14ac:dyDescent="0.35">
      <c r="A1736" t="s">
        <v>1782</v>
      </c>
      <c r="B1736" t="s">
        <v>47</v>
      </c>
      <c r="C1736" t="s">
        <v>1782</v>
      </c>
      <c r="D1736" t="s">
        <v>47</v>
      </c>
      <c r="E1736" t="s">
        <v>1782</v>
      </c>
      <c r="F1736" t="s">
        <v>47</v>
      </c>
      <c r="G1736" t="s">
        <v>1782</v>
      </c>
      <c r="H1736" t="s">
        <v>47</v>
      </c>
    </row>
    <row r="1737" spans="1:8" x14ac:dyDescent="0.35">
      <c r="A1737" t="s">
        <v>1783</v>
      </c>
      <c r="B1737" t="s">
        <v>44</v>
      </c>
      <c r="C1737" t="s">
        <v>1783</v>
      </c>
      <c r="D1737" t="s">
        <v>44</v>
      </c>
      <c r="E1737" t="s">
        <v>1783</v>
      </c>
      <c r="F1737" t="s">
        <v>44</v>
      </c>
      <c r="G1737" t="s">
        <v>1783</v>
      </c>
      <c r="H1737" t="s">
        <v>44</v>
      </c>
    </row>
    <row r="1738" spans="1:8" x14ac:dyDescent="0.35">
      <c r="A1738" t="s">
        <v>1784</v>
      </c>
      <c r="B1738" t="s">
        <v>44</v>
      </c>
      <c r="C1738" t="s">
        <v>1784</v>
      </c>
      <c r="D1738" t="s">
        <v>44</v>
      </c>
      <c r="E1738" t="s">
        <v>1784</v>
      </c>
      <c r="F1738" t="s">
        <v>44</v>
      </c>
      <c r="G1738" t="s">
        <v>1784</v>
      </c>
      <c r="H1738" t="s">
        <v>44</v>
      </c>
    </row>
    <row r="1739" spans="1:8" x14ac:dyDescent="0.35">
      <c r="A1739" t="s">
        <v>1785</v>
      </c>
      <c r="B1739" t="s">
        <v>47</v>
      </c>
      <c r="C1739" t="s">
        <v>1785</v>
      </c>
      <c r="D1739" t="s">
        <v>47</v>
      </c>
      <c r="E1739" t="s">
        <v>1785</v>
      </c>
      <c r="F1739" t="s">
        <v>47</v>
      </c>
      <c r="G1739" t="s">
        <v>1785</v>
      </c>
      <c r="H1739" t="s">
        <v>47</v>
      </c>
    </row>
    <row r="1740" spans="1:8" x14ac:dyDescent="0.35">
      <c r="A1740" t="s">
        <v>1786</v>
      </c>
      <c r="B1740" t="s">
        <v>57</v>
      </c>
      <c r="C1740" t="s">
        <v>1786</v>
      </c>
      <c r="D1740" t="s">
        <v>57</v>
      </c>
      <c r="E1740" t="s">
        <v>1786</v>
      </c>
      <c r="F1740" t="s">
        <v>57</v>
      </c>
      <c r="G1740" t="s">
        <v>1786</v>
      </c>
      <c r="H1740" t="s">
        <v>57</v>
      </c>
    </row>
    <row r="1741" spans="1:8" x14ac:dyDescent="0.35">
      <c r="A1741" t="s">
        <v>1787</v>
      </c>
      <c r="B1741" t="s">
        <v>47</v>
      </c>
      <c r="C1741" t="s">
        <v>1787</v>
      </c>
      <c r="D1741" t="s">
        <v>47</v>
      </c>
      <c r="E1741" t="s">
        <v>1787</v>
      </c>
      <c r="F1741" t="s">
        <v>47</v>
      </c>
      <c r="G1741" t="s">
        <v>1787</v>
      </c>
      <c r="H1741" t="s">
        <v>47</v>
      </c>
    </row>
    <row r="1742" spans="1:8" x14ac:dyDescent="0.35">
      <c r="A1742" t="s">
        <v>1788</v>
      </c>
      <c r="B1742" t="s">
        <v>44</v>
      </c>
      <c r="C1742" t="s">
        <v>1788</v>
      </c>
      <c r="D1742" t="s">
        <v>44</v>
      </c>
      <c r="E1742" t="s">
        <v>1788</v>
      </c>
      <c r="F1742" t="s">
        <v>44</v>
      </c>
      <c r="G1742" t="s">
        <v>1788</v>
      </c>
      <c r="H1742" t="s">
        <v>44</v>
      </c>
    </row>
    <row r="1743" spans="1:8" x14ac:dyDescent="0.35">
      <c r="A1743" t="s">
        <v>1789</v>
      </c>
      <c r="B1743" t="s">
        <v>47</v>
      </c>
      <c r="C1743" t="s">
        <v>1789</v>
      </c>
      <c r="D1743" t="s">
        <v>47</v>
      </c>
      <c r="E1743" t="s">
        <v>1789</v>
      </c>
      <c r="F1743" t="s">
        <v>47</v>
      </c>
      <c r="G1743" t="s">
        <v>1789</v>
      </c>
      <c r="H1743" t="s">
        <v>47</v>
      </c>
    </row>
    <row r="1744" spans="1:8" x14ac:dyDescent="0.35">
      <c r="A1744" t="s">
        <v>1790</v>
      </c>
      <c r="B1744" t="s">
        <v>47</v>
      </c>
      <c r="C1744" t="s">
        <v>1790</v>
      </c>
      <c r="D1744" t="s">
        <v>47</v>
      </c>
      <c r="E1744" t="s">
        <v>1790</v>
      </c>
      <c r="F1744" t="s">
        <v>47</v>
      </c>
      <c r="G1744" t="s">
        <v>1790</v>
      </c>
      <c r="H1744" t="s">
        <v>47</v>
      </c>
    </row>
    <row r="1745" spans="1:8" x14ac:dyDescent="0.35">
      <c r="A1745" t="s">
        <v>1791</v>
      </c>
      <c r="B1745" t="s">
        <v>47</v>
      </c>
      <c r="C1745" t="s">
        <v>1791</v>
      </c>
      <c r="D1745" t="s">
        <v>47</v>
      </c>
      <c r="E1745" t="s">
        <v>1791</v>
      </c>
      <c r="F1745" t="s">
        <v>47</v>
      </c>
      <c r="G1745" t="s">
        <v>1791</v>
      </c>
      <c r="H1745" t="s">
        <v>47</v>
      </c>
    </row>
    <row r="1746" spans="1:8" x14ac:dyDescent="0.35">
      <c r="A1746" t="s">
        <v>1792</v>
      </c>
      <c r="B1746" t="s">
        <v>47</v>
      </c>
      <c r="C1746" t="s">
        <v>1792</v>
      </c>
      <c r="D1746" t="s">
        <v>47</v>
      </c>
      <c r="E1746" t="s">
        <v>1792</v>
      </c>
      <c r="F1746" t="s">
        <v>47</v>
      </c>
      <c r="G1746" t="s">
        <v>1792</v>
      </c>
      <c r="H1746" t="s">
        <v>47</v>
      </c>
    </row>
    <row r="1747" spans="1:8" x14ac:dyDescent="0.35">
      <c r="A1747" t="s">
        <v>1793</v>
      </c>
      <c r="B1747" t="s">
        <v>44</v>
      </c>
      <c r="C1747" t="s">
        <v>1793</v>
      </c>
      <c r="D1747" t="s">
        <v>44</v>
      </c>
      <c r="E1747" t="s">
        <v>1793</v>
      </c>
      <c r="F1747" t="s">
        <v>44</v>
      </c>
      <c r="G1747" t="s">
        <v>1793</v>
      </c>
      <c r="H1747" t="s">
        <v>44</v>
      </c>
    </row>
    <row r="1748" spans="1:8" x14ac:dyDescent="0.35">
      <c r="A1748" t="s">
        <v>1794</v>
      </c>
      <c r="B1748" t="s">
        <v>47</v>
      </c>
      <c r="C1748" t="s">
        <v>1794</v>
      </c>
      <c r="D1748" t="s">
        <v>47</v>
      </c>
      <c r="E1748" t="s">
        <v>1794</v>
      </c>
      <c r="F1748" t="s">
        <v>47</v>
      </c>
      <c r="G1748" t="s">
        <v>1794</v>
      </c>
      <c r="H1748" t="s">
        <v>47</v>
      </c>
    </row>
    <row r="1749" spans="1:8" x14ac:dyDescent="0.35">
      <c r="A1749" t="s">
        <v>1795</v>
      </c>
      <c r="B1749" t="s">
        <v>44</v>
      </c>
      <c r="C1749" t="s">
        <v>1795</v>
      </c>
      <c r="D1749" t="s">
        <v>44</v>
      </c>
      <c r="E1749" t="s">
        <v>1795</v>
      </c>
      <c r="F1749" t="s">
        <v>44</v>
      </c>
      <c r="G1749" t="s">
        <v>1795</v>
      </c>
      <c r="H1749" t="s">
        <v>44</v>
      </c>
    </row>
    <row r="1750" spans="1:8" x14ac:dyDescent="0.35">
      <c r="A1750" t="s">
        <v>1796</v>
      </c>
      <c r="B1750" t="s">
        <v>44</v>
      </c>
      <c r="C1750" t="s">
        <v>1796</v>
      </c>
      <c r="D1750" t="s">
        <v>44</v>
      </c>
      <c r="E1750" t="s">
        <v>1796</v>
      </c>
      <c r="F1750" t="s">
        <v>44</v>
      </c>
      <c r="G1750" t="s">
        <v>1796</v>
      </c>
      <c r="H1750" t="s">
        <v>44</v>
      </c>
    </row>
    <row r="1751" spans="1:8" x14ac:dyDescent="0.35">
      <c r="A1751" t="s">
        <v>1797</v>
      </c>
      <c r="B1751" t="s">
        <v>47</v>
      </c>
      <c r="C1751" t="s">
        <v>1797</v>
      </c>
      <c r="D1751" t="s">
        <v>47</v>
      </c>
      <c r="E1751" t="s">
        <v>1797</v>
      </c>
      <c r="F1751" t="s">
        <v>47</v>
      </c>
      <c r="G1751" t="s">
        <v>1797</v>
      </c>
      <c r="H1751" t="s">
        <v>47</v>
      </c>
    </row>
    <row r="1752" spans="1:8" x14ac:dyDescent="0.35">
      <c r="A1752" t="s">
        <v>1798</v>
      </c>
      <c r="B1752" t="s">
        <v>44</v>
      </c>
      <c r="C1752" t="s">
        <v>1798</v>
      </c>
      <c r="D1752" t="s">
        <v>44</v>
      </c>
      <c r="E1752" t="s">
        <v>1798</v>
      </c>
      <c r="F1752" t="s">
        <v>44</v>
      </c>
      <c r="G1752" t="s">
        <v>1798</v>
      </c>
      <c r="H1752" t="s">
        <v>44</v>
      </c>
    </row>
    <row r="1753" spans="1:8" x14ac:dyDescent="0.35">
      <c r="A1753" t="s">
        <v>1799</v>
      </c>
      <c r="B1753" t="s">
        <v>44</v>
      </c>
      <c r="C1753" t="s">
        <v>1799</v>
      </c>
      <c r="D1753" t="s">
        <v>44</v>
      </c>
      <c r="E1753" t="s">
        <v>1799</v>
      </c>
      <c r="F1753" t="s">
        <v>44</v>
      </c>
      <c r="G1753" t="s">
        <v>1799</v>
      </c>
      <c r="H1753" t="s">
        <v>44</v>
      </c>
    </row>
    <row r="1754" spans="1:8" x14ac:dyDescent="0.35">
      <c r="A1754" t="s">
        <v>1800</v>
      </c>
      <c r="B1754" t="s">
        <v>51</v>
      </c>
      <c r="C1754" t="s">
        <v>1800</v>
      </c>
      <c r="D1754" t="s">
        <v>51</v>
      </c>
      <c r="E1754" t="s">
        <v>1800</v>
      </c>
      <c r="F1754" t="s">
        <v>51</v>
      </c>
      <c r="G1754" t="s">
        <v>1800</v>
      </c>
      <c r="H1754" t="s">
        <v>51</v>
      </c>
    </row>
    <row r="1755" spans="1:8" x14ac:dyDescent="0.35">
      <c r="A1755" t="s">
        <v>1801</v>
      </c>
      <c r="B1755" t="s">
        <v>57</v>
      </c>
      <c r="C1755" t="s">
        <v>1801</v>
      </c>
      <c r="D1755" t="s">
        <v>57</v>
      </c>
      <c r="E1755" t="s">
        <v>1801</v>
      </c>
      <c r="F1755" t="s">
        <v>57</v>
      </c>
      <c r="G1755" t="s">
        <v>1801</v>
      </c>
      <c r="H1755" t="s">
        <v>57</v>
      </c>
    </row>
    <row r="1756" spans="1:8" x14ac:dyDescent="0.35">
      <c r="A1756" t="s">
        <v>1802</v>
      </c>
      <c r="B1756" t="s">
        <v>47</v>
      </c>
      <c r="C1756" t="s">
        <v>1802</v>
      </c>
      <c r="D1756" t="s">
        <v>47</v>
      </c>
      <c r="E1756" t="s">
        <v>1802</v>
      </c>
      <c r="F1756" t="s">
        <v>47</v>
      </c>
      <c r="G1756" t="s">
        <v>1802</v>
      </c>
      <c r="H1756" t="s">
        <v>47</v>
      </c>
    </row>
    <row r="1757" spans="1:8" x14ac:dyDescent="0.35">
      <c r="A1757" t="s">
        <v>1803</v>
      </c>
      <c r="B1757" t="s">
        <v>57</v>
      </c>
      <c r="C1757" t="s">
        <v>1803</v>
      </c>
      <c r="D1757" t="s">
        <v>57</v>
      </c>
      <c r="E1757" t="s">
        <v>1803</v>
      </c>
      <c r="F1757" t="s">
        <v>57</v>
      </c>
      <c r="G1757" t="s">
        <v>1803</v>
      </c>
      <c r="H1757" t="s">
        <v>57</v>
      </c>
    </row>
    <row r="1758" spans="1:8" x14ac:dyDescent="0.35">
      <c r="A1758" t="s">
        <v>1804</v>
      </c>
      <c r="B1758" t="s">
        <v>47</v>
      </c>
      <c r="C1758" t="s">
        <v>1804</v>
      </c>
      <c r="D1758" t="s">
        <v>47</v>
      </c>
      <c r="E1758" t="s">
        <v>1804</v>
      </c>
      <c r="F1758" t="s">
        <v>47</v>
      </c>
      <c r="G1758" t="s">
        <v>1804</v>
      </c>
      <c r="H1758" t="s">
        <v>47</v>
      </c>
    </row>
    <row r="1759" spans="1:8" x14ac:dyDescent="0.35">
      <c r="A1759" t="s">
        <v>1805</v>
      </c>
      <c r="B1759" t="s">
        <v>57</v>
      </c>
      <c r="C1759" t="s">
        <v>1805</v>
      </c>
      <c r="D1759" t="s">
        <v>57</v>
      </c>
      <c r="E1759" t="s">
        <v>1805</v>
      </c>
      <c r="F1759" t="s">
        <v>57</v>
      </c>
      <c r="G1759" t="s">
        <v>1805</v>
      </c>
      <c r="H1759" t="s">
        <v>57</v>
      </c>
    </row>
    <row r="1760" spans="1:8" x14ac:dyDescent="0.35">
      <c r="A1760" t="s">
        <v>1806</v>
      </c>
      <c r="B1760" t="s">
        <v>51</v>
      </c>
      <c r="C1760" t="s">
        <v>1806</v>
      </c>
      <c r="D1760" t="s">
        <v>51</v>
      </c>
      <c r="E1760" t="s">
        <v>1806</v>
      </c>
      <c r="F1760" t="s">
        <v>51</v>
      </c>
      <c r="G1760" t="s">
        <v>1806</v>
      </c>
      <c r="H1760" t="s">
        <v>51</v>
      </c>
    </row>
    <row r="1761" spans="1:8" x14ac:dyDescent="0.35">
      <c r="A1761" t="s">
        <v>1807</v>
      </c>
      <c r="B1761" t="s">
        <v>47</v>
      </c>
      <c r="C1761" t="s">
        <v>1807</v>
      </c>
      <c r="D1761" t="s">
        <v>47</v>
      </c>
      <c r="E1761" t="s">
        <v>1807</v>
      </c>
      <c r="F1761" t="s">
        <v>47</v>
      </c>
      <c r="G1761" t="s">
        <v>1807</v>
      </c>
      <c r="H1761" t="s">
        <v>47</v>
      </c>
    </row>
    <row r="1762" spans="1:8" x14ac:dyDescent="0.35">
      <c r="A1762" t="s">
        <v>1808</v>
      </c>
      <c r="B1762" t="s">
        <v>47</v>
      </c>
      <c r="C1762" t="s">
        <v>1808</v>
      </c>
      <c r="D1762" t="s">
        <v>47</v>
      </c>
      <c r="E1762" t="s">
        <v>1808</v>
      </c>
      <c r="F1762" t="s">
        <v>47</v>
      </c>
      <c r="G1762" t="s">
        <v>1808</v>
      </c>
      <c r="H1762" t="s">
        <v>47</v>
      </c>
    </row>
    <row r="1763" spans="1:8" x14ac:dyDescent="0.35">
      <c r="A1763" t="s">
        <v>1809</v>
      </c>
      <c r="B1763" t="s">
        <v>53</v>
      </c>
      <c r="C1763" t="s">
        <v>1809</v>
      </c>
      <c r="D1763" t="s">
        <v>53</v>
      </c>
      <c r="E1763" t="s">
        <v>1809</v>
      </c>
      <c r="F1763" t="s">
        <v>53</v>
      </c>
      <c r="G1763" t="s">
        <v>1809</v>
      </c>
      <c r="H1763" t="s">
        <v>53</v>
      </c>
    </row>
    <row r="1764" spans="1:8" x14ac:dyDescent="0.35">
      <c r="A1764" t="s">
        <v>1810</v>
      </c>
      <c r="B1764" t="s">
        <v>44</v>
      </c>
      <c r="C1764" t="s">
        <v>1810</v>
      </c>
      <c r="D1764" t="s">
        <v>44</v>
      </c>
      <c r="E1764" t="s">
        <v>1810</v>
      </c>
      <c r="F1764" t="s">
        <v>44</v>
      </c>
      <c r="G1764" t="s">
        <v>1810</v>
      </c>
      <c r="H1764" t="s">
        <v>44</v>
      </c>
    </row>
    <row r="1765" spans="1:8" x14ac:dyDescent="0.35">
      <c r="A1765" t="s">
        <v>1811</v>
      </c>
      <c r="B1765" t="s">
        <v>57</v>
      </c>
      <c r="C1765" t="s">
        <v>1811</v>
      </c>
      <c r="D1765" t="s">
        <v>57</v>
      </c>
      <c r="E1765" t="s">
        <v>1811</v>
      </c>
      <c r="F1765" t="s">
        <v>57</v>
      </c>
      <c r="G1765" t="s">
        <v>1811</v>
      </c>
      <c r="H1765" t="s">
        <v>57</v>
      </c>
    </row>
    <row r="1766" spans="1:8" x14ac:dyDescent="0.35">
      <c r="A1766" t="s">
        <v>1812</v>
      </c>
      <c r="B1766" t="s">
        <v>44</v>
      </c>
      <c r="C1766" t="s">
        <v>1812</v>
      </c>
      <c r="D1766" t="s">
        <v>44</v>
      </c>
      <c r="E1766" t="s">
        <v>1812</v>
      </c>
      <c r="F1766" t="s">
        <v>44</v>
      </c>
      <c r="G1766" t="s">
        <v>1812</v>
      </c>
      <c r="H1766" t="s">
        <v>44</v>
      </c>
    </row>
    <row r="1767" spans="1:8" x14ac:dyDescent="0.35">
      <c r="A1767" t="s">
        <v>1813</v>
      </c>
      <c r="B1767" t="s">
        <v>44</v>
      </c>
      <c r="C1767" t="s">
        <v>1813</v>
      </c>
      <c r="D1767" t="s">
        <v>44</v>
      </c>
      <c r="E1767" t="s">
        <v>1813</v>
      </c>
      <c r="F1767" t="s">
        <v>44</v>
      </c>
      <c r="G1767" t="s">
        <v>1813</v>
      </c>
      <c r="H1767" t="s">
        <v>44</v>
      </c>
    </row>
    <row r="1768" spans="1:8" x14ac:dyDescent="0.35">
      <c r="A1768" t="s">
        <v>1814</v>
      </c>
      <c r="B1768" t="s">
        <v>51</v>
      </c>
      <c r="C1768" t="s">
        <v>1814</v>
      </c>
      <c r="D1768" t="s">
        <v>51</v>
      </c>
      <c r="E1768" t="s">
        <v>1814</v>
      </c>
      <c r="F1768" t="s">
        <v>51</v>
      </c>
      <c r="G1768" t="s">
        <v>1814</v>
      </c>
      <c r="H1768" t="s">
        <v>51</v>
      </c>
    </row>
    <row r="1769" spans="1:8" x14ac:dyDescent="0.35">
      <c r="A1769" t="s">
        <v>1815</v>
      </c>
      <c r="B1769" t="s">
        <v>53</v>
      </c>
      <c r="C1769" t="s">
        <v>1815</v>
      </c>
      <c r="D1769" t="s">
        <v>53</v>
      </c>
      <c r="E1769" t="s">
        <v>1815</v>
      </c>
      <c r="F1769" t="s">
        <v>53</v>
      </c>
      <c r="G1769" t="s">
        <v>1815</v>
      </c>
      <c r="H1769" t="s">
        <v>53</v>
      </c>
    </row>
    <row r="1770" spans="1:8" x14ac:dyDescent="0.35">
      <c r="A1770" t="s">
        <v>1816</v>
      </c>
      <c r="B1770" t="s">
        <v>57</v>
      </c>
      <c r="C1770" t="s">
        <v>1816</v>
      </c>
      <c r="D1770" t="s">
        <v>57</v>
      </c>
      <c r="E1770" t="s">
        <v>1816</v>
      </c>
      <c r="F1770" t="s">
        <v>57</v>
      </c>
      <c r="G1770" t="s">
        <v>1816</v>
      </c>
      <c r="H1770" t="s">
        <v>57</v>
      </c>
    </row>
    <row r="1771" spans="1:8" x14ac:dyDescent="0.35">
      <c r="A1771" t="s">
        <v>1817</v>
      </c>
      <c r="B1771" t="s">
        <v>47</v>
      </c>
      <c r="C1771" t="s">
        <v>1817</v>
      </c>
      <c r="D1771" t="s">
        <v>47</v>
      </c>
      <c r="E1771" t="s">
        <v>1817</v>
      </c>
      <c r="F1771" t="s">
        <v>47</v>
      </c>
      <c r="G1771" t="s">
        <v>1817</v>
      </c>
      <c r="H1771" t="s">
        <v>47</v>
      </c>
    </row>
    <row r="1772" spans="1:8" x14ac:dyDescent="0.35">
      <c r="A1772" t="s">
        <v>1818</v>
      </c>
      <c r="B1772" t="s">
        <v>47</v>
      </c>
      <c r="C1772" t="s">
        <v>1818</v>
      </c>
      <c r="D1772" t="s">
        <v>47</v>
      </c>
      <c r="E1772" t="s">
        <v>1818</v>
      </c>
      <c r="F1772" t="s">
        <v>47</v>
      </c>
      <c r="G1772" t="s">
        <v>1818</v>
      </c>
      <c r="H1772" t="s">
        <v>47</v>
      </c>
    </row>
    <row r="1773" spans="1:8" x14ac:dyDescent="0.35">
      <c r="A1773" t="s">
        <v>1819</v>
      </c>
      <c r="B1773" t="s">
        <v>47</v>
      </c>
      <c r="C1773" t="s">
        <v>1819</v>
      </c>
      <c r="D1773" t="s">
        <v>47</v>
      </c>
      <c r="E1773" t="s">
        <v>1819</v>
      </c>
      <c r="F1773" t="s">
        <v>47</v>
      </c>
      <c r="G1773" t="s">
        <v>1819</v>
      </c>
      <c r="H1773" t="s">
        <v>47</v>
      </c>
    </row>
    <row r="1774" spans="1:8" x14ac:dyDescent="0.35">
      <c r="A1774" t="s">
        <v>1820</v>
      </c>
      <c r="B1774" t="s">
        <v>53</v>
      </c>
      <c r="C1774" t="s">
        <v>1820</v>
      </c>
      <c r="D1774" t="s">
        <v>53</v>
      </c>
      <c r="E1774" t="s">
        <v>1820</v>
      </c>
      <c r="F1774" t="s">
        <v>53</v>
      </c>
      <c r="G1774" t="s">
        <v>1820</v>
      </c>
      <c r="H1774" t="s">
        <v>53</v>
      </c>
    </row>
    <row r="1775" spans="1:8" x14ac:dyDescent="0.35">
      <c r="A1775" t="s">
        <v>1821</v>
      </c>
      <c r="B1775" t="s">
        <v>51</v>
      </c>
      <c r="C1775" t="s">
        <v>1821</v>
      </c>
      <c r="D1775" t="s">
        <v>51</v>
      </c>
      <c r="E1775" t="s">
        <v>1821</v>
      </c>
      <c r="F1775" t="s">
        <v>51</v>
      </c>
      <c r="G1775" t="s">
        <v>1821</v>
      </c>
      <c r="H1775" t="s">
        <v>51</v>
      </c>
    </row>
    <row r="1776" spans="1:8" x14ac:dyDescent="0.35">
      <c r="A1776" t="s">
        <v>1822</v>
      </c>
      <c r="B1776" t="s">
        <v>44</v>
      </c>
      <c r="C1776" t="s">
        <v>1822</v>
      </c>
      <c r="D1776" t="s">
        <v>44</v>
      </c>
      <c r="E1776" t="s">
        <v>1822</v>
      </c>
      <c r="F1776" t="s">
        <v>44</v>
      </c>
      <c r="G1776" t="s">
        <v>1822</v>
      </c>
      <c r="H1776" t="s">
        <v>44</v>
      </c>
    </row>
    <row r="1777" spans="1:8" x14ac:dyDescent="0.35">
      <c r="A1777" t="s">
        <v>1823</v>
      </c>
      <c r="B1777" t="s">
        <v>47</v>
      </c>
      <c r="C1777" t="s">
        <v>1823</v>
      </c>
      <c r="D1777" t="s">
        <v>47</v>
      </c>
      <c r="E1777" t="s">
        <v>1823</v>
      </c>
      <c r="F1777" t="s">
        <v>47</v>
      </c>
      <c r="G1777" t="s">
        <v>1823</v>
      </c>
      <c r="H1777" t="s">
        <v>47</v>
      </c>
    </row>
    <row r="1778" spans="1:8" x14ac:dyDescent="0.35">
      <c r="A1778" t="s">
        <v>1824</v>
      </c>
      <c r="B1778" t="s">
        <v>57</v>
      </c>
      <c r="C1778" t="s">
        <v>1824</v>
      </c>
      <c r="D1778" t="s">
        <v>57</v>
      </c>
      <c r="E1778" t="s">
        <v>1824</v>
      </c>
      <c r="F1778" t="s">
        <v>57</v>
      </c>
      <c r="G1778" t="s">
        <v>1824</v>
      </c>
      <c r="H1778" t="s">
        <v>57</v>
      </c>
    </row>
    <row r="1779" spans="1:8" x14ac:dyDescent="0.35">
      <c r="A1779" t="s">
        <v>1825</v>
      </c>
      <c r="B1779" t="s">
        <v>44</v>
      </c>
      <c r="C1779" t="s">
        <v>1825</v>
      </c>
      <c r="D1779" t="s">
        <v>44</v>
      </c>
      <c r="E1779" t="s">
        <v>1825</v>
      </c>
      <c r="F1779" t="s">
        <v>44</v>
      </c>
      <c r="G1779" t="s">
        <v>1825</v>
      </c>
      <c r="H1779" t="s">
        <v>44</v>
      </c>
    </row>
    <row r="1780" spans="1:8" x14ac:dyDescent="0.35">
      <c r="A1780" t="s">
        <v>1826</v>
      </c>
      <c r="B1780" t="s">
        <v>47</v>
      </c>
      <c r="C1780" t="s">
        <v>1826</v>
      </c>
      <c r="D1780" t="s">
        <v>47</v>
      </c>
      <c r="E1780" t="s">
        <v>1826</v>
      </c>
      <c r="F1780" t="s">
        <v>47</v>
      </c>
      <c r="G1780" t="s">
        <v>1826</v>
      </c>
      <c r="H1780" t="s">
        <v>47</v>
      </c>
    </row>
    <row r="1781" spans="1:8" x14ac:dyDescent="0.35">
      <c r="A1781" t="s">
        <v>1827</v>
      </c>
      <c r="B1781" t="s">
        <v>53</v>
      </c>
      <c r="C1781" t="s">
        <v>1827</v>
      </c>
      <c r="D1781" t="s">
        <v>53</v>
      </c>
      <c r="E1781" t="s">
        <v>1827</v>
      </c>
      <c r="F1781" t="s">
        <v>53</v>
      </c>
      <c r="G1781" t="s">
        <v>1827</v>
      </c>
      <c r="H1781" t="s">
        <v>53</v>
      </c>
    </row>
    <row r="1782" spans="1:8" x14ac:dyDescent="0.35">
      <c r="A1782" t="s">
        <v>1828</v>
      </c>
      <c r="B1782" t="s">
        <v>51</v>
      </c>
      <c r="C1782" t="s">
        <v>1828</v>
      </c>
      <c r="D1782" t="s">
        <v>51</v>
      </c>
      <c r="E1782" t="s">
        <v>1828</v>
      </c>
      <c r="F1782" t="s">
        <v>51</v>
      </c>
      <c r="G1782" t="s">
        <v>1828</v>
      </c>
      <c r="H1782" t="s">
        <v>51</v>
      </c>
    </row>
    <row r="1783" spans="1:8" x14ac:dyDescent="0.35">
      <c r="A1783" t="s">
        <v>1829</v>
      </c>
      <c r="B1783" t="s">
        <v>47</v>
      </c>
      <c r="C1783" t="s">
        <v>1829</v>
      </c>
      <c r="D1783" t="s">
        <v>47</v>
      </c>
      <c r="E1783" t="s">
        <v>1829</v>
      </c>
      <c r="F1783" t="s">
        <v>47</v>
      </c>
      <c r="G1783" t="s">
        <v>1829</v>
      </c>
      <c r="H1783" t="s">
        <v>47</v>
      </c>
    </row>
    <row r="1784" spans="1:8" x14ac:dyDescent="0.35">
      <c r="A1784" t="s">
        <v>1830</v>
      </c>
      <c r="B1784" t="s">
        <v>44</v>
      </c>
      <c r="C1784" t="s">
        <v>1830</v>
      </c>
      <c r="D1784" t="s">
        <v>44</v>
      </c>
      <c r="E1784" t="s">
        <v>1830</v>
      </c>
      <c r="F1784" t="s">
        <v>44</v>
      </c>
      <c r="G1784" t="s">
        <v>1830</v>
      </c>
      <c r="H1784" t="s">
        <v>44</v>
      </c>
    </row>
    <row r="1785" spans="1:8" x14ac:dyDescent="0.35">
      <c r="A1785" t="s">
        <v>1831</v>
      </c>
      <c r="B1785" t="s">
        <v>57</v>
      </c>
      <c r="C1785" t="s">
        <v>1831</v>
      </c>
      <c r="D1785" t="s">
        <v>57</v>
      </c>
      <c r="E1785" t="s">
        <v>1831</v>
      </c>
      <c r="F1785" t="s">
        <v>57</v>
      </c>
      <c r="G1785" t="s">
        <v>1831</v>
      </c>
      <c r="H1785" t="s">
        <v>57</v>
      </c>
    </row>
    <row r="1786" spans="1:8" x14ac:dyDescent="0.35">
      <c r="A1786" t="s">
        <v>1832</v>
      </c>
      <c r="B1786" t="s">
        <v>51</v>
      </c>
      <c r="C1786" t="s">
        <v>1832</v>
      </c>
      <c r="D1786" t="s">
        <v>51</v>
      </c>
      <c r="E1786" t="s">
        <v>1832</v>
      </c>
      <c r="F1786" t="s">
        <v>51</v>
      </c>
      <c r="G1786" t="s">
        <v>1832</v>
      </c>
      <c r="H1786" t="s">
        <v>51</v>
      </c>
    </row>
    <row r="1787" spans="1:8" x14ac:dyDescent="0.35">
      <c r="A1787" t="s">
        <v>1833</v>
      </c>
      <c r="B1787" t="s">
        <v>51</v>
      </c>
      <c r="C1787" t="s">
        <v>1833</v>
      </c>
      <c r="D1787" t="s">
        <v>51</v>
      </c>
      <c r="E1787" t="s">
        <v>1833</v>
      </c>
      <c r="F1787" t="s">
        <v>51</v>
      </c>
      <c r="G1787" t="s">
        <v>1833</v>
      </c>
      <c r="H1787" t="s">
        <v>51</v>
      </c>
    </row>
    <row r="1788" spans="1:8" x14ac:dyDescent="0.35">
      <c r="A1788" t="s">
        <v>1834</v>
      </c>
      <c r="B1788" t="s">
        <v>47</v>
      </c>
      <c r="C1788" t="s">
        <v>1834</v>
      </c>
      <c r="D1788" t="s">
        <v>47</v>
      </c>
      <c r="E1788" t="s">
        <v>1834</v>
      </c>
      <c r="F1788" t="s">
        <v>47</v>
      </c>
      <c r="G1788" t="s">
        <v>1834</v>
      </c>
      <c r="H1788" t="s">
        <v>47</v>
      </c>
    </row>
    <row r="1789" spans="1:8" x14ac:dyDescent="0.35">
      <c r="A1789" t="s">
        <v>1835</v>
      </c>
      <c r="B1789" t="s">
        <v>51</v>
      </c>
      <c r="C1789" t="s">
        <v>1835</v>
      </c>
      <c r="D1789" t="s">
        <v>51</v>
      </c>
      <c r="E1789" t="s">
        <v>1835</v>
      </c>
      <c r="F1789" t="s">
        <v>51</v>
      </c>
      <c r="G1789" t="s">
        <v>1835</v>
      </c>
      <c r="H1789" t="s">
        <v>51</v>
      </c>
    </row>
    <row r="1790" spans="1:8" x14ac:dyDescent="0.35">
      <c r="A1790" t="s">
        <v>1836</v>
      </c>
      <c r="B1790" t="s">
        <v>47</v>
      </c>
      <c r="C1790" t="s">
        <v>1836</v>
      </c>
      <c r="D1790" t="s">
        <v>47</v>
      </c>
      <c r="E1790" t="s">
        <v>1836</v>
      </c>
      <c r="F1790" t="s">
        <v>47</v>
      </c>
      <c r="G1790" t="s">
        <v>1836</v>
      </c>
      <c r="H1790" t="s">
        <v>47</v>
      </c>
    </row>
    <row r="1791" spans="1:8" x14ac:dyDescent="0.35">
      <c r="A1791" t="s">
        <v>1837</v>
      </c>
      <c r="B1791" t="s">
        <v>47</v>
      </c>
      <c r="C1791" t="s">
        <v>1837</v>
      </c>
      <c r="D1791" t="s">
        <v>47</v>
      </c>
      <c r="E1791" t="s">
        <v>1837</v>
      </c>
      <c r="F1791" t="s">
        <v>47</v>
      </c>
      <c r="G1791" t="s">
        <v>1837</v>
      </c>
      <c r="H1791" t="s">
        <v>47</v>
      </c>
    </row>
    <row r="1792" spans="1:8" x14ac:dyDescent="0.35">
      <c r="A1792" t="s">
        <v>1838</v>
      </c>
      <c r="B1792" t="s">
        <v>57</v>
      </c>
      <c r="C1792" t="s">
        <v>1838</v>
      </c>
      <c r="D1792" t="s">
        <v>57</v>
      </c>
      <c r="E1792" t="s">
        <v>1838</v>
      </c>
      <c r="F1792" t="s">
        <v>57</v>
      </c>
      <c r="G1792" t="s">
        <v>1838</v>
      </c>
      <c r="H1792" t="s">
        <v>57</v>
      </c>
    </row>
    <row r="1793" spans="1:8" x14ac:dyDescent="0.35">
      <c r="A1793" t="s">
        <v>1839</v>
      </c>
      <c r="B1793" t="s">
        <v>47</v>
      </c>
      <c r="C1793" t="s">
        <v>1839</v>
      </c>
      <c r="D1793" t="s">
        <v>47</v>
      </c>
      <c r="E1793" t="s">
        <v>1839</v>
      </c>
      <c r="F1793" t="s">
        <v>47</v>
      </c>
      <c r="G1793" t="s">
        <v>1839</v>
      </c>
      <c r="H1793" t="s">
        <v>47</v>
      </c>
    </row>
    <row r="1794" spans="1:8" x14ac:dyDescent="0.35">
      <c r="A1794" t="s">
        <v>1840</v>
      </c>
      <c r="B1794" t="s">
        <v>47</v>
      </c>
      <c r="C1794" t="s">
        <v>1840</v>
      </c>
      <c r="D1794" t="s">
        <v>47</v>
      </c>
      <c r="E1794" t="s">
        <v>1840</v>
      </c>
      <c r="F1794" t="s">
        <v>47</v>
      </c>
      <c r="G1794" t="s">
        <v>1840</v>
      </c>
      <c r="H1794" t="s">
        <v>47</v>
      </c>
    </row>
    <row r="1795" spans="1:8" x14ac:dyDescent="0.35">
      <c r="A1795" t="s">
        <v>1841</v>
      </c>
      <c r="B1795" t="s">
        <v>44</v>
      </c>
      <c r="C1795" t="s">
        <v>1841</v>
      </c>
      <c r="D1795" t="s">
        <v>44</v>
      </c>
      <c r="E1795" t="s">
        <v>1841</v>
      </c>
      <c r="F1795" t="s">
        <v>44</v>
      </c>
      <c r="G1795" t="s">
        <v>1841</v>
      </c>
      <c r="H1795" t="s">
        <v>44</v>
      </c>
    </row>
    <row r="1796" spans="1:8" x14ac:dyDescent="0.35">
      <c r="A1796" t="s">
        <v>1842</v>
      </c>
      <c r="B1796" t="s">
        <v>44</v>
      </c>
      <c r="C1796" t="s">
        <v>1842</v>
      </c>
      <c r="D1796" t="s">
        <v>44</v>
      </c>
      <c r="E1796" t="s">
        <v>1842</v>
      </c>
      <c r="F1796" t="s">
        <v>44</v>
      </c>
      <c r="G1796" t="s">
        <v>1842</v>
      </c>
      <c r="H1796" t="s">
        <v>44</v>
      </c>
    </row>
    <row r="1797" spans="1:8" x14ac:dyDescent="0.35">
      <c r="A1797" t="s">
        <v>1843</v>
      </c>
      <c r="B1797" t="s">
        <v>47</v>
      </c>
      <c r="C1797" t="s">
        <v>1843</v>
      </c>
      <c r="D1797" t="s">
        <v>47</v>
      </c>
      <c r="E1797" t="s">
        <v>1843</v>
      </c>
      <c r="F1797" t="s">
        <v>47</v>
      </c>
      <c r="G1797" t="s">
        <v>1843</v>
      </c>
      <c r="H1797" t="s">
        <v>47</v>
      </c>
    </row>
    <row r="1798" spans="1:8" x14ac:dyDescent="0.35">
      <c r="A1798" t="s">
        <v>1844</v>
      </c>
      <c r="B1798" t="s">
        <v>44</v>
      </c>
      <c r="C1798" t="s">
        <v>1844</v>
      </c>
      <c r="D1798" t="s">
        <v>44</v>
      </c>
      <c r="E1798" t="s">
        <v>1844</v>
      </c>
      <c r="F1798" t="s">
        <v>44</v>
      </c>
      <c r="G1798" t="s">
        <v>1844</v>
      </c>
      <c r="H1798" t="s">
        <v>44</v>
      </c>
    </row>
    <row r="1799" spans="1:8" x14ac:dyDescent="0.35">
      <c r="A1799" t="s">
        <v>1845</v>
      </c>
      <c r="B1799" t="s">
        <v>44</v>
      </c>
      <c r="C1799" t="s">
        <v>1845</v>
      </c>
      <c r="D1799" t="s">
        <v>44</v>
      </c>
      <c r="E1799" t="s">
        <v>1845</v>
      </c>
      <c r="F1799" t="s">
        <v>44</v>
      </c>
      <c r="G1799" t="s">
        <v>1845</v>
      </c>
      <c r="H1799" t="s">
        <v>44</v>
      </c>
    </row>
    <row r="1800" spans="1:8" x14ac:dyDescent="0.35">
      <c r="A1800" t="s">
        <v>1846</v>
      </c>
      <c r="B1800" t="s">
        <v>47</v>
      </c>
      <c r="C1800" t="s">
        <v>1846</v>
      </c>
      <c r="D1800" t="s">
        <v>47</v>
      </c>
      <c r="E1800" t="s">
        <v>1846</v>
      </c>
      <c r="F1800" t="s">
        <v>47</v>
      </c>
      <c r="G1800" t="s">
        <v>1846</v>
      </c>
      <c r="H1800" t="s">
        <v>47</v>
      </c>
    </row>
    <row r="1801" spans="1:8" x14ac:dyDescent="0.35">
      <c r="A1801" t="s">
        <v>1847</v>
      </c>
      <c r="B1801" t="s">
        <v>47</v>
      </c>
      <c r="C1801" t="s">
        <v>1847</v>
      </c>
      <c r="D1801" t="s">
        <v>47</v>
      </c>
      <c r="E1801" t="s">
        <v>1847</v>
      </c>
      <c r="F1801" t="s">
        <v>47</v>
      </c>
      <c r="G1801" t="s">
        <v>1847</v>
      </c>
      <c r="H1801" t="s">
        <v>47</v>
      </c>
    </row>
    <row r="1802" spans="1:8" x14ac:dyDescent="0.35">
      <c r="A1802" t="s">
        <v>1848</v>
      </c>
      <c r="B1802" t="s">
        <v>44</v>
      </c>
      <c r="C1802" t="s">
        <v>1848</v>
      </c>
      <c r="D1802" t="s">
        <v>44</v>
      </c>
      <c r="E1802" t="s">
        <v>1848</v>
      </c>
      <c r="F1802" t="s">
        <v>44</v>
      </c>
      <c r="G1802" t="s">
        <v>1848</v>
      </c>
      <c r="H1802" t="s">
        <v>44</v>
      </c>
    </row>
    <row r="1803" spans="1:8" x14ac:dyDescent="0.35">
      <c r="A1803" t="s">
        <v>1849</v>
      </c>
      <c r="B1803" t="s">
        <v>47</v>
      </c>
      <c r="C1803" t="s">
        <v>1849</v>
      </c>
      <c r="D1803" t="s">
        <v>47</v>
      </c>
      <c r="E1803" t="s">
        <v>1849</v>
      </c>
      <c r="F1803" t="s">
        <v>47</v>
      </c>
      <c r="G1803" t="s">
        <v>1849</v>
      </c>
      <c r="H1803" t="s">
        <v>47</v>
      </c>
    </row>
    <row r="1804" spans="1:8" x14ac:dyDescent="0.35">
      <c r="A1804" t="s">
        <v>1850</v>
      </c>
      <c r="B1804" t="s">
        <v>44</v>
      </c>
      <c r="C1804" t="s">
        <v>1850</v>
      </c>
      <c r="D1804" t="s">
        <v>44</v>
      </c>
      <c r="E1804" t="s">
        <v>1850</v>
      </c>
      <c r="F1804" t="s">
        <v>44</v>
      </c>
      <c r="G1804" t="s">
        <v>1850</v>
      </c>
      <c r="H1804" t="s">
        <v>44</v>
      </c>
    </row>
    <row r="1805" spans="1:8" x14ac:dyDescent="0.35">
      <c r="A1805" t="s">
        <v>1851</v>
      </c>
      <c r="B1805" t="s">
        <v>44</v>
      </c>
      <c r="C1805" t="s">
        <v>1851</v>
      </c>
      <c r="D1805" t="s">
        <v>44</v>
      </c>
      <c r="E1805" t="s">
        <v>1851</v>
      </c>
      <c r="F1805" t="s">
        <v>44</v>
      </c>
      <c r="G1805" t="s">
        <v>1851</v>
      </c>
      <c r="H1805" t="s">
        <v>44</v>
      </c>
    </row>
    <row r="1806" spans="1:8" x14ac:dyDescent="0.35">
      <c r="A1806" t="s">
        <v>1852</v>
      </c>
      <c r="B1806" t="s">
        <v>44</v>
      </c>
      <c r="C1806" t="s">
        <v>1852</v>
      </c>
      <c r="D1806" t="s">
        <v>44</v>
      </c>
      <c r="E1806" t="s">
        <v>1852</v>
      </c>
      <c r="F1806" t="s">
        <v>44</v>
      </c>
      <c r="G1806" t="s">
        <v>1852</v>
      </c>
      <c r="H1806" t="s">
        <v>44</v>
      </c>
    </row>
    <row r="1807" spans="1:8" x14ac:dyDescent="0.35">
      <c r="A1807" t="s">
        <v>1853</v>
      </c>
      <c r="B1807" t="s">
        <v>47</v>
      </c>
      <c r="C1807" t="s">
        <v>1853</v>
      </c>
      <c r="D1807" t="s">
        <v>47</v>
      </c>
      <c r="E1807" t="s">
        <v>1853</v>
      </c>
      <c r="F1807" t="s">
        <v>47</v>
      </c>
      <c r="G1807" t="s">
        <v>1853</v>
      </c>
      <c r="H1807" t="s">
        <v>47</v>
      </c>
    </row>
    <row r="1808" spans="1:8" x14ac:dyDescent="0.35">
      <c r="A1808" t="s">
        <v>1854</v>
      </c>
      <c r="B1808" t="s">
        <v>53</v>
      </c>
      <c r="C1808" t="s">
        <v>1854</v>
      </c>
      <c r="D1808" t="s">
        <v>53</v>
      </c>
      <c r="E1808" t="s">
        <v>1854</v>
      </c>
      <c r="F1808" t="s">
        <v>53</v>
      </c>
      <c r="G1808" t="s">
        <v>1854</v>
      </c>
      <c r="H1808" t="s">
        <v>53</v>
      </c>
    </row>
    <row r="1809" spans="1:8" x14ac:dyDescent="0.35">
      <c r="A1809" t="s">
        <v>1855</v>
      </c>
      <c r="B1809" t="s">
        <v>51</v>
      </c>
      <c r="C1809" t="s">
        <v>1855</v>
      </c>
      <c r="D1809" t="s">
        <v>51</v>
      </c>
      <c r="E1809" t="s">
        <v>1855</v>
      </c>
      <c r="F1809" t="s">
        <v>51</v>
      </c>
      <c r="G1809" t="s">
        <v>1855</v>
      </c>
      <c r="H1809" t="s">
        <v>51</v>
      </c>
    </row>
    <row r="1810" spans="1:8" x14ac:dyDescent="0.35">
      <c r="A1810" t="s">
        <v>1856</v>
      </c>
      <c r="B1810" t="s">
        <v>44</v>
      </c>
      <c r="C1810" t="s">
        <v>1856</v>
      </c>
      <c r="D1810" t="s">
        <v>44</v>
      </c>
      <c r="E1810" t="s">
        <v>1856</v>
      </c>
      <c r="F1810" t="s">
        <v>44</v>
      </c>
      <c r="G1810" t="s">
        <v>1856</v>
      </c>
      <c r="H1810" t="s">
        <v>44</v>
      </c>
    </row>
    <row r="1811" spans="1:8" x14ac:dyDescent="0.35">
      <c r="A1811" t="s">
        <v>1857</v>
      </c>
      <c r="B1811" t="s">
        <v>44</v>
      </c>
      <c r="C1811" t="s">
        <v>1857</v>
      </c>
      <c r="D1811" t="s">
        <v>44</v>
      </c>
      <c r="E1811" t="s">
        <v>1857</v>
      </c>
      <c r="F1811" t="s">
        <v>44</v>
      </c>
      <c r="G1811" t="s">
        <v>1857</v>
      </c>
      <c r="H1811" t="s">
        <v>44</v>
      </c>
    </row>
    <row r="1812" spans="1:8" x14ac:dyDescent="0.35">
      <c r="A1812" t="s">
        <v>1858</v>
      </c>
      <c r="B1812" t="s">
        <v>51</v>
      </c>
      <c r="C1812" t="s">
        <v>1858</v>
      </c>
      <c r="D1812" t="s">
        <v>51</v>
      </c>
      <c r="E1812" t="s">
        <v>1858</v>
      </c>
      <c r="F1812" t="s">
        <v>51</v>
      </c>
      <c r="G1812" t="s">
        <v>1858</v>
      </c>
      <c r="H1812" t="s">
        <v>51</v>
      </c>
    </row>
    <row r="1813" spans="1:8" x14ac:dyDescent="0.35">
      <c r="A1813" t="s">
        <v>1859</v>
      </c>
      <c r="B1813" t="s">
        <v>44</v>
      </c>
      <c r="C1813" t="s">
        <v>1859</v>
      </c>
      <c r="D1813" t="s">
        <v>44</v>
      </c>
      <c r="E1813" t="s">
        <v>1859</v>
      </c>
      <c r="F1813" t="s">
        <v>44</v>
      </c>
      <c r="G1813" t="s">
        <v>1859</v>
      </c>
      <c r="H1813" t="s">
        <v>44</v>
      </c>
    </row>
    <row r="1814" spans="1:8" x14ac:dyDescent="0.35">
      <c r="A1814" t="s">
        <v>1860</v>
      </c>
      <c r="B1814" t="s">
        <v>47</v>
      </c>
      <c r="C1814" t="s">
        <v>1860</v>
      </c>
      <c r="D1814" t="s">
        <v>47</v>
      </c>
      <c r="E1814" t="s">
        <v>1860</v>
      </c>
      <c r="F1814" t="s">
        <v>47</v>
      </c>
      <c r="G1814" t="s">
        <v>1860</v>
      </c>
      <c r="H1814" t="s">
        <v>47</v>
      </c>
    </row>
    <row r="1815" spans="1:8" x14ac:dyDescent="0.35">
      <c r="A1815" t="s">
        <v>1861</v>
      </c>
      <c r="B1815" t="s">
        <v>44</v>
      </c>
      <c r="C1815" t="s">
        <v>1861</v>
      </c>
      <c r="D1815" t="s">
        <v>44</v>
      </c>
      <c r="E1815" t="s">
        <v>1861</v>
      </c>
      <c r="F1815" t="s">
        <v>44</v>
      </c>
      <c r="G1815" t="s">
        <v>1861</v>
      </c>
      <c r="H1815" t="s">
        <v>44</v>
      </c>
    </row>
    <row r="1816" spans="1:8" x14ac:dyDescent="0.35">
      <c r="A1816" t="s">
        <v>1862</v>
      </c>
      <c r="B1816" t="s">
        <v>47</v>
      </c>
      <c r="C1816" t="s">
        <v>1862</v>
      </c>
      <c r="D1816" t="s">
        <v>47</v>
      </c>
      <c r="E1816" t="s">
        <v>1862</v>
      </c>
      <c r="F1816" t="s">
        <v>47</v>
      </c>
      <c r="G1816" t="s">
        <v>1862</v>
      </c>
      <c r="H1816" t="s">
        <v>47</v>
      </c>
    </row>
    <row r="1817" spans="1:8" x14ac:dyDescent="0.35">
      <c r="A1817" t="s">
        <v>1863</v>
      </c>
      <c r="B1817" t="s">
        <v>53</v>
      </c>
      <c r="C1817" t="s">
        <v>1863</v>
      </c>
      <c r="D1817" t="s">
        <v>53</v>
      </c>
      <c r="E1817" t="s">
        <v>1863</v>
      </c>
      <c r="F1817" t="s">
        <v>53</v>
      </c>
      <c r="G1817" t="s">
        <v>1863</v>
      </c>
      <c r="H1817" t="s">
        <v>53</v>
      </c>
    </row>
    <row r="1818" spans="1:8" x14ac:dyDescent="0.35">
      <c r="A1818" t="s">
        <v>1864</v>
      </c>
      <c r="B1818" t="s">
        <v>47</v>
      </c>
      <c r="C1818" t="s">
        <v>1864</v>
      </c>
      <c r="D1818" t="s">
        <v>47</v>
      </c>
      <c r="E1818" t="s">
        <v>1864</v>
      </c>
      <c r="F1818" t="s">
        <v>47</v>
      </c>
      <c r="G1818" t="s">
        <v>1864</v>
      </c>
      <c r="H1818" t="s">
        <v>47</v>
      </c>
    </row>
    <row r="1819" spans="1:8" x14ac:dyDescent="0.35">
      <c r="A1819" t="s">
        <v>1865</v>
      </c>
      <c r="B1819" t="s">
        <v>51</v>
      </c>
      <c r="C1819" t="s">
        <v>1865</v>
      </c>
      <c r="D1819" t="s">
        <v>51</v>
      </c>
      <c r="E1819" t="s">
        <v>1865</v>
      </c>
      <c r="F1819" t="s">
        <v>51</v>
      </c>
      <c r="G1819" t="s">
        <v>1865</v>
      </c>
      <c r="H1819" t="s">
        <v>51</v>
      </c>
    </row>
    <row r="1820" spans="1:8" x14ac:dyDescent="0.35">
      <c r="A1820" t="s">
        <v>1866</v>
      </c>
      <c r="B1820" t="s">
        <v>47</v>
      </c>
      <c r="C1820" t="s">
        <v>1866</v>
      </c>
      <c r="D1820" t="s">
        <v>47</v>
      </c>
      <c r="E1820" t="s">
        <v>1866</v>
      </c>
      <c r="F1820" t="s">
        <v>47</v>
      </c>
      <c r="G1820" t="s">
        <v>1866</v>
      </c>
      <c r="H1820" t="s">
        <v>47</v>
      </c>
    </row>
    <row r="1821" spans="1:8" x14ac:dyDescent="0.35">
      <c r="A1821" t="s">
        <v>1867</v>
      </c>
      <c r="B1821" t="s">
        <v>44</v>
      </c>
      <c r="C1821" t="s">
        <v>1867</v>
      </c>
      <c r="D1821" t="s">
        <v>44</v>
      </c>
      <c r="E1821" t="s">
        <v>1867</v>
      </c>
      <c r="F1821" t="s">
        <v>44</v>
      </c>
      <c r="G1821" t="s">
        <v>1867</v>
      </c>
      <c r="H1821" t="s">
        <v>44</v>
      </c>
    </row>
    <row r="1822" spans="1:8" x14ac:dyDescent="0.35">
      <c r="A1822" t="s">
        <v>1868</v>
      </c>
      <c r="B1822" t="s">
        <v>53</v>
      </c>
      <c r="C1822" t="s">
        <v>1868</v>
      </c>
      <c r="D1822" t="s">
        <v>53</v>
      </c>
      <c r="E1822" t="s">
        <v>1868</v>
      </c>
      <c r="F1822" t="s">
        <v>53</v>
      </c>
      <c r="G1822" t="s">
        <v>1868</v>
      </c>
      <c r="H1822" t="s">
        <v>53</v>
      </c>
    </row>
    <row r="1823" spans="1:8" x14ac:dyDescent="0.35">
      <c r="A1823" t="s">
        <v>1869</v>
      </c>
      <c r="B1823" t="s">
        <v>44</v>
      </c>
      <c r="C1823" t="s">
        <v>1869</v>
      </c>
      <c r="D1823" t="s">
        <v>44</v>
      </c>
      <c r="E1823" t="s">
        <v>1869</v>
      </c>
      <c r="F1823" t="s">
        <v>44</v>
      </c>
      <c r="G1823" t="s">
        <v>1869</v>
      </c>
      <c r="H1823" t="s">
        <v>44</v>
      </c>
    </row>
    <row r="1824" spans="1:8" x14ac:dyDescent="0.35">
      <c r="A1824" t="s">
        <v>1870</v>
      </c>
      <c r="B1824" t="s">
        <v>53</v>
      </c>
      <c r="C1824" t="s">
        <v>1870</v>
      </c>
      <c r="D1824" t="s">
        <v>53</v>
      </c>
      <c r="E1824" t="s">
        <v>1870</v>
      </c>
      <c r="F1824" t="s">
        <v>53</v>
      </c>
      <c r="G1824" t="s">
        <v>1870</v>
      </c>
      <c r="H1824" t="s">
        <v>53</v>
      </c>
    </row>
    <row r="1825" spans="1:8" x14ac:dyDescent="0.35">
      <c r="A1825" t="s">
        <v>1871</v>
      </c>
      <c r="B1825" t="s">
        <v>47</v>
      </c>
      <c r="C1825" t="s">
        <v>1871</v>
      </c>
      <c r="D1825" t="s">
        <v>47</v>
      </c>
      <c r="E1825" t="s">
        <v>1871</v>
      </c>
      <c r="F1825" t="s">
        <v>47</v>
      </c>
      <c r="G1825" t="s">
        <v>1871</v>
      </c>
      <c r="H1825" t="s">
        <v>47</v>
      </c>
    </row>
    <row r="1826" spans="1:8" x14ac:dyDescent="0.35">
      <c r="A1826" t="s">
        <v>1872</v>
      </c>
      <c r="B1826" t="s">
        <v>47</v>
      </c>
      <c r="C1826" t="s">
        <v>1872</v>
      </c>
      <c r="D1826" t="s">
        <v>47</v>
      </c>
      <c r="E1826" t="s">
        <v>1872</v>
      </c>
      <c r="F1826" t="s">
        <v>47</v>
      </c>
      <c r="G1826" t="s">
        <v>1872</v>
      </c>
      <c r="H1826" t="s">
        <v>47</v>
      </c>
    </row>
    <row r="1827" spans="1:8" x14ac:dyDescent="0.35">
      <c r="A1827" t="s">
        <v>1873</v>
      </c>
      <c r="B1827" t="s">
        <v>51</v>
      </c>
      <c r="C1827" t="s">
        <v>1873</v>
      </c>
      <c r="D1827" t="s">
        <v>51</v>
      </c>
      <c r="E1827" t="s">
        <v>1873</v>
      </c>
      <c r="F1827" t="s">
        <v>51</v>
      </c>
      <c r="G1827" t="s">
        <v>1873</v>
      </c>
      <c r="H1827" t="s">
        <v>51</v>
      </c>
    </row>
    <row r="1828" spans="1:8" x14ac:dyDescent="0.35">
      <c r="A1828" t="s">
        <v>1874</v>
      </c>
      <c r="B1828" t="s">
        <v>53</v>
      </c>
      <c r="C1828" t="s">
        <v>1874</v>
      </c>
      <c r="D1828" t="s">
        <v>53</v>
      </c>
      <c r="E1828" t="s">
        <v>1874</v>
      </c>
      <c r="F1828" t="s">
        <v>53</v>
      </c>
      <c r="G1828" t="s">
        <v>1874</v>
      </c>
      <c r="H1828" t="s">
        <v>53</v>
      </c>
    </row>
    <row r="1829" spans="1:8" x14ac:dyDescent="0.35">
      <c r="A1829" t="s">
        <v>1875</v>
      </c>
      <c r="B1829" t="s">
        <v>44</v>
      </c>
      <c r="C1829" t="s">
        <v>1875</v>
      </c>
      <c r="D1829" t="s">
        <v>44</v>
      </c>
      <c r="E1829" t="s">
        <v>1875</v>
      </c>
      <c r="F1829" t="s">
        <v>44</v>
      </c>
      <c r="G1829" t="s">
        <v>1875</v>
      </c>
      <c r="H1829" t="s">
        <v>44</v>
      </c>
    </row>
    <row r="1830" spans="1:8" x14ac:dyDescent="0.35">
      <c r="A1830" t="s">
        <v>1876</v>
      </c>
      <c r="B1830" t="s">
        <v>47</v>
      </c>
      <c r="C1830" t="s">
        <v>1876</v>
      </c>
      <c r="D1830" t="s">
        <v>47</v>
      </c>
      <c r="E1830" t="s">
        <v>1876</v>
      </c>
      <c r="F1830" t="s">
        <v>47</v>
      </c>
      <c r="G1830" t="s">
        <v>1876</v>
      </c>
      <c r="H1830" t="s">
        <v>47</v>
      </c>
    </row>
    <row r="1831" spans="1:8" x14ac:dyDescent="0.35">
      <c r="A1831" t="s">
        <v>1877</v>
      </c>
      <c r="B1831" t="s">
        <v>53</v>
      </c>
      <c r="C1831" t="s">
        <v>1877</v>
      </c>
      <c r="D1831" t="s">
        <v>53</v>
      </c>
      <c r="E1831" t="s">
        <v>1877</v>
      </c>
      <c r="F1831" t="s">
        <v>53</v>
      </c>
      <c r="G1831" t="s">
        <v>1877</v>
      </c>
      <c r="H1831" t="s">
        <v>53</v>
      </c>
    </row>
    <row r="1832" spans="1:8" x14ac:dyDescent="0.35">
      <c r="A1832" t="s">
        <v>1878</v>
      </c>
      <c r="B1832" t="s">
        <v>44</v>
      </c>
      <c r="C1832" t="s">
        <v>1878</v>
      </c>
      <c r="D1832" t="s">
        <v>44</v>
      </c>
      <c r="E1832" t="s">
        <v>1878</v>
      </c>
      <c r="F1832" t="s">
        <v>44</v>
      </c>
      <c r="G1832" t="s">
        <v>1878</v>
      </c>
      <c r="H1832" t="s">
        <v>44</v>
      </c>
    </row>
    <row r="1833" spans="1:8" x14ac:dyDescent="0.35">
      <c r="A1833" t="s">
        <v>1879</v>
      </c>
      <c r="B1833" t="s">
        <v>51</v>
      </c>
      <c r="C1833" t="s">
        <v>1879</v>
      </c>
      <c r="D1833" t="s">
        <v>51</v>
      </c>
      <c r="E1833" t="s">
        <v>1879</v>
      </c>
      <c r="F1833" t="s">
        <v>51</v>
      </c>
      <c r="G1833" t="s">
        <v>1879</v>
      </c>
      <c r="H1833" t="s">
        <v>51</v>
      </c>
    </row>
    <row r="1834" spans="1:8" x14ac:dyDescent="0.35">
      <c r="A1834" t="s">
        <v>1880</v>
      </c>
      <c r="B1834" t="s">
        <v>44</v>
      </c>
      <c r="C1834" t="s">
        <v>1880</v>
      </c>
      <c r="D1834" t="s">
        <v>44</v>
      </c>
      <c r="E1834" t="s">
        <v>1880</v>
      </c>
      <c r="F1834" t="s">
        <v>44</v>
      </c>
      <c r="G1834" t="s">
        <v>1880</v>
      </c>
      <c r="H1834" t="s">
        <v>44</v>
      </c>
    </row>
    <row r="1835" spans="1:8" x14ac:dyDescent="0.35">
      <c r="A1835" t="s">
        <v>1881</v>
      </c>
      <c r="B1835" t="s">
        <v>44</v>
      </c>
      <c r="C1835" t="s">
        <v>1881</v>
      </c>
      <c r="D1835" t="s">
        <v>44</v>
      </c>
      <c r="E1835" t="s">
        <v>1881</v>
      </c>
      <c r="F1835" t="s">
        <v>44</v>
      </c>
      <c r="G1835" t="s">
        <v>1881</v>
      </c>
      <c r="H1835" t="s">
        <v>44</v>
      </c>
    </row>
    <row r="1836" spans="1:8" x14ac:dyDescent="0.35">
      <c r="A1836" t="s">
        <v>1882</v>
      </c>
      <c r="B1836" t="s">
        <v>47</v>
      </c>
      <c r="C1836" t="s">
        <v>1882</v>
      </c>
      <c r="D1836" t="s">
        <v>47</v>
      </c>
      <c r="E1836" t="s">
        <v>1882</v>
      </c>
      <c r="F1836" t="s">
        <v>47</v>
      </c>
      <c r="G1836" t="s">
        <v>1882</v>
      </c>
      <c r="H1836" t="s">
        <v>47</v>
      </c>
    </row>
    <row r="1837" spans="1:8" x14ac:dyDescent="0.35">
      <c r="A1837" t="s">
        <v>1883</v>
      </c>
      <c r="B1837" t="s">
        <v>57</v>
      </c>
      <c r="C1837" t="s">
        <v>1883</v>
      </c>
      <c r="D1837" t="s">
        <v>57</v>
      </c>
      <c r="E1837" t="s">
        <v>1883</v>
      </c>
      <c r="F1837" t="s">
        <v>57</v>
      </c>
      <c r="G1837" t="s">
        <v>1883</v>
      </c>
      <c r="H1837" t="s">
        <v>57</v>
      </c>
    </row>
    <row r="1838" spans="1:8" x14ac:dyDescent="0.35">
      <c r="A1838" t="s">
        <v>1884</v>
      </c>
      <c r="B1838" t="s">
        <v>44</v>
      </c>
      <c r="C1838" t="s">
        <v>1884</v>
      </c>
      <c r="D1838" t="s">
        <v>44</v>
      </c>
      <c r="E1838" t="s">
        <v>1884</v>
      </c>
      <c r="F1838" t="s">
        <v>44</v>
      </c>
      <c r="G1838" t="s">
        <v>1884</v>
      </c>
      <c r="H1838" t="s">
        <v>44</v>
      </c>
    </row>
    <row r="1839" spans="1:8" x14ac:dyDescent="0.35">
      <c r="A1839" t="s">
        <v>1885</v>
      </c>
      <c r="B1839" t="s">
        <v>57</v>
      </c>
      <c r="C1839" t="s">
        <v>1885</v>
      </c>
      <c r="D1839" t="s">
        <v>57</v>
      </c>
      <c r="E1839" t="s">
        <v>1885</v>
      </c>
      <c r="F1839" t="s">
        <v>57</v>
      </c>
      <c r="G1839" t="s">
        <v>1885</v>
      </c>
      <c r="H1839" t="s">
        <v>57</v>
      </c>
    </row>
    <row r="1840" spans="1:8" x14ac:dyDescent="0.35">
      <c r="A1840" t="s">
        <v>1886</v>
      </c>
      <c r="B1840" t="s">
        <v>47</v>
      </c>
      <c r="C1840" t="s">
        <v>1886</v>
      </c>
      <c r="D1840" t="s">
        <v>47</v>
      </c>
      <c r="E1840" t="s">
        <v>1886</v>
      </c>
      <c r="F1840" t="s">
        <v>47</v>
      </c>
      <c r="G1840" t="s">
        <v>1886</v>
      </c>
      <c r="H1840" t="s">
        <v>47</v>
      </c>
    </row>
    <row r="1841" spans="1:8" x14ac:dyDescent="0.35">
      <c r="A1841" t="s">
        <v>1887</v>
      </c>
      <c r="B1841" t="s">
        <v>44</v>
      </c>
      <c r="C1841" t="s">
        <v>1887</v>
      </c>
      <c r="D1841" t="s">
        <v>44</v>
      </c>
      <c r="E1841" t="s">
        <v>1887</v>
      </c>
      <c r="F1841" t="s">
        <v>44</v>
      </c>
      <c r="G1841" t="s">
        <v>1887</v>
      </c>
      <c r="H1841" t="s">
        <v>44</v>
      </c>
    </row>
    <row r="1842" spans="1:8" x14ac:dyDescent="0.35">
      <c r="A1842" t="s">
        <v>1888</v>
      </c>
      <c r="B1842" t="s">
        <v>53</v>
      </c>
      <c r="C1842" t="s">
        <v>1888</v>
      </c>
      <c r="D1842" t="s">
        <v>53</v>
      </c>
      <c r="E1842" t="s">
        <v>1888</v>
      </c>
      <c r="F1842" t="s">
        <v>53</v>
      </c>
      <c r="G1842" t="s">
        <v>1888</v>
      </c>
      <c r="H1842" t="s">
        <v>53</v>
      </c>
    </row>
    <row r="1843" spans="1:8" x14ac:dyDescent="0.35">
      <c r="A1843" t="s">
        <v>1889</v>
      </c>
      <c r="B1843" t="s">
        <v>57</v>
      </c>
      <c r="C1843" t="s">
        <v>1889</v>
      </c>
      <c r="D1843" t="s">
        <v>57</v>
      </c>
      <c r="E1843" t="s">
        <v>1889</v>
      </c>
      <c r="F1843" t="s">
        <v>57</v>
      </c>
      <c r="G1843" t="s">
        <v>1889</v>
      </c>
      <c r="H1843" t="s">
        <v>57</v>
      </c>
    </row>
    <row r="1844" spans="1:8" x14ac:dyDescent="0.35">
      <c r="A1844" t="s">
        <v>1890</v>
      </c>
      <c r="B1844" t="s">
        <v>47</v>
      </c>
      <c r="C1844" t="s">
        <v>1890</v>
      </c>
      <c r="D1844" t="s">
        <v>47</v>
      </c>
      <c r="E1844" t="s">
        <v>1890</v>
      </c>
      <c r="F1844" t="s">
        <v>47</v>
      </c>
      <c r="G1844" t="s">
        <v>1890</v>
      </c>
      <c r="H1844" t="s">
        <v>47</v>
      </c>
    </row>
    <row r="1845" spans="1:8" x14ac:dyDescent="0.35">
      <c r="A1845" t="s">
        <v>1891</v>
      </c>
      <c r="B1845" t="s">
        <v>44</v>
      </c>
      <c r="C1845" t="s">
        <v>1891</v>
      </c>
      <c r="D1845" t="s">
        <v>44</v>
      </c>
      <c r="E1845" t="s">
        <v>1891</v>
      </c>
      <c r="F1845" t="s">
        <v>44</v>
      </c>
      <c r="G1845" t="s">
        <v>1891</v>
      </c>
      <c r="H1845" t="s">
        <v>44</v>
      </c>
    </row>
    <row r="1846" spans="1:8" x14ac:dyDescent="0.35">
      <c r="A1846" t="s">
        <v>1892</v>
      </c>
      <c r="B1846" t="s">
        <v>47</v>
      </c>
      <c r="C1846" t="s">
        <v>1892</v>
      </c>
      <c r="D1846" t="s">
        <v>47</v>
      </c>
      <c r="E1846" t="s">
        <v>1892</v>
      </c>
      <c r="F1846" t="s">
        <v>47</v>
      </c>
      <c r="G1846" t="s">
        <v>1892</v>
      </c>
      <c r="H1846" t="s">
        <v>47</v>
      </c>
    </row>
    <row r="1847" spans="1:8" x14ac:dyDescent="0.35">
      <c r="A1847" t="s">
        <v>1893</v>
      </c>
      <c r="B1847" t="s">
        <v>53</v>
      </c>
      <c r="C1847" t="s">
        <v>1893</v>
      </c>
      <c r="D1847" t="s">
        <v>53</v>
      </c>
      <c r="E1847" t="s">
        <v>1893</v>
      </c>
      <c r="F1847" t="s">
        <v>53</v>
      </c>
      <c r="G1847" t="s">
        <v>1893</v>
      </c>
      <c r="H1847" t="s">
        <v>53</v>
      </c>
    </row>
    <row r="1848" spans="1:8" x14ac:dyDescent="0.35">
      <c r="A1848" t="s">
        <v>1894</v>
      </c>
      <c r="B1848" t="s">
        <v>47</v>
      </c>
      <c r="C1848" t="s">
        <v>1894</v>
      </c>
      <c r="D1848" t="s">
        <v>47</v>
      </c>
      <c r="E1848" t="s">
        <v>1894</v>
      </c>
      <c r="F1848" t="s">
        <v>47</v>
      </c>
      <c r="G1848" t="s">
        <v>1894</v>
      </c>
      <c r="H1848" t="s">
        <v>47</v>
      </c>
    </row>
    <row r="1849" spans="1:8" x14ac:dyDescent="0.35">
      <c r="A1849" t="s">
        <v>1895</v>
      </c>
      <c r="B1849" t="s">
        <v>47</v>
      </c>
      <c r="C1849" t="s">
        <v>1895</v>
      </c>
      <c r="D1849" t="s">
        <v>47</v>
      </c>
      <c r="E1849" t="s">
        <v>1895</v>
      </c>
      <c r="F1849" t="s">
        <v>47</v>
      </c>
      <c r="G1849" t="s">
        <v>1895</v>
      </c>
      <c r="H1849" t="s">
        <v>47</v>
      </c>
    </row>
    <row r="1850" spans="1:8" x14ac:dyDescent="0.35">
      <c r="A1850" t="s">
        <v>1896</v>
      </c>
      <c r="B1850" t="s">
        <v>57</v>
      </c>
      <c r="C1850" t="s">
        <v>1896</v>
      </c>
      <c r="D1850" t="s">
        <v>57</v>
      </c>
      <c r="E1850" t="s">
        <v>1896</v>
      </c>
      <c r="F1850" t="s">
        <v>57</v>
      </c>
      <c r="G1850" t="s">
        <v>1896</v>
      </c>
      <c r="H1850" t="s">
        <v>57</v>
      </c>
    </row>
    <row r="1851" spans="1:8" x14ac:dyDescent="0.35">
      <c r="A1851" t="s">
        <v>1897</v>
      </c>
      <c r="B1851" t="s">
        <v>44</v>
      </c>
      <c r="C1851" t="s">
        <v>1897</v>
      </c>
      <c r="D1851" t="s">
        <v>44</v>
      </c>
      <c r="E1851" t="s">
        <v>1897</v>
      </c>
      <c r="F1851" t="s">
        <v>44</v>
      </c>
      <c r="G1851" t="s">
        <v>1897</v>
      </c>
      <c r="H1851" t="s">
        <v>44</v>
      </c>
    </row>
    <row r="1852" spans="1:8" x14ac:dyDescent="0.35">
      <c r="A1852" t="s">
        <v>1898</v>
      </c>
      <c r="B1852" t="s">
        <v>57</v>
      </c>
      <c r="C1852" t="s">
        <v>1898</v>
      </c>
      <c r="D1852" t="s">
        <v>57</v>
      </c>
      <c r="E1852" t="s">
        <v>1898</v>
      </c>
      <c r="F1852" t="s">
        <v>57</v>
      </c>
      <c r="G1852" t="s">
        <v>1898</v>
      </c>
      <c r="H1852" t="s">
        <v>57</v>
      </c>
    </row>
    <row r="1853" spans="1:8" x14ac:dyDescent="0.35">
      <c r="A1853" t="s">
        <v>1899</v>
      </c>
      <c r="B1853" t="s">
        <v>44</v>
      </c>
      <c r="C1853" t="s">
        <v>1899</v>
      </c>
      <c r="D1853" t="s">
        <v>44</v>
      </c>
      <c r="E1853" t="s">
        <v>1899</v>
      </c>
      <c r="F1853" t="s">
        <v>44</v>
      </c>
      <c r="G1853" t="s">
        <v>1899</v>
      </c>
      <c r="H1853" t="s">
        <v>44</v>
      </c>
    </row>
    <row r="1854" spans="1:8" x14ac:dyDescent="0.35">
      <c r="A1854" t="s">
        <v>1900</v>
      </c>
      <c r="B1854" t="s">
        <v>44</v>
      </c>
      <c r="C1854" t="s">
        <v>1900</v>
      </c>
      <c r="D1854" t="s">
        <v>44</v>
      </c>
      <c r="E1854" t="s">
        <v>1900</v>
      </c>
      <c r="F1854" t="s">
        <v>44</v>
      </c>
      <c r="G1854" t="s">
        <v>1900</v>
      </c>
      <c r="H1854" t="s">
        <v>44</v>
      </c>
    </row>
    <row r="1855" spans="1:8" x14ac:dyDescent="0.35">
      <c r="A1855" t="s">
        <v>1901</v>
      </c>
      <c r="B1855" t="s">
        <v>44</v>
      </c>
      <c r="C1855" t="s">
        <v>1901</v>
      </c>
      <c r="D1855" t="s">
        <v>44</v>
      </c>
      <c r="E1855" t="s">
        <v>1901</v>
      </c>
      <c r="F1855" t="s">
        <v>44</v>
      </c>
      <c r="G1855" t="s">
        <v>1901</v>
      </c>
      <c r="H1855" t="s">
        <v>44</v>
      </c>
    </row>
    <row r="1856" spans="1:8" x14ac:dyDescent="0.35">
      <c r="A1856" t="s">
        <v>1902</v>
      </c>
      <c r="B1856" t="s">
        <v>44</v>
      </c>
      <c r="C1856" t="s">
        <v>1902</v>
      </c>
      <c r="D1856" t="s">
        <v>44</v>
      </c>
      <c r="E1856" t="s">
        <v>1902</v>
      </c>
      <c r="F1856" t="s">
        <v>44</v>
      </c>
      <c r="G1856" t="s">
        <v>1902</v>
      </c>
      <c r="H1856" t="s">
        <v>44</v>
      </c>
    </row>
    <row r="1857" spans="1:8" x14ac:dyDescent="0.35">
      <c r="A1857" t="s">
        <v>1903</v>
      </c>
      <c r="B1857" t="s">
        <v>47</v>
      </c>
      <c r="C1857" t="s">
        <v>1903</v>
      </c>
      <c r="D1857" t="s">
        <v>47</v>
      </c>
      <c r="E1857" t="s">
        <v>1903</v>
      </c>
      <c r="F1857" t="s">
        <v>47</v>
      </c>
      <c r="G1857" t="s">
        <v>1903</v>
      </c>
      <c r="H1857" t="s">
        <v>47</v>
      </c>
    </row>
    <row r="1858" spans="1:8" x14ac:dyDescent="0.35">
      <c r="A1858" t="s">
        <v>1904</v>
      </c>
      <c r="B1858" t="s">
        <v>44</v>
      </c>
      <c r="C1858" t="s">
        <v>1904</v>
      </c>
      <c r="D1858" t="s">
        <v>44</v>
      </c>
      <c r="E1858" t="s">
        <v>1904</v>
      </c>
      <c r="F1858" t="s">
        <v>44</v>
      </c>
      <c r="G1858" t="s">
        <v>1904</v>
      </c>
      <c r="H1858" t="s">
        <v>44</v>
      </c>
    </row>
    <row r="1859" spans="1:8" x14ac:dyDescent="0.35">
      <c r="A1859" t="s">
        <v>1905</v>
      </c>
      <c r="B1859" t="s">
        <v>57</v>
      </c>
      <c r="C1859" t="s">
        <v>1905</v>
      </c>
      <c r="D1859" t="s">
        <v>57</v>
      </c>
      <c r="E1859" t="s">
        <v>1905</v>
      </c>
      <c r="F1859" t="s">
        <v>57</v>
      </c>
      <c r="G1859" t="s">
        <v>1905</v>
      </c>
      <c r="H1859" t="s">
        <v>57</v>
      </c>
    </row>
    <row r="1860" spans="1:8" x14ac:dyDescent="0.35">
      <c r="A1860" t="s">
        <v>1906</v>
      </c>
      <c r="B1860" t="s">
        <v>53</v>
      </c>
      <c r="C1860" t="s">
        <v>1906</v>
      </c>
      <c r="D1860" t="s">
        <v>53</v>
      </c>
      <c r="E1860" t="s">
        <v>1906</v>
      </c>
      <c r="F1860" t="s">
        <v>53</v>
      </c>
      <c r="G1860" t="s">
        <v>1906</v>
      </c>
      <c r="H1860" t="s">
        <v>53</v>
      </c>
    </row>
    <row r="1861" spans="1:8" x14ac:dyDescent="0.35">
      <c r="A1861" t="s">
        <v>1907</v>
      </c>
      <c r="B1861" t="s">
        <v>47</v>
      </c>
      <c r="C1861" t="s">
        <v>1907</v>
      </c>
      <c r="D1861" t="s">
        <v>47</v>
      </c>
      <c r="E1861" t="s">
        <v>1907</v>
      </c>
      <c r="F1861" t="s">
        <v>47</v>
      </c>
      <c r="G1861" t="s">
        <v>1907</v>
      </c>
      <c r="H1861" t="s">
        <v>47</v>
      </c>
    </row>
    <row r="1862" spans="1:8" x14ac:dyDescent="0.35">
      <c r="A1862" t="s">
        <v>1908</v>
      </c>
      <c r="B1862" t="s">
        <v>47</v>
      </c>
      <c r="C1862" t="s">
        <v>1908</v>
      </c>
      <c r="D1862" t="s">
        <v>47</v>
      </c>
      <c r="E1862" t="s">
        <v>1908</v>
      </c>
      <c r="F1862" t="s">
        <v>47</v>
      </c>
      <c r="G1862" t="s">
        <v>1908</v>
      </c>
      <c r="H1862" t="s">
        <v>47</v>
      </c>
    </row>
    <row r="1863" spans="1:8" x14ac:dyDescent="0.35">
      <c r="A1863" t="s">
        <v>1909</v>
      </c>
      <c r="B1863" t="s">
        <v>51</v>
      </c>
      <c r="C1863" t="s">
        <v>1909</v>
      </c>
      <c r="D1863" t="s">
        <v>51</v>
      </c>
      <c r="E1863" t="s">
        <v>1909</v>
      </c>
      <c r="F1863" t="s">
        <v>51</v>
      </c>
      <c r="G1863" t="s">
        <v>1909</v>
      </c>
      <c r="H1863" t="s">
        <v>51</v>
      </c>
    </row>
    <row r="1864" spans="1:8" x14ac:dyDescent="0.35">
      <c r="A1864" t="s">
        <v>1910</v>
      </c>
      <c r="B1864" t="s">
        <v>51</v>
      </c>
      <c r="C1864" t="s">
        <v>1910</v>
      </c>
      <c r="D1864" t="s">
        <v>51</v>
      </c>
      <c r="E1864" t="s">
        <v>1910</v>
      </c>
      <c r="F1864" t="s">
        <v>51</v>
      </c>
      <c r="G1864" t="s">
        <v>1910</v>
      </c>
      <c r="H1864" t="s">
        <v>51</v>
      </c>
    </row>
    <row r="1865" spans="1:8" x14ac:dyDescent="0.35">
      <c r="A1865" t="s">
        <v>1911</v>
      </c>
      <c r="B1865" t="s">
        <v>47</v>
      </c>
      <c r="C1865" t="s">
        <v>1911</v>
      </c>
      <c r="D1865" t="s">
        <v>47</v>
      </c>
      <c r="E1865" t="s">
        <v>1911</v>
      </c>
      <c r="F1865" t="s">
        <v>47</v>
      </c>
      <c r="G1865" t="s">
        <v>1911</v>
      </c>
      <c r="H1865" t="s">
        <v>47</v>
      </c>
    </row>
    <row r="1866" spans="1:8" x14ac:dyDescent="0.35">
      <c r="A1866" t="s">
        <v>1912</v>
      </c>
      <c r="B1866" t="s">
        <v>47</v>
      </c>
      <c r="C1866" t="s">
        <v>1912</v>
      </c>
      <c r="D1866" t="s">
        <v>47</v>
      </c>
      <c r="E1866" t="s">
        <v>1912</v>
      </c>
      <c r="F1866" t="s">
        <v>47</v>
      </c>
      <c r="G1866" t="s">
        <v>1912</v>
      </c>
      <c r="H1866" t="s">
        <v>47</v>
      </c>
    </row>
    <row r="1867" spans="1:8" x14ac:dyDescent="0.35">
      <c r="A1867" t="s">
        <v>1913</v>
      </c>
      <c r="B1867" t="s">
        <v>51</v>
      </c>
      <c r="C1867" t="s">
        <v>1913</v>
      </c>
      <c r="D1867" t="s">
        <v>51</v>
      </c>
      <c r="E1867" t="s">
        <v>1913</v>
      </c>
      <c r="F1867" t="s">
        <v>51</v>
      </c>
      <c r="G1867" t="s">
        <v>1913</v>
      </c>
      <c r="H1867" t="s">
        <v>51</v>
      </c>
    </row>
    <row r="1868" spans="1:8" x14ac:dyDescent="0.35">
      <c r="A1868" t="s">
        <v>1914</v>
      </c>
      <c r="B1868" t="s">
        <v>53</v>
      </c>
      <c r="C1868" t="s">
        <v>1914</v>
      </c>
      <c r="D1868" t="s">
        <v>53</v>
      </c>
      <c r="E1868" t="s">
        <v>1914</v>
      </c>
      <c r="F1868" t="s">
        <v>53</v>
      </c>
      <c r="G1868" t="s">
        <v>1914</v>
      </c>
      <c r="H1868" t="s">
        <v>53</v>
      </c>
    </row>
    <row r="1869" spans="1:8" x14ac:dyDescent="0.35">
      <c r="A1869" t="s">
        <v>1915</v>
      </c>
      <c r="B1869" t="s">
        <v>47</v>
      </c>
      <c r="C1869" t="s">
        <v>1915</v>
      </c>
      <c r="D1869" t="s">
        <v>47</v>
      </c>
      <c r="E1869" t="s">
        <v>1915</v>
      </c>
      <c r="F1869" t="s">
        <v>47</v>
      </c>
      <c r="G1869" t="s">
        <v>1915</v>
      </c>
      <c r="H1869" t="s">
        <v>47</v>
      </c>
    </row>
    <row r="1870" spans="1:8" x14ac:dyDescent="0.35">
      <c r="A1870" t="s">
        <v>1916</v>
      </c>
      <c r="B1870" t="s">
        <v>51</v>
      </c>
      <c r="C1870" t="s">
        <v>1916</v>
      </c>
      <c r="D1870" t="s">
        <v>51</v>
      </c>
      <c r="E1870" t="s">
        <v>1916</v>
      </c>
      <c r="F1870" t="s">
        <v>51</v>
      </c>
      <c r="G1870" t="s">
        <v>1916</v>
      </c>
      <c r="H1870" t="s">
        <v>51</v>
      </c>
    </row>
    <row r="1871" spans="1:8" x14ac:dyDescent="0.35">
      <c r="A1871" t="s">
        <v>1917</v>
      </c>
      <c r="B1871" t="s">
        <v>47</v>
      </c>
      <c r="C1871" t="s">
        <v>1917</v>
      </c>
      <c r="D1871" t="s">
        <v>47</v>
      </c>
      <c r="E1871" t="s">
        <v>1917</v>
      </c>
      <c r="F1871" t="s">
        <v>47</v>
      </c>
      <c r="G1871" t="s">
        <v>1917</v>
      </c>
      <c r="H1871" t="s">
        <v>47</v>
      </c>
    </row>
    <row r="1872" spans="1:8" x14ac:dyDescent="0.35">
      <c r="A1872" t="s">
        <v>1918</v>
      </c>
      <c r="B1872" t="s">
        <v>44</v>
      </c>
      <c r="C1872" t="s">
        <v>1918</v>
      </c>
      <c r="D1872" t="s">
        <v>44</v>
      </c>
      <c r="E1872" t="s">
        <v>1918</v>
      </c>
      <c r="F1872" t="s">
        <v>44</v>
      </c>
      <c r="G1872" t="s">
        <v>1918</v>
      </c>
      <c r="H1872" t="s">
        <v>44</v>
      </c>
    </row>
    <row r="1873" spans="1:8" x14ac:dyDescent="0.35">
      <c r="A1873" t="s">
        <v>1919</v>
      </c>
      <c r="B1873" t="s">
        <v>44</v>
      </c>
      <c r="C1873" t="s">
        <v>1919</v>
      </c>
      <c r="D1873" t="s">
        <v>44</v>
      </c>
      <c r="E1873" t="s">
        <v>1919</v>
      </c>
      <c r="F1873" t="s">
        <v>44</v>
      </c>
      <c r="G1873" t="s">
        <v>1919</v>
      </c>
      <c r="H1873" t="s">
        <v>44</v>
      </c>
    </row>
    <row r="1874" spans="1:8" x14ac:dyDescent="0.35">
      <c r="A1874" t="s">
        <v>1920</v>
      </c>
      <c r="B1874" t="s">
        <v>47</v>
      </c>
      <c r="C1874" t="s">
        <v>1920</v>
      </c>
      <c r="D1874" t="s">
        <v>47</v>
      </c>
      <c r="E1874" t="s">
        <v>1920</v>
      </c>
      <c r="F1874" t="s">
        <v>47</v>
      </c>
      <c r="G1874" t="s">
        <v>1920</v>
      </c>
      <c r="H1874" t="s">
        <v>47</v>
      </c>
    </row>
    <row r="1875" spans="1:8" x14ac:dyDescent="0.35">
      <c r="A1875" t="s">
        <v>1921</v>
      </c>
      <c r="B1875" t="s">
        <v>47</v>
      </c>
      <c r="C1875" t="s">
        <v>1921</v>
      </c>
      <c r="D1875" t="s">
        <v>47</v>
      </c>
      <c r="E1875" t="s">
        <v>1921</v>
      </c>
      <c r="F1875" t="s">
        <v>47</v>
      </c>
      <c r="G1875" t="s">
        <v>1921</v>
      </c>
      <c r="H1875" t="s">
        <v>47</v>
      </c>
    </row>
    <row r="1876" spans="1:8" x14ac:dyDescent="0.35">
      <c r="A1876" t="s">
        <v>1922</v>
      </c>
      <c r="B1876" t="s">
        <v>44</v>
      </c>
      <c r="C1876" t="s">
        <v>1922</v>
      </c>
      <c r="D1876" t="s">
        <v>44</v>
      </c>
      <c r="E1876" t="s">
        <v>1922</v>
      </c>
      <c r="F1876" t="s">
        <v>44</v>
      </c>
      <c r="G1876" t="s">
        <v>1922</v>
      </c>
      <c r="H1876" t="s">
        <v>44</v>
      </c>
    </row>
    <row r="1877" spans="1:8" x14ac:dyDescent="0.35">
      <c r="A1877" t="s">
        <v>1923</v>
      </c>
      <c r="B1877" t="s">
        <v>53</v>
      </c>
      <c r="C1877" t="s">
        <v>1923</v>
      </c>
      <c r="D1877" t="s">
        <v>53</v>
      </c>
      <c r="E1877" t="s">
        <v>1923</v>
      </c>
      <c r="F1877" t="s">
        <v>53</v>
      </c>
      <c r="G1877" t="s">
        <v>1923</v>
      </c>
      <c r="H1877" t="s">
        <v>53</v>
      </c>
    </row>
    <row r="1878" spans="1:8" x14ac:dyDescent="0.35">
      <c r="A1878" t="s">
        <v>1924</v>
      </c>
      <c r="B1878" t="s">
        <v>51</v>
      </c>
      <c r="C1878" t="s">
        <v>1924</v>
      </c>
      <c r="D1878" t="s">
        <v>51</v>
      </c>
      <c r="E1878" t="s">
        <v>1924</v>
      </c>
      <c r="F1878" t="s">
        <v>51</v>
      </c>
      <c r="G1878" t="s">
        <v>1924</v>
      </c>
      <c r="H1878" t="s">
        <v>51</v>
      </c>
    </row>
    <row r="1879" spans="1:8" x14ac:dyDescent="0.35">
      <c r="A1879" t="s">
        <v>1925</v>
      </c>
      <c r="B1879" t="s">
        <v>53</v>
      </c>
      <c r="C1879" t="s">
        <v>1925</v>
      </c>
      <c r="D1879" t="s">
        <v>53</v>
      </c>
      <c r="E1879" t="s">
        <v>1925</v>
      </c>
      <c r="F1879" t="s">
        <v>53</v>
      </c>
      <c r="G1879" t="s">
        <v>1925</v>
      </c>
      <c r="H1879" t="s">
        <v>53</v>
      </c>
    </row>
    <row r="1880" spans="1:8" x14ac:dyDescent="0.35">
      <c r="A1880" t="s">
        <v>1926</v>
      </c>
      <c r="B1880" t="s">
        <v>44</v>
      </c>
      <c r="C1880" t="s">
        <v>1926</v>
      </c>
      <c r="D1880" t="s">
        <v>44</v>
      </c>
      <c r="E1880" t="s">
        <v>1926</v>
      </c>
      <c r="F1880" t="s">
        <v>44</v>
      </c>
      <c r="G1880" t="s">
        <v>1926</v>
      </c>
      <c r="H1880" t="s">
        <v>44</v>
      </c>
    </row>
    <row r="1881" spans="1:8" x14ac:dyDescent="0.35">
      <c r="A1881" t="s">
        <v>1927</v>
      </c>
      <c r="B1881" t="s">
        <v>47</v>
      </c>
      <c r="C1881" t="s">
        <v>1927</v>
      </c>
      <c r="D1881" t="s">
        <v>47</v>
      </c>
      <c r="E1881" t="s">
        <v>1927</v>
      </c>
      <c r="F1881" t="s">
        <v>47</v>
      </c>
      <c r="G1881" t="s">
        <v>1927</v>
      </c>
      <c r="H1881" t="s">
        <v>47</v>
      </c>
    </row>
    <row r="1882" spans="1:8" x14ac:dyDescent="0.35">
      <c r="A1882" t="s">
        <v>1928</v>
      </c>
      <c r="B1882" t="s">
        <v>44</v>
      </c>
      <c r="C1882" t="s">
        <v>1928</v>
      </c>
      <c r="D1882" t="s">
        <v>44</v>
      </c>
      <c r="E1882" t="s">
        <v>1928</v>
      </c>
      <c r="F1882" t="s">
        <v>44</v>
      </c>
      <c r="G1882" t="s">
        <v>1928</v>
      </c>
      <c r="H1882" t="s">
        <v>44</v>
      </c>
    </row>
    <row r="1883" spans="1:8" x14ac:dyDescent="0.35">
      <c r="A1883" t="s">
        <v>1929</v>
      </c>
      <c r="B1883" t="s">
        <v>44</v>
      </c>
      <c r="C1883" t="s">
        <v>1929</v>
      </c>
      <c r="D1883" t="s">
        <v>44</v>
      </c>
      <c r="E1883" t="s">
        <v>1929</v>
      </c>
      <c r="F1883" t="s">
        <v>44</v>
      </c>
      <c r="G1883" t="s">
        <v>1929</v>
      </c>
      <c r="H1883" t="s">
        <v>44</v>
      </c>
    </row>
    <row r="1884" spans="1:8" x14ac:dyDescent="0.35">
      <c r="A1884" t="s">
        <v>1930</v>
      </c>
      <c r="B1884" t="s">
        <v>57</v>
      </c>
      <c r="C1884" t="s">
        <v>1930</v>
      </c>
      <c r="D1884" t="s">
        <v>57</v>
      </c>
      <c r="E1884" t="s">
        <v>1930</v>
      </c>
      <c r="F1884" t="s">
        <v>57</v>
      </c>
      <c r="G1884" t="s">
        <v>1930</v>
      </c>
      <c r="H1884" t="s">
        <v>57</v>
      </c>
    </row>
    <row r="1885" spans="1:8" x14ac:dyDescent="0.35">
      <c r="A1885" t="s">
        <v>1931</v>
      </c>
      <c r="B1885" t="s">
        <v>44</v>
      </c>
      <c r="C1885" t="s">
        <v>1931</v>
      </c>
      <c r="D1885" t="s">
        <v>44</v>
      </c>
      <c r="E1885" t="s">
        <v>1931</v>
      </c>
      <c r="F1885" t="s">
        <v>44</v>
      </c>
      <c r="G1885" t="s">
        <v>1931</v>
      </c>
      <c r="H1885" t="s">
        <v>44</v>
      </c>
    </row>
    <row r="1886" spans="1:8" x14ac:dyDescent="0.35">
      <c r="A1886" t="s">
        <v>1932</v>
      </c>
      <c r="B1886" t="s">
        <v>51</v>
      </c>
      <c r="C1886" t="s">
        <v>1932</v>
      </c>
      <c r="D1886" t="s">
        <v>51</v>
      </c>
      <c r="E1886" t="s">
        <v>1932</v>
      </c>
      <c r="F1886" t="s">
        <v>51</v>
      </c>
      <c r="G1886" t="s">
        <v>1932</v>
      </c>
      <c r="H1886" t="s">
        <v>51</v>
      </c>
    </row>
    <row r="1887" spans="1:8" x14ac:dyDescent="0.35">
      <c r="A1887" t="s">
        <v>1933</v>
      </c>
      <c r="B1887" t="s">
        <v>47</v>
      </c>
      <c r="C1887" t="s">
        <v>1933</v>
      </c>
      <c r="D1887" t="s">
        <v>47</v>
      </c>
      <c r="E1887" t="s">
        <v>1933</v>
      </c>
      <c r="F1887" t="s">
        <v>47</v>
      </c>
      <c r="G1887" t="s">
        <v>1933</v>
      </c>
      <c r="H1887" t="s">
        <v>47</v>
      </c>
    </row>
    <row r="1888" spans="1:8" x14ac:dyDescent="0.35">
      <c r="A1888" t="s">
        <v>1934</v>
      </c>
      <c r="B1888" t="s">
        <v>47</v>
      </c>
      <c r="C1888" t="s">
        <v>1934</v>
      </c>
      <c r="D1888" t="s">
        <v>47</v>
      </c>
      <c r="E1888" t="s">
        <v>1934</v>
      </c>
      <c r="F1888" t="s">
        <v>47</v>
      </c>
      <c r="G1888" t="s">
        <v>1934</v>
      </c>
      <c r="H1888" t="s">
        <v>47</v>
      </c>
    </row>
    <row r="1889" spans="1:8" x14ac:dyDescent="0.35">
      <c r="A1889" t="s">
        <v>1935</v>
      </c>
      <c r="B1889" t="s">
        <v>51</v>
      </c>
      <c r="C1889" t="s">
        <v>1935</v>
      </c>
      <c r="D1889" t="s">
        <v>51</v>
      </c>
      <c r="E1889" t="s">
        <v>1935</v>
      </c>
      <c r="F1889" t="s">
        <v>51</v>
      </c>
      <c r="G1889" t="s">
        <v>1935</v>
      </c>
      <c r="H1889" t="s">
        <v>51</v>
      </c>
    </row>
    <row r="1890" spans="1:8" x14ac:dyDescent="0.35">
      <c r="A1890" t="s">
        <v>1936</v>
      </c>
      <c r="B1890" t="s">
        <v>44</v>
      </c>
      <c r="C1890" t="s">
        <v>1936</v>
      </c>
      <c r="D1890" t="s">
        <v>44</v>
      </c>
      <c r="E1890" t="s">
        <v>1936</v>
      </c>
      <c r="F1890" t="s">
        <v>44</v>
      </c>
      <c r="G1890" t="s">
        <v>1936</v>
      </c>
      <c r="H1890" t="s">
        <v>44</v>
      </c>
    </row>
    <row r="1891" spans="1:8" x14ac:dyDescent="0.35">
      <c r="A1891" t="s">
        <v>1937</v>
      </c>
      <c r="B1891" t="s">
        <v>47</v>
      </c>
      <c r="C1891" t="s">
        <v>1937</v>
      </c>
      <c r="D1891" t="s">
        <v>47</v>
      </c>
      <c r="E1891" t="s">
        <v>1937</v>
      </c>
      <c r="F1891" t="s">
        <v>47</v>
      </c>
      <c r="G1891" t="s">
        <v>1937</v>
      </c>
      <c r="H1891" t="s">
        <v>47</v>
      </c>
    </row>
    <row r="1892" spans="1:8" x14ac:dyDescent="0.35">
      <c r="A1892" t="s">
        <v>1938</v>
      </c>
      <c r="B1892" t="s">
        <v>47</v>
      </c>
      <c r="C1892" t="s">
        <v>1938</v>
      </c>
      <c r="D1892" t="s">
        <v>47</v>
      </c>
      <c r="E1892" t="s">
        <v>1938</v>
      </c>
      <c r="F1892" t="s">
        <v>47</v>
      </c>
      <c r="G1892" t="s">
        <v>1938</v>
      </c>
      <c r="H1892" t="s">
        <v>47</v>
      </c>
    </row>
    <row r="1893" spans="1:8" x14ac:dyDescent="0.35">
      <c r="A1893" t="s">
        <v>1939</v>
      </c>
      <c r="B1893" t="s">
        <v>51</v>
      </c>
      <c r="C1893" t="s">
        <v>1939</v>
      </c>
      <c r="D1893" t="s">
        <v>51</v>
      </c>
      <c r="E1893" t="s">
        <v>1939</v>
      </c>
      <c r="F1893" t="s">
        <v>51</v>
      </c>
      <c r="G1893" t="s">
        <v>1939</v>
      </c>
      <c r="H1893" t="s">
        <v>51</v>
      </c>
    </row>
    <row r="1894" spans="1:8" x14ac:dyDescent="0.35">
      <c r="A1894" t="s">
        <v>1940</v>
      </c>
      <c r="B1894" t="s">
        <v>47</v>
      </c>
      <c r="C1894" t="s">
        <v>1940</v>
      </c>
      <c r="D1894" t="s">
        <v>47</v>
      </c>
      <c r="E1894" t="s">
        <v>1940</v>
      </c>
      <c r="F1894" t="s">
        <v>47</v>
      </c>
      <c r="G1894" t="s">
        <v>1940</v>
      </c>
      <c r="H1894" t="s">
        <v>47</v>
      </c>
    </row>
    <row r="1895" spans="1:8" x14ac:dyDescent="0.35">
      <c r="A1895" t="s">
        <v>1941</v>
      </c>
      <c r="B1895" t="s">
        <v>44</v>
      </c>
      <c r="C1895" t="s">
        <v>1941</v>
      </c>
      <c r="D1895" t="s">
        <v>44</v>
      </c>
      <c r="E1895" t="s">
        <v>1941</v>
      </c>
      <c r="F1895" t="s">
        <v>44</v>
      </c>
      <c r="G1895" t="s">
        <v>1941</v>
      </c>
      <c r="H1895" t="s">
        <v>44</v>
      </c>
    </row>
    <row r="1896" spans="1:8" x14ac:dyDescent="0.35">
      <c r="A1896" t="s">
        <v>1942</v>
      </c>
      <c r="B1896" t="s">
        <v>44</v>
      </c>
      <c r="C1896" t="s">
        <v>1942</v>
      </c>
      <c r="D1896" t="s">
        <v>44</v>
      </c>
      <c r="E1896" t="s">
        <v>1942</v>
      </c>
      <c r="F1896" t="s">
        <v>44</v>
      </c>
      <c r="G1896" t="s">
        <v>1942</v>
      </c>
      <c r="H1896" t="s">
        <v>44</v>
      </c>
    </row>
    <row r="1897" spans="1:8" x14ac:dyDescent="0.35">
      <c r="A1897" t="s">
        <v>1943</v>
      </c>
      <c r="B1897" t="s">
        <v>44</v>
      </c>
      <c r="C1897" t="s">
        <v>1943</v>
      </c>
      <c r="D1897" t="s">
        <v>44</v>
      </c>
      <c r="E1897" t="s">
        <v>1943</v>
      </c>
      <c r="F1897" t="s">
        <v>44</v>
      </c>
      <c r="G1897" t="s">
        <v>1943</v>
      </c>
      <c r="H1897" t="s">
        <v>44</v>
      </c>
    </row>
    <row r="1898" spans="1:8" x14ac:dyDescent="0.35">
      <c r="A1898" t="s">
        <v>1944</v>
      </c>
      <c r="B1898" t="s">
        <v>44</v>
      </c>
      <c r="C1898" t="s">
        <v>1944</v>
      </c>
      <c r="D1898" t="s">
        <v>44</v>
      </c>
      <c r="E1898" t="s">
        <v>1944</v>
      </c>
      <c r="F1898" t="s">
        <v>44</v>
      </c>
      <c r="G1898" t="s">
        <v>1944</v>
      </c>
      <c r="H1898" t="s">
        <v>44</v>
      </c>
    </row>
    <row r="1899" spans="1:8" x14ac:dyDescent="0.35">
      <c r="A1899" t="s">
        <v>1945</v>
      </c>
      <c r="B1899" t="s">
        <v>44</v>
      </c>
      <c r="C1899" t="s">
        <v>1945</v>
      </c>
      <c r="D1899" t="s">
        <v>44</v>
      </c>
      <c r="E1899" t="s">
        <v>1945</v>
      </c>
      <c r="F1899" t="s">
        <v>44</v>
      </c>
      <c r="G1899" t="s">
        <v>1945</v>
      </c>
      <c r="H1899" t="s">
        <v>44</v>
      </c>
    </row>
    <row r="1900" spans="1:8" x14ac:dyDescent="0.35">
      <c r="A1900" t="s">
        <v>1946</v>
      </c>
      <c r="B1900" t="s">
        <v>51</v>
      </c>
      <c r="C1900" t="s">
        <v>1946</v>
      </c>
      <c r="D1900" t="s">
        <v>51</v>
      </c>
      <c r="E1900" t="s">
        <v>1946</v>
      </c>
      <c r="F1900" t="s">
        <v>51</v>
      </c>
      <c r="G1900" t="s">
        <v>1946</v>
      </c>
      <c r="H1900" t="s">
        <v>51</v>
      </c>
    </row>
    <row r="1901" spans="1:8" x14ac:dyDescent="0.35">
      <c r="A1901" t="s">
        <v>1947</v>
      </c>
      <c r="B1901" t="s">
        <v>44</v>
      </c>
      <c r="C1901" t="s">
        <v>1947</v>
      </c>
      <c r="D1901" t="s">
        <v>44</v>
      </c>
      <c r="E1901" t="s">
        <v>1947</v>
      </c>
      <c r="F1901" t="s">
        <v>44</v>
      </c>
      <c r="G1901" t="s">
        <v>1947</v>
      </c>
      <c r="H1901" t="s">
        <v>44</v>
      </c>
    </row>
    <row r="1902" spans="1:8" x14ac:dyDescent="0.35">
      <c r="A1902" t="s">
        <v>1948</v>
      </c>
      <c r="B1902" t="s">
        <v>47</v>
      </c>
      <c r="C1902" t="s">
        <v>1948</v>
      </c>
      <c r="D1902" t="s">
        <v>47</v>
      </c>
      <c r="E1902" t="s">
        <v>1948</v>
      </c>
      <c r="F1902" t="s">
        <v>47</v>
      </c>
      <c r="G1902" t="s">
        <v>1948</v>
      </c>
      <c r="H1902" t="s">
        <v>47</v>
      </c>
    </row>
    <row r="1903" spans="1:8" x14ac:dyDescent="0.35">
      <c r="A1903" t="s">
        <v>1949</v>
      </c>
      <c r="B1903" t="s">
        <v>44</v>
      </c>
      <c r="C1903" t="s">
        <v>1949</v>
      </c>
      <c r="D1903" t="s">
        <v>44</v>
      </c>
      <c r="E1903" t="s">
        <v>1949</v>
      </c>
      <c r="F1903" t="s">
        <v>44</v>
      </c>
      <c r="G1903" t="s">
        <v>1949</v>
      </c>
      <c r="H1903" t="s">
        <v>44</v>
      </c>
    </row>
    <row r="1904" spans="1:8" x14ac:dyDescent="0.35">
      <c r="A1904" t="s">
        <v>1950</v>
      </c>
      <c r="B1904" t="s">
        <v>44</v>
      </c>
      <c r="C1904" t="s">
        <v>1950</v>
      </c>
      <c r="D1904" t="s">
        <v>44</v>
      </c>
      <c r="E1904" t="s">
        <v>1950</v>
      </c>
      <c r="F1904" t="s">
        <v>44</v>
      </c>
      <c r="G1904" t="s">
        <v>1950</v>
      </c>
      <c r="H1904" t="s">
        <v>44</v>
      </c>
    </row>
    <row r="1905" spans="1:8" x14ac:dyDescent="0.35">
      <c r="A1905" t="s">
        <v>1951</v>
      </c>
      <c r="B1905" t="s">
        <v>51</v>
      </c>
      <c r="C1905" t="s">
        <v>1951</v>
      </c>
      <c r="D1905" t="s">
        <v>51</v>
      </c>
      <c r="E1905" t="s">
        <v>1951</v>
      </c>
      <c r="F1905" t="s">
        <v>51</v>
      </c>
      <c r="G1905" t="s">
        <v>1951</v>
      </c>
      <c r="H1905" t="s">
        <v>51</v>
      </c>
    </row>
    <row r="1906" spans="1:8" x14ac:dyDescent="0.35">
      <c r="A1906" t="s">
        <v>1952</v>
      </c>
      <c r="B1906" t="s">
        <v>47</v>
      </c>
      <c r="C1906" t="s">
        <v>1952</v>
      </c>
      <c r="D1906" t="s">
        <v>47</v>
      </c>
      <c r="E1906" t="s">
        <v>1952</v>
      </c>
      <c r="F1906" t="s">
        <v>47</v>
      </c>
      <c r="G1906" t="s">
        <v>1952</v>
      </c>
      <c r="H1906" t="s">
        <v>47</v>
      </c>
    </row>
    <row r="1907" spans="1:8" x14ac:dyDescent="0.35">
      <c r="A1907" t="s">
        <v>1953</v>
      </c>
      <c r="B1907" t="s">
        <v>51</v>
      </c>
      <c r="C1907" t="s">
        <v>1953</v>
      </c>
      <c r="D1907" t="s">
        <v>51</v>
      </c>
      <c r="E1907" t="s">
        <v>1953</v>
      </c>
      <c r="F1907" t="s">
        <v>51</v>
      </c>
      <c r="G1907" t="s">
        <v>1953</v>
      </c>
      <c r="H1907" t="s">
        <v>51</v>
      </c>
    </row>
    <row r="1908" spans="1:8" x14ac:dyDescent="0.35">
      <c r="A1908" t="s">
        <v>1954</v>
      </c>
      <c r="B1908" t="s">
        <v>57</v>
      </c>
      <c r="C1908" t="s">
        <v>1954</v>
      </c>
      <c r="D1908" t="s">
        <v>57</v>
      </c>
      <c r="E1908" t="s">
        <v>1954</v>
      </c>
      <c r="F1908" t="s">
        <v>57</v>
      </c>
      <c r="G1908" t="s">
        <v>1954</v>
      </c>
      <c r="H1908" t="s">
        <v>57</v>
      </c>
    </row>
    <row r="1909" spans="1:8" x14ac:dyDescent="0.35">
      <c r="A1909" t="s">
        <v>1955</v>
      </c>
      <c r="B1909" t="s">
        <v>51</v>
      </c>
      <c r="C1909" t="s">
        <v>1955</v>
      </c>
      <c r="D1909" t="s">
        <v>51</v>
      </c>
      <c r="E1909" t="s">
        <v>1955</v>
      </c>
      <c r="F1909" t="s">
        <v>51</v>
      </c>
      <c r="G1909" t="s">
        <v>1955</v>
      </c>
      <c r="H1909" t="s">
        <v>51</v>
      </c>
    </row>
    <row r="1910" spans="1:8" x14ac:dyDescent="0.35">
      <c r="A1910" t="s">
        <v>1956</v>
      </c>
      <c r="B1910" t="s">
        <v>57</v>
      </c>
      <c r="C1910" t="s">
        <v>1956</v>
      </c>
      <c r="D1910" t="s">
        <v>57</v>
      </c>
      <c r="E1910" t="s">
        <v>1956</v>
      </c>
      <c r="F1910" t="s">
        <v>57</v>
      </c>
      <c r="G1910" t="s">
        <v>1956</v>
      </c>
      <c r="H1910" t="s">
        <v>57</v>
      </c>
    </row>
    <row r="1911" spans="1:8" x14ac:dyDescent="0.35">
      <c r="A1911" t="s">
        <v>1957</v>
      </c>
      <c r="B1911" t="s">
        <v>53</v>
      </c>
      <c r="C1911" t="s">
        <v>1957</v>
      </c>
      <c r="D1911" t="s">
        <v>53</v>
      </c>
      <c r="E1911" t="s">
        <v>1957</v>
      </c>
      <c r="F1911" t="s">
        <v>53</v>
      </c>
      <c r="G1911" t="s">
        <v>1957</v>
      </c>
      <c r="H1911" t="s">
        <v>53</v>
      </c>
    </row>
    <row r="1912" spans="1:8" x14ac:dyDescent="0.35">
      <c r="A1912" t="s">
        <v>1958</v>
      </c>
      <c r="B1912" t="s">
        <v>53</v>
      </c>
      <c r="C1912" t="s">
        <v>1958</v>
      </c>
      <c r="D1912" t="s">
        <v>53</v>
      </c>
      <c r="E1912" t="s">
        <v>1958</v>
      </c>
      <c r="F1912" t="s">
        <v>53</v>
      </c>
      <c r="G1912" t="s">
        <v>1958</v>
      </c>
      <c r="H1912" t="s">
        <v>53</v>
      </c>
    </row>
    <row r="1913" spans="1:8" x14ac:dyDescent="0.35">
      <c r="A1913" t="s">
        <v>1959</v>
      </c>
      <c r="B1913" t="s">
        <v>44</v>
      </c>
      <c r="C1913" t="s">
        <v>1959</v>
      </c>
      <c r="D1913" t="s">
        <v>44</v>
      </c>
      <c r="E1913" t="s">
        <v>1959</v>
      </c>
      <c r="F1913" t="s">
        <v>44</v>
      </c>
      <c r="G1913" t="s">
        <v>1959</v>
      </c>
      <c r="H1913" t="s">
        <v>44</v>
      </c>
    </row>
    <row r="1914" spans="1:8" x14ac:dyDescent="0.35">
      <c r="A1914" t="s">
        <v>1960</v>
      </c>
      <c r="B1914" t="s">
        <v>53</v>
      </c>
      <c r="C1914" t="s">
        <v>1960</v>
      </c>
      <c r="D1914" t="s">
        <v>53</v>
      </c>
      <c r="E1914" t="s">
        <v>1960</v>
      </c>
      <c r="F1914" t="s">
        <v>53</v>
      </c>
      <c r="G1914" t="s">
        <v>1960</v>
      </c>
      <c r="H1914" t="s">
        <v>53</v>
      </c>
    </row>
    <row r="1915" spans="1:8" x14ac:dyDescent="0.35">
      <c r="A1915" t="s">
        <v>1961</v>
      </c>
      <c r="B1915" t="s">
        <v>53</v>
      </c>
      <c r="C1915" t="s">
        <v>1961</v>
      </c>
      <c r="D1915" t="s">
        <v>53</v>
      </c>
      <c r="E1915" t="s">
        <v>1961</v>
      </c>
      <c r="F1915" t="s">
        <v>53</v>
      </c>
      <c r="G1915" t="s">
        <v>1961</v>
      </c>
      <c r="H1915" t="s">
        <v>53</v>
      </c>
    </row>
    <row r="1916" spans="1:8" x14ac:dyDescent="0.35">
      <c r="A1916" t="s">
        <v>1962</v>
      </c>
      <c r="B1916" t="s">
        <v>44</v>
      </c>
      <c r="C1916" t="s">
        <v>1962</v>
      </c>
      <c r="D1916" t="s">
        <v>44</v>
      </c>
      <c r="E1916" t="s">
        <v>1962</v>
      </c>
      <c r="F1916" t="s">
        <v>44</v>
      </c>
      <c r="G1916" t="s">
        <v>1962</v>
      </c>
      <c r="H1916" t="s">
        <v>44</v>
      </c>
    </row>
    <row r="1917" spans="1:8" x14ac:dyDescent="0.35">
      <c r="A1917" t="s">
        <v>1963</v>
      </c>
      <c r="B1917" t="s">
        <v>53</v>
      </c>
      <c r="C1917" t="s">
        <v>1963</v>
      </c>
      <c r="D1917" t="s">
        <v>53</v>
      </c>
      <c r="E1917" t="s">
        <v>1963</v>
      </c>
      <c r="F1917" t="s">
        <v>53</v>
      </c>
      <c r="G1917" t="s">
        <v>1963</v>
      </c>
      <c r="H1917" t="s">
        <v>53</v>
      </c>
    </row>
    <row r="1918" spans="1:8" x14ac:dyDescent="0.35">
      <c r="A1918" t="s">
        <v>1964</v>
      </c>
      <c r="B1918" t="s">
        <v>57</v>
      </c>
      <c r="C1918" t="s">
        <v>1964</v>
      </c>
      <c r="D1918" t="s">
        <v>57</v>
      </c>
      <c r="E1918" t="s">
        <v>1964</v>
      </c>
      <c r="F1918" t="s">
        <v>57</v>
      </c>
      <c r="G1918" t="s">
        <v>1964</v>
      </c>
      <c r="H1918" t="s">
        <v>57</v>
      </c>
    </row>
    <row r="1919" spans="1:8" x14ac:dyDescent="0.35">
      <c r="A1919" t="s">
        <v>1965</v>
      </c>
      <c r="B1919" t="s">
        <v>47</v>
      </c>
      <c r="C1919" t="s">
        <v>1965</v>
      </c>
      <c r="D1919" t="s">
        <v>47</v>
      </c>
      <c r="E1919" t="s">
        <v>1965</v>
      </c>
      <c r="F1919" t="s">
        <v>47</v>
      </c>
      <c r="G1919" t="s">
        <v>1965</v>
      </c>
      <c r="H1919" t="s">
        <v>47</v>
      </c>
    </row>
    <row r="1920" spans="1:8" x14ac:dyDescent="0.35">
      <c r="A1920" t="s">
        <v>1966</v>
      </c>
      <c r="B1920" t="s">
        <v>53</v>
      </c>
      <c r="C1920" t="s">
        <v>1966</v>
      </c>
      <c r="D1920" t="s">
        <v>53</v>
      </c>
      <c r="E1920" t="s">
        <v>1966</v>
      </c>
      <c r="F1920" t="s">
        <v>53</v>
      </c>
      <c r="G1920" t="s">
        <v>1966</v>
      </c>
      <c r="H1920" t="s">
        <v>53</v>
      </c>
    </row>
    <row r="1921" spans="1:8" x14ac:dyDescent="0.35">
      <c r="A1921" t="s">
        <v>1967</v>
      </c>
      <c r="B1921" t="s">
        <v>51</v>
      </c>
      <c r="C1921" t="s">
        <v>1967</v>
      </c>
      <c r="D1921" t="s">
        <v>51</v>
      </c>
      <c r="E1921" t="s">
        <v>1967</v>
      </c>
      <c r="F1921" t="s">
        <v>51</v>
      </c>
      <c r="G1921" t="s">
        <v>1967</v>
      </c>
      <c r="H1921" t="s">
        <v>51</v>
      </c>
    </row>
    <row r="1922" spans="1:8" x14ac:dyDescent="0.35">
      <c r="A1922" t="s">
        <v>1968</v>
      </c>
      <c r="B1922" t="s">
        <v>47</v>
      </c>
      <c r="C1922" t="s">
        <v>1968</v>
      </c>
      <c r="D1922" t="s">
        <v>47</v>
      </c>
      <c r="E1922" t="s">
        <v>1968</v>
      </c>
      <c r="F1922" t="s">
        <v>47</v>
      </c>
      <c r="G1922" t="s">
        <v>1968</v>
      </c>
      <c r="H1922" t="s">
        <v>47</v>
      </c>
    </row>
    <row r="1923" spans="1:8" x14ac:dyDescent="0.35">
      <c r="A1923" t="s">
        <v>1969</v>
      </c>
      <c r="B1923" t="s">
        <v>51</v>
      </c>
      <c r="C1923" t="s">
        <v>1969</v>
      </c>
      <c r="D1923" t="s">
        <v>51</v>
      </c>
      <c r="E1923" t="s">
        <v>1969</v>
      </c>
      <c r="F1923" t="s">
        <v>51</v>
      </c>
      <c r="G1923" t="s">
        <v>1969</v>
      </c>
      <c r="H1923" t="s">
        <v>51</v>
      </c>
    </row>
    <row r="1924" spans="1:8" x14ac:dyDescent="0.35">
      <c r="A1924" t="s">
        <v>1970</v>
      </c>
      <c r="B1924" t="s">
        <v>44</v>
      </c>
      <c r="C1924" t="s">
        <v>1970</v>
      </c>
      <c r="D1924" t="s">
        <v>44</v>
      </c>
      <c r="E1924" t="s">
        <v>1970</v>
      </c>
      <c r="F1924" t="s">
        <v>44</v>
      </c>
      <c r="G1924" t="s">
        <v>1970</v>
      </c>
      <c r="H1924" t="s">
        <v>44</v>
      </c>
    </row>
    <row r="1925" spans="1:8" x14ac:dyDescent="0.35">
      <c r="A1925" t="s">
        <v>1971</v>
      </c>
      <c r="B1925" t="s">
        <v>47</v>
      </c>
      <c r="C1925" t="s">
        <v>1971</v>
      </c>
      <c r="D1925" t="s">
        <v>47</v>
      </c>
      <c r="E1925" t="s">
        <v>1971</v>
      </c>
      <c r="F1925" t="s">
        <v>47</v>
      </c>
      <c r="G1925" t="s">
        <v>1971</v>
      </c>
      <c r="H1925" t="s">
        <v>47</v>
      </c>
    </row>
    <row r="1926" spans="1:8" x14ac:dyDescent="0.35">
      <c r="A1926" t="s">
        <v>1972</v>
      </c>
      <c r="B1926" t="s">
        <v>57</v>
      </c>
      <c r="C1926" t="s">
        <v>1972</v>
      </c>
      <c r="D1926" t="s">
        <v>57</v>
      </c>
      <c r="E1926" t="s">
        <v>1972</v>
      </c>
      <c r="F1926" t="s">
        <v>57</v>
      </c>
      <c r="G1926" t="s">
        <v>1972</v>
      </c>
      <c r="H1926" t="s">
        <v>57</v>
      </c>
    </row>
    <row r="1927" spans="1:8" x14ac:dyDescent="0.35">
      <c r="A1927" t="s">
        <v>1973</v>
      </c>
      <c r="B1927" t="s">
        <v>44</v>
      </c>
      <c r="C1927" t="s">
        <v>1973</v>
      </c>
      <c r="D1927" t="s">
        <v>44</v>
      </c>
      <c r="E1927" t="s">
        <v>1973</v>
      </c>
      <c r="F1927" t="s">
        <v>44</v>
      </c>
      <c r="G1927" t="s">
        <v>1973</v>
      </c>
      <c r="H1927" t="s">
        <v>44</v>
      </c>
    </row>
    <row r="1928" spans="1:8" x14ac:dyDescent="0.35">
      <c r="A1928" t="s">
        <v>1974</v>
      </c>
      <c r="B1928" t="s">
        <v>47</v>
      </c>
      <c r="C1928" t="s">
        <v>1974</v>
      </c>
      <c r="D1928" t="s">
        <v>47</v>
      </c>
      <c r="E1928" t="s">
        <v>1974</v>
      </c>
      <c r="F1928" t="s">
        <v>47</v>
      </c>
      <c r="G1928" t="s">
        <v>1974</v>
      </c>
      <c r="H1928" t="s">
        <v>47</v>
      </c>
    </row>
    <row r="1929" spans="1:8" x14ac:dyDescent="0.35">
      <c r="A1929" t="s">
        <v>1975</v>
      </c>
      <c r="B1929" t="s">
        <v>53</v>
      </c>
      <c r="C1929" t="s">
        <v>1975</v>
      </c>
      <c r="D1929" t="s">
        <v>53</v>
      </c>
      <c r="E1929" t="s">
        <v>1975</v>
      </c>
      <c r="F1929" t="s">
        <v>53</v>
      </c>
      <c r="G1929" t="s">
        <v>1975</v>
      </c>
      <c r="H1929" t="s">
        <v>53</v>
      </c>
    </row>
    <row r="1930" spans="1:8" x14ac:dyDescent="0.35">
      <c r="A1930" t="s">
        <v>1976</v>
      </c>
      <c r="B1930" t="s">
        <v>44</v>
      </c>
      <c r="C1930" t="s">
        <v>1976</v>
      </c>
      <c r="D1930" t="s">
        <v>44</v>
      </c>
      <c r="E1930" t="s">
        <v>1976</v>
      </c>
      <c r="F1930" t="s">
        <v>44</v>
      </c>
      <c r="G1930" t="s">
        <v>1976</v>
      </c>
      <c r="H1930" t="s">
        <v>44</v>
      </c>
    </row>
    <row r="1931" spans="1:8" x14ac:dyDescent="0.35">
      <c r="A1931" t="s">
        <v>1977</v>
      </c>
      <c r="B1931" t="s">
        <v>51</v>
      </c>
      <c r="C1931" t="s">
        <v>1977</v>
      </c>
      <c r="D1931" t="s">
        <v>51</v>
      </c>
      <c r="E1931" t="s">
        <v>1977</v>
      </c>
      <c r="F1931" t="s">
        <v>51</v>
      </c>
      <c r="G1931" t="s">
        <v>1977</v>
      </c>
      <c r="H1931" t="s">
        <v>51</v>
      </c>
    </row>
    <row r="1932" spans="1:8" x14ac:dyDescent="0.35">
      <c r="A1932" t="s">
        <v>1978</v>
      </c>
      <c r="B1932" t="s">
        <v>47</v>
      </c>
      <c r="C1932" t="s">
        <v>1978</v>
      </c>
      <c r="D1932" t="s">
        <v>47</v>
      </c>
      <c r="E1932" t="s">
        <v>1978</v>
      </c>
      <c r="F1932" t="s">
        <v>47</v>
      </c>
      <c r="G1932" t="s">
        <v>1978</v>
      </c>
      <c r="H1932" t="s">
        <v>47</v>
      </c>
    </row>
    <row r="1933" spans="1:8" x14ac:dyDescent="0.35">
      <c r="A1933" t="s">
        <v>1979</v>
      </c>
      <c r="B1933" t="s">
        <v>44</v>
      </c>
      <c r="C1933" t="s">
        <v>1979</v>
      </c>
      <c r="D1933" t="s">
        <v>44</v>
      </c>
      <c r="E1933" t="s">
        <v>1979</v>
      </c>
      <c r="F1933" t="s">
        <v>44</v>
      </c>
      <c r="G1933" t="s">
        <v>1979</v>
      </c>
      <c r="H1933" t="s">
        <v>44</v>
      </c>
    </row>
    <row r="1934" spans="1:8" x14ac:dyDescent="0.35">
      <c r="A1934" t="s">
        <v>1980</v>
      </c>
      <c r="B1934" t="s">
        <v>44</v>
      </c>
      <c r="C1934" t="s">
        <v>1980</v>
      </c>
      <c r="D1934" t="s">
        <v>44</v>
      </c>
      <c r="E1934" t="s">
        <v>1980</v>
      </c>
      <c r="F1934" t="s">
        <v>44</v>
      </c>
      <c r="G1934" t="s">
        <v>1980</v>
      </c>
      <c r="H1934" t="s">
        <v>44</v>
      </c>
    </row>
    <row r="1935" spans="1:8" x14ac:dyDescent="0.35">
      <c r="A1935" t="s">
        <v>1981</v>
      </c>
      <c r="B1935" t="s">
        <v>47</v>
      </c>
      <c r="C1935" t="s">
        <v>1981</v>
      </c>
      <c r="D1935" t="s">
        <v>47</v>
      </c>
      <c r="E1935" t="s">
        <v>1981</v>
      </c>
      <c r="F1935" t="s">
        <v>47</v>
      </c>
      <c r="G1935" t="s">
        <v>1981</v>
      </c>
      <c r="H1935" t="s">
        <v>47</v>
      </c>
    </row>
    <row r="1936" spans="1:8" x14ac:dyDescent="0.35">
      <c r="A1936" t="s">
        <v>1982</v>
      </c>
      <c r="B1936" t="s">
        <v>44</v>
      </c>
      <c r="C1936" t="s">
        <v>1982</v>
      </c>
      <c r="D1936" t="s">
        <v>44</v>
      </c>
      <c r="E1936" t="s">
        <v>1982</v>
      </c>
      <c r="F1936" t="s">
        <v>44</v>
      </c>
      <c r="G1936" t="s">
        <v>1982</v>
      </c>
      <c r="H1936" t="s">
        <v>44</v>
      </c>
    </row>
    <row r="1937" spans="1:8" x14ac:dyDescent="0.35">
      <c r="A1937" t="s">
        <v>1983</v>
      </c>
      <c r="B1937" t="s">
        <v>44</v>
      </c>
      <c r="C1937" t="s">
        <v>1983</v>
      </c>
      <c r="D1937" t="s">
        <v>44</v>
      </c>
      <c r="E1937" t="s">
        <v>1983</v>
      </c>
      <c r="F1937" t="s">
        <v>44</v>
      </c>
      <c r="G1937" t="s">
        <v>1983</v>
      </c>
      <c r="H1937" t="s">
        <v>44</v>
      </c>
    </row>
    <row r="1938" spans="1:8" x14ac:dyDescent="0.35">
      <c r="A1938" t="s">
        <v>1984</v>
      </c>
      <c r="B1938" t="s">
        <v>47</v>
      </c>
      <c r="C1938" t="s">
        <v>1984</v>
      </c>
      <c r="D1938" t="s">
        <v>47</v>
      </c>
      <c r="E1938" t="s">
        <v>1984</v>
      </c>
      <c r="F1938" t="s">
        <v>47</v>
      </c>
      <c r="G1938" t="s">
        <v>1984</v>
      </c>
      <c r="H1938" t="s">
        <v>47</v>
      </c>
    </row>
    <row r="1939" spans="1:8" x14ac:dyDescent="0.35">
      <c r="A1939" t="s">
        <v>1985</v>
      </c>
      <c r="B1939" t="s">
        <v>47</v>
      </c>
      <c r="C1939" t="s">
        <v>1985</v>
      </c>
      <c r="D1939" t="s">
        <v>47</v>
      </c>
      <c r="E1939" t="s">
        <v>1985</v>
      </c>
      <c r="F1939" t="s">
        <v>47</v>
      </c>
      <c r="G1939" t="s">
        <v>1985</v>
      </c>
      <c r="H1939" t="s">
        <v>47</v>
      </c>
    </row>
    <row r="1940" spans="1:8" x14ac:dyDescent="0.35">
      <c r="A1940" t="s">
        <v>1986</v>
      </c>
      <c r="B1940" t="s">
        <v>47</v>
      </c>
      <c r="C1940" t="s">
        <v>1986</v>
      </c>
      <c r="D1940" t="s">
        <v>47</v>
      </c>
      <c r="E1940" t="s">
        <v>1986</v>
      </c>
      <c r="F1940" t="s">
        <v>47</v>
      </c>
      <c r="G1940" t="s">
        <v>1986</v>
      </c>
      <c r="H1940" t="s">
        <v>47</v>
      </c>
    </row>
    <row r="1941" spans="1:8" x14ac:dyDescent="0.35">
      <c r="A1941" t="s">
        <v>1987</v>
      </c>
      <c r="B1941" t="s">
        <v>57</v>
      </c>
      <c r="C1941" t="s">
        <v>1987</v>
      </c>
      <c r="D1941" t="s">
        <v>57</v>
      </c>
      <c r="E1941" t="s">
        <v>1987</v>
      </c>
      <c r="F1941" t="s">
        <v>57</v>
      </c>
      <c r="G1941" t="s">
        <v>1987</v>
      </c>
      <c r="H1941" t="s">
        <v>57</v>
      </c>
    </row>
    <row r="1942" spans="1:8" x14ac:dyDescent="0.35">
      <c r="A1942" t="s">
        <v>1988</v>
      </c>
      <c r="B1942" t="s">
        <v>44</v>
      </c>
      <c r="C1942" t="s">
        <v>1988</v>
      </c>
      <c r="D1942" t="s">
        <v>44</v>
      </c>
      <c r="E1942" t="s">
        <v>1988</v>
      </c>
      <c r="F1942" t="s">
        <v>44</v>
      </c>
      <c r="G1942" t="s">
        <v>1988</v>
      </c>
      <c r="H1942" t="s">
        <v>44</v>
      </c>
    </row>
    <row r="1943" spans="1:8" x14ac:dyDescent="0.35">
      <c r="A1943" t="s">
        <v>1989</v>
      </c>
      <c r="B1943" t="s">
        <v>53</v>
      </c>
      <c r="C1943" t="s">
        <v>1989</v>
      </c>
      <c r="D1943" t="s">
        <v>53</v>
      </c>
      <c r="E1943" t="s">
        <v>1989</v>
      </c>
      <c r="F1943" t="s">
        <v>53</v>
      </c>
      <c r="G1943" t="s">
        <v>1989</v>
      </c>
      <c r="H1943" t="s">
        <v>53</v>
      </c>
    </row>
    <row r="1944" spans="1:8" x14ac:dyDescent="0.35">
      <c r="A1944" t="s">
        <v>1990</v>
      </c>
      <c r="B1944" t="s">
        <v>47</v>
      </c>
      <c r="C1944" t="s">
        <v>1990</v>
      </c>
      <c r="D1944" t="s">
        <v>47</v>
      </c>
      <c r="E1944" t="s">
        <v>1990</v>
      </c>
      <c r="F1944" t="s">
        <v>47</v>
      </c>
      <c r="G1944" t="s">
        <v>1990</v>
      </c>
      <c r="H1944" t="s">
        <v>47</v>
      </c>
    </row>
    <row r="1945" spans="1:8" x14ac:dyDescent="0.35">
      <c r="A1945" t="s">
        <v>1991</v>
      </c>
      <c r="B1945" t="s">
        <v>51</v>
      </c>
      <c r="C1945" t="s">
        <v>1991</v>
      </c>
      <c r="D1945" t="s">
        <v>51</v>
      </c>
      <c r="E1945" t="s">
        <v>1991</v>
      </c>
      <c r="F1945" t="s">
        <v>51</v>
      </c>
      <c r="G1945" t="s">
        <v>1991</v>
      </c>
      <c r="H1945" t="s">
        <v>51</v>
      </c>
    </row>
    <row r="1946" spans="1:8" x14ac:dyDescent="0.35">
      <c r="A1946" t="s">
        <v>1992</v>
      </c>
      <c r="B1946" t="s">
        <v>44</v>
      </c>
      <c r="C1946" t="s">
        <v>1992</v>
      </c>
      <c r="D1946" t="s">
        <v>44</v>
      </c>
      <c r="E1946" t="s">
        <v>1992</v>
      </c>
      <c r="F1946" t="s">
        <v>44</v>
      </c>
      <c r="G1946" t="s">
        <v>1992</v>
      </c>
      <c r="H1946" t="s">
        <v>44</v>
      </c>
    </row>
    <row r="1947" spans="1:8" x14ac:dyDescent="0.35">
      <c r="A1947" t="s">
        <v>1993</v>
      </c>
      <c r="B1947" t="s">
        <v>44</v>
      </c>
      <c r="C1947" t="s">
        <v>1993</v>
      </c>
      <c r="D1947" t="s">
        <v>44</v>
      </c>
      <c r="E1947" t="s">
        <v>1993</v>
      </c>
      <c r="F1947" t="s">
        <v>44</v>
      </c>
      <c r="G1947" t="s">
        <v>1993</v>
      </c>
      <c r="H1947" t="s">
        <v>44</v>
      </c>
    </row>
    <row r="1948" spans="1:8" x14ac:dyDescent="0.35">
      <c r="A1948" t="s">
        <v>1994</v>
      </c>
      <c r="B1948" t="s">
        <v>47</v>
      </c>
      <c r="C1948" t="s">
        <v>1994</v>
      </c>
      <c r="D1948" t="s">
        <v>47</v>
      </c>
      <c r="E1948" t="s">
        <v>1994</v>
      </c>
      <c r="F1948" t="s">
        <v>47</v>
      </c>
      <c r="G1948" t="s">
        <v>1994</v>
      </c>
      <c r="H1948" t="s">
        <v>47</v>
      </c>
    </row>
    <row r="1949" spans="1:8" x14ac:dyDescent="0.35">
      <c r="A1949" t="s">
        <v>1995</v>
      </c>
      <c r="B1949" t="s">
        <v>47</v>
      </c>
      <c r="C1949" t="s">
        <v>1995</v>
      </c>
      <c r="D1949" t="s">
        <v>47</v>
      </c>
      <c r="E1949" t="s">
        <v>1995</v>
      </c>
      <c r="F1949" t="s">
        <v>47</v>
      </c>
      <c r="G1949" t="s">
        <v>1995</v>
      </c>
      <c r="H1949" t="s">
        <v>47</v>
      </c>
    </row>
    <row r="1950" spans="1:8" x14ac:dyDescent="0.35">
      <c r="A1950" t="s">
        <v>1996</v>
      </c>
      <c r="B1950" t="s">
        <v>51</v>
      </c>
      <c r="C1950" t="s">
        <v>1996</v>
      </c>
      <c r="D1950" t="s">
        <v>51</v>
      </c>
      <c r="E1950" t="s">
        <v>1996</v>
      </c>
      <c r="F1950" t="s">
        <v>51</v>
      </c>
      <c r="G1950" t="s">
        <v>1996</v>
      </c>
      <c r="H1950" t="s">
        <v>51</v>
      </c>
    </row>
    <row r="1951" spans="1:8" x14ac:dyDescent="0.35">
      <c r="A1951" t="s">
        <v>1997</v>
      </c>
      <c r="B1951" t="s">
        <v>47</v>
      </c>
      <c r="C1951" t="s">
        <v>1997</v>
      </c>
      <c r="D1951" t="s">
        <v>47</v>
      </c>
      <c r="E1951" t="s">
        <v>1997</v>
      </c>
      <c r="F1951" t="s">
        <v>47</v>
      </c>
      <c r="G1951" t="s">
        <v>1997</v>
      </c>
      <c r="H1951" t="s">
        <v>47</v>
      </c>
    </row>
    <row r="1952" spans="1:8" x14ac:dyDescent="0.35">
      <c r="A1952" t="s">
        <v>1998</v>
      </c>
      <c r="B1952" t="s">
        <v>44</v>
      </c>
      <c r="C1952" t="s">
        <v>1998</v>
      </c>
      <c r="D1952" t="s">
        <v>44</v>
      </c>
      <c r="E1952" t="s">
        <v>1998</v>
      </c>
      <c r="F1952" t="s">
        <v>44</v>
      </c>
      <c r="G1952" t="s">
        <v>1998</v>
      </c>
      <c r="H1952" t="s">
        <v>44</v>
      </c>
    </row>
    <row r="1953" spans="1:8" x14ac:dyDescent="0.35">
      <c r="A1953" t="s">
        <v>1999</v>
      </c>
      <c r="B1953" t="s">
        <v>44</v>
      </c>
      <c r="C1953" t="s">
        <v>1999</v>
      </c>
      <c r="D1953" t="s">
        <v>44</v>
      </c>
      <c r="E1953" t="s">
        <v>1999</v>
      </c>
      <c r="F1953" t="s">
        <v>44</v>
      </c>
      <c r="G1953" t="s">
        <v>1999</v>
      </c>
      <c r="H1953" t="s">
        <v>44</v>
      </c>
    </row>
    <row r="1954" spans="1:8" x14ac:dyDescent="0.35">
      <c r="A1954" t="s">
        <v>2000</v>
      </c>
      <c r="B1954" t="s">
        <v>57</v>
      </c>
      <c r="C1954" t="s">
        <v>2000</v>
      </c>
      <c r="D1954" t="s">
        <v>57</v>
      </c>
      <c r="E1954" t="s">
        <v>2000</v>
      </c>
      <c r="F1954" t="s">
        <v>57</v>
      </c>
      <c r="G1954" t="s">
        <v>2000</v>
      </c>
      <c r="H1954" t="s">
        <v>57</v>
      </c>
    </row>
    <row r="1955" spans="1:8" x14ac:dyDescent="0.35">
      <c r="A1955" t="s">
        <v>2001</v>
      </c>
      <c r="B1955" t="s">
        <v>47</v>
      </c>
      <c r="C1955" t="s">
        <v>2001</v>
      </c>
      <c r="D1955" t="s">
        <v>47</v>
      </c>
      <c r="E1955" t="s">
        <v>2001</v>
      </c>
      <c r="F1955" t="s">
        <v>47</v>
      </c>
      <c r="G1955" t="s">
        <v>2001</v>
      </c>
      <c r="H1955" t="s">
        <v>47</v>
      </c>
    </row>
    <row r="1956" spans="1:8" x14ac:dyDescent="0.35">
      <c r="A1956" t="s">
        <v>2002</v>
      </c>
      <c r="B1956" t="s">
        <v>51</v>
      </c>
      <c r="C1956" t="s">
        <v>2002</v>
      </c>
      <c r="D1956" t="s">
        <v>51</v>
      </c>
      <c r="E1956" t="s">
        <v>2002</v>
      </c>
      <c r="F1956" t="s">
        <v>51</v>
      </c>
      <c r="G1956" t="s">
        <v>2002</v>
      </c>
      <c r="H1956" t="s">
        <v>51</v>
      </c>
    </row>
    <row r="1957" spans="1:8" x14ac:dyDescent="0.35">
      <c r="A1957" t="s">
        <v>2003</v>
      </c>
      <c r="B1957" t="s">
        <v>44</v>
      </c>
      <c r="C1957" t="s">
        <v>2003</v>
      </c>
      <c r="D1957" t="s">
        <v>44</v>
      </c>
      <c r="E1957" t="s">
        <v>2003</v>
      </c>
      <c r="F1957" t="s">
        <v>44</v>
      </c>
      <c r="G1957" t="s">
        <v>2003</v>
      </c>
      <c r="H1957" t="s">
        <v>44</v>
      </c>
    </row>
    <row r="1958" spans="1:8" x14ac:dyDescent="0.35">
      <c r="A1958" t="s">
        <v>2004</v>
      </c>
      <c r="B1958" t="s">
        <v>51</v>
      </c>
      <c r="C1958" t="s">
        <v>2004</v>
      </c>
      <c r="D1958" t="s">
        <v>51</v>
      </c>
      <c r="E1958" t="s">
        <v>2004</v>
      </c>
      <c r="F1958" t="s">
        <v>51</v>
      </c>
      <c r="G1958" t="s">
        <v>2004</v>
      </c>
      <c r="H1958" t="s">
        <v>51</v>
      </c>
    </row>
    <row r="1959" spans="1:8" x14ac:dyDescent="0.35">
      <c r="A1959" t="s">
        <v>2005</v>
      </c>
      <c r="B1959" t="s">
        <v>51</v>
      </c>
      <c r="C1959" t="s">
        <v>2005</v>
      </c>
      <c r="D1959" t="s">
        <v>51</v>
      </c>
      <c r="E1959" t="s">
        <v>2005</v>
      </c>
      <c r="F1959" t="s">
        <v>51</v>
      </c>
      <c r="G1959" t="s">
        <v>2005</v>
      </c>
      <c r="H1959" t="s">
        <v>51</v>
      </c>
    </row>
    <row r="1960" spans="1:8" x14ac:dyDescent="0.35">
      <c r="A1960" t="s">
        <v>2006</v>
      </c>
      <c r="B1960" t="s">
        <v>47</v>
      </c>
      <c r="C1960" t="s">
        <v>2006</v>
      </c>
      <c r="D1960" t="s">
        <v>47</v>
      </c>
      <c r="E1960" t="s">
        <v>2006</v>
      </c>
      <c r="F1960" t="s">
        <v>47</v>
      </c>
      <c r="G1960" t="s">
        <v>2006</v>
      </c>
      <c r="H1960" t="s">
        <v>47</v>
      </c>
    </row>
    <row r="1961" spans="1:8" x14ac:dyDescent="0.35">
      <c r="A1961" t="s">
        <v>2007</v>
      </c>
      <c r="B1961" t="s">
        <v>47</v>
      </c>
      <c r="C1961" t="s">
        <v>2007</v>
      </c>
      <c r="D1961" t="s">
        <v>47</v>
      </c>
      <c r="E1961" t="s">
        <v>2007</v>
      </c>
      <c r="F1961" t="s">
        <v>47</v>
      </c>
      <c r="G1961" t="s">
        <v>2007</v>
      </c>
      <c r="H1961" t="s">
        <v>47</v>
      </c>
    </row>
    <row r="1962" spans="1:8" x14ac:dyDescent="0.35">
      <c r="A1962" t="s">
        <v>2008</v>
      </c>
      <c r="B1962" t="s">
        <v>53</v>
      </c>
      <c r="C1962" t="s">
        <v>2008</v>
      </c>
      <c r="D1962" t="s">
        <v>53</v>
      </c>
      <c r="E1962" t="s">
        <v>2008</v>
      </c>
      <c r="F1962" t="s">
        <v>53</v>
      </c>
      <c r="G1962" t="s">
        <v>2008</v>
      </c>
      <c r="H1962" t="s">
        <v>53</v>
      </c>
    </row>
    <row r="1963" spans="1:8" x14ac:dyDescent="0.35">
      <c r="A1963" t="s">
        <v>2009</v>
      </c>
      <c r="B1963" t="s">
        <v>57</v>
      </c>
      <c r="C1963" t="s">
        <v>2009</v>
      </c>
      <c r="D1963" t="s">
        <v>57</v>
      </c>
      <c r="E1963" t="s">
        <v>2009</v>
      </c>
      <c r="F1963" t="s">
        <v>57</v>
      </c>
      <c r="G1963" t="s">
        <v>2009</v>
      </c>
      <c r="H1963" t="s">
        <v>57</v>
      </c>
    </row>
    <row r="1964" spans="1:8" x14ac:dyDescent="0.35">
      <c r="A1964" t="s">
        <v>2010</v>
      </c>
      <c r="B1964" t="s">
        <v>47</v>
      </c>
      <c r="C1964" t="s">
        <v>2010</v>
      </c>
      <c r="D1964" t="s">
        <v>47</v>
      </c>
      <c r="E1964" t="s">
        <v>2010</v>
      </c>
      <c r="F1964" t="s">
        <v>47</v>
      </c>
      <c r="G1964" t="s">
        <v>2010</v>
      </c>
      <c r="H1964" t="s">
        <v>47</v>
      </c>
    </row>
    <row r="1965" spans="1:8" x14ac:dyDescent="0.35">
      <c r="A1965" t="s">
        <v>2011</v>
      </c>
      <c r="B1965" t="s">
        <v>47</v>
      </c>
      <c r="C1965" t="s">
        <v>2011</v>
      </c>
      <c r="D1965" t="s">
        <v>47</v>
      </c>
      <c r="E1965" t="s">
        <v>2011</v>
      </c>
      <c r="F1965" t="s">
        <v>47</v>
      </c>
      <c r="G1965" t="s">
        <v>2011</v>
      </c>
      <c r="H1965" t="s">
        <v>47</v>
      </c>
    </row>
    <row r="1966" spans="1:8" x14ac:dyDescent="0.35">
      <c r="A1966" t="s">
        <v>2012</v>
      </c>
      <c r="B1966" t="s">
        <v>44</v>
      </c>
      <c r="C1966" t="s">
        <v>2012</v>
      </c>
      <c r="D1966" t="s">
        <v>44</v>
      </c>
      <c r="E1966" t="s">
        <v>2012</v>
      </c>
      <c r="F1966" t="s">
        <v>44</v>
      </c>
      <c r="G1966" t="s">
        <v>2012</v>
      </c>
      <c r="H1966" t="s">
        <v>44</v>
      </c>
    </row>
    <row r="1967" spans="1:8" x14ac:dyDescent="0.35">
      <c r="A1967" t="s">
        <v>2013</v>
      </c>
      <c r="B1967" t="s">
        <v>44</v>
      </c>
      <c r="C1967" t="s">
        <v>2013</v>
      </c>
      <c r="D1967" t="s">
        <v>44</v>
      </c>
      <c r="E1967" t="s">
        <v>2013</v>
      </c>
      <c r="F1967" t="s">
        <v>44</v>
      </c>
      <c r="G1967" t="s">
        <v>2013</v>
      </c>
      <c r="H1967" t="s">
        <v>44</v>
      </c>
    </row>
    <row r="1968" spans="1:8" x14ac:dyDescent="0.35">
      <c r="A1968" t="s">
        <v>2014</v>
      </c>
      <c r="B1968" t="s">
        <v>44</v>
      </c>
      <c r="C1968" t="s">
        <v>2014</v>
      </c>
      <c r="D1968" t="s">
        <v>44</v>
      </c>
      <c r="E1968" t="s">
        <v>2014</v>
      </c>
      <c r="F1968" t="s">
        <v>44</v>
      </c>
      <c r="G1968" t="s">
        <v>2014</v>
      </c>
      <c r="H1968" t="s">
        <v>44</v>
      </c>
    </row>
    <row r="1969" spans="1:8" x14ac:dyDescent="0.35">
      <c r="A1969" t="s">
        <v>2015</v>
      </c>
      <c r="B1969" t="s">
        <v>44</v>
      </c>
      <c r="C1969" t="s">
        <v>2015</v>
      </c>
      <c r="D1969" t="s">
        <v>44</v>
      </c>
      <c r="E1969" t="s">
        <v>2015</v>
      </c>
      <c r="F1969" t="s">
        <v>44</v>
      </c>
      <c r="G1969" t="s">
        <v>2015</v>
      </c>
      <c r="H1969" t="s">
        <v>44</v>
      </c>
    </row>
    <row r="1970" spans="1:8" x14ac:dyDescent="0.35">
      <c r="A1970" t="s">
        <v>2016</v>
      </c>
      <c r="B1970" t="s">
        <v>53</v>
      </c>
      <c r="C1970" t="s">
        <v>2016</v>
      </c>
      <c r="D1970" t="s">
        <v>53</v>
      </c>
      <c r="E1970" t="s">
        <v>2016</v>
      </c>
      <c r="F1970" t="s">
        <v>53</v>
      </c>
      <c r="G1970" t="s">
        <v>2016</v>
      </c>
      <c r="H1970" t="s">
        <v>53</v>
      </c>
    </row>
    <row r="1971" spans="1:8" x14ac:dyDescent="0.35">
      <c r="A1971" t="s">
        <v>2017</v>
      </c>
      <c r="B1971" t="s">
        <v>57</v>
      </c>
      <c r="C1971" t="s">
        <v>2017</v>
      </c>
      <c r="D1971" t="s">
        <v>57</v>
      </c>
      <c r="E1971" t="s">
        <v>2017</v>
      </c>
      <c r="F1971" t="s">
        <v>57</v>
      </c>
      <c r="G1971" t="s">
        <v>2017</v>
      </c>
      <c r="H1971" t="s">
        <v>57</v>
      </c>
    </row>
    <row r="1972" spans="1:8" x14ac:dyDescent="0.35">
      <c r="A1972" t="s">
        <v>2018</v>
      </c>
      <c r="B1972" t="s">
        <v>53</v>
      </c>
      <c r="C1972" t="s">
        <v>2018</v>
      </c>
      <c r="D1972" t="s">
        <v>53</v>
      </c>
      <c r="E1972" t="s">
        <v>2018</v>
      </c>
      <c r="F1972" t="s">
        <v>53</v>
      </c>
      <c r="G1972" t="s">
        <v>2018</v>
      </c>
      <c r="H1972" t="s">
        <v>53</v>
      </c>
    </row>
    <row r="1973" spans="1:8" x14ac:dyDescent="0.35">
      <c r="A1973" t="s">
        <v>2019</v>
      </c>
      <c r="B1973" t="s">
        <v>51</v>
      </c>
      <c r="C1973" t="s">
        <v>2019</v>
      </c>
      <c r="D1973" t="s">
        <v>51</v>
      </c>
      <c r="E1973" t="s">
        <v>2019</v>
      </c>
      <c r="F1973" t="s">
        <v>51</v>
      </c>
      <c r="G1973" t="s">
        <v>2019</v>
      </c>
      <c r="H1973" t="s">
        <v>51</v>
      </c>
    </row>
    <row r="1974" spans="1:8" x14ac:dyDescent="0.35">
      <c r="A1974" t="s">
        <v>2020</v>
      </c>
      <c r="B1974" t="s">
        <v>51</v>
      </c>
      <c r="C1974" t="s">
        <v>2020</v>
      </c>
      <c r="D1974" t="s">
        <v>51</v>
      </c>
      <c r="E1974" t="s">
        <v>2020</v>
      </c>
      <c r="F1974" t="s">
        <v>51</v>
      </c>
      <c r="G1974" t="s">
        <v>2020</v>
      </c>
      <c r="H1974" t="s">
        <v>51</v>
      </c>
    </row>
    <row r="1975" spans="1:8" x14ac:dyDescent="0.35">
      <c r="A1975" t="s">
        <v>2021</v>
      </c>
      <c r="B1975" t="s">
        <v>57</v>
      </c>
      <c r="C1975" t="s">
        <v>2021</v>
      </c>
      <c r="D1975" t="s">
        <v>57</v>
      </c>
      <c r="E1975" t="s">
        <v>2021</v>
      </c>
      <c r="F1975" t="s">
        <v>57</v>
      </c>
      <c r="G1975" t="s">
        <v>2021</v>
      </c>
      <c r="H1975" t="s">
        <v>57</v>
      </c>
    </row>
    <row r="1976" spans="1:8" x14ac:dyDescent="0.35">
      <c r="A1976" t="s">
        <v>2022</v>
      </c>
      <c r="B1976" t="s">
        <v>44</v>
      </c>
      <c r="C1976" t="s">
        <v>2022</v>
      </c>
      <c r="D1976" t="s">
        <v>44</v>
      </c>
      <c r="E1976" t="s">
        <v>2022</v>
      </c>
      <c r="F1976" t="s">
        <v>44</v>
      </c>
      <c r="G1976" t="s">
        <v>2022</v>
      </c>
      <c r="H1976" t="s">
        <v>44</v>
      </c>
    </row>
    <row r="1977" spans="1:8" x14ac:dyDescent="0.35">
      <c r="A1977" t="s">
        <v>2023</v>
      </c>
      <c r="B1977" t="s">
        <v>47</v>
      </c>
      <c r="C1977" t="s">
        <v>2023</v>
      </c>
      <c r="D1977" t="s">
        <v>47</v>
      </c>
      <c r="E1977" t="s">
        <v>2023</v>
      </c>
      <c r="F1977" t="s">
        <v>47</v>
      </c>
      <c r="G1977" t="s">
        <v>2023</v>
      </c>
      <c r="H1977" t="s">
        <v>47</v>
      </c>
    </row>
    <row r="1978" spans="1:8" x14ac:dyDescent="0.35">
      <c r="A1978" t="s">
        <v>2024</v>
      </c>
      <c r="B1978" t="s">
        <v>44</v>
      </c>
      <c r="C1978" t="s">
        <v>2024</v>
      </c>
      <c r="D1978" t="s">
        <v>44</v>
      </c>
      <c r="E1978" t="s">
        <v>2024</v>
      </c>
      <c r="F1978" t="s">
        <v>44</v>
      </c>
      <c r="G1978" t="s">
        <v>2024</v>
      </c>
      <c r="H1978" t="s">
        <v>44</v>
      </c>
    </row>
    <row r="1979" spans="1:8" x14ac:dyDescent="0.35">
      <c r="A1979" t="s">
        <v>2025</v>
      </c>
      <c r="B1979" t="s">
        <v>51</v>
      </c>
      <c r="C1979" t="s">
        <v>2025</v>
      </c>
      <c r="D1979" t="s">
        <v>51</v>
      </c>
      <c r="E1979" t="s">
        <v>2025</v>
      </c>
      <c r="F1979" t="s">
        <v>51</v>
      </c>
      <c r="G1979" t="s">
        <v>2025</v>
      </c>
      <c r="H1979" t="s">
        <v>51</v>
      </c>
    </row>
    <row r="1980" spans="1:8" x14ac:dyDescent="0.35">
      <c r="A1980" t="s">
        <v>2026</v>
      </c>
      <c r="B1980" t="s">
        <v>51</v>
      </c>
      <c r="C1980" t="s">
        <v>2026</v>
      </c>
      <c r="D1980" t="s">
        <v>51</v>
      </c>
      <c r="E1980" t="s">
        <v>2026</v>
      </c>
      <c r="F1980" t="s">
        <v>51</v>
      </c>
      <c r="G1980" t="s">
        <v>2026</v>
      </c>
      <c r="H1980" t="s">
        <v>51</v>
      </c>
    </row>
    <row r="1981" spans="1:8" x14ac:dyDescent="0.35">
      <c r="A1981" t="s">
        <v>2027</v>
      </c>
      <c r="B1981" t="s">
        <v>51</v>
      </c>
      <c r="C1981" t="s">
        <v>2027</v>
      </c>
      <c r="D1981" t="s">
        <v>51</v>
      </c>
      <c r="E1981" t="s">
        <v>2027</v>
      </c>
      <c r="F1981" t="s">
        <v>51</v>
      </c>
      <c r="G1981" t="s">
        <v>2027</v>
      </c>
      <c r="H1981" t="s">
        <v>51</v>
      </c>
    </row>
    <row r="1982" spans="1:8" x14ac:dyDescent="0.35">
      <c r="A1982" t="s">
        <v>2028</v>
      </c>
      <c r="B1982" t="s">
        <v>47</v>
      </c>
      <c r="C1982" t="s">
        <v>2028</v>
      </c>
      <c r="D1982" t="s">
        <v>47</v>
      </c>
      <c r="E1982" t="s">
        <v>2028</v>
      </c>
      <c r="F1982" t="s">
        <v>47</v>
      </c>
      <c r="G1982" t="s">
        <v>2028</v>
      </c>
      <c r="H1982" t="s">
        <v>47</v>
      </c>
    </row>
    <row r="1983" spans="1:8" x14ac:dyDescent="0.35">
      <c r="A1983" t="s">
        <v>2029</v>
      </c>
      <c r="B1983" t="s">
        <v>44</v>
      </c>
      <c r="C1983" t="s">
        <v>2029</v>
      </c>
      <c r="D1983" t="s">
        <v>44</v>
      </c>
      <c r="E1983" t="s">
        <v>2029</v>
      </c>
      <c r="F1983" t="s">
        <v>44</v>
      </c>
      <c r="G1983" t="s">
        <v>2029</v>
      </c>
      <c r="H1983" t="s">
        <v>44</v>
      </c>
    </row>
    <row r="1984" spans="1:8" x14ac:dyDescent="0.35">
      <c r="A1984" t="s">
        <v>2030</v>
      </c>
      <c r="B1984" t="s">
        <v>47</v>
      </c>
      <c r="C1984" t="s">
        <v>2030</v>
      </c>
      <c r="D1984" t="s">
        <v>47</v>
      </c>
      <c r="E1984" t="s">
        <v>2030</v>
      </c>
      <c r="F1984" t="s">
        <v>47</v>
      </c>
      <c r="G1984" t="s">
        <v>2030</v>
      </c>
      <c r="H1984" t="s">
        <v>47</v>
      </c>
    </row>
    <row r="1985" spans="1:8" x14ac:dyDescent="0.35">
      <c r="A1985" t="s">
        <v>2031</v>
      </c>
      <c r="B1985" t="s">
        <v>51</v>
      </c>
      <c r="C1985" t="s">
        <v>2031</v>
      </c>
      <c r="D1985" t="s">
        <v>51</v>
      </c>
      <c r="E1985" t="s">
        <v>2031</v>
      </c>
      <c r="F1985" t="s">
        <v>51</v>
      </c>
      <c r="G1985" t="s">
        <v>2031</v>
      </c>
      <c r="H1985" t="s">
        <v>51</v>
      </c>
    </row>
    <row r="1986" spans="1:8" x14ac:dyDescent="0.35">
      <c r="A1986" t="s">
        <v>2032</v>
      </c>
      <c r="B1986" t="s">
        <v>47</v>
      </c>
      <c r="C1986" t="s">
        <v>2032</v>
      </c>
      <c r="D1986" t="s">
        <v>47</v>
      </c>
      <c r="E1986" t="s">
        <v>2032</v>
      </c>
      <c r="F1986" t="s">
        <v>47</v>
      </c>
      <c r="G1986" t="s">
        <v>2032</v>
      </c>
      <c r="H1986" t="s">
        <v>47</v>
      </c>
    </row>
    <row r="1987" spans="1:8" x14ac:dyDescent="0.35">
      <c r="A1987" t="s">
        <v>2033</v>
      </c>
      <c r="B1987" t="s">
        <v>47</v>
      </c>
      <c r="C1987" t="s">
        <v>2033</v>
      </c>
      <c r="D1987" t="s">
        <v>47</v>
      </c>
      <c r="E1987" t="s">
        <v>2033</v>
      </c>
      <c r="F1987" t="s">
        <v>47</v>
      </c>
      <c r="G1987" t="s">
        <v>2033</v>
      </c>
      <c r="H1987" t="s">
        <v>47</v>
      </c>
    </row>
    <row r="1988" spans="1:8" x14ac:dyDescent="0.35">
      <c r="A1988" t="s">
        <v>2034</v>
      </c>
      <c r="B1988" t="s">
        <v>53</v>
      </c>
      <c r="C1988" t="s">
        <v>2034</v>
      </c>
      <c r="D1988" t="s">
        <v>53</v>
      </c>
      <c r="E1988" t="s">
        <v>2034</v>
      </c>
      <c r="F1988" t="s">
        <v>53</v>
      </c>
      <c r="G1988" t="s">
        <v>2034</v>
      </c>
      <c r="H1988" t="s">
        <v>53</v>
      </c>
    </row>
    <row r="1989" spans="1:8" x14ac:dyDescent="0.35">
      <c r="A1989" t="s">
        <v>2035</v>
      </c>
      <c r="B1989" t="s">
        <v>57</v>
      </c>
      <c r="C1989" t="s">
        <v>2035</v>
      </c>
      <c r="D1989" t="s">
        <v>57</v>
      </c>
      <c r="E1989" t="s">
        <v>2035</v>
      </c>
      <c r="F1989" t="s">
        <v>57</v>
      </c>
      <c r="G1989" t="s">
        <v>2035</v>
      </c>
      <c r="H1989" t="s">
        <v>57</v>
      </c>
    </row>
    <row r="1990" spans="1:8" x14ac:dyDescent="0.35">
      <c r="A1990" t="s">
        <v>2036</v>
      </c>
      <c r="B1990" t="s">
        <v>47</v>
      </c>
      <c r="C1990" t="s">
        <v>2036</v>
      </c>
      <c r="D1990" t="s">
        <v>47</v>
      </c>
      <c r="E1990" t="s">
        <v>2036</v>
      </c>
      <c r="F1990" t="s">
        <v>47</v>
      </c>
      <c r="G1990" t="s">
        <v>2036</v>
      </c>
      <c r="H1990" t="s">
        <v>47</v>
      </c>
    </row>
    <row r="1991" spans="1:8" x14ac:dyDescent="0.35">
      <c r="A1991" t="s">
        <v>2037</v>
      </c>
      <c r="B1991" t="s">
        <v>51</v>
      </c>
      <c r="C1991" t="s">
        <v>2037</v>
      </c>
      <c r="D1991" t="s">
        <v>51</v>
      </c>
      <c r="E1991" t="s">
        <v>2037</v>
      </c>
      <c r="F1991" t="s">
        <v>51</v>
      </c>
      <c r="G1991" t="s">
        <v>2037</v>
      </c>
      <c r="H1991" t="s">
        <v>51</v>
      </c>
    </row>
    <row r="1992" spans="1:8" x14ac:dyDescent="0.35">
      <c r="A1992" t="s">
        <v>2038</v>
      </c>
      <c r="B1992" t="s">
        <v>47</v>
      </c>
      <c r="C1992" t="s">
        <v>2038</v>
      </c>
      <c r="D1992" t="s">
        <v>47</v>
      </c>
      <c r="E1992" t="s">
        <v>2038</v>
      </c>
      <c r="F1992" t="s">
        <v>47</v>
      </c>
      <c r="G1992" t="s">
        <v>2038</v>
      </c>
      <c r="H1992" t="s">
        <v>47</v>
      </c>
    </row>
    <row r="1993" spans="1:8" x14ac:dyDescent="0.35">
      <c r="A1993" t="s">
        <v>2039</v>
      </c>
      <c r="B1993" t="s">
        <v>47</v>
      </c>
      <c r="C1993" t="s">
        <v>2039</v>
      </c>
      <c r="D1993" t="s">
        <v>47</v>
      </c>
      <c r="E1993" t="s">
        <v>2039</v>
      </c>
      <c r="F1993" t="s">
        <v>47</v>
      </c>
      <c r="G1993" t="s">
        <v>2039</v>
      </c>
      <c r="H1993" t="s">
        <v>47</v>
      </c>
    </row>
    <row r="1994" spans="1:8" x14ac:dyDescent="0.35">
      <c r="A1994" t="s">
        <v>2040</v>
      </c>
      <c r="B1994" t="s">
        <v>47</v>
      </c>
      <c r="C1994" t="s">
        <v>2040</v>
      </c>
      <c r="D1994" t="s">
        <v>47</v>
      </c>
      <c r="E1994" t="s">
        <v>2040</v>
      </c>
      <c r="F1994" t="s">
        <v>47</v>
      </c>
      <c r="G1994" t="s">
        <v>2040</v>
      </c>
      <c r="H1994" t="s">
        <v>47</v>
      </c>
    </row>
    <row r="1995" spans="1:8" x14ac:dyDescent="0.35">
      <c r="A1995" t="s">
        <v>2041</v>
      </c>
      <c r="B1995" t="s">
        <v>47</v>
      </c>
      <c r="C1995" t="s">
        <v>2041</v>
      </c>
      <c r="D1995" t="s">
        <v>47</v>
      </c>
      <c r="E1995" t="s">
        <v>2041</v>
      </c>
      <c r="F1995" t="s">
        <v>47</v>
      </c>
      <c r="G1995" t="s">
        <v>2041</v>
      </c>
      <c r="H1995" t="s">
        <v>47</v>
      </c>
    </row>
    <row r="1996" spans="1:8" x14ac:dyDescent="0.35">
      <c r="A1996" t="s">
        <v>2042</v>
      </c>
      <c r="B1996" t="s">
        <v>51</v>
      </c>
      <c r="C1996" t="s">
        <v>2042</v>
      </c>
      <c r="D1996" t="s">
        <v>51</v>
      </c>
      <c r="E1996" t="s">
        <v>2042</v>
      </c>
      <c r="F1996" t="s">
        <v>51</v>
      </c>
      <c r="G1996" t="s">
        <v>2042</v>
      </c>
      <c r="H1996" t="s">
        <v>51</v>
      </c>
    </row>
    <row r="1997" spans="1:8" x14ac:dyDescent="0.35">
      <c r="A1997" t="s">
        <v>2043</v>
      </c>
      <c r="B1997" t="s">
        <v>51</v>
      </c>
      <c r="C1997" t="s">
        <v>2043</v>
      </c>
      <c r="D1997" t="s">
        <v>51</v>
      </c>
      <c r="E1997" t="s">
        <v>2043</v>
      </c>
      <c r="F1997" t="s">
        <v>51</v>
      </c>
      <c r="G1997" t="s">
        <v>2043</v>
      </c>
      <c r="H1997" t="s">
        <v>51</v>
      </c>
    </row>
    <row r="1998" spans="1:8" x14ac:dyDescent="0.35">
      <c r="A1998" t="s">
        <v>2044</v>
      </c>
      <c r="B1998" t="s">
        <v>47</v>
      </c>
      <c r="C1998" t="s">
        <v>2044</v>
      </c>
      <c r="D1998" t="s">
        <v>47</v>
      </c>
      <c r="E1998" t="s">
        <v>2044</v>
      </c>
      <c r="F1998" t="s">
        <v>47</v>
      </c>
      <c r="G1998" t="s">
        <v>2044</v>
      </c>
      <c r="H1998" t="s">
        <v>47</v>
      </c>
    </row>
    <row r="1999" spans="1:8" x14ac:dyDescent="0.35">
      <c r="A1999" t="s">
        <v>2045</v>
      </c>
      <c r="B1999" t="s">
        <v>44</v>
      </c>
      <c r="C1999" t="s">
        <v>2045</v>
      </c>
      <c r="D1999" t="s">
        <v>44</v>
      </c>
      <c r="E1999" t="s">
        <v>2045</v>
      </c>
      <c r="F1999" t="s">
        <v>44</v>
      </c>
      <c r="G1999" t="s">
        <v>2045</v>
      </c>
      <c r="H1999" t="s">
        <v>44</v>
      </c>
    </row>
    <row r="2000" spans="1:8" x14ac:dyDescent="0.35">
      <c r="A2000" t="s">
        <v>2046</v>
      </c>
      <c r="B2000" t="s">
        <v>57</v>
      </c>
      <c r="C2000" t="s">
        <v>2046</v>
      </c>
      <c r="D2000" t="s">
        <v>57</v>
      </c>
      <c r="E2000" t="s">
        <v>2046</v>
      </c>
      <c r="F2000" t="s">
        <v>57</v>
      </c>
      <c r="G2000" t="s">
        <v>2046</v>
      </c>
      <c r="H2000" t="s">
        <v>57</v>
      </c>
    </row>
    <row r="2001" spans="1:8" x14ac:dyDescent="0.35">
      <c r="A2001" t="s">
        <v>2047</v>
      </c>
      <c r="B2001" t="s">
        <v>44</v>
      </c>
      <c r="C2001" t="s">
        <v>2047</v>
      </c>
      <c r="D2001" t="s">
        <v>44</v>
      </c>
      <c r="E2001" t="s">
        <v>2047</v>
      </c>
      <c r="F2001" t="s">
        <v>44</v>
      </c>
      <c r="G2001" t="s">
        <v>2047</v>
      </c>
      <c r="H2001" t="s">
        <v>44</v>
      </c>
    </row>
    <row r="2002" spans="1:8" x14ac:dyDescent="0.35">
      <c r="A2002" t="s">
        <v>2048</v>
      </c>
      <c r="B2002" t="s">
        <v>47</v>
      </c>
      <c r="C2002" t="s">
        <v>2048</v>
      </c>
      <c r="D2002" t="s">
        <v>47</v>
      </c>
      <c r="E2002" t="s">
        <v>2048</v>
      </c>
      <c r="F2002" t="s">
        <v>47</v>
      </c>
      <c r="G2002" t="s">
        <v>2048</v>
      </c>
      <c r="H2002" t="s">
        <v>47</v>
      </c>
    </row>
    <row r="2003" spans="1:8" x14ac:dyDescent="0.35">
      <c r="A2003" t="s">
        <v>2049</v>
      </c>
      <c r="B2003" t="s">
        <v>44</v>
      </c>
      <c r="C2003" t="s">
        <v>2049</v>
      </c>
      <c r="D2003" t="s">
        <v>44</v>
      </c>
      <c r="E2003" t="s">
        <v>2049</v>
      </c>
      <c r="F2003" t="s">
        <v>44</v>
      </c>
      <c r="G2003" t="s">
        <v>2049</v>
      </c>
      <c r="H2003" t="s">
        <v>44</v>
      </c>
    </row>
    <row r="2004" spans="1:8" x14ac:dyDescent="0.35">
      <c r="A2004" t="s">
        <v>2050</v>
      </c>
      <c r="B2004" t="s">
        <v>51</v>
      </c>
      <c r="C2004" t="s">
        <v>2050</v>
      </c>
      <c r="D2004" t="s">
        <v>51</v>
      </c>
      <c r="E2004" t="s">
        <v>2050</v>
      </c>
      <c r="F2004" t="s">
        <v>51</v>
      </c>
      <c r="G2004" t="s">
        <v>2050</v>
      </c>
      <c r="H2004" t="s">
        <v>51</v>
      </c>
    </row>
    <row r="2005" spans="1:8" x14ac:dyDescent="0.35">
      <c r="A2005" t="s">
        <v>2051</v>
      </c>
      <c r="B2005" t="s">
        <v>44</v>
      </c>
      <c r="C2005" t="s">
        <v>2051</v>
      </c>
      <c r="D2005" t="s">
        <v>44</v>
      </c>
      <c r="E2005" t="s">
        <v>2051</v>
      </c>
      <c r="F2005" t="s">
        <v>44</v>
      </c>
      <c r="G2005" t="s">
        <v>2051</v>
      </c>
      <c r="H2005" t="s">
        <v>44</v>
      </c>
    </row>
    <row r="2006" spans="1:8" x14ac:dyDescent="0.35">
      <c r="A2006" t="s">
        <v>2052</v>
      </c>
      <c r="B2006" t="s">
        <v>44</v>
      </c>
      <c r="C2006" t="s">
        <v>2052</v>
      </c>
      <c r="D2006" t="s">
        <v>44</v>
      </c>
      <c r="E2006" t="s">
        <v>2052</v>
      </c>
      <c r="F2006" t="s">
        <v>44</v>
      </c>
      <c r="G2006" t="s">
        <v>2052</v>
      </c>
      <c r="H2006" t="s">
        <v>44</v>
      </c>
    </row>
    <row r="2007" spans="1:8" x14ac:dyDescent="0.35">
      <c r="A2007" t="s">
        <v>2053</v>
      </c>
      <c r="B2007" t="s">
        <v>57</v>
      </c>
      <c r="C2007" t="s">
        <v>2053</v>
      </c>
      <c r="D2007" t="s">
        <v>57</v>
      </c>
      <c r="E2007" t="s">
        <v>2053</v>
      </c>
      <c r="F2007" t="s">
        <v>57</v>
      </c>
      <c r="G2007" t="s">
        <v>2053</v>
      </c>
      <c r="H2007" t="s">
        <v>57</v>
      </c>
    </row>
    <row r="2008" spans="1:8" x14ac:dyDescent="0.35">
      <c r="A2008" t="s">
        <v>2054</v>
      </c>
      <c r="B2008" t="s">
        <v>51</v>
      </c>
      <c r="C2008" t="s">
        <v>2054</v>
      </c>
      <c r="D2008" t="s">
        <v>51</v>
      </c>
      <c r="E2008" t="s">
        <v>2054</v>
      </c>
      <c r="F2008" t="s">
        <v>51</v>
      </c>
      <c r="G2008" t="s">
        <v>2054</v>
      </c>
      <c r="H2008" t="s">
        <v>51</v>
      </c>
    </row>
    <row r="2009" spans="1:8" x14ac:dyDescent="0.35">
      <c r="A2009" t="s">
        <v>2055</v>
      </c>
      <c r="B2009" t="s">
        <v>47</v>
      </c>
      <c r="C2009" t="s">
        <v>2055</v>
      </c>
      <c r="D2009" t="s">
        <v>47</v>
      </c>
      <c r="E2009" t="s">
        <v>2055</v>
      </c>
      <c r="F2009" t="s">
        <v>47</v>
      </c>
      <c r="G2009" t="s">
        <v>2055</v>
      </c>
      <c r="H2009" t="s">
        <v>47</v>
      </c>
    </row>
    <row r="2010" spans="1:8" x14ac:dyDescent="0.35">
      <c r="A2010" t="s">
        <v>2056</v>
      </c>
      <c r="B2010" t="s">
        <v>44</v>
      </c>
      <c r="C2010" t="s">
        <v>2056</v>
      </c>
      <c r="D2010" t="s">
        <v>44</v>
      </c>
      <c r="E2010" t="s">
        <v>2056</v>
      </c>
      <c r="F2010" t="s">
        <v>44</v>
      </c>
      <c r="G2010" t="s">
        <v>2056</v>
      </c>
      <c r="H2010" t="s">
        <v>44</v>
      </c>
    </row>
    <row r="2011" spans="1:8" x14ac:dyDescent="0.35">
      <c r="A2011" t="s">
        <v>2057</v>
      </c>
      <c r="B2011" t="s">
        <v>57</v>
      </c>
      <c r="C2011" t="s">
        <v>2057</v>
      </c>
      <c r="D2011" t="s">
        <v>57</v>
      </c>
      <c r="E2011" t="s">
        <v>2057</v>
      </c>
      <c r="F2011" t="s">
        <v>57</v>
      </c>
      <c r="G2011" t="s">
        <v>2057</v>
      </c>
      <c r="H2011" t="s">
        <v>57</v>
      </c>
    </row>
    <row r="2012" spans="1:8" x14ac:dyDescent="0.35">
      <c r="A2012" t="s">
        <v>2058</v>
      </c>
      <c r="B2012" t="s">
        <v>44</v>
      </c>
      <c r="C2012" t="s">
        <v>2058</v>
      </c>
      <c r="D2012" t="s">
        <v>44</v>
      </c>
      <c r="E2012" t="s">
        <v>2058</v>
      </c>
      <c r="F2012" t="s">
        <v>44</v>
      </c>
      <c r="G2012" t="s">
        <v>2058</v>
      </c>
      <c r="H2012" t="s">
        <v>44</v>
      </c>
    </row>
    <row r="2013" spans="1:8" x14ac:dyDescent="0.35">
      <c r="A2013" t="s">
        <v>2059</v>
      </c>
      <c r="B2013" t="s">
        <v>44</v>
      </c>
      <c r="C2013" t="s">
        <v>2059</v>
      </c>
      <c r="D2013" t="s">
        <v>44</v>
      </c>
      <c r="E2013" t="s">
        <v>2059</v>
      </c>
      <c r="F2013" t="s">
        <v>44</v>
      </c>
      <c r="G2013" t="s">
        <v>2059</v>
      </c>
      <c r="H2013" t="s">
        <v>44</v>
      </c>
    </row>
    <row r="2014" spans="1:8" x14ac:dyDescent="0.35">
      <c r="A2014" t="s">
        <v>2060</v>
      </c>
      <c r="B2014" t="s">
        <v>51</v>
      </c>
      <c r="C2014" t="s">
        <v>2060</v>
      </c>
      <c r="D2014" t="s">
        <v>51</v>
      </c>
      <c r="E2014" t="s">
        <v>2060</v>
      </c>
      <c r="F2014" t="s">
        <v>51</v>
      </c>
      <c r="G2014" t="s">
        <v>2060</v>
      </c>
      <c r="H2014" t="s">
        <v>51</v>
      </c>
    </row>
    <row r="2015" spans="1:8" x14ac:dyDescent="0.35">
      <c r="A2015" t="s">
        <v>2061</v>
      </c>
      <c r="B2015" t="s">
        <v>44</v>
      </c>
      <c r="C2015" t="s">
        <v>2061</v>
      </c>
      <c r="D2015" t="s">
        <v>44</v>
      </c>
      <c r="E2015" t="s">
        <v>2061</v>
      </c>
      <c r="F2015" t="s">
        <v>44</v>
      </c>
      <c r="G2015" t="s">
        <v>2061</v>
      </c>
      <c r="H2015" t="s">
        <v>44</v>
      </c>
    </row>
    <row r="2016" spans="1:8" x14ac:dyDescent="0.35">
      <c r="A2016" t="s">
        <v>2062</v>
      </c>
      <c r="B2016" t="s">
        <v>51</v>
      </c>
      <c r="C2016" t="s">
        <v>2062</v>
      </c>
      <c r="D2016" t="s">
        <v>51</v>
      </c>
      <c r="E2016" t="s">
        <v>2062</v>
      </c>
      <c r="F2016" t="s">
        <v>51</v>
      </c>
      <c r="G2016" t="s">
        <v>2062</v>
      </c>
      <c r="H2016" t="s">
        <v>51</v>
      </c>
    </row>
    <row r="2017" spans="1:8" x14ac:dyDescent="0.35">
      <c r="A2017" t="s">
        <v>2063</v>
      </c>
      <c r="B2017" t="s">
        <v>51</v>
      </c>
      <c r="C2017" t="s">
        <v>2063</v>
      </c>
      <c r="D2017" t="s">
        <v>51</v>
      </c>
      <c r="E2017" t="s">
        <v>2063</v>
      </c>
      <c r="F2017" t="s">
        <v>51</v>
      </c>
      <c r="G2017" t="s">
        <v>2063</v>
      </c>
      <c r="H2017" t="s">
        <v>51</v>
      </c>
    </row>
    <row r="2018" spans="1:8" x14ac:dyDescent="0.35">
      <c r="A2018" t="s">
        <v>2064</v>
      </c>
      <c r="B2018" t="s">
        <v>44</v>
      </c>
      <c r="C2018" t="s">
        <v>2064</v>
      </c>
      <c r="D2018" t="s">
        <v>44</v>
      </c>
      <c r="E2018" t="s">
        <v>2064</v>
      </c>
      <c r="F2018" t="s">
        <v>44</v>
      </c>
      <c r="G2018" t="s">
        <v>2064</v>
      </c>
      <c r="H2018" t="s">
        <v>44</v>
      </c>
    </row>
    <row r="2019" spans="1:8" x14ac:dyDescent="0.35">
      <c r="A2019" t="s">
        <v>2065</v>
      </c>
      <c r="B2019" t="s">
        <v>57</v>
      </c>
      <c r="C2019" t="s">
        <v>2065</v>
      </c>
      <c r="D2019" t="s">
        <v>57</v>
      </c>
      <c r="E2019" t="s">
        <v>2065</v>
      </c>
      <c r="F2019" t="s">
        <v>57</v>
      </c>
      <c r="G2019" t="s">
        <v>2065</v>
      </c>
      <c r="H2019" t="s">
        <v>57</v>
      </c>
    </row>
    <row r="2020" spans="1:8" x14ac:dyDescent="0.35">
      <c r="A2020" t="s">
        <v>2066</v>
      </c>
      <c r="B2020" t="s">
        <v>44</v>
      </c>
      <c r="C2020" t="s">
        <v>2066</v>
      </c>
      <c r="D2020" t="s">
        <v>44</v>
      </c>
      <c r="E2020" t="s">
        <v>2066</v>
      </c>
      <c r="F2020" t="s">
        <v>44</v>
      </c>
      <c r="G2020" t="s">
        <v>2066</v>
      </c>
      <c r="H2020" t="s">
        <v>44</v>
      </c>
    </row>
    <row r="2021" spans="1:8" x14ac:dyDescent="0.35">
      <c r="A2021" t="s">
        <v>2067</v>
      </c>
      <c r="B2021" t="s">
        <v>51</v>
      </c>
      <c r="C2021" t="s">
        <v>2067</v>
      </c>
      <c r="D2021" t="s">
        <v>51</v>
      </c>
      <c r="E2021" t="s">
        <v>2067</v>
      </c>
      <c r="F2021" t="s">
        <v>51</v>
      </c>
      <c r="G2021" t="s">
        <v>2067</v>
      </c>
      <c r="H2021" t="s">
        <v>51</v>
      </c>
    </row>
    <row r="2022" spans="1:8" x14ac:dyDescent="0.35">
      <c r="A2022" t="s">
        <v>2068</v>
      </c>
      <c r="B2022" t="s">
        <v>47</v>
      </c>
      <c r="C2022" t="s">
        <v>2068</v>
      </c>
      <c r="D2022" t="s">
        <v>47</v>
      </c>
      <c r="E2022" t="s">
        <v>2068</v>
      </c>
      <c r="F2022" t="s">
        <v>47</v>
      </c>
      <c r="G2022" t="s">
        <v>2068</v>
      </c>
      <c r="H2022" t="s">
        <v>47</v>
      </c>
    </row>
    <row r="2023" spans="1:8" x14ac:dyDescent="0.35">
      <c r="A2023" t="s">
        <v>2069</v>
      </c>
      <c r="B2023" t="s">
        <v>51</v>
      </c>
      <c r="C2023" t="s">
        <v>2069</v>
      </c>
      <c r="D2023" t="s">
        <v>51</v>
      </c>
      <c r="E2023" t="s">
        <v>2069</v>
      </c>
      <c r="F2023" t="s">
        <v>51</v>
      </c>
      <c r="G2023" t="s">
        <v>2069</v>
      </c>
      <c r="H2023" t="s">
        <v>51</v>
      </c>
    </row>
    <row r="2024" spans="1:8" x14ac:dyDescent="0.35">
      <c r="A2024" t="s">
        <v>2070</v>
      </c>
      <c r="B2024" t="s">
        <v>51</v>
      </c>
      <c r="C2024" t="s">
        <v>2070</v>
      </c>
      <c r="D2024" t="s">
        <v>51</v>
      </c>
      <c r="E2024" t="s">
        <v>2070</v>
      </c>
      <c r="F2024" t="s">
        <v>51</v>
      </c>
      <c r="G2024" t="s">
        <v>2070</v>
      </c>
      <c r="H2024" t="s">
        <v>51</v>
      </c>
    </row>
    <row r="2025" spans="1:8" x14ac:dyDescent="0.35">
      <c r="A2025" t="s">
        <v>2071</v>
      </c>
      <c r="B2025" t="s">
        <v>44</v>
      </c>
      <c r="C2025" t="s">
        <v>2071</v>
      </c>
      <c r="D2025" t="s">
        <v>44</v>
      </c>
      <c r="E2025" t="s">
        <v>2071</v>
      </c>
      <c r="F2025" t="s">
        <v>44</v>
      </c>
      <c r="G2025" t="s">
        <v>2071</v>
      </c>
      <c r="H2025" t="s">
        <v>44</v>
      </c>
    </row>
    <row r="2026" spans="1:8" x14ac:dyDescent="0.35">
      <c r="A2026" t="s">
        <v>2072</v>
      </c>
      <c r="B2026" t="s">
        <v>53</v>
      </c>
      <c r="C2026" t="s">
        <v>2072</v>
      </c>
      <c r="D2026" t="s">
        <v>53</v>
      </c>
      <c r="E2026" t="s">
        <v>2072</v>
      </c>
      <c r="F2026" t="s">
        <v>53</v>
      </c>
      <c r="G2026" t="s">
        <v>2072</v>
      </c>
      <c r="H2026" t="s">
        <v>53</v>
      </c>
    </row>
    <row r="2027" spans="1:8" x14ac:dyDescent="0.35">
      <c r="A2027" t="s">
        <v>2073</v>
      </c>
      <c r="B2027" t="s">
        <v>51</v>
      </c>
      <c r="C2027" t="s">
        <v>2073</v>
      </c>
      <c r="D2027" t="s">
        <v>51</v>
      </c>
      <c r="E2027" t="s">
        <v>2073</v>
      </c>
      <c r="F2027" t="s">
        <v>51</v>
      </c>
      <c r="G2027" t="s">
        <v>2073</v>
      </c>
      <c r="H2027" t="s">
        <v>51</v>
      </c>
    </row>
    <row r="2028" spans="1:8" x14ac:dyDescent="0.35">
      <c r="A2028" t="s">
        <v>2074</v>
      </c>
      <c r="B2028" t="s">
        <v>44</v>
      </c>
      <c r="C2028" t="s">
        <v>2074</v>
      </c>
      <c r="D2028" t="s">
        <v>44</v>
      </c>
      <c r="E2028" t="s">
        <v>2074</v>
      </c>
      <c r="F2028" t="s">
        <v>44</v>
      </c>
      <c r="G2028" t="s">
        <v>2074</v>
      </c>
      <c r="H2028" t="s">
        <v>44</v>
      </c>
    </row>
    <row r="2029" spans="1:8" x14ac:dyDescent="0.35">
      <c r="A2029" t="s">
        <v>2075</v>
      </c>
      <c r="B2029" t="s">
        <v>53</v>
      </c>
      <c r="C2029" t="s">
        <v>2075</v>
      </c>
      <c r="D2029" t="s">
        <v>53</v>
      </c>
      <c r="E2029" t="s">
        <v>2075</v>
      </c>
      <c r="F2029" t="s">
        <v>53</v>
      </c>
      <c r="G2029" t="s">
        <v>2075</v>
      </c>
      <c r="H2029" t="s">
        <v>53</v>
      </c>
    </row>
    <row r="2030" spans="1:8" x14ac:dyDescent="0.35">
      <c r="A2030" t="s">
        <v>2076</v>
      </c>
      <c r="B2030" t="s">
        <v>47</v>
      </c>
      <c r="C2030" t="s">
        <v>2076</v>
      </c>
      <c r="D2030" t="s">
        <v>47</v>
      </c>
      <c r="E2030" t="s">
        <v>2076</v>
      </c>
      <c r="F2030" t="s">
        <v>47</v>
      </c>
      <c r="G2030" t="s">
        <v>2076</v>
      </c>
      <c r="H2030" t="s">
        <v>47</v>
      </c>
    </row>
    <row r="2031" spans="1:8" x14ac:dyDescent="0.35">
      <c r="A2031" t="s">
        <v>2077</v>
      </c>
      <c r="B2031" t="s">
        <v>51</v>
      </c>
      <c r="C2031" t="s">
        <v>2077</v>
      </c>
      <c r="D2031" t="s">
        <v>51</v>
      </c>
      <c r="E2031" t="s">
        <v>2077</v>
      </c>
      <c r="F2031" t="s">
        <v>51</v>
      </c>
      <c r="G2031" t="s">
        <v>2077</v>
      </c>
      <c r="H2031" t="s">
        <v>51</v>
      </c>
    </row>
    <row r="2032" spans="1:8" x14ac:dyDescent="0.35">
      <c r="A2032" t="s">
        <v>2078</v>
      </c>
      <c r="B2032" t="s">
        <v>51</v>
      </c>
      <c r="C2032" t="s">
        <v>2078</v>
      </c>
      <c r="D2032" t="s">
        <v>51</v>
      </c>
      <c r="E2032" t="s">
        <v>2078</v>
      </c>
      <c r="F2032" t="s">
        <v>51</v>
      </c>
      <c r="G2032" t="s">
        <v>2078</v>
      </c>
      <c r="H2032" t="s">
        <v>51</v>
      </c>
    </row>
    <row r="2033" spans="1:8" x14ac:dyDescent="0.35">
      <c r="A2033" t="s">
        <v>2079</v>
      </c>
      <c r="B2033" t="s">
        <v>44</v>
      </c>
      <c r="C2033" t="s">
        <v>2079</v>
      </c>
      <c r="D2033" t="s">
        <v>44</v>
      </c>
      <c r="E2033" t="s">
        <v>2079</v>
      </c>
      <c r="F2033" t="s">
        <v>44</v>
      </c>
      <c r="G2033" t="s">
        <v>2079</v>
      </c>
      <c r="H2033" t="s">
        <v>44</v>
      </c>
    </row>
    <row r="2034" spans="1:8" x14ac:dyDescent="0.35">
      <c r="A2034" t="s">
        <v>2080</v>
      </c>
      <c r="B2034" t="s">
        <v>47</v>
      </c>
      <c r="C2034" t="s">
        <v>2080</v>
      </c>
      <c r="D2034" t="s">
        <v>47</v>
      </c>
      <c r="E2034" t="s">
        <v>2080</v>
      </c>
      <c r="F2034" t="s">
        <v>47</v>
      </c>
      <c r="G2034" t="s">
        <v>2080</v>
      </c>
      <c r="H2034" t="s">
        <v>47</v>
      </c>
    </row>
    <row r="2035" spans="1:8" x14ac:dyDescent="0.35">
      <c r="A2035" t="s">
        <v>2081</v>
      </c>
      <c r="B2035" t="s">
        <v>44</v>
      </c>
      <c r="C2035" t="s">
        <v>2081</v>
      </c>
      <c r="D2035" t="s">
        <v>44</v>
      </c>
      <c r="E2035" t="s">
        <v>2081</v>
      </c>
      <c r="F2035" t="s">
        <v>44</v>
      </c>
      <c r="G2035" t="s">
        <v>2081</v>
      </c>
      <c r="H2035" t="s">
        <v>44</v>
      </c>
    </row>
    <row r="2036" spans="1:8" x14ac:dyDescent="0.35">
      <c r="A2036" t="s">
        <v>2082</v>
      </c>
      <c r="B2036" t="s">
        <v>44</v>
      </c>
      <c r="C2036" t="s">
        <v>2082</v>
      </c>
      <c r="D2036" t="s">
        <v>44</v>
      </c>
      <c r="E2036" t="s">
        <v>2082</v>
      </c>
      <c r="F2036" t="s">
        <v>44</v>
      </c>
      <c r="G2036" t="s">
        <v>2082</v>
      </c>
      <c r="H2036" t="s">
        <v>44</v>
      </c>
    </row>
    <row r="2037" spans="1:8" x14ac:dyDescent="0.35">
      <c r="A2037" t="s">
        <v>2083</v>
      </c>
      <c r="B2037" t="s">
        <v>51</v>
      </c>
      <c r="C2037" t="s">
        <v>2083</v>
      </c>
      <c r="D2037" t="s">
        <v>51</v>
      </c>
      <c r="E2037" t="s">
        <v>2083</v>
      </c>
      <c r="F2037" t="s">
        <v>51</v>
      </c>
      <c r="G2037" t="s">
        <v>2083</v>
      </c>
      <c r="H2037" t="s">
        <v>51</v>
      </c>
    </row>
    <row r="2038" spans="1:8" x14ac:dyDescent="0.35">
      <c r="A2038" t="s">
        <v>2084</v>
      </c>
      <c r="B2038" t="s">
        <v>47</v>
      </c>
      <c r="C2038" t="s">
        <v>2084</v>
      </c>
      <c r="D2038" t="s">
        <v>47</v>
      </c>
      <c r="E2038" t="s">
        <v>2084</v>
      </c>
      <c r="F2038" t="s">
        <v>47</v>
      </c>
      <c r="G2038" t="s">
        <v>2084</v>
      </c>
      <c r="H2038" t="s">
        <v>47</v>
      </c>
    </row>
    <row r="2039" spans="1:8" x14ac:dyDescent="0.35">
      <c r="A2039" t="s">
        <v>2085</v>
      </c>
      <c r="B2039" t="s">
        <v>47</v>
      </c>
      <c r="C2039" t="s">
        <v>2085</v>
      </c>
      <c r="D2039" t="s">
        <v>47</v>
      </c>
      <c r="E2039" t="s">
        <v>2085</v>
      </c>
      <c r="F2039" t="s">
        <v>47</v>
      </c>
      <c r="G2039" t="s">
        <v>2085</v>
      </c>
      <c r="H2039" t="s">
        <v>47</v>
      </c>
    </row>
    <row r="2040" spans="1:8" x14ac:dyDescent="0.35">
      <c r="A2040" t="s">
        <v>2086</v>
      </c>
      <c r="B2040" t="s">
        <v>53</v>
      </c>
      <c r="C2040" t="s">
        <v>2086</v>
      </c>
      <c r="D2040" t="s">
        <v>53</v>
      </c>
      <c r="E2040" t="s">
        <v>2086</v>
      </c>
      <c r="F2040" t="s">
        <v>53</v>
      </c>
      <c r="G2040" t="s">
        <v>2086</v>
      </c>
      <c r="H2040" t="s">
        <v>53</v>
      </c>
    </row>
    <row r="2041" spans="1:8" x14ac:dyDescent="0.35">
      <c r="A2041" t="s">
        <v>2087</v>
      </c>
      <c r="B2041" t="s">
        <v>51</v>
      </c>
      <c r="C2041" t="s">
        <v>2087</v>
      </c>
      <c r="D2041" t="s">
        <v>51</v>
      </c>
      <c r="E2041" t="s">
        <v>2087</v>
      </c>
      <c r="F2041" t="s">
        <v>51</v>
      </c>
      <c r="G2041" t="s">
        <v>2087</v>
      </c>
      <c r="H2041" t="s">
        <v>51</v>
      </c>
    </row>
    <row r="2042" spans="1:8" x14ac:dyDescent="0.35">
      <c r="A2042" t="s">
        <v>2088</v>
      </c>
      <c r="B2042" t="s">
        <v>44</v>
      </c>
      <c r="C2042" t="s">
        <v>2088</v>
      </c>
      <c r="D2042" t="s">
        <v>44</v>
      </c>
      <c r="E2042" t="s">
        <v>2088</v>
      </c>
      <c r="F2042" t="s">
        <v>44</v>
      </c>
      <c r="G2042" t="s">
        <v>2088</v>
      </c>
      <c r="H2042" t="s">
        <v>44</v>
      </c>
    </row>
    <row r="2043" spans="1:8" x14ac:dyDescent="0.35">
      <c r="A2043" t="s">
        <v>2089</v>
      </c>
      <c r="B2043" t="s">
        <v>53</v>
      </c>
      <c r="C2043" t="s">
        <v>2089</v>
      </c>
      <c r="D2043" t="s">
        <v>53</v>
      </c>
      <c r="E2043" t="s">
        <v>2089</v>
      </c>
      <c r="F2043" t="s">
        <v>53</v>
      </c>
      <c r="G2043" t="s">
        <v>2089</v>
      </c>
      <c r="H2043" t="s">
        <v>53</v>
      </c>
    </row>
    <row r="2044" spans="1:8" x14ac:dyDescent="0.35">
      <c r="A2044" t="s">
        <v>2090</v>
      </c>
      <c r="B2044" t="s">
        <v>47</v>
      </c>
      <c r="C2044" t="s">
        <v>2090</v>
      </c>
      <c r="D2044" t="s">
        <v>47</v>
      </c>
      <c r="E2044" t="s">
        <v>2090</v>
      </c>
      <c r="F2044" t="s">
        <v>47</v>
      </c>
      <c r="G2044" t="s">
        <v>2090</v>
      </c>
      <c r="H2044" t="s">
        <v>47</v>
      </c>
    </row>
    <row r="2045" spans="1:8" x14ac:dyDescent="0.35">
      <c r="A2045" t="s">
        <v>2091</v>
      </c>
      <c r="B2045" t="s">
        <v>44</v>
      </c>
      <c r="C2045" t="s">
        <v>2091</v>
      </c>
      <c r="D2045" t="s">
        <v>44</v>
      </c>
      <c r="E2045" t="s">
        <v>2091</v>
      </c>
      <c r="F2045" t="s">
        <v>44</v>
      </c>
      <c r="G2045" t="s">
        <v>2091</v>
      </c>
      <c r="H2045" t="s">
        <v>44</v>
      </c>
    </row>
    <row r="2046" spans="1:8" x14ac:dyDescent="0.35">
      <c r="A2046" t="s">
        <v>2092</v>
      </c>
      <c r="B2046" t="s">
        <v>51</v>
      </c>
      <c r="C2046" t="s">
        <v>2092</v>
      </c>
      <c r="D2046" t="s">
        <v>51</v>
      </c>
      <c r="E2046" t="s">
        <v>2092</v>
      </c>
      <c r="F2046" t="s">
        <v>51</v>
      </c>
      <c r="G2046" t="s">
        <v>2092</v>
      </c>
      <c r="H2046" t="s">
        <v>51</v>
      </c>
    </row>
    <row r="2047" spans="1:8" x14ac:dyDescent="0.35">
      <c r="A2047" t="s">
        <v>2093</v>
      </c>
      <c r="B2047" t="s">
        <v>44</v>
      </c>
      <c r="C2047" t="s">
        <v>2093</v>
      </c>
      <c r="D2047" t="s">
        <v>44</v>
      </c>
      <c r="E2047" t="s">
        <v>2093</v>
      </c>
      <c r="F2047" t="s">
        <v>44</v>
      </c>
      <c r="G2047" t="s">
        <v>2093</v>
      </c>
      <c r="H2047" t="s">
        <v>44</v>
      </c>
    </row>
    <row r="2048" spans="1:8" x14ac:dyDescent="0.35">
      <c r="A2048" t="s">
        <v>2094</v>
      </c>
      <c r="B2048" t="s">
        <v>44</v>
      </c>
      <c r="C2048" t="s">
        <v>2094</v>
      </c>
      <c r="D2048" t="s">
        <v>44</v>
      </c>
      <c r="E2048" t="s">
        <v>2094</v>
      </c>
      <c r="F2048" t="s">
        <v>44</v>
      </c>
      <c r="G2048" t="s">
        <v>2094</v>
      </c>
      <c r="H2048" t="s">
        <v>44</v>
      </c>
    </row>
    <row r="2049" spans="1:8" x14ac:dyDescent="0.35">
      <c r="A2049" t="s">
        <v>2095</v>
      </c>
      <c r="B2049" t="s">
        <v>51</v>
      </c>
      <c r="C2049" t="s">
        <v>2095</v>
      </c>
      <c r="D2049" t="s">
        <v>51</v>
      </c>
      <c r="E2049" t="s">
        <v>2095</v>
      </c>
      <c r="F2049" t="s">
        <v>51</v>
      </c>
      <c r="G2049" t="s">
        <v>2095</v>
      </c>
      <c r="H2049" t="s">
        <v>51</v>
      </c>
    </row>
    <row r="2050" spans="1:8" x14ac:dyDescent="0.35">
      <c r="A2050" t="s">
        <v>2096</v>
      </c>
      <c r="B2050" t="s">
        <v>44</v>
      </c>
      <c r="C2050" t="s">
        <v>2096</v>
      </c>
      <c r="D2050" t="s">
        <v>44</v>
      </c>
      <c r="E2050" t="s">
        <v>2096</v>
      </c>
      <c r="F2050" t="s">
        <v>44</v>
      </c>
      <c r="G2050" t="s">
        <v>2096</v>
      </c>
      <c r="H2050" t="s">
        <v>44</v>
      </c>
    </row>
    <row r="2051" spans="1:8" x14ac:dyDescent="0.35">
      <c r="A2051" t="s">
        <v>2097</v>
      </c>
      <c r="B2051" t="s">
        <v>51</v>
      </c>
      <c r="C2051" t="s">
        <v>2097</v>
      </c>
      <c r="D2051" t="s">
        <v>51</v>
      </c>
      <c r="E2051" t="s">
        <v>2097</v>
      </c>
      <c r="F2051" t="s">
        <v>51</v>
      </c>
      <c r="G2051" t="s">
        <v>2097</v>
      </c>
      <c r="H2051" t="s">
        <v>51</v>
      </c>
    </row>
    <row r="2052" spans="1:8" x14ac:dyDescent="0.35">
      <c r="A2052" t="s">
        <v>2098</v>
      </c>
      <c r="B2052" t="s">
        <v>44</v>
      </c>
      <c r="C2052" t="s">
        <v>2098</v>
      </c>
      <c r="D2052" t="s">
        <v>44</v>
      </c>
      <c r="E2052" t="s">
        <v>2098</v>
      </c>
      <c r="F2052" t="s">
        <v>44</v>
      </c>
      <c r="G2052" t="s">
        <v>2098</v>
      </c>
      <c r="H2052" t="s">
        <v>44</v>
      </c>
    </row>
    <row r="2053" spans="1:8" x14ac:dyDescent="0.35">
      <c r="A2053" t="s">
        <v>2099</v>
      </c>
      <c r="B2053" t="s">
        <v>44</v>
      </c>
      <c r="C2053" t="s">
        <v>2099</v>
      </c>
      <c r="D2053" t="s">
        <v>44</v>
      </c>
      <c r="E2053" t="s">
        <v>2099</v>
      </c>
      <c r="F2053" t="s">
        <v>44</v>
      </c>
      <c r="G2053" t="s">
        <v>2099</v>
      </c>
      <c r="H2053" t="s">
        <v>44</v>
      </c>
    </row>
    <row r="2054" spans="1:8" x14ac:dyDescent="0.35">
      <c r="A2054" t="s">
        <v>2100</v>
      </c>
      <c r="B2054" t="s">
        <v>47</v>
      </c>
      <c r="C2054" t="s">
        <v>2100</v>
      </c>
      <c r="D2054" t="s">
        <v>47</v>
      </c>
      <c r="E2054" t="s">
        <v>2100</v>
      </c>
      <c r="F2054" t="s">
        <v>47</v>
      </c>
      <c r="G2054" t="s">
        <v>2100</v>
      </c>
      <c r="H2054" t="s">
        <v>47</v>
      </c>
    </row>
    <row r="2055" spans="1:8" x14ac:dyDescent="0.35">
      <c r="A2055" t="s">
        <v>2101</v>
      </c>
      <c r="B2055" t="s">
        <v>44</v>
      </c>
      <c r="C2055" t="s">
        <v>2101</v>
      </c>
      <c r="D2055" t="s">
        <v>44</v>
      </c>
      <c r="E2055" t="s">
        <v>2101</v>
      </c>
      <c r="F2055" t="s">
        <v>44</v>
      </c>
      <c r="G2055" t="s">
        <v>2101</v>
      </c>
      <c r="H2055" t="s">
        <v>44</v>
      </c>
    </row>
    <row r="2056" spans="1:8" x14ac:dyDescent="0.35">
      <c r="A2056" t="s">
        <v>2102</v>
      </c>
      <c r="B2056" t="s">
        <v>53</v>
      </c>
      <c r="C2056" t="s">
        <v>2102</v>
      </c>
      <c r="D2056" t="s">
        <v>53</v>
      </c>
      <c r="E2056" t="s">
        <v>2102</v>
      </c>
      <c r="F2056" t="s">
        <v>53</v>
      </c>
      <c r="G2056" t="s">
        <v>2102</v>
      </c>
      <c r="H2056" t="s">
        <v>53</v>
      </c>
    </row>
    <row r="2057" spans="1:8" x14ac:dyDescent="0.35">
      <c r="A2057" t="s">
        <v>2103</v>
      </c>
      <c r="B2057" t="s">
        <v>51</v>
      </c>
      <c r="C2057" t="s">
        <v>2103</v>
      </c>
      <c r="D2057" t="s">
        <v>51</v>
      </c>
      <c r="E2057" t="s">
        <v>2103</v>
      </c>
      <c r="F2057" t="s">
        <v>51</v>
      </c>
      <c r="G2057" t="s">
        <v>2103</v>
      </c>
      <c r="H2057" t="s">
        <v>51</v>
      </c>
    </row>
    <row r="2058" spans="1:8" x14ac:dyDescent="0.35">
      <c r="A2058" t="s">
        <v>2104</v>
      </c>
      <c r="B2058" t="s">
        <v>57</v>
      </c>
      <c r="C2058" t="s">
        <v>2104</v>
      </c>
      <c r="D2058" t="s">
        <v>57</v>
      </c>
      <c r="E2058" t="s">
        <v>2104</v>
      </c>
      <c r="F2058" t="s">
        <v>57</v>
      </c>
      <c r="G2058" t="s">
        <v>2104</v>
      </c>
      <c r="H2058" t="s">
        <v>57</v>
      </c>
    </row>
    <row r="2059" spans="1:8" x14ac:dyDescent="0.35">
      <c r="A2059" t="s">
        <v>2105</v>
      </c>
      <c r="B2059" t="s">
        <v>51</v>
      </c>
      <c r="C2059" t="s">
        <v>2105</v>
      </c>
      <c r="D2059" t="s">
        <v>51</v>
      </c>
      <c r="E2059" t="s">
        <v>2105</v>
      </c>
      <c r="F2059" t="s">
        <v>51</v>
      </c>
      <c r="G2059" t="s">
        <v>2105</v>
      </c>
      <c r="H2059" t="s">
        <v>51</v>
      </c>
    </row>
    <row r="2060" spans="1:8" x14ac:dyDescent="0.35">
      <c r="A2060" t="s">
        <v>2106</v>
      </c>
      <c r="B2060" t="s">
        <v>53</v>
      </c>
      <c r="C2060" t="s">
        <v>2106</v>
      </c>
      <c r="D2060" t="s">
        <v>53</v>
      </c>
      <c r="E2060" t="s">
        <v>2106</v>
      </c>
      <c r="F2060" t="s">
        <v>53</v>
      </c>
      <c r="G2060" t="s">
        <v>2106</v>
      </c>
      <c r="H2060" t="s">
        <v>53</v>
      </c>
    </row>
    <row r="2061" spans="1:8" x14ac:dyDescent="0.35">
      <c r="A2061" t="s">
        <v>2107</v>
      </c>
      <c r="B2061" t="s">
        <v>51</v>
      </c>
      <c r="C2061" t="s">
        <v>2107</v>
      </c>
      <c r="D2061" t="s">
        <v>51</v>
      </c>
      <c r="E2061" t="s">
        <v>2107</v>
      </c>
      <c r="F2061" t="s">
        <v>51</v>
      </c>
      <c r="G2061" t="s">
        <v>2107</v>
      </c>
      <c r="H2061" t="s">
        <v>51</v>
      </c>
    </row>
    <row r="2062" spans="1:8" x14ac:dyDescent="0.35">
      <c r="A2062" t="s">
        <v>2108</v>
      </c>
      <c r="B2062" t="s">
        <v>44</v>
      </c>
      <c r="C2062" t="s">
        <v>2108</v>
      </c>
      <c r="D2062" t="s">
        <v>44</v>
      </c>
      <c r="E2062" t="s">
        <v>2108</v>
      </c>
      <c r="F2062" t="s">
        <v>44</v>
      </c>
      <c r="G2062" t="s">
        <v>2108</v>
      </c>
      <c r="H2062" t="s">
        <v>44</v>
      </c>
    </row>
    <row r="2063" spans="1:8" x14ac:dyDescent="0.35">
      <c r="A2063" t="s">
        <v>2109</v>
      </c>
      <c r="B2063" t="s">
        <v>51</v>
      </c>
      <c r="C2063" t="s">
        <v>2109</v>
      </c>
      <c r="D2063" t="s">
        <v>51</v>
      </c>
      <c r="E2063" t="s">
        <v>2109</v>
      </c>
      <c r="F2063" t="s">
        <v>51</v>
      </c>
      <c r="G2063" t="s">
        <v>2109</v>
      </c>
      <c r="H2063" t="s">
        <v>51</v>
      </c>
    </row>
    <row r="2064" spans="1:8" x14ac:dyDescent="0.35">
      <c r="A2064" t="s">
        <v>2110</v>
      </c>
      <c r="B2064" t="s">
        <v>47</v>
      </c>
      <c r="C2064" t="s">
        <v>2110</v>
      </c>
      <c r="D2064" t="s">
        <v>47</v>
      </c>
      <c r="E2064" t="s">
        <v>2110</v>
      </c>
      <c r="F2064" t="s">
        <v>47</v>
      </c>
      <c r="G2064" t="s">
        <v>2110</v>
      </c>
      <c r="H2064" t="s">
        <v>47</v>
      </c>
    </row>
    <row r="2065" spans="1:8" x14ac:dyDescent="0.35">
      <c r="A2065" t="s">
        <v>2111</v>
      </c>
      <c r="B2065" t="s">
        <v>47</v>
      </c>
      <c r="C2065" t="s">
        <v>2111</v>
      </c>
      <c r="D2065" t="s">
        <v>47</v>
      </c>
      <c r="E2065" t="s">
        <v>2111</v>
      </c>
      <c r="F2065" t="s">
        <v>47</v>
      </c>
      <c r="G2065" t="s">
        <v>2111</v>
      </c>
      <c r="H2065" t="s">
        <v>47</v>
      </c>
    </row>
    <row r="2066" spans="1:8" x14ac:dyDescent="0.35">
      <c r="A2066" t="s">
        <v>2112</v>
      </c>
      <c r="B2066" t="s">
        <v>44</v>
      </c>
      <c r="C2066" t="s">
        <v>2112</v>
      </c>
      <c r="D2066" t="s">
        <v>44</v>
      </c>
      <c r="E2066" t="s">
        <v>2112</v>
      </c>
      <c r="F2066" t="s">
        <v>44</v>
      </c>
      <c r="G2066" t="s">
        <v>2112</v>
      </c>
      <c r="H2066" t="s">
        <v>44</v>
      </c>
    </row>
    <row r="2067" spans="1:8" x14ac:dyDescent="0.35">
      <c r="A2067" t="s">
        <v>2113</v>
      </c>
      <c r="B2067" t="s">
        <v>51</v>
      </c>
      <c r="C2067" t="s">
        <v>2113</v>
      </c>
      <c r="D2067" t="s">
        <v>51</v>
      </c>
      <c r="E2067" t="s">
        <v>2113</v>
      </c>
      <c r="F2067" t="s">
        <v>51</v>
      </c>
      <c r="G2067" t="s">
        <v>2113</v>
      </c>
      <c r="H2067" t="s">
        <v>51</v>
      </c>
    </row>
    <row r="2068" spans="1:8" x14ac:dyDescent="0.35">
      <c r="A2068" t="s">
        <v>2114</v>
      </c>
      <c r="B2068" t="s">
        <v>44</v>
      </c>
      <c r="C2068" t="s">
        <v>2114</v>
      </c>
      <c r="D2068" t="s">
        <v>44</v>
      </c>
      <c r="E2068" t="s">
        <v>2114</v>
      </c>
      <c r="F2068" t="s">
        <v>44</v>
      </c>
      <c r="G2068" t="s">
        <v>2114</v>
      </c>
      <c r="H2068" t="s">
        <v>44</v>
      </c>
    </row>
    <row r="2069" spans="1:8" x14ac:dyDescent="0.35">
      <c r="A2069" t="s">
        <v>2115</v>
      </c>
      <c r="B2069" t="s">
        <v>44</v>
      </c>
      <c r="C2069" t="s">
        <v>2115</v>
      </c>
      <c r="D2069" t="s">
        <v>44</v>
      </c>
      <c r="E2069" t="s">
        <v>2115</v>
      </c>
      <c r="F2069" t="s">
        <v>44</v>
      </c>
      <c r="G2069" t="s">
        <v>2115</v>
      </c>
      <c r="H2069" t="s">
        <v>44</v>
      </c>
    </row>
    <row r="2070" spans="1:8" x14ac:dyDescent="0.35">
      <c r="A2070" t="s">
        <v>2116</v>
      </c>
      <c r="B2070" t="s">
        <v>44</v>
      </c>
      <c r="C2070" t="s">
        <v>2116</v>
      </c>
      <c r="D2070" t="s">
        <v>44</v>
      </c>
      <c r="E2070" t="s">
        <v>2116</v>
      </c>
      <c r="F2070" t="s">
        <v>44</v>
      </c>
      <c r="G2070" t="s">
        <v>2116</v>
      </c>
      <c r="H2070" t="s">
        <v>44</v>
      </c>
    </row>
    <row r="2071" spans="1:8" x14ac:dyDescent="0.35">
      <c r="A2071" t="s">
        <v>2117</v>
      </c>
      <c r="B2071" t="s">
        <v>57</v>
      </c>
      <c r="C2071" t="s">
        <v>2117</v>
      </c>
      <c r="D2071" t="s">
        <v>57</v>
      </c>
      <c r="E2071" t="s">
        <v>2117</v>
      </c>
      <c r="F2071" t="s">
        <v>57</v>
      </c>
      <c r="G2071" t="s">
        <v>2117</v>
      </c>
      <c r="H2071" t="s">
        <v>57</v>
      </c>
    </row>
    <row r="2072" spans="1:8" x14ac:dyDescent="0.35">
      <c r="A2072" t="s">
        <v>2118</v>
      </c>
      <c r="B2072" t="s">
        <v>51</v>
      </c>
      <c r="C2072" t="s">
        <v>2118</v>
      </c>
      <c r="D2072" t="s">
        <v>51</v>
      </c>
      <c r="E2072" t="s">
        <v>2118</v>
      </c>
      <c r="F2072" t="s">
        <v>51</v>
      </c>
      <c r="G2072" t="s">
        <v>2118</v>
      </c>
      <c r="H2072" t="s">
        <v>51</v>
      </c>
    </row>
    <row r="2073" spans="1:8" x14ac:dyDescent="0.35">
      <c r="A2073" t="s">
        <v>2119</v>
      </c>
      <c r="B2073" t="s">
        <v>47</v>
      </c>
      <c r="C2073" t="s">
        <v>2119</v>
      </c>
      <c r="D2073" t="s">
        <v>47</v>
      </c>
      <c r="E2073" t="s">
        <v>2119</v>
      </c>
      <c r="F2073" t="s">
        <v>47</v>
      </c>
      <c r="G2073" t="s">
        <v>2119</v>
      </c>
      <c r="H2073" t="s">
        <v>47</v>
      </c>
    </row>
    <row r="2074" spans="1:8" x14ac:dyDescent="0.35">
      <c r="A2074" t="s">
        <v>2120</v>
      </c>
      <c r="B2074" t="s">
        <v>53</v>
      </c>
      <c r="C2074" t="s">
        <v>2120</v>
      </c>
      <c r="D2074" t="s">
        <v>53</v>
      </c>
      <c r="E2074" t="s">
        <v>2120</v>
      </c>
      <c r="F2074" t="s">
        <v>53</v>
      </c>
      <c r="G2074" t="s">
        <v>2120</v>
      </c>
      <c r="H2074" t="s">
        <v>53</v>
      </c>
    </row>
    <row r="2075" spans="1:8" x14ac:dyDescent="0.35">
      <c r="A2075" t="s">
        <v>2121</v>
      </c>
      <c r="B2075" t="s">
        <v>44</v>
      </c>
      <c r="C2075" t="s">
        <v>2121</v>
      </c>
      <c r="D2075" t="s">
        <v>44</v>
      </c>
      <c r="E2075" t="s">
        <v>2121</v>
      </c>
      <c r="F2075" t="s">
        <v>44</v>
      </c>
      <c r="G2075" t="s">
        <v>2121</v>
      </c>
      <c r="H2075" t="s">
        <v>44</v>
      </c>
    </row>
    <row r="2076" spans="1:8" x14ac:dyDescent="0.35">
      <c r="A2076" t="s">
        <v>2122</v>
      </c>
      <c r="B2076" t="s">
        <v>53</v>
      </c>
      <c r="C2076" t="s">
        <v>2122</v>
      </c>
      <c r="D2076" t="s">
        <v>53</v>
      </c>
      <c r="E2076" t="s">
        <v>2122</v>
      </c>
      <c r="F2076" t="s">
        <v>53</v>
      </c>
      <c r="G2076" t="s">
        <v>2122</v>
      </c>
      <c r="H2076" t="s">
        <v>53</v>
      </c>
    </row>
    <row r="2077" spans="1:8" x14ac:dyDescent="0.35">
      <c r="A2077" t="s">
        <v>2123</v>
      </c>
      <c r="B2077" t="s">
        <v>47</v>
      </c>
      <c r="C2077" t="s">
        <v>2123</v>
      </c>
      <c r="D2077" t="s">
        <v>47</v>
      </c>
      <c r="E2077" t="s">
        <v>2123</v>
      </c>
      <c r="F2077" t="s">
        <v>47</v>
      </c>
      <c r="G2077" t="s">
        <v>2123</v>
      </c>
      <c r="H2077" t="s">
        <v>47</v>
      </c>
    </row>
    <row r="2078" spans="1:8" x14ac:dyDescent="0.35">
      <c r="A2078" t="s">
        <v>2124</v>
      </c>
      <c r="B2078" t="s">
        <v>51</v>
      </c>
      <c r="C2078" t="s">
        <v>2124</v>
      </c>
      <c r="D2078" t="s">
        <v>51</v>
      </c>
      <c r="E2078" t="s">
        <v>2124</v>
      </c>
      <c r="F2078" t="s">
        <v>51</v>
      </c>
      <c r="G2078" t="s">
        <v>2124</v>
      </c>
      <c r="H2078" t="s">
        <v>51</v>
      </c>
    </row>
    <row r="2079" spans="1:8" x14ac:dyDescent="0.35">
      <c r="A2079" t="s">
        <v>2125</v>
      </c>
      <c r="B2079" t="s">
        <v>51</v>
      </c>
      <c r="C2079" t="s">
        <v>2125</v>
      </c>
      <c r="D2079" t="s">
        <v>51</v>
      </c>
      <c r="E2079" t="s">
        <v>2125</v>
      </c>
      <c r="F2079" t="s">
        <v>51</v>
      </c>
      <c r="G2079" t="s">
        <v>2125</v>
      </c>
      <c r="H2079" t="s">
        <v>51</v>
      </c>
    </row>
    <row r="2080" spans="1:8" x14ac:dyDescent="0.35">
      <c r="A2080" t="s">
        <v>2126</v>
      </c>
      <c r="B2080" t="s">
        <v>53</v>
      </c>
      <c r="C2080" t="s">
        <v>2126</v>
      </c>
      <c r="D2080" t="s">
        <v>53</v>
      </c>
      <c r="E2080" t="s">
        <v>2126</v>
      </c>
      <c r="F2080" t="s">
        <v>53</v>
      </c>
      <c r="G2080" t="s">
        <v>2126</v>
      </c>
      <c r="H2080" t="s">
        <v>53</v>
      </c>
    </row>
    <row r="2081" spans="1:8" x14ac:dyDescent="0.35">
      <c r="A2081" t="s">
        <v>2127</v>
      </c>
      <c r="B2081" t="s">
        <v>44</v>
      </c>
      <c r="C2081" t="s">
        <v>2127</v>
      </c>
      <c r="D2081" t="s">
        <v>44</v>
      </c>
      <c r="E2081" t="s">
        <v>2127</v>
      </c>
      <c r="F2081" t="s">
        <v>44</v>
      </c>
      <c r="G2081" t="s">
        <v>2127</v>
      </c>
      <c r="H2081" t="s">
        <v>44</v>
      </c>
    </row>
    <row r="2082" spans="1:8" x14ac:dyDescent="0.35">
      <c r="A2082" t="s">
        <v>2128</v>
      </c>
      <c r="B2082" t="s">
        <v>53</v>
      </c>
      <c r="C2082" t="s">
        <v>2128</v>
      </c>
      <c r="D2082" t="s">
        <v>53</v>
      </c>
      <c r="E2082" t="s">
        <v>2128</v>
      </c>
      <c r="F2082" t="s">
        <v>53</v>
      </c>
      <c r="G2082" t="s">
        <v>2128</v>
      </c>
      <c r="H2082" t="s">
        <v>53</v>
      </c>
    </row>
    <row r="2083" spans="1:8" x14ac:dyDescent="0.35">
      <c r="A2083" t="s">
        <v>2129</v>
      </c>
      <c r="B2083" t="s">
        <v>47</v>
      </c>
      <c r="C2083" t="s">
        <v>2129</v>
      </c>
      <c r="D2083" t="s">
        <v>47</v>
      </c>
      <c r="E2083" t="s">
        <v>2129</v>
      </c>
      <c r="F2083" t="s">
        <v>47</v>
      </c>
      <c r="G2083" t="s">
        <v>2129</v>
      </c>
      <c r="H2083" t="s">
        <v>47</v>
      </c>
    </row>
    <row r="2084" spans="1:8" x14ac:dyDescent="0.35">
      <c r="A2084" t="s">
        <v>2130</v>
      </c>
      <c r="B2084" t="s">
        <v>51</v>
      </c>
      <c r="C2084" t="s">
        <v>2130</v>
      </c>
      <c r="D2084" t="s">
        <v>51</v>
      </c>
      <c r="E2084" t="s">
        <v>2130</v>
      </c>
      <c r="F2084" t="s">
        <v>51</v>
      </c>
      <c r="G2084" t="s">
        <v>2130</v>
      </c>
      <c r="H2084" t="s">
        <v>51</v>
      </c>
    </row>
    <row r="2085" spans="1:8" x14ac:dyDescent="0.35">
      <c r="A2085" t="s">
        <v>2131</v>
      </c>
      <c r="B2085" t="s">
        <v>47</v>
      </c>
      <c r="C2085" t="s">
        <v>2131</v>
      </c>
      <c r="D2085" t="s">
        <v>47</v>
      </c>
      <c r="E2085" t="s">
        <v>2131</v>
      </c>
      <c r="F2085" t="s">
        <v>47</v>
      </c>
      <c r="G2085" t="s">
        <v>2131</v>
      </c>
      <c r="H2085" t="s">
        <v>47</v>
      </c>
    </row>
    <row r="2086" spans="1:8" x14ac:dyDescent="0.35">
      <c r="A2086" t="s">
        <v>2132</v>
      </c>
      <c r="B2086" t="s">
        <v>47</v>
      </c>
      <c r="C2086" t="s">
        <v>2132</v>
      </c>
      <c r="D2086" t="s">
        <v>47</v>
      </c>
      <c r="E2086" t="s">
        <v>2132</v>
      </c>
      <c r="F2086" t="s">
        <v>47</v>
      </c>
      <c r="G2086" t="s">
        <v>2132</v>
      </c>
      <c r="H2086" t="s">
        <v>47</v>
      </c>
    </row>
    <row r="2087" spans="1:8" x14ac:dyDescent="0.35">
      <c r="A2087" t="s">
        <v>2133</v>
      </c>
      <c r="B2087" t="s">
        <v>53</v>
      </c>
      <c r="C2087" t="s">
        <v>2133</v>
      </c>
      <c r="D2087" t="s">
        <v>53</v>
      </c>
      <c r="E2087" t="s">
        <v>2133</v>
      </c>
      <c r="F2087" t="s">
        <v>53</v>
      </c>
      <c r="G2087" t="s">
        <v>2133</v>
      </c>
      <c r="H2087" t="s">
        <v>53</v>
      </c>
    </row>
    <row r="2088" spans="1:8" x14ac:dyDescent="0.35">
      <c r="A2088" t="s">
        <v>2134</v>
      </c>
      <c r="B2088" t="s">
        <v>53</v>
      </c>
      <c r="C2088" t="s">
        <v>2134</v>
      </c>
      <c r="D2088" t="s">
        <v>53</v>
      </c>
      <c r="E2088" t="s">
        <v>2134</v>
      </c>
      <c r="F2088" t="s">
        <v>53</v>
      </c>
      <c r="G2088" t="s">
        <v>2134</v>
      </c>
      <c r="H2088" t="s">
        <v>53</v>
      </c>
    </row>
    <row r="2089" spans="1:8" x14ac:dyDescent="0.35">
      <c r="A2089" t="s">
        <v>2135</v>
      </c>
      <c r="B2089" t="s">
        <v>53</v>
      </c>
      <c r="C2089" t="s">
        <v>2135</v>
      </c>
      <c r="D2089" t="s">
        <v>53</v>
      </c>
      <c r="E2089" t="s">
        <v>2135</v>
      </c>
      <c r="F2089" t="s">
        <v>53</v>
      </c>
      <c r="G2089" t="s">
        <v>2135</v>
      </c>
      <c r="H2089" t="s">
        <v>53</v>
      </c>
    </row>
    <row r="2090" spans="1:8" x14ac:dyDescent="0.35">
      <c r="A2090" t="s">
        <v>2136</v>
      </c>
      <c r="B2090" t="s">
        <v>51</v>
      </c>
      <c r="C2090" t="s">
        <v>2136</v>
      </c>
      <c r="D2090" t="s">
        <v>51</v>
      </c>
      <c r="E2090" t="s">
        <v>2136</v>
      </c>
      <c r="F2090" t="s">
        <v>51</v>
      </c>
      <c r="G2090" t="s">
        <v>2136</v>
      </c>
      <c r="H2090" t="s">
        <v>51</v>
      </c>
    </row>
    <row r="2091" spans="1:8" x14ac:dyDescent="0.35">
      <c r="A2091" t="s">
        <v>2137</v>
      </c>
      <c r="B2091" t="s">
        <v>51</v>
      </c>
      <c r="C2091" t="s">
        <v>2137</v>
      </c>
      <c r="D2091" t="s">
        <v>51</v>
      </c>
      <c r="E2091" t="s">
        <v>2137</v>
      </c>
      <c r="F2091" t="s">
        <v>51</v>
      </c>
      <c r="G2091" t="s">
        <v>2137</v>
      </c>
      <c r="H2091" t="s">
        <v>51</v>
      </c>
    </row>
    <row r="2092" spans="1:8" x14ac:dyDescent="0.35">
      <c r="A2092" t="s">
        <v>2138</v>
      </c>
      <c r="B2092" t="s">
        <v>53</v>
      </c>
      <c r="C2092" t="s">
        <v>2138</v>
      </c>
      <c r="D2092" t="s">
        <v>53</v>
      </c>
      <c r="E2092" t="s">
        <v>2138</v>
      </c>
      <c r="F2092" t="s">
        <v>53</v>
      </c>
      <c r="G2092" t="s">
        <v>2138</v>
      </c>
      <c r="H2092" t="s">
        <v>53</v>
      </c>
    </row>
    <row r="2093" spans="1:8" x14ac:dyDescent="0.35">
      <c r="A2093" t="s">
        <v>2139</v>
      </c>
      <c r="B2093" t="s">
        <v>44</v>
      </c>
      <c r="C2093" t="s">
        <v>2139</v>
      </c>
      <c r="D2093" t="s">
        <v>44</v>
      </c>
      <c r="E2093" t="s">
        <v>2139</v>
      </c>
      <c r="F2093" t="s">
        <v>44</v>
      </c>
      <c r="G2093" t="s">
        <v>2139</v>
      </c>
      <c r="H2093" t="s">
        <v>44</v>
      </c>
    </row>
    <row r="2094" spans="1:8" x14ac:dyDescent="0.35">
      <c r="A2094" t="s">
        <v>2140</v>
      </c>
      <c r="B2094" t="s">
        <v>57</v>
      </c>
      <c r="C2094" t="s">
        <v>2140</v>
      </c>
      <c r="D2094" t="s">
        <v>57</v>
      </c>
      <c r="E2094" t="s">
        <v>2140</v>
      </c>
      <c r="F2094" t="s">
        <v>57</v>
      </c>
      <c r="G2094" t="s">
        <v>2140</v>
      </c>
      <c r="H2094" t="s">
        <v>57</v>
      </c>
    </row>
    <row r="2095" spans="1:8" x14ac:dyDescent="0.35">
      <c r="A2095" t="s">
        <v>2141</v>
      </c>
      <c r="B2095" t="s">
        <v>44</v>
      </c>
      <c r="C2095" t="s">
        <v>2141</v>
      </c>
      <c r="D2095" t="s">
        <v>44</v>
      </c>
      <c r="E2095" t="s">
        <v>2141</v>
      </c>
      <c r="F2095" t="s">
        <v>44</v>
      </c>
      <c r="G2095" t="s">
        <v>2141</v>
      </c>
      <c r="H2095" t="s">
        <v>44</v>
      </c>
    </row>
    <row r="2096" spans="1:8" x14ac:dyDescent="0.35">
      <c r="A2096" t="s">
        <v>2142</v>
      </c>
      <c r="B2096" t="s">
        <v>44</v>
      </c>
      <c r="C2096" t="s">
        <v>2142</v>
      </c>
      <c r="D2096" t="s">
        <v>44</v>
      </c>
      <c r="E2096" t="s">
        <v>2142</v>
      </c>
      <c r="F2096" t="s">
        <v>44</v>
      </c>
      <c r="G2096" t="s">
        <v>2142</v>
      </c>
      <c r="H2096" t="s">
        <v>44</v>
      </c>
    </row>
    <row r="2097" spans="1:8" x14ac:dyDescent="0.35">
      <c r="A2097" t="s">
        <v>2143</v>
      </c>
      <c r="B2097" t="s">
        <v>44</v>
      </c>
      <c r="C2097" t="s">
        <v>2143</v>
      </c>
      <c r="D2097" t="s">
        <v>44</v>
      </c>
      <c r="E2097" t="s">
        <v>2143</v>
      </c>
      <c r="F2097" t="s">
        <v>44</v>
      </c>
      <c r="G2097" t="s">
        <v>2143</v>
      </c>
      <c r="H2097" t="s">
        <v>44</v>
      </c>
    </row>
    <row r="2098" spans="1:8" x14ac:dyDescent="0.35">
      <c r="A2098" t="s">
        <v>2144</v>
      </c>
      <c r="B2098" t="s">
        <v>44</v>
      </c>
      <c r="C2098" t="s">
        <v>2144</v>
      </c>
      <c r="D2098" t="s">
        <v>44</v>
      </c>
      <c r="E2098" t="s">
        <v>2144</v>
      </c>
      <c r="F2098" t="s">
        <v>44</v>
      </c>
      <c r="G2098" t="s">
        <v>2144</v>
      </c>
      <c r="H2098" t="s">
        <v>44</v>
      </c>
    </row>
    <row r="2099" spans="1:8" x14ac:dyDescent="0.35">
      <c r="A2099" t="s">
        <v>2145</v>
      </c>
      <c r="B2099" t="s">
        <v>47</v>
      </c>
      <c r="C2099" t="s">
        <v>2145</v>
      </c>
      <c r="D2099" t="s">
        <v>47</v>
      </c>
      <c r="E2099" t="s">
        <v>2145</v>
      </c>
      <c r="F2099" t="s">
        <v>47</v>
      </c>
      <c r="G2099" t="s">
        <v>2145</v>
      </c>
      <c r="H2099" t="s">
        <v>47</v>
      </c>
    </row>
    <row r="2100" spans="1:8" x14ac:dyDescent="0.35">
      <c r="A2100" t="s">
        <v>2146</v>
      </c>
      <c r="B2100" t="s">
        <v>57</v>
      </c>
      <c r="C2100" t="s">
        <v>2146</v>
      </c>
      <c r="D2100" t="s">
        <v>57</v>
      </c>
      <c r="E2100" t="s">
        <v>2146</v>
      </c>
      <c r="F2100" t="s">
        <v>57</v>
      </c>
      <c r="G2100" t="s">
        <v>2146</v>
      </c>
      <c r="H2100" t="s">
        <v>57</v>
      </c>
    </row>
    <row r="2101" spans="1:8" x14ac:dyDescent="0.35">
      <c r="A2101" t="s">
        <v>2147</v>
      </c>
      <c r="B2101" t="s">
        <v>57</v>
      </c>
      <c r="C2101" t="s">
        <v>2147</v>
      </c>
      <c r="D2101" t="s">
        <v>57</v>
      </c>
      <c r="E2101" t="s">
        <v>2147</v>
      </c>
      <c r="F2101" t="s">
        <v>57</v>
      </c>
      <c r="G2101" t="s">
        <v>2147</v>
      </c>
      <c r="H2101" t="s">
        <v>57</v>
      </c>
    </row>
    <row r="2102" spans="1:8" x14ac:dyDescent="0.35">
      <c r="A2102" t="s">
        <v>2148</v>
      </c>
      <c r="B2102" t="s">
        <v>47</v>
      </c>
      <c r="C2102" t="s">
        <v>2148</v>
      </c>
      <c r="D2102" t="s">
        <v>47</v>
      </c>
      <c r="E2102" t="s">
        <v>2148</v>
      </c>
      <c r="F2102" t="s">
        <v>47</v>
      </c>
      <c r="G2102" t="s">
        <v>2148</v>
      </c>
      <c r="H2102" t="s">
        <v>47</v>
      </c>
    </row>
    <row r="2103" spans="1:8" x14ac:dyDescent="0.35">
      <c r="A2103" t="s">
        <v>2149</v>
      </c>
      <c r="B2103" t="s">
        <v>53</v>
      </c>
      <c r="C2103" t="s">
        <v>2149</v>
      </c>
      <c r="D2103" t="s">
        <v>53</v>
      </c>
      <c r="E2103" t="s">
        <v>2149</v>
      </c>
      <c r="F2103" t="s">
        <v>53</v>
      </c>
      <c r="G2103" t="s">
        <v>2149</v>
      </c>
      <c r="H2103" t="s">
        <v>53</v>
      </c>
    </row>
    <row r="2104" spans="1:8" x14ac:dyDescent="0.35">
      <c r="A2104" t="s">
        <v>2150</v>
      </c>
      <c r="B2104" t="s">
        <v>47</v>
      </c>
      <c r="C2104" t="s">
        <v>2150</v>
      </c>
      <c r="D2104" t="s">
        <v>47</v>
      </c>
      <c r="E2104" t="s">
        <v>2150</v>
      </c>
      <c r="F2104" t="s">
        <v>47</v>
      </c>
      <c r="G2104" t="s">
        <v>2150</v>
      </c>
      <c r="H2104" t="s">
        <v>47</v>
      </c>
    </row>
    <row r="2105" spans="1:8" x14ac:dyDescent="0.35">
      <c r="A2105" t="s">
        <v>2151</v>
      </c>
      <c r="B2105" t="s">
        <v>47</v>
      </c>
      <c r="C2105" t="s">
        <v>2151</v>
      </c>
      <c r="D2105" t="s">
        <v>47</v>
      </c>
      <c r="E2105" t="s">
        <v>2151</v>
      </c>
      <c r="F2105" t="s">
        <v>47</v>
      </c>
      <c r="G2105" t="s">
        <v>2151</v>
      </c>
      <c r="H2105" t="s">
        <v>47</v>
      </c>
    </row>
    <row r="2106" spans="1:8" x14ac:dyDescent="0.35">
      <c r="A2106" t="s">
        <v>2152</v>
      </c>
      <c r="B2106" t="s">
        <v>51</v>
      </c>
      <c r="C2106" t="s">
        <v>2152</v>
      </c>
      <c r="D2106" t="s">
        <v>51</v>
      </c>
      <c r="E2106" t="s">
        <v>2152</v>
      </c>
      <c r="F2106" t="s">
        <v>51</v>
      </c>
      <c r="G2106" t="s">
        <v>2152</v>
      </c>
      <c r="H2106" t="s">
        <v>51</v>
      </c>
    </row>
    <row r="2107" spans="1:8" x14ac:dyDescent="0.35">
      <c r="A2107" t="s">
        <v>2153</v>
      </c>
      <c r="B2107" t="s">
        <v>53</v>
      </c>
      <c r="C2107" t="s">
        <v>2153</v>
      </c>
      <c r="D2107" t="s">
        <v>53</v>
      </c>
      <c r="E2107" t="s">
        <v>2153</v>
      </c>
      <c r="F2107" t="s">
        <v>53</v>
      </c>
      <c r="G2107" t="s">
        <v>2153</v>
      </c>
      <c r="H2107" t="s">
        <v>53</v>
      </c>
    </row>
    <row r="2108" spans="1:8" x14ac:dyDescent="0.35">
      <c r="A2108" t="s">
        <v>2154</v>
      </c>
      <c r="B2108" t="s">
        <v>51</v>
      </c>
      <c r="C2108" t="s">
        <v>2154</v>
      </c>
      <c r="D2108" t="s">
        <v>51</v>
      </c>
      <c r="E2108" t="s">
        <v>2154</v>
      </c>
      <c r="F2108" t="s">
        <v>51</v>
      </c>
      <c r="G2108" t="s">
        <v>2154</v>
      </c>
      <c r="H2108" t="s">
        <v>51</v>
      </c>
    </row>
    <row r="2109" spans="1:8" x14ac:dyDescent="0.35">
      <c r="A2109" t="s">
        <v>2155</v>
      </c>
      <c r="B2109" t="s">
        <v>51</v>
      </c>
      <c r="C2109" t="s">
        <v>2155</v>
      </c>
      <c r="D2109" t="s">
        <v>51</v>
      </c>
      <c r="E2109" t="s">
        <v>2155</v>
      </c>
      <c r="F2109" t="s">
        <v>51</v>
      </c>
      <c r="G2109" t="s">
        <v>2155</v>
      </c>
      <c r="H2109" t="s">
        <v>51</v>
      </c>
    </row>
    <row r="2110" spans="1:8" x14ac:dyDescent="0.35">
      <c r="A2110" t="s">
        <v>2156</v>
      </c>
      <c r="B2110" t="s">
        <v>44</v>
      </c>
      <c r="C2110" t="s">
        <v>2156</v>
      </c>
      <c r="D2110" t="s">
        <v>44</v>
      </c>
      <c r="E2110" t="s">
        <v>2156</v>
      </c>
      <c r="F2110" t="s">
        <v>44</v>
      </c>
      <c r="G2110" t="s">
        <v>2156</v>
      </c>
      <c r="H2110" t="s">
        <v>44</v>
      </c>
    </row>
    <row r="2111" spans="1:8" x14ac:dyDescent="0.35">
      <c r="A2111" t="s">
        <v>2157</v>
      </c>
      <c r="B2111" t="s">
        <v>51</v>
      </c>
      <c r="C2111" t="s">
        <v>2157</v>
      </c>
      <c r="D2111" t="s">
        <v>51</v>
      </c>
      <c r="E2111" t="s">
        <v>2157</v>
      </c>
      <c r="F2111" t="s">
        <v>51</v>
      </c>
      <c r="G2111" t="s">
        <v>2157</v>
      </c>
      <c r="H2111" t="s">
        <v>51</v>
      </c>
    </row>
    <row r="2112" spans="1:8" x14ac:dyDescent="0.35">
      <c r="A2112" t="s">
        <v>2158</v>
      </c>
      <c r="B2112" t="s">
        <v>47</v>
      </c>
      <c r="C2112" t="s">
        <v>2158</v>
      </c>
      <c r="D2112" t="s">
        <v>47</v>
      </c>
      <c r="E2112" t="s">
        <v>2158</v>
      </c>
      <c r="F2112" t="s">
        <v>47</v>
      </c>
      <c r="G2112" t="s">
        <v>2158</v>
      </c>
      <c r="H2112" t="s">
        <v>47</v>
      </c>
    </row>
    <row r="2113" spans="1:8" x14ac:dyDescent="0.35">
      <c r="A2113" t="s">
        <v>2159</v>
      </c>
      <c r="B2113" t="s">
        <v>44</v>
      </c>
      <c r="C2113" t="s">
        <v>2159</v>
      </c>
      <c r="D2113" t="s">
        <v>44</v>
      </c>
      <c r="E2113" t="s">
        <v>2159</v>
      </c>
      <c r="F2113" t="s">
        <v>44</v>
      </c>
      <c r="G2113" t="s">
        <v>2159</v>
      </c>
      <c r="H2113" t="s">
        <v>44</v>
      </c>
    </row>
    <row r="2114" spans="1:8" x14ac:dyDescent="0.35">
      <c r="A2114" t="s">
        <v>2160</v>
      </c>
      <c r="B2114" t="s">
        <v>51</v>
      </c>
      <c r="C2114" t="s">
        <v>2160</v>
      </c>
      <c r="D2114" t="s">
        <v>51</v>
      </c>
      <c r="E2114" t="s">
        <v>2160</v>
      </c>
      <c r="F2114" t="s">
        <v>51</v>
      </c>
      <c r="G2114" t="s">
        <v>2160</v>
      </c>
      <c r="H2114" t="s">
        <v>51</v>
      </c>
    </row>
    <row r="2115" spans="1:8" x14ac:dyDescent="0.35">
      <c r="A2115" t="s">
        <v>2161</v>
      </c>
      <c r="B2115" t="s">
        <v>47</v>
      </c>
      <c r="C2115" t="s">
        <v>2161</v>
      </c>
      <c r="D2115" t="s">
        <v>47</v>
      </c>
      <c r="E2115" t="s">
        <v>2161</v>
      </c>
      <c r="F2115" t="s">
        <v>47</v>
      </c>
      <c r="G2115" t="s">
        <v>2161</v>
      </c>
      <c r="H2115" t="s">
        <v>47</v>
      </c>
    </row>
    <row r="2116" spans="1:8" x14ac:dyDescent="0.35">
      <c r="A2116" t="s">
        <v>2162</v>
      </c>
      <c r="B2116" t="s">
        <v>44</v>
      </c>
      <c r="C2116" t="s">
        <v>2162</v>
      </c>
      <c r="D2116" t="s">
        <v>44</v>
      </c>
      <c r="E2116" t="s">
        <v>2162</v>
      </c>
      <c r="F2116" t="s">
        <v>44</v>
      </c>
      <c r="G2116" t="s">
        <v>2162</v>
      </c>
      <c r="H2116" t="s">
        <v>44</v>
      </c>
    </row>
    <row r="2117" spans="1:8" x14ac:dyDescent="0.35">
      <c r="A2117" t="s">
        <v>2163</v>
      </c>
      <c r="B2117" t="s">
        <v>51</v>
      </c>
      <c r="C2117" t="s">
        <v>2163</v>
      </c>
      <c r="D2117" t="s">
        <v>51</v>
      </c>
      <c r="E2117" t="s">
        <v>2163</v>
      </c>
      <c r="F2117" t="s">
        <v>51</v>
      </c>
      <c r="G2117" t="s">
        <v>2163</v>
      </c>
      <c r="H2117" t="s">
        <v>51</v>
      </c>
    </row>
    <row r="2118" spans="1:8" x14ac:dyDescent="0.35">
      <c r="A2118" t="s">
        <v>2164</v>
      </c>
      <c r="B2118" t="s">
        <v>51</v>
      </c>
      <c r="C2118" t="s">
        <v>2164</v>
      </c>
      <c r="D2118" t="s">
        <v>51</v>
      </c>
      <c r="E2118" t="s">
        <v>2164</v>
      </c>
      <c r="F2118" t="s">
        <v>51</v>
      </c>
      <c r="G2118" t="s">
        <v>2164</v>
      </c>
      <c r="H2118" t="s">
        <v>51</v>
      </c>
    </row>
    <row r="2119" spans="1:8" x14ac:dyDescent="0.35">
      <c r="A2119" t="s">
        <v>2165</v>
      </c>
      <c r="B2119" t="s">
        <v>51</v>
      </c>
      <c r="C2119" t="s">
        <v>2165</v>
      </c>
      <c r="D2119" t="s">
        <v>51</v>
      </c>
      <c r="E2119" t="s">
        <v>2165</v>
      </c>
      <c r="F2119" t="s">
        <v>51</v>
      </c>
      <c r="G2119" t="s">
        <v>2165</v>
      </c>
      <c r="H2119" t="s">
        <v>51</v>
      </c>
    </row>
    <row r="2120" spans="1:8" x14ac:dyDescent="0.35">
      <c r="A2120" t="s">
        <v>2166</v>
      </c>
      <c r="B2120" t="s">
        <v>47</v>
      </c>
      <c r="C2120" t="s">
        <v>2166</v>
      </c>
      <c r="D2120" t="s">
        <v>47</v>
      </c>
      <c r="E2120" t="s">
        <v>2166</v>
      </c>
      <c r="F2120" t="s">
        <v>47</v>
      </c>
      <c r="G2120" t="s">
        <v>2166</v>
      </c>
      <c r="H2120" t="s">
        <v>47</v>
      </c>
    </row>
    <row r="2121" spans="1:8" x14ac:dyDescent="0.35">
      <c r="A2121" t="s">
        <v>2167</v>
      </c>
      <c r="B2121" t="s">
        <v>44</v>
      </c>
      <c r="C2121" t="s">
        <v>2167</v>
      </c>
      <c r="D2121" t="s">
        <v>44</v>
      </c>
      <c r="E2121" t="s">
        <v>2167</v>
      </c>
      <c r="F2121" t="s">
        <v>44</v>
      </c>
      <c r="G2121" t="s">
        <v>2167</v>
      </c>
      <c r="H2121" t="s">
        <v>44</v>
      </c>
    </row>
    <row r="2122" spans="1:8" x14ac:dyDescent="0.35">
      <c r="A2122" t="s">
        <v>2168</v>
      </c>
      <c r="B2122" t="s">
        <v>44</v>
      </c>
      <c r="C2122" t="s">
        <v>2168</v>
      </c>
      <c r="D2122" t="s">
        <v>44</v>
      </c>
      <c r="E2122" t="s">
        <v>2168</v>
      </c>
      <c r="F2122" t="s">
        <v>44</v>
      </c>
      <c r="G2122" t="s">
        <v>2168</v>
      </c>
      <c r="H2122" t="s">
        <v>44</v>
      </c>
    </row>
    <row r="2123" spans="1:8" x14ac:dyDescent="0.35">
      <c r="A2123" t="s">
        <v>2169</v>
      </c>
      <c r="B2123" t="s">
        <v>53</v>
      </c>
      <c r="C2123" t="s">
        <v>2169</v>
      </c>
      <c r="D2123" t="s">
        <v>53</v>
      </c>
      <c r="E2123" t="s">
        <v>2169</v>
      </c>
      <c r="F2123" t="s">
        <v>53</v>
      </c>
      <c r="G2123" t="s">
        <v>2169</v>
      </c>
      <c r="H2123" t="s">
        <v>53</v>
      </c>
    </row>
    <row r="2124" spans="1:8" x14ac:dyDescent="0.35">
      <c r="A2124" t="s">
        <v>2170</v>
      </c>
      <c r="B2124" t="s">
        <v>44</v>
      </c>
      <c r="C2124" t="s">
        <v>2170</v>
      </c>
      <c r="D2124" t="s">
        <v>44</v>
      </c>
      <c r="E2124" t="s">
        <v>2170</v>
      </c>
      <c r="F2124" t="s">
        <v>44</v>
      </c>
      <c r="G2124" t="s">
        <v>2170</v>
      </c>
      <c r="H2124" t="s">
        <v>44</v>
      </c>
    </row>
    <row r="2125" spans="1:8" x14ac:dyDescent="0.35">
      <c r="A2125" t="s">
        <v>2171</v>
      </c>
      <c r="B2125" t="s">
        <v>44</v>
      </c>
      <c r="C2125" t="s">
        <v>2171</v>
      </c>
      <c r="D2125" t="s">
        <v>44</v>
      </c>
      <c r="E2125" t="s">
        <v>2171</v>
      </c>
      <c r="F2125" t="s">
        <v>44</v>
      </c>
      <c r="G2125" t="s">
        <v>2171</v>
      </c>
      <c r="H2125" t="s">
        <v>44</v>
      </c>
    </row>
    <row r="2126" spans="1:8" x14ac:dyDescent="0.35">
      <c r="A2126" t="s">
        <v>2172</v>
      </c>
      <c r="B2126" t="s">
        <v>51</v>
      </c>
      <c r="C2126" t="s">
        <v>2172</v>
      </c>
      <c r="D2126" t="s">
        <v>51</v>
      </c>
      <c r="E2126" t="s">
        <v>2172</v>
      </c>
      <c r="F2126" t="s">
        <v>51</v>
      </c>
      <c r="G2126" t="s">
        <v>2172</v>
      </c>
      <c r="H2126" t="s">
        <v>51</v>
      </c>
    </row>
    <row r="2127" spans="1:8" x14ac:dyDescent="0.35">
      <c r="A2127" t="s">
        <v>2173</v>
      </c>
      <c r="B2127" t="s">
        <v>51</v>
      </c>
      <c r="C2127" t="s">
        <v>2173</v>
      </c>
      <c r="D2127" t="s">
        <v>51</v>
      </c>
      <c r="E2127" t="s">
        <v>2173</v>
      </c>
      <c r="F2127" t="s">
        <v>51</v>
      </c>
      <c r="G2127" t="s">
        <v>2173</v>
      </c>
      <c r="H2127" t="s">
        <v>51</v>
      </c>
    </row>
    <row r="2128" spans="1:8" x14ac:dyDescent="0.35">
      <c r="A2128" t="s">
        <v>2174</v>
      </c>
      <c r="B2128" t="s">
        <v>44</v>
      </c>
      <c r="C2128" t="s">
        <v>2174</v>
      </c>
      <c r="D2128" t="s">
        <v>44</v>
      </c>
      <c r="E2128" t="s">
        <v>2174</v>
      </c>
      <c r="F2128" t="s">
        <v>44</v>
      </c>
      <c r="G2128" t="s">
        <v>2174</v>
      </c>
      <c r="H2128" t="s">
        <v>44</v>
      </c>
    </row>
    <row r="2129" spans="1:8" x14ac:dyDescent="0.35">
      <c r="A2129" t="s">
        <v>2175</v>
      </c>
      <c r="B2129" t="s">
        <v>44</v>
      </c>
      <c r="C2129" t="s">
        <v>2175</v>
      </c>
      <c r="D2129" t="s">
        <v>44</v>
      </c>
      <c r="E2129" t="s">
        <v>2175</v>
      </c>
      <c r="F2129" t="s">
        <v>44</v>
      </c>
      <c r="G2129" t="s">
        <v>2175</v>
      </c>
      <c r="H2129" t="s">
        <v>44</v>
      </c>
    </row>
    <row r="2130" spans="1:8" x14ac:dyDescent="0.35">
      <c r="A2130" t="s">
        <v>2176</v>
      </c>
      <c r="B2130" t="s">
        <v>47</v>
      </c>
      <c r="C2130" t="s">
        <v>2176</v>
      </c>
      <c r="D2130" t="s">
        <v>47</v>
      </c>
      <c r="E2130" t="s">
        <v>2176</v>
      </c>
      <c r="F2130" t="s">
        <v>47</v>
      </c>
      <c r="G2130" t="s">
        <v>2176</v>
      </c>
      <c r="H2130" t="s">
        <v>47</v>
      </c>
    </row>
    <row r="2131" spans="1:8" x14ac:dyDescent="0.35">
      <c r="A2131" t="s">
        <v>2177</v>
      </c>
      <c r="B2131" t="s">
        <v>44</v>
      </c>
      <c r="C2131" t="s">
        <v>2177</v>
      </c>
      <c r="D2131" t="s">
        <v>44</v>
      </c>
      <c r="E2131" t="s">
        <v>2177</v>
      </c>
      <c r="F2131" t="s">
        <v>44</v>
      </c>
      <c r="G2131" t="s">
        <v>2177</v>
      </c>
      <c r="H2131" t="s">
        <v>44</v>
      </c>
    </row>
    <row r="2132" spans="1:8" x14ac:dyDescent="0.35">
      <c r="A2132" t="s">
        <v>2178</v>
      </c>
      <c r="B2132" t="s">
        <v>47</v>
      </c>
      <c r="C2132" t="s">
        <v>2178</v>
      </c>
      <c r="D2132" t="s">
        <v>47</v>
      </c>
      <c r="E2132" t="s">
        <v>2178</v>
      </c>
      <c r="F2132" t="s">
        <v>47</v>
      </c>
      <c r="G2132" t="s">
        <v>2178</v>
      </c>
      <c r="H2132" t="s">
        <v>47</v>
      </c>
    </row>
    <row r="2133" spans="1:8" x14ac:dyDescent="0.35">
      <c r="A2133" t="s">
        <v>2179</v>
      </c>
      <c r="B2133" t="s">
        <v>53</v>
      </c>
      <c r="C2133" t="s">
        <v>2179</v>
      </c>
      <c r="D2133" t="s">
        <v>53</v>
      </c>
      <c r="E2133" t="s">
        <v>2179</v>
      </c>
      <c r="F2133" t="s">
        <v>53</v>
      </c>
      <c r="G2133" t="s">
        <v>2179</v>
      </c>
      <c r="H2133" t="s">
        <v>53</v>
      </c>
    </row>
    <row r="2134" spans="1:8" x14ac:dyDescent="0.35">
      <c r="A2134" t="s">
        <v>2180</v>
      </c>
      <c r="B2134" t="s">
        <v>53</v>
      </c>
      <c r="C2134" t="s">
        <v>2180</v>
      </c>
      <c r="D2134" t="s">
        <v>53</v>
      </c>
      <c r="E2134" t="s">
        <v>2180</v>
      </c>
      <c r="F2134" t="s">
        <v>53</v>
      </c>
      <c r="G2134" t="s">
        <v>2180</v>
      </c>
      <c r="H2134" t="s">
        <v>53</v>
      </c>
    </row>
    <row r="2135" spans="1:8" x14ac:dyDescent="0.35">
      <c r="A2135" t="s">
        <v>2181</v>
      </c>
      <c r="B2135" t="s">
        <v>57</v>
      </c>
      <c r="C2135" t="s">
        <v>2181</v>
      </c>
      <c r="D2135" t="s">
        <v>57</v>
      </c>
      <c r="E2135" t="s">
        <v>2181</v>
      </c>
      <c r="F2135" t="s">
        <v>57</v>
      </c>
      <c r="G2135" t="s">
        <v>2181</v>
      </c>
      <c r="H2135" t="s">
        <v>57</v>
      </c>
    </row>
    <row r="2136" spans="1:8" x14ac:dyDescent="0.35">
      <c r="A2136" t="s">
        <v>2182</v>
      </c>
      <c r="B2136" t="s">
        <v>44</v>
      </c>
      <c r="C2136" t="s">
        <v>2182</v>
      </c>
      <c r="D2136" t="s">
        <v>44</v>
      </c>
      <c r="E2136" t="s">
        <v>2182</v>
      </c>
      <c r="F2136" t="s">
        <v>44</v>
      </c>
      <c r="G2136" t="s">
        <v>2182</v>
      </c>
      <c r="H2136" t="s">
        <v>44</v>
      </c>
    </row>
    <row r="2137" spans="1:8" x14ac:dyDescent="0.35">
      <c r="A2137" t="s">
        <v>2183</v>
      </c>
      <c r="B2137" t="s">
        <v>44</v>
      </c>
      <c r="C2137" t="s">
        <v>2183</v>
      </c>
      <c r="D2137" t="s">
        <v>44</v>
      </c>
      <c r="E2137" t="s">
        <v>2183</v>
      </c>
      <c r="F2137" t="s">
        <v>44</v>
      </c>
      <c r="G2137" t="s">
        <v>2183</v>
      </c>
      <c r="H2137" t="s">
        <v>44</v>
      </c>
    </row>
    <row r="2138" spans="1:8" x14ac:dyDescent="0.35">
      <c r="A2138" t="s">
        <v>2184</v>
      </c>
      <c r="B2138" t="s">
        <v>44</v>
      </c>
      <c r="C2138" t="s">
        <v>2184</v>
      </c>
      <c r="D2138" t="s">
        <v>44</v>
      </c>
      <c r="E2138" t="s">
        <v>2184</v>
      </c>
      <c r="F2138" t="s">
        <v>44</v>
      </c>
      <c r="G2138" t="s">
        <v>2184</v>
      </c>
      <c r="H2138" t="s">
        <v>44</v>
      </c>
    </row>
    <row r="2139" spans="1:8" x14ac:dyDescent="0.35">
      <c r="A2139" t="s">
        <v>2185</v>
      </c>
      <c r="B2139" t="s">
        <v>44</v>
      </c>
      <c r="C2139" t="s">
        <v>2185</v>
      </c>
      <c r="D2139" t="s">
        <v>44</v>
      </c>
      <c r="E2139" t="s">
        <v>2185</v>
      </c>
      <c r="F2139" t="s">
        <v>44</v>
      </c>
      <c r="G2139" t="s">
        <v>2185</v>
      </c>
      <c r="H2139" t="s">
        <v>44</v>
      </c>
    </row>
    <row r="2140" spans="1:8" x14ac:dyDescent="0.35">
      <c r="A2140" t="s">
        <v>2186</v>
      </c>
      <c r="B2140" t="s">
        <v>51</v>
      </c>
      <c r="C2140" t="s">
        <v>2186</v>
      </c>
      <c r="D2140" t="s">
        <v>51</v>
      </c>
      <c r="E2140" t="s">
        <v>2186</v>
      </c>
      <c r="F2140" t="s">
        <v>51</v>
      </c>
      <c r="G2140" t="s">
        <v>2186</v>
      </c>
      <c r="H2140" t="s">
        <v>51</v>
      </c>
    </row>
    <row r="2141" spans="1:8" x14ac:dyDescent="0.35">
      <c r="A2141" t="s">
        <v>2187</v>
      </c>
      <c r="B2141" t="s">
        <v>51</v>
      </c>
      <c r="C2141" t="s">
        <v>2187</v>
      </c>
      <c r="D2141" t="s">
        <v>51</v>
      </c>
      <c r="E2141" t="s">
        <v>2187</v>
      </c>
      <c r="F2141" t="s">
        <v>51</v>
      </c>
      <c r="G2141" t="s">
        <v>2187</v>
      </c>
      <c r="H2141" t="s">
        <v>51</v>
      </c>
    </row>
    <row r="2142" spans="1:8" x14ac:dyDescent="0.35">
      <c r="A2142" t="s">
        <v>2188</v>
      </c>
      <c r="B2142" t="s">
        <v>51</v>
      </c>
      <c r="C2142" t="s">
        <v>2188</v>
      </c>
      <c r="D2142" t="s">
        <v>51</v>
      </c>
      <c r="E2142" t="s">
        <v>2188</v>
      </c>
      <c r="F2142" t="s">
        <v>51</v>
      </c>
      <c r="G2142" t="s">
        <v>2188</v>
      </c>
      <c r="H2142" t="s">
        <v>51</v>
      </c>
    </row>
    <row r="2143" spans="1:8" x14ac:dyDescent="0.35">
      <c r="A2143" t="s">
        <v>2189</v>
      </c>
      <c r="B2143" t="s">
        <v>53</v>
      </c>
      <c r="C2143" t="s">
        <v>2189</v>
      </c>
      <c r="D2143" t="s">
        <v>53</v>
      </c>
      <c r="E2143" t="s">
        <v>2189</v>
      </c>
      <c r="F2143" t="s">
        <v>53</v>
      </c>
      <c r="G2143" t="s">
        <v>2189</v>
      </c>
      <c r="H2143" t="s">
        <v>53</v>
      </c>
    </row>
    <row r="2144" spans="1:8" x14ac:dyDescent="0.35">
      <c r="A2144" t="s">
        <v>2190</v>
      </c>
      <c r="B2144" t="s">
        <v>47</v>
      </c>
      <c r="C2144" t="s">
        <v>2190</v>
      </c>
      <c r="D2144" t="s">
        <v>47</v>
      </c>
      <c r="E2144" t="s">
        <v>2190</v>
      </c>
      <c r="F2144" t="s">
        <v>47</v>
      </c>
      <c r="G2144" t="s">
        <v>2190</v>
      </c>
      <c r="H2144" t="s">
        <v>47</v>
      </c>
    </row>
    <row r="2145" spans="1:8" x14ac:dyDescent="0.35">
      <c r="A2145" t="s">
        <v>2191</v>
      </c>
      <c r="B2145" t="s">
        <v>53</v>
      </c>
      <c r="C2145" t="s">
        <v>2191</v>
      </c>
      <c r="D2145" t="s">
        <v>53</v>
      </c>
      <c r="E2145" t="s">
        <v>2191</v>
      </c>
      <c r="F2145" t="s">
        <v>53</v>
      </c>
      <c r="G2145" t="s">
        <v>2191</v>
      </c>
      <c r="H2145" t="s">
        <v>53</v>
      </c>
    </row>
    <row r="2146" spans="1:8" x14ac:dyDescent="0.35">
      <c r="A2146" t="s">
        <v>2192</v>
      </c>
      <c r="B2146" t="s">
        <v>53</v>
      </c>
      <c r="C2146" t="s">
        <v>2192</v>
      </c>
      <c r="D2146" t="s">
        <v>53</v>
      </c>
      <c r="E2146" t="s">
        <v>2192</v>
      </c>
      <c r="F2146" t="s">
        <v>53</v>
      </c>
      <c r="G2146" t="s">
        <v>2192</v>
      </c>
      <c r="H2146" t="s">
        <v>53</v>
      </c>
    </row>
    <row r="2147" spans="1:8" x14ac:dyDescent="0.35">
      <c r="A2147" t="s">
        <v>2193</v>
      </c>
      <c r="B2147" t="s">
        <v>51</v>
      </c>
      <c r="C2147" t="s">
        <v>2193</v>
      </c>
      <c r="D2147" t="s">
        <v>51</v>
      </c>
      <c r="E2147" t="s">
        <v>2193</v>
      </c>
      <c r="F2147" t="s">
        <v>51</v>
      </c>
      <c r="G2147" t="s">
        <v>2193</v>
      </c>
      <c r="H2147" t="s">
        <v>51</v>
      </c>
    </row>
    <row r="2148" spans="1:8" x14ac:dyDescent="0.35">
      <c r="A2148" t="s">
        <v>2194</v>
      </c>
      <c r="B2148" t="s">
        <v>47</v>
      </c>
      <c r="C2148" t="s">
        <v>2194</v>
      </c>
      <c r="D2148" t="s">
        <v>47</v>
      </c>
      <c r="E2148" t="s">
        <v>2194</v>
      </c>
      <c r="F2148" t="s">
        <v>47</v>
      </c>
      <c r="G2148" t="s">
        <v>2194</v>
      </c>
      <c r="H2148" t="s">
        <v>47</v>
      </c>
    </row>
    <row r="2149" spans="1:8" x14ac:dyDescent="0.35">
      <c r="A2149" t="s">
        <v>2195</v>
      </c>
      <c r="B2149" t="s">
        <v>47</v>
      </c>
      <c r="C2149" t="s">
        <v>2195</v>
      </c>
      <c r="D2149" t="s">
        <v>47</v>
      </c>
      <c r="E2149" t="s">
        <v>2195</v>
      </c>
      <c r="F2149" t="s">
        <v>47</v>
      </c>
      <c r="G2149" t="s">
        <v>2195</v>
      </c>
      <c r="H2149" t="s">
        <v>47</v>
      </c>
    </row>
    <row r="2150" spans="1:8" x14ac:dyDescent="0.35">
      <c r="A2150" t="s">
        <v>2196</v>
      </c>
      <c r="B2150" t="s">
        <v>51</v>
      </c>
      <c r="C2150" t="s">
        <v>2196</v>
      </c>
      <c r="D2150" t="s">
        <v>51</v>
      </c>
      <c r="E2150" t="s">
        <v>2196</v>
      </c>
      <c r="F2150" t="s">
        <v>51</v>
      </c>
      <c r="G2150" t="s">
        <v>2196</v>
      </c>
      <c r="H2150" t="s">
        <v>51</v>
      </c>
    </row>
    <row r="2151" spans="1:8" x14ac:dyDescent="0.35">
      <c r="A2151" t="s">
        <v>2197</v>
      </c>
      <c r="B2151" t="s">
        <v>51</v>
      </c>
      <c r="C2151" t="s">
        <v>2197</v>
      </c>
      <c r="D2151" t="s">
        <v>51</v>
      </c>
      <c r="E2151" t="s">
        <v>2197</v>
      </c>
      <c r="F2151" t="s">
        <v>51</v>
      </c>
      <c r="G2151" t="s">
        <v>2197</v>
      </c>
      <c r="H2151" t="s">
        <v>51</v>
      </c>
    </row>
    <row r="2152" spans="1:8" x14ac:dyDescent="0.35">
      <c r="A2152" t="s">
        <v>2198</v>
      </c>
      <c r="B2152" t="s">
        <v>47</v>
      </c>
      <c r="C2152" t="s">
        <v>2198</v>
      </c>
      <c r="D2152" t="s">
        <v>47</v>
      </c>
      <c r="E2152" t="s">
        <v>2198</v>
      </c>
      <c r="F2152" t="s">
        <v>47</v>
      </c>
      <c r="G2152" t="s">
        <v>2198</v>
      </c>
      <c r="H2152" t="s">
        <v>47</v>
      </c>
    </row>
    <row r="2153" spans="1:8" x14ac:dyDescent="0.35">
      <c r="A2153" t="s">
        <v>2199</v>
      </c>
      <c r="B2153" t="s">
        <v>51</v>
      </c>
      <c r="C2153" t="s">
        <v>2199</v>
      </c>
      <c r="D2153" t="s">
        <v>51</v>
      </c>
      <c r="E2153" t="s">
        <v>2199</v>
      </c>
      <c r="F2153" t="s">
        <v>51</v>
      </c>
      <c r="G2153" t="s">
        <v>2199</v>
      </c>
      <c r="H2153" t="s">
        <v>51</v>
      </c>
    </row>
    <row r="2154" spans="1:8" x14ac:dyDescent="0.35">
      <c r="A2154" t="s">
        <v>2200</v>
      </c>
      <c r="B2154" t="s">
        <v>47</v>
      </c>
      <c r="C2154" t="s">
        <v>2200</v>
      </c>
      <c r="D2154" t="s">
        <v>47</v>
      </c>
      <c r="E2154" t="s">
        <v>2200</v>
      </c>
      <c r="F2154" t="s">
        <v>47</v>
      </c>
      <c r="G2154" t="s">
        <v>2200</v>
      </c>
      <c r="H2154" t="s">
        <v>47</v>
      </c>
    </row>
    <row r="2155" spans="1:8" x14ac:dyDescent="0.35">
      <c r="A2155" t="s">
        <v>2201</v>
      </c>
      <c r="B2155" t="s">
        <v>47</v>
      </c>
      <c r="C2155" t="s">
        <v>2201</v>
      </c>
      <c r="D2155" t="s">
        <v>47</v>
      </c>
      <c r="E2155" t="s">
        <v>2201</v>
      </c>
      <c r="F2155" t="s">
        <v>47</v>
      </c>
      <c r="G2155" t="s">
        <v>2201</v>
      </c>
      <c r="H2155" t="s">
        <v>47</v>
      </c>
    </row>
    <row r="2156" spans="1:8" x14ac:dyDescent="0.35">
      <c r="A2156" t="s">
        <v>2202</v>
      </c>
      <c r="B2156" t="s">
        <v>47</v>
      </c>
      <c r="C2156" t="s">
        <v>2202</v>
      </c>
      <c r="D2156" t="s">
        <v>47</v>
      </c>
      <c r="E2156" t="s">
        <v>2202</v>
      </c>
      <c r="F2156" t="s">
        <v>47</v>
      </c>
      <c r="G2156" t="s">
        <v>2202</v>
      </c>
      <c r="H2156" t="s">
        <v>47</v>
      </c>
    </row>
    <row r="2157" spans="1:8" x14ac:dyDescent="0.35">
      <c r="A2157" t="s">
        <v>2203</v>
      </c>
      <c r="B2157" t="s">
        <v>51</v>
      </c>
      <c r="C2157" t="s">
        <v>2203</v>
      </c>
      <c r="D2157" t="s">
        <v>51</v>
      </c>
      <c r="E2157" t="s">
        <v>2203</v>
      </c>
      <c r="F2157" t="s">
        <v>51</v>
      </c>
      <c r="G2157" t="s">
        <v>2203</v>
      </c>
      <c r="H2157" t="s">
        <v>51</v>
      </c>
    </row>
    <row r="2158" spans="1:8" x14ac:dyDescent="0.35">
      <c r="A2158" t="s">
        <v>2204</v>
      </c>
      <c r="B2158" t="s">
        <v>51</v>
      </c>
      <c r="C2158" t="s">
        <v>2204</v>
      </c>
      <c r="D2158" t="s">
        <v>51</v>
      </c>
      <c r="E2158" t="s">
        <v>2204</v>
      </c>
      <c r="F2158" t="s">
        <v>51</v>
      </c>
      <c r="G2158" t="s">
        <v>2204</v>
      </c>
      <c r="H2158" t="s">
        <v>51</v>
      </c>
    </row>
    <row r="2159" spans="1:8" x14ac:dyDescent="0.35">
      <c r="A2159" t="s">
        <v>2205</v>
      </c>
      <c r="B2159" t="s">
        <v>44</v>
      </c>
      <c r="C2159" t="s">
        <v>2205</v>
      </c>
      <c r="D2159" t="s">
        <v>44</v>
      </c>
      <c r="E2159" t="s">
        <v>2205</v>
      </c>
      <c r="F2159" t="s">
        <v>44</v>
      </c>
      <c r="G2159" t="s">
        <v>2205</v>
      </c>
      <c r="H2159" t="s">
        <v>44</v>
      </c>
    </row>
    <row r="2160" spans="1:8" x14ac:dyDescent="0.35">
      <c r="A2160" t="s">
        <v>2206</v>
      </c>
      <c r="B2160" t="s">
        <v>53</v>
      </c>
      <c r="C2160" t="s">
        <v>2206</v>
      </c>
      <c r="D2160" t="s">
        <v>53</v>
      </c>
      <c r="E2160" t="s">
        <v>2206</v>
      </c>
      <c r="F2160" t="s">
        <v>53</v>
      </c>
      <c r="G2160" t="s">
        <v>2206</v>
      </c>
      <c r="H2160" t="s">
        <v>53</v>
      </c>
    </row>
    <row r="2161" spans="1:8" x14ac:dyDescent="0.35">
      <c r="A2161" t="s">
        <v>2207</v>
      </c>
      <c r="B2161" t="s">
        <v>47</v>
      </c>
      <c r="C2161" t="s">
        <v>2207</v>
      </c>
      <c r="D2161" t="s">
        <v>47</v>
      </c>
      <c r="E2161" t="s">
        <v>2207</v>
      </c>
      <c r="F2161" t="s">
        <v>47</v>
      </c>
      <c r="G2161" t="s">
        <v>2207</v>
      </c>
      <c r="H2161" t="s">
        <v>47</v>
      </c>
    </row>
    <row r="2162" spans="1:8" x14ac:dyDescent="0.35">
      <c r="A2162" t="s">
        <v>2208</v>
      </c>
      <c r="B2162" t="s">
        <v>53</v>
      </c>
      <c r="C2162" t="s">
        <v>2208</v>
      </c>
      <c r="D2162" t="s">
        <v>53</v>
      </c>
      <c r="E2162" t="s">
        <v>2208</v>
      </c>
      <c r="F2162" t="s">
        <v>53</v>
      </c>
      <c r="G2162" t="s">
        <v>2208</v>
      </c>
      <c r="H2162" t="s">
        <v>53</v>
      </c>
    </row>
    <row r="2163" spans="1:8" x14ac:dyDescent="0.35">
      <c r="A2163" t="s">
        <v>2209</v>
      </c>
      <c r="B2163" t="s">
        <v>44</v>
      </c>
      <c r="C2163" t="s">
        <v>2209</v>
      </c>
      <c r="D2163" t="s">
        <v>44</v>
      </c>
      <c r="E2163" t="s">
        <v>2209</v>
      </c>
      <c r="F2163" t="s">
        <v>44</v>
      </c>
      <c r="G2163" t="s">
        <v>2209</v>
      </c>
      <c r="H2163" t="s">
        <v>44</v>
      </c>
    </row>
    <row r="2164" spans="1:8" x14ac:dyDescent="0.35">
      <c r="A2164" t="s">
        <v>2210</v>
      </c>
      <c r="B2164" t="s">
        <v>44</v>
      </c>
      <c r="C2164" t="s">
        <v>2210</v>
      </c>
      <c r="D2164" t="s">
        <v>44</v>
      </c>
      <c r="E2164" t="s">
        <v>2210</v>
      </c>
      <c r="F2164" t="s">
        <v>44</v>
      </c>
      <c r="G2164" t="s">
        <v>2210</v>
      </c>
      <c r="H2164" t="s">
        <v>44</v>
      </c>
    </row>
    <row r="2165" spans="1:8" x14ac:dyDescent="0.35">
      <c r="A2165" t="s">
        <v>2211</v>
      </c>
      <c r="B2165" t="s">
        <v>51</v>
      </c>
      <c r="C2165" t="s">
        <v>2211</v>
      </c>
      <c r="D2165" t="s">
        <v>51</v>
      </c>
      <c r="E2165" t="s">
        <v>2211</v>
      </c>
      <c r="F2165" t="s">
        <v>51</v>
      </c>
      <c r="G2165" t="s">
        <v>2211</v>
      </c>
      <c r="H2165" t="s">
        <v>51</v>
      </c>
    </row>
    <row r="2166" spans="1:8" x14ac:dyDescent="0.35">
      <c r="A2166" t="s">
        <v>2212</v>
      </c>
      <c r="B2166" t="s">
        <v>44</v>
      </c>
      <c r="C2166" t="s">
        <v>2212</v>
      </c>
      <c r="D2166" t="s">
        <v>44</v>
      </c>
      <c r="E2166" t="s">
        <v>2212</v>
      </c>
      <c r="F2166" t="s">
        <v>44</v>
      </c>
      <c r="G2166" t="s">
        <v>2212</v>
      </c>
      <c r="H2166" t="s">
        <v>44</v>
      </c>
    </row>
    <row r="2167" spans="1:8" x14ac:dyDescent="0.35">
      <c r="A2167" t="s">
        <v>2213</v>
      </c>
      <c r="B2167" t="s">
        <v>57</v>
      </c>
      <c r="C2167" t="s">
        <v>2213</v>
      </c>
      <c r="D2167" t="s">
        <v>57</v>
      </c>
      <c r="E2167" t="s">
        <v>2213</v>
      </c>
      <c r="F2167" t="s">
        <v>57</v>
      </c>
      <c r="G2167" t="s">
        <v>2213</v>
      </c>
      <c r="H2167" t="s">
        <v>57</v>
      </c>
    </row>
    <row r="2168" spans="1:8" x14ac:dyDescent="0.35">
      <c r="A2168" t="s">
        <v>2214</v>
      </c>
      <c r="B2168" t="s">
        <v>47</v>
      </c>
      <c r="C2168" t="s">
        <v>2214</v>
      </c>
      <c r="D2168" t="s">
        <v>47</v>
      </c>
      <c r="E2168" t="s">
        <v>2214</v>
      </c>
      <c r="F2168" t="s">
        <v>47</v>
      </c>
      <c r="G2168" t="s">
        <v>2214</v>
      </c>
      <c r="H2168" t="s">
        <v>47</v>
      </c>
    </row>
    <row r="2169" spans="1:8" x14ac:dyDescent="0.35">
      <c r="A2169" t="s">
        <v>2215</v>
      </c>
      <c r="B2169" t="s">
        <v>44</v>
      </c>
      <c r="C2169" t="s">
        <v>2215</v>
      </c>
      <c r="D2169" t="s">
        <v>44</v>
      </c>
      <c r="E2169" t="s">
        <v>2215</v>
      </c>
      <c r="F2169" t="s">
        <v>44</v>
      </c>
      <c r="G2169" t="s">
        <v>2215</v>
      </c>
      <c r="H2169" t="s">
        <v>44</v>
      </c>
    </row>
    <row r="2170" spans="1:8" x14ac:dyDescent="0.35">
      <c r="A2170" t="s">
        <v>2216</v>
      </c>
      <c r="B2170" t="s">
        <v>51</v>
      </c>
      <c r="C2170" t="s">
        <v>2216</v>
      </c>
      <c r="D2170" t="s">
        <v>51</v>
      </c>
      <c r="E2170" t="s">
        <v>2216</v>
      </c>
      <c r="F2170" t="s">
        <v>51</v>
      </c>
      <c r="G2170" t="s">
        <v>2216</v>
      </c>
      <c r="H2170" t="s">
        <v>51</v>
      </c>
    </row>
    <row r="2171" spans="1:8" x14ac:dyDescent="0.35">
      <c r="A2171" t="s">
        <v>2217</v>
      </c>
      <c r="B2171" t="s">
        <v>44</v>
      </c>
      <c r="C2171" t="s">
        <v>2217</v>
      </c>
      <c r="D2171" t="s">
        <v>44</v>
      </c>
      <c r="E2171" t="s">
        <v>2217</v>
      </c>
      <c r="F2171" t="s">
        <v>44</v>
      </c>
      <c r="G2171" t="s">
        <v>2217</v>
      </c>
      <c r="H2171" t="s">
        <v>44</v>
      </c>
    </row>
    <row r="2172" spans="1:8" x14ac:dyDescent="0.35">
      <c r="A2172" t="s">
        <v>2218</v>
      </c>
      <c r="B2172" t="s">
        <v>51</v>
      </c>
      <c r="C2172" t="s">
        <v>2218</v>
      </c>
      <c r="D2172" t="s">
        <v>51</v>
      </c>
      <c r="E2172" t="s">
        <v>2218</v>
      </c>
      <c r="F2172" t="s">
        <v>51</v>
      </c>
      <c r="G2172" t="s">
        <v>2218</v>
      </c>
      <c r="H2172" t="s">
        <v>51</v>
      </c>
    </row>
    <row r="2173" spans="1:8" x14ac:dyDescent="0.35">
      <c r="A2173" t="s">
        <v>2219</v>
      </c>
      <c r="B2173" t="s">
        <v>44</v>
      </c>
      <c r="C2173" t="s">
        <v>2219</v>
      </c>
      <c r="D2173" t="s">
        <v>44</v>
      </c>
      <c r="E2173" t="s">
        <v>2219</v>
      </c>
      <c r="F2173" t="s">
        <v>44</v>
      </c>
      <c r="G2173" t="s">
        <v>2219</v>
      </c>
      <c r="H2173" t="s">
        <v>44</v>
      </c>
    </row>
    <row r="2174" spans="1:8" x14ac:dyDescent="0.35">
      <c r="A2174" t="s">
        <v>2220</v>
      </c>
      <c r="B2174" t="s">
        <v>51</v>
      </c>
      <c r="C2174" t="s">
        <v>2220</v>
      </c>
      <c r="D2174" t="s">
        <v>51</v>
      </c>
      <c r="E2174" t="s">
        <v>2220</v>
      </c>
      <c r="F2174" t="s">
        <v>51</v>
      </c>
      <c r="G2174" t="s">
        <v>2220</v>
      </c>
      <c r="H2174" t="s">
        <v>51</v>
      </c>
    </row>
    <row r="2175" spans="1:8" x14ac:dyDescent="0.35">
      <c r="A2175" t="s">
        <v>2221</v>
      </c>
      <c r="B2175" t="s">
        <v>51</v>
      </c>
      <c r="C2175" t="s">
        <v>2221</v>
      </c>
      <c r="D2175" t="s">
        <v>51</v>
      </c>
      <c r="E2175" t="s">
        <v>2221</v>
      </c>
      <c r="F2175" t="s">
        <v>51</v>
      </c>
      <c r="G2175" t="s">
        <v>2221</v>
      </c>
      <c r="H2175" t="s">
        <v>51</v>
      </c>
    </row>
    <row r="2176" spans="1:8" x14ac:dyDescent="0.35">
      <c r="A2176" t="s">
        <v>2222</v>
      </c>
      <c r="B2176" t="s">
        <v>51</v>
      </c>
      <c r="C2176" t="s">
        <v>2222</v>
      </c>
      <c r="D2176" t="s">
        <v>51</v>
      </c>
      <c r="E2176" t="s">
        <v>2222</v>
      </c>
      <c r="F2176" t="s">
        <v>51</v>
      </c>
      <c r="G2176" t="s">
        <v>2222</v>
      </c>
      <c r="H2176" t="s">
        <v>51</v>
      </c>
    </row>
    <row r="2177" spans="1:8" x14ac:dyDescent="0.35">
      <c r="A2177" t="s">
        <v>2223</v>
      </c>
      <c r="B2177" t="s">
        <v>44</v>
      </c>
      <c r="C2177" t="s">
        <v>2223</v>
      </c>
      <c r="D2177" t="s">
        <v>44</v>
      </c>
      <c r="E2177" t="s">
        <v>2223</v>
      </c>
      <c r="F2177" t="s">
        <v>44</v>
      </c>
      <c r="G2177" t="s">
        <v>2223</v>
      </c>
      <c r="H2177" t="s">
        <v>44</v>
      </c>
    </row>
    <row r="2178" spans="1:8" x14ac:dyDescent="0.35">
      <c r="A2178" t="s">
        <v>2224</v>
      </c>
      <c r="B2178" t="s">
        <v>44</v>
      </c>
      <c r="C2178" t="s">
        <v>2224</v>
      </c>
      <c r="D2178" t="s">
        <v>44</v>
      </c>
      <c r="E2178" t="s">
        <v>2224</v>
      </c>
      <c r="F2178" t="s">
        <v>44</v>
      </c>
      <c r="G2178" t="s">
        <v>2224</v>
      </c>
      <c r="H2178" t="s">
        <v>44</v>
      </c>
    </row>
    <row r="2179" spans="1:8" x14ac:dyDescent="0.35">
      <c r="A2179" t="s">
        <v>2225</v>
      </c>
      <c r="B2179" t="s">
        <v>47</v>
      </c>
      <c r="C2179" t="s">
        <v>2225</v>
      </c>
      <c r="D2179" t="s">
        <v>47</v>
      </c>
      <c r="E2179" t="s">
        <v>2225</v>
      </c>
      <c r="F2179" t="s">
        <v>47</v>
      </c>
      <c r="G2179" t="s">
        <v>2225</v>
      </c>
      <c r="H2179" t="s">
        <v>47</v>
      </c>
    </row>
    <row r="2180" spans="1:8" x14ac:dyDescent="0.35">
      <c r="A2180" t="s">
        <v>2226</v>
      </c>
      <c r="B2180" t="s">
        <v>44</v>
      </c>
      <c r="C2180" t="s">
        <v>2226</v>
      </c>
      <c r="D2180" t="s">
        <v>44</v>
      </c>
      <c r="E2180" t="s">
        <v>2226</v>
      </c>
      <c r="F2180" t="s">
        <v>44</v>
      </c>
      <c r="G2180" t="s">
        <v>2226</v>
      </c>
      <c r="H2180" t="s">
        <v>44</v>
      </c>
    </row>
    <row r="2181" spans="1:8" x14ac:dyDescent="0.35">
      <c r="A2181" t="s">
        <v>2227</v>
      </c>
      <c r="B2181" t="s">
        <v>53</v>
      </c>
      <c r="C2181" t="s">
        <v>2227</v>
      </c>
      <c r="D2181" t="s">
        <v>53</v>
      </c>
      <c r="E2181" t="s">
        <v>2227</v>
      </c>
      <c r="F2181" t="s">
        <v>53</v>
      </c>
      <c r="G2181" t="s">
        <v>2227</v>
      </c>
      <c r="H2181" t="s">
        <v>53</v>
      </c>
    </row>
    <row r="2182" spans="1:8" x14ac:dyDescent="0.35">
      <c r="A2182" t="s">
        <v>2228</v>
      </c>
      <c r="B2182" t="s">
        <v>57</v>
      </c>
      <c r="C2182" t="s">
        <v>2228</v>
      </c>
      <c r="D2182" t="s">
        <v>57</v>
      </c>
      <c r="E2182" t="s">
        <v>2228</v>
      </c>
      <c r="F2182" t="s">
        <v>57</v>
      </c>
      <c r="G2182" t="s">
        <v>2228</v>
      </c>
      <c r="H2182" t="s">
        <v>57</v>
      </c>
    </row>
    <row r="2183" spans="1:8" x14ac:dyDescent="0.35">
      <c r="A2183" t="s">
        <v>2229</v>
      </c>
      <c r="B2183" t="s">
        <v>53</v>
      </c>
      <c r="C2183" t="s">
        <v>2229</v>
      </c>
      <c r="D2183" t="s">
        <v>53</v>
      </c>
      <c r="E2183" t="s">
        <v>2229</v>
      </c>
      <c r="F2183" t="s">
        <v>53</v>
      </c>
      <c r="G2183" t="s">
        <v>2229</v>
      </c>
      <c r="H2183" t="s">
        <v>53</v>
      </c>
    </row>
    <row r="2184" spans="1:8" x14ac:dyDescent="0.35">
      <c r="A2184" t="s">
        <v>2230</v>
      </c>
      <c r="B2184" t="s">
        <v>44</v>
      </c>
      <c r="C2184" t="s">
        <v>2230</v>
      </c>
      <c r="D2184" t="s">
        <v>44</v>
      </c>
      <c r="E2184" t="s">
        <v>2230</v>
      </c>
      <c r="F2184" t="s">
        <v>44</v>
      </c>
      <c r="G2184" t="s">
        <v>2230</v>
      </c>
      <c r="H2184" t="s">
        <v>44</v>
      </c>
    </row>
    <row r="2185" spans="1:8" x14ac:dyDescent="0.35">
      <c r="A2185" t="s">
        <v>2231</v>
      </c>
      <c r="B2185" t="s">
        <v>44</v>
      </c>
      <c r="C2185" t="s">
        <v>2231</v>
      </c>
      <c r="D2185" t="s">
        <v>44</v>
      </c>
      <c r="E2185" t="s">
        <v>2231</v>
      </c>
      <c r="F2185" t="s">
        <v>44</v>
      </c>
      <c r="G2185" t="s">
        <v>2231</v>
      </c>
      <c r="H2185" t="s">
        <v>44</v>
      </c>
    </row>
    <row r="2186" spans="1:8" x14ac:dyDescent="0.35">
      <c r="A2186" t="s">
        <v>2232</v>
      </c>
      <c r="B2186" t="s">
        <v>57</v>
      </c>
      <c r="C2186" t="s">
        <v>2232</v>
      </c>
      <c r="D2186" t="s">
        <v>57</v>
      </c>
      <c r="E2186" t="s">
        <v>2232</v>
      </c>
      <c r="F2186" t="s">
        <v>57</v>
      </c>
      <c r="G2186" t="s">
        <v>2232</v>
      </c>
      <c r="H2186" t="s">
        <v>57</v>
      </c>
    </row>
    <row r="2187" spans="1:8" x14ac:dyDescent="0.35">
      <c r="A2187" t="s">
        <v>2233</v>
      </c>
      <c r="B2187" t="s">
        <v>53</v>
      </c>
      <c r="C2187" t="s">
        <v>2233</v>
      </c>
      <c r="D2187" t="s">
        <v>53</v>
      </c>
      <c r="E2187" t="s">
        <v>2233</v>
      </c>
      <c r="F2187" t="s">
        <v>53</v>
      </c>
      <c r="G2187" t="s">
        <v>2233</v>
      </c>
      <c r="H2187" t="s">
        <v>53</v>
      </c>
    </row>
    <row r="2188" spans="1:8" x14ac:dyDescent="0.35">
      <c r="A2188" t="s">
        <v>2234</v>
      </c>
      <c r="B2188" t="s">
        <v>53</v>
      </c>
      <c r="C2188" t="s">
        <v>2234</v>
      </c>
      <c r="D2188" t="s">
        <v>53</v>
      </c>
      <c r="E2188" t="s">
        <v>2234</v>
      </c>
      <c r="F2188" t="s">
        <v>53</v>
      </c>
      <c r="G2188" t="s">
        <v>2234</v>
      </c>
      <c r="H2188" t="s">
        <v>53</v>
      </c>
    </row>
    <row r="2189" spans="1:8" x14ac:dyDescent="0.35">
      <c r="A2189" t="s">
        <v>2235</v>
      </c>
      <c r="B2189" t="s">
        <v>53</v>
      </c>
      <c r="C2189" t="s">
        <v>2235</v>
      </c>
      <c r="D2189" t="s">
        <v>53</v>
      </c>
      <c r="E2189" t="s">
        <v>2235</v>
      </c>
      <c r="F2189" t="s">
        <v>53</v>
      </c>
      <c r="G2189" t="s">
        <v>2235</v>
      </c>
      <c r="H2189" t="s">
        <v>53</v>
      </c>
    </row>
    <row r="2190" spans="1:8" x14ac:dyDescent="0.35">
      <c r="A2190" t="s">
        <v>2236</v>
      </c>
      <c r="B2190" t="s">
        <v>57</v>
      </c>
      <c r="C2190" t="s">
        <v>2236</v>
      </c>
      <c r="D2190" t="s">
        <v>57</v>
      </c>
      <c r="E2190" t="s">
        <v>2236</v>
      </c>
      <c r="F2190" t="s">
        <v>57</v>
      </c>
      <c r="G2190" t="s">
        <v>2236</v>
      </c>
      <c r="H2190" t="s">
        <v>57</v>
      </c>
    </row>
    <row r="2191" spans="1:8" x14ac:dyDescent="0.35">
      <c r="A2191" t="s">
        <v>2237</v>
      </c>
      <c r="B2191" t="s">
        <v>47</v>
      </c>
      <c r="C2191" t="s">
        <v>2237</v>
      </c>
      <c r="D2191" t="s">
        <v>47</v>
      </c>
      <c r="E2191" t="s">
        <v>2237</v>
      </c>
      <c r="F2191" t="s">
        <v>47</v>
      </c>
      <c r="G2191" t="s">
        <v>2237</v>
      </c>
      <c r="H2191" t="s">
        <v>47</v>
      </c>
    </row>
    <row r="2192" spans="1:8" x14ac:dyDescent="0.35">
      <c r="A2192" t="s">
        <v>2238</v>
      </c>
      <c r="B2192" t="s">
        <v>47</v>
      </c>
      <c r="C2192" t="s">
        <v>2238</v>
      </c>
      <c r="D2192" t="s">
        <v>47</v>
      </c>
      <c r="E2192" t="s">
        <v>2238</v>
      </c>
      <c r="F2192" t="s">
        <v>47</v>
      </c>
      <c r="G2192" t="s">
        <v>2238</v>
      </c>
      <c r="H2192" t="s">
        <v>47</v>
      </c>
    </row>
    <row r="2193" spans="1:8" x14ac:dyDescent="0.35">
      <c r="A2193" t="s">
        <v>2239</v>
      </c>
      <c r="B2193" t="s">
        <v>44</v>
      </c>
      <c r="C2193" t="s">
        <v>2239</v>
      </c>
      <c r="D2193" t="s">
        <v>44</v>
      </c>
      <c r="E2193" t="s">
        <v>2239</v>
      </c>
      <c r="F2193" t="s">
        <v>44</v>
      </c>
      <c r="G2193" t="s">
        <v>2239</v>
      </c>
      <c r="H2193" t="s">
        <v>44</v>
      </c>
    </row>
    <row r="2194" spans="1:8" x14ac:dyDescent="0.35">
      <c r="A2194" t="s">
        <v>2240</v>
      </c>
      <c r="B2194" t="s">
        <v>47</v>
      </c>
      <c r="C2194" t="s">
        <v>2240</v>
      </c>
      <c r="D2194" t="s">
        <v>47</v>
      </c>
      <c r="E2194" t="s">
        <v>2240</v>
      </c>
      <c r="F2194" t="s">
        <v>47</v>
      </c>
      <c r="G2194" t="s">
        <v>2240</v>
      </c>
      <c r="H2194" t="s">
        <v>47</v>
      </c>
    </row>
    <row r="2195" spans="1:8" x14ac:dyDescent="0.35">
      <c r="A2195" t="s">
        <v>2241</v>
      </c>
      <c r="B2195" t="s">
        <v>51</v>
      </c>
      <c r="C2195" t="s">
        <v>2241</v>
      </c>
      <c r="D2195" t="s">
        <v>51</v>
      </c>
      <c r="E2195" t="s">
        <v>2241</v>
      </c>
      <c r="F2195" t="s">
        <v>51</v>
      </c>
      <c r="G2195" t="s">
        <v>2241</v>
      </c>
      <c r="H2195" t="s">
        <v>51</v>
      </c>
    </row>
    <row r="2196" spans="1:8" x14ac:dyDescent="0.35">
      <c r="A2196" t="s">
        <v>2242</v>
      </c>
      <c r="B2196" t="s">
        <v>47</v>
      </c>
      <c r="C2196" t="s">
        <v>2242</v>
      </c>
      <c r="D2196" t="s">
        <v>47</v>
      </c>
      <c r="E2196" t="s">
        <v>2242</v>
      </c>
      <c r="F2196" t="s">
        <v>47</v>
      </c>
      <c r="G2196" t="s">
        <v>2242</v>
      </c>
      <c r="H2196" t="s">
        <v>47</v>
      </c>
    </row>
    <row r="2197" spans="1:8" x14ac:dyDescent="0.35">
      <c r="A2197" t="s">
        <v>2243</v>
      </c>
      <c r="B2197" t="s">
        <v>51</v>
      </c>
      <c r="C2197" t="s">
        <v>2243</v>
      </c>
      <c r="D2197" t="s">
        <v>51</v>
      </c>
      <c r="E2197" t="s">
        <v>2243</v>
      </c>
      <c r="F2197" t="s">
        <v>51</v>
      </c>
      <c r="G2197" t="s">
        <v>2243</v>
      </c>
      <c r="H2197" t="s">
        <v>51</v>
      </c>
    </row>
    <row r="2198" spans="1:8" x14ac:dyDescent="0.35">
      <c r="A2198" t="s">
        <v>2244</v>
      </c>
      <c r="B2198" t="s">
        <v>57</v>
      </c>
      <c r="C2198" t="s">
        <v>2244</v>
      </c>
      <c r="D2198" t="s">
        <v>57</v>
      </c>
      <c r="E2198" t="s">
        <v>2244</v>
      </c>
      <c r="F2198" t="s">
        <v>57</v>
      </c>
      <c r="G2198" t="s">
        <v>2244</v>
      </c>
      <c r="H2198" t="s">
        <v>57</v>
      </c>
    </row>
    <row r="2199" spans="1:8" x14ac:dyDescent="0.35">
      <c r="A2199" t="s">
        <v>2245</v>
      </c>
      <c r="B2199" t="s">
        <v>51</v>
      </c>
      <c r="C2199" t="s">
        <v>2245</v>
      </c>
      <c r="D2199" t="s">
        <v>51</v>
      </c>
      <c r="E2199" t="s">
        <v>2245</v>
      </c>
      <c r="F2199" t="s">
        <v>51</v>
      </c>
      <c r="G2199" t="s">
        <v>2245</v>
      </c>
      <c r="H2199" t="s">
        <v>51</v>
      </c>
    </row>
    <row r="2200" spans="1:8" x14ac:dyDescent="0.35">
      <c r="A2200" t="s">
        <v>2246</v>
      </c>
      <c r="B2200" t="s">
        <v>44</v>
      </c>
      <c r="C2200" t="s">
        <v>2246</v>
      </c>
      <c r="D2200" t="s">
        <v>44</v>
      </c>
      <c r="E2200" t="s">
        <v>2246</v>
      </c>
      <c r="F2200" t="s">
        <v>44</v>
      </c>
      <c r="G2200" t="s">
        <v>2246</v>
      </c>
      <c r="H2200" t="s">
        <v>44</v>
      </c>
    </row>
    <row r="2201" spans="1:8" x14ac:dyDescent="0.35">
      <c r="A2201" t="s">
        <v>2247</v>
      </c>
      <c r="B2201" t="s">
        <v>47</v>
      </c>
      <c r="C2201" t="s">
        <v>2247</v>
      </c>
      <c r="D2201" t="s">
        <v>47</v>
      </c>
      <c r="E2201" t="s">
        <v>2247</v>
      </c>
      <c r="F2201" t="s">
        <v>47</v>
      </c>
      <c r="G2201" t="s">
        <v>2247</v>
      </c>
      <c r="H2201" t="s">
        <v>47</v>
      </c>
    </row>
    <row r="2202" spans="1:8" x14ac:dyDescent="0.35">
      <c r="A2202" t="s">
        <v>2248</v>
      </c>
      <c r="B2202" t="s">
        <v>47</v>
      </c>
      <c r="C2202" t="s">
        <v>2248</v>
      </c>
      <c r="D2202" t="s">
        <v>47</v>
      </c>
      <c r="E2202" t="s">
        <v>2248</v>
      </c>
      <c r="F2202" t="s">
        <v>47</v>
      </c>
      <c r="G2202" t="s">
        <v>2248</v>
      </c>
      <c r="H2202" t="s">
        <v>47</v>
      </c>
    </row>
    <row r="2203" spans="1:8" x14ac:dyDescent="0.35">
      <c r="A2203" t="s">
        <v>2249</v>
      </c>
      <c r="B2203" t="s">
        <v>51</v>
      </c>
      <c r="C2203" t="s">
        <v>2249</v>
      </c>
      <c r="D2203" t="s">
        <v>51</v>
      </c>
      <c r="E2203" t="s">
        <v>2249</v>
      </c>
      <c r="F2203" t="s">
        <v>51</v>
      </c>
      <c r="G2203" t="s">
        <v>2249</v>
      </c>
      <c r="H2203" t="s">
        <v>51</v>
      </c>
    </row>
    <row r="2204" spans="1:8" x14ac:dyDescent="0.35">
      <c r="A2204" t="s">
        <v>2250</v>
      </c>
      <c r="B2204" t="s">
        <v>57</v>
      </c>
      <c r="C2204" t="s">
        <v>2250</v>
      </c>
      <c r="D2204" t="s">
        <v>57</v>
      </c>
      <c r="E2204" t="s">
        <v>2250</v>
      </c>
      <c r="F2204" t="s">
        <v>57</v>
      </c>
      <c r="G2204" t="s">
        <v>2250</v>
      </c>
      <c r="H2204" t="s">
        <v>57</v>
      </c>
    </row>
    <row r="2205" spans="1:8" x14ac:dyDescent="0.35">
      <c r="A2205" t="s">
        <v>2251</v>
      </c>
      <c r="B2205" t="s">
        <v>47</v>
      </c>
      <c r="C2205" t="s">
        <v>2251</v>
      </c>
      <c r="D2205" t="s">
        <v>47</v>
      </c>
      <c r="E2205" t="s">
        <v>2251</v>
      </c>
      <c r="F2205" t="s">
        <v>47</v>
      </c>
      <c r="G2205" t="s">
        <v>2251</v>
      </c>
      <c r="H2205" t="s">
        <v>47</v>
      </c>
    </row>
    <row r="2206" spans="1:8" x14ac:dyDescent="0.35">
      <c r="A2206" t="s">
        <v>2252</v>
      </c>
      <c r="B2206" t="s">
        <v>47</v>
      </c>
      <c r="C2206" t="s">
        <v>2252</v>
      </c>
      <c r="D2206" t="s">
        <v>47</v>
      </c>
      <c r="E2206" t="s">
        <v>2252</v>
      </c>
      <c r="F2206" t="s">
        <v>47</v>
      </c>
      <c r="G2206" t="s">
        <v>2252</v>
      </c>
      <c r="H2206" t="s">
        <v>47</v>
      </c>
    </row>
    <row r="2207" spans="1:8" x14ac:dyDescent="0.35">
      <c r="A2207" t="s">
        <v>2253</v>
      </c>
      <c r="B2207" t="s">
        <v>47</v>
      </c>
      <c r="C2207" t="s">
        <v>2253</v>
      </c>
      <c r="D2207" t="s">
        <v>47</v>
      </c>
      <c r="E2207" t="s">
        <v>2253</v>
      </c>
      <c r="F2207" t="s">
        <v>47</v>
      </c>
      <c r="G2207" t="s">
        <v>2253</v>
      </c>
      <c r="H2207" t="s">
        <v>47</v>
      </c>
    </row>
    <row r="2208" spans="1:8" x14ac:dyDescent="0.35">
      <c r="A2208" t="s">
        <v>2254</v>
      </c>
      <c r="B2208" t="s">
        <v>57</v>
      </c>
      <c r="C2208" t="s">
        <v>2254</v>
      </c>
      <c r="D2208" t="s">
        <v>57</v>
      </c>
      <c r="E2208" t="s">
        <v>2254</v>
      </c>
      <c r="F2208" t="s">
        <v>57</v>
      </c>
      <c r="G2208" t="s">
        <v>2254</v>
      </c>
      <c r="H2208" t="s">
        <v>57</v>
      </c>
    </row>
    <row r="2209" spans="1:8" x14ac:dyDescent="0.35">
      <c r="A2209" t="s">
        <v>2255</v>
      </c>
      <c r="B2209" t="s">
        <v>51</v>
      </c>
      <c r="C2209" t="s">
        <v>2255</v>
      </c>
      <c r="D2209" t="s">
        <v>51</v>
      </c>
      <c r="E2209" t="s">
        <v>2255</v>
      </c>
      <c r="F2209" t="s">
        <v>51</v>
      </c>
      <c r="G2209" t="s">
        <v>2255</v>
      </c>
      <c r="H2209" t="s">
        <v>51</v>
      </c>
    </row>
    <row r="2210" spans="1:8" x14ac:dyDescent="0.35">
      <c r="A2210" t="s">
        <v>2256</v>
      </c>
      <c r="B2210" t="s">
        <v>47</v>
      </c>
      <c r="C2210" t="s">
        <v>2256</v>
      </c>
      <c r="D2210" t="s">
        <v>47</v>
      </c>
      <c r="E2210" t="s">
        <v>2256</v>
      </c>
      <c r="F2210" t="s">
        <v>47</v>
      </c>
      <c r="G2210" t="s">
        <v>2256</v>
      </c>
      <c r="H2210" t="s">
        <v>47</v>
      </c>
    </row>
    <row r="2211" spans="1:8" x14ac:dyDescent="0.35">
      <c r="A2211" t="s">
        <v>2257</v>
      </c>
      <c r="B2211" t="s">
        <v>44</v>
      </c>
      <c r="C2211" t="s">
        <v>2257</v>
      </c>
      <c r="D2211" t="s">
        <v>44</v>
      </c>
      <c r="E2211" t="s">
        <v>2257</v>
      </c>
      <c r="F2211" t="s">
        <v>44</v>
      </c>
      <c r="G2211" t="s">
        <v>2257</v>
      </c>
      <c r="H2211" t="s">
        <v>44</v>
      </c>
    </row>
    <row r="2212" spans="1:8" x14ac:dyDescent="0.35">
      <c r="A2212" t="s">
        <v>2258</v>
      </c>
      <c r="B2212" t="s">
        <v>51</v>
      </c>
      <c r="C2212" t="s">
        <v>2258</v>
      </c>
      <c r="D2212" t="s">
        <v>51</v>
      </c>
      <c r="E2212" t="s">
        <v>2258</v>
      </c>
      <c r="F2212" t="s">
        <v>51</v>
      </c>
      <c r="G2212" t="s">
        <v>2258</v>
      </c>
      <c r="H2212" t="s">
        <v>51</v>
      </c>
    </row>
    <row r="2213" spans="1:8" x14ac:dyDescent="0.35">
      <c r="A2213" t="s">
        <v>2259</v>
      </c>
      <c r="B2213" t="s">
        <v>44</v>
      </c>
      <c r="C2213" t="s">
        <v>2259</v>
      </c>
      <c r="D2213" t="s">
        <v>44</v>
      </c>
      <c r="E2213" t="s">
        <v>2259</v>
      </c>
      <c r="F2213" t="s">
        <v>44</v>
      </c>
      <c r="G2213" t="s">
        <v>2259</v>
      </c>
      <c r="H2213" t="s">
        <v>44</v>
      </c>
    </row>
    <row r="2214" spans="1:8" x14ac:dyDescent="0.35">
      <c r="A2214" t="s">
        <v>2260</v>
      </c>
      <c r="B2214" t="s">
        <v>53</v>
      </c>
      <c r="C2214" t="s">
        <v>2260</v>
      </c>
      <c r="D2214" t="s">
        <v>53</v>
      </c>
      <c r="E2214" t="s">
        <v>2260</v>
      </c>
      <c r="F2214" t="s">
        <v>53</v>
      </c>
      <c r="G2214" t="s">
        <v>2260</v>
      </c>
      <c r="H2214" t="s">
        <v>53</v>
      </c>
    </row>
    <row r="2215" spans="1:8" x14ac:dyDescent="0.35">
      <c r="A2215" t="s">
        <v>2261</v>
      </c>
      <c r="B2215" t="s">
        <v>51</v>
      </c>
      <c r="C2215" t="s">
        <v>2261</v>
      </c>
      <c r="D2215" t="s">
        <v>51</v>
      </c>
      <c r="E2215" t="s">
        <v>2261</v>
      </c>
      <c r="F2215" t="s">
        <v>51</v>
      </c>
      <c r="G2215" t="s">
        <v>2261</v>
      </c>
      <c r="H2215" t="s">
        <v>51</v>
      </c>
    </row>
    <row r="2216" spans="1:8" x14ac:dyDescent="0.35">
      <c r="A2216" t="s">
        <v>2262</v>
      </c>
      <c r="B2216" t="s">
        <v>51</v>
      </c>
      <c r="C2216" t="s">
        <v>2262</v>
      </c>
      <c r="D2216" t="s">
        <v>51</v>
      </c>
      <c r="E2216" t="s">
        <v>2262</v>
      </c>
      <c r="F2216" t="s">
        <v>51</v>
      </c>
      <c r="G2216" t="s">
        <v>2262</v>
      </c>
      <c r="H2216" t="s">
        <v>51</v>
      </c>
    </row>
    <row r="2217" spans="1:8" x14ac:dyDescent="0.35">
      <c r="A2217" t="s">
        <v>2263</v>
      </c>
      <c r="B2217" t="s">
        <v>47</v>
      </c>
      <c r="C2217" t="s">
        <v>2263</v>
      </c>
      <c r="D2217" t="s">
        <v>47</v>
      </c>
      <c r="E2217" t="s">
        <v>2263</v>
      </c>
      <c r="F2217" t="s">
        <v>47</v>
      </c>
      <c r="G2217" t="s">
        <v>2263</v>
      </c>
      <c r="H2217" t="s">
        <v>47</v>
      </c>
    </row>
    <row r="2218" spans="1:8" x14ac:dyDescent="0.35">
      <c r="A2218" t="s">
        <v>2264</v>
      </c>
      <c r="B2218" t="s">
        <v>44</v>
      </c>
      <c r="C2218" t="s">
        <v>2264</v>
      </c>
      <c r="D2218" t="s">
        <v>44</v>
      </c>
      <c r="E2218" t="s">
        <v>2264</v>
      </c>
      <c r="F2218" t="s">
        <v>44</v>
      </c>
      <c r="G2218" t="s">
        <v>2264</v>
      </c>
      <c r="H2218" t="s">
        <v>44</v>
      </c>
    </row>
    <row r="2219" spans="1:8" x14ac:dyDescent="0.35">
      <c r="A2219" t="s">
        <v>2265</v>
      </c>
      <c r="B2219" t="s">
        <v>44</v>
      </c>
      <c r="C2219" t="s">
        <v>2265</v>
      </c>
      <c r="D2219" t="s">
        <v>44</v>
      </c>
      <c r="E2219" t="s">
        <v>2265</v>
      </c>
      <c r="F2219" t="s">
        <v>44</v>
      </c>
      <c r="G2219" t="s">
        <v>2265</v>
      </c>
      <c r="H2219" t="s">
        <v>44</v>
      </c>
    </row>
    <row r="2220" spans="1:8" x14ac:dyDescent="0.35">
      <c r="A2220" t="s">
        <v>2266</v>
      </c>
      <c r="B2220" t="s">
        <v>51</v>
      </c>
      <c r="C2220" t="s">
        <v>2266</v>
      </c>
      <c r="D2220" t="s">
        <v>51</v>
      </c>
      <c r="E2220" t="s">
        <v>2266</v>
      </c>
      <c r="F2220" t="s">
        <v>51</v>
      </c>
      <c r="G2220" t="s">
        <v>2266</v>
      </c>
      <c r="H2220" t="s">
        <v>51</v>
      </c>
    </row>
    <row r="2221" spans="1:8" x14ac:dyDescent="0.35">
      <c r="A2221" t="s">
        <v>2267</v>
      </c>
      <c r="B2221" t="s">
        <v>53</v>
      </c>
      <c r="C2221" t="s">
        <v>2267</v>
      </c>
      <c r="D2221" t="s">
        <v>53</v>
      </c>
      <c r="E2221" t="s">
        <v>2267</v>
      </c>
      <c r="F2221" t="s">
        <v>53</v>
      </c>
      <c r="G2221" t="s">
        <v>2267</v>
      </c>
      <c r="H2221" t="s">
        <v>53</v>
      </c>
    </row>
    <row r="2222" spans="1:8" x14ac:dyDescent="0.35">
      <c r="A2222" t="s">
        <v>2268</v>
      </c>
      <c r="B2222" t="s">
        <v>47</v>
      </c>
      <c r="C2222" t="s">
        <v>2268</v>
      </c>
      <c r="D2222" t="s">
        <v>47</v>
      </c>
      <c r="E2222" t="s">
        <v>2268</v>
      </c>
      <c r="F2222" t="s">
        <v>47</v>
      </c>
      <c r="G2222" t="s">
        <v>2268</v>
      </c>
      <c r="H2222" t="s">
        <v>47</v>
      </c>
    </row>
    <row r="2223" spans="1:8" x14ac:dyDescent="0.35">
      <c r="A2223" t="s">
        <v>2269</v>
      </c>
      <c r="B2223" t="s">
        <v>47</v>
      </c>
      <c r="C2223" t="s">
        <v>2269</v>
      </c>
      <c r="D2223" t="s">
        <v>47</v>
      </c>
      <c r="E2223" t="s">
        <v>2269</v>
      </c>
      <c r="F2223" t="s">
        <v>47</v>
      </c>
      <c r="G2223" t="s">
        <v>2269</v>
      </c>
      <c r="H2223" t="s">
        <v>47</v>
      </c>
    </row>
    <row r="2224" spans="1:8" x14ac:dyDescent="0.35">
      <c r="A2224" t="s">
        <v>2270</v>
      </c>
      <c r="B2224" t="s">
        <v>47</v>
      </c>
      <c r="C2224" t="s">
        <v>2270</v>
      </c>
      <c r="D2224" t="s">
        <v>47</v>
      </c>
      <c r="E2224" t="s">
        <v>2270</v>
      </c>
      <c r="F2224" t="s">
        <v>47</v>
      </c>
      <c r="G2224" t="s">
        <v>2270</v>
      </c>
      <c r="H2224" t="s">
        <v>47</v>
      </c>
    </row>
    <row r="2225" spans="1:8" x14ac:dyDescent="0.35">
      <c r="A2225" t="s">
        <v>2271</v>
      </c>
      <c r="B2225" t="s">
        <v>51</v>
      </c>
      <c r="C2225" t="s">
        <v>2271</v>
      </c>
      <c r="D2225" t="s">
        <v>51</v>
      </c>
      <c r="E2225" t="s">
        <v>2271</v>
      </c>
      <c r="F2225" t="s">
        <v>51</v>
      </c>
      <c r="G2225" t="s">
        <v>2271</v>
      </c>
      <c r="H2225" t="s">
        <v>51</v>
      </c>
    </row>
    <row r="2226" spans="1:8" x14ac:dyDescent="0.35">
      <c r="A2226" t="s">
        <v>2272</v>
      </c>
      <c r="B2226" t="s">
        <v>51</v>
      </c>
      <c r="C2226" t="s">
        <v>2272</v>
      </c>
      <c r="D2226" t="s">
        <v>51</v>
      </c>
      <c r="E2226" t="s">
        <v>2272</v>
      </c>
      <c r="F2226" t="s">
        <v>51</v>
      </c>
      <c r="G2226" t="s">
        <v>2272</v>
      </c>
      <c r="H2226" t="s">
        <v>51</v>
      </c>
    </row>
    <row r="2227" spans="1:8" x14ac:dyDescent="0.35">
      <c r="A2227" t="s">
        <v>2273</v>
      </c>
      <c r="B2227" t="s">
        <v>44</v>
      </c>
      <c r="C2227" t="s">
        <v>2273</v>
      </c>
      <c r="D2227" t="s">
        <v>44</v>
      </c>
      <c r="E2227" t="s">
        <v>2273</v>
      </c>
      <c r="F2227" t="s">
        <v>44</v>
      </c>
      <c r="G2227" t="s">
        <v>2273</v>
      </c>
      <c r="H2227" t="s">
        <v>44</v>
      </c>
    </row>
    <row r="2228" spans="1:8" x14ac:dyDescent="0.35">
      <c r="A2228" t="s">
        <v>2274</v>
      </c>
      <c r="B2228" t="s">
        <v>44</v>
      </c>
      <c r="C2228" t="s">
        <v>2274</v>
      </c>
      <c r="D2228" t="s">
        <v>44</v>
      </c>
      <c r="E2228" t="s">
        <v>2274</v>
      </c>
      <c r="F2228" t="s">
        <v>44</v>
      </c>
      <c r="G2228" t="s">
        <v>2274</v>
      </c>
      <c r="H2228" t="s">
        <v>44</v>
      </c>
    </row>
    <row r="2229" spans="1:8" x14ac:dyDescent="0.35">
      <c r="A2229" t="s">
        <v>2275</v>
      </c>
      <c r="B2229" t="s">
        <v>51</v>
      </c>
      <c r="C2229" t="s">
        <v>2275</v>
      </c>
      <c r="D2229" t="s">
        <v>51</v>
      </c>
      <c r="E2229" t="s">
        <v>2275</v>
      </c>
      <c r="F2229" t="s">
        <v>51</v>
      </c>
      <c r="G2229" t="s">
        <v>2275</v>
      </c>
      <c r="H2229" t="s">
        <v>51</v>
      </c>
    </row>
    <row r="2230" spans="1:8" x14ac:dyDescent="0.35">
      <c r="A2230" t="s">
        <v>2276</v>
      </c>
      <c r="B2230" t="s">
        <v>57</v>
      </c>
      <c r="C2230" t="s">
        <v>2276</v>
      </c>
      <c r="D2230" t="s">
        <v>57</v>
      </c>
      <c r="E2230" t="s">
        <v>2276</v>
      </c>
      <c r="F2230" t="s">
        <v>57</v>
      </c>
      <c r="G2230" t="s">
        <v>2276</v>
      </c>
      <c r="H2230" t="s">
        <v>57</v>
      </c>
    </row>
    <row r="2231" spans="1:8" x14ac:dyDescent="0.35">
      <c r="A2231" t="s">
        <v>2277</v>
      </c>
      <c r="B2231" t="s">
        <v>51</v>
      </c>
      <c r="C2231" t="s">
        <v>2277</v>
      </c>
      <c r="D2231" t="s">
        <v>51</v>
      </c>
      <c r="E2231" t="s">
        <v>2277</v>
      </c>
      <c r="F2231" t="s">
        <v>51</v>
      </c>
      <c r="G2231" t="s">
        <v>2277</v>
      </c>
      <c r="H2231" t="s">
        <v>51</v>
      </c>
    </row>
    <row r="2232" spans="1:8" x14ac:dyDescent="0.35">
      <c r="A2232" t="s">
        <v>2278</v>
      </c>
      <c r="B2232" t="s">
        <v>57</v>
      </c>
      <c r="C2232" t="s">
        <v>2278</v>
      </c>
      <c r="D2232" t="s">
        <v>57</v>
      </c>
      <c r="E2232" t="s">
        <v>2278</v>
      </c>
      <c r="F2232" t="s">
        <v>57</v>
      </c>
      <c r="G2232" t="s">
        <v>2278</v>
      </c>
      <c r="H2232" t="s">
        <v>57</v>
      </c>
    </row>
    <row r="2233" spans="1:8" x14ac:dyDescent="0.35">
      <c r="A2233" t="s">
        <v>2279</v>
      </c>
      <c r="B2233" t="s">
        <v>51</v>
      </c>
      <c r="C2233" t="s">
        <v>2279</v>
      </c>
      <c r="D2233" t="s">
        <v>51</v>
      </c>
      <c r="E2233" t="s">
        <v>2279</v>
      </c>
      <c r="F2233" t="s">
        <v>51</v>
      </c>
      <c r="G2233" t="s">
        <v>2279</v>
      </c>
      <c r="H2233" t="s">
        <v>51</v>
      </c>
    </row>
    <row r="2234" spans="1:8" x14ac:dyDescent="0.35">
      <c r="A2234" t="s">
        <v>2280</v>
      </c>
      <c r="B2234" t="s">
        <v>44</v>
      </c>
      <c r="C2234" t="s">
        <v>2280</v>
      </c>
      <c r="D2234" t="s">
        <v>44</v>
      </c>
      <c r="E2234" t="s">
        <v>2280</v>
      </c>
      <c r="F2234" t="s">
        <v>44</v>
      </c>
      <c r="G2234" t="s">
        <v>2280</v>
      </c>
      <c r="H2234" t="s">
        <v>44</v>
      </c>
    </row>
    <row r="2235" spans="1:8" x14ac:dyDescent="0.35">
      <c r="A2235" t="s">
        <v>2281</v>
      </c>
      <c r="B2235" t="s">
        <v>53</v>
      </c>
      <c r="C2235" t="s">
        <v>2281</v>
      </c>
      <c r="D2235" t="s">
        <v>53</v>
      </c>
      <c r="E2235" t="s">
        <v>2281</v>
      </c>
      <c r="F2235" t="s">
        <v>53</v>
      </c>
      <c r="G2235" t="s">
        <v>2281</v>
      </c>
      <c r="H2235" t="s">
        <v>53</v>
      </c>
    </row>
    <row r="2236" spans="1:8" x14ac:dyDescent="0.35">
      <c r="A2236" t="s">
        <v>2282</v>
      </c>
      <c r="B2236" t="s">
        <v>53</v>
      </c>
      <c r="C2236" t="s">
        <v>2282</v>
      </c>
      <c r="D2236" t="s">
        <v>53</v>
      </c>
      <c r="E2236" t="s">
        <v>2282</v>
      </c>
      <c r="F2236" t="s">
        <v>53</v>
      </c>
      <c r="G2236" t="s">
        <v>2282</v>
      </c>
      <c r="H2236" t="s">
        <v>53</v>
      </c>
    </row>
    <row r="2237" spans="1:8" x14ac:dyDescent="0.35">
      <c r="A2237" t="s">
        <v>2283</v>
      </c>
      <c r="B2237" t="s">
        <v>44</v>
      </c>
      <c r="C2237" t="s">
        <v>2283</v>
      </c>
      <c r="D2237" t="s">
        <v>44</v>
      </c>
      <c r="E2237" t="s">
        <v>2283</v>
      </c>
      <c r="F2237" t="s">
        <v>44</v>
      </c>
      <c r="G2237" t="s">
        <v>2283</v>
      </c>
      <c r="H2237" t="s">
        <v>44</v>
      </c>
    </row>
    <row r="2238" spans="1:8" x14ac:dyDescent="0.35">
      <c r="A2238" t="s">
        <v>2284</v>
      </c>
      <c r="B2238" t="s">
        <v>53</v>
      </c>
      <c r="C2238" t="s">
        <v>2284</v>
      </c>
      <c r="D2238" t="s">
        <v>53</v>
      </c>
      <c r="E2238" t="s">
        <v>2284</v>
      </c>
      <c r="F2238" t="s">
        <v>53</v>
      </c>
      <c r="G2238" t="s">
        <v>2284</v>
      </c>
      <c r="H2238" t="s">
        <v>53</v>
      </c>
    </row>
    <row r="2239" spans="1:8" x14ac:dyDescent="0.35">
      <c r="A2239" t="s">
        <v>2285</v>
      </c>
      <c r="B2239" t="s">
        <v>44</v>
      </c>
      <c r="C2239" t="s">
        <v>2285</v>
      </c>
      <c r="D2239" t="s">
        <v>44</v>
      </c>
      <c r="E2239" t="s">
        <v>2285</v>
      </c>
      <c r="F2239" t="s">
        <v>44</v>
      </c>
      <c r="G2239" t="s">
        <v>2285</v>
      </c>
      <c r="H2239" t="s">
        <v>44</v>
      </c>
    </row>
    <row r="2240" spans="1:8" x14ac:dyDescent="0.35">
      <c r="A2240" t="s">
        <v>2286</v>
      </c>
      <c r="B2240" t="s">
        <v>47</v>
      </c>
      <c r="C2240" t="s">
        <v>2286</v>
      </c>
      <c r="D2240" t="s">
        <v>47</v>
      </c>
      <c r="E2240" t="s">
        <v>2286</v>
      </c>
      <c r="F2240" t="s">
        <v>47</v>
      </c>
      <c r="G2240" t="s">
        <v>2286</v>
      </c>
      <c r="H2240" t="s">
        <v>47</v>
      </c>
    </row>
    <row r="2241" spans="1:8" x14ac:dyDescent="0.35">
      <c r="A2241" t="s">
        <v>2287</v>
      </c>
      <c r="B2241" t="s">
        <v>47</v>
      </c>
      <c r="C2241" t="s">
        <v>2287</v>
      </c>
      <c r="D2241" t="s">
        <v>47</v>
      </c>
      <c r="E2241" t="s">
        <v>2287</v>
      </c>
      <c r="F2241" t="s">
        <v>47</v>
      </c>
      <c r="G2241" t="s">
        <v>2287</v>
      </c>
      <c r="H2241" t="s">
        <v>47</v>
      </c>
    </row>
    <row r="2242" spans="1:8" x14ac:dyDescent="0.35">
      <c r="A2242" t="s">
        <v>2288</v>
      </c>
      <c r="B2242" t="s">
        <v>44</v>
      </c>
      <c r="C2242" t="s">
        <v>2288</v>
      </c>
      <c r="D2242" t="s">
        <v>44</v>
      </c>
      <c r="E2242" t="s">
        <v>2288</v>
      </c>
      <c r="F2242" t="s">
        <v>44</v>
      </c>
      <c r="G2242" t="s">
        <v>2288</v>
      </c>
      <c r="H2242" t="s">
        <v>44</v>
      </c>
    </row>
    <row r="2243" spans="1:8" x14ac:dyDescent="0.35">
      <c r="A2243" t="s">
        <v>2289</v>
      </c>
      <c r="B2243" t="s">
        <v>53</v>
      </c>
      <c r="C2243" t="s">
        <v>2289</v>
      </c>
      <c r="D2243" t="s">
        <v>53</v>
      </c>
      <c r="E2243" t="s">
        <v>2289</v>
      </c>
      <c r="F2243" t="s">
        <v>53</v>
      </c>
      <c r="G2243" t="s">
        <v>2289</v>
      </c>
      <c r="H2243" t="s">
        <v>53</v>
      </c>
    </row>
    <row r="2244" spans="1:8" x14ac:dyDescent="0.35">
      <c r="A2244" t="s">
        <v>2290</v>
      </c>
      <c r="B2244" t="s">
        <v>51</v>
      </c>
      <c r="C2244" t="s">
        <v>2290</v>
      </c>
      <c r="D2244" t="s">
        <v>51</v>
      </c>
      <c r="E2244" t="s">
        <v>2290</v>
      </c>
      <c r="F2244" t="s">
        <v>51</v>
      </c>
      <c r="G2244" t="s">
        <v>2290</v>
      </c>
      <c r="H2244" t="s">
        <v>51</v>
      </c>
    </row>
    <row r="2245" spans="1:8" x14ac:dyDescent="0.35">
      <c r="A2245" t="s">
        <v>2291</v>
      </c>
      <c r="B2245" t="s">
        <v>47</v>
      </c>
      <c r="C2245" t="s">
        <v>2291</v>
      </c>
      <c r="D2245" t="s">
        <v>47</v>
      </c>
      <c r="E2245" t="s">
        <v>2291</v>
      </c>
      <c r="F2245" t="s">
        <v>47</v>
      </c>
      <c r="G2245" t="s">
        <v>2291</v>
      </c>
      <c r="H2245" t="s">
        <v>47</v>
      </c>
    </row>
    <row r="2246" spans="1:8" x14ac:dyDescent="0.35">
      <c r="A2246" t="s">
        <v>2292</v>
      </c>
      <c r="B2246" t="s">
        <v>53</v>
      </c>
      <c r="C2246" t="s">
        <v>2292</v>
      </c>
      <c r="D2246" t="s">
        <v>53</v>
      </c>
      <c r="E2246" t="s">
        <v>2292</v>
      </c>
      <c r="F2246" t="s">
        <v>53</v>
      </c>
      <c r="G2246" t="s">
        <v>2292</v>
      </c>
      <c r="H2246" t="s">
        <v>53</v>
      </c>
    </row>
    <row r="2247" spans="1:8" x14ac:dyDescent="0.35">
      <c r="A2247" t="s">
        <v>2293</v>
      </c>
      <c r="B2247" t="s">
        <v>57</v>
      </c>
      <c r="C2247" t="s">
        <v>2293</v>
      </c>
      <c r="D2247" t="s">
        <v>57</v>
      </c>
      <c r="E2247" t="s">
        <v>2293</v>
      </c>
      <c r="F2247" t="s">
        <v>57</v>
      </c>
      <c r="G2247" t="s">
        <v>2293</v>
      </c>
      <c r="H2247" t="s">
        <v>57</v>
      </c>
    </row>
    <row r="2248" spans="1:8" x14ac:dyDescent="0.35">
      <c r="A2248" t="s">
        <v>2294</v>
      </c>
      <c r="B2248" t="s">
        <v>44</v>
      </c>
      <c r="C2248" t="s">
        <v>2294</v>
      </c>
      <c r="D2248" t="s">
        <v>44</v>
      </c>
      <c r="E2248" t="s">
        <v>2294</v>
      </c>
      <c r="F2248" t="s">
        <v>44</v>
      </c>
      <c r="G2248" t="s">
        <v>2294</v>
      </c>
      <c r="H2248" t="s">
        <v>44</v>
      </c>
    </row>
    <row r="2249" spans="1:8" x14ac:dyDescent="0.35">
      <c r="A2249" t="s">
        <v>2295</v>
      </c>
      <c r="B2249" t="s">
        <v>47</v>
      </c>
      <c r="C2249" t="s">
        <v>2295</v>
      </c>
      <c r="D2249" t="s">
        <v>47</v>
      </c>
      <c r="E2249" t="s">
        <v>2295</v>
      </c>
      <c r="F2249" t="s">
        <v>47</v>
      </c>
      <c r="G2249" t="s">
        <v>2295</v>
      </c>
      <c r="H2249" t="s">
        <v>47</v>
      </c>
    </row>
    <row r="2250" spans="1:8" x14ac:dyDescent="0.35">
      <c r="A2250" t="s">
        <v>2296</v>
      </c>
      <c r="B2250" t="s">
        <v>44</v>
      </c>
      <c r="C2250" t="s">
        <v>2296</v>
      </c>
      <c r="D2250" t="s">
        <v>44</v>
      </c>
      <c r="E2250" t="s">
        <v>2296</v>
      </c>
      <c r="F2250" t="s">
        <v>44</v>
      </c>
      <c r="G2250" t="s">
        <v>2296</v>
      </c>
      <c r="H2250" t="s">
        <v>44</v>
      </c>
    </row>
    <row r="2251" spans="1:8" x14ac:dyDescent="0.35">
      <c r="A2251" t="s">
        <v>2297</v>
      </c>
      <c r="B2251" t="s">
        <v>57</v>
      </c>
      <c r="C2251" t="s">
        <v>2297</v>
      </c>
      <c r="D2251" t="s">
        <v>57</v>
      </c>
      <c r="E2251" t="s">
        <v>2297</v>
      </c>
      <c r="F2251" t="s">
        <v>57</v>
      </c>
      <c r="G2251" t="s">
        <v>2297</v>
      </c>
      <c r="H2251" t="s">
        <v>57</v>
      </c>
    </row>
    <row r="2252" spans="1:8" x14ac:dyDescent="0.35">
      <c r="A2252" t="s">
        <v>2298</v>
      </c>
      <c r="B2252" t="s">
        <v>44</v>
      </c>
      <c r="C2252" t="s">
        <v>2298</v>
      </c>
      <c r="D2252" t="s">
        <v>44</v>
      </c>
      <c r="E2252" t="s">
        <v>2298</v>
      </c>
      <c r="F2252" t="s">
        <v>44</v>
      </c>
      <c r="G2252" t="s">
        <v>2298</v>
      </c>
      <c r="H2252" t="s">
        <v>44</v>
      </c>
    </row>
    <row r="2253" spans="1:8" x14ac:dyDescent="0.35">
      <c r="A2253" t="s">
        <v>2299</v>
      </c>
      <c r="B2253" t="s">
        <v>57</v>
      </c>
      <c r="C2253" t="s">
        <v>2299</v>
      </c>
      <c r="D2253" t="s">
        <v>57</v>
      </c>
      <c r="E2253" t="s">
        <v>2299</v>
      </c>
      <c r="F2253" t="s">
        <v>57</v>
      </c>
      <c r="G2253" t="s">
        <v>2299</v>
      </c>
      <c r="H2253" t="s">
        <v>57</v>
      </c>
    </row>
    <row r="2254" spans="1:8" x14ac:dyDescent="0.35">
      <c r="A2254" t="s">
        <v>2300</v>
      </c>
      <c r="B2254" t="s">
        <v>44</v>
      </c>
      <c r="C2254" t="s">
        <v>2300</v>
      </c>
      <c r="D2254" t="s">
        <v>44</v>
      </c>
      <c r="E2254" t="s">
        <v>2300</v>
      </c>
      <c r="F2254" t="s">
        <v>44</v>
      </c>
      <c r="G2254" t="s">
        <v>2300</v>
      </c>
      <c r="H2254" t="s">
        <v>44</v>
      </c>
    </row>
    <row r="2255" spans="1:8" x14ac:dyDescent="0.35">
      <c r="A2255" t="s">
        <v>2301</v>
      </c>
      <c r="B2255" t="s">
        <v>47</v>
      </c>
      <c r="C2255" t="s">
        <v>2301</v>
      </c>
      <c r="D2255" t="s">
        <v>47</v>
      </c>
      <c r="E2255" t="s">
        <v>2301</v>
      </c>
      <c r="F2255" t="s">
        <v>47</v>
      </c>
      <c r="G2255" t="s">
        <v>2301</v>
      </c>
      <c r="H2255" t="s">
        <v>47</v>
      </c>
    </row>
    <row r="2256" spans="1:8" x14ac:dyDescent="0.35">
      <c r="A2256" t="s">
        <v>2302</v>
      </c>
      <c r="B2256" t="s">
        <v>53</v>
      </c>
      <c r="C2256" t="s">
        <v>2302</v>
      </c>
      <c r="D2256" t="s">
        <v>53</v>
      </c>
      <c r="E2256" t="s">
        <v>2302</v>
      </c>
      <c r="F2256" t="s">
        <v>53</v>
      </c>
      <c r="G2256" t="s">
        <v>2302</v>
      </c>
      <c r="H2256" t="s">
        <v>53</v>
      </c>
    </row>
    <row r="2257" spans="1:8" x14ac:dyDescent="0.35">
      <c r="A2257" t="s">
        <v>2303</v>
      </c>
      <c r="B2257" t="s">
        <v>44</v>
      </c>
      <c r="C2257" t="s">
        <v>2303</v>
      </c>
      <c r="D2257" t="s">
        <v>44</v>
      </c>
      <c r="E2257" t="s">
        <v>2303</v>
      </c>
      <c r="F2257" t="s">
        <v>44</v>
      </c>
      <c r="G2257" t="s">
        <v>2303</v>
      </c>
      <c r="H2257" t="s">
        <v>44</v>
      </c>
    </row>
    <row r="2258" spans="1:8" x14ac:dyDescent="0.35">
      <c r="A2258" t="s">
        <v>2304</v>
      </c>
      <c r="B2258" t="s">
        <v>47</v>
      </c>
      <c r="C2258" t="s">
        <v>2304</v>
      </c>
      <c r="D2258" t="s">
        <v>47</v>
      </c>
      <c r="E2258" t="s">
        <v>2304</v>
      </c>
      <c r="F2258" t="s">
        <v>47</v>
      </c>
      <c r="G2258" t="s">
        <v>2304</v>
      </c>
      <c r="H2258" t="s">
        <v>47</v>
      </c>
    </row>
    <row r="2259" spans="1:8" x14ac:dyDescent="0.35">
      <c r="A2259" t="s">
        <v>2305</v>
      </c>
      <c r="B2259" t="s">
        <v>51</v>
      </c>
      <c r="C2259" t="s">
        <v>2305</v>
      </c>
      <c r="D2259" t="s">
        <v>51</v>
      </c>
      <c r="E2259" t="s">
        <v>2305</v>
      </c>
      <c r="F2259" t="s">
        <v>51</v>
      </c>
      <c r="G2259" t="s">
        <v>2305</v>
      </c>
      <c r="H2259" t="s">
        <v>51</v>
      </c>
    </row>
    <row r="2260" spans="1:8" x14ac:dyDescent="0.35">
      <c r="A2260" t="s">
        <v>2306</v>
      </c>
      <c r="B2260" t="s">
        <v>47</v>
      </c>
      <c r="C2260" t="s">
        <v>2306</v>
      </c>
      <c r="D2260" t="s">
        <v>47</v>
      </c>
      <c r="E2260" t="s">
        <v>2306</v>
      </c>
      <c r="F2260" t="s">
        <v>47</v>
      </c>
      <c r="G2260" t="s">
        <v>2306</v>
      </c>
      <c r="H2260" t="s">
        <v>47</v>
      </c>
    </row>
    <row r="2261" spans="1:8" x14ac:dyDescent="0.35">
      <c r="A2261" t="s">
        <v>2307</v>
      </c>
      <c r="B2261" t="s">
        <v>47</v>
      </c>
      <c r="C2261" t="s">
        <v>2307</v>
      </c>
      <c r="D2261" t="s">
        <v>47</v>
      </c>
      <c r="E2261" t="s">
        <v>2307</v>
      </c>
      <c r="F2261" t="s">
        <v>47</v>
      </c>
      <c r="G2261" t="s">
        <v>2307</v>
      </c>
      <c r="H2261" t="s">
        <v>47</v>
      </c>
    </row>
    <row r="2262" spans="1:8" x14ac:dyDescent="0.35">
      <c r="A2262" t="s">
        <v>2308</v>
      </c>
      <c r="B2262" t="s">
        <v>47</v>
      </c>
      <c r="C2262" t="s">
        <v>2308</v>
      </c>
      <c r="D2262" t="s">
        <v>47</v>
      </c>
      <c r="E2262" t="s">
        <v>2308</v>
      </c>
      <c r="F2262" t="s">
        <v>47</v>
      </c>
      <c r="G2262" t="s">
        <v>2308</v>
      </c>
      <c r="H2262" t="s">
        <v>47</v>
      </c>
    </row>
    <row r="2263" spans="1:8" x14ac:dyDescent="0.35">
      <c r="A2263" t="s">
        <v>2309</v>
      </c>
      <c r="B2263" t="s">
        <v>44</v>
      </c>
      <c r="C2263" t="s">
        <v>2309</v>
      </c>
      <c r="D2263" t="s">
        <v>44</v>
      </c>
      <c r="E2263" t="s">
        <v>2309</v>
      </c>
      <c r="F2263" t="s">
        <v>44</v>
      </c>
      <c r="G2263" t="s">
        <v>2309</v>
      </c>
      <c r="H2263" t="s">
        <v>44</v>
      </c>
    </row>
    <row r="2264" spans="1:8" x14ac:dyDescent="0.35">
      <c r="A2264" t="s">
        <v>2310</v>
      </c>
      <c r="B2264" t="s">
        <v>53</v>
      </c>
      <c r="C2264" t="s">
        <v>2310</v>
      </c>
      <c r="D2264" t="s">
        <v>53</v>
      </c>
      <c r="E2264" t="s">
        <v>2310</v>
      </c>
      <c r="F2264" t="s">
        <v>53</v>
      </c>
      <c r="G2264" t="s">
        <v>2310</v>
      </c>
      <c r="H2264" t="s">
        <v>53</v>
      </c>
    </row>
    <row r="2265" spans="1:8" x14ac:dyDescent="0.35">
      <c r="A2265" t="s">
        <v>2311</v>
      </c>
      <c r="B2265" t="s">
        <v>47</v>
      </c>
      <c r="C2265" t="s">
        <v>2311</v>
      </c>
      <c r="D2265" t="s">
        <v>47</v>
      </c>
      <c r="E2265" t="s">
        <v>2311</v>
      </c>
      <c r="F2265" t="s">
        <v>47</v>
      </c>
      <c r="G2265" t="s">
        <v>2311</v>
      </c>
      <c r="H2265" t="s">
        <v>47</v>
      </c>
    </row>
    <row r="2266" spans="1:8" x14ac:dyDescent="0.35">
      <c r="A2266" t="s">
        <v>2312</v>
      </c>
      <c r="B2266" t="s">
        <v>44</v>
      </c>
      <c r="C2266" t="s">
        <v>2312</v>
      </c>
      <c r="D2266" t="s">
        <v>44</v>
      </c>
      <c r="E2266" t="s">
        <v>2312</v>
      </c>
      <c r="F2266" t="s">
        <v>44</v>
      </c>
      <c r="G2266" t="s">
        <v>2312</v>
      </c>
      <c r="H2266" t="s">
        <v>44</v>
      </c>
    </row>
    <row r="2267" spans="1:8" x14ac:dyDescent="0.35">
      <c r="A2267" t="s">
        <v>2313</v>
      </c>
      <c r="B2267" t="s">
        <v>44</v>
      </c>
      <c r="C2267" t="s">
        <v>2313</v>
      </c>
      <c r="D2267" t="s">
        <v>44</v>
      </c>
      <c r="E2267" t="s">
        <v>2313</v>
      </c>
      <c r="F2267" t="s">
        <v>44</v>
      </c>
      <c r="G2267" t="s">
        <v>2313</v>
      </c>
      <c r="H2267" t="s">
        <v>44</v>
      </c>
    </row>
    <row r="2268" spans="1:8" x14ac:dyDescent="0.35">
      <c r="A2268" t="s">
        <v>2314</v>
      </c>
      <c r="B2268" t="s">
        <v>53</v>
      </c>
      <c r="C2268" t="s">
        <v>2314</v>
      </c>
      <c r="D2268" t="s">
        <v>53</v>
      </c>
      <c r="E2268" t="s">
        <v>2314</v>
      </c>
      <c r="F2268" t="s">
        <v>53</v>
      </c>
      <c r="G2268" t="s">
        <v>2314</v>
      </c>
      <c r="H2268" t="s">
        <v>53</v>
      </c>
    </row>
    <row r="2269" spans="1:8" x14ac:dyDescent="0.35">
      <c r="A2269" t="s">
        <v>2315</v>
      </c>
      <c r="B2269" t="s">
        <v>47</v>
      </c>
      <c r="C2269" t="s">
        <v>2315</v>
      </c>
      <c r="D2269" t="s">
        <v>47</v>
      </c>
      <c r="E2269" t="s">
        <v>2315</v>
      </c>
      <c r="F2269" t="s">
        <v>47</v>
      </c>
      <c r="G2269" t="s">
        <v>2315</v>
      </c>
      <c r="H2269" t="s">
        <v>47</v>
      </c>
    </row>
    <row r="2270" spans="1:8" x14ac:dyDescent="0.35">
      <c r="A2270" t="s">
        <v>2316</v>
      </c>
      <c r="B2270" t="s">
        <v>47</v>
      </c>
      <c r="C2270" t="s">
        <v>2316</v>
      </c>
      <c r="D2270" t="s">
        <v>47</v>
      </c>
      <c r="E2270" t="s">
        <v>2316</v>
      </c>
      <c r="F2270" t="s">
        <v>47</v>
      </c>
      <c r="G2270" t="s">
        <v>2316</v>
      </c>
      <c r="H2270" t="s">
        <v>47</v>
      </c>
    </row>
    <row r="2271" spans="1:8" x14ac:dyDescent="0.35">
      <c r="A2271" t="s">
        <v>2317</v>
      </c>
      <c r="B2271" t="s">
        <v>51</v>
      </c>
      <c r="C2271" t="s">
        <v>2317</v>
      </c>
      <c r="D2271" t="s">
        <v>51</v>
      </c>
      <c r="E2271" t="s">
        <v>2317</v>
      </c>
      <c r="F2271" t="s">
        <v>51</v>
      </c>
      <c r="G2271" t="s">
        <v>2317</v>
      </c>
      <c r="H2271" t="s">
        <v>51</v>
      </c>
    </row>
    <row r="2272" spans="1:8" x14ac:dyDescent="0.35">
      <c r="A2272" t="s">
        <v>2318</v>
      </c>
      <c r="B2272" t="s">
        <v>51</v>
      </c>
      <c r="C2272" t="s">
        <v>2318</v>
      </c>
      <c r="D2272" t="s">
        <v>51</v>
      </c>
      <c r="E2272" t="s">
        <v>2318</v>
      </c>
      <c r="F2272" t="s">
        <v>51</v>
      </c>
      <c r="G2272" t="s">
        <v>2318</v>
      </c>
      <c r="H2272" t="s">
        <v>51</v>
      </c>
    </row>
    <row r="2273" spans="1:8" x14ac:dyDescent="0.35">
      <c r="A2273" t="s">
        <v>2319</v>
      </c>
      <c r="B2273" t="s">
        <v>44</v>
      </c>
      <c r="C2273" t="s">
        <v>2319</v>
      </c>
      <c r="D2273" t="s">
        <v>44</v>
      </c>
      <c r="E2273" t="s">
        <v>2319</v>
      </c>
      <c r="F2273" t="s">
        <v>44</v>
      </c>
      <c r="G2273" t="s">
        <v>2319</v>
      </c>
      <c r="H2273" t="s">
        <v>44</v>
      </c>
    </row>
    <row r="2274" spans="1:8" x14ac:dyDescent="0.35">
      <c r="A2274" t="s">
        <v>2320</v>
      </c>
      <c r="B2274" t="s">
        <v>57</v>
      </c>
      <c r="C2274" t="s">
        <v>2320</v>
      </c>
      <c r="D2274" t="s">
        <v>57</v>
      </c>
      <c r="E2274" t="s">
        <v>2320</v>
      </c>
      <c r="F2274" t="s">
        <v>57</v>
      </c>
      <c r="G2274" t="s">
        <v>2320</v>
      </c>
      <c r="H2274" t="s">
        <v>57</v>
      </c>
    </row>
    <row r="2275" spans="1:8" x14ac:dyDescent="0.35">
      <c r="A2275" t="s">
        <v>2321</v>
      </c>
      <c r="B2275" t="s">
        <v>44</v>
      </c>
      <c r="C2275" t="s">
        <v>2321</v>
      </c>
      <c r="D2275" t="s">
        <v>44</v>
      </c>
      <c r="E2275" t="s">
        <v>2321</v>
      </c>
      <c r="F2275" t="s">
        <v>44</v>
      </c>
      <c r="G2275" t="s">
        <v>2321</v>
      </c>
      <c r="H2275" t="s">
        <v>44</v>
      </c>
    </row>
    <row r="2276" spans="1:8" x14ac:dyDescent="0.35">
      <c r="A2276" t="s">
        <v>2322</v>
      </c>
      <c r="B2276" t="s">
        <v>47</v>
      </c>
      <c r="C2276" t="s">
        <v>2322</v>
      </c>
      <c r="D2276" t="s">
        <v>47</v>
      </c>
      <c r="E2276" t="s">
        <v>2322</v>
      </c>
      <c r="F2276" t="s">
        <v>47</v>
      </c>
      <c r="G2276" t="s">
        <v>2322</v>
      </c>
      <c r="H2276" t="s">
        <v>47</v>
      </c>
    </row>
    <row r="2277" spans="1:8" x14ac:dyDescent="0.35">
      <c r="A2277" t="s">
        <v>2323</v>
      </c>
      <c r="B2277" t="s">
        <v>53</v>
      </c>
      <c r="C2277" t="s">
        <v>2323</v>
      </c>
      <c r="D2277" t="s">
        <v>53</v>
      </c>
      <c r="E2277" t="s">
        <v>2323</v>
      </c>
      <c r="F2277" t="s">
        <v>53</v>
      </c>
      <c r="G2277" t="s">
        <v>2323</v>
      </c>
      <c r="H2277" t="s">
        <v>53</v>
      </c>
    </row>
    <row r="2278" spans="1:8" x14ac:dyDescent="0.35">
      <c r="A2278" t="s">
        <v>2324</v>
      </c>
      <c r="B2278" t="s">
        <v>57</v>
      </c>
      <c r="C2278" t="s">
        <v>2324</v>
      </c>
      <c r="D2278" t="s">
        <v>57</v>
      </c>
      <c r="E2278" t="s">
        <v>2324</v>
      </c>
      <c r="F2278" t="s">
        <v>57</v>
      </c>
      <c r="G2278" t="s">
        <v>2324</v>
      </c>
      <c r="H2278" t="s">
        <v>57</v>
      </c>
    </row>
    <row r="2279" spans="1:8" x14ac:dyDescent="0.35">
      <c r="A2279" t="s">
        <v>2325</v>
      </c>
      <c r="B2279" t="s">
        <v>47</v>
      </c>
      <c r="C2279" t="s">
        <v>2325</v>
      </c>
      <c r="D2279" t="s">
        <v>47</v>
      </c>
      <c r="E2279" t="s">
        <v>2325</v>
      </c>
      <c r="F2279" t="s">
        <v>47</v>
      </c>
      <c r="G2279" t="s">
        <v>2325</v>
      </c>
      <c r="H2279" t="s">
        <v>47</v>
      </c>
    </row>
    <row r="2280" spans="1:8" x14ac:dyDescent="0.35">
      <c r="A2280" t="s">
        <v>2326</v>
      </c>
      <c r="B2280" t="s">
        <v>53</v>
      </c>
      <c r="C2280" t="s">
        <v>2326</v>
      </c>
      <c r="D2280" t="s">
        <v>53</v>
      </c>
      <c r="E2280" t="s">
        <v>2326</v>
      </c>
      <c r="F2280" t="s">
        <v>53</v>
      </c>
      <c r="G2280" t="s">
        <v>2326</v>
      </c>
      <c r="H2280" t="s">
        <v>53</v>
      </c>
    </row>
    <row r="2281" spans="1:8" x14ac:dyDescent="0.35">
      <c r="A2281" t="s">
        <v>2327</v>
      </c>
      <c r="B2281" t="s">
        <v>51</v>
      </c>
      <c r="C2281" t="s">
        <v>2327</v>
      </c>
      <c r="D2281" t="s">
        <v>51</v>
      </c>
      <c r="E2281" t="s">
        <v>2327</v>
      </c>
      <c r="F2281" t="s">
        <v>51</v>
      </c>
      <c r="G2281" t="s">
        <v>2327</v>
      </c>
      <c r="H2281" t="s">
        <v>51</v>
      </c>
    </row>
    <row r="2282" spans="1:8" x14ac:dyDescent="0.35">
      <c r="A2282" t="s">
        <v>2328</v>
      </c>
      <c r="B2282" t="s">
        <v>57</v>
      </c>
      <c r="C2282" t="s">
        <v>2328</v>
      </c>
      <c r="D2282" t="s">
        <v>57</v>
      </c>
      <c r="E2282" t="s">
        <v>2328</v>
      </c>
      <c r="F2282" t="s">
        <v>57</v>
      </c>
      <c r="G2282" t="s">
        <v>2328</v>
      </c>
      <c r="H2282" t="s">
        <v>57</v>
      </c>
    </row>
    <row r="2283" spans="1:8" x14ac:dyDescent="0.35">
      <c r="A2283" t="s">
        <v>2329</v>
      </c>
      <c r="B2283" t="s">
        <v>47</v>
      </c>
      <c r="C2283" t="s">
        <v>2329</v>
      </c>
      <c r="D2283" t="s">
        <v>47</v>
      </c>
      <c r="E2283" t="s">
        <v>2329</v>
      </c>
      <c r="F2283" t="s">
        <v>47</v>
      </c>
      <c r="G2283" t="s">
        <v>2329</v>
      </c>
      <c r="H2283" t="s">
        <v>47</v>
      </c>
    </row>
    <row r="2284" spans="1:8" x14ac:dyDescent="0.35">
      <c r="A2284" t="s">
        <v>2330</v>
      </c>
      <c r="B2284" t="s">
        <v>44</v>
      </c>
      <c r="C2284" t="s">
        <v>2330</v>
      </c>
      <c r="D2284" t="s">
        <v>44</v>
      </c>
      <c r="E2284" t="s">
        <v>2330</v>
      </c>
      <c r="F2284" t="s">
        <v>44</v>
      </c>
      <c r="G2284" t="s">
        <v>2330</v>
      </c>
      <c r="H2284" t="s">
        <v>44</v>
      </c>
    </row>
    <row r="2285" spans="1:8" x14ac:dyDescent="0.35">
      <c r="A2285" t="s">
        <v>2331</v>
      </c>
      <c r="B2285" t="s">
        <v>44</v>
      </c>
      <c r="C2285" t="s">
        <v>2331</v>
      </c>
      <c r="D2285" t="s">
        <v>44</v>
      </c>
      <c r="E2285" t="s">
        <v>2331</v>
      </c>
      <c r="F2285" t="s">
        <v>44</v>
      </c>
      <c r="G2285" t="s">
        <v>2331</v>
      </c>
      <c r="H2285" t="s">
        <v>44</v>
      </c>
    </row>
    <row r="2286" spans="1:8" x14ac:dyDescent="0.35">
      <c r="A2286" t="s">
        <v>2332</v>
      </c>
      <c r="B2286" t="s">
        <v>44</v>
      </c>
      <c r="C2286" t="s">
        <v>2332</v>
      </c>
      <c r="D2286" t="s">
        <v>44</v>
      </c>
      <c r="E2286" t="s">
        <v>2332</v>
      </c>
      <c r="F2286" t="s">
        <v>44</v>
      </c>
      <c r="G2286" t="s">
        <v>2332</v>
      </c>
      <c r="H2286" t="s">
        <v>44</v>
      </c>
    </row>
    <row r="2287" spans="1:8" x14ac:dyDescent="0.35">
      <c r="A2287" t="s">
        <v>2333</v>
      </c>
      <c r="B2287" t="s">
        <v>44</v>
      </c>
      <c r="C2287" t="s">
        <v>2333</v>
      </c>
      <c r="D2287" t="s">
        <v>44</v>
      </c>
      <c r="E2287" t="s">
        <v>2333</v>
      </c>
      <c r="F2287" t="s">
        <v>44</v>
      </c>
      <c r="G2287" t="s">
        <v>2333</v>
      </c>
      <c r="H2287" t="s">
        <v>44</v>
      </c>
    </row>
    <row r="2288" spans="1:8" x14ac:dyDescent="0.35">
      <c r="A2288" t="s">
        <v>2334</v>
      </c>
      <c r="B2288" t="s">
        <v>44</v>
      </c>
      <c r="C2288" t="s">
        <v>2334</v>
      </c>
      <c r="D2288" t="s">
        <v>44</v>
      </c>
      <c r="E2288" t="s">
        <v>2334</v>
      </c>
      <c r="F2288" t="s">
        <v>44</v>
      </c>
      <c r="G2288" t="s">
        <v>2334</v>
      </c>
      <c r="H2288" t="s">
        <v>44</v>
      </c>
    </row>
    <row r="2289" spans="1:8" x14ac:dyDescent="0.35">
      <c r="A2289" t="s">
        <v>2335</v>
      </c>
      <c r="B2289" t="s">
        <v>44</v>
      </c>
      <c r="C2289" t="s">
        <v>2335</v>
      </c>
      <c r="D2289" t="s">
        <v>44</v>
      </c>
      <c r="E2289" t="s">
        <v>2335</v>
      </c>
      <c r="F2289" t="s">
        <v>44</v>
      </c>
      <c r="G2289" t="s">
        <v>2335</v>
      </c>
      <c r="H2289" t="s">
        <v>44</v>
      </c>
    </row>
    <row r="2290" spans="1:8" x14ac:dyDescent="0.35">
      <c r="A2290" t="s">
        <v>2336</v>
      </c>
      <c r="B2290" t="s">
        <v>51</v>
      </c>
      <c r="C2290" t="s">
        <v>2336</v>
      </c>
      <c r="D2290" t="s">
        <v>51</v>
      </c>
      <c r="E2290" t="s">
        <v>2336</v>
      </c>
      <c r="F2290" t="s">
        <v>51</v>
      </c>
      <c r="G2290" t="s">
        <v>2336</v>
      </c>
      <c r="H2290" t="s">
        <v>51</v>
      </c>
    </row>
    <row r="2291" spans="1:8" x14ac:dyDescent="0.35">
      <c r="A2291" t="s">
        <v>2337</v>
      </c>
      <c r="B2291" t="s">
        <v>51</v>
      </c>
      <c r="C2291" t="s">
        <v>2337</v>
      </c>
      <c r="D2291" t="s">
        <v>51</v>
      </c>
      <c r="E2291" t="s">
        <v>2337</v>
      </c>
      <c r="F2291" t="s">
        <v>51</v>
      </c>
      <c r="G2291" t="s">
        <v>2337</v>
      </c>
      <c r="H2291" t="s">
        <v>51</v>
      </c>
    </row>
    <row r="2292" spans="1:8" x14ac:dyDescent="0.35">
      <c r="A2292" t="s">
        <v>2338</v>
      </c>
      <c r="B2292" t="s">
        <v>47</v>
      </c>
      <c r="C2292" t="s">
        <v>2338</v>
      </c>
      <c r="D2292" t="s">
        <v>47</v>
      </c>
      <c r="E2292" t="s">
        <v>2338</v>
      </c>
      <c r="F2292" t="s">
        <v>47</v>
      </c>
      <c r="G2292" t="s">
        <v>2338</v>
      </c>
      <c r="H2292" t="s">
        <v>47</v>
      </c>
    </row>
    <row r="2293" spans="1:8" x14ac:dyDescent="0.35">
      <c r="A2293" t="s">
        <v>2339</v>
      </c>
      <c r="B2293" t="s">
        <v>44</v>
      </c>
      <c r="C2293" t="s">
        <v>2339</v>
      </c>
      <c r="D2293" t="s">
        <v>44</v>
      </c>
      <c r="E2293" t="s">
        <v>2339</v>
      </c>
      <c r="F2293" t="s">
        <v>44</v>
      </c>
      <c r="G2293" t="s">
        <v>2339</v>
      </c>
      <c r="H2293" t="s">
        <v>44</v>
      </c>
    </row>
    <row r="2294" spans="1:8" x14ac:dyDescent="0.35">
      <c r="A2294" t="s">
        <v>2340</v>
      </c>
      <c r="B2294" t="s">
        <v>51</v>
      </c>
      <c r="C2294" t="s">
        <v>2340</v>
      </c>
      <c r="D2294" t="s">
        <v>51</v>
      </c>
      <c r="E2294" t="s">
        <v>2340</v>
      </c>
      <c r="F2294" t="s">
        <v>51</v>
      </c>
      <c r="G2294" t="s">
        <v>2340</v>
      </c>
      <c r="H2294" t="s">
        <v>51</v>
      </c>
    </row>
    <row r="2295" spans="1:8" x14ac:dyDescent="0.35">
      <c r="A2295" t="s">
        <v>2341</v>
      </c>
      <c r="B2295" t="s">
        <v>47</v>
      </c>
      <c r="C2295" t="s">
        <v>2341</v>
      </c>
      <c r="D2295" t="s">
        <v>47</v>
      </c>
      <c r="E2295" t="s">
        <v>2341</v>
      </c>
      <c r="F2295" t="s">
        <v>47</v>
      </c>
      <c r="G2295" t="s">
        <v>2341</v>
      </c>
      <c r="H2295" t="s">
        <v>47</v>
      </c>
    </row>
    <row r="2296" spans="1:8" x14ac:dyDescent="0.35">
      <c r="A2296" t="s">
        <v>2342</v>
      </c>
      <c r="B2296" t="s">
        <v>53</v>
      </c>
      <c r="C2296" t="s">
        <v>2342</v>
      </c>
      <c r="D2296" t="s">
        <v>53</v>
      </c>
      <c r="E2296" t="s">
        <v>2342</v>
      </c>
      <c r="F2296" t="s">
        <v>53</v>
      </c>
      <c r="G2296" t="s">
        <v>2342</v>
      </c>
      <c r="H2296" t="s">
        <v>53</v>
      </c>
    </row>
    <row r="2297" spans="1:8" x14ac:dyDescent="0.35">
      <c r="A2297" t="s">
        <v>2343</v>
      </c>
      <c r="B2297" t="s">
        <v>51</v>
      </c>
      <c r="C2297" t="s">
        <v>2343</v>
      </c>
      <c r="D2297" t="s">
        <v>51</v>
      </c>
      <c r="E2297" t="s">
        <v>2343</v>
      </c>
      <c r="F2297" t="s">
        <v>51</v>
      </c>
      <c r="G2297" t="s">
        <v>2343</v>
      </c>
      <c r="H2297" t="s">
        <v>51</v>
      </c>
    </row>
    <row r="2298" spans="1:8" x14ac:dyDescent="0.35">
      <c r="A2298" t="s">
        <v>2344</v>
      </c>
      <c r="B2298" t="s">
        <v>53</v>
      </c>
      <c r="C2298" t="s">
        <v>2344</v>
      </c>
      <c r="D2298" t="s">
        <v>53</v>
      </c>
      <c r="E2298" t="s">
        <v>2344</v>
      </c>
      <c r="F2298" t="s">
        <v>53</v>
      </c>
      <c r="G2298" t="s">
        <v>2344</v>
      </c>
      <c r="H2298" t="s">
        <v>53</v>
      </c>
    </row>
    <row r="2299" spans="1:8" x14ac:dyDescent="0.35">
      <c r="A2299" t="s">
        <v>2345</v>
      </c>
      <c r="B2299" t="s">
        <v>47</v>
      </c>
      <c r="C2299" t="s">
        <v>2345</v>
      </c>
      <c r="D2299" t="s">
        <v>47</v>
      </c>
      <c r="E2299" t="s">
        <v>2345</v>
      </c>
      <c r="F2299" t="s">
        <v>47</v>
      </c>
      <c r="G2299" t="s">
        <v>2345</v>
      </c>
      <c r="H2299" t="s">
        <v>47</v>
      </c>
    </row>
    <row r="2300" spans="1:8" x14ac:dyDescent="0.35">
      <c r="A2300" t="s">
        <v>2346</v>
      </c>
      <c r="B2300" t="s">
        <v>47</v>
      </c>
      <c r="C2300" t="s">
        <v>2346</v>
      </c>
      <c r="D2300" t="s">
        <v>47</v>
      </c>
      <c r="E2300" t="s">
        <v>2346</v>
      </c>
      <c r="F2300" t="s">
        <v>47</v>
      </c>
      <c r="G2300" t="s">
        <v>2346</v>
      </c>
      <c r="H2300" t="s">
        <v>47</v>
      </c>
    </row>
    <row r="2301" spans="1:8" x14ac:dyDescent="0.35">
      <c r="A2301" t="s">
        <v>2347</v>
      </c>
      <c r="B2301" t="s">
        <v>47</v>
      </c>
      <c r="C2301" t="s">
        <v>2347</v>
      </c>
      <c r="D2301" t="s">
        <v>47</v>
      </c>
      <c r="E2301" t="s">
        <v>2347</v>
      </c>
      <c r="F2301" t="s">
        <v>47</v>
      </c>
      <c r="G2301" t="s">
        <v>2347</v>
      </c>
      <c r="H2301" t="s">
        <v>47</v>
      </c>
    </row>
    <row r="2302" spans="1:8" x14ac:dyDescent="0.35">
      <c r="A2302" t="s">
        <v>2348</v>
      </c>
      <c r="B2302" t="s">
        <v>51</v>
      </c>
      <c r="C2302" t="s">
        <v>2348</v>
      </c>
      <c r="D2302" t="s">
        <v>51</v>
      </c>
      <c r="E2302" t="s">
        <v>2348</v>
      </c>
      <c r="F2302" t="s">
        <v>51</v>
      </c>
      <c r="G2302" t="s">
        <v>2348</v>
      </c>
      <c r="H2302" t="s">
        <v>51</v>
      </c>
    </row>
    <row r="2303" spans="1:8" x14ac:dyDescent="0.35">
      <c r="A2303" t="s">
        <v>2349</v>
      </c>
      <c r="B2303" t="s">
        <v>47</v>
      </c>
      <c r="C2303" t="s">
        <v>2349</v>
      </c>
      <c r="D2303" t="s">
        <v>47</v>
      </c>
      <c r="E2303" t="s">
        <v>2349</v>
      </c>
      <c r="F2303" t="s">
        <v>47</v>
      </c>
      <c r="G2303" t="s">
        <v>2349</v>
      </c>
      <c r="H2303" t="s">
        <v>47</v>
      </c>
    </row>
    <row r="2304" spans="1:8" x14ac:dyDescent="0.35">
      <c r="A2304" t="s">
        <v>2350</v>
      </c>
      <c r="B2304" t="s">
        <v>47</v>
      </c>
      <c r="C2304" t="s">
        <v>2350</v>
      </c>
      <c r="D2304" t="s">
        <v>47</v>
      </c>
      <c r="E2304" t="s">
        <v>2350</v>
      </c>
      <c r="F2304" t="s">
        <v>47</v>
      </c>
      <c r="G2304" t="s">
        <v>2350</v>
      </c>
      <c r="H2304" t="s">
        <v>47</v>
      </c>
    </row>
    <row r="2305" spans="1:8" x14ac:dyDescent="0.35">
      <c r="A2305" t="s">
        <v>2351</v>
      </c>
      <c r="B2305" t="s">
        <v>57</v>
      </c>
      <c r="C2305" t="s">
        <v>2351</v>
      </c>
      <c r="D2305" t="s">
        <v>57</v>
      </c>
      <c r="E2305" t="s">
        <v>2351</v>
      </c>
      <c r="F2305" t="s">
        <v>57</v>
      </c>
      <c r="G2305" t="s">
        <v>2351</v>
      </c>
      <c r="H2305" t="s">
        <v>57</v>
      </c>
    </row>
    <row r="2306" spans="1:8" x14ac:dyDescent="0.35">
      <c r="A2306" t="s">
        <v>2352</v>
      </c>
      <c r="B2306" t="s">
        <v>53</v>
      </c>
      <c r="C2306" t="s">
        <v>2352</v>
      </c>
      <c r="D2306" t="s">
        <v>53</v>
      </c>
      <c r="E2306" t="s">
        <v>2352</v>
      </c>
      <c r="F2306" t="s">
        <v>53</v>
      </c>
      <c r="G2306" t="s">
        <v>2352</v>
      </c>
      <c r="H2306" t="s">
        <v>53</v>
      </c>
    </row>
    <row r="2307" spans="1:8" x14ac:dyDescent="0.35">
      <c r="A2307" t="s">
        <v>2353</v>
      </c>
      <c r="B2307" t="s">
        <v>47</v>
      </c>
      <c r="C2307" t="s">
        <v>2353</v>
      </c>
      <c r="D2307" t="s">
        <v>47</v>
      </c>
      <c r="E2307" t="s">
        <v>2353</v>
      </c>
      <c r="F2307" t="s">
        <v>47</v>
      </c>
      <c r="G2307" t="s">
        <v>2353</v>
      </c>
      <c r="H2307" t="s">
        <v>47</v>
      </c>
    </row>
    <row r="2308" spans="1:8" x14ac:dyDescent="0.35">
      <c r="A2308" t="s">
        <v>2354</v>
      </c>
      <c r="B2308" t="s">
        <v>47</v>
      </c>
      <c r="C2308" t="s">
        <v>2354</v>
      </c>
      <c r="D2308" t="s">
        <v>47</v>
      </c>
      <c r="E2308" t="s">
        <v>2354</v>
      </c>
      <c r="F2308" t="s">
        <v>47</v>
      </c>
      <c r="G2308" t="s">
        <v>2354</v>
      </c>
      <c r="H2308" t="s">
        <v>47</v>
      </c>
    </row>
    <row r="2309" spans="1:8" x14ac:dyDescent="0.35">
      <c r="A2309" t="s">
        <v>2355</v>
      </c>
      <c r="B2309" t="s">
        <v>47</v>
      </c>
      <c r="C2309" t="s">
        <v>2355</v>
      </c>
      <c r="D2309" t="s">
        <v>47</v>
      </c>
      <c r="E2309" t="s">
        <v>2355</v>
      </c>
      <c r="F2309" t="s">
        <v>47</v>
      </c>
      <c r="G2309" t="s">
        <v>2355</v>
      </c>
      <c r="H2309" t="s">
        <v>47</v>
      </c>
    </row>
    <row r="2310" spans="1:8" x14ac:dyDescent="0.35">
      <c r="A2310" t="s">
        <v>2356</v>
      </c>
      <c r="B2310" t="s">
        <v>47</v>
      </c>
      <c r="C2310" t="s">
        <v>2356</v>
      </c>
      <c r="D2310" t="s">
        <v>47</v>
      </c>
      <c r="E2310" t="s">
        <v>2356</v>
      </c>
      <c r="F2310" t="s">
        <v>47</v>
      </c>
      <c r="G2310" t="s">
        <v>2356</v>
      </c>
      <c r="H2310" t="s">
        <v>47</v>
      </c>
    </row>
    <row r="2311" spans="1:8" x14ac:dyDescent="0.35">
      <c r="A2311" t="s">
        <v>2357</v>
      </c>
      <c r="B2311" t="s">
        <v>47</v>
      </c>
      <c r="C2311" t="s">
        <v>2357</v>
      </c>
      <c r="D2311" t="s">
        <v>47</v>
      </c>
      <c r="E2311" t="s">
        <v>2357</v>
      </c>
      <c r="F2311" t="s">
        <v>47</v>
      </c>
      <c r="G2311" t="s">
        <v>2357</v>
      </c>
      <c r="H2311" t="s">
        <v>47</v>
      </c>
    </row>
    <row r="2312" spans="1:8" x14ac:dyDescent="0.35">
      <c r="A2312" t="s">
        <v>2358</v>
      </c>
      <c r="B2312" t="s">
        <v>53</v>
      </c>
      <c r="C2312" t="s">
        <v>2358</v>
      </c>
      <c r="D2312" t="s">
        <v>53</v>
      </c>
      <c r="E2312" t="s">
        <v>2358</v>
      </c>
      <c r="F2312" t="s">
        <v>53</v>
      </c>
      <c r="G2312" t="s">
        <v>2358</v>
      </c>
      <c r="H2312" t="s">
        <v>53</v>
      </c>
    </row>
    <row r="2313" spans="1:8" x14ac:dyDescent="0.35">
      <c r="A2313" t="s">
        <v>2359</v>
      </c>
      <c r="B2313" t="s">
        <v>51</v>
      </c>
      <c r="C2313" t="s">
        <v>2359</v>
      </c>
      <c r="D2313" t="s">
        <v>51</v>
      </c>
      <c r="E2313" t="s">
        <v>2359</v>
      </c>
      <c r="F2313" t="s">
        <v>51</v>
      </c>
      <c r="G2313" t="s">
        <v>2359</v>
      </c>
      <c r="H2313" t="s">
        <v>51</v>
      </c>
    </row>
    <row r="2314" spans="1:8" x14ac:dyDescent="0.35">
      <c r="A2314" t="s">
        <v>2360</v>
      </c>
      <c r="B2314" t="s">
        <v>51</v>
      </c>
      <c r="C2314" t="s">
        <v>2360</v>
      </c>
      <c r="D2314" t="s">
        <v>51</v>
      </c>
      <c r="E2314" t="s">
        <v>2360</v>
      </c>
      <c r="F2314" t="s">
        <v>51</v>
      </c>
      <c r="G2314" t="s">
        <v>2360</v>
      </c>
      <c r="H2314" t="s">
        <v>51</v>
      </c>
    </row>
    <row r="2315" spans="1:8" x14ac:dyDescent="0.35">
      <c r="A2315" t="s">
        <v>2361</v>
      </c>
      <c r="B2315" t="s">
        <v>57</v>
      </c>
      <c r="C2315" t="s">
        <v>2361</v>
      </c>
      <c r="D2315" t="s">
        <v>57</v>
      </c>
      <c r="E2315" t="s">
        <v>2361</v>
      </c>
      <c r="F2315" t="s">
        <v>57</v>
      </c>
      <c r="G2315" t="s">
        <v>2361</v>
      </c>
      <c r="H2315" t="s">
        <v>57</v>
      </c>
    </row>
    <row r="2316" spans="1:8" x14ac:dyDescent="0.35">
      <c r="A2316" t="s">
        <v>2362</v>
      </c>
      <c r="B2316" t="s">
        <v>44</v>
      </c>
      <c r="C2316" t="s">
        <v>2362</v>
      </c>
      <c r="D2316" t="s">
        <v>44</v>
      </c>
      <c r="E2316" t="s">
        <v>2362</v>
      </c>
      <c r="F2316" t="s">
        <v>44</v>
      </c>
      <c r="G2316" t="s">
        <v>2362</v>
      </c>
      <c r="H2316" t="s">
        <v>44</v>
      </c>
    </row>
    <row r="2317" spans="1:8" x14ac:dyDescent="0.35">
      <c r="A2317" t="s">
        <v>2363</v>
      </c>
      <c r="B2317" t="s">
        <v>51</v>
      </c>
      <c r="C2317" t="s">
        <v>2363</v>
      </c>
      <c r="D2317" t="s">
        <v>51</v>
      </c>
      <c r="E2317" t="s">
        <v>2363</v>
      </c>
      <c r="F2317" t="s">
        <v>51</v>
      </c>
      <c r="G2317" t="s">
        <v>2363</v>
      </c>
      <c r="H2317" t="s">
        <v>51</v>
      </c>
    </row>
    <row r="2318" spans="1:8" x14ac:dyDescent="0.35">
      <c r="A2318" t="s">
        <v>2364</v>
      </c>
      <c r="B2318" t="s">
        <v>47</v>
      </c>
      <c r="C2318" t="s">
        <v>2364</v>
      </c>
      <c r="D2318" t="s">
        <v>47</v>
      </c>
      <c r="E2318" t="s">
        <v>2364</v>
      </c>
      <c r="F2318" t="s">
        <v>47</v>
      </c>
      <c r="G2318" t="s">
        <v>2364</v>
      </c>
      <c r="H2318" t="s">
        <v>47</v>
      </c>
    </row>
    <row r="2319" spans="1:8" x14ac:dyDescent="0.35">
      <c r="A2319" t="s">
        <v>2365</v>
      </c>
      <c r="B2319" t="s">
        <v>47</v>
      </c>
      <c r="C2319" t="s">
        <v>2365</v>
      </c>
      <c r="D2319" t="s">
        <v>47</v>
      </c>
      <c r="E2319" t="s">
        <v>2365</v>
      </c>
      <c r="F2319" t="s">
        <v>47</v>
      </c>
      <c r="G2319" t="s">
        <v>2365</v>
      </c>
      <c r="H2319" t="s">
        <v>47</v>
      </c>
    </row>
    <row r="2320" spans="1:8" x14ac:dyDescent="0.35">
      <c r="A2320" t="s">
        <v>2366</v>
      </c>
      <c r="B2320" t="s">
        <v>53</v>
      </c>
      <c r="C2320" t="s">
        <v>2366</v>
      </c>
      <c r="D2320" t="s">
        <v>53</v>
      </c>
      <c r="E2320" t="s">
        <v>2366</v>
      </c>
      <c r="F2320" t="s">
        <v>53</v>
      </c>
      <c r="G2320" t="s">
        <v>2366</v>
      </c>
      <c r="H2320" t="s">
        <v>53</v>
      </c>
    </row>
    <row r="2321" spans="1:8" x14ac:dyDescent="0.35">
      <c r="A2321" t="s">
        <v>2367</v>
      </c>
      <c r="B2321" t="s">
        <v>44</v>
      </c>
      <c r="C2321" t="s">
        <v>2367</v>
      </c>
      <c r="D2321" t="s">
        <v>44</v>
      </c>
      <c r="E2321" t="s">
        <v>2367</v>
      </c>
      <c r="F2321" t="s">
        <v>44</v>
      </c>
      <c r="G2321" t="s">
        <v>2367</v>
      </c>
      <c r="H2321" t="s">
        <v>44</v>
      </c>
    </row>
    <row r="2322" spans="1:8" x14ac:dyDescent="0.35">
      <c r="A2322" t="s">
        <v>2368</v>
      </c>
      <c r="B2322" t="s">
        <v>47</v>
      </c>
      <c r="C2322" t="s">
        <v>2368</v>
      </c>
      <c r="D2322" t="s">
        <v>47</v>
      </c>
      <c r="E2322" t="s">
        <v>2368</v>
      </c>
      <c r="F2322" t="s">
        <v>47</v>
      </c>
      <c r="G2322" t="s">
        <v>2368</v>
      </c>
      <c r="H2322" t="s">
        <v>47</v>
      </c>
    </row>
    <row r="2323" spans="1:8" x14ac:dyDescent="0.35">
      <c r="A2323" t="s">
        <v>2369</v>
      </c>
      <c r="B2323" t="s">
        <v>53</v>
      </c>
      <c r="C2323" t="s">
        <v>2369</v>
      </c>
      <c r="D2323" t="s">
        <v>53</v>
      </c>
      <c r="E2323" t="s">
        <v>2369</v>
      </c>
      <c r="F2323" t="s">
        <v>53</v>
      </c>
      <c r="G2323" t="s">
        <v>2369</v>
      </c>
      <c r="H2323" t="s">
        <v>53</v>
      </c>
    </row>
    <row r="2324" spans="1:8" x14ac:dyDescent="0.35">
      <c r="A2324" t="s">
        <v>2370</v>
      </c>
      <c r="B2324" t="s">
        <v>47</v>
      </c>
      <c r="C2324" t="s">
        <v>2370</v>
      </c>
      <c r="D2324" t="s">
        <v>47</v>
      </c>
      <c r="E2324" t="s">
        <v>2370</v>
      </c>
      <c r="F2324" t="s">
        <v>47</v>
      </c>
      <c r="G2324" t="s">
        <v>2370</v>
      </c>
      <c r="H2324" t="s">
        <v>47</v>
      </c>
    </row>
    <row r="2325" spans="1:8" x14ac:dyDescent="0.35">
      <c r="A2325" t="s">
        <v>2371</v>
      </c>
      <c r="B2325" t="s">
        <v>47</v>
      </c>
      <c r="C2325" t="s">
        <v>2371</v>
      </c>
      <c r="D2325" t="s">
        <v>47</v>
      </c>
      <c r="E2325" t="s">
        <v>2371</v>
      </c>
      <c r="F2325" t="s">
        <v>47</v>
      </c>
      <c r="G2325" t="s">
        <v>2371</v>
      </c>
      <c r="H2325" t="s">
        <v>47</v>
      </c>
    </row>
    <row r="2326" spans="1:8" x14ac:dyDescent="0.35">
      <c r="A2326" t="s">
        <v>2372</v>
      </c>
      <c r="B2326" t="s">
        <v>51</v>
      </c>
      <c r="C2326" t="s">
        <v>2372</v>
      </c>
      <c r="D2326" t="s">
        <v>51</v>
      </c>
      <c r="E2326" t="s">
        <v>2372</v>
      </c>
      <c r="F2326" t="s">
        <v>51</v>
      </c>
      <c r="G2326" t="s">
        <v>2372</v>
      </c>
      <c r="H2326" t="s">
        <v>51</v>
      </c>
    </row>
    <row r="2327" spans="1:8" x14ac:dyDescent="0.35">
      <c r="A2327" t="s">
        <v>2373</v>
      </c>
      <c r="B2327" t="s">
        <v>47</v>
      </c>
      <c r="C2327" t="s">
        <v>2373</v>
      </c>
      <c r="D2327" t="s">
        <v>47</v>
      </c>
      <c r="E2327" t="s">
        <v>2373</v>
      </c>
      <c r="F2327" t="s">
        <v>47</v>
      </c>
      <c r="G2327" t="s">
        <v>2373</v>
      </c>
      <c r="H2327" t="s">
        <v>47</v>
      </c>
    </row>
    <row r="2328" spans="1:8" x14ac:dyDescent="0.35">
      <c r="A2328" t="s">
        <v>2374</v>
      </c>
      <c r="B2328" t="s">
        <v>47</v>
      </c>
      <c r="C2328" t="s">
        <v>2374</v>
      </c>
      <c r="D2328" t="s">
        <v>47</v>
      </c>
      <c r="E2328" t="s">
        <v>2374</v>
      </c>
      <c r="F2328" t="s">
        <v>47</v>
      </c>
      <c r="G2328" t="s">
        <v>2374</v>
      </c>
      <c r="H2328" t="s">
        <v>47</v>
      </c>
    </row>
    <row r="2329" spans="1:8" x14ac:dyDescent="0.35">
      <c r="A2329" t="s">
        <v>2375</v>
      </c>
      <c r="B2329" t="s">
        <v>47</v>
      </c>
      <c r="C2329" t="s">
        <v>2375</v>
      </c>
      <c r="D2329" t="s">
        <v>47</v>
      </c>
      <c r="E2329" t="s">
        <v>2375</v>
      </c>
      <c r="F2329" t="s">
        <v>47</v>
      </c>
      <c r="G2329" t="s">
        <v>2375</v>
      </c>
      <c r="H2329" t="s">
        <v>47</v>
      </c>
    </row>
    <row r="2330" spans="1:8" x14ac:dyDescent="0.35">
      <c r="A2330" t="s">
        <v>2376</v>
      </c>
      <c r="B2330" t="s">
        <v>47</v>
      </c>
      <c r="C2330" t="s">
        <v>2376</v>
      </c>
      <c r="D2330" t="s">
        <v>47</v>
      </c>
      <c r="E2330" t="s">
        <v>2376</v>
      </c>
      <c r="F2330" t="s">
        <v>47</v>
      </c>
      <c r="G2330" t="s">
        <v>2376</v>
      </c>
      <c r="H2330" t="s">
        <v>47</v>
      </c>
    </row>
    <row r="2331" spans="1:8" x14ac:dyDescent="0.35">
      <c r="A2331" t="s">
        <v>2377</v>
      </c>
      <c r="B2331" t="s">
        <v>44</v>
      </c>
      <c r="C2331" t="s">
        <v>2377</v>
      </c>
      <c r="D2331" t="s">
        <v>44</v>
      </c>
      <c r="E2331" t="s">
        <v>2377</v>
      </c>
      <c r="F2331" t="s">
        <v>44</v>
      </c>
      <c r="G2331" t="s">
        <v>2377</v>
      </c>
      <c r="H2331" t="s">
        <v>44</v>
      </c>
    </row>
    <row r="2332" spans="1:8" x14ac:dyDescent="0.35">
      <c r="A2332" t="s">
        <v>2378</v>
      </c>
      <c r="B2332" t="s">
        <v>51</v>
      </c>
      <c r="C2332" t="s">
        <v>2378</v>
      </c>
      <c r="D2332" t="s">
        <v>51</v>
      </c>
      <c r="E2332" t="s">
        <v>2378</v>
      </c>
      <c r="F2332" t="s">
        <v>51</v>
      </c>
      <c r="G2332" t="s">
        <v>2378</v>
      </c>
      <c r="H2332" t="s">
        <v>51</v>
      </c>
    </row>
    <row r="2333" spans="1:8" x14ac:dyDescent="0.35">
      <c r="A2333" t="s">
        <v>2379</v>
      </c>
      <c r="B2333" t="s">
        <v>47</v>
      </c>
      <c r="C2333" t="s">
        <v>2379</v>
      </c>
      <c r="D2333" t="s">
        <v>47</v>
      </c>
      <c r="E2333" t="s">
        <v>2379</v>
      </c>
      <c r="F2333" t="s">
        <v>47</v>
      </c>
      <c r="G2333" t="s">
        <v>2379</v>
      </c>
      <c r="H2333" t="s">
        <v>47</v>
      </c>
    </row>
    <row r="2334" spans="1:8" x14ac:dyDescent="0.35">
      <c r="A2334" t="s">
        <v>2380</v>
      </c>
      <c r="B2334" t="s">
        <v>47</v>
      </c>
      <c r="C2334" t="s">
        <v>2380</v>
      </c>
      <c r="D2334" t="s">
        <v>47</v>
      </c>
      <c r="E2334" t="s">
        <v>2380</v>
      </c>
      <c r="F2334" t="s">
        <v>47</v>
      </c>
      <c r="G2334" t="s">
        <v>2380</v>
      </c>
      <c r="H2334" t="s">
        <v>47</v>
      </c>
    </row>
    <row r="2335" spans="1:8" x14ac:dyDescent="0.35">
      <c r="A2335" t="s">
        <v>2381</v>
      </c>
      <c r="B2335" t="s">
        <v>51</v>
      </c>
      <c r="C2335" t="s">
        <v>2381</v>
      </c>
      <c r="D2335" t="s">
        <v>51</v>
      </c>
      <c r="E2335" t="s">
        <v>2381</v>
      </c>
      <c r="F2335" t="s">
        <v>51</v>
      </c>
      <c r="G2335" t="s">
        <v>2381</v>
      </c>
      <c r="H2335" t="s">
        <v>51</v>
      </c>
    </row>
    <row r="2336" spans="1:8" x14ac:dyDescent="0.35">
      <c r="A2336" t="s">
        <v>2382</v>
      </c>
      <c r="B2336" t="s">
        <v>51</v>
      </c>
      <c r="C2336" t="s">
        <v>2382</v>
      </c>
      <c r="D2336" t="s">
        <v>51</v>
      </c>
      <c r="E2336" t="s">
        <v>2382</v>
      </c>
      <c r="F2336" t="s">
        <v>51</v>
      </c>
      <c r="G2336" t="s">
        <v>2382</v>
      </c>
      <c r="H2336" t="s">
        <v>51</v>
      </c>
    </row>
    <row r="2337" spans="1:8" x14ac:dyDescent="0.35">
      <c r="A2337" t="s">
        <v>2383</v>
      </c>
      <c r="B2337" t="s">
        <v>57</v>
      </c>
      <c r="C2337" t="s">
        <v>2383</v>
      </c>
      <c r="D2337" t="s">
        <v>57</v>
      </c>
      <c r="E2337" t="s">
        <v>2383</v>
      </c>
      <c r="F2337" t="s">
        <v>57</v>
      </c>
      <c r="G2337" t="s">
        <v>2383</v>
      </c>
      <c r="H2337" t="s">
        <v>57</v>
      </c>
    </row>
    <row r="2338" spans="1:8" x14ac:dyDescent="0.35">
      <c r="A2338" t="s">
        <v>2384</v>
      </c>
      <c r="B2338" t="s">
        <v>47</v>
      </c>
      <c r="C2338" t="s">
        <v>2384</v>
      </c>
      <c r="D2338" t="s">
        <v>47</v>
      </c>
      <c r="E2338" t="s">
        <v>2384</v>
      </c>
      <c r="F2338" t="s">
        <v>47</v>
      </c>
      <c r="G2338" t="s">
        <v>2384</v>
      </c>
      <c r="H2338" t="s">
        <v>47</v>
      </c>
    </row>
    <row r="2339" spans="1:8" x14ac:dyDescent="0.35">
      <c r="A2339" t="s">
        <v>2385</v>
      </c>
      <c r="B2339" t="s">
        <v>51</v>
      </c>
      <c r="C2339" t="s">
        <v>2385</v>
      </c>
      <c r="D2339" t="s">
        <v>51</v>
      </c>
      <c r="E2339" t="s">
        <v>2385</v>
      </c>
      <c r="F2339" t="s">
        <v>51</v>
      </c>
      <c r="G2339" t="s">
        <v>2385</v>
      </c>
      <c r="H2339" t="s">
        <v>51</v>
      </c>
    </row>
    <row r="2340" spans="1:8" x14ac:dyDescent="0.35">
      <c r="A2340" t="s">
        <v>2386</v>
      </c>
      <c r="B2340" t="s">
        <v>57</v>
      </c>
      <c r="C2340" t="s">
        <v>2386</v>
      </c>
      <c r="D2340" t="s">
        <v>57</v>
      </c>
      <c r="E2340" t="s">
        <v>2386</v>
      </c>
      <c r="F2340" t="s">
        <v>57</v>
      </c>
      <c r="G2340" t="s">
        <v>2386</v>
      </c>
      <c r="H2340" t="s">
        <v>57</v>
      </c>
    </row>
    <row r="2341" spans="1:8" x14ac:dyDescent="0.35">
      <c r="A2341" t="s">
        <v>2387</v>
      </c>
      <c r="B2341" t="s">
        <v>57</v>
      </c>
      <c r="C2341" t="s">
        <v>2387</v>
      </c>
      <c r="D2341" t="s">
        <v>57</v>
      </c>
      <c r="E2341" t="s">
        <v>2387</v>
      </c>
      <c r="F2341" t="s">
        <v>57</v>
      </c>
      <c r="G2341" t="s">
        <v>2387</v>
      </c>
      <c r="H2341" t="s">
        <v>57</v>
      </c>
    </row>
    <row r="2342" spans="1:8" x14ac:dyDescent="0.35">
      <c r="A2342" t="s">
        <v>2388</v>
      </c>
      <c r="B2342" t="s">
        <v>53</v>
      </c>
      <c r="C2342" t="s">
        <v>2388</v>
      </c>
      <c r="D2342" t="s">
        <v>53</v>
      </c>
      <c r="E2342" t="s">
        <v>2388</v>
      </c>
      <c r="F2342" t="s">
        <v>53</v>
      </c>
      <c r="G2342" t="s">
        <v>2388</v>
      </c>
      <c r="H2342" t="s">
        <v>53</v>
      </c>
    </row>
    <row r="2343" spans="1:8" x14ac:dyDescent="0.35">
      <c r="A2343" t="s">
        <v>2389</v>
      </c>
      <c r="B2343" t="s">
        <v>47</v>
      </c>
      <c r="C2343" t="s">
        <v>2389</v>
      </c>
      <c r="D2343" t="s">
        <v>47</v>
      </c>
      <c r="E2343" t="s">
        <v>2389</v>
      </c>
      <c r="F2343" t="s">
        <v>47</v>
      </c>
      <c r="G2343" t="s">
        <v>2389</v>
      </c>
      <c r="H2343" t="s">
        <v>47</v>
      </c>
    </row>
    <row r="2344" spans="1:8" x14ac:dyDescent="0.35">
      <c r="A2344" t="s">
        <v>2390</v>
      </c>
      <c r="B2344" t="s">
        <v>47</v>
      </c>
      <c r="C2344" t="s">
        <v>2390</v>
      </c>
      <c r="D2344" t="s">
        <v>47</v>
      </c>
      <c r="E2344" t="s">
        <v>2390</v>
      </c>
      <c r="F2344" t="s">
        <v>47</v>
      </c>
      <c r="G2344" t="s">
        <v>2390</v>
      </c>
      <c r="H2344" t="s">
        <v>47</v>
      </c>
    </row>
    <row r="2345" spans="1:8" x14ac:dyDescent="0.35">
      <c r="A2345" t="s">
        <v>2391</v>
      </c>
      <c r="B2345" t="s">
        <v>44</v>
      </c>
      <c r="C2345" t="s">
        <v>2391</v>
      </c>
      <c r="D2345" t="s">
        <v>44</v>
      </c>
      <c r="E2345" t="s">
        <v>2391</v>
      </c>
      <c r="F2345" t="s">
        <v>44</v>
      </c>
      <c r="G2345" t="s">
        <v>2391</v>
      </c>
      <c r="H2345" t="s">
        <v>44</v>
      </c>
    </row>
    <row r="2346" spans="1:8" x14ac:dyDescent="0.35">
      <c r="A2346" t="s">
        <v>2392</v>
      </c>
      <c r="B2346" t="s">
        <v>47</v>
      </c>
      <c r="C2346" t="s">
        <v>2392</v>
      </c>
      <c r="D2346" t="s">
        <v>47</v>
      </c>
      <c r="E2346" t="s">
        <v>2392</v>
      </c>
      <c r="F2346" t="s">
        <v>47</v>
      </c>
      <c r="G2346" t="s">
        <v>2392</v>
      </c>
      <c r="H2346" t="s">
        <v>47</v>
      </c>
    </row>
    <row r="2347" spans="1:8" x14ac:dyDescent="0.35">
      <c r="A2347" t="s">
        <v>2393</v>
      </c>
      <c r="B2347" t="s">
        <v>47</v>
      </c>
      <c r="C2347" t="s">
        <v>2393</v>
      </c>
      <c r="D2347" t="s">
        <v>47</v>
      </c>
      <c r="E2347" t="s">
        <v>2393</v>
      </c>
      <c r="F2347" t="s">
        <v>47</v>
      </c>
      <c r="G2347" t="s">
        <v>2393</v>
      </c>
      <c r="H2347" t="s">
        <v>47</v>
      </c>
    </row>
    <row r="2348" spans="1:8" x14ac:dyDescent="0.35">
      <c r="A2348" t="s">
        <v>2394</v>
      </c>
      <c r="B2348" t="s">
        <v>47</v>
      </c>
      <c r="C2348" t="s">
        <v>2394</v>
      </c>
      <c r="D2348" t="s">
        <v>47</v>
      </c>
      <c r="E2348" t="s">
        <v>2394</v>
      </c>
      <c r="F2348" t="s">
        <v>47</v>
      </c>
      <c r="G2348" t="s">
        <v>2394</v>
      </c>
      <c r="H2348" t="s">
        <v>47</v>
      </c>
    </row>
    <row r="2349" spans="1:8" x14ac:dyDescent="0.35">
      <c r="A2349" t="s">
        <v>2395</v>
      </c>
      <c r="B2349" t="s">
        <v>44</v>
      </c>
      <c r="C2349" t="s">
        <v>2395</v>
      </c>
      <c r="D2349" t="s">
        <v>44</v>
      </c>
      <c r="E2349" t="s">
        <v>2395</v>
      </c>
      <c r="F2349" t="s">
        <v>44</v>
      </c>
      <c r="G2349" t="s">
        <v>2395</v>
      </c>
      <c r="H2349" t="s">
        <v>44</v>
      </c>
    </row>
    <row r="2350" spans="1:8" x14ac:dyDescent="0.35">
      <c r="A2350" t="s">
        <v>2396</v>
      </c>
      <c r="B2350" t="s">
        <v>44</v>
      </c>
      <c r="C2350" t="s">
        <v>2396</v>
      </c>
      <c r="D2350" t="s">
        <v>44</v>
      </c>
      <c r="E2350" t="s">
        <v>2396</v>
      </c>
      <c r="F2350" t="s">
        <v>44</v>
      </c>
      <c r="G2350" t="s">
        <v>2396</v>
      </c>
      <c r="H2350" t="s">
        <v>44</v>
      </c>
    </row>
    <row r="2351" spans="1:8" x14ac:dyDescent="0.35">
      <c r="A2351" t="s">
        <v>2397</v>
      </c>
      <c r="B2351" t="s">
        <v>44</v>
      </c>
      <c r="C2351" t="s">
        <v>2397</v>
      </c>
      <c r="D2351" t="s">
        <v>44</v>
      </c>
      <c r="E2351" t="s">
        <v>2397</v>
      </c>
      <c r="F2351" t="s">
        <v>44</v>
      </c>
      <c r="G2351" t="s">
        <v>2397</v>
      </c>
      <c r="H2351" t="s">
        <v>44</v>
      </c>
    </row>
    <row r="2352" spans="1:8" x14ac:dyDescent="0.35">
      <c r="A2352" t="s">
        <v>2398</v>
      </c>
      <c r="B2352" t="s">
        <v>44</v>
      </c>
      <c r="C2352" t="s">
        <v>2398</v>
      </c>
      <c r="D2352" t="s">
        <v>44</v>
      </c>
      <c r="E2352" t="s">
        <v>2398</v>
      </c>
      <c r="F2352" t="s">
        <v>44</v>
      </c>
      <c r="G2352" t="s">
        <v>2398</v>
      </c>
      <c r="H2352" t="s">
        <v>44</v>
      </c>
    </row>
    <row r="2353" spans="1:8" x14ac:dyDescent="0.35">
      <c r="A2353" t="s">
        <v>2399</v>
      </c>
      <c r="B2353" t="s">
        <v>47</v>
      </c>
      <c r="C2353" t="s">
        <v>2399</v>
      </c>
      <c r="D2353" t="s">
        <v>47</v>
      </c>
      <c r="E2353" t="s">
        <v>2399</v>
      </c>
      <c r="F2353" t="s">
        <v>47</v>
      </c>
      <c r="G2353" t="s">
        <v>2399</v>
      </c>
      <c r="H2353" t="s">
        <v>47</v>
      </c>
    </row>
    <row r="2354" spans="1:8" x14ac:dyDescent="0.35">
      <c r="A2354" t="s">
        <v>2400</v>
      </c>
      <c r="B2354" t="s">
        <v>57</v>
      </c>
      <c r="C2354" t="s">
        <v>2400</v>
      </c>
      <c r="D2354" t="s">
        <v>57</v>
      </c>
      <c r="E2354" t="s">
        <v>2400</v>
      </c>
      <c r="F2354" t="s">
        <v>57</v>
      </c>
      <c r="G2354" t="s">
        <v>2400</v>
      </c>
      <c r="H2354" t="s">
        <v>57</v>
      </c>
    </row>
    <row r="2355" spans="1:8" x14ac:dyDescent="0.35">
      <c r="A2355" t="s">
        <v>2401</v>
      </c>
      <c r="B2355" t="s">
        <v>47</v>
      </c>
      <c r="C2355" t="s">
        <v>2401</v>
      </c>
      <c r="D2355" t="s">
        <v>47</v>
      </c>
      <c r="E2355" t="s">
        <v>2401</v>
      </c>
      <c r="F2355" t="s">
        <v>47</v>
      </c>
      <c r="G2355" t="s">
        <v>2401</v>
      </c>
      <c r="H2355" t="s">
        <v>47</v>
      </c>
    </row>
    <row r="2356" spans="1:8" x14ac:dyDescent="0.35">
      <c r="A2356" t="s">
        <v>2402</v>
      </c>
      <c r="B2356" t="s">
        <v>51</v>
      </c>
      <c r="C2356" t="s">
        <v>2402</v>
      </c>
      <c r="D2356" t="s">
        <v>51</v>
      </c>
      <c r="E2356" t="s">
        <v>2402</v>
      </c>
      <c r="F2356" t="s">
        <v>51</v>
      </c>
      <c r="G2356" t="s">
        <v>2402</v>
      </c>
      <c r="H2356" t="s">
        <v>51</v>
      </c>
    </row>
    <row r="2357" spans="1:8" x14ac:dyDescent="0.35">
      <c r="A2357" t="s">
        <v>2403</v>
      </c>
      <c r="B2357" t="s">
        <v>47</v>
      </c>
      <c r="C2357" t="s">
        <v>2403</v>
      </c>
      <c r="D2357" t="s">
        <v>47</v>
      </c>
      <c r="E2357" t="s">
        <v>2403</v>
      </c>
      <c r="F2357" t="s">
        <v>47</v>
      </c>
      <c r="G2357" t="s">
        <v>2403</v>
      </c>
      <c r="H2357" t="s">
        <v>47</v>
      </c>
    </row>
    <row r="2358" spans="1:8" x14ac:dyDescent="0.35">
      <c r="A2358" t="s">
        <v>2404</v>
      </c>
      <c r="B2358" t="s">
        <v>53</v>
      </c>
      <c r="C2358" t="s">
        <v>2404</v>
      </c>
      <c r="D2358" t="s">
        <v>53</v>
      </c>
      <c r="E2358" t="s">
        <v>2404</v>
      </c>
      <c r="F2358" t="s">
        <v>53</v>
      </c>
      <c r="G2358" t="s">
        <v>2404</v>
      </c>
      <c r="H2358" t="s">
        <v>53</v>
      </c>
    </row>
    <row r="2359" spans="1:8" x14ac:dyDescent="0.35">
      <c r="A2359" t="s">
        <v>2405</v>
      </c>
      <c r="B2359" t="s">
        <v>47</v>
      </c>
      <c r="C2359" t="s">
        <v>2405</v>
      </c>
      <c r="D2359" t="s">
        <v>47</v>
      </c>
      <c r="E2359" t="s">
        <v>2405</v>
      </c>
      <c r="F2359" t="s">
        <v>47</v>
      </c>
      <c r="G2359" t="s">
        <v>2405</v>
      </c>
      <c r="H2359" t="s">
        <v>47</v>
      </c>
    </row>
    <row r="2360" spans="1:8" x14ac:dyDescent="0.35">
      <c r="A2360" t="s">
        <v>2406</v>
      </c>
      <c r="B2360" t="s">
        <v>57</v>
      </c>
      <c r="C2360" t="s">
        <v>2406</v>
      </c>
      <c r="D2360" t="s">
        <v>57</v>
      </c>
      <c r="E2360" t="s">
        <v>2406</v>
      </c>
      <c r="F2360" t="s">
        <v>57</v>
      </c>
      <c r="G2360" t="s">
        <v>2406</v>
      </c>
      <c r="H2360" t="s">
        <v>57</v>
      </c>
    </row>
    <row r="2361" spans="1:8" x14ac:dyDescent="0.35">
      <c r="A2361" t="s">
        <v>2407</v>
      </c>
      <c r="B2361" t="s">
        <v>53</v>
      </c>
      <c r="C2361" t="s">
        <v>2407</v>
      </c>
      <c r="D2361" t="s">
        <v>53</v>
      </c>
      <c r="E2361" t="s">
        <v>2407</v>
      </c>
      <c r="F2361" t="s">
        <v>53</v>
      </c>
      <c r="G2361" t="s">
        <v>2407</v>
      </c>
      <c r="H2361" t="s">
        <v>53</v>
      </c>
    </row>
    <row r="2362" spans="1:8" x14ac:dyDescent="0.35">
      <c r="A2362" t="s">
        <v>2408</v>
      </c>
      <c r="B2362" t="s">
        <v>51</v>
      </c>
      <c r="C2362" t="s">
        <v>2408</v>
      </c>
      <c r="D2362" t="s">
        <v>51</v>
      </c>
      <c r="E2362" t="s">
        <v>2408</v>
      </c>
      <c r="F2362" t="s">
        <v>51</v>
      </c>
      <c r="G2362" t="s">
        <v>2408</v>
      </c>
      <c r="H2362" t="s">
        <v>51</v>
      </c>
    </row>
    <row r="2363" spans="1:8" x14ac:dyDescent="0.35">
      <c r="A2363" t="s">
        <v>2409</v>
      </c>
      <c r="B2363" t="s">
        <v>44</v>
      </c>
      <c r="C2363" t="s">
        <v>2409</v>
      </c>
      <c r="D2363" t="s">
        <v>44</v>
      </c>
      <c r="E2363" t="s">
        <v>2409</v>
      </c>
      <c r="F2363" t="s">
        <v>44</v>
      </c>
      <c r="G2363" t="s">
        <v>2409</v>
      </c>
      <c r="H2363" t="s">
        <v>44</v>
      </c>
    </row>
    <row r="2364" spans="1:8" x14ac:dyDescent="0.35">
      <c r="A2364" t="s">
        <v>2410</v>
      </c>
      <c r="B2364" t="s">
        <v>51</v>
      </c>
      <c r="C2364" t="s">
        <v>2410</v>
      </c>
      <c r="D2364" t="s">
        <v>51</v>
      </c>
      <c r="E2364" t="s">
        <v>2410</v>
      </c>
      <c r="F2364" t="s">
        <v>51</v>
      </c>
      <c r="G2364" t="s">
        <v>2410</v>
      </c>
      <c r="H2364" t="s">
        <v>51</v>
      </c>
    </row>
    <row r="2365" spans="1:8" x14ac:dyDescent="0.35">
      <c r="A2365" t="s">
        <v>2411</v>
      </c>
      <c r="B2365" t="s">
        <v>47</v>
      </c>
      <c r="C2365" t="s">
        <v>2411</v>
      </c>
      <c r="D2365" t="s">
        <v>47</v>
      </c>
      <c r="E2365" t="s">
        <v>2411</v>
      </c>
      <c r="F2365" t="s">
        <v>47</v>
      </c>
      <c r="G2365" t="s">
        <v>2411</v>
      </c>
      <c r="H2365" t="s">
        <v>47</v>
      </c>
    </row>
    <row r="2366" spans="1:8" x14ac:dyDescent="0.35">
      <c r="A2366" t="s">
        <v>2412</v>
      </c>
      <c r="B2366" t="s">
        <v>51</v>
      </c>
      <c r="C2366" t="s">
        <v>2412</v>
      </c>
      <c r="D2366" t="s">
        <v>51</v>
      </c>
      <c r="E2366" t="s">
        <v>2412</v>
      </c>
      <c r="F2366" t="s">
        <v>51</v>
      </c>
      <c r="G2366" t="s">
        <v>2412</v>
      </c>
      <c r="H2366" t="s">
        <v>51</v>
      </c>
    </row>
    <row r="2367" spans="1:8" x14ac:dyDescent="0.35">
      <c r="A2367" t="s">
        <v>2413</v>
      </c>
      <c r="B2367" t="s">
        <v>51</v>
      </c>
      <c r="C2367" t="s">
        <v>2413</v>
      </c>
      <c r="D2367" t="s">
        <v>51</v>
      </c>
      <c r="E2367" t="s">
        <v>2413</v>
      </c>
      <c r="F2367" t="s">
        <v>51</v>
      </c>
      <c r="G2367" t="s">
        <v>2413</v>
      </c>
      <c r="H2367" t="s">
        <v>51</v>
      </c>
    </row>
    <row r="2368" spans="1:8" x14ac:dyDescent="0.35">
      <c r="A2368" t="s">
        <v>2414</v>
      </c>
      <c r="B2368" t="s">
        <v>53</v>
      </c>
      <c r="C2368" t="s">
        <v>2414</v>
      </c>
      <c r="D2368" t="s">
        <v>53</v>
      </c>
      <c r="E2368" t="s">
        <v>2414</v>
      </c>
      <c r="F2368" t="s">
        <v>53</v>
      </c>
      <c r="G2368" t="s">
        <v>2414</v>
      </c>
      <c r="H2368" t="s">
        <v>53</v>
      </c>
    </row>
    <row r="2369" spans="1:8" x14ac:dyDescent="0.35">
      <c r="A2369" t="s">
        <v>2415</v>
      </c>
      <c r="B2369" t="s">
        <v>47</v>
      </c>
      <c r="C2369" t="s">
        <v>2415</v>
      </c>
      <c r="D2369" t="s">
        <v>47</v>
      </c>
      <c r="E2369" t="s">
        <v>2415</v>
      </c>
      <c r="F2369" t="s">
        <v>47</v>
      </c>
      <c r="G2369" t="s">
        <v>2415</v>
      </c>
      <c r="H2369" t="s">
        <v>47</v>
      </c>
    </row>
    <row r="2370" spans="1:8" x14ac:dyDescent="0.35">
      <c r="A2370" t="s">
        <v>2416</v>
      </c>
      <c r="B2370" t="s">
        <v>47</v>
      </c>
      <c r="C2370" t="s">
        <v>2416</v>
      </c>
      <c r="D2370" t="s">
        <v>47</v>
      </c>
      <c r="E2370" t="s">
        <v>2416</v>
      </c>
      <c r="F2370" t="s">
        <v>47</v>
      </c>
      <c r="G2370" t="s">
        <v>2416</v>
      </c>
      <c r="H2370" t="s">
        <v>47</v>
      </c>
    </row>
    <row r="2371" spans="1:8" x14ac:dyDescent="0.35">
      <c r="A2371" t="s">
        <v>2417</v>
      </c>
      <c r="B2371" t="s">
        <v>53</v>
      </c>
      <c r="C2371" t="s">
        <v>2417</v>
      </c>
      <c r="D2371" t="s">
        <v>53</v>
      </c>
      <c r="E2371" t="s">
        <v>2417</v>
      </c>
      <c r="F2371" t="s">
        <v>53</v>
      </c>
      <c r="G2371" t="s">
        <v>2417</v>
      </c>
      <c r="H2371" t="s">
        <v>53</v>
      </c>
    </row>
    <row r="2372" spans="1:8" x14ac:dyDescent="0.35">
      <c r="A2372" t="s">
        <v>2418</v>
      </c>
      <c r="B2372" t="s">
        <v>44</v>
      </c>
      <c r="C2372" t="s">
        <v>2418</v>
      </c>
      <c r="D2372" t="s">
        <v>44</v>
      </c>
      <c r="E2372" t="s">
        <v>2418</v>
      </c>
      <c r="F2372" t="s">
        <v>44</v>
      </c>
      <c r="G2372" t="s">
        <v>2418</v>
      </c>
      <c r="H2372" t="s">
        <v>44</v>
      </c>
    </row>
    <row r="2373" spans="1:8" x14ac:dyDescent="0.35">
      <c r="A2373" t="s">
        <v>2419</v>
      </c>
      <c r="B2373" t="s">
        <v>44</v>
      </c>
      <c r="C2373" t="s">
        <v>2419</v>
      </c>
      <c r="D2373" t="s">
        <v>44</v>
      </c>
      <c r="E2373" t="s">
        <v>2419</v>
      </c>
      <c r="F2373" t="s">
        <v>44</v>
      </c>
      <c r="G2373" t="s">
        <v>2419</v>
      </c>
      <c r="H2373" t="s">
        <v>44</v>
      </c>
    </row>
    <row r="2374" spans="1:8" x14ac:dyDescent="0.35">
      <c r="A2374" t="s">
        <v>2420</v>
      </c>
      <c r="B2374" t="s">
        <v>47</v>
      </c>
      <c r="C2374" t="s">
        <v>2420</v>
      </c>
      <c r="D2374" t="s">
        <v>47</v>
      </c>
      <c r="E2374" t="s">
        <v>2420</v>
      </c>
      <c r="F2374" t="s">
        <v>47</v>
      </c>
      <c r="G2374" t="s">
        <v>2420</v>
      </c>
      <c r="H2374" t="s">
        <v>47</v>
      </c>
    </row>
    <row r="2375" spans="1:8" x14ac:dyDescent="0.35">
      <c r="A2375" t="s">
        <v>2421</v>
      </c>
      <c r="B2375" t="s">
        <v>47</v>
      </c>
      <c r="C2375" t="s">
        <v>2421</v>
      </c>
      <c r="D2375" t="s">
        <v>47</v>
      </c>
      <c r="E2375" t="s">
        <v>2421</v>
      </c>
      <c r="F2375" t="s">
        <v>47</v>
      </c>
      <c r="G2375" t="s">
        <v>2421</v>
      </c>
      <c r="H2375" t="s">
        <v>47</v>
      </c>
    </row>
    <row r="2376" spans="1:8" x14ac:dyDescent="0.35">
      <c r="A2376" t="s">
        <v>2422</v>
      </c>
      <c r="B2376" t="s">
        <v>47</v>
      </c>
      <c r="C2376" t="s">
        <v>2422</v>
      </c>
      <c r="D2376" t="s">
        <v>47</v>
      </c>
      <c r="E2376" t="s">
        <v>2422</v>
      </c>
      <c r="F2376" t="s">
        <v>47</v>
      </c>
      <c r="G2376" t="s">
        <v>2422</v>
      </c>
      <c r="H2376" t="s">
        <v>47</v>
      </c>
    </row>
    <row r="2377" spans="1:8" x14ac:dyDescent="0.35">
      <c r="A2377" t="s">
        <v>2423</v>
      </c>
      <c r="B2377" t="s">
        <v>51</v>
      </c>
      <c r="C2377" t="s">
        <v>2423</v>
      </c>
      <c r="D2377" t="s">
        <v>51</v>
      </c>
      <c r="E2377" t="s">
        <v>2423</v>
      </c>
      <c r="F2377" t="s">
        <v>51</v>
      </c>
      <c r="G2377" t="s">
        <v>2423</v>
      </c>
      <c r="H2377" t="s">
        <v>51</v>
      </c>
    </row>
    <row r="2378" spans="1:8" x14ac:dyDescent="0.35">
      <c r="A2378" t="s">
        <v>2424</v>
      </c>
      <c r="B2378" t="s">
        <v>51</v>
      </c>
      <c r="C2378" t="s">
        <v>2424</v>
      </c>
      <c r="D2378" t="s">
        <v>51</v>
      </c>
      <c r="E2378" t="s">
        <v>2424</v>
      </c>
      <c r="F2378" t="s">
        <v>51</v>
      </c>
      <c r="G2378" t="s">
        <v>2424</v>
      </c>
      <c r="H2378" t="s">
        <v>51</v>
      </c>
    </row>
    <row r="2379" spans="1:8" x14ac:dyDescent="0.35">
      <c r="A2379" t="s">
        <v>2425</v>
      </c>
      <c r="B2379" t="s">
        <v>44</v>
      </c>
      <c r="C2379" t="s">
        <v>2425</v>
      </c>
      <c r="D2379" t="s">
        <v>44</v>
      </c>
      <c r="E2379" t="s">
        <v>2425</v>
      </c>
      <c r="F2379" t="s">
        <v>44</v>
      </c>
      <c r="G2379" t="s">
        <v>2425</v>
      </c>
      <c r="H2379" t="s">
        <v>44</v>
      </c>
    </row>
    <row r="2380" spans="1:8" x14ac:dyDescent="0.35">
      <c r="A2380" t="s">
        <v>2426</v>
      </c>
      <c r="B2380" t="s">
        <v>51</v>
      </c>
      <c r="C2380" t="s">
        <v>2426</v>
      </c>
      <c r="D2380" t="s">
        <v>51</v>
      </c>
      <c r="E2380" t="s">
        <v>2426</v>
      </c>
      <c r="F2380" t="s">
        <v>51</v>
      </c>
      <c r="G2380" t="s">
        <v>2426</v>
      </c>
      <c r="H2380" t="s">
        <v>51</v>
      </c>
    </row>
    <row r="2381" spans="1:8" x14ac:dyDescent="0.35">
      <c r="A2381" t="s">
        <v>2427</v>
      </c>
      <c r="B2381" t="s">
        <v>47</v>
      </c>
      <c r="C2381" t="s">
        <v>2427</v>
      </c>
      <c r="D2381" t="s">
        <v>47</v>
      </c>
      <c r="E2381" t="s">
        <v>2427</v>
      </c>
      <c r="F2381" t="s">
        <v>47</v>
      </c>
      <c r="G2381" t="s">
        <v>2427</v>
      </c>
      <c r="H2381" t="s">
        <v>47</v>
      </c>
    </row>
    <row r="2382" spans="1:8" x14ac:dyDescent="0.35">
      <c r="A2382" t="s">
        <v>2428</v>
      </c>
      <c r="B2382" t="s">
        <v>53</v>
      </c>
      <c r="C2382" t="s">
        <v>2428</v>
      </c>
      <c r="D2382" t="s">
        <v>53</v>
      </c>
      <c r="E2382" t="s">
        <v>2428</v>
      </c>
      <c r="F2382" t="s">
        <v>53</v>
      </c>
      <c r="G2382" t="s">
        <v>2428</v>
      </c>
      <c r="H2382" t="s">
        <v>53</v>
      </c>
    </row>
    <row r="2383" spans="1:8" x14ac:dyDescent="0.35">
      <c r="A2383" t="s">
        <v>2429</v>
      </c>
      <c r="B2383" t="s">
        <v>47</v>
      </c>
      <c r="C2383" t="s">
        <v>2429</v>
      </c>
      <c r="D2383" t="s">
        <v>47</v>
      </c>
      <c r="E2383" t="s">
        <v>2429</v>
      </c>
      <c r="F2383" t="s">
        <v>47</v>
      </c>
      <c r="G2383" t="s">
        <v>2429</v>
      </c>
      <c r="H2383" t="s">
        <v>47</v>
      </c>
    </row>
    <row r="2384" spans="1:8" x14ac:dyDescent="0.35">
      <c r="A2384" t="s">
        <v>2430</v>
      </c>
      <c r="B2384" t="s">
        <v>44</v>
      </c>
      <c r="C2384" t="s">
        <v>2430</v>
      </c>
      <c r="D2384" t="s">
        <v>44</v>
      </c>
      <c r="E2384" t="s">
        <v>2430</v>
      </c>
      <c r="F2384" t="s">
        <v>44</v>
      </c>
      <c r="G2384" t="s">
        <v>2430</v>
      </c>
      <c r="H2384" t="s">
        <v>44</v>
      </c>
    </row>
    <row r="2385" spans="1:8" x14ac:dyDescent="0.35">
      <c r="A2385" t="s">
        <v>2431</v>
      </c>
      <c r="B2385" t="s">
        <v>47</v>
      </c>
      <c r="C2385" t="s">
        <v>2431</v>
      </c>
      <c r="D2385" t="s">
        <v>47</v>
      </c>
      <c r="E2385" t="s">
        <v>2431</v>
      </c>
      <c r="F2385" t="s">
        <v>47</v>
      </c>
      <c r="G2385" t="s">
        <v>2431</v>
      </c>
      <c r="H2385" t="s">
        <v>47</v>
      </c>
    </row>
    <row r="2386" spans="1:8" x14ac:dyDescent="0.35">
      <c r="A2386" t="s">
        <v>2432</v>
      </c>
      <c r="B2386" t="s">
        <v>47</v>
      </c>
      <c r="C2386" t="s">
        <v>2432</v>
      </c>
      <c r="D2386" t="s">
        <v>47</v>
      </c>
      <c r="E2386" t="s">
        <v>2432</v>
      </c>
      <c r="F2386" t="s">
        <v>47</v>
      </c>
      <c r="G2386" t="s">
        <v>2432</v>
      </c>
      <c r="H2386" t="s">
        <v>47</v>
      </c>
    </row>
    <row r="2387" spans="1:8" x14ac:dyDescent="0.35">
      <c r="A2387" t="s">
        <v>2433</v>
      </c>
      <c r="B2387" t="s">
        <v>53</v>
      </c>
      <c r="C2387" t="s">
        <v>2433</v>
      </c>
      <c r="D2387" t="s">
        <v>53</v>
      </c>
      <c r="E2387" t="s">
        <v>2433</v>
      </c>
      <c r="F2387" t="s">
        <v>53</v>
      </c>
      <c r="G2387" t="s">
        <v>2433</v>
      </c>
      <c r="H2387" t="s">
        <v>53</v>
      </c>
    </row>
    <row r="2388" spans="1:8" x14ac:dyDescent="0.35">
      <c r="A2388" t="s">
        <v>2434</v>
      </c>
      <c r="B2388" t="s">
        <v>47</v>
      </c>
      <c r="C2388" t="s">
        <v>2434</v>
      </c>
      <c r="D2388" t="s">
        <v>47</v>
      </c>
      <c r="E2388" t="s">
        <v>2434</v>
      </c>
      <c r="F2388" t="s">
        <v>47</v>
      </c>
      <c r="G2388" t="s">
        <v>2434</v>
      </c>
      <c r="H2388" t="s">
        <v>47</v>
      </c>
    </row>
    <row r="2389" spans="1:8" x14ac:dyDescent="0.35">
      <c r="A2389" t="s">
        <v>2435</v>
      </c>
      <c r="B2389" t="s">
        <v>44</v>
      </c>
      <c r="C2389" t="s">
        <v>2435</v>
      </c>
      <c r="D2389" t="s">
        <v>44</v>
      </c>
      <c r="E2389" t="s">
        <v>2435</v>
      </c>
      <c r="F2389" t="s">
        <v>44</v>
      </c>
      <c r="G2389" t="s">
        <v>2435</v>
      </c>
      <c r="H2389" t="s">
        <v>44</v>
      </c>
    </row>
    <row r="2390" spans="1:8" x14ac:dyDescent="0.35">
      <c r="A2390" t="s">
        <v>2436</v>
      </c>
      <c r="B2390" t="s">
        <v>53</v>
      </c>
      <c r="C2390" t="s">
        <v>2436</v>
      </c>
      <c r="D2390" t="s">
        <v>53</v>
      </c>
      <c r="E2390" t="s">
        <v>2436</v>
      </c>
      <c r="F2390" t="s">
        <v>53</v>
      </c>
      <c r="G2390" t="s">
        <v>2436</v>
      </c>
      <c r="H2390" t="s">
        <v>53</v>
      </c>
    </row>
    <row r="2391" spans="1:8" x14ac:dyDescent="0.35">
      <c r="A2391" t="s">
        <v>2437</v>
      </c>
      <c r="B2391" t="s">
        <v>51</v>
      </c>
      <c r="C2391" t="s">
        <v>2437</v>
      </c>
      <c r="D2391" t="s">
        <v>51</v>
      </c>
      <c r="E2391" t="s">
        <v>2437</v>
      </c>
      <c r="F2391" t="s">
        <v>51</v>
      </c>
      <c r="G2391" t="s">
        <v>2437</v>
      </c>
      <c r="H2391" t="s">
        <v>51</v>
      </c>
    </row>
    <row r="2392" spans="1:8" x14ac:dyDescent="0.35">
      <c r="A2392" t="s">
        <v>2438</v>
      </c>
      <c r="B2392" t="s">
        <v>47</v>
      </c>
      <c r="C2392" t="s">
        <v>2438</v>
      </c>
      <c r="D2392" t="s">
        <v>47</v>
      </c>
      <c r="E2392" t="s">
        <v>2438</v>
      </c>
      <c r="F2392" t="s">
        <v>47</v>
      </c>
      <c r="G2392" t="s">
        <v>2438</v>
      </c>
      <c r="H2392" t="s">
        <v>47</v>
      </c>
    </row>
    <row r="2393" spans="1:8" x14ac:dyDescent="0.35">
      <c r="A2393" t="s">
        <v>2439</v>
      </c>
      <c r="B2393" t="s">
        <v>44</v>
      </c>
      <c r="C2393" t="s">
        <v>2439</v>
      </c>
      <c r="D2393" t="s">
        <v>44</v>
      </c>
      <c r="E2393" t="s">
        <v>2439</v>
      </c>
      <c r="F2393" t="s">
        <v>44</v>
      </c>
      <c r="G2393" t="s">
        <v>2439</v>
      </c>
      <c r="H2393" t="s">
        <v>44</v>
      </c>
    </row>
    <row r="2394" spans="1:8" x14ac:dyDescent="0.35">
      <c r="A2394" t="s">
        <v>2440</v>
      </c>
      <c r="B2394" t="s">
        <v>47</v>
      </c>
      <c r="C2394" t="s">
        <v>2440</v>
      </c>
      <c r="D2394" t="s">
        <v>47</v>
      </c>
      <c r="E2394" t="s">
        <v>2440</v>
      </c>
      <c r="F2394" t="s">
        <v>47</v>
      </c>
      <c r="G2394" t="s">
        <v>2440</v>
      </c>
      <c r="H2394" t="s">
        <v>47</v>
      </c>
    </row>
    <row r="2395" spans="1:8" x14ac:dyDescent="0.35">
      <c r="A2395" t="s">
        <v>2441</v>
      </c>
      <c r="B2395" t="s">
        <v>51</v>
      </c>
      <c r="C2395" t="s">
        <v>2441</v>
      </c>
      <c r="D2395" t="s">
        <v>51</v>
      </c>
      <c r="E2395" t="s">
        <v>2441</v>
      </c>
      <c r="F2395" t="s">
        <v>51</v>
      </c>
      <c r="G2395" t="s">
        <v>2441</v>
      </c>
      <c r="H2395" t="s">
        <v>51</v>
      </c>
    </row>
    <row r="2396" spans="1:8" x14ac:dyDescent="0.35">
      <c r="A2396" t="s">
        <v>2442</v>
      </c>
      <c r="B2396" t="s">
        <v>47</v>
      </c>
      <c r="C2396" t="s">
        <v>2442</v>
      </c>
      <c r="D2396" t="s">
        <v>47</v>
      </c>
      <c r="E2396" t="s">
        <v>2442</v>
      </c>
      <c r="F2396" t="s">
        <v>47</v>
      </c>
      <c r="G2396" t="s">
        <v>2442</v>
      </c>
      <c r="H2396" t="s">
        <v>47</v>
      </c>
    </row>
    <row r="2397" spans="1:8" x14ac:dyDescent="0.35">
      <c r="A2397" t="s">
        <v>2443</v>
      </c>
      <c r="B2397" t="s">
        <v>44</v>
      </c>
      <c r="C2397" t="s">
        <v>2443</v>
      </c>
      <c r="D2397" t="s">
        <v>44</v>
      </c>
      <c r="E2397" t="s">
        <v>2443</v>
      </c>
      <c r="F2397" t="s">
        <v>44</v>
      </c>
      <c r="G2397" t="s">
        <v>2443</v>
      </c>
      <c r="H2397" t="s">
        <v>44</v>
      </c>
    </row>
    <row r="2398" spans="1:8" x14ac:dyDescent="0.35">
      <c r="A2398" t="s">
        <v>2444</v>
      </c>
      <c r="B2398" t="s">
        <v>57</v>
      </c>
      <c r="C2398" t="s">
        <v>2444</v>
      </c>
      <c r="D2398" t="s">
        <v>57</v>
      </c>
      <c r="E2398" t="s">
        <v>2444</v>
      </c>
      <c r="F2398" t="s">
        <v>57</v>
      </c>
      <c r="G2398" t="s">
        <v>2444</v>
      </c>
      <c r="H2398" t="s">
        <v>57</v>
      </c>
    </row>
    <row r="2399" spans="1:8" x14ac:dyDescent="0.35">
      <c r="A2399" t="s">
        <v>2445</v>
      </c>
      <c r="B2399" t="s">
        <v>53</v>
      </c>
      <c r="C2399" t="s">
        <v>2445</v>
      </c>
      <c r="D2399" t="s">
        <v>53</v>
      </c>
      <c r="E2399" t="s">
        <v>2445</v>
      </c>
      <c r="F2399" t="s">
        <v>53</v>
      </c>
      <c r="G2399" t="s">
        <v>2445</v>
      </c>
      <c r="H2399" t="s">
        <v>53</v>
      </c>
    </row>
    <row r="2400" spans="1:8" x14ac:dyDescent="0.35">
      <c r="A2400" t="s">
        <v>2446</v>
      </c>
      <c r="B2400" t="s">
        <v>47</v>
      </c>
      <c r="C2400" t="s">
        <v>2446</v>
      </c>
      <c r="D2400" t="s">
        <v>47</v>
      </c>
      <c r="E2400" t="s">
        <v>2446</v>
      </c>
      <c r="F2400" t="s">
        <v>47</v>
      </c>
      <c r="G2400" t="s">
        <v>2446</v>
      </c>
      <c r="H2400" t="s">
        <v>47</v>
      </c>
    </row>
    <row r="2401" spans="1:8" x14ac:dyDescent="0.35">
      <c r="A2401" t="s">
        <v>2447</v>
      </c>
      <c r="B2401" t="s">
        <v>44</v>
      </c>
      <c r="C2401" t="s">
        <v>2447</v>
      </c>
      <c r="D2401" t="s">
        <v>44</v>
      </c>
      <c r="E2401" t="s">
        <v>2447</v>
      </c>
      <c r="F2401" t="s">
        <v>44</v>
      </c>
      <c r="G2401" t="s">
        <v>2447</v>
      </c>
      <c r="H2401" t="s">
        <v>44</v>
      </c>
    </row>
    <row r="2402" spans="1:8" x14ac:dyDescent="0.35">
      <c r="A2402" t="s">
        <v>2448</v>
      </c>
      <c r="B2402" t="s">
        <v>47</v>
      </c>
      <c r="C2402" t="s">
        <v>2448</v>
      </c>
      <c r="D2402" t="s">
        <v>47</v>
      </c>
      <c r="E2402" t="s">
        <v>2448</v>
      </c>
      <c r="F2402" t="s">
        <v>47</v>
      </c>
      <c r="G2402" t="s">
        <v>2448</v>
      </c>
      <c r="H2402" t="s">
        <v>47</v>
      </c>
    </row>
    <row r="2403" spans="1:8" x14ac:dyDescent="0.35">
      <c r="A2403" t="s">
        <v>2449</v>
      </c>
      <c r="B2403" t="s">
        <v>53</v>
      </c>
      <c r="C2403" t="s">
        <v>2449</v>
      </c>
      <c r="D2403" t="s">
        <v>53</v>
      </c>
      <c r="E2403" t="s">
        <v>2449</v>
      </c>
      <c r="F2403" t="s">
        <v>53</v>
      </c>
      <c r="G2403" t="s">
        <v>2449</v>
      </c>
      <c r="H2403" t="s">
        <v>53</v>
      </c>
    </row>
    <row r="2404" spans="1:8" x14ac:dyDescent="0.35">
      <c r="A2404" t="s">
        <v>2450</v>
      </c>
      <c r="B2404" t="s">
        <v>44</v>
      </c>
      <c r="C2404" t="s">
        <v>2450</v>
      </c>
      <c r="D2404" t="s">
        <v>44</v>
      </c>
      <c r="E2404" t="s">
        <v>2450</v>
      </c>
      <c r="F2404" t="s">
        <v>44</v>
      </c>
      <c r="G2404" t="s">
        <v>2450</v>
      </c>
      <c r="H2404" t="s">
        <v>44</v>
      </c>
    </row>
    <row r="2405" spans="1:8" x14ac:dyDescent="0.35">
      <c r="A2405" t="s">
        <v>2451</v>
      </c>
      <c r="B2405" t="s">
        <v>57</v>
      </c>
      <c r="C2405" t="s">
        <v>2451</v>
      </c>
      <c r="D2405" t="s">
        <v>57</v>
      </c>
      <c r="E2405" t="s">
        <v>2451</v>
      </c>
      <c r="F2405" t="s">
        <v>57</v>
      </c>
      <c r="G2405" t="s">
        <v>2451</v>
      </c>
      <c r="H2405" t="s">
        <v>57</v>
      </c>
    </row>
    <row r="2406" spans="1:8" x14ac:dyDescent="0.35">
      <c r="A2406" t="s">
        <v>2452</v>
      </c>
      <c r="B2406" t="s">
        <v>47</v>
      </c>
      <c r="C2406" t="s">
        <v>2452</v>
      </c>
      <c r="D2406" t="s">
        <v>47</v>
      </c>
      <c r="E2406" t="s">
        <v>2452</v>
      </c>
      <c r="F2406" t="s">
        <v>47</v>
      </c>
      <c r="G2406" t="s">
        <v>2452</v>
      </c>
      <c r="H2406" t="s">
        <v>47</v>
      </c>
    </row>
    <row r="2407" spans="1:8" x14ac:dyDescent="0.35">
      <c r="A2407" t="s">
        <v>2453</v>
      </c>
      <c r="B2407" t="s">
        <v>47</v>
      </c>
      <c r="C2407" t="s">
        <v>2453</v>
      </c>
      <c r="D2407" t="s">
        <v>47</v>
      </c>
      <c r="E2407" t="s">
        <v>2453</v>
      </c>
      <c r="F2407" t="s">
        <v>47</v>
      </c>
      <c r="G2407" t="s">
        <v>2453</v>
      </c>
      <c r="H2407" t="s">
        <v>47</v>
      </c>
    </row>
    <row r="2408" spans="1:8" x14ac:dyDescent="0.35">
      <c r="A2408" t="s">
        <v>2454</v>
      </c>
      <c r="B2408" t="s">
        <v>47</v>
      </c>
      <c r="C2408" t="s">
        <v>2454</v>
      </c>
      <c r="D2408" t="s">
        <v>47</v>
      </c>
      <c r="E2408" t="s">
        <v>2454</v>
      </c>
      <c r="F2408" t="s">
        <v>47</v>
      </c>
      <c r="G2408" t="s">
        <v>2454</v>
      </c>
      <c r="H2408" t="s">
        <v>47</v>
      </c>
    </row>
    <row r="2409" spans="1:8" x14ac:dyDescent="0.35">
      <c r="A2409" t="s">
        <v>2455</v>
      </c>
      <c r="B2409" t="s">
        <v>51</v>
      </c>
      <c r="C2409" t="s">
        <v>2455</v>
      </c>
      <c r="D2409" t="s">
        <v>51</v>
      </c>
      <c r="E2409" t="s">
        <v>2455</v>
      </c>
      <c r="F2409" t="s">
        <v>51</v>
      </c>
      <c r="G2409" t="s">
        <v>2455</v>
      </c>
      <c r="H2409" t="s">
        <v>51</v>
      </c>
    </row>
    <row r="2410" spans="1:8" x14ac:dyDescent="0.35">
      <c r="A2410" t="s">
        <v>2456</v>
      </c>
      <c r="B2410" t="s">
        <v>47</v>
      </c>
      <c r="C2410" t="s">
        <v>2456</v>
      </c>
      <c r="D2410" t="s">
        <v>47</v>
      </c>
      <c r="E2410" t="s">
        <v>2456</v>
      </c>
      <c r="F2410" t="s">
        <v>47</v>
      </c>
      <c r="G2410" t="s">
        <v>2456</v>
      </c>
      <c r="H2410" t="s">
        <v>47</v>
      </c>
    </row>
    <row r="2411" spans="1:8" x14ac:dyDescent="0.35">
      <c r="A2411" t="s">
        <v>2457</v>
      </c>
      <c r="B2411" t="s">
        <v>51</v>
      </c>
      <c r="C2411" t="s">
        <v>2457</v>
      </c>
      <c r="D2411" t="s">
        <v>51</v>
      </c>
      <c r="E2411" t="s">
        <v>2457</v>
      </c>
      <c r="F2411" t="s">
        <v>51</v>
      </c>
      <c r="G2411" t="s">
        <v>2457</v>
      </c>
      <c r="H2411" t="s">
        <v>51</v>
      </c>
    </row>
    <row r="2412" spans="1:8" x14ac:dyDescent="0.35">
      <c r="A2412" t="s">
        <v>2458</v>
      </c>
      <c r="B2412" t="s">
        <v>47</v>
      </c>
      <c r="C2412" t="s">
        <v>2458</v>
      </c>
      <c r="D2412" t="s">
        <v>47</v>
      </c>
      <c r="E2412" t="s">
        <v>2458</v>
      </c>
      <c r="F2412" t="s">
        <v>47</v>
      </c>
      <c r="G2412" t="s">
        <v>2458</v>
      </c>
      <c r="H2412" t="s">
        <v>47</v>
      </c>
    </row>
    <row r="2413" spans="1:8" x14ac:dyDescent="0.35">
      <c r="A2413" t="s">
        <v>2459</v>
      </c>
      <c r="B2413" t="s">
        <v>53</v>
      </c>
      <c r="C2413" t="s">
        <v>2459</v>
      </c>
      <c r="D2413" t="s">
        <v>53</v>
      </c>
      <c r="E2413" t="s">
        <v>2459</v>
      </c>
      <c r="F2413" t="s">
        <v>53</v>
      </c>
      <c r="G2413" t="s">
        <v>2459</v>
      </c>
      <c r="H2413" t="s">
        <v>53</v>
      </c>
    </row>
    <row r="2414" spans="1:8" x14ac:dyDescent="0.35">
      <c r="A2414" t="s">
        <v>2460</v>
      </c>
      <c r="B2414" t="s">
        <v>47</v>
      </c>
      <c r="C2414" t="s">
        <v>2460</v>
      </c>
      <c r="D2414" t="s">
        <v>47</v>
      </c>
      <c r="E2414" t="s">
        <v>2460</v>
      </c>
      <c r="F2414" t="s">
        <v>47</v>
      </c>
      <c r="G2414" t="s">
        <v>2460</v>
      </c>
      <c r="H2414" t="s">
        <v>47</v>
      </c>
    </row>
    <row r="2415" spans="1:8" x14ac:dyDescent="0.35">
      <c r="A2415" t="s">
        <v>2461</v>
      </c>
      <c r="B2415" t="s">
        <v>47</v>
      </c>
      <c r="C2415" t="s">
        <v>2461</v>
      </c>
      <c r="D2415" t="s">
        <v>47</v>
      </c>
      <c r="E2415" t="s">
        <v>2461</v>
      </c>
      <c r="F2415" t="s">
        <v>47</v>
      </c>
      <c r="G2415" t="s">
        <v>2461</v>
      </c>
      <c r="H2415" t="s">
        <v>47</v>
      </c>
    </row>
    <row r="2416" spans="1:8" x14ac:dyDescent="0.35">
      <c r="A2416" t="s">
        <v>2462</v>
      </c>
      <c r="B2416" t="s">
        <v>53</v>
      </c>
      <c r="C2416" t="s">
        <v>2462</v>
      </c>
      <c r="D2416" t="s">
        <v>53</v>
      </c>
      <c r="E2416" t="s">
        <v>2462</v>
      </c>
      <c r="F2416" t="s">
        <v>53</v>
      </c>
      <c r="G2416" t="s">
        <v>2462</v>
      </c>
      <c r="H2416" t="s">
        <v>53</v>
      </c>
    </row>
    <row r="2417" spans="1:8" x14ac:dyDescent="0.35">
      <c r="A2417" t="s">
        <v>2463</v>
      </c>
      <c r="B2417" t="s">
        <v>53</v>
      </c>
      <c r="C2417" t="s">
        <v>2463</v>
      </c>
      <c r="D2417" t="s">
        <v>53</v>
      </c>
      <c r="E2417" t="s">
        <v>2463</v>
      </c>
      <c r="F2417" t="s">
        <v>53</v>
      </c>
      <c r="G2417" t="s">
        <v>2463</v>
      </c>
      <c r="H2417" t="s">
        <v>53</v>
      </c>
    </row>
    <row r="2418" spans="1:8" x14ac:dyDescent="0.35">
      <c r="A2418" t="s">
        <v>2464</v>
      </c>
      <c r="B2418" t="s">
        <v>53</v>
      </c>
      <c r="C2418" t="s">
        <v>2464</v>
      </c>
      <c r="D2418" t="s">
        <v>53</v>
      </c>
      <c r="E2418" t="s">
        <v>2464</v>
      </c>
      <c r="F2418" t="s">
        <v>53</v>
      </c>
      <c r="G2418" t="s">
        <v>2464</v>
      </c>
      <c r="H2418" t="s">
        <v>53</v>
      </c>
    </row>
    <row r="2419" spans="1:8" x14ac:dyDescent="0.35">
      <c r="A2419" t="s">
        <v>2465</v>
      </c>
      <c r="B2419" t="s">
        <v>53</v>
      </c>
      <c r="C2419" t="s">
        <v>2465</v>
      </c>
      <c r="D2419" t="s">
        <v>53</v>
      </c>
      <c r="E2419" t="s">
        <v>2465</v>
      </c>
      <c r="F2419" t="s">
        <v>53</v>
      </c>
      <c r="G2419" t="s">
        <v>2465</v>
      </c>
      <c r="H2419" t="s">
        <v>53</v>
      </c>
    </row>
    <row r="2420" spans="1:8" x14ac:dyDescent="0.35">
      <c r="A2420" t="s">
        <v>2466</v>
      </c>
      <c r="B2420" t="s">
        <v>44</v>
      </c>
      <c r="C2420" t="s">
        <v>2466</v>
      </c>
      <c r="D2420" t="s">
        <v>44</v>
      </c>
      <c r="E2420" t="s">
        <v>2466</v>
      </c>
      <c r="F2420" t="s">
        <v>44</v>
      </c>
      <c r="G2420" t="s">
        <v>2466</v>
      </c>
      <c r="H2420" t="s">
        <v>44</v>
      </c>
    </row>
    <row r="2421" spans="1:8" x14ac:dyDescent="0.35">
      <c r="A2421" t="s">
        <v>2467</v>
      </c>
      <c r="B2421" t="s">
        <v>57</v>
      </c>
      <c r="C2421" t="s">
        <v>2467</v>
      </c>
      <c r="D2421" t="s">
        <v>57</v>
      </c>
      <c r="E2421" t="s">
        <v>2467</v>
      </c>
      <c r="F2421" t="s">
        <v>57</v>
      </c>
      <c r="G2421" t="s">
        <v>2467</v>
      </c>
      <c r="H2421" t="s">
        <v>57</v>
      </c>
    </row>
    <row r="2422" spans="1:8" x14ac:dyDescent="0.35">
      <c r="A2422" t="s">
        <v>2468</v>
      </c>
      <c r="B2422" t="s">
        <v>51</v>
      </c>
      <c r="C2422" t="s">
        <v>2468</v>
      </c>
      <c r="D2422" t="s">
        <v>51</v>
      </c>
      <c r="E2422" t="s">
        <v>2468</v>
      </c>
      <c r="F2422" t="s">
        <v>51</v>
      </c>
      <c r="G2422" t="s">
        <v>2468</v>
      </c>
      <c r="H2422" t="s">
        <v>51</v>
      </c>
    </row>
    <row r="2423" spans="1:8" x14ac:dyDescent="0.35">
      <c r="A2423" t="s">
        <v>2469</v>
      </c>
      <c r="B2423" t="s">
        <v>57</v>
      </c>
      <c r="C2423" t="s">
        <v>2469</v>
      </c>
      <c r="D2423" t="s">
        <v>57</v>
      </c>
      <c r="E2423" t="s">
        <v>2469</v>
      </c>
      <c r="F2423" t="s">
        <v>57</v>
      </c>
      <c r="G2423" t="s">
        <v>2469</v>
      </c>
      <c r="H2423" t="s">
        <v>57</v>
      </c>
    </row>
    <row r="2424" spans="1:8" x14ac:dyDescent="0.35">
      <c r="A2424" t="s">
        <v>2470</v>
      </c>
      <c r="B2424" t="s">
        <v>53</v>
      </c>
      <c r="C2424" t="s">
        <v>2470</v>
      </c>
      <c r="D2424" t="s">
        <v>53</v>
      </c>
      <c r="E2424" t="s">
        <v>2470</v>
      </c>
      <c r="F2424" t="s">
        <v>53</v>
      </c>
      <c r="G2424" t="s">
        <v>2470</v>
      </c>
      <c r="H2424" t="s">
        <v>53</v>
      </c>
    </row>
    <row r="2425" spans="1:8" x14ac:dyDescent="0.35">
      <c r="A2425" t="s">
        <v>2471</v>
      </c>
      <c r="B2425" t="s">
        <v>44</v>
      </c>
      <c r="C2425" t="s">
        <v>2471</v>
      </c>
      <c r="D2425" t="s">
        <v>44</v>
      </c>
      <c r="E2425" t="s">
        <v>2471</v>
      </c>
      <c r="F2425" t="s">
        <v>44</v>
      </c>
      <c r="G2425" t="s">
        <v>2471</v>
      </c>
      <c r="H2425" t="s">
        <v>44</v>
      </c>
    </row>
    <row r="2426" spans="1:8" x14ac:dyDescent="0.35">
      <c r="A2426" t="s">
        <v>2472</v>
      </c>
      <c r="B2426" t="s">
        <v>44</v>
      </c>
      <c r="C2426" t="s">
        <v>2472</v>
      </c>
      <c r="D2426" t="s">
        <v>44</v>
      </c>
      <c r="E2426" t="s">
        <v>2472</v>
      </c>
      <c r="F2426" t="s">
        <v>44</v>
      </c>
      <c r="G2426" t="s">
        <v>2472</v>
      </c>
      <c r="H2426" t="s">
        <v>44</v>
      </c>
    </row>
    <row r="2427" spans="1:8" x14ac:dyDescent="0.35">
      <c r="A2427" t="s">
        <v>2473</v>
      </c>
      <c r="B2427" t="s">
        <v>53</v>
      </c>
      <c r="C2427" t="s">
        <v>2473</v>
      </c>
      <c r="D2427" t="s">
        <v>53</v>
      </c>
      <c r="E2427" t="s">
        <v>2473</v>
      </c>
      <c r="F2427" t="s">
        <v>53</v>
      </c>
      <c r="G2427" t="s">
        <v>2473</v>
      </c>
      <c r="H2427" t="s">
        <v>53</v>
      </c>
    </row>
    <row r="2428" spans="1:8" x14ac:dyDescent="0.35">
      <c r="A2428" t="s">
        <v>2474</v>
      </c>
      <c r="B2428" t="s">
        <v>44</v>
      </c>
      <c r="C2428" t="s">
        <v>2474</v>
      </c>
      <c r="D2428" t="s">
        <v>44</v>
      </c>
      <c r="E2428" t="s">
        <v>2474</v>
      </c>
      <c r="F2428" t="s">
        <v>44</v>
      </c>
      <c r="G2428" t="s">
        <v>2474</v>
      </c>
      <c r="H2428" t="s">
        <v>44</v>
      </c>
    </row>
    <row r="2429" spans="1:8" x14ac:dyDescent="0.35">
      <c r="A2429" t="s">
        <v>2475</v>
      </c>
      <c r="B2429" t="s">
        <v>47</v>
      </c>
      <c r="C2429" t="s">
        <v>2475</v>
      </c>
      <c r="D2429" t="s">
        <v>47</v>
      </c>
      <c r="E2429" t="s">
        <v>2475</v>
      </c>
      <c r="F2429" t="s">
        <v>47</v>
      </c>
      <c r="G2429" t="s">
        <v>2475</v>
      </c>
      <c r="H2429" t="s">
        <v>47</v>
      </c>
    </row>
    <row r="2430" spans="1:8" x14ac:dyDescent="0.35">
      <c r="A2430" t="s">
        <v>2476</v>
      </c>
      <c r="B2430" t="s">
        <v>44</v>
      </c>
      <c r="C2430" t="s">
        <v>2476</v>
      </c>
      <c r="D2430" t="s">
        <v>44</v>
      </c>
      <c r="E2430" t="s">
        <v>2476</v>
      </c>
      <c r="F2430" t="s">
        <v>44</v>
      </c>
      <c r="G2430" t="s">
        <v>2476</v>
      </c>
      <c r="H2430" t="s">
        <v>44</v>
      </c>
    </row>
    <row r="2431" spans="1:8" x14ac:dyDescent="0.35">
      <c r="A2431" t="s">
        <v>2477</v>
      </c>
      <c r="B2431" t="s">
        <v>47</v>
      </c>
      <c r="C2431" t="s">
        <v>2477</v>
      </c>
      <c r="D2431" t="s">
        <v>47</v>
      </c>
      <c r="E2431" t="s">
        <v>2477</v>
      </c>
      <c r="F2431" t="s">
        <v>47</v>
      </c>
      <c r="G2431" t="s">
        <v>2477</v>
      </c>
      <c r="H2431" t="s">
        <v>47</v>
      </c>
    </row>
    <row r="2432" spans="1:8" x14ac:dyDescent="0.35">
      <c r="A2432" t="s">
        <v>2478</v>
      </c>
      <c r="B2432" t="s">
        <v>47</v>
      </c>
      <c r="C2432" t="s">
        <v>2478</v>
      </c>
      <c r="D2432" t="s">
        <v>47</v>
      </c>
      <c r="E2432" t="s">
        <v>2478</v>
      </c>
      <c r="F2432" t="s">
        <v>47</v>
      </c>
      <c r="G2432" t="s">
        <v>2478</v>
      </c>
      <c r="H2432" t="s">
        <v>47</v>
      </c>
    </row>
    <row r="2433" spans="1:8" x14ac:dyDescent="0.35">
      <c r="A2433" t="s">
        <v>2479</v>
      </c>
      <c r="B2433" t="s">
        <v>47</v>
      </c>
      <c r="C2433" t="s">
        <v>2479</v>
      </c>
      <c r="D2433" t="s">
        <v>47</v>
      </c>
      <c r="E2433" t="s">
        <v>2479</v>
      </c>
      <c r="F2433" t="s">
        <v>47</v>
      </c>
      <c r="G2433" t="s">
        <v>2479</v>
      </c>
      <c r="H2433" t="s">
        <v>47</v>
      </c>
    </row>
    <row r="2434" spans="1:8" x14ac:dyDescent="0.35">
      <c r="A2434" t="s">
        <v>2480</v>
      </c>
      <c r="B2434" t="s">
        <v>44</v>
      </c>
      <c r="C2434" t="s">
        <v>2480</v>
      </c>
      <c r="D2434" t="s">
        <v>44</v>
      </c>
      <c r="E2434" t="s">
        <v>2480</v>
      </c>
      <c r="F2434" t="s">
        <v>44</v>
      </c>
      <c r="G2434" t="s">
        <v>2480</v>
      </c>
      <c r="H2434" t="s">
        <v>44</v>
      </c>
    </row>
    <row r="2435" spans="1:8" x14ac:dyDescent="0.35">
      <c r="A2435" t="s">
        <v>2481</v>
      </c>
      <c r="B2435" t="s">
        <v>51</v>
      </c>
      <c r="C2435" t="s">
        <v>2481</v>
      </c>
      <c r="D2435" t="s">
        <v>51</v>
      </c>
      <c r="E2435" t="s">
        <v>2481</v>
      </c>
      <c r="F2435" t="s">
        <v>51</v>
      </c>
      <c r="G2435" t="s">
        <v>2481</v>
      </c>
      <c r="H2435" t="s">
        <v>51</v>
      </c>
    </row>
    <row r="2436" spans="1:8" x14ac:dyDescent="0.35">
      <c r="A2436" t="s">
        <v>2482</v>
      </c>
      <c r="B2436" t="s">
        <v>53</v>
      </c>
      <c r="C2436" t="s">
        <v>2482</v>
      </c>
      <c r="D2436" t="s">
        <v>53</v>
      </c>
      <c r="E2436" t="s">
        <v>2482</v>
      </c>
      <c r="F2436" t="s">
        <v>53</v>
      </c>
      <c r="G2436" t="s">
        <v>2482</v>
      </c>
      <c r="H2436" t="s">
        <v>53</v>
      </c>
    </row>
    <row r="2437" spans="1:8" x14ac:dyDescent="0.35">
      <c r="A2437" t="s">
        <v>2483</v>
      </c>
      <c r="B2437" t="s">
        <v>47</v>
      </c>
      <c r="C2437" t="s">
        <v>2483</v>
      </c>
      <c r="D2437" t="s">
        <v>47</v>
      </c>
      <c r="E2437" t="s">
        <v>2483</v>
      </c>
      <c r="F2437" t="s">
        <v>47</v>
      </c>
      <c r="G2437" t="s">
        <v>2483</v>
      </c>
      <c r="H2437" t="s">
        <v>47</v>
      </c>
    </row>
    <row r="2438" spans="1:8" x14ac:dyDescent="0.35">
      <c r="A2438" t="s">
        <v>2484</v>
      </c>
      <c r="B2438" t="s">
        <v>57</v>
      </c>
      <c r="C2438" t="s">
        <v>2484</v>
      </c>
      <c r="D2438" t="s">
        <v>57</v>
      </c>
      <c r="E2438" t="s">
        <v>2484</v>
      </c>
      <c r="F2438" t="s">
        <v>57</v>
      </c>
      <c r="G2438" t="s">
        <v>2484</v>
      </c>
      <c r="H2438" t="s">
        <v>57</v>
      </c>
    </row>
    <row r="2439" spans="1:8" x14ac:dyDescent="0.35">
      <c r="A2439" t="s">
        <v>2485</v>
      </c>
      <c r="B2439" t="s">
        <v>47</v>
      </c>
      <c r="C2439" t="s">
        <v>2485</v>
      </c>
      <c r="D2439" t="s">
        <v>47</v>
      </c>
      <c r="E2439" t="s">
        <v>2485</v>
      </c>
      <c r="F2439" t="s">
        <v>47</v>
      </c>
      <c r="G2439" t="s">
        <v>2485</v>
      </c>
      <c r="H2439" t="s">
        <v>47</v>
      </c>
    </row>
    <row r="2440" spans="1:8" x14ac:dyDescent="0.35">
      <c r="A2440" t="s">
        <v>2486</v>
      </c>
      <c r="B2440" t="s">
        <v>53</v>
      </c>
      <c r="C2440" t="s">
        <v>2486</v>
      </c>
      <c r="D2440" t="s">
        <v>53</v>
      </c>
      <c r="E2440" t="s">
        <v>2486</v>
      </c>
      <c r="F2440" t="s">
        <v>53</v>
      </c>
      <c r="G2440" t="s">
        <v>2486</v>
      </c>
      <c r="H2440" t="s">
        <v>53</v>
      </c>
    </row>
    <row r="2441" spans="1:8" x14ac:dyDescent="0.35">
      <c r="A2441" t="s">
        <v>2487</v>
      </c>
      <c r="B2441" t="s">
        <v>44</v>
      </c>
      <c r="C2441" t="s">
        <v>2487</v>
      </c>
      <c r="D2441" t="s">
        <v>44</v>
      </c>
      <c r="E2441" t="s">
        <v>2487</v>
      </c>
      <c r="F2441" t="s">
        <v>44</v>
      </c>
      <c r="G2441" t="s">
        <v>2487</v>
      </c>
      <c r="H2441" t="s">
        <v>44</v>
      </c>
    </row>
    <row r="2442" spans="1:8" x14ac:dyDescent="0.35">
      <c r="A2442" t="s">
        <v>2488</v>
      </c>
      <c r="B2442" t="s">
        <v>53</v>
      </c>
      <c r="C2442" t="s">
        <v>2488</v>
      </c>
      <c r="D2442" t="s">
        <v>53</v>
      </c>
      <c r="E2442" t="s">
        <v>2488</v>
      </c>
      <c r="F2442" t="s">
        <v>53</v>
      </c>
      <c r="G2442" t="s">
        <v>2488</v>
      </c>
      <c r="H2442" t="s">
        <v>53</v>
      </c>
    </row>
    <row r="2443" spans="1:8" x14ac:dyDescent="0.35">
      <c r="A2443" t="s">
        <v>2489</v>
      </c>
      <c r="B2443" t="s">
        <v>51</v>
      </c>
      <c r="C2443" t="s">
        <v>2489</v>
      </c>
      <c r="D2443" t="s">
        <v>51</v>
      </c>
      <c r="E2443" t="s">
        <v>2489</v>
      </c>
      <c r="F2443" t="s">
        <v>51</v>
      </c>
      <c r="G2443" t="s">
        <v>2489</v>
      </c>
      <c r="H2443" t="s">
        <v>51</v>
      </c>
    </row>
    <row r="2444" spans="1:8" x14ac:dyDescent="0.35">
      <c r="A2444" t="s">
        <v>2490</v>
      </c>
      <c r="B2444" t="s">
        <v>51</v>
      </c>
      <c r="C2444" t="s">
        <v>2490</v>
      </c>
      <c r="D2444" t="s">
        <v>51</v>
      </c>
      <c r="E2444" t="s">
        <v>2490</v>
      </c>
      <c r="F2444" t="s">
        <v>51</v>
      </c>
      <c r="G2444" t="s">
        <v>2490</v>
      </c>
      <c r="H2444" t="s">
        <v>51</v>
      </c>
    </row>
    <row r="2445" spans="1:8" x14ac:dyDescent="0.35">
      <c r="A2445" t="s">
        <v>2491</v>
      </c>
      <c r="B2445" t="s">
        <v>44</v>
      </c>
      <c r="C2445" t="s">
        <v>2491</v>
      </c>
      <c r="D2445" t="s">
        <v>44</v>
      </c>
      <c r="E2445" t="s">
        <v>2491</v>
      </c>
      <c r="F2445" t="s">
        <v>44</v>
      </c>
      <c r="G2445" t="s">
        <v>2491</v>
      </c>
      <c r="H2445" t="s">
        <v>44</v>
      </c>
    </row>
    <row r="2446" spans="1:8" x14ac:dyDescent="0.35">
      <c r="A2446" t="s">
        <v>2492</v>
      </c>
      <c r="B2446" t="s">
        <v>53</v>
      </c>
      <c r="C2446" t="s">
        <v>2492</v>
      </c>
      <c r="D2446" t="s">
        <v>53</v>
      </c>
      <c r="E2446" t="s">
        <v>2492</v>
      </c>
      <c r="F2446" t="s">
        <v>53</v>
      </c>
      <c r="G2446" t="s">
        <v>2492</v>
      </c>
      <c r="H2446" t="s">
        <v>53</v>
      </c>
    </row>
    <row r="2447" spans="1:8" x14ac:dyDescent="0.35">
      <c r="A2447" t="s">
        <v>2493</v>
      </c>
      <c r="B2447" t="s">
        <v>44</v>
      </c>
      <c r="C2447" t="s">
        <v>2493</v>
      </c>
      <c r="D2447" t="s">
        <v>44</v>
      </c>
      <c r="E2447" t="s">
        <v>2493</v>
      </c>
      <c r="F2447" t="s">
        <v>44</v>
      </c>
      <c r="G2447" t="s">
        <v>2493</v>
      </c>
      <c r="H2447" t="s">
        <v>44</v>
      </c>
    </row>
    <row r="2448" spans="1:8" x14ac:dyDescent="0.35">
      <c r="A2448" t="s">
        <v>2494</v>
      </c>
      <c r="B2448" t="s">
        <v>47</v>
      </c>
      <c r="C2448" t="s">
        <v>2494</v>
      </c>
      <c r="D2448" t="s">
        <v>47</v>
      </c>
      <c r="E2448" t="s">
        <v>2494</v>
      </c>
      <c r="F2448" t="s">
        <v>47</v>
      </c>
      <c r="G2448" t="s">
        <v>2494</v>
      </c>
      <c r="H2448" t="s">
        <v>47</v>
      </c>
    </row>
    <row r="2449" spans="1:8" x14ac:dyDescent="0.35">
      <c r="A2449" t="s">
        <v>2495</v>
      </c>
      <c r="B2449" t="s">
        <v>47</v>
      </c>
      <c r="C2449" t="s">
        <v>2495</v>
      </c>
      <c r="D2449" t="s">
        <v>47</v>
      </c>
      <c r="E2449" t="s">
        <v>2495</v>
      </c>
      <c r="F2449" t="s">
        <v>47</v>
      </c>
      <c r="G2449" t="s">
        <v>2495</v>
      </c>
      <c r="H2449" t="s">
        <v>47</v>
      </c>
    </row>
    <row r="2450" spans="1:8" x14ac:dyDescent="0.35">
      <c r="A2450" t="s">
        <v>2496</v>
      </c>
      <c r="B2450" t="s">
        <v>51</v>
      </c>
      <c r="C2450" t="s">
        <v>2496</v>
      </c>
      <c r="D2450" t="s">
        <v>51</v>
      </c>
      <c r="E2450" t="s">
        <v>2496</v>
      </c>
      <c r="F2450" t="s">
        <v>51</v>
      </c>
      <c r="G2450" t="s">
        <v>2496</v>
      </c>
      <c r="H2450" t="s">
        <v>51</v>
      </c>
    </row>
    <row r="2451" spans="1:8" x14ac:dyDescent="0.35">
      <c r="A2451" t="s">
        <v>2497</v>
      </c>
      <c r="B2451" t="s">
        <v>44</v>
      </c>
      <c r="C2451" t="s">
        <v>2497</v>
      </c>
      <c r="D2451" t="s">
        <v>44</v>
      </c>
      <c r="E2451" t="s">
        <v>2497</v>
      </c>
      <c r="F2451" t="s">
        <v>44</v>
      </c>
      <c r="G2451" t="s">
        <v>2497</v>
      </c>
      <c r="H2451" t="s">
        <v>44</v>
      </c>
    </row>
    <row r="2452" spans="1:8" x14ac:dyDescent="0.35">
      <c r="A2452" t="s">
        <v>2498</v>
      </c>
      <c r="B2452" t="s">
        <v>51</v>
      </c>
      <c r="C2452" t="s">
        <v>2498</v>
      </c>
      <c r="D2452" t="s">
        <v>51</v>
      </c>
      <c r="E2452" t="s">
        <v>2498</v>
      </c>
      <c r="F2452" t="s">
        <v>51</v>
      </c>
      <c r="G2452" t="s">
        <v>2498</v>
      </c>
      <c r="H2452" t="s">
        <v>51</v>
      </c>
    </row>
    <row r="2453" spans="1:8" x14ac:dyDescent="0.35">
      <c r="A2453" t="s">
        <v>2499</v>
      </c>
      <c r="B2453" t="s">
        <v>47</v>
      </c>
      <c r="C2453" t="s">
        <v>2499</v>
      </c>
      <c r="D2453" t="s">
        <v>47</v>
      </c>
      <c r="E2453" t="s">
        <v>2499</v>
      </c>
      <c r="F2453" t="s">
        <v>47</v>
      </c>
      <c r="G2453" t="s">
        <v>2499</v>
      </c>
      <c r="H2453" t="s">
        <v>47</v>
      </c>
    </row>
    <row r="2454" spans="1:8" x14ac:dyDescent="0.35">
      <c r="A2454" t="s">
        <v>2500</v>
      </c>
      <c r="B2454" t="s">
        <v>57</v>
      </c>
      <c r="C2454" t="s">
        <v>2500</v>
      </c>
      <c r="D2454" t="s">
        <v>57</v>
      </c>
      <c r="E2454" t="s">
        <v>2500</v>
      </c>
      <c r="F2454" t="s">
        <v>57</v>
      </c>
      <c r="G2454" t="s">
        <v>2500</v>
      </c>
      <c r="H2454" t="s">
        <v>57</v>
      </c>
    </row>
    <row r="2455" spans="1:8" x14ac:dyDescent="0.35">
      <c r="A2455" t="s">
        <v>2501</v>
      </c>
      <c r="B2455" t="s">
        <v>51</v>
      </c>
      <c r="C2455" t="s">
        <v>2501</v>
      </c>
      <c r="D2455" t="s">
        <v>51</v>
      </c>
      <c r="E2455" t="s">
        <v>2501</v>
      </c>
      <c r="F2455" t="s">
        <v>51</v>
      </c>
      <c r="G2455" t="s">
        <v>2501</v>
      </c>
      <c r="H2455" t="s">
        <v>51</v>
      </c>
    </row>
    <row r="2456" spans="1:8" x14ac:dyDescent="0.35">
      <c r="A2456" t="s">
        <v>2502</v>
      </c>
      <c r="B2456" t="s">
        <v>51</v>
      </c>
      <c r="C2456" t="s">
        <v>2502</v>
      </c>
      <c r="D2456" t="s">
        <v>51</v>
      </c>
      <c r="E2456" t="s">
        <v>2502</v>
      </c>
      <c r="F2456" t="s">
        <v>51</v>
      </c>
      <c r="G2456" t="s">
        <v>2502</v>
      </c>
      <c r="H2456" t="s">
        <v>51</v>
      </c>
    </row>
    <row r="2457" spans="1:8" x14ac:dyDescent="0.35">
      <c r="A2457" t="s">
        <v>2503</v>
      </c>
      <c r="B2457" t="s">
        <v>53</v>
      </c>
      <c r="C2457" t="s">
        <v>2503</v>
      </c>
      <c r="D2457" t="s">
        <v>53</v>
      </c>
      <c r="E2457" t="s">
        <v>2503</v>
      </c>
      <c r="F2457" t="s">
        <v>53</v>
      </c>
      <c r="G2457" t="s">
        <v>2503</v>
      </c>
      <c r="H2457" t="s">
        <v>53</v>
      </c>
    </row>
    <row r="2458" spans="1:8" x14ac:dyDescent="0.35">
      <c r="A2458" t="s">
        <v>2504</v>
      </c>
      <c r="B2458" t="s">
        <v>47</v>
      </c>
      <c r="C2458" t="s">
        <v>2504</v>
      </c>
      <c r="D2458" t="s">
        <v>47</v>
      </c>
      <c r="E2458" t="s">
        <v>2504</v>
      </c>
      <c r="F2458" t="s">
        <v>47</v>
      </c>
      <c r="G2458" t="s">
        <v>2504</v>
      </c>
      <c r="H2458" t="s">
        <v>47</v>
      </c>
    </row>
    <row r="2459" spans="1:8" x14ac:dyDescent="0.35">
      <c r="A2459" t="s">
        <v>2505</v>
      </c>
      <c r="B2459" t="s">
        <v>51</v>
      </c>
      <c r="C2459" t="s">
        <v>2505</v>
      </c>
      <c r="D2459" t="s">
        <v>51</v>
      </c>
      <c r="E2459" t="s">
        <v>2505</v>
      </c>
      <c r="F2459" t="s">
        <v>51</v>
      </c>
      <c r="G2459" t="s">
        <v>2505</v>
      </c>
      <c r="H2459" t="s">
        <v>51</v>
      </c>
    </row>
    <row r="2460" spans="1:8" x14ac:dyDescent="0.35">
      <c r="A2460" t="s">
        <v>2506</v>
      </c>
      <c r="B2460" t="s">
        <v>47</v>
      </c>
      <c r="C2460" t="s">
        <v>2506</v>
      </c>
      <c r="D2460" t="s">
        <v>47</v>
      </c>
      <c r="E2460" t="s">
        <v>2506</v>
      </c>
      <c r="F2460" t="s">
        <v>47</v>
      </c>
      <c r="G2460" t="s">
        <v>2506</v>
      </c>
      <c r="H2460" t="s">
        <v>47</v>
      </c>
    </row>
    <row r="2461" spans="1:8" x14ac:dyDescent="0.35">
      <c r="A2461" t="s">
        <v>2507</v>
      </c>
      <c r="B2461" t="s">
        <v>51</v>
      </c>
      <c r="C2461" t="s">
        <v>2507</v>
      </c>
      <c r="D2461" t="s">
        <v>51</v>
      </c>
      <c r="E2461" t="s">
        <v>2507</v>
      </c>
      <c r="F2461" t="s">
        <v>51</v>
      </c>
      <c r="G2461" t="s">
        <v>2507</v>
      </c>
      <c r="H2461" t="s">
        <v>51</v>
      </c>
    </row>
    <row r="2462" spans="1:8" x14ac:dyDescent="0.35">
      <c r="A2462" t="s">
        <v>2508</v>
      </c>
      <c r="B2462" t="s">
        <v>44</v>
      </c>
      <c r="C2462" t="s">
        <v>2508</v>
      </c>
      <c r="D2462" t="s">
        <v>44</v>
      </c>
      <c r="E2462" t="s">
        <v>2508</v>
      </c>
      <c r="F2462" t="s">
        <v>44</v>
      </c>
      <c r="G2462" t="s">
        <v>2508</v>
      </c>
      <c r="H2462" t="s">
        <v>44</v>
      </c>
    </row>
    <row r="2463" spans="1:8" x14ac:dyDescent="0.35">
      <c r="A2463" t="s">
        <v>2509</v>
      </c>
      <c r="B2463" t="s">
        <v>51</v>
      </c>
      <c r="C2463" t="s">
        <v>2509</v>
      </c>
      <c r="D2463" t="s">
        <v>51</v>
      </c>
      <c r="E2463" t="s">
        <v>2509</v>
      </c>
      <c r="F2463" t="s">
        <v>51</v>
      </c>
      <c r="G2463" t="s">
        <v>2509</v>
      </c>
      <c r="H2463" t="s">
        <v>51</v>
      </c>
    </row>
    <row r="2464" spans="1:8" x14ac:dyDescent="0.35">
      <c r="A2464" t="s">
        <v>2510</v>
      </c>
      <c r="B2464" t="s">
        <v>47</v>
      </c>
      <c r="C2464" t="s">
        <v>2510</v>
      </c>
      <c r="D2464" t="s">
        <v>47</v>
      </c>
      <c r="E2464" t="s">
        <v>2510</v>
      </c>
      <c r="F2464" t="s">
        <v>47</v>
      </c>
      <c r="G2464" t="s">
        <v>2510</v>
      </c>
      <c r="H2464" t="s">
        <v>47</v>
      </c>
    </row>
    <row r="2465" spans="1:8" x14ac:dyDescent="0.35">
      <c r="A2465" t="s">
        <v>2511</v>
      </c>
      <c r="B2465" t="s">
        <v>47</v>
      </c>
      <c r="C2465" t="s">
        <v>2511</v>
      </c>
      <c r="D2465" t="s">
        <v>47</v>
      </c>
      <c r="E2465" t="s">
        <v>2511</v>
      </c>
      <c r="F2465" t="s">
        <v>47</v>
      </c>
      <c r="G2465" t="s">
        <v>2511</v>
      </c>
      <c r="H2465" t="s">
        <v>47</v>
      </c>
    </row>
    <row r="2466" spans="1:8" x14ac:dyDescent="0.35">
      <c r="A2466" t="s">
        <v>2512</v>
      </c>
      <c r="B2466" t="s">
        <v>57</v>
      </c>
      <c r="C2466" t="s">
        <v>2512</v>
      </c>
      <c r="D2466" t="s">
        <v>57</v>
      </c>
      <c r="E2466" t="s">
        <v>2512</v>
      </c>
      <c r="F2466" t="s">
        <v>57</v>
      </c>
      <c r="G2466" t="s">
        <v>2512</v>
      </c>
      <c r="H2466" t="s">
        <v>57</v>
      </c>
    </row>
    <row r="2467" spans="1:8" x14ac:dyDescent="0.35">
      <c r="A2467" t="s">
        <v>2513</v>
      </c>
      <c r="B2467" t="s">
        <v>47</v>
      </c>
      <c r="C2467" t="s">
        <v>2513</v>
      </c>
      <c r="D2467" t="s">
        <v>47</v>
      </c>
      <c r="E2467" t="s">
        <v>2513</v>
      </c>
      <c r="F2467" t="s">
        <v>47</v>
      </c>
      <c r="G2467" t="s">
        <v>2513</v>
      </c>
      <c r="H2467" t="s">
        <v>47</v>
      </c>
    </row>
    <row r="2468" spans="1:8" x14ac:dyDescent="0.35">
      <c r="A2468" t="s">
        <v>2514</v>
      </c>
      <c r="B2468" t="s">
        <v>53</v>
      </c>
      <c r="C2468" t="s">
        <v>2514</v>
      </c>
      <c r="D2468" t="s">
        <v>53</v>
      </c>
      <c r="E2468" t="s">
        <v>2514</v>
      </c>
      <c r="F2468" t="s">
        <v>53</v>
      </c>
      <c r="G2468" t="s">
        <v>2514</v>
      </c>
      <c r="H2468" t="s">
        <v>53</v>
      </c>
    </row>
    <row r="2469" spans="1:8" x14ac:dyDescent="0.35">
      <c r="A2469" t="s">
        <v>2515</v>
      </c>
      <c r="B2469" t="s">
        <v>53</v>
      </c>
      <c r="C2469" t="s">
        <v>2515</v>
      </c>
      <c r="D2469" t="s">
        <v>53</v>
      </c>
      <c r="E2469" t="s">
        <v>2515</v>
      </c>
      <c r="F2469" t="s">
        <v>53</v>
      </c>
      <c r="G2469" t="s">
        <v>2515</v>
      </c>
      <c r="H2469" t="s">
        <v>53</v>
      </c>
    </row>
    <row r="2470" spans="1:8" x14ac:dyDescent="0.35">
      <c r="A2470" t="s">
        <v>2516</v>
      </c>
      <c r="B2470" t="s">
        <v>47</v>
      </c>
      <c r="C2470" t="s">
        <v>2516</v>
      </c>
      <c r="D2470" t="s">
        <v>47</v>
      </c>
      <c r="E2470" t="s">
        <v>2516</v>
      </c>
      <c r="F2470" t="s">
        <v>47</v>
      </c>
      <c r="G2470" t="s">
        <v>2516</v>
      </c>
      <c r="H2470" t="s">
        <v>47</v>
      </c>
    </row>
    <row r="2471" spans="1:8" x14ac:dyDescent="0.35">
      <c r="A2471" t="s">
        <v>2517</v>
      </c>
      <c r="B2471" t="s">
        <v>51</v>
      </c>
      <c r="C2471" t="s">
        <v>2517</v>
      </c>
      <c r="D2471" t="s">
        <v>51</v>
      </c>
      <c r="E2471" t="s">
        <v>2517</v>
      </c>
      <c r="F2471" t="s">
        <v>51</v>
      </c>
      <c r="G2471" t="s">
        <v>2517</v>
      </c>
      <c r="H2471" t="s">
        <v>51</v>
      </c>
    </row>
    <row r="2472" spans="1:8" x14ac:dyDescent="0.35">
      <c r="A2472" t="s">
        <v>2518</v>
      </c>
      <c r="B2472" t="s">
        <v>44</v>
      </c>
      <c r="C2472" t="s">
        <v>2518</v>
      </c>
      <c r="D2472" t="s">
        <v>44</v>
      </c>
      <c r="E2472" t="s">
        <v>2518</v>
      </c>
      <c r="F2472" t="s">
        <v>44</v>
      </c>
      <c r="G2472" t="s">
        <v>2518</v>
      </c>
      <c r="H2472" t="s">
        <v>44</v>
      </c>
    </row>
    <row r="2473" spans="1:8" x14ac:dyDescent="0.35">
      <c r="A2473" t="s">
        <v>2519</v>
      </c>
      <c r="B2473" t="s">
        <v>47</v>
      </c>
      <c r="C2473" t="s">
        <v>2519</v>
      </c>
      <c r="D2473" t="s">
        <v>47</v>
      </c>
      <c r="E2473" t="s">
        <v>2519</v>
      </c>
      <c r="F2473" t="s">
        <v>47</v>
      </c>
      <c r="G2473" t="s">
        <v>2519</v>
      </c>
      <c r="H2473" t="s">
        <v>47</v>
      </c>
    </row>
    <row r="2474" spans="1:8" x14ac:dyDescent="0.35">
      <c r="A2474" t="s">
        <v>2520</v>
      </c>
      <c r="B2474" t="s">
        <v>53</v>
      </c>
      <c r="C2474" t="s">
        <v>2520</v>
      </c>
      <c r="D2474" t="s">
        <v>53</v>
      </c>
      <c r="E2474" t="s">
        <v>2520</v>
      </c>
      <c r="F2474" t="s">
        <v>53</v>
      </c>
      <c r="G2474" t="s">
        <v>2520</v>
      </c>
      <c r="H2474" t="s">
        <v>53</v>
      </c>
    </row>
    <row r="2475" spans="1:8" x14ac:dyDescent="0.35">
      <c r="A2475" t="s">
        <v>2521</v>
      </c>
      <c r="B2475" t="s">
        <v>51</v>
      </c>
      <c r="C2475" t="s">
        <v>2521</v>
      </c>
      <c r="D2475" t="s">
        <v>51</v>
      </c>
      <c r="E2475" t="s">
        <v>2521</v>
      </c>
      <c r="F2475" t="s">
        <v>51</v>
      </c>
      <c r="G2475" t="s">
        <v>2521</v>
      </c>
      <c r="H2475" t="s">
        <v>51</v>
      </c>
    </row>
    <row r="2476" spans="1:8" x14ac:dyDescent="0.35">
      <c r="A2476" t="s">
        <v>2522</v>
      </c>
      <c r="B2476" t="s">
        <v>47</v>
      </c>
      <c r="C2476" t="s">
        <v>2522</v>
      </c>
      <c r="D2476" t="s">
        <v>47</v>
      </c>
      <c r="E2476" t="s">
        <v>2522</v>
      </c>
      <c r="F2476" t="s">
        <v>47</v>
      </c>
      <c r="G2476" t="s">
        <v>2522</v>
      </c>
      <c r="H2476" t="s">
        <v>47</v>
      </c>
    </row>
    <row r="2477" spans="1:8" x14ac:dyDescent="0.35">
      <c r="A2477" t="s">
        <v>2523</v>
      </c>
      <c r="B2477" t="s">
        <v>44</v>
      </c>
      <c r="C2477" t="s">
        <v>2523</v>
      </c>
      <c r="D2477" t="s">
        <v>44</v>
      </c>
      <c r="E2477" t="s">
        <v>2523</v>
      </c>
      <c r="F2477" t="s">
        <v>44</v>
      </c>
      <c r="G2477" t="s">
        <v>2523</v>
      </c>
      <c r="H2477" t="s">
        <v>44</v>
      </c>
    </row>
    <row r="2478" spans="1:8" x14ac:dyDescent="0.35">
      <c r="A2478" t="s">
        <v>2524</v>
      </c>
      <c r="B2478" t="s">
        <v>47</v>
      </c>
      <c r="C2478" t="s">
        <v>2524</v>
      </c>
      <c r="D2478" t="s">
        <v>47</v>
      </c>
      <c r="E2478" t="s">
        <v>2524</v>
      </c>
      <c r="F2478" t="s">
        <v>47</v>
      </c>
      <c r="G2478" t="s">
        <v>2524</v>
      </c>
      <c r="H2478" t="s">
        <v>47</v>
      </c>
    </row>
    <row r="2479" spans="1:8" x14ac:dyDescent="0.35">
      <c r="A2479" t="s">
        <v>2525</v>
      </c>
      <c r="B2479" t="s">
        <v>51</v>
      </c>
      <c r="C2479" t="s">
        <v>2525</v>
      </c>
      <c r="D2479" t="s">
        <v>51</v>
      </c>
      <c r="E2479" t="s">
        <v>2525</v>
      </c>
      <c r="F2479" t="s">
        <v>51</v>
      </c>
      <c r="G2479" t="s">
        <v>2525</v>
      </c>
      <c r="H2479" t="s">
        <v>51</v>
      </c>
    </row>
    <row r="2480" spans="1:8" x14ac:dyDescent="0.35">
      <c r="A2480" t="s">
        <v>2526</v>
      </c>
      <c r="B2480" t="s">
        <v>47</v>
      </c>
      <c r="C2480" t="s">
        <v>2526</v>
      </c>
      <c r="D2480" t="s">
        <v>47</v>
      </c>
      <c r="E2480" t="s">
        <v>2526</v>
      </c>
      <c r="F2480" t="s">
        <v>47</v>
      </c>
      <c r="G2480" t="s">
        <v>2526</v>
      </c>
      <c r="H2480" t="s">
        <v>47</v>
      </c>
    </row>
    <row r="2481" spans="1:8" x14ac:dyDescent="0.35">
      <c r="A2481" t="s">
        <v>2527</v>
      </c>
      <c r="B2481" t="s">
        <v>47</v>
      </c>
      <c r="C2481" t="s">
        <v>2527</v>
      </c>
      <c r="D2481" t="s">
        <v>47</v>
      </c>
      <c r="E2481" t="s">
        <v>2527</v>
      </c>
      <c r="F2481" t="s">
        <v>47</v>
      </c>
      <c r="G2481" t="s">
        <v>2527</v>
      </c>
      <c r="H2481" t="s">
        <v>47</v>
      </c>
    </row>
    <row r="2482" spans="1:8" x14ac:dyDescent="0.35">
      <c r="A2482" t="s">
        <v>2528</v>
      </c>
      <c r="B2482" t="s">
        <v>47</v>
      </c>
      <c r="C2482" t="s">
        <v>2528</v>
      </c>
      <c r="D2482" t="s">
        <v>47</v>
      </c>
      <c r="E2482" t="s">
        <v>2528</v>
      </c>
      <c r="F2482" t="s">
        <v>47</v>
      </c>
      <c r="G2482" t="s">
        <v>2528</v>
      </c>
      <c r="H2482" t="s">
        <v>47</v>
      </c>
    </row>
    <row r="2483" spans="1:8" x14ac:dyDescent="0.35">
      <c r="A2483" t="s">
        <v>2529</v>
      </c>
      <c r="B2483" t="s">
        <v>47</v>
      </c>
      <c r="C2483" t="s">
        <v>2529</v>
      </c>
      <c r="D2483" t="s">
        <v>47</v>
      </c>
      <c r="E2483" t="s">
        <v>2529</v>
      </c>
      <c r="F2483" t="s">
        <v>47</v>
      </c>
      <c r="G2483" t="s">
        <v>2529</v>
      </c>
      <c r="H2483" t="s">
        <v>47</v>
      </c>
    </row>
    <row r="2484" spans="1:8" x14ac:dyDescent="0.35">
      <c r="A2484" t="s">
        <v>2530</v>
      </c>
      <c r="B2484" t="s">
        <v>53</v>
      </c>
      <c r="C2484" t="s">
        <v>2530</v>
      </c>
      <c r="D2484" t="s">
        <v>53</v>
      </c>
      <c r="E2484" t="s">
        <v>2530</v>
      </c>
      <c r="F2484" t="s">
        <v>53</v>
      </c>
      <c r="G2484" t="s">
        <v>2530</v>
      </c>
      <c r="H2484" t="s">
        <v>53</v>
      </c>
    </row>
    <row r="2485" spans="1:8" x14ac:dyDescent="0.35">
      <c r="A2485" t="s">
        <v>2531</v>
      </c>
      <c r="B2485" t="s">
        <v>51</v>
      </c>
      <c r="C2485" t="s">
        <v>2531</v>
      </c>
      <c r="D2485" t="s">
        <v>51</v>
      </c>
      <c r="E2485" t="s">
        <v>2531</v>
      </c>
      <c r="F2485" t="s">
        <v>51</v>
      </c>
      <c r="G2485" t="s">
        <v>2531</v>
      </c>
      <c r="H2485" t="s">
        <v>51</v>
      </c>
    </row>
    <row r="2486" spans="1:8" x14ac:dyDescent="0.35">
      <c r="A2486" t="s">
        <v>2532</v>
      </c>
      <c r="B2486" t="s">
        <v>44</v>
      </c>
      <c r="C2486" t="s">
        <v>2532</v>
      </c>
      <c r="D2486" t="s">
        <v>44</v>
      </c>
      <c r="E2486" t="s">
        <v>2532</v>
      </c>
      <c r="F2486" t="s">
        <v>44</v>
      </c>
      <c r="G2486" t="s">
        <v>2532</v>
      </c>
      <c r="H2486" t="s">
        <v>44</v>
      </c>
    </row>
    <row r="2487" spans="1:8" x14ac:dyDescent="0.35">
      <c r="A2487" t="s">
        <v>2533</v>
      </c>
      <c r="B2487" t="s">
        <v>47</v>
      </c>
      <c r="C2487" t="s">
        <v>2533</v>
      </c>
      <c r="D2487" t="s">
        <v>47</v>
      </c>
      <c r="E2487" t="s">
        <v>2533</v>
      </c>
      <c r="F2487" t="s">
        <v>47</v>
      </c>
      <c r="G2487" t="s">
        <v>2533</v>
      </c>
      <c r="H2487" t="s">
        <v>47</v>
      </c>
    </row>
    <row r="2488" spans="1:8" x14ac:dyDescent="0.35">
      <c r="A2488" t="s">
        <v>2534</v>
      </c>
      <c r="B2488" t="s">
        <v>44</v>
      </c>
      <c r="C2488" t="s">
        <v>2534</v>
      </c>
      <c r="D2488" t="s">
        <v>44</v>
      </c>
      <c r="E2488" t="s">
        <v>2534</v>
      </c>
      <c r="F2488" t="s">
        <v>44</v>
      </c>
      <c r="G2488" t="s">
        <v>2534</v>
      </c>
      <c r="H2488" t="s">
        <v>44</v>
      </c>
    </row>
    <row r="2489" spans="1:8" x14ac:dyDescent="0.35">
      <c r="A2489" t="s">
        <v>2535</v>
      </c>
      <c r="B2489" t="s">
        <v>47</v>
      </c>
      <c r="C2489" t="s">
        <v>2535</v>
      </c>
      <c r="D2489" t="s">
        <v>47</v>
      </c>
      <c r="E2489" t="s">
        <v>2535</v>
      </c>
      <c r="F2489" t="s">
        <v>47</v>
      </c>
      <c r="G2489" t="s">
        <v>2535</v>
      </c>
      <c r="H2489" t="s">
        <v>47</v>
      </c>
    </row>
    <row r="2490" spans="1:8" x14ac:dyDescent="0.35">
      <c r="A2490" t="s">
        <v>2536</v>
      </c>
      <c r="B2490" t="s">
        <v>47</v>
      </c>
      <c r="C2490" t="s">
        <v>2536</v>
      </c>
      <c r="D2490" t="s">
        <v>47</v>
      </c>
      <c r="E2490" t="s">
        <v>2536</v>
      </c>
      <c r="F2490" t="s">
        <v>47</v>
      </c>
      <c r="G2490" t="s">
        <v>2536</v>
      </c>
      <c r="H2490" t="s">
        <v>47</v>
      </c>
    </row>
    <row r="2491" spans="1:8" x14ac:dyDescent="0.35">
      <c r="A2491" t="s">
        <v>2537</v>
      </c>
      <c r="B2491" t="s">
        <v>44</v>
      </c>
      <c r="C2491" t="s">
        <v>2537</v>
      </c>
      <c r="D2491" t="s">
        <v>44</v>
      </c>
      <c r="E2491" t="s">
        <v>2537</v>
      </c>
      <c r="F2491" t="s">
        <v>44</v>
      </c>
      <c r="G2491" t="s">
        <v>2537</v>
      </c>
      <c r="H2491" t="s">
        <v>44</v>
      </c>
    </row>
    <row r="2492" spans="1:8" x14ac:dyDescent="0.35">
      <c r="A2492" t="s">
        <v>2538</v>
      </c>
      <c r="B2492" t="s">
        <v>47</v>
      </c>
      <c r="C2492" t="s">
        <v>2538</v>
      </c>
      <c r="D2492" t="s">
        <v>47</v>
      </c>
      <c r="E2492" t="s">
        <v>2538</v>
      </c>
      <c r="F2492" t="s">
        <v>47</v>
      </c>
      <c r="G2492" t="s">
        <v>2538</v>
      </c>
      <c r="H2492" t="s">
        <v>47</v>
      </c>
    </row>
    <row r="2493" spans="1:8" x14ac:dyDescent="0.35">
      <c r="A2493" t="s">
        <v>2539</v>
      </c>
      <c r="B2493" t="s">
        <v>44</v>
      </c>
      <c r="C2493" t="s">
        <v>2539</v>
      </c>
      <c r="D2493" t="s">
        <v>44</v>
      </c>
      <c r="E2493" t="s">
        <v>2539</v>
      </c>
      <c r="F2493" t="s">
        <v>44</v>
      </c>
      <c r="G2493" t="s">
        <v>2539</v>
      </c>
      <c r="H2493" t="s">
        <v>44</v>
      </c>
    </row>
    <row r="2494" spans="1:8" x14ac:dyDescent="0.35">
      <c r="A2494" t="s">
        <v>2540</v>
      </c>
      <c r="B2494" t="s">
        <v>44</v>
      </c>
      <c r="C2494" t="s">
        <v>2540</v>
      </c>
      <c r="D2494" t="s">
        <v>44</v>
      </c>
      <c r="E2494" t="s">
        <v>2540</v>
      </c>
      <c r="F2494" t="s">
        <v>44</v>
      </c>
      <c r="G2494" t="s">
        <v>2540</v>
      </c>
      <c r="H2494" t="s">
        <v>44</v>
      </c>
    </row>
    <row r="2495" spans="1:8" x14ac:dyDescent="0.35">
      <c r="A2495" t="s">
        <v>2541</v>
      </c>
      <c r="B2495" t="s">
        <v>47</v>
      </c>
      <c r="C2495" t="s">
        <v>2541</v>
      </c>
      <c r="D2495" t="s">
        <v>47</v>
      </c>
      <c r="E2495" t="s">
        <v>2541</v>
      </c>
      <c r="F2495" t="s">
        <v>47</v>
      </c>
      <c r="G2495" t="s">
        <v>2541</v>
      </c>
      <c r="H2495" t="s">
        <v>47</v>
      </c>
    </row>
    <row r="2496" spans="1:8" x14ac:dyDescent="0.35">
      <c r="A2496" t="s">
        <v>2542</v>
      </c>
      <c r="B2496" t="s">
        <v>47</v>
      </c>
      <c r="C2496" t="s">
        <v>2542</v>
      </c>
      <c r="D2496" t="s">
        <v>47</v>
      </c>
      <c r="E2496" t="s">
        <v>2542</v>
      </c>
      <c r="F2496" t="s">
        <v>47</v>
      </c>
      <c r="G2496" t="s">
        <v>2542</v>
      </c>
      <c r="H2496" t="s">
        <v>47</v>
      </c>
    </row>
    <row r="2497" spans="1:8" x14ac:dyDescent="0.35">
      <c r="A2497" t="s">
        <v>2543</v>
      </c>
      <c r="B2497" t="s">
        <v>53</v>
      </c>
      <c r="C2497" t="s">
        <v>2543</v>
      </c>
      <c r="D2497" t="s">
        <v>53</v>
      </c>
      <c r="E2497" t="s">
        <v>2543</v>
      </c>
      <c r="F2497" t="s">
        <v>53</v>
      </c>
      <c r="G2497" t="s">
        <v>2543</v>
      </c>
      <c r="H2497" t="s">
        <v>53</v>
      </c>
    </row>
    <row r="2498" spans="1:8" x14ac:dyDescent="0.35">
      <c r="A2498" t="s">
        <v>2544</v>
      </c>
      <c r="B2498" t="s">
        <v>47</v>
      </c>
      <c r="C2498" t="s">
        <v>2544</v>
      </c>
      <c r="D2498" t="s">
        <v>47</v>
      </c>
      <c r="E2498" t="s">
        <v>2544</v>
      </c>
      <c r="F2498" t="s">
        <v>47</v>
      </c>
      <c r="G2498" t="s">
        <v>2544</v>
      </c>
      <c r="H2498" t="s">
        <v>47</v>
      </c>
    </row>
    <row r="2499" spans="1:8" x14ac:dyDescent="0.35">
      <c r="A2499" t="s">
        <v>2545</v>
      </c>
      <c r="B2499" t="s">
        <v>47</v>
      </c>
      <c r="C2499" t="s">
        <v>2545</v>
      </c>
      <c r="D2499" t="s">
        <v>47</v>
      </c>
      <c r="E2499" t="s">
        <v>2545</v>
      </c>
      <c r="F2499" t="s">
        <v>47</v>
      </c>
      <c r="G2499" t="s">
        <v>2545</v>
      </c>
      <c r="H2499" t="s">
        <v>47</v>
      </c>
    </row>
    <row r="2500" spans="1:8" x14ac:dyDescent="0.35">
      <c r="A2500" t="s">
        <v>2546</v>
      </c>
      <c r="B2500" t="s">
        <v>47</v>
      </c>
      <c r="C2500" t="s">
        <v>2546</v>
      </c>
      <c r="D2500" t="s">
        <v>47</v>
      </c>
      <c r="E2500" t="s">
        <v>2546</v>
      </c>
      <c r="F2500" t="s">
        <v>47</v>
      </c>
      <c r="G2500" t="s">
        <v>2546</v>
      </c>
      <c r="H2500" t="s">
        <v>47</v>
      </c>
    </row>
    <row r="2501" spans="1:8" x14ac:dyDescent="0.35">
      <c r="A2501" t="s">
        <v>2547</v>
      </c>
      <c r="B2501" t="s">
        <v>47</v>
      </c>
      <c r="C2501" t="s">
        <v>2547</v>
      </c>
      <c r="D2501" t="s">
        <v>47</v>
      </c>
      <c r="E2501" t="s">
        <v>2547</v>
      </c>
      <c r="F2501" t="s">
        <v>47</v>
      </c>
      <c r="G2501" t="s">
        <v>2547</v>
      </c>
      <c r="H2501" t="s">
        <v>47</v>
      </c>
    </row>
    <row r="2502" spans="1:8" x14ac:dyDescent="0.35">
      <c r="A2502" t="s">
        <v>2548</v>
      </c>
      <c r="B2502" t="s">
        <v>47</v>
      </c>
      <c r="C2502" t="s">
        <v>2548</v>
      </c>
      <c r="D2502" t="s">
        <v>47</v>
      </c>
      <c r="E2502" t="s">
        <v>2548</v>
      </c>
      <c r="F2502" t="s">
        <v>47</v>
      </c>
      <c r="G2502" t="s">
        <v>2548</v>
      </c>
      <c r="H2502" t="s">
        <v>47</v>
      </c>
    </row>
    <row r="2503" spans="1:8" x14ac:dyDescent="0.35">
      <c r="A2503" t="s">
        <v>2549</v>
      </c>
      <c r="B2503" t="s">
        <v>47</v>
      </c>
      <c r="C2503" t="s">
        <v>2549</v>
      </c>
      <c r="D2503" t="s">
        <v>47</v>
      </c>
      <c r="E2503" t="s">
        <v>2549</v>
      </c>
      <c r="F2503" t="s">
        <v>47</v>
      </c>
      <c r="G2503" t="s">
        <v>2549</v>
      </c>
      <c r="H2503" t="s">
        <v>47</v>
      </c>
    </row>
    <row r="2504" spans="1:8" x14ac:dyDescent="0.35">
      <c r="A2504" t="s">
        <v>2550</v>
      </c>
      <c r="B2504" t="s">
        <v>53</v>
      </c>
      <c r="C2504" t="s">
        <v>2550</v>
      </c>
      <c r="D2504" t="s">
        <v>53</v>
      </c>
      <c r="E2504" t="s">
        <v>2550</v>
      </c>
      <c r="F2504" t="s">
        <v>53</v>
      </c>
      <c r="G2504" t="s">
        <v>2550</v>
      </c>
      <c r="H2504" t="s">
        <v>53</v>
      </c>
    </row>
    <row r="2505" spans="1:8" x14ac:dyDescent="0.35">
      <c r="A2505" t="s">
        <v>2551</v>
      </c>
      <c r="B2505" t="s">
        <v>53</v>
      </c>
      <c r="C2505" t="s">
        <v>2551</v>
      </c>
      <c r="D2505" t="s">
        <v>53</v>
      </c>
      <c r="E2505" t="s">
        <v>2551</v>
      </c>
      <c r="F2505" t="s">
        <v>53</v>
      </c>
      <c r="G2505" t="s">
        <v>2551</v>
      </c>
      <c r="H2505" t="s">
        <v>53</v>
      </c>
    </row>
    <row r="2506" spans="1:8" x14ac:dyDescent="0.35">
      <c r="A2506" t="s">
        <v>2552</v>
      </c>
      <c r="B2506" t="s">
        <v>53</v>
      </c>
      <c r="C2506" t="s">
        <v>2552</v>
      </c>
      <c r="D2506" t="s">
        <v>53</v>
      </c>
      <c r="E2506" t="s">
        <v>2552</v>
      </c>
      <c r="F2506" t="s">
        <v>53</v>
      </c>
      <c r="G2506" t="s">
        <v>2552</v>
      </c>
      <c r="H2506" t="s">
        <v>53</v>
      </c>
    </row>
    <row r="2507" spans="1:8" x14ac:dyDescent="0.35">
      <c r="A2507" t="s">
        <v>2553</v>
      </c>
      <c r="B2507" t="s">
        <v>44</v>
      </c>
      <c r="C2507" t="s">
        <v>2553</v>
      </c>
      <c r="D2507" t="s">
        <v>44</v>
      </c>
      <c r="E2507" t="s">
        <v>2553</v>
      </c>
      <c r="F2507" t="s">
        <v>44</v>
      </c>
      <c r="G2507" t="s">
        <v>2553</v>
      </c>
      <c r="H2507" t="s">
        <v>44</v>
      </c>
    </row>
    <row r="2508" spans="1:8" x14ac:dyDescent="0.35">
      <c r="A2508" t="s">
        <v>2554</v>
      </c>
      <c r="B2508" t="s">
        <v>44</v>
      </c>
      <c r="C2508" t="s">
        <v>2554</v>
      </c>
      <c r="D2508" t="s">
        <v>44</v>
      </c>
      <c r="E2508" t="s">
        <v>2554</v>
      </c>
      <c r="F2508" t="s">
        <v>44</v>
      </c>
      <c r="G2508" t="s">
        <v>2554</v>
      </c>
      <c r="H2508" t="s">
        <v>44</v>
      </c>
    </row>
    <row r="2509" spans="1:8" x14ac:dyDescent="0.35">
      <c r="A2509" t="s">
        <v>2555</v>
      </c>
      <c r="B2509" t="s">
        <v>44</v>
      </c>
      <c r="C2509" t="s">
        <v>2555</v>
      </c>
      <c r="D2509" t="s">
        <v>44</v>
      </c>
      <c r="E2509" t="s">
        <v>2555</v>
      </c>
      <c r="F2509" t="s">
        <v>44</v>
      </c>
      <c r="G2509" t="s">
        <v>2555</v>
      </c>
      <c r="H2509" t="s">
        <v>44</v>
      </c>
    </row>
    <row r="2510" spans="1:8" x14ac:dyDescent="0.35">
      <c r="A2510" t="s">
        <v>2556</v>
      </c>
      <c r="B2510" t="s">
        <v>47</v>
      </c>
      <c r="C2510" t="s">
        <v>2556</v>
      </c>
      <c r="D2510" t="s">
        <v>47</v>
      </c>
      <c r="E2510" t="s">
        <v>2556</v>
      </c>
      <c r="F2510" t="s">
        <v>47</v>
      </c>
      <c r="G2510" t="s">
        <v>2556</v>
      </c>
      <c r="H2510" t="s">
        <v>47</v>
      </c>
    </row>
    <row r="2511" spans="1:8" x14ac:dyDescent="0.35">
      <c r="A2511" t="s">
        <v>2557</v>
      </c>
      <c r="B2511" t="s">
        <v>47</v>
      </c>
      <c r="C2511" t="s">
        <v>2557</v>
      </c>
      <c r="D2511" t="s">
        <v>47</v>
      </c>
      <c r="E2511" t="s">
        <v>2557</v>
      </c>
      <c r="F2511" t="s">
        <v>47</v>
      </c>
      <c r="G2511" t="s">
        <v>2557</v>
      </c>
      <c r="H2511" t="s">
        <v>47</v>
      </c>
    </row>
    <row r="2512" spans="1:8" x14ac:dyDescent="0.35">
      <c r="A2512" t="s">
        <v>2558</v>
      </c>
      <c r="B2512" t="s">
        <v>47</v>
      </c>
      <c r="C2512" t="s">
        <v>2558</v>
      </c>
      <c r="D2512" t="s">
        <v>47</v>
      </c>
      <c r="E2512" t="s">
        <v>2558</v>
      </c>
      <c r="F2512" t="s">
        <v>47</v>
      </c>
      <c r="G2512" t="s">
        <v>2558</v>
      </c>
      <c r="H2512" t="s">
        <v>47</v>
      </c>
    </row>
    <row r="2513" spans="1:8" x14ac:dyDescent="0.35">
      <c r="A2513" t="s">
        <v>2559</v>
      </c>
      <c r="B2513" t="s">
        <v>44</v>
      </c>
      <c r="C2513" t="s">
        <v>2559</v>
      </c>
      <c r="D2513" t="s">
        <v>44</v>
      </c>
      <c r="E2513" t="s">
        <v>2559</v>
      </c>
      <c r="F2513" t="s">
        <v>44</v>
      </c>
      <c r="G2513" t="s">
        <v>2559</v>
      </c>
      <c r="H2513" t="s">
        <v>44</v>
      </c>
    </row>
    <row r="2514" spans="1:8" x14ac:dyDescent="0.35">
      <c r="A2514" t="s">
        <v>2560</v>
      </c>
      <c r="B2514" t="s">
        <v>44</v>
      </c>
      <c r="C2514" t="s">
        <v>2560</v>
      </c>
      <c r="D2514" t="s">
        <v>44</v>
      </c>
      <c r="E2514" t="s">
        <v>2560</v>
      </c>
      <c r="F2514" t="s">
        <v>44</v>
      </c>
      <c r="G2514" t="s">
        <v>2560</v>
      </c>
      <c r="H2514" t="s">
        <v>44</v>
      </c>
    </row>
    <row r="2515" spans="1:8" x14ac:dyDescent="0.35">
      <c r="A2515" t="s">
        <v>2561</v>
      </c>
      <c r="B2515" t="s">
        <v>51</v>
      </c>
      <c r="C2515" t="s">
        <v>2561</v>
      </c>
      <c r="D2515" t="s">
        <v>51</v>
      </c>
      <c r="E2515" t="s">
        <v>2561</v>
      </c>
      <c r="F2515" t="s">
        <v>51</v>
      </c>
      <c r="G2515" t="s">
        <v>2561</v>
      </c>
      <c r="H2515" t="s">
        <v>51</v>
      </c>
    </row>
    <row r="2516" spans="1:8" x14ac:dyDescent="0.35">
      <c r="A2516" t="s">
        <v>2562</v>
      </c>
      <c r="B2516" t="s">
        <v>51</v>
      </c>
      <c r="C2516" t="s">
        <v>2562</v>
      </c>
      <c r="D2516" t="s">
        <v>51</v>
      </c>
      <c r="E2516" t="s">
        <v>2562</v>
      </c>
      <c r="F2516" t="s">
        <v>51</v>
      </c>
      <c r="G2516" t="s">
        <v>2562</v>
      </c>
      <c r="H2516" t="s">
        <v>51</v>
      </c>
    </row>
    <row r="2517" spans="1:8" x14ac:dyDescent="0.35">
      <c r="A2517" t="s">
        <v>2563</v>
      </c>
      <c r="B2517" t="s">
        <v>47</v>
      </c>
      <c r="C2517" t="s">
        <v>2563</v>
      </c>
      <c r="D2517" t="s">
        <v>47</v>
      </c>
      <c r="E2517" t="s">
        <v>2563</v>
      </c>
      <c r="F2517" t="s">
        <v>47</v>
      </c>
      <c r="G2517" t="s">
        <v>2563</v>
      </c>
      <c r="H2517" t="s">
        <v>47</v>
      </c>
    </row>
    <row r="2518" spans="1:8" x14ac:dyDescent="0.35">
      <c r="A2518" t="s">
        <v>2564</v>
      </c>
      <c r="B2518" t="s">
        <v>44</v>
      </c>
      <c r="C2518" t="s">
        <v>2564</v>
      </c>
      <c r="D2518" t="s">
        <v>44</v>
      </c>
      <c r="E2518" t="s">
        <v>2564</v>
      </c>
      <c r="F2518" t="s">
        <v>44</v>
      </c>
      <c r="G2518" t="s">
        <v>2564</v>
      </c>
      <c r="H2518" t="s">
        <v>44</v>
      </c>
    </row>
    <row r="2519" spans="1:8" x14ac:dyDescent="0.35">
      <c r="A2519" t="s">
        <v>2565</v>
      </c>
      <c r="B2519" t="s">
        <v>44</v>
      </c>
      <c r="C2519" t="s">
        <v>2565</v>
      </c>
      <c r="D2519" t="s">
        <v>44</v>
      </c>
      <c r="E2519" t="s">
        <v>2565</v>
      </c>
      <c r="F2519" t="s">
        <v>44</v>
      </c>
      <c r="G2519" t="s">
        <v>2565</v>
      </c>
      <c r="H2519" t="s">
        <v>44</v>
      </c>
    </row>
    <row r="2520" spans="1:8" x14ac:dyDescent="0.35">
      <c r="A2520" t="s">
        <v>2566</v>
      </c>
      <c r="B2520" t="s">
        <v>53</v>
      </c>
      <c r="C2520" t="s">
        <v>2566</v>
      </c>
      <c r="D2520" t="s">
        <v>53</v>
      </c>
      <c r="E2520" t="s">
        <v>2566</v>
      </c>
      <c r="F2520" t="s">
        <v>53</v>
      </c>
      <c r="G2520" t="s">
        <v>2566</v>
      </c>
      <c r="H2520" t="s">
        <v>53</v>
      </c>
    </row>
    <row r="2521" spans="1:8" x14ac:dyDescent="0.35">
      <c r="A2521" t="s">
        <v>2567</v>
      </c>
      <c r="B2521" t="s">
        <v>51</v>
      </c>
      <c r="C2521" t="s">
        <v>2567</v>
      </c>
      <c r="D2521" t="s">
        <v>51</v>
      </c>
      <c r="E2521" t="s">
        <v>2567</v>
      </c>
      <c r="F2521" t="s">
        <v>51</v>
      </c>
      <c r="G2521" t="s">
        <v>2567</v>
      </c>
      <c r="H2521" t="s">
        <v>51</v>
      </c>
    </row>
    <row r="2522" spans="1:8" x14ac:dyDescent="0.35">
      <c r="A2522" t="s">
        <v>2568</v>
      </c>
      <c r="B2522" t="s">
        <v>47</v>
      </c>
      <c r="C2522" t="s">
        <v>2568</v>
      </c>
      <c r="D2522" t="s">
        <v>47</v>
      </c>
      <c r="E2522" t="s">
        <v>2568</v>
      </c>
      <c r="F2522" t="s">
        <v>47</v>
      </c>
      <c r="G2522" t="s">
        <v>2568</v>
      </c>
      <c r="H2522" t="s">
        <v>47</v>
      </c>
    </row>
    <row r="2523" spans="1:8" x14ac:dyDescent="0.35">
      <c r="A2523" t="s">
        <v>2569</v>
      </c>
      <c r="B2523" t="s">
        <v>44</v>
      </c>
      <c r="C2523" t="s">
        <v>2569</v>
      </c>
      <c r="D2523" t="s">
        <v>44</v>
      </c>
      <c r="E2523" t="s">
        <v>2569</v>
      </c>
      <c r="F2523" t="s">
        <v>44</v>
      </c>
      <c r="G2523" t="s">
        <v>2569</v>
      </c>
      <c r="H2523" t="s">
        <v>44</v>
      </c>
    </row>
    <row r="2524" spans="1:8" x14ac:dyDescent="0.35">
      <c r="A2524" t="s">
        <v>2570</v>
      </c>
      <c r="B2524" t="s">
        <v>53</v>
      </c>
      <c r="C2524" t="s">
        <v>2570</v>
      </c>
      <c r="D2524" t="s">
        <v>53</v>
      </c>
      <c r="E2524" t="s">
        <v>2570</v>
      </c>
      <c r="F2524" t="s">
        <v>53</v>
      </c>
      <c r="G2524" t="s">
        <v>2570</v>
      </c>
      <c r="H2524" t="s">
        <v>53</v>
      </c>
    </row>
    <row r="2525" spans="1:8" x14ac:dyDescent="0.35">
      <c r="A2525" t="s">
        <v>2571</v>
      </c>
      <c r="B2525" t="s">
        <v>47</v>
      </c>
      <c r="C2525" t="s">
        <v>2571</v>
      </c>
      <c r="D2525" t="s">
        <v>47</v>
      </c>
      <c r="E2525" t="s">
        <v>2571</v>
      </c>
      <c r="F2525" t="s">
        <v>47</v>
      </c>
      <c r="G2525" t="s">
        <v>2571</v>
      </c>
      <c r="H2525" t="s">
        <v>47</v>
      </c>
    </row>
    <row r="2526" spans="1:8" x14ac:dyDescent="0.35">
      <c r="A2526" t="s">
        <v>2572</v>
      </c>
      <c r="B2526" t="s">
        <v>44</v>
      </c>
      <c r="C2526" t="s">
        <v>2572</v>
      </c>
      <c r="D2526" t="s">
        <v>44</v>
      </c>
      <c r="E2526" t="s">
        <v>2572</v>
      </c>
      <c r="F2526" t="s">
        <v>44</v>
      </c>
      <c r="G2526" t="s">
        <v>2572</v>
      </c>
      <c r="H2526" t="s">
        <v>44</v>
      </c>
    </row>
    <row r="2527" spans="1:8" x14ac:dyDescent="0.35">
      <c r="A2527" t="s">
        <v>2573</v>
      </c>
      <c r="B2527" t="s">
        <v>57</v>
      </c>
      <c r="C2527" t="s">
        <v>2573</v>
      </c>
      <c r="D2527" t="s">
        <v>57</v>
      </c>
      <c r="E2527" t="s">
        <v>2573</v>
      </c>
      <c r="F2527" t="s">
        <v>57</v>
      </c>
      <c r="G2527" t="s">
        <v>2573</v>
      </c>
      <c r="H2527" t="s">
        <v>57</v>
      </c>
    </row>
    <row r="2528" spans="1:8" x14ac:dyDescent="0.35">
      <c r="A2528" t="s">
        <v>2574</v>
      </c>
      <c r="B2528" t="s">
        <v>51</v>
      </c>
      <c r="C2528" t="s">
        <v>2574</v>
      </c>
      <c r="D2528" t="s">
        <v>51</v>
      </c>
      <c r="E2528" t="s">
        <v>2574</v>
      </c>
      <c r="F2528" t="s">
        <v>51</v>
      </c>
      <c r="G2528" t="s">
        <v>2574</v>
      </c>
      <c r="H2528" t="s">
        <v>51</v>
      </c>
    </row>
    <row r="2529" spans="1:8" x14ac:dyDescent="0.35">
      <c r="A2529" t="s">
        <v>2575</v>
      </c>
      <c r="B2529" t="s">
        <v>47</v>
      </c>
      <c r="C2529" t="s">
        <v>2575</v>
      </c>
      <c r="D2529" t="s">
        <v>47</v>
      </c>
      <c r="E2529" t="s">
        <v>2575</v>
      </c>
      <c r="F2529" t="s">
        <v>47</v>
      </c>
      <c r="G2529" t="s">
        <v>2575</v>
      </c>
      <c r="H2529" t="s">
        <v>47</v>
      </c>
    </row>
    <row r="2530" spans="1:8" x14ac:dyDescent="0.35">
      <c r="A2530" t="s">
        <v>2576</v>
      </c>
      <c r="B2530" t="s">
        <v>47</v>
      </c>
      <c r="C2530" t="s">
        <v>2576</v>
      </c>
      <c r="D2530" t="s">
        <v>47</v>
      </c>
      <c r="E2530" t="s">
        <v>2576</v>
      </c>
      <c r="F2530" t="s">
        <v>47</v>
      </c>
      <c r="G2530" t="s">
        <v>2576</v>
      </c>
      <c r="H2530" t="s">
        <v>47</v>
      </c>
    </row>
    <row r="2531" spans="1:8" x14ac:dyDescent="0.35">
      <c r="A2531" t="s">
        <v>2577</v>
      </c>
      <c r="B2531" t="s">
        <v>51</v>
      </c>
      <c r="C2531" t="s">
        <v>2577</v>
      </c>
      <c r="D2531" t="s">
        <v>51</v>
      </c>
      <c r="E2531" t="s">
        <v>2577</v>
      </c>
      <c r="F2531" t="s">
        <v>51</v>
      </c>
      <c r="G2531" t="s">
        <v>2577</v>
      </c>
      <c r="H2531" t="s">
        <v>51</v>
      </c>
    </row>
    <row r="2532" spans="1:8" x14ac:dyDescent="0.35">
      <c r="A2532" t="s">
        <v>2578</v>
      </c>
      <c r="B2532" t="s">
        <v>44</v>
      </c>
      <c r="C2532" t="s">
        <v>2578</v>
      </c>
      <c r="D2532" t="s">
        <v>44</v>
      </c>
      <c r="E2532" t="s">
        <v>2578</v>
      </c>
      <c r="F2532" t="s">
        <v>44</v>
      </c>
      <c r="G2532" t="s">
        <v>2578</v>
      </c>
      <c r="H2532" t="s">
        <v>44</v>
      </c>
    </row>
    <row r="2533" spans="1:8" x14ac:dyDescent="0.35">
      <c r="A2533" t="s">
        <v>2579</v>
      </c>
      <c r="B2533" t="s">
        <v>47</v>
      </c>
      <c r="C2533" t="s">
        <v>2579</v>
      </c>
      <c r="D2533" t="s">
        <v>47</v>
      </c>
      <c r="E2533" t="s">
        <v>2579</v>
      </c>
      <c r="F2533" t="s">
        <v>47</v>
      </c>
      <c r="G2533" t="s">
        <v>2579</v>
      </c>
      <c r="H2533" t="s">
        <v>47</v>
      </c>
    </row>
    <row r="2534" spans="1:8" x14ac:dyDescent="0.35">
      <c r="A2534" t="s">
        <v>2580</v>
      </c>
      <c r="B2534" t="s">
        <v>57</v>
      </c>
      <c r="C2534" t="s">
        <v>2580</v>
      </c>
      <c r="D2534" t="s">
        <v>57</v>
      </c>
      <c r="E2534" t="s">
        <v>2580</v>
      </c>
      <c r="F2534" t="s">
        <v>57</v>
      </c>
      <c r="G2534" t="s">
        <v>2580</v>
      </c>
      <c r="H2534" t="s">
        <v>57</v>
      </c>
    </row>
    <row r="2535" spans="1:8" x14ac:dyDescent="0.35">
      <c r="A2535" t="s">
        <v>2581</v>
      </c>
      <c r="B2535" t="s">
        <v>44</v>
      </c>
      <c r="C2535" t="s">
        <v>2581</v>
      </c>
      <c r="D2535" t="s">
        <v>44</v>
      </c>
      <c r="E2535" t="s">
        <v>2581</v>
      </c>
      <c r="F2535" t="s">
        <v>44</v>
      </c>
      <c r="G2535" t="s">
        <v>2581</v>
      </c>
      <c r="H2535" t="s">
        <v>44</v>
      </c>
    </row>
    <row r="2536" spans="1:8" x14ac:dyDescent="0.35">
      <c r="A2536" t="s">
        <v>2582</v>
      </c>
      <c r="B2536" t="s">
        <v>47</v>
      </c>
      <c r="C2536" t="s">
        <v>2582</v>
      </c>
      <c r="D2536" t="s">
        <v>47</v>
      </c>
      <c r="E2536" t="s">
        <v>2582</v>
      </c>
      <c r="F2536" t="s">
        <v>47</v>
      </c>
      <c r="G2536" t="s">
        <v>2582</v>
      </c>
      <c r="H2536" t="s">
        <v>47</v>
      </c>
    </row>
    <row r="2537" spans="1:8" x14ac:dyDescent="0.35">
      <c r="A2537" t="s">
        <v>2583</v>
      </c>
      <c r="B2537" t="s">
        <v>51</v>
      </c>
      <c r="C2537" t="s">
        <v>2583</v>
      </c>
      <c r="D2537" t="s">
        <v>51</v>
      </c>
      <c r="E2537" t="s">
        <v>2583</v>
      </c>
      <c r="F2537" t="s">
        <v>51</v>
      </c>
      <c r="G2537" t="s">
        <v>2583</v>
      </c>
      <c r="H2537" t="s">
        <v>51</v>
      </c>
    </row>
    <row r="2538" spans="1:8" x14ac:dyDescent="0.35">
      <c r="A2538" t="s">
        <v>2584</v>
      </c>
      <c r="B2538" t="s">
        <v>47</v>
      </c>
      <c r="C2538" t="s">
        <v>2584</v>
      </c>
      <c r="D2538" t="s">
        <v>47</v>
      </c>
      <c r="E2538" t="s">
        <v>2584</v>
      </c>
      <c r="F2538" t="s">
        <v>47</v>
      </c>
      <c r="G2538" t="s">
        <v>2584</v>
      </c>
      <c r="H2538" t="s">
        <v>47</v>
      </c>
    </row>
    <row r="2539" spans="1:8" x14ac:dyDescent="0.35">
      <c r="A2539" t="s">
        <v>2585</v>
      </c>
      <c r="B2539" t="s">
        <v>44</v>
      </c>
      <c r="C2539" t="s">
        <v>2585</v>
      </c>
      <c r="D2539" t="s">
        <v>44</v>
      </c>
      <c r="E2539" t="s">
        <v>2585</v>
      </c>
      <c r="F2539" t="s">
        <v>44</v>
      </c>
      <c r="G2539" t="s">
        <v>2585</v>
      </c>
      <c r="H2539" t="s">
        <v>44</v>
      </c>
    </row>
    <row r="2540" spans="1:8" x14ac:dyDescent="0.35">
      <c r="A2540" t="s">
        <v>2586</v>
      </c>
      <c r="B2540" t="s">
        <v>53</v>
      </c>
      <c r="C2540" t="s">
        <v>2586</v>
      </c>
      <c r="D2540" t="s">
        <v>53</v>
      </c>
      <c r="E2540" t="s">
        <v>2586</v>
      </c>
      <c r="F2540" t="s">
        <v>53</v>
      </c>
      <c r="G2540" t="s">
        <v>2586</v>
      </c>
      <c r="H2540" t="s">
        <v>53</v>
      </c>
    </row>
    <row r="2541" spans="1:8" x14ac:dyDescent="0.35">
      <c r="A2541" t="s">
        <v>2587</v>
      </c>
      <c r="B2541" t="s">
        <v>47</v>
      </c>
      <c r="C2541" t="s">
        <v>2587</v>
      </c>
      <c r="D2541" t="s">
        <v>47</v>
      </c>
      <c r="E2541" t="s">
        <v>2587</v>
      </c>
      <c r="F2541" t="s">
        <v>47</v>
      </c>
      <c r="G2541" t="s">
        <v>2587</v>
      </c>
      <c r="H2541" t="s">
        <v>47</v>
      </c>
    </row>
    <row r="2542" spans="1:8" x14ac:dyDescent="0.35">
      <c r="A2542" t="s">
        <v>2588</v>
      </c>
      <c r="B2542" t="s">
        <v>47</v>
      </c>
      <c r="C2542" t="s">
        <v>2588</v>
      </c>
      <c r="D2542" t="s">
        <v>47</v>
      </c>
      <c r="E2542" t="s">
        <v>2588</v>
      </c>
      <c r="F2542" t="s">
        <v>47</v>
      </c>
      <c r="G2542" t="s">
        <v>2588</v>
      </c>
      <c r="H2542" t="s">
        <v>47</v>
      </c>
    </row>
    <row r="2543" spans="1:8" x14ac:dyDescent="0.35">
      <c r="A2543" t="s">
        <v>2589</v>
      </c>
      <c r="B2543" t="s">
        <v>51</v>
      </c>
      <c r="C2543" t="s">
        <v>2589</v>
      </c>
      <c r="D2543" t="s">
        <v>51</v>
      </c>
      <c r="E2543" t="s">
        <v>2589</v>
      </c>
      <c r="F2543" t="s">
        <v>51</v>
      </c>
      <c r="G2543" t="s">
        <v>2589</v>
      </c>
      <c r="H2543" t="s">
        <v>51</v>
      </c>
    </row>
    <row r="2544" spans="1:8" x14ac:dyDescent="0.35">
      <c r="A2544" t="s">
        <v>2590</v>
      </c>
      <c r="B2544" t="s">
        <v>44</v>
      </c>
      <c r="C2544" t="s">
        <v>2590</v>
      </c>
      <c r="D2544" t="s">
        <v>44</v>
      </c>
      <c r="E2544" t="s">
        <v>2590</v>
      </c>
      <c r="F2544" t="s">
        <v>44</v>
      </c>
      <c r="G2544" t="s">
        <v>2590</v>
      </c>
      <c r="H2544" t="s">
        <v>44</v>
      </c>
    </row>
    <row r="2545" spans="1:8" x14ac:dyDescent="0.35">
      <c r="A2545" t="s">
        <v>2591</v>
      </c>
      <c r="B2545" t="s">
        <v>47</v>
      </c>
      <c r="C2545" t="s">
        <v>2591</v>
      </c>
      <c r="D2545" t="s">
        <v>47</v>
      </c>
      <c r="E2545" t="s">
        <v>2591</v>
      </c>
      <c r="F2545" t="s">
        <v>47</v>
      </c>
      <c r="G2545" t="s">
        <v>2591</v>
      </c>
      <c r="H2545" t="s">
        <v>47</v>
      </c>
    </row>
    <row r="2546" spans="1:8" x14ac:dyDescent="0.35">
      <c r="A2546" t="s">
        <v>2592</v>
      </c>
      <c r="B2546" t="s">
        <v>44</v>
      </c>
      <c r="C2546" t="s">
        <v>2592</v>
      </c>
      <c r="D2546" t="s">
        <v>44</v>
      </c>
      <c r="E2546" t="s">
        <v>2592</v>
      </c>
      <c r="F2546" t="s">
        <v>44</v>
      </c>
      <c r="G2546" t="s">
        <v>2592</v>
      </c>
      <c r="H2546" t="s">
        <v>44</v>
      </c>
    </row>
    <row r="2547" spans="1:8" x14ac:dyDescent="0.35">
      <c r="A2547" t="s">
        <v>2593</v>
      </c>
      <c r="B2547" t="s">
        <v>44</v>
      </c>
      <c r="C2547" t="s">
        <v>2593</v>
      </c>
      <c r="D2547" t="s">
        <v>44</v>
      </c>
      <c r="E2547" t="s">
        <v>2593</v>
      </c>
      <c r="F2547" t="s">
        <v>44</v>
      </c>
      <c r="G2547" t="s">
        <v>2593</v>
      </c>
      <c r="H2547" t="s">
        <v>44</v>
      </c>
    </row>
    <row r="2548" spans="1:8" x14ac:dyDescent="0.35">
      <c r="A2548" t="s">
        <v>2594</v>
      </c>
      <c r="B2548" t="s">
        <v>47</v>
      </c>
      <c r="C2548" t="s">
        <v>2594</v>
      </c>
      <c r="D2548" t="s">
        <v>47</v>
      </c>
      <c r="E2548" t="s">
        <v>2594</v>
      </c>
      <c r="F2548" t="s">
        <v>47</v>
      </c>
      <c r="G2548" t="s">
        <v>2594</v>
      </c>
      <c r="H2548" t="s">
        <v>47</v>
      </c>
    </row>
    <row r="2549" spans="1:8" x14ac:dyDescent="0.35">
      <c r="A2549" t="s">
        <v>2595</v>
      </c>
      <c r="B2549" t="s">
        <v>51</v>
      </c>
      <c r="C2549" t="s">
        <v>2595</v>
      </c>
      <c r="D2549" t="s">
        <v>51</v>
      </c>
      <c r="E2549" t="s">
        <v>2595</v>
      </c>
      <c r="F2549" t="s">
        <v>51</v>
      </c>
      <c r="G2549" t="s">
        <v>2595</v>
      </c>
      <c r="H2549" t="s">
        <v>51</v>
      </c>
    </row>
    <row r="2550" spans="1:8" x14ac:dyDescent="0.35">
      <c r="A2550" t="s">
        <v>2596</v>
      </c>
      <c r="B2550" t="s">
        <v>53</v>
      </c>
      <c r="C2550" t="s">
        <v>2596</v>
      </c>
      <c r="D2550" t="s">
        <v>53</v>
      </c>
      <c r="E2550" t="s">
        <v>2596</v>
      </c>
      <c r="F2550" t="s">
        <v>53</v>
      </c>
      <c r="G2550" t="s">
        <v>2596</v>
      </c>
      <c r="H2550" t="s">
        <v>53</v>
      </c>
    </row>
    <row r="2551" spans="1:8" x14ac:dyDescent="0.35">
      <c r="A2551" t="s">
        <v>2597</v>
      </c>
      <c r="B2551" t="s">
        <v>47</v>
      </c>
      <c r="C2551" t="s">
        <v>2597</v>
      </c>
      <c r="D2551" t="s">
        <v>47</v>
      </c>
      <c r="E2551" t="s">
        <v>2597</v>
      </c>
      <c r="F2551" t="s">
        <v>47</v>
      </c>
      <c r="G2551" t="s">
        <v>2597</v>
      </c>
      <c r="H2551" t="s">
        <v>47</v>
      </c>
    </row>
    <row r="2552" spans="1:8" x14ac:dyDescent="0.35">
      <c r="A2552" t="s">
        <v>2598</v>
      </c>
      <c r="B2552" t="s">
        <v>51</v>
      </c>
      <c r="C2552" t="s">
        <v>2598</v>
      </c>
      <c r="D2552" t="s">
        <v>51</v>
      </c>
      <c r="E2552" t="s">
        <v>2598</v>
      </c>
      <c r="F2552" t="s">
        <v>51</v>
      </c>
      <c r="G2552" t="s">
        <v>2598</v>
      </c>
      <c r="H2552" t="s">
        <v>51</v>
      </c>
    </row>
    <row r="2553" spans="1:8" x14ac:dyDescent="0.35">
      <c r="A2553" t="s">
        <v>2599</v>
      </c>
      <c r="B2553" t="s">
        <v>44</v>
      </c>
      <c r="C2553" t="s">
        <v>2599</v>
      </c>
      <c r="D2553" t="s">
        <v>44</v>
      </c>
      <c r="E2553" t="s">
        <v>2599</v>
      </c>
      <c r="F2553" t="s">
        <v>44</v>
      </c>
      <c r="G2553" t="s">
        <v>2599</v>
      </c>
      <c r="H2553" t="s">
        <v>44</v>
      </c>
    </row>
    <row r="2554" spans="1:8" x14ac:dyDescent="0.35">
      <c r="A2554" t="s">
        <v>2600</v>
      </c>
      <c r="B2554" t="s">
        <v>57</v>
      </c>
      <c r="C2554" t="s">
        <v>2600</v>
      </c>
      <c r="D2554" t="s">
        <v>57</v>
      </c>
      <c r="E2554" t="s">
        <v>2600</v>
      </c>
      <c r="F2554" t="s">
        <v>57</v>
      </c>
      <c r="G2554" t="s">
        <v>2600</v>
      </c>
      <c r="H2554" t="s">
        <v>57</v>
      </c>
    </row>
    <row r="2555" spans="1:8" x14ac:dyDescent="0.35">
      <c r="A2555" t="s">
        <v>2601</v>
      </c>
      <c r="B2555" t="s">
        <v>44</v>
      </c>
      <c r="C2555" t="s">
        <v>2601</v>
      </c>
      <c r="D2555" t="s">
        <v>44</v>
      </c>
      <c r="E2555" t="s">
        <v>2601</v>
      </c>
      <c r="F2555" t="s">
        <v>44</v>
      </c>
      <c r="G2555" t="s">
        <v>2601</v>
      </c>
      <c r="H2555" t="s">
        <v>44</v>
      </c>
    </row>
    <row r="2556" spans="1:8" x14ac:dyDescent="0.35">
      <c r="A2556" t="s">
        <v>2602</v>
      </c>
      <c r="B2556" t="s">
        <v>44</v>
      </c>
      <c r="C2556" t="s">
        <v>2602</v>
      </c>
      <c r="D2556" t="s">
        <v>44</v>
      </c>
      <c r="E2556" t="s">
        <v>2602</v>
      </c>
      <c r="F2556" t="s">
        <v>44</v>
      </c>
      <c r="G2556" t="s">
        <v>2602</v>
      </c>
      <c r="H2556" t="s">
        <v>44</v>
      </c>
    </row>
    <row r="2557" spans="1:8" x14ac:dyDescent="0.35">
      <c r="A2557" t="s">
        <v>2603</v>
      </c>
      <c r="B2557" t="s">
        <v>47</v>
      </c>
      <c r="C2557" t="s">
        <v>2603</v>
      </c>
      <c r="D2557" t="s">
        <v>47</v>
      </c>
      <c r="E2557" t="s">
        <v>2603</v>
      </c>
      <c r="F2557" t="s">
        <v>47</v>
      </c>
      <c r="G2557" t="s">
        <v>2603</v>
      </c>
      <c r="H2557" t="s">
        <v>47</v>
      </c>
    </row>
    <row r="2558" spans="1:8" x14ac:dyDescent="0.35">
      <c r="A2558" t="s">
        <v>2604</v>
      </c>
      <c r="B2558" t="s">
        <v>47</v>
      </c>
      <c r="C2558" t="s">
        <v>2604</v>
      </c>
      <c r="D2558" t="s">
        <v>47</v>
      </c>
      <c r="E2558" t="s">
        <v>2604</v>
      </c>
      <c r="F2558" t="s">
        <v>47</v>
      </c>
      <c r="G2558" t="s">
        <v>2604</v>
      </c>
      <c r="H2558" t="s">
        <v>47</v>
      </c>
    </row>
    <row r="2559" spans="1:8" x14ac:dyDescent="0.35">
      <c r="A2559" t="s">
        <v>2605</v>
      </c>
      <c r="B2559" t="s">
        <v>57</v>
      </c>
      <c r="C2559" t="s">
        <v>2605</v>
      </c>
      <c r="D2559" t="s">
        <v>57</v>
      </c>
      <c r="E2559" t="s">
        <v>2605</v>
      </c>
      <c r="F2559" t="s">
        <v>57</v>
      </c>
      <c r="G2559" t="s">
        <v>2605</v>
      </c>
      <c r="H2559" t="s">
        <v>57</v>
      </c>
    </row>
    <row r="2560" spans="1:8" x14ac:dyDescent="0.35">
      <c r="A2560" t="s">
        <v>2606</v>
      </c>
      <c r="B2560" t="s">
        <v>44</v>
      </c>
      <c r="C2560" t="s">
        <v>2606</v>
      </c>
      <c r="D2560" t="s">
        <v>44</v>
      </c>
      <c r="E2560" t="s">
        <v>2606</v>
      </c>
      <c r="F2560" t="s">
        <v>44</v>
      </c>
      <c r="G2560" t="s">
        <v>2606</v>
      </c>
      <c r="H2560" t="s">
        <v>44</v>
      </c>
    </row>
    <row r="2561" spans="1:8" x14ac:dyDescent="0.35">
      <c r="A2561" t="s">
        <v>2607</v>
      </c>
      <c r="B2561" t="s">
        <v>47</v>
      </c>
      <c r="C2561" t="s">
        <v>2607</v>
      </c>
      <c r="D2561" t="s">
        <v>47</v>
      </c>
      <c r="E2561" t="s">
        <v>2607</v>
      </c>
      <c r="F2561" t="s">
        <v>47</v>
      </c>
      <c r="G2561" t="s">
        <v>2607</v>
      </c>
      <c r="H2561" t="s">
        <v>47</v>
      </c>
    </row>
    <row r="2562" spans="1:8" x14ac:dyDescent="0.35">
      <c r="A2562" t="s">
        <v>2608</v>
      </c>
      <c r="B2562" t="s">
        <v>51</v>
      </c>
      <c r="C2562" t="s">
        <v>2608</v>
      </c>
      <c r="D2562" t="s">
        <v>51</v>
      </c>
      <c r="E2562" t="s">
        <v>2608</v>
      </c>
      <c r="F2562" t="s">
        <v>51</v>
      </c>
      <c r="G2562" t="s">
        <v>2608</v>
      </c>
      <c r="H2562" t="s">
        <v>51</v>
      </c>
    </row>
    <row r="2563" spans="1:8" x14ac:dyDescent="0.35">
      <c r="A2563" t="s">
        <v>2609</v>
      </c>
      <c r="B2563" t="s">
        <v>44</v>
      </c>
      <c r="C2563" t="s">
        <v>2609</v>
      </c>
      <c r="D2563" t="s">
        <v>44</v>
      </c>
      <c r="E2563" t="s">
        <v>2609</v>
      </c>
      <c r="F2563" t="s">
        <v>44</v>
      </c>
      <c r="G2563" t="s">
        <v>2609</v>
      </c>
      <c r="H2563" t="s">
        <v>44</v>
      </c>
    </row>
    <row r="2564" spans="1:8" x14ac:dyDescent="0.35">
      <c r="A2564" t="s">
        <v>2610</v>
      </c>
      <c r="B2564" t="s">
        <v>44</v>
      </c>
      <c r="C2564" t="s">
        <v>2610</v>
      </c>
      <c r="D2564" t="s">
        <v>44</v>
      </c>
      <c r="E2564" t="s">
        <v>2610</v>
      </c>
      <c r="F2564" t="s">
        <v>44</v>
      </c>
      <c r="G2564" t="s">
        <v>2610</v>
      </c>
      <c r="H2564" t="s">
        <v>44</v>
      </c>
    </row>
    <row r="2565" spans="1:8" x14ac:dyDescent="0.35">
      <c r="A2565" t="s">
        <v>2611</v>
      </c>
      <c r="B2565" t="s">
        <v>47</v>
      </c>
      <c r="C2565" t="s">
        <v>2611</v>
      </c>
      <c r="D2565" t="s">
        <v>47</v>
      </c>
      <c r="E2565" t="s">
        <v>2611</v>
      </c>
      <c r="F2565" t="s">
        <v>47</v>
      </c>
      <c r="G2565" t="s">
        <v>2611</v>
      </c>
      <c r="H2565" t="s">
        <v>47</v>
      </c>
    </row>
    <row r="2566" spans="1:8" x14ac:dyDescent="0.35">
      <c r="A2566" t="s">
        <v>2612</v>
      </c>
      <c r="B2566" t="s">
        <v>57</v>
      </c>
      <c r="C2566" t="s">
        <v>2612</v>
      </c>
      <c r="D2566" t="s">
        <v>57</v>
      </c>
      <c r="E2566" t="s">
        <v>2612</v>
      </c>
      <c r="F2566" t="s">
        <v>57</v>
      </c>
      <c r="G2566" t="s">
        <v>2612</v>
      </c>
      <c r="H2566" t="s">
        <v>57</v>
      </c>
    </row>
    <row r="2567" spans="1:8" x14ac:dyDescent="0.35">
      <c r="A2567" t="s">
        <v>2613</v>
      </c>
      <c r="B2567" t="s">
        <v>44</v>
      </c>
      <c r="C2567" t="s">
        <v>2613</v>
      </c>
      <c r="D2567" t="s">
        <v>44</v>
      </c>
      <c r="E2567" t="s">
        <v>2613</v>
      </c>
      <c r="F2567" t="s">
        <v>44</v>
      </c>
      <c r="G2567" t="s">
        <v>2613</v>
      </c>
      <c r="H2567" t="s">
        <v>44</v>
      </c>
    </row>
    <row r="2568" spans="1:8" x14ac:dyDescent="0.35">
      <c r="A2568" t="s">
        <v>2614</v>
      </c>
      <c r="B2568" t="s">
        <v>44</v>
      </c>
      <c r="C2568" t="s">
        <v>2614</v>
      </c>
      <c r="D2568" t="s">
        <v>44</v>
      </c>
      <c r="E2568" t="s">
        <v>2614</v>
      </c>
      <c r="F2568" t="s">
        <v>44</v>
      </c>
      <c r="G2568" t="s">
        <v>2614</v>
      </c>
      <c r="H2568" t="s">
        <v>44</v>
      </c>
    </row>
    <row r="2569" spans="1:8" x14ac:dyDescent="0.35">
      <c r="A2569" t="s">
        <v>2615</v>
      </c>
      <c r="B2569" t="s">
        <v>44</v>
      </c>
      <c r="C2569" t="s">
        <v>2615</v>
      </c>
      <c r="D2569" t="s">
        <v>44</v>
      </c>
      <c r="E2569" t="s">
        <v>2615</v>
      </c>
      <c r="F2569" t="s">
        <v>44</v>
      </c>
      <c r="G2569" t="s">
        <v>2615</v>
      </c>
      <c r="H2569" t="s">
        <v>44</v>
      </c>
    </row>
    <row r="2570" spans="1:8" x14ac:dyDescent="0.35">
      <c r="A2570" t="s">
        <v>2616</v>
      </c>
      <c r="B2570" t="s">
        <v>47</v>
      </c>
      <c r="C2570" t="s">
        <v>2616</v>
      </c>
      <c r="D2570" t="s">
        <v>47</v>
      </c>
      <c r="E2570" t="s">
        <v>2616</v>
      </c>
      <c r="F2570" t="s">
        <v>47</v>
      </c>
      <c r="G2570" t="s">
        <v>2616</v>
      </c>
      <c r="H2570" t="s">
        <v>47</v>
      </c>
    </row>
    <row r="2571" spans="1:8" x14ac:dyDescent="0.35">
      <c r="A2571" t="s">
        <v>2617</v>
      </c>
      <c r="B2571" t="s">
        <v>44</v>
      </c>
      <c r="C2571" t="s">
        <v>2617</v>
      </c>
      <c r="D2571" t="s">
        <v>44</v>
      </c>
      <c r="E2571" t="s">
        <v>2617</v>
      </c>
      <c r="F2571" t="s">
        <v>44</v>
      </c>
      <c r="G2571" t="s">
        <v>2617</v>
      </c>
      <c r="H2571" t="s">
        <v>44</v>
      </c>
    </row>
    <row r="2572" spans="1:8" x14ac:dyDescent="0.35">
      <c r="A2572" t="s">
        <v>2618</v>
      </c>
      <c r="B2572" t="s">
        <v>51</v>
      </c>
      <c r="C2572" t="s">
        <v>2618</v>
      </c>
      <c r="D2572" t="s">
        <v>51</v>
      </c>
      <c r="E2572" t="s">
        <v>2618</v>
      </c>
      <c r="F2572" t="s">
        <v>51</v>
      </c>
      <c r="G2572" t="s">
        <v>2618</v>
      </c>
      <c r="H2572" t="s">
        <v>51</v>
      </c>
    </row>
    <row r="2573" spans="1:8" x14ac:dyDescent="0.35">
      <c r="A2573" t="s">
        <v>2619</v>
      </c>
      <c r="B2573" t="s">
        <v>44</v>
      </c>
      <c r="C2573" t="s">
        <v>2619</v>
      </c>
      <c r="D2573" t="s">
        <v>44</v>
      </c>
      <c r="E2573" t="s">
        <v>2619</v>
      </c>
      <c r="F2573" t="s">
        <v>44</v>
      </c>
      <c r="G2573" t="s">
        <v>2619</v>
      </c>
      <c r="H2573" t="s">
        <v>44</v>
      </c>
    </row>
    <row r="2574" spans="1:8" x14ac:dyDescent="0.35">
      <c r="A2574" t="s">
        <v>2620</v>
      </c>
      <c r="B2574" t="s">
        <v>47</v>
      </c>
      <c r="C2574" t="s">
        <v>2620</v>
      </c>
      <c r="D2574" t="s">
        <v>47</v>
      </c>
      <c r="E2574" t="s">
        <v>2620</v>
      </c>
      <c r="F2574" t="s">
        <v>47</v>
      </c>
      <c r="G2574" t="s">
        <v>2620</v>
      </c>
      <c r="H2574" t="s">
        <v>47</v>
      </c>
    </row>
    <row r="2575" spans="1:8" x14ac:dyDescent="0.35">
      <c r="A2575" t="s">
        <v>2621</v>
      </c>
      <c r="B2575" t="s">
        <v>51</v>
      </c>
      <c r="C2575" t="s">
        <v>2621</v>
      </c>
      <c r="D2575" t="s">
        <v>51</v>
      </c>
      <c r="E2575" t="s">
        <v>2621</v>
      </c>
      <c r="F2575" t="s">
        <v>51</v>
      </c>
      <c r="G2575" t="s">
        <v>2621</v>
      </c>
      <c r="H2575" t="s">
        <v>51</v>
      </c>
    </row>
    <row r="2576" spans="1:8" x14ac:dyDescent="0.35">
      <c r="A2576" t="s">
        <v>2622</v>
      </c>
      <c r="B2576" t="s">
        <v>53</v>
      </c>
      <c r="C2576" t="s">
        <v>2622</v>
      </c>
      <c r="D2576" t="s">
        <v>53</v>
      </c>
      <c r="E2576" t="s">
        <v>2622</v>
      </c>
      <c r="F2576" t="s">
        <v>53</v>
      </c>
      <c r="G2576" t="s">
        <v>2622</v>
      </c>
      <c r="H2576" t="s">
        <v>53</v>
      </c>
    </row>
    <row r="2577" spans="1:8" x14ac:dyDescent="0.35">
      <c r="A2577" t="s">
        <v>2623</v>
      </c>
      <c r="B2577" t="s">
        <v>44</v>
      </c>
      <c r="C2577" t="s">
        <v>2623</v>
      </c>
      <c r="D2577" t="s">
        <v>44</v>
      </c>
      <c r="E2577" t="s">
        <v>2623</v>
      </c>
      <c r="F2577" t="s">
        <v>44</v>
      </c>
      <c r="G2577" t="s">
        <v>2623</v>
      </c>
      <c r="H2577" t="s">
        <v>44</v>
      </c>
    </row>
    <row r="2578" spans="1:8" x14ac:dyDescent="0.35">
      <c r="A2578" t="s">
        <v>2624</v>
      </c>
      <c r="B2578" t="s">
        <v>44</v>
      </c>
      <c r="C2578" t="s">
        <v>2624</v>
      </c>
      <c r="D2578" t="s">
        <v>44</v>
      </c>
      <c r="E2578" t="s">
        <v>2624</v>
      </c>
      <c r="F2578" t="s">
        <v>44</v>
      </c>
      <c r="G2578" t="s">
        <v>2624</v>
      </c>
      <c r="H2578" t="s">
        <v>44</v>
      </c>
    </row>
    <row r="2579" spans="1:8" x14ac:dyDescent="0.35">
      <c r="A2579" t="s">
        <v>2625</v>
      </c>
      <c r="B2579" t="s">
        <v>47</v>
      </c>
      <c r="C2579" t="s">
        <v>2625</v>
      </c>
      <c r="D2579" t="s">
        <v>47</v>
      </c>
      <c r="E2579" t="s">
        <v>2625</v>
      </c>
      <c r="F2579" t="s">
        <v>47</v>
      </c>
      <c r="G2579" t="s">
        <v>2625</v>
      </c>
      <c r="H2579" t="s">
        <v>47</v>
      </c>
    </row>
    <row r="2580" spans="1:8" x14ac:dyDescent="0.35">
      <c r="A2580" t="s">
        <v>2626</v>
      </c>
      <c r="B2580" t="s">
        <v>51</v>
      </c>
      <c r="C2580" t="s">
        <v>2626</v>
      </c>
      <c r="D2580" t="s">
        <v>51</v>
      </c>
      <c r="E2580" t="s">
        <v>2626</v>
      </c>
      <c r="F2580" t="s">
        <v>51</v>
      </c>
      <c r="G2580" t="s">
        <v>2626</v>
      </c>
      <c r="H2580" t="s">
        <v>51</v>
      </c>
    </row>
    <row r="2581" spans="1:8" x14ac:dyDescent="0.35">
      <c r="A2581" t="s">
        <v>2627</v>
      </c>
      <c r="B2581" t="s">
        <v>44</v>
      </c>
      <c r="C2581" t="s">
        <v>2627</v>
      </c>
      <c r="D2581" t="s">
        <v>44</v>
      </c>
      <c r="E2581" t="s">
        <v>2627</v>
      </c>
      <c r="F2581" t="s">
        <v>44</v>
      </c>
      <c r="G2581" t="s">
        <v>2627</v>
      </c>
      <c r="H2581" t="s">
        <v>44</v>
      </c>
    </row>
    <row r="2582" spans="1:8" x14ac:dyDescent="0.35">
      <c r="A2582" t="s">
        <v>2628</v>
      </c>
      <c r="B2582" t="s">
        <v>44</v>
      </c>
      <c r="C2582" t="s">
        <v>2628</v>
      </c>
      <c r="D2582" t="s">
        <v>44</v>
      </c>
      <c r="E2582" t="s">
        <v>2628</v>
      </c>
      <c r="F2582" t="s">
        <v>44</v>
      </c>
      <c r="G2582" t="s">
        <v>2628</v>
      </c>
      <c r="H2582" t="s">
        <v>44</v>
      </c>
    </row>
    <row r="2583" spans="1:8" x14ac:dyDescent="0.35">
      <c r="A2583" t="s">
        <v>2629</v>
      </c>
      <c r="B2583" t="s">
        <v>53</v>
      </c>
      <c r="C2583" t="s">
        <v>2629</v>
      </c>
      <c r="D2583" t="s">
        <v>53</v>
      </c>
      <c r="E2583" t="s">
        <v>2629</v>
      </c>
      <c r="F2583" t="s">
        <v>53</v>
      </c>
      <c r="G2583" t="s">
        <v>2629</v>
      </c>
      <c r="H2583" t="s">
        <v>53</v>
      </c>
    </row>
    <row r="2584" spans="1:8" x14ac:dyDescent="0.35">
      <c r="A2584" t="s">
        <v>2630</v>
      </c>
      <c r="B2584" t="s">
        <v>47</v>
      </c>
      <c r="C2584" t="s">
        <v>2630</v>
      </c>
      <c r="D2584" t="s">
        <v>47</v>
      </c>
      <c r="E2584" t="s">
        <v>2630</v>
      </c>
      <c r="F2584" t="s">
        <v>47</v>
      </c>
      <c r="G2584" t="s">
        <v>2630</v>
      </c>
      <c r="H2584" t="s">
        <v>47</v>
      </c>
    </row>
    <row r="2585" spans="1:8" x14ac:dyDescent="0.35">
      <c r="A2585" t="s">
        <v>2631</v>
      </c>
      <c r="B2585" t="s">
        <v>53</v>
      </c>
      <c r="C2585" t="s">
        <v>2631</v>
      </c>
      <c r="D2585" t="s">
        <v>53</v>
      </c>
      <c r="E2585" t="s">
        <v>2631</v>
      </c>
      <c r="F2585" t="s">
        <v>53</v>
      </c>
      <c r="G2585" t="s">
        <v>2631</v>
      </c>
      <c r="H2585" t="s">
        <v>53</v>
      </c>
    </row>
    <row r="2586" spans="1:8" x14ac:dyDescent="0.35">
      <c r="A2586" t="s">
        <v>2632</v>
      </c>
      <c r="B2586" t="s">
        <v>51</v>
      </c>
      <c r="C2586" t="s">
        <v>2632</v>
      </c>
      <c r="D2586" t="s">
        <v>51</v>
      </c>
      <c r="E2586" t="s">
        <v>2632</v>
      </c>
      <c r="F2586" t="s">
        <v>51</v>
      </c>
      <c r="G2586" t="s">
        <v>2632</v>
      </c>
      <c r="H2586" t="s">
        <v>51</v>
      </c>
    </row>
    <row r="2587" spans="1:8" x14ac:dyDescent="0.35">
      <c r="A2587" t="s">
        <v>2633</v>
      </c>
      <c r="B2587" t="s">
        <v>44</v>
      </c>
      <c r="C2587" t="s">
        <v>2633</v>
      </c>
      <c r="D2587" t="s">
        <v>44</v>
      </c>
      <c r="E2587" t="s">
        <v>2633</v>
      </c>
      <c r="F2587" t="s">
        <v>44</v>
      </c>
      <c r="G2587" t="s">
        <v>2633</v>
      </c>
      <c r="H2587" t="s">
        <v>44</v>
      </c>
    </row>
    <row r="2588" spans="1:8" x14ac:dyDescent="0.35">
      <c r="A2588" t="s">
        <v>2634</v>
      </c>
      <c r="B2588" t="s">
        <v>51</v>
      </c>
      <c r="C2588" t="s">
        <v>2634</v>
      </c>
      <c r="D2588" t="s">
        <v>51</v>
      </c>
      <c r="E2588" t="s">
        <v>2634</v>
      </c>
      <c r="F2588" t="s">
        <v>51</v>
      </c>
      <c r="G2588" t="s">
        <v>2634</v>
      </c>
      <c r="H2588" t="s">
        <v>51</v>
      </c>
    </row>
    <row r="2589" spans="1:8" x14ac:dyDescent="0.35">
      <c r="A2589" t="s">
        <v>2635</v>
      </c>
      <c r="B2589" t="s">
        <v>57</v>
      </c>
      <c r="C2589" t="s">
        <v>2635</v>
      </c>
      <c r="D2589" t="s">
        <v>57</v>
      </c>
      <c r="E2589" t="s">
        <v>2635</v>
      </c>
      <c r="F2589" t="s">
        <v>57</v>
      </c>
      <c r="G2589" t="s">
        <v>2635</v>
      </c>
      <c r="H2589" t="s">
        <v>57</v>
      </c>
    </row>
    <row r="2590" spans="1:8" x14ac:dyDescent="0.35">
      <c r="A2590" t="s">
        <v>2636</v>
      </c>
      <c r="B2590" t="s">
        <v>53</v>
      </c>
      <c r="C2590" t="s">
        <v>2636</v>
      </c>
      <c r="D2590" t="s">
        <v>53</v>
      </c>
      <c r="E2590" t="s">
        <v>2636</v>
      </c>
      <c r="F2590" t="s">
        <v>53</v>
      </c>
      <c r="G2590" t="s">
        <v>2636</v>
      </c>
      <c r="H2590" t="s">
        <v>53</v>
      </c>
    </row>
    <row r="2591" spans="1:8" x14ac:dyDescent="0.35">
      <c r="A2591" t="s">
        <v>2637</v>
      </c>
      <c r="B2591" t="s">
        <v>44</v>
      </c>
      <c r="C2591" t="s">
        <v>2637</v>
      </c>
      <c r="D2591" t="s">
        <v>44</v>
      </c>
      <c r="E2591" t="s">
        <v>2637</v>
      </c>
      <c r="F2591" t="s">
        <v>44</v>
      </c>
      <c r="G2591" t="s">
        <v>2637</v>
      </c>
      <c r="H2591" t="s">
        <v>44</v>
      </c>
    </row>
    <row r="2592" spans="1:8" x14ac:dyDescent="0.35">
      <c r="A2592" t="s">
        <v>2638</v>
      </c>
      <c r="B2592" t="s">
        <v>44</v>
      </c>
      <c r="C2592" t="s">
        <v>2638</v>
      </c>
      <c r="D2592" t="s">
        <v>44</v>
      </c>
      <c r="E2592" t="s">
        <v>2638</v>
      </c>
      <c r="F2592" t="s">
        <v>44</v>
      </c>
      <c r="G2592" t="s">
        <v>2638</v>
      </c>
      <c r="H2592" t="s">
        <v>44</v>
      </c>
    </row>
    <row r="2593" spans="1:8" x14ac:dyDescent="0.35">
      <c r="A2593" t="s">
        <v>2639</v>
      </c>
      <c r="B2593" t="s">
        <v>51</v>
      </c>
      <c r="C2593" t="s">
        <v>2639</v>
      </c>
      <c r="D2593" t="s">
        <v>51</v>
      </c>
      <c r="E2593" t="s">
        <v>2639</v>
      </c>
      <c r="F2593" t="s">
        <v>51</v>
      </c>
      <c r="G2593" t="s">
        <v>2639</v>
      </c>
      <c r="H2593" t="s">
        <v>51</v>
      </c>
    </row>
    <row r="2594" spans="1:8" x14ac:dyDescent="0.35">
      <c r="A2594" t="s">
        <v>2640</v>
      </c>
      <c r="B2594" t="s">
        <v>44</v>
      </c>
      <c r="C2594" t="s">
        <v>2640</v>
      </c>
      <c r="D2594" t="s">
        <v>44</v>
      </c>
      <c r="E2594" t="s">
        <v>2640</v>
      </c>
      <c r="F2594" t="s">
        <v>44</v>
      </c>
      <c r="G2594" t="s">
        <v>2640</v>
      </c>
      <c r="H2594" t="s">
        <v>44</v>
      </c>
    </row>
    <row r="2595" spans="1:8" x14ac:dyDescent="0.35">
      <c r="A2595" t="s">
        <v>2641</v>
      </c>
      <c r="B2595" t="s">
        <v>47</v>
      </c>
      <c r="C2595" t="s">
        <v>2641</v>
      </c>
      <c r="D2595" t="s">
        <v>47</v>
      </c>
      <c r="E2595" t="s">
        <v>2641</v>
      </c>
      <c r="F2595" t="s">
        <v>47</v>
      </c>
      <c r="G2595" t="s">
        <v>2641</v>
      </c>
      <c r="H2595" t="s">
        <v>47</v>
      </c>
    </row>
    <row r="2596" spans="1:8" x14ac:dyDescent="0.35">
      <c r="A2596" t="s">
        <v>2642</v>
      </c>
      <c r="B2596" t="s">
        <v>51</v>
      </c>
      <c r="C2596" t="s">
        <v>2642</v>
      </c>
      <c r="D2596" t="s">
        <v>51</v>
      </c>
      <c r="E2596" t="s">
        <v>2642</v>
      </c>
      <c r="F2596" t="s">
        <v>51</v>
      </c>
      <c r="G2596" t="s">
        <v>2642</v>
      </c>
      <c r="H2596" t="s">
        <v>51</v>
      </c>
    </row>
    <row r="2597" spans="1:8" x14ac:dyDescent="0.35">
      <c r="A2597" t="s">
        <v>2643</v>
      </c>
      <c r="B2597" t="s">
        <v>51</v>
      </c>
      <c r="C2597" t="s">
        <v>2643</v>
      </c>
      <c r="D2597" t="s">
        <v>51</v>
      </c>
      <c r="E2597" t="s">
        <v>2643</v>
      </c>
      <c r="F2597" t="s">
        <v>51</v>
      </c>
      <c r="G2597" t="s">
        <v>2643</v>
      </c>
      <c r="H2597" t="s">
        <v>51</v>
      </c>
    </row>
    <row r="2598" spans="1:8" x14ac:dyDescent="0.35">
      <c r="A2598" t="s">
        <v>2644</v>
      </c>
      <c r="B2598" t="s">
        <v>47</v>
      </c>
      <c r="C2598" t="s">
        <v>2644</v>
      </c>
      <c r="D2598" t="s">
        <v>47</v>
      </c>
      <c r="E2598" t="s">
        <v>2644</v>
      </c>
      <c r="F2598" t="s">
        <v>47</v>
      </c>
      <c r="G2598" t="s">
        <v>2644</v>
      </c>
      <c r="H2598" t="s">
        <v>47</v>
      </c>
    </row>
    <row r="2599" spans="1:8" x14ac:dyDescent="0.35">
      <c r="A2599" t="s">
        <v>2645</v>
      </c>
      <c r="B2599" t="s">
        <v>47</v>
      </c>
      <c r="C2599" t="s">
        <v>2645</v>
      </c>
      <c r="D2599" t="s">
        <v>47</v>
      </c>
      <c r="E2599" t="s">
        <v>2645</v>
      </c>
      <c r="F2599" t="s">
        <v>47</v>
      </c>
      <c r="G2599" t="s">
        <v>2645</v>
      </c>
      <c r="H2599" t="s">
        <v>47</v>
      </c>
    </row>
    <row r="2600" spans="1:8" x14ac:dyDescent="0.35">
      <c r="A2600" t="s">
        <v>2646</v>
      </c>
      <c r="B2600" t="s">
        <v>53</v>
      </c>
      <c r="C2600" t="s">
        <v>2646</v>
      </c>
      <c r="D2600" t="s">
        <v>53</v>
      </c>
      <c r="E2600" t="s">
        <v>2646</v>
      </c>
      <c r="F2600" t="s">
        <v>53</v>
      </c>
      <c r="G2600" t="s">
        <v>2646</v>
      </c>
      <c r="H2600" t="s">
        <v>53</v>
      </c>
    </row>
    <row r="2601" spans="1:8" x14ac:dyDescent="0.35">
      <c r="A2601" t="s">
        <v>2647</v>
      </c>
      <c r="B2601" t="s">
        <v>47</v>
      </c>
      <c r="C2601" t="s">
        <v>2647</v>
      </c>
      <c r="D2601" t="s">
        <v>47</v>
      </c>
      <c r="E2601" t="s">
        <v>2647</v>
      </c>
      <c r="F2601" t="s">
        <v>47</v>
      </c>
      <c r="G2601" t="s">
        <v>2647</v>
      </c>
      <c r="H2601" t="s">
        <v>47</v>
      </c>
    </row>
    <row r="2602" spans="1:8" x14ac:dyDescent="0.35">
      <c r="A2602" t="s">
        <v>2648</v>
      </c>
      <c r="B2602" t="s">
        <v>53</v>
      </c>
      <c r="C2602" t="s">
        <v>2648</v>
      </c>
      <c r="D2602" t="s">
        <v>53</v>
      </c>
      <c r="E2602" t="s">
        <v>2648</v>
      </c>
      <c r="F2602" t="s">
        <v>53</v>
      </c>
      <c r="G2602" t="s">
        <v>2648</v>
      </c>
      <c r="H2602" t="s">
        <v>53</v>
      </c>
    </row>
    <row r="2603" spans="1:8" x14ac:dyDescent="0.35">
      <c r="A2603" t="s">
        <v>2649</v>
      </c>
      <c r="B2603" t="s">
        <v>47</v>
      </c>
      <c r="C2603" t="s">
        <v>2649</v>
      </c>
      <c r="D2603" t="s">
        <v>47</v>
      </c>
      <c r="E2603" t="s">
        <v>2649</v>
      </c>
      <c r="F2603" t="s">
        <v>47</v>
      </c>
      <c r="G2603" t="s">
        <v>2649</v>
      </c>
      <c r="H2603" t="s">
        <v>47</v>
      </c>
    </row>
    <row r="2604" spans="1:8" x14ac:dyDescent="0.35">
      <c r="A2604" t="s">
        <v>2650</v>
      </c>
      <c r="B2604" t="s">
        <v>47</v>
      </c>
      <c r="C2604" t="s">
        <v>2650</v>
      </c>
      <c r="D2604" t="s">
        <v>47</v>
      </c>
      <c r="E2604" t="s">
        <v>2650</v>
      </c>
      <c r="F2604" t="s">
        <v>47</v>
      </c>
      <c r="G2604" t="s">
        <v>2650</v>
      </c>
      <c r="H2604" t="s">
        <v>47</v>
      </c>
    </row>
    <row r="2605" spans="1:8" x14ac:dyDescent="0.35">
      <c r="A2605" t="s">
        <v>2651</v>
      </c>
      <c r="B2605" t="s">
        <v>47</v>
      </c>
      <c r="C2605" t="s">
        <v>2651</v>
      </c>
      <c r="D2605" t="s">
        <v>47</v>
      </c>
      <c r="E2605" t="s">
        <v>2651</v>
      </c>
      <c r="F2605" t="s">
        <v>47</v>
      </c>
      <c r="G2605" t="s">
        <v>2651</v>
      </c>
      <c r="H2605" t="s">
        <v>47</v>
      </c>
    </row>
    <row r="2606" spans="1:8" x14ac:dyDescent="0.35">
      <c r="A2606" t="s">
        <v>2652</v>
      </c>
      <c r="B2606" t="s">
        <v>53</v>
      </c>
      <c r="C2606" t="s">
        <v>2652</v>
      </c>
      <c r="D2606" t="s">
        <v>53</v>
      </c>
      <c r="E2606" t="s">
        <v>2652</v>
      </c>
      <c r="F2606" t="s">
        <v>53</v>
      </c>
      <c r="G2606" t="s">
        <v>2652</v>
      </c>
      <c r="H2606" t="s">
        <v>53</v>
      </c>
    </row>
    <row r="2607" spans="1:8" x14ac:dyDescent="0.35">
      <c r="A2607" t="s">
        <v>2653</v>
      </c>
      <c r="B2607" t="s">
        <v>51</v>
      </c>
      <c r="C2607" t="s">
        <v>2653</v>
      </c>
      <c r="D2607" t="s">
        <v>51</v>
      </c>
      <c r="E2607" t="s">
        <v>2653</v>
      </c>
      <c r="F2607" t="s">
        <v>51</v>
      </c>
      <c r="G2607" t="s">
        <v>2653</v>
      </c>
      <c r="H2607" t="s">
        <v>51</v>
      </c>
    </row>
    <row r="2608" spans="1:8" x14ac:dyDescent="0.35">
      <c r="A2608" t="s">
        <v>2654</v>
      </c>
      <c r="B2608" t="s">
        <v>51</v>
      </c>
      <c r="C2608" t="s">
        <v>2654</v>
      </c>
      <c r="D2608" t="s">
        <v>51</v>
      </c>
      <c r="E2608" t="s">
        <v>2654</v>
      </c>
      <c r="F2608" t="s">
        <v>51</v>
      </c>
      <c r="G2608" t="s">
        <v>2654</v>
      </c>
      <c r="H2608" t="s">
        <v>51</v>
      </c>
    </row>
    <row r="2609" spans="1:8" x14ac:dyDescent="0.35">
      <c r="A2609" t="s">
        <v>2655</v>
      </c>
      <c r="B2609" t="s">
        <v>51</v>
      </c>
      <c r="C2609" t="s">
        <v>2655</v>
      </c>
      <c r="D2609" t="s">
        <v>51</v>
      </c>
      <c r="E2609" t="s">
        <v>2655</v>
      </c>
      <c r="F2609" t="s">
        <v>51</v>
      </c>
      <c r="G2609" t="s">
        <v>2655</v>
      </c>
      <c r="H2609" t="s">
        <v>51</v>
      </c>
    </row>
    <row r="2610" spans="1:8" x14ac:dyDescent="0.35">
      <c r="A2610" t="s">
        <v>2656</v>
      </c>
      <c r="B2610" t="s">
        <v>53</v>
      </c>
      <c r="C2610" t="s">
        <v>2656</v>
      </c>
      <c r="D2610" t="s">
        <v>53</v>
      </c>
      <c r="E2610" t="s">
        <v>2656</v>
      </c>
      <c r="F2610" t="s">
        <v>53</v>
      </c>
      <c r="G2610" t="s">
        <v>2656</v>
      </c>
      <c r="H2610" t="s">
        <v>53</v>
      </c>
    </row>
    <row r="2611" spans="1:8" x14ac:dyDescent="0.35">
      <c r="A2611" t="s">
        <v>2657</v>
      </c>
      <c r="B2611" t="s">
        <v>51</v>
      </c>
      <c r="C2611" t="s">
        <v>2657</v>
      </c>
      <c r="D2611" t="s">
        <v>51</v>
      </c>
      <c r="E2611" t="s">
        <v>2657</v>
      </c>
      <c r="F2611" t="s">
        <v>51</v>
      </c>
      <c r="G2611" t="s">
        <v>2657</v>
      </c>
      <c r="H2611" t="s">
        <v>51</v>
      </c>
    </row>
    <row r="2612" spans="1:8" x14ac:dyDescent="0.35">
      <c r="A2612" t="s">
        <v>2658</v>
      </c>
      <c r="B2612" t="s">
        <v>51</v>
      </c>
      <c r="C2612" t="s">
        <v>2658</v>
      </c>
      <c r="D2612" t="s">
        <v>51</v>
      </c>
      <c r="E2612" t="s">
        <v>2658</v>
      </c>
      <c r="F2612" t="s">
        <v>51</v>
      </c>
      <c r="G2612" t="s">
        <v>2658</v>
      </c>
      <c r="H2612" t="s">
        <v>51</v>
      </c>
    </row>
    <row r="2613" spans="1:8" x14ac:dyDescent="0.35">
      <c r="A2613" t="s">
        <v>2659</v>
      </c>
      <c r="B2613" t="s">
        <v>47</v>
      </c>
      <c r="C2613" t="s">
        <v>2659</v>
      </c>
      <c r="D2613" t="s">
        <v>47</v>
      </c>
      <c r="E2613" t="s">
        <v>2659</v>
      </c>
      <c r="F2613" t="s">
        <v>47</v>
      </c>
      <c r="G2613" t="s">
        <v>2659</v>
      </c>
      <c r="H2613" t="s">
        <v>47</v>
      </c>
    </row>
    <row r="2614" spans="1:8" x14ac:dyDescent="0.35">
      <c r="A2614" t="s">
        <v>2660</v>
      </c>
      <c r="B2614" t="s">
        <v>47</v>
      </c>
      <c r="C2614" t="s">
        <v>2660</v>
      </c>
      <c r="D2614" t="s">
        <v>47</v>
      </c>
      <c r="E2614" t="s">
        <v>2660</v>
      </c>
      <c r="F2614" t="s">
        <v>47</v>
      </c>
      <c r="G2614" t="s">
        <v>2660</v>
      </c>
      <c r="H2614" t="s">
        <v>47</v>
      </c>
    </row>
    <row r="2615" spans="1:8" x14ac:dyDescent="0.35">
      <c r="A2615" t="s">
        <v>2661</v>
      </c>
      <c r="B2615" t="s">
        <v>51</v>
      </c>
      <c r="C2615" t="s">
        <v>2661</v>
      </c>
      <c r="D2615" t="s">
        <v>51</v>
      </c>
      <c r="E2615" t="s">
        <v>2661</v>
      </c>
      <c r="F2615" t="s">
        <v>51</v>
      </c>
      <c r="G2615" t="s">
        <v>2661</v>
      </c>
      <c r="H2615" t="s">
        <v>51</v>
      </c>
    </row>
    <row r="2616" spans="1:8" x14ac:dyDescent="0.35">
      <c r="A2616" t="s">
        <v>2662</v>
      </c>
      <c r="B2616" t="s">
        <v>57</v>
      </c>
      <c r="C2616" t="s">
        <v>2662</v>
      </c>
      <c r="D2616" t="s">
        <v>57</v>
      </c>
      <c r="E2616" t="s">
        <v>2662</v>
      </c>
      <c r="F2616" t="s">
        <v>57</v>
      </c>
      <c r="G2616" t="s">
        <v>2662</v>
      </c>
      <c r="H2616" t="s">
        <v>57</v>
      </c>
    </row>
    <row r="2617" spans="1:8" x14ac:dyDescent="0.35">
      <c r="A2617" t="s">
        <v>2663</v>
      </c>
      <c r="B2617" t="s">
        <v>47</v>
      </c>
      <c r="C2617" t="s">
        <v>2663</v>
      </c>
      <c r="D2617" t="s">
        <v>47</v>
      </c>
      <c r="E2617" t="s">
        <v>2663</v>
      </c>
      <c r="F2617" t="s">
        <v>47</v>
      </c>
      <c r="G2617" t="s">
        <v>2663</v>
      </c>
      <c r="H2617" t="s">
        <v>47</v>
      </c>
    </row>
    <row r="2618" spans="1:8" x14ac:dyDescent="0.35">
      <c r="A2618" t="s">
        <v>2664</v>
      </c>
      <c r="B2618" t="s">
        <v>47</v>
      </c>
      <c r="C2618" t="s">
        <v>2664</v>
      </c>
      <c r="D2618" t="s">
        <v>47</v>
      </c>
      <c r="E2618" t="s">
        <v>2664</v>
      </c>
      <c r="F2618" t="s">
        <v>47</v>
      </c>
      <c r="G2618" t="s">
        <v>2664</v>
      </c>
      <c r="H2618" t="s">
        <v>47</v>
      </c>
    </row>
    <row r="2619" spans="1:8" x14ac:dyDescent="0.35">
      <c r="A2619" t="s">
        <v>2665</v>
      </c>
      <c r="B2619" t="s">
        <v>47</v>
      </c>
      <c r="C2619" t="s">
        <v>2665</v>
      </c>
      <c r="D2619" t="s">
        <v>47</v>
      </c>
      <c r="E2619" t="s">
        <v>2665</v>
      </c>
      <c r="F2619" t="s">
        <v>47</v>
      </c>
      <c r="G2619" t="s">
        <v>2665</v>
      </c>
      <c r="H2619" t="s">
        <v>47</v>
      </c>
    </row>
    <row r="2620" spans="1:8" x14ac:dyDescent="0.35">
      <c r="A2620" t="s">
        <v>2666</v>
      </c>
      <c r="B2620" t="s">
        <v>44</v>
      </c>
      <c r="C2620" t="s">
        <v>2666</v>
      </c>
      <c r="D2620" t="s">
        <v>44</v>
      </c>
      <c r="E2620" t="s">
        <v>2666</v>
      </c>
      <c r="F2620" t="s">
        <v>44</v>
      </c>
      <c r="G2620" t="s">
        <v>2666</v>
      </c>
      <c r="H2620" t="s">
        <v>44</v>
      </c>
    </row>
    <row r="2621" spans="1:8" x14ac:dyDescent="0.35">
      <c r="A2621" t="s">
        <v>2667</v>
      </c>
      <c r="B2621" t="s">
        <v>44</v>
      </c>
      <c r="C2621" t="s">
        <v>2667</v>
      </c>
      <c r="D2621" t="s">
        <v>44</v>
      </c>
      <c r="E2621" t="s">
        <v>2667</v>
      </c>
      <c r="F2621" t="s">
        <v>44</v>
      </c>
      <c r="G2621" t="s">
        <v>2667</v>
      </c>
      <c r="H2621" t="s">
        <v>44</v>
      </c>
    </row>
    <row r="2622" spans="1:8" x14ac:dyDescent="0.35">
      <c r="A2622" t="s">
        <v>2668</v>
      </c>
      <c r="B2622" t="s">
        <v>47</v>
      </c>
      <c r="C2622" t="s">
        <v>2668</v>
      </c>
      <c r="D2622" t="s">
        <v>47</v>
      </c>
      <c r="E2622" t="s">
        <v>2668</v>
      </c>
      <c r="F2622" t="s">
        <v>47</v>
      </c>
      <c r="G2622" t="s">
        <v>2668</v>
      </c>
      <c r="H2622" t="s">
        <v>47</v>
      </c>
    </row>
    <row r="2623" spans="1:8" x14ac:dyDescent="0.35">
      <c r="A2623" t="s">
        <v>2669</v>
      </c>
      <c r="B2623" t="s">
        <v>44</v>
      </c>
      <c r="C2623" t="s">
        <v>2669</v>
      </c>
      <c r="D2623" t="s">
        <v>44</v>
      </c>
      <c r="E2623" t="s">
        <v>2669</v>
      </c>
      <c r="F2623" t="s">
        <v>44</v>
      </c>
      <c r="G2623" t="s">
        <v>2669</v>
      </c>
      <c r="H2623" t="s">
        <v>44</v>
      </c>
    </row>
    <row r="2624" spans="1:8" x14ac:dyDescent="0.35">
      <c r="A2624" t="s">
        <v>2670</v>
      </c>
      <c r="B2624" t="s">
        <v>51</v>
      </c>
      <c r="C2624" t="s">
        <v>2670</v>
      </c>
      <c r="D2624" t="s">
        <v>51</v>
      </c>
      <c r="E2624" t="s">
        <v>2670</v>
      </c>
      <c r="F2624" t="s">
        <v>51</v>
      </c>
      <c r="G2624" t="s">
        <v>2670</v>
      </c>
      <c r="H2624" t="s">
        <v>51</v>
      </c>
    </row>
    <row r="2625" spans="1:8" x14ac:dyDescent="0.35">
      <c r="A2625" t="s">
        <v>2671</v>
      </c>
      <c r="B2625" t="s">
        <v>47</v>
      </c>
      <c r="C2625" t="s">
        <v>2671</v>
      </c>
      <c r="D2625" t="s">
        <v>47</v>
      </c>
      <c r="E2625" t="s">
        <v>2671</v>
      </c>
      <c r="F2625" t="s">
        <v>47</v>
      </c>
      <c r="G2625" t="s">
        <v>2671</v>
      </c>
      <c r="H2625" t="s">
        <v>47</v>
      </c>
    </row>
    <row r="2626" spans="1:8" x14ac:dyDescent="0.35">
      <c r="A2626" t="s">
        <v>2672</v>
      </c>
      <c r="B2626" t="s">
        <v>47</v>
      </c>
      <c r="C2626" t="s">
        <v>2672</v>
      </c>
      <c r="D2626" t="s">
        <v>47</v>
      </c>
      <c r="E2626" t="s">
        <v>2672</v>
      </c>
      <c r="F2626" t="s">
        <v>47</v>
      </c>
      <c r="G2626" t="s">
        <v>2672</v>
      </c>
      <c r="H2626" t="s">
        <v>47</v>
      </c>
    </row>
    <row r="2627" spans="1:8" x14ac:dyDescent="0.35">
      <c r="A2627" t="s">
        <v>2673</v>
      </c>
      <c r="B2627" t="s">
        <v>47</v>
      </c>
      <c r="C2627" t="s">
        <v>2673</v>
      </c>
      <c r="D2627" t="s">
        <v>47</v>
      </c>
      <c r="E2627" t="s">
        <v>2673</v>
      </c>
      <c r="F2627" t="s">
        <v>47</v>
      </c>
      <c r="G2627" t="s">
        <v>2673</v>
      </c>
      <c r="H2627" t="s">
        <v>47</v>
      </c>
    </row>
    <row r="2628" spans="1:8" x14ac:dyDescent="0.35">
      <c r="A2628" t="s">
        <v>2674</v>
      </c>
      <c r="B2628" t="s">
        <v>44</v>
      </c>
      <c r="C2628" t="s">
        <v>2674</v>
      </c>
      <c r="D2628" t="s">
        <v>44</v>
      </c>
      <c r="E2628" t="s">
        <v>2674</v>
      </c>
      <c r="F2628" t="s">
        <v>44</v>
      </c>
      <c r="G2628" t="s">
        <v>2674</v>
      </c>
      <c r="H2628" t="s">
        <v>44</v>
      </c>
    </row>
    <row r="2629" spans="1:8" x14ac:dyDescent="0.35">
      <c r="A2629" t="s">
        <v>2675</v>
      </c>
      <c r="B2629" t="s">
        <v>44</v>
      </c>
      <c r="C2629" t="s">
        <v>2675</v>
      </c>
      <c r="D2629" t="s">
        <v>44</v>
      </c>
      <c r="E2629" t="s">
        <v>2675</v>
      </c>
      <c r="F2629" t="s">
        <v>44</v>
      </c>
      <c r="G2629" t="s">
        <v>2675</v>
      </c>
      <c r="H2629" t="s">
        <v>44</v>
      </c>
    </row>
    <row r="2630" spans="1:8" x14ac:dyDescent="0.35">
      <c r="A2630" t="s">
        <v>2676</v>
      </c>
      <c r="B2630" t="s">
        <v>47</v>
      </c>
      <c r="C2630" t="s">
        <v>2676</v>
      </c>
      <c r="D2630" t="s">
        <v>47</v>
      </c>
      <c r="E2630" t="s">
        <v>2676</v>
      </c>
      <c r="F2630" t="s">
        <v>47</v>
      </c>
      <c r="G2630" t="s">
        <v>2676</v>
      </c>
      <c r="H2630" t="s">
        <v>47</v>
      </c>
    </row>
    <row r="2631" spans="1:8" x14ac:dyDescent="0.35">
      <c r="A2631" t="s">
        <v>2677</v>
      </c>
      <c r="B2631" t="s">
        <v>44</v>
      </c>
      <c r="C2631" t="s">
        <v>2677</v>
      </c>
      <c r="D2631" t="s">
        <v>44</v>
      </c>
      <c r="E2631" t="s">
        <v>2677</v>
      </c>
      <c r="F2631" t="s">
        <v>44</v>
      </c>
      <c r="G2631" t="s">
        <v>2677</v>
      </c>
      <c r="H2631" t="s">
        <v>44</v>
      </c>
    </row>
    <row r="2632" spans="1:8" x14ac:dyDescent="0.35">
      <c r="A2632" t="s">
        <v>2678</v>
      </c>
      <c r="B2632" t="s">
        <v>44</v>
      </c>
      <c r="C2632" t="s">
        <v>2678</v>
      </c>
      <c r="D2632" t="s">
        <v>44</v>
      </c>
      <c r="E2632" t="s">
        <v>2678</v>
      </c>
      <c r="F2632" t="s">
        <v>44</v>
      </c>
      <c r="G2632" t="s">
        <v>2678</v>
      </c>
      <c r="H2632" t="s">
        <v>44</v>
      </c>
    </row>
    <row r="2633" spans="1:8" x14ac:dyDescent="0.35">
      <c r="A2633" t="s">
        <v>2679</v>
      </c>
      <c r="B2633" t="s">
        <v>47</v>
      </c>
      <c r="C2633" t="s">
        <v>2679</v>
      </c>
      <c r="D2633" t="s">
        <v>47</v>
      </c>
      <c r="E2633" t="s">
        <v>2679</v>
      </c>
      <c r="F2633" t="s">
        <v>47</v>
      </c>
      <c r="G2633" t="s">
        <v>2679</v>
      </c>
      <c r="H2633" t="s">
        <v>47</v>
      </c>
    </row>
    <row r="2634" spans="1:8" x14ac:dyDescent="0.35">
      <c r="A2634" t="s">
        <v>2680</v>
      </c>
      <c r="B2634" t="s">
        <v>44</v>
      </c>
      <c r="C2634" t="s">
        <v>2680</v>
      </c>
      <c r="D2634" t="s">
        <v>44</v>
      </c>
      <c r="E2634" t="s">
        <v>2680</v>
      </c>
      <c r="F2634" t="s">
        <v>44</v>
      </c>
      <c r="G2634" t="s">
        <v>2680</v>
      </c>
      <c r="H2634" t="s">
        <v>44</v>
      </c>
    </row>
    <row r="2635" spans="1:8" x14ac:dyDescent="0.35">
      <c r="A2635" t="s">
        <v>2681</v>
      </c>
      <c r="B2635" t="s">
        <v>53</v>
      </c>
      <c r="C2635" t="s">
        <v>2681</v>
      </c>
      <c r="D2635" t="s">
        <v>53</v>
      </c>
      <c r="E2635" t="s">
        <v>2681</v>
      </c>
      <c r="F2635" t="s">
        <v>53</v>
      </c>
      <c r="G2635" t="s">
        <v>2681</v>
      </c>
      <c r="H2635" t="s">
        <v>53</v>
      </c>
    </row>
    <row r="2636" spans="1:8" x14ac:dyDescent="0.35">
      <c r="A2636" t="s">
        <v>2682</v>
      </c>
      <c r="B2636" t="s">
        <v>47</v>
      </c>
      <c r="C2636" t="s">
        <v>2682</v>
      </c>
      <c r="D2636" t="s">
        <v>47</v>
      </c>
      <c r="E2636" t="s">
        <v>2682</v>
      </c>
      <c r="F2636" t="s">
        <v>47</v>
      </c>
      <c r="G2636" t="s">
        <v>2682</v>
      </c>
      <c r="H2636" t="s">
        <v>47</v>
      </c>
    </row>
    <row r="2637" spans="1:8" x14ac:dyDescent="0.35">
      <c r="A2637" t="s">
        <v>2683</v>
      </c>
      <c r="B2637" t="s">
        <v>44</v>
      </c>
      <c r="C2637" t="s">
        <v>2683</v>
      </c>
      <c r="D2637" t="s">
        <v>44</v>
      </c>
      <c r="E2637" t="s">
        <v>2683</v>
      </c>
      <c r="F2637" t="s">
        <v>44</v>
      </c>
      <c r="G2637" t="s">
        <v>2683</v>
      </c>
      <c r="H2637" t="s">
        <v>44</v>
      </c>
    </row>
    <row r="2638" spans="1:8" x14ac:dyDescent="0.35">
      <c r="A2638" t="s">
        <v>2684</v>
      </c>
      <c r="B2638" t="s">
        <v>47</v>
      </c>
      <c r="C2638" t="s">
        <v>2684</v>
      </c>
      <c r="D2638" t="s">
        <v>47</v>
      </c>
      <c r="E2638" t="s">
        <v>2684</v>
      </c>
      <c r="F2638" t="s">
        <v>47</v>
      </c>
      <c r="G2638" t="s">
        <v>2684</v>
      </c>
      <c r="H2638" t="s">
        <v>47</v>
      </c>
    </row>
    <row r="2639" spans="1:8" x14ac:dyDescent="0.35">
      <c r="A2639" t="s">
        <v>2685</v>
      </c>
      <c r="B2639" t="s">
        <v>44</v>
      </c>
      <c r="C2639" t="s">
        <v>2685</v>
      </c>
      <c r="D2639" t="s">
        <v>44</v>
      </c>
      <c r="E2639" t="s">
        <v>2685</v>
      </c>
      <c r="F2639" t="s">
        <v>44</v>
      </c>
      <c r="G2639" t="s">
        <v>2685</v>
      </c>
      <c r="H2639" t="s">
        <v>44</v>
      </c>
    </row>
    <row r="2640" spans="1:8" x14ac:dyDescent="0.35">
      <c r="A2640" t="s">
        <v>2686</v>
      </c>
      <c r="B2640" t="s">
        <v>53</v>
      </c>
      <c r="C2640" t="s">
        <v>2686</v>
      </c>
      <c r="D2640" t="s">
        <v>53</v>
      </c>
      <c r="E2640" t="s">
        <v>2686</v>
      </c>
      <c r="F2640" t="s">
        <v>53</v>
      </c>
      <c r="G2640" t="s">
        <v>2686</v>
      </c>
      <c r="H2640" t="s">
        <v>53</v>
      </c>
    </row>
    <row r="2641" spans="1:8" x14ac:dyDescent="0.35">
      <c r="A2641" t="s">
        <v>2687</v>
      </c>
      <c r="B2641" t="s">
        <v>53</v>
      </c>
      <c r="C2641" t="s">
        <v>2687</v>
      </c>
      <c r="D2641" t="s">
        <v>53</v>
      </c>
      <c r="E2641" t="s">
        <v>2687</v>
      </c>
      <c r="F2641" t="s">
        <v>53</v>
      </c>
      <c r="G2641" t="s">
        <v>2687</v>
      </c>
      <c r="H2641" t="s">
        <v>53</v>
      </c>
    </row>
    <row r="2642" spans="1:8" x14ac:dyDescent="0.35">
      <c r="A2642" t="s">
        <v>2688</v>
      </c>
      <c r="B2642" t="s">
        <v>44</v>
      </c>
      <c r="C2642" t="s">
        <v>2688</v>
      </c>
      <c r="D2642" t="s">
        <v>44</v>
      </c>
      <c r="E2642" t="s">
        <v>2688</v>
      </c>
      <c r="F2642" t="s">
        <v>44</v>
      </c>
      <c r="G2642" t="s">
        <v>2688</v>
      </c>
      <c r="H2642" t="s">
        <v>44</v>
      </c>
    </row>
    <row r="2643" spans="1:8" x14ac:dyDescent="0.35">
      <c r="A2643" t="s">
        <v>2689</v>
      </c>
      <c r="B2643" t="s">
        <v>51</v>
      </c>
      <c r="C2643" t="s">
        <v>2689</v>
      </c>
      <c r="D2643" t="s">
        <v>51</v>
      </c>
      <c r="E2643" t="s">
        <v>2689</v>
      </c>
      <c r="F2643" t="s">
        <v>51</v>
      </c>
      <c r="G2643" t="s">
        <v>2689</v>
      </c>
      <c r="H2643" t="s">
        <v>51</v>
      </c>
    </row>
    <row r="2644" spans="1:8" x14ac:dyDescent="0.35">
      <c r="A2644" t="s">
        <v>2690</v>
      </c>
      <c r="B2644" t="s">
        <v>53</v>
      </c>
      <c r="C2644" t="s">
        <v>2690</v>
      </c>
      <c r="D2644" t="s">
        <v>53</v>
      </c>
      <c r="E2644" t="s">
        <v>2690</v>
      </c>
      <c r="F2644" t="s">
        <v>53</v>
      </c>
      <c r="G2644" t="s">
        <v>2690</v>
      </c>
      <c r="H2644" t="s">
        <v>53</v>
      </c>
    </row>
    <row r="2645" spans="1:8" x14ac:dyDescent="0.35">
      <c r="A2645" t="s">
        <v>2691</v>
      </c>
      <c r="B2645" t="s">
        <v>47</v>
      </c>
      <c r="C2645" t="s">
        <v>2691</v>
      </c>
      <c r="D2645" t="s">
        <v>47</v>
      </c>
      <c r="E2645" t="s">
        <v>2691</v>
      </c>
      <c r="F2645" t="s">
        <v>47</v>
      </c>
      <c r="G2645" t="s">
        <v>2691</v>
      </c>
      <c r="H2645" t="s">
        <v>47</v>
      </c>
    </row>
    <row r="2646" spans="1:8" x14ac:dyDescent="0.35">
      <c r="A2646" t="s">
        <v>2692</v>
      </c>
      <c r="B2646" t="s">
        <v>47</v>
      </c>
      <c r="C2646" t="s">
        <v>2692</v>
      </c>
      <c r="D2646" t="s">
        <v>47</v>
      </c>
      <c r="E2646" t="s">
        <v>2692</v>
      </c>
      <c r="F2646" t="s">
        <v>47</v>
      </c>
      <c r="G2646" t="s">
        <v>2692</v>
      </c>
      <c r="H2646" t="s">
        <v>47</v>
      </c>
    </row>
    <row r="2647" spans="1:8" x14ac:dyDescent="0.35">
      <c r="A2647" t="s">
        <v>2693</v>
      </c>
      <c r="B2647" t="s">
        <v>47</v>
      </c>
      <c r="C2647" t="s">
        <v>2693</v>
      </c>
      <c r="D2647" t="s">
        <v>47</v>
      </c>
      <c r="E2647" t="s">
        <v>2693</v>
      </c>
      <c r="F2647" t="s">
        <v>47</v>
      </c>
      <c r="G2647" t="s">
        <v>2693</v>
      </c>
      <c r="H2647" t="s">
        <v>47</v>
      </c>
    </row>
    <row r="2648" spans="1:8" x14ac:dyDescent="0.35">
      <c r="A2648" t="s">
        <v>2694</v>
      </c>
      <c r="B2648" t="s">
        <v>44</v>
      </c>
      <c r="C2648" t="s">
        <v>2694</v>
      </c>
      <c r="D2648" t="s">
        <v>44</v>
      </c>
      <c r="E2648" t="s">
        <v>2694</v>
      </c>
      <c r="F2648" t="s">
        <v>44</v>
      </c>
      <c r="G2648" t="s">
        <v>2694</v>
      </c>
      <c r="H2648" t="s">
        <v>44</v>
      </c>
    </row>
    <row r="2649" spans="1:8" x14ac:dyDescent="0.35">
      <c r="A2649" t="s">
        <v>2695</v>
      </c>
      <c r="B2649" t="s">
        <v>47</v>
      </c>
      <c r="C2649" t="s">
        <v>2695</v>
      </c>
      <c r="D2649" t="s">
        <v>47</v>
      </c>
      <c r="E2649" t="s">
        <v>2695</v>
      </c>
      <c r="F2649" t="s">
        <v>47</v>
      </c>
      <c r="G2649" t="s">
        <v>2695</v>
      </c>
      <c r="H2649" t="s">
        <v>47</v>
      </c>
    </row>
    <row r="2650" spans="1:8" x14ac:dyDescent="0.35">
      <c r="A2650" t="s">
        <v>2696</v>
      </c>
      <c r="B2650" t="s">
        <v>51</v>
      </c>
      <c r="C2650" t="s">
        <v>2696</v>
      </c>
      <c r="D2650" t="s">
        <v>51</v>
      </c>
      <c r="E2650" t="s">
        <v>2696</v>
      </c>
      <c r="F2650" t="s">
        <v>51</v>
      </c>
      <c r="G2650" t="s">
        <v>2696</v>
      </c>
      <c r="H2650" t="s">
        <v>51</v>
      </c>
    </row>
    <row r="2651" spans="1:8" x14ac:dyDescent="0.35">
      <c r="A2651" t="s">
        <v>2697</v>
      </c>
      <c r="B2651" t="s">
        <v>51</v>
      </c>
      <c r="C2651" t="s">
        <v>2697</v>
      </c>
      <c r="D2651" t="s">
        <v>51</v>
      </c>
      <c r="E2651" t="s">
        <v>2697</v>
      </c>
      <c r="F2651" t="s">
        <v>51</v>
      </c>
      <c r="G2651" t="s">
        <v>2697</v>
      </c>
      <c r="H2651" t="s">
        <v>51</v>
      </c>
    </row>
    <row r="2652" spans="1:8" x14ac:dyDescent="0.35">
      <c r="A2652" t="s">
        <v>2698</v>
      </c>
      <c r="B2652" t="s">
        <v>51</v>
      </c>
      <c r="C2652" t="s">
        <v>2698</v>
      </c>
      <c r="D2652" t="s">
        <v>51</v>
      </c>
      <c r="E2652" t="s">
        <v>2698</v>
      </c>
      <c r="F2652" t="s">
        <v>51</v>
      </c>
      <c r="G2652" t="s">
        <v>2698</v>
      </c>
      <c r="H2652" t="s">
        <v>51</v>
      </c>
    </row>
    <row r="2653" spans="1:8" x14ac:dyDescent="0.35">
      <c r="A2653" t="s">
        <v>2699</v>
      </c>
      <c r="B2653" t="s">
        <v>47</v>
      </c>
      <c r="C2653" t="s">
        <v>2699</v>
      </c>
      <c r="D2653" t="s">
        <v>47</v>
      </c>
      <c r="E2653" t="s">
        <v>2699</v>
      </c>
      <c r="F2653" t="s">
        <v>47</v>
      </c>
      <c r="G2653" t="s">
        <v>2699</v>
      </c>
      <c r="H2653" t="s">
        <v>47</v>
      </c>
    </row>
    <row r="2654" spans="1:8" x14ac:dyDescent="0.35">
      <c r="A2654" t="s">
        <v>2700</v>
      </c>
      <c r="B2654" t="s">
        <v>47</v>
      </c>
      <c r="C2654" t="s">
        <v>2700</v>
      </c>
      <c r="D2654" t="s">
        <v>47</v>
      </c>
      <c r="E2654" t="s">
        <v>2700</v>
      </c>
      <c r="F2654" t="s">
        <v>47</v>
      </c>
      <c r="G2654" t="s">
        <v>2700</v>
      </c>
      <c r="H2654" t="s">
        <v>47</v>
      </c>
    </row>
    <row r="2655" spans="1:8" x14ac:dyDescent="0.35">
      <c r="A2655" t="s">
        <v>2701</v>
      </c>
      <c r="B2655" t="s">
        <v>47</v>
      </c>
      <c r="C2655" t="s">
        <v>2701</v>
      </c>
      <c r="D2655" t="s">
        <v>47</v>
      </c>
      <c r="E2655" t="s">
        <v>2701</v>
      </c>
      <c r="F2655" t="s">
        <v>47</v>
      </c>
      <c r="G2655" t="s">
        <v>2701</v>
      </c>
      <c r="H2655" t="s">
        <v>47</v>
      </c>
    </row>
    <row r="2656" spans="1:8" x14ac:dyDescent="0.35">
      <c r="A2656" t="s">
        <v>2702</v>
      </c>
      <c r="B2656" t="s">
        <v>47</v>
      </c>
      <c r="C2656" t="s">
        <v>2702</v>
      </c>
      <c r="D2656" t="s">
        <v>47</v>
      </c>
      <c r="E2656" t="s">
        <v>2702</v>
      </c>
      <c r="F2656" t="s">
        <v>47</v>
      </c>
      <c r="G2656" t="s">
        <v>2702</v>
      </c>
      <c r="H2656" t="s">
        <v>47</v>
      </c>
    </row>
    <row r="2657" spans="1:8" x14ac:dyDescent="0.35">
      <c r="A2657" t="s">
        <v>2703</v>
      </c>
      <c r="B2657" t="s">
        <v>47</v>
      </c>
      <c r="C2657" t="s">
        <v>2703</v>
      </c>
      <c r="D2657" t="s">
        <v>47</v>
      </c>
      <c r="E2657" t="s">
        <v>2703</v>
      </c>
      <c r="F2657" t="s">
        <v>47</v>
      </c>
      <c r="G2657" t="s">
        <v>2703</v>
      </c>
      <c r="H2657" t="s">
        <v>47</v>
      </c>
    </row>
    <row r="2658" spans="1:8" x14ac:dyDescent="0.35">
      <c r="A2658" t="s">
        <v>2704</v>
      </c>
      <c r="B2658" t="s">
        <v>53</v>
      </c>
      <c r="C2658" t="s">
        <v>2704</v>
      </c>
      <c r="D2658" t="s">
        <v>53</v>
      </c>
      <c r="E2658" t="s">
        <v>2704</v>
      </c>
      <c r="F2658" t="s">
        <v>53</v>
      </c>
      <c r="G2658" t="s">
        <v>2704</v>
      </c>
      <c r="H2658" t="s">
        <v>53</v>
      </c>
    </row>
    <row r="2659" spans="1:8" x14ac:dyDescent="0.35">
      <c r="A2659" t="s">
        <v>2705</v>
      </c>
      <c r="B2659" t="s">
        <v>44</v>
      </c>
      <c r="C2659" t="s">
        <v>2705</v>
      </c>
      <c r="D2659" t="s">
        <v>44</v>
      </c>
      <c r="E2659" t="s">
        <v>2705</v>
      </c>
      <c r="F2659" t="s">
        <v>44</v>
      </c>
      <c r="G2659" t="s">
        <v>2705</v>
      </c>
      <c r="H2659" t="s">
        <v>44</v>
      </c>
    </row>
    <row r="2660" spans="1:8" x14ac:dyDescent="0.35">
      <c r="A2660" t="s">
        <v>2706</v>
      </c>
      <c r="B2660" t="s">
        <v>51</v>
      </c>
      <c r="C2660" t="s">
        <v>2706</v>
      </c>
      <c r="D2660" t="s">
        <v>51</v>
      </c>
      <c r="E2660" t="s">
        <v>2706</v>
      </c>
      <c r="F2660" t="s">
        <v>51</v>
      </c>
      <c r="G2660" t="s">
        <v>2706</v>
      </c>
      <c r="H2660" t="s">
        <v>51</v>
      </c>
    </row>
    <row r="2661" spans="1:8" x14ac:dyDescent="0.35">
      <c r="A2661" t="s">
        <v>2707</v>
      </c>
      <c r="B2661" t="s">
        <v>51</v>
      </c>
      <c r="C2661" t="s">
        <v>2707</v>
      </c>
      <c r="D2661" t="s">
        <v>51</v>
      </c>
      <c r="E2661" t="s">
        <v>2707</v>
      </c>
      <c r="F2661" t="s">
        <v>51</v>
      </c>
      <c r="G2661" t="s">
        <v>2707</v>
      </c>
      <c r="H2661" t="s">
        <v>51</v>
      </c>
    </row>
    <row r="2662" spans="1:8" x14ac:dyDescent="0.35">
      <c r="A2662" t="s">
        <v>2708</v>
      </c>
      <c r="B2662" t="s">
        <v>51</v>
      </c>
      <c r="C2662" t="s">
        <v>2708</v>
      </c>
      <c r="D2662" t="s">
        <v>51</v>
      </c>
      <c r="E2662" t="s">
        <v>2708</v>
      </c>
      <c r="F2662" t="s">
        <v>51</v>
      </c>
      <c r="G2662" t="s">
        <v>2708</v>
      </c>
      <c r="H2662" t="s">
        <v>51</v>
      </c>
    </row>
    <row r="2663" spans="1:8" x14ac:dyDescent="0.35">
      <c r="A2663" t="s">
        <v>2709</v>
      </c>
      <c r="B2663" t="s">
        <v>53</v>
      </c>
      <c r="C2663" t="s">
        <v>2709</v>
      </c>
      <c r="D2663" t="s">
        <v>53</v>
      </c>
      <c r="E2663" t="s">
        <v>2709</v>
      </c>
      <c r="F2663" t="s">
        <v>53</v>
      </c>
      <c r="G2663" t="s">
        <v>2709</v>
      </c>
      <c r="H2663" t="s">
        <v>53</v>
      </c>
    </row>
    <row r="2664" spans="1:8" x14ac:dyDescent="0.35">
      <c r="A2664" t="s">
        <v>2710</v>
      </c>
      <c r="B2664" t="s">
        <v>53</v>
      </c>
      <c r="C2664" t="s">
        <v>2710</v>
      </c>
      <c r="D2664" t="s">
        <v>53</v>
      </c>
      <c r="E2664" t="s">
        <v>2710</v>
      </c>
      <c r="F2664" t="s">
        <v>53</v>
      </c>
      <c r="G2664" t="s">
        <v>2710</v>
      </c>
      <c r="H2664" t="s">
        <v>53</v>
      </c>
    </row>
    <row r="2665" spans="1:8" x14ac:dyDescent="0.35">
      <c r="A2665" t="s">
        <v>2711</v>
      </c>
      <c r="B2665" t="s">
        <v>51</v>
      </c>
      <c r="C2665" t="s">
        <v>2711</v>
      </c>
      <c r="D2665" t="s">
        <v>51</v>
      </c>
      <c r="E2665" t="s">
        <v>2711</v>
      </c>
      <c r="F2665" t="s">
        <v>51</v>
      </c>
      <c r="G2665" t="s">
        <v>2711</v>
      </c>
      <c r="H2665" t="s">
        <v>51</v>
      </c>
    </row>
    <row r="2666" spans="1:8" x14ac:dyDescent="0.35">
      <c r="A2666" t="s">
        <v>2712</v>
      </c>
      <c r="B2666" t="s">
        <v>51</v>
      </c>
      <c r="C2666" t="s">
        <v>2712</v>
      </c>
      <c r="D2666" t="s">
        <v>51</v>
      </c>
      <c r="E2666" t="s">
        <v>2712</v>
      </c>
      <c r="F2666" t="s">
        <v>51</v>
      </c>
      <c r="G2666" t="s">
        <v>2712</v>
      </c>
      <c r="H2666" t="s">
        <v>51</v>
      </c>
    </row>
    <row r="2667" spans="1:8" x14ac:dyDescent="0.35">
      <c r="A2667" t="s">
        <v>2713</v>
      </c>
      <c r="B2667" t="s">
        <v>47</v>
      </c>
      <c r="C2667" t="s">
        <v>2713</v>
      </c>
      <c r="D2667" t="s">
        <v>47</v>
      </c>
      <c r="E2667" t="s">
        <v>2713</v>
      </c>
      <c r="F2667" t="s">
        <v>47</v>
      </c>
      <c r="G2667" t="s">
        <v>2713</v>
      </c>
      <c r="H2667" t="s">
        <v>47</v>
      </c>
    </row>
    <row r="2668" spans="1:8" x14ac:dyDescent="0.35">
      <c r="A2668" t="s">
        <v>2714</v>
      </c>
      <c r="B2668" t="s">
        <v>47</v>
      </c>
      <c r="C2668" t="s">
        <v>2714</v>
      </c>
      <c r="D2668" t="s">
        <v>47</v>
      </c>
      <c r="E2668" t="s">
        <v>2714</v>
      </c>
      <c r="F2668" t="s">
        <v>47</v>
      </c>
      <c r="G2668" t="s">
        <v>2714</v>
      </c>
      <c r="H2668" t="s">
        <v>47</v>
      </c>
    </row>
    <row r="2669" spans="1:8" x14ac:dyDescent="0.35">
      <c r="A2669" t="s">
        <v>2715</v>
      </c>
      <c r="B2669" t="s">
        <v>53</v>
      </c>
      <c r="C2669" t="s">
        <v>2715</v>
      </c>
      <c r="D2669" t="s">
        <v>53</v>
      </c>
      <c r="E2669" t="s">
        <v>2715</v>
      </c>
      <c r="F2669" t="s">
        <v>53</v>
      </c>
      <c r="G2669" t="s">
        <v>2715</v>
      </c>
      <c r="H2669" t="s">
        <v>53</v>
      </c>
    </row>
    <row r="2670" spans="1:8" x14ac:dyDescent="0.35">
      <c r="A2670" t="s">
        <v>2716</v>
      </c>
      <c r="B2670" t="s">
        <v>47</v>
      </c>
      <c r="C2670" t="s">
        <v>2716</v>
      </c>
      <c r="D2670" t="s">
        <v>47</v>
      </c>
      <c r="E2670" t="s">
        <v>2716</v>
      </c>
      <c r="F2670" t="s">
        <v>47</v>
      </c>
      <c r="G2670" t="s">
        <v>2716</v>
      </c>
      <c r="H2670" t="s">
        <v>47</v>
      </c>
    </row>
    <row r="2671" spans="1:8" x14ac:dyDescent="0.35">
      <c r="A2671" t="s">
        <v>2717</v>
      </c>
      <c r="B2671" t="s">
        <v>51</v>
      </c>
      <c r="C2671" t="s">
        <v>2717</v>
      </c>
      <c r="D2671" t="s">
        <v>51</v>
      </c>
      <c r="E2671" t="s">
        <v>2717</v>
      </c>
      <c r="F2671" t="s">
        <v>51</v>
      </c>
      <c r="G2671" t="s">
        <v>2717</v>
      </c>
      <c r="H2671" t="s">
        <v>51</v>
      </c>
    </row>
    <row r="2672" spans="1:8" x14ac:dyDescent="0.35">
      <c r="A2672" t="s">
        <v>2718</v>
      </c>
      <c r="B2672" t="s">
        <v>44</v>
      </c>
      <c r="C2672" t="s">
        <v>2718</v>
      </c>
      <c r="D2672" t="s">
        <v>44</v>
      </c>
      <c r="E2672" t="s">
        <v>2718</v>
      </c>
      <c r="F2672" t="s">
        <v>44</v>
      </c>
      <c r="G2672" t="s">
        <v>2718</v>
      </c>
      <c r="H2672" t="s">
        <v>44</v>
      </c>
    </row>
    <row r="2673" spans="1:8" x14ac:dyDescent="0.35">
      <c r="A2673" t="s">
        <v>2719</v>
      </c>
      <c r="B2673" t="s">
        <v>47</v>
      </c>
      <c r="C2673" t="s">
        <v>2719</v>
      </c>
      <c r="D2673" t="s">
        <v>47</v>
      </c>
      <c r="E2673" t="s">
        <v>2719</v>
      </c>
      <c r="F2673" t="s">
        <v>47</v>
      </c>
      <c r="G2673" t="s">
        <v>2719</v>
      </c>
      <c r="H2673" t="s">
        <v>47</v>
      </c>
    </row>
    <row r="2674" spans="1:8" x14ac:dyDescent="0.35">
      <c r="A2674" t="s">
        <v>2720</v>
      </c>
      <c r="B2674" t="s">
        <v>44</v>
      </c>
      <c r="C2674" t="s">
        <v>2720</v>
      </c>
      <c r="D2674" t="s">
        <v>44</v>
      </c>
      <c r="E2674" t="s">
        <v>2720</v>
      </c>
      <c r="F2674" t="s">
        <v>44</v>
      </c>
      <c r="G2674" t="s">
        <v>2720</v>
      </c>
      <c r="H2674" t="s">
        <v>44</v>
      </c>
    </row>
    <row r="2675" spans="1:8" x14ac:dyDescent="0.35">
      <c r="A2675" t="s">
        <v>2721</v>
      </c>
      <c r="B2675" t="s">
        <v>57</v>
      </c>
      <c r="C2675" t="s">
        <v>2721</v>
      </c>
      <c r="D2675" t="s">
        <v>57</v>
      </c>
      <c r="E2675" t="s">
        <v>2721</v>
      </c>
      <c r="F2675" t="s">
        <v>57</v>
      </c>
      <c r="G2675" t="s">
        <v>2721</v>
      </c>
      <c r="H2675" t="s">
        <v>57</v>
      </c>
    </row>
    <row r="2676" spans="1:8" x14ac:dyDescent="0.35">
      <c r="A2676" t="s">
        <v>2722</v>
      </c>
      <c r="B2676" t="s">
        <v>47</v>
      </c>
      <c r="C2676" t="s">
        <v>2722</v>
      </c>
      <c r="D2676" t="s">
        <v>47</v>
      </c>
      <c r="E2676" t="s">
        <v>2722</v>
      </c>
      <c r="F2676" t="s">
        <v>47</v>
      </c>
      <c r="G2676" t="s">
        <v>2722</v>
      </c>
      <c r="H2676" t="s">
        <v>47</v>
      </c>
    </row>
    <row r="2677" spans="1:8" x14ac:dyDescent="0.35">
      <c r="A2677" t="s">
        <v>2723</v>
      </c>
      <c r="B2677" t="s">
        <v>44</v>
      </c>
      <c r="C2677" t="s">
        <v>2723</v>
      </c>
      <c r="D2677" t="s">
        <v>44</v>
      </c>
      <c r="E2677" t="s">
        <v>2723</v>
      </c>
      <c r="F2677" t="s">
        <v>44</v>
      </c>
      <c r="G2677" t="s">
        <v>2723</v>
      </c>
      <c r="H2677" t="s">
        <v>44</v>
      </c>
    </row>
    <row r="2678" spans="1:8" x14ac:dyDescent="0.35">
      <c r="A2678" t="s">
        <v>2724</v>
      </c>
      <c r="B2678" t="s">
        <v>53</v>
      </c>
      <c r="C2678" t="s">
        <v>2724</v>
      </c>
      <c r="D2678" t="s">
        <v>53</v>
      </c>
      <c r="E2678" t="s">
        <v>2724</v>
      </c>
      <c r="F2678" t="s">
        <v>53</v>
      </c>
      <c r="G2678" t="s">
        <v>2724</v>
      </c>
      <c r="H2678" t="s">
        <v>53</v>
      </c>
    </row>
    <row r="2679" spans="1:8" x14ac:dyDescent="0.35">
      <c r="A2679" t="s">
        <v>2725</v>
      </c>
      <c r="B2679" t="s">
        <v>44</v>
      </c>
      <c r="C2679" t="s">
        <v>2725</v>
      </c>
      <c r="D2679" t="s">
        <v>44</v>
      </c>
      <c r="E2679" t="s">
        <v>2725</v>
      </c>
      <c r="F2679" t="s">
        <v>44</v>
      </c>
      <c r="G2679" t="s">
        <v>2725</v>
      </c>
      <c r="H2679" t="s">
        <v>44</v>
      </c>
    </row>
    <row r="2680" spans="1:8" x14ac:dyDescent="0.35">
      <c r="A2680" t="s">
        <v>2726</v>
      </c>
      <c r="B2680" t="s">
        <v>47</v>
      </c>
      <c r="C2680" t="s">
        <v>2726</v>
      </c>
      <c r="D2680" t="s">
        <v>47</v>
      </c>
      <c r="E2680" t="s">
        <v>2726</v>
      </c>
      <c r="F2680" t="s">
        <v>47</v>
      </c>
      <c r="G2680" t="s">
        <v>2726</v>
      </c>
      <c r="H2680" t="s">
        <v>47</v>
      </c>
    </row>
    <row r="2681" spans="1:8" x14ac:dyDescent="0.35">
      <c r="A2681" t="s">
        <v>2727</v>
      </c>
      <c r="B2681" t="s">
        <v>57</v>
      </c>
      <c r="C2681" t="s">
        <v>2727</v>
      </c>
      <c r="D2681" t="s">
        <v>57</v>
      </c>
      <c r="E2681" t="s">
        <v>2727</v>
      </c>
      <c r="F2681" t="s">
        <v>57</v>
      </c>
      <c r="G2681" t="s">
        <v>2727</v>
      </c>
      <c r="H2681" t="s">
        <v>57</v>
      </c>
    </row>
    <row r="2682" spans="1:8" x14ac:dyDescent="0.35">
      <c r="A2682" t="s">
        <v>2728</v>
      </c>
      <c r="B2682" t="s">
        <v>47</v>
      </c>
      <c r="C2682" t="s">
        <v>2728</v>
      </c>
      <c r="D2682" t="s">
        <v>47</v>
      </c>
      <c r="E2682" t="s">
        <v>2728</v>
      </c>
      <c r="F2682" t="s">
        <v>47</v>
      </c>
      <c r="G2682" t="s">
        <v>2728</v>
      </c>
      <c r="H2682" t="s">
        <v>47</v>
      </c>
    </row>
    <row r="2683" spans="1:8" x14ac:dyDescent="0.35">
      <c r="A2683" t="s">
        <v>2729</v>
      </c>
      <c r="B2683" t="s">
        <v>47</v>
      </c>
      <c r="C2683" t="s">
        <v>2729</v>
      </c>
      <c r="D2683" t="s">
        <v>47</v>
      </c>
      <c r="E2683" t="s">
        <v>2729</v>
      </c>
      <c r="F2683" t="s">
        <v>47</v>
      </c>
      <c r="G2683" t="s">
        <v>2729</v>
      </c>
      <c r="H2683" t="s">
        <v>47</v>
      </c>
    </row>
    <row r="2684" spans="1:8" x14ac:dyDescent="0.35">
      <c r="A2684" t="s">
        <v>2730</v>
      </c>
      <c r="B2684" t="s">
        <v>44</v>
      </c>
      <c r="C2684" t="s">
        <v>2730</v>
      </c>
      <c r="D2684" t="s">
        <v>44</v>
      </c>
      <c r="E2684" t="s">
        <v>2730</v>
      </c>
      <c r="F2684" t="s">
        <v>44</v>
      </c>
      <c r="G2684" t="s">
        <v>2730</v>
      </c>
      <c r="H2684" t="s">
        <v>44</v>
      </c>
    </row>
    <row r="2685" spans="1:8" x14ac:dyDescent="0.35">
      <c r="A2685" t="s">
        <v>2731</v>
      </c>
      <c r="B2685" t="s">
        <v>57</v>
      </c>
      <c r="C2685" t="s">
        <v>2731</v>
      </c>
      <c r="D2685" t="s">
        <v>57</v>
      </c>
      <c r="E2685" t="s">
        <v>2731</v>
      </c>
      <c r="F2685" t="s">
        <v>57</v>
      </c>
      <c r="G2685" t="s">
        <v>2731</v>
      </c>
      <c r="H2685" t="s">
        <v>57</v>
      </c>
    </row>
    <row r="2686" spans="1:8" x14ac:dyDescent="0.35">
      <c r="A2686" t="s">
        <v>2732</v>
      </c>
      <c r="B2686" t="s">
        <v>53</v>
      </c>
      <c r="C2686" t="s">
        <v>2732</v>
      </c>
      <c r="D2686" t="s">
        <v>53</v>
      </c>
      <c r="E2686" t="s">
        <v>2732</v>
      </c>
      <c r="F2686" t="s">
        <v>53</v>
      </c>
      <c r="G2686" t="s">
        <v>2732</v>
      </c>
      <c r="H2686" t="s">
        <v>53</v>
      </c>
    </row>
    <row r="2687" spans="1:8" x14ac:dyDescent="0.35">
      <c r="A2687" t="s">
        <v>2733</v>
      </c>
      <c r="B2687" t="s">
        <v>51</v>
      </c>
      <c r="C2687" t="s">
        <v>2733</v>
      </c>
      <c r="D2687" t="s">
        <v>51</v>
      </c>
      <c r="E2687" t="s">
        <v>2733</v>
      </c>
      <c r="F2687" t="s">
        <v>51</v>
      </c>
      <c r="G2687" t="s">
        <v>2733</v>
      </c>
      <c r="H2687" t="s">
        <v>51</v>
      </c>
    </row>
    <row r="2688" spans="1:8" x14ac:dyDescent="0.35">
      <c r="A2688" t="s">
        <v>2734</v>
      </c>
      <c r="B2688" t="s">
        <v>51</v>
      </c>
      <c r="C2688" t="s">
        <v>2734</v>
      </c>
      <c r="D2688" t="s">
        <v>51</v>
      </c>
      <c r="E2688" t="s">
        <v>2734</v>
      </c>
      <c r="F2688" t="s">
        <v>51</v>
      </c>
      <c r="G2688" t="s">
        <v>2734</v>
      </c>
      <c r="H2688" t="s">
        <v>51</v>
      </c>
    </row>
    <row r="2689" spans="1:8" x14ac:dyDescent="0.35">
      <c r="A2689" t="s">
        <v>2735</v>
      </c>
      <c r="B2689" t="s">
        <v>47</v>
      </c>
      <c r="C2689" t="s">
        <v>2735</v>
      </c>
      <c r="D2689" t="s">
        <v>47</v>
      </c>
      <c r="E2689" t="s">
        <v>2735</v>
      </c>
      <c r="F2689" t="s">
        <v>47</v>
      </c>
      <c r="G2689" t="s">
        <v>2735</v>
      </c>
      <c r="H2689" t="s">
        <v>47</v>
      </c>
    </row>
    <row r="2690" spans="1:8" x14ac:dyDescent="0.35">
      <c r="A2690" t="s">
        <v>2736</v>
      </c>
      <c r="B2690" t="s">
        <v>51</v>
      </c>
      <c r="C2690" t="s">
        <v>2736</v>
      </c>
      <c r="D2690" t="s">
        <v>51</v>
      </c>
      <c r="E2690" t="s">
        <v>2736</v>
      </c>
      <c r="F2690" t="s">
        <v>51</v>
      </c>
      <c r="G2690" t="s">
        <v>2736</v>
      </c>
      <c r="H2690" t="s">
        <v>51</v>
      </c>
    </row>
    <row r="2691" spans="1:8" x14ac:dyDescent="0.35">
      <c r="A2691" t="s">
        <v>2737</v>
      </c>
      <c r="B2691" t="s">
        <v>47</v>
      </c>
      <c r="C2691" t="s">
        <v>2737</v>
      </c>
      <c r="D2691" t="s">
        <v>47</v>
      </c>
      <c r="E2691" t="s">
        <v>2737</v>
      </c>
      <c r="F2691" t="s">
        <v>47</v>
      </c>
      <c r="G2691" t="s">
        <v>2737</v>
      </c>
      <c r="H2691" t="s">
        <v>47</v>
      </c>
    </row>
    <row r="2692" spans="1:8" x14ac:dyDescent="0.35">
      <c r="A2692" t="s">
        <v>2738</v>
      </c>
      <c r="B2692" t="s">
        <v>53</v>
      </c>
      <c r="C2692" t="s">
        <v>2738</v>
      </c>
      <c r="D2692" t="s">
        <v>53</v>
      </c>
      <c r="E2692" t="s">
        <v>2738</v>
      </c>
      <c r="F2692" t="s">
        <v>53</v>
      </c>
      <c r="G2692" t="s">
        <v>2738</v>
      </c>
      <c r="H2692" t="s">
        <v>53</v>
      </c>
    </row>
    <row r="2693" spans="1:8" x14ac:dyDescent="0.35">
      <c r="A2693" t="s">
        <v>2739</v>
      </c>
      <c r="B2693" t="s">
        <v>47</v>
      </c>
      <c r="C2693" t="s">
        <v>2739</v>
      </c>
      <c r="D2693" t="s">
        <v>47</v>
      </c>
      <c r="E2693" t="s">
        <v>2739</v>
      </c>
      <c r="F2693" t="s">
        <v>47</v>
      </c>
      <c r="G2693" t="s">
        <v>2739</v>
      </c>
      <c r="H2693" t="s">
        <v>47</v>
      </c>
    </row>
    <row r="2694" spans="1:8" x14ac:dyDescent="0.35">
      <c r="A2694" t="s">
        <v>2740</v>
      </c>
      <c r="B2694" t="s">
        <v>51</v>
      </c>
      <c r="C2694" t="s">
        <v>2740</v>
      </c>
      <c r="D2694" t="s">
        <v>51</v>
      </c>
      <c r="E2694" t="s">
        <v>2740</v>
      </c>
      <c r="F2694" t="s">
        <v>51</v>
      </c>
      <c r="G2694" t="s">
        <v>2740</v>
      </c>
      <c r="H2694" t="s">
        <v>51</v>
      </c>
    </row>
    <row r="2695" spans="1:8" x14ac:dyDescent="0.35">
      <c r="A2695" t="s">
        <v>2741</v>
      </c>
      <c r="B2695" t="s">
        <v>47</v>
      </c>
      <c r="C2695" t="s">
        <v>2741</v>
      </c>
      <c r="D2695" t="s">
        <v>47</v>
      </c>
      <c r="E2695" t="s">
        <v>2741</v>
      </c>
      <c r="F2695" t="s">
        <v>47</v>
      </c>
      <c r="G2695" t="s">
        <v>2741</v>
      </c>
      <c r="H2695" t="s">
        <v>47</v>
      </c>
    </row>
    <row r="2696" spans="1:8" x14ac:dyDescent="0.35">
      <c r="A2696" t="s">
        <v>2742</v>
      </c>
      <c r="B2696" t="s">
        <v>47</v>
      </c>
      <c r="C2696" t="s">
        <v>2742</v>
      </c>
      <c r="D2696" t="s">
        <v>47</v>
      </c>
      <c r="E2696" t="s">
        <v>2742</v>
      </c>
      <c r="F2696" t="s">
        <v>47</v>
      </c>
      <c r="G2696" t="s">
        <v>2742</v>
      </c>
      <c r="H2696" t="s">
        <v>47</v>
      </c>
    </row>
    <row r="2697" spans="1:8" x14ac:dyDescent="0.35">
      <c r="A2697" t="s">
        <v>2743</v>
      </c>
      <c r="B2697" t="s">
        <v>44</v>
      </c>
      <c r="C2697" t="s">
        <v>2743</v>
      </c>
      <c r="D2697" t="s">
        <v>44</v>
      </c>
      <c r="E2697" t="s">
        <v>2743</v>
      </c>
      <c r="F2697" t="s">
        <v>44</v>
      </c>
      <c r="G2697" t="s">
        <v>2743</v>
      </c>
      <c r="H2697" t="s">
        <v>44</v>
      </c>
    </row>
    <row r="2698" spans="1:8" x14ac:dyDescent="0.35">
      <c r="A2698" t="s">
        <v>2744</v>
      </c>
      <c r="B2698" t="s">
        <v>53</v>
      </c>
      <c r="C2698" t="s">
        <v>2744</v>
      </c>
      <c r="D2698" t="s">
        <v>53</v>
      </c>
      <c r="E2698" t="s">
        <v>2744</v>
      </c>
      <c r="F2698" t="s">
        <v>53</v>
      </c>
      <c r="G2698" t="s">
        <v>2744</v>
      </c>
      <c r="H2698" t="s">
        <v>53</v>
      </c>
    </row>
    <row r="2699" spans="1:8" x14ac:dyDescent="0.35">
      <c r="A2699" t="s">
        <v>2745</v>
      </c>
      <c r="B2699" t="s">
        <v>47</v>
      </c>
      <c r="C2699" t="s">
        <v>2745</v>
      </c>
      <c r="D2699" t="s">
        <v>47</v>
      </c>
      <c r="E2699" t="s">
        <v>2745</v>
      </c>
      <c r="F2699" t="s">
        <v>47</v>
      </c>
      <c r="G2699" t="s">
        <v>2745</v>
      </c>
      <c r="H2699" t="s">
        <v>47</v>
      </c>
    </row>
    <row r="2700" spans="1:8" x14ac:dyDescent="0.35">
      <c r="A2700" t="s">
        <v>2746</v>
      </c>
      <c r="B2700" t="s">
        <v>47</v>
      </c>
      <c r="C2700" t="s">
        <v>2746</v>
      </c>
      <c r="D2700" t="s">
        <v>47</v>
      </c>
      <c r="E2700" t="s">
        <v>2746</v>
      </c>
      <c r="F2700" t="s">
        <v>47</v>
      </c>
      <c r="G2700" t="s">
        <v>2746</v>
      </c>
      <c r="H2700" t="s">
        <v>47</v>
      </c>
    </row>
    <row r="2701" spans="1:8" x14ac:dyDescent="0.35">
      <c r="A2701" t="s">
        <v>2747</v>
      </c>
      <c r="B2701" t="s">
        <v>47</v>
      </c>
      <c r="C2701" t="s">
        <v>2747</v>
      </c>
      <c r="D2701" t="s">
        <v>47</v>
      </c>
      <c r="E2701" t="s">
        <v>2747</v>
      </c>
      <c r="F2701" t="s">
        <v>47</v>
      </c>
      <c r="G2701" t="s">
        <v>2747</v>
      </c>
      <c r="H2701" t="s">
        <v>47</v>
      </c>
    </row>
    <row r="2702" spans="1:8" x14ac:dyDescent="0.35">
      <c r="A2702" t="s">
        <v>2748</v>
      </c>
      <c r="B2702" t="s">
        <v>57</v>
      </c>
      <c r="C2702" t="s">
        <v>2748</v>
      </c>
      <c r="D2702" t="s">
        <v>57</v>
      </c>
      <c r="E2702" t="s">
        <v>2748</v>
      </c>
      <c r="F2702" t="s">
        <v>57</v>
      </c>
      <c r="G2702" t="s">
        <v>2748</v>
      </c>
      <c r="H2702" t="s">
        <v>57</v>
      </c>
    </row>
    <row r="2703" spans="1:8" x14ac:dyDescent="0.35">
      <c r="A2703" t="s">
        <v>2749</v>
      </c>
      <c r="B2703" t="s">
        <v>47</v>
      </c>
      <c r="C2703" t="s">
        <v>2749</v>
      </c>
      <c r="D2703" t="s">
        <v>47</v>
      </c>
      <c r="E2703" t="s">
        <v>2749</v>
      </c>
      <c r="F2703" t="s">
        <v>47</v>
      </c>
      <c r="G2703" t="s">
        <v>2749</v>
      </c>
      <c r="H2703" t="s">
        <v>47</v>
      </c>
    </row>
    <row r="2704" spans="1:8" x14ac:dyDescent="0.35">
      <c r="A2704" t="s">
        <v>2750</v>
      </c>
      <c r="B2704" t="s">
        <v>47</v>
      </c>
      <c r="C2704" t="s">
        <v>2750</v>
      </c>
      <c r="D2704" t="s">
        <v>47</v>
      </c>
      <c r="E2704" t="s">
        <v>2750</v>
      </c>
      <c r="F2704" t="s">
        <v>47</v>
      </c>
      <c r="G2704" t="s">
        <v>2750</v>
      </c>
      <c r="H2704" t="s">
        <v>47</v>
      </c>
    </row>
    <row r="2705" spans="1:8" x14ac:dyDescent="0.35">
      <c r="A2705" t="s">
        <v>2751</v>
      </c>
      <c r="B2705" t="s">
        <v>53</v>
      </c>
      <c r="C2705" t="s">
        <v>2751</v>
      </c>
      <c r="D2705" t="s">
        <v>53</v>
      </c>
      <c r="E2705" t="s">
        <v>2751</v>
      </c>
      <c r="F2705" t="s">
        <v>53</v>
      </c>
      <c r="G2705" t="s">
        <v>2751</v>
      </c>
      <c r="H2705" t="s">
        <v>53</v>
      </c>
    </row>
    <row r="2706" spans="1:8" x14ac:dyDescent="0.35">
      <c r="A2706" t="s">
        <v>2752</v>
      </c>
      <c r="B2706" t="s">
        <v>47</v>
      </c>
      <c r="C2706" t="s">
        <v>2752</v>
      </c>
      <c r="D2706" t="s">
        <v>47</v>
      </c>
      <c r="E2706" t="s">
        <v>2752</v>
      </c>
      <c r="F2706" t="s">
        <v>47</v>
      </c>
      <c r="G2706" t="s">
        <v>2752</v>
      </c>
      <c r="H2706" t="s">
        <v>47</v>
      </c>
    </row>
    <row r="2707" spans="1:8" x14ac:dyDescent="0.35">
      <c r="A2707" t="s">
        <v>2753</v>
      </c>
      <c r="B2707" t="s">
        <v>47</v>
      </c>
      <c r="C2707" t="s">
        <v>2753</v>
      </c>
      <c r="D2707" t="s">
        <v>47</v>
      </c>
      <c r="E2707" t="s">
        <v>2753</v>
      </c>
      <c r="F2707" t="s">
        <v>47</v>
      </c>
      <c r="G2707" t="s">
        <v>2753</v>
      </c>
      <c r="H2707" t="s">
        <v>47</v>
      </c>
    </row>
    <row r="2708" spans="1:8" x14ac:dyDescent="0.35">
      <c r="A2708" t="s">
        <v>2754</v>
      </c>
      <c r="B2708" t="s">
        <v>47</v>
      </c>
      <c r="C2708" t="s">
        <v>2754</v>
      </c>
      <c r="D2708" t="s">
        <v>47</v>
      </c>
      <c r="E2708" t="s">
        <v>2754</v>
      </c>
      <c r="F2708" t="s">
        <v>47</v>
      </c>
      <c r="G2708" t="s">
        <v>2754</v>
      </c>
      <c r="H2708" t="s">
        <v>47</v>
      </c>
    </row>
    <row r="2709" spans="1:8" x14ac:dyDescent="0.35">
      <c r="A2709" t="s">
        <v>2755</v>
      </c>
      <c r="B2709" t="s">
        <v>47</v>
      </c>
      <c r="C2709" t="s">
        <v>2755</v>
      </c>
      <c r="D2709" t="s">
        <v>47</v>
      </c>
      <c r="E2709" t="s">
        <v>2755</v>
      </c>
      <c r="F2709" t="s">
        <v>47</v>
      </c>
      <c r="G2709" t="s">
        <v>2755</v>
      </c>
      <c r="H2709" t="s">
        <v>47</v>
      </c>
    </row>
    <row r="2710" spans="1:8" x14ac:dyDescent="0.35">
      <c r="A2710" t="s">
        <v>2756</v>
      </c>
      <c r="B2710" t="s">
        <v>44</v>
      </c>
      <c r="C2710" t="s">
        <v>2756</v>
      </c>
      <c r="D2710" t="s">
        <v>44</v>
      </c>
      <c r="E2710" t="s">
        <v>2756</v>
      </c>
      <c r="F2710" t="s">
        <v>44</v>
      </c>
      <c r="G2710" t="s">
        <v>2756</v>
      </c>
      <c r="H2710" t="s">
        <v>44</v>
      </c>
    </row>
    <row r="2711" spans="1:8" x14ac:dyDescent="0.35">
      <c r="A2711" t="s">
        <v>2757</v>
      </c>
      <c r="B2711" t="s">
        <v>53</v>
      </c>
      <c r="C2711" t="s">
        <v>2757</v>
      </c>
      <c r="D2711" t="s">
        <v>53</v>
      </c>
      <c r="E2711" t="s">
        <v>2757</v>
      </c>
      <c r="F2711" t="s">
        <v>53</v>
      </c>
      <c r="G2711" t="s">
        <v>2757</v>
      </c>
      <c r="H2711" t="s">
        <v>53</v>
      </c>
    </row>
    <row r="2712" spans="1:8" x14ac:dyDescent="0.35">
      <c r="A2712" t="s">
        <v>2758</v>
      </c>
      <c r="B2712" t="s">
        <v>47</v>
      </c>
      <c r="C2712" t="s">
        <v>2758</v>
      </c>
      <c r="D2712" t="s">
        <v>47</v>
      </c>
      <c r="E2712" t="s">
        <v>2758</v>
      </c>
      <c r="F2712" t="s">
        <v>47</v>
      </c>
      <c r="G2712" t="s">
        <v>2758</v>
      </c>
      <c r="H2712" t="s">
        <v>47</v>
      </c>
    </row>
    <row r="2713" spans="1:8" x14ac:dyDescent="0.35">
      <c r="A2713" t="s">
        <v>2759</v>
      </c>
      <c r="B2713" t="s">
        <v>47</v>
      </c>
      <c r="C2713" t="s">
        <v>2759</v>
      </c>
      <c r="D2713" t="s">
        <v>47</v>
      </c>
      <c r="E2713" t="s">
        <v>2759</v>
      </c>
      <c r="F2713" t="s">
        <v>47</v>
      </c>
      <c r="G2713" t="s">
        <v>2759</v>
      </c>
      <c r="H2713" t="s">
        <v>47</v>
      </c>
    </row>
    <row r="2714" spans="1:8" x14ac:dyDescent="0.35">
      <c r="A2714" t="s">
        <v>2760</v>
      </c>
      <c r="B2714" t="s">
        <v>57</v>
      </c>
      <c r="C2714" t="s">
        <v>2760</v>
      </c>
      <c r="D2714" t="s">
        <v>57</v>
      </c>
      <c r="E2714" t="s">
        <v>2760</v>
      </c>
      <c r="F2714" t="s">
        <v>57</v>
      </c>
      <c r="G2714" t="s">
        <v>2760</v>
      </c>
      <c r="H2714" t="s">
        <v>57</v>
      </c>
    </row>
    <row r="2715" spans="1:8" x14ac:dyDescent="0.35">
      <c r="A2715" t="s">
        <v>2761</v>
      </c>
      <c r="B2715" t="s">
        <v>44</v>
      </c>
      <c r="C2715" t="s">
        <v>2761</v>
      </c>
      <c r="D2715" t="s">
        <v>44</v>
      </c>
      <c r="E2715" t="s">
        <v>2761</v>
      </c>
      <c r="F2715" t="s">
        <v>44</v>
      </c>
      <c r="G2715" t="s">
        <v>2761</v>
      </c>
      <c r="H2715" t="s">
        <v>44</v>
      </c>
    </row>
    <row r="2716" spans="1:8" x14ac:dyDescent="0.35">
      <c r="A2716" t="s">
        <v>2762</v>
      </c>
      <c r="B2716" t="s">
        <v>44</v>
      </c>
      <c r="C2716" t="s">
        <v>2762</v>
      </c>
      <c r="D2716" t="s">
        <v>44</v>
      </c>
      <c r="E2716" t="s">
        <v>2762</v>
      </c>
      <c r="F2716" t="s">
        <v>44</v>
      </c>
      <c r="G2716" t="s">
        <v>2762</v>
      </c>
      <c r="H2716" t="s">
        <v>44</v>
      </c>
    </row>
    <row r="2717" spans="1:8" x14ac:dyDescent="0.35">
      <c r="A2717" t="s">
        <v>2763</v>
      </c>
      <c r="B2717" t="s">
        <v>51</v>
      </c>
      <c r="C2717" t="s">
        <v>2763</v>
      </c>
      <c r="D2717" t="s">
        <v>51</v>
      </c>
      <c r="E2717" t="s">
        <v>2763</v>
      </c>
      <c r="F2717" t="s">
        <v>51</v>
      </c>
      <c r="G2717" t="s">
        <v>2763</v>
      </c>
      <c r="H2717" t="s">
        <v>51</v>
      </c>
    </row>
    <row r="2718" spans="1:8" x14ac:dyDescent="0.35">
      <c r="A2718" t="s">
        <v>2764</v>
      </c>
      <c r="B2718" t="s">
        <v>44</v>
      </c>
      <c r="C2718" t="s">
        <v>2764</v>
      </c>
      <c r="D2718" t="s">
        <v>44</v>
      </c>
      <c r="E2718" t="s">
        <v>2764</v>
      </c>
      <c r="F2718" t="s">
        <v>44</v>
      </c>
      <c r="G2718" t="s">
        <v>2764</v>
      </c>
      <c r="H2718" t="s">
        <v>44</v>
      </c>
    </row>
    <row r="2719" spans="1:8" x14ac:dyDescent="0.35">
      <c r="A2719" t="s">
        <v>2765</v>
      </c>
      <c r="B2719" t="s">
        <v>47</v>
      </c>
      <c r="C2719" t="s">
        <v>2765</v>
      </c>
      <c r="D2719" t="s">
        <v>47</v>
      </c>
      <c r="E2719" t="s">
        <v>2765</v>
      </c>
      <c r="F2719" t="s">
        <v>47</v>
      </c>
      <c r="G2719" t="s">
        <v>2765</v>
      </c>
      <c r="H2719" t="s">
        <v>47</v>
      </c>
    </row>
    <row r="2720" spans="1:8" x14ac:dyDescent="0.35">
      <c r="A2720" t="s">
        <v>2766</v>
      </c>
      <c r="B2720" t="s">
        <v>47</v>
      </c>
      <c r="C2720" t="s">
        <v>2766</v>
      </c>
      <c r="D2720" t="s">
        <v>47</v>
      </c>
      <c r="E2720" t="s">
        <v>2766</v>
      </c>
      <c r="F2720" t="s">
        <v>47</v>
      </c>
      <c r="G2720" t="s">
        <v>2766</v>
      </c>
      <c r="H2720" t="s">
        <v>47</v>
      </c>
    </row>
    <row r="2721" spans="1:8" x14ac:dyDescent="0.35">
      <c r="A2721" t="s">
        <v>2767</v>
      </c>
      <c r="B2721" t="s">
        <v>44</v>
      </c>
      <c r="C2721" t="s">
        <v>2767</v>
      </c>
      <c r="D2721" t="s">
        <v>44</v>
      </c>
      <c r="E2721" t="s">
        <v>2767</v>
      </c>
      <c r="F2721" t="s">
        <v>44</v>
      </c>
      <c r="G2721" t="s">
        <v>2767</v>
      </c>
      <c r="H2721" t="s">
        <v>44</v>
      </c>
    </row>
    <row r="2722" spans="1:8" x14ac:dyDescent="0.35">
      <c r="A2722" t="s">
        <v>2768</v>
      </c>
      <c r="B2722" t="s">
        <v>47</v>
      </c>
      <c r="C2722" t="s">
        <v>2768</v>
      </c>
      <c r="D2722" t="s">
        <v>47</v>
      </c>
      <c r="E2722" t="s">
        <v>2768</v>
      </c>
      <c r="F2722" t="s">
        <v>47</v>
      </c>
      <c r="G2722" t="s">
        <v>2768</v>
      </c>
      <c r="H2722" t="s">
        <v>47</v>
      </c>
    </row>
    <row r="2723" spans="1:8" x14ac:dyDescent="0.35">
      <c r="A2723" t="s">
        <v>2769</v>
      </c>
      <c r="B2723" t="s">
        <v>44</v>
      </c>
      <c r="C2723" t="s">
        <v>2769</v>
      </c>
      <c r="D2723" t="s">
        <v>44</v>
      </c>
      <c r="E2723" t="s">
        <v>2769</v>
      </c>
      <c r="F2723" t="s">
        <v>44</v>
      </c>
      <c r="G2723" t="s">
        <v>2769</v>
      </c>
      <c r="H2723" t="s">
        <v>44</v>
      </c>
    </row>
    <row r="2724" spans="1:8" x14ac:dyDescent="0.35">
      <c r="A2724" t="s">
        <v>2770</v>
      </c>
      <c r="B2724" t="s">
        <v>47</v>
      </c>
      <c r="C2724" t="s">
        <v>2770</v>
      </c>
      <c r="D2724" t="s">
        <v>47</v>
      </c>
      <c r="E2724" t="s">
        <v>2770</v>
      </c>
      <c r="F2724" t="s">
        <v>47</v>
      </c>
      <c r="G2724" t="s">
        <v>2770</v>
      </c>
      <c r="H2724" t="s">
        <v>47</v>
      </c>
    </row>
    <row r="2725" spans="1:8" x14ac:dyDescent="0.35">
      <c r="A2725" t="s">
        <v>2771</v>
      </c>
      <c r="B2725" t="s">
        <v>44</v>
      </c>
      <c r="C2725" t="s">
        <v>2771</v>
      </c>
      <c r="D2725" t="s">
        <v>44</v>
      </c>
      <c r="E2725" t="s">
        <v>2771</v>
      </c>
      <c r="F2725" t="s">
        <v>44</v>
      </c>
      <c r="G2725" t="s">
        <v>2771</v>
      </c>
      <c r="H2725" t="s">
        <v>44</v>
      </c>
    </row>
    <row r="2726" spans="1:8" x14ac:dyDescent="0.35">
      <c r="A2726" t="s">
        <v>2772</v>
      </c>
      <c r="B2726" t="s">
        <v>51</v>
      </c>
      <c r="C2726" t="s">
        <v>2772</v>
      </c>
      <c r="D2726" t="s">
        <v>51</v>
      </c>
      <c r="E2726" t="s">
        <v>2772</v>
      </c>
      <c r="F2726" t="s">
        <v>51</v>
      </c>
      <c r="G2726" t="s">
        <v>2772</v>
      </c>
      <c r="H2726" t="s">
        <v>51</v>
      </c>
    </row>
    <row r="2727" spans="1:8" x14ac:dyDescent="0.35">
      <c r="A2727" t="s">
        <v>2773</v>
      </c>
      <c r="B2727" t="s">
        <v>44</v>
      </c>
      <c r="C2727" t="s">
        <v>2773</v>
      </c>
      <c r="D2727" t="s">
        <v>44</v>
      </c>
      <c r="E2727" t="s">
        <v>2773</v>
      </c>
      <c r="F2727" t="s">
        <v>44</v>
      </c>
      <c r="G2727" t="s">
        <v>2773</v>
      </c>
      <c r="H2727" t="s">
        <v>44</v>
      </c>
    </row>
    <row r="2728" spans="1:8" x14ac:dyDescent="0.35">
      <c r="A2728" t="s">
        <v>2774</v>
      </c>
      <c r="B2728" t="s">
        <v>47</v>
      </c>
      <c r="C2728" t="s">
        <v>2774</v>
      </c>
      <c r="D2728" t="s">
        <v>47</v>
      </c>
      <c r="E2728" t="s">
        <v>2774</v>
      </c>
      <c r="F2728" t="s">
        <v>47</v>
      </c>
      <c r="G2728" t="s">
        <v>2774</v>
      </c>
      <c r="H2728" t="s">
        <v>47</v>
      </c>
    </row>
    <row r="2729" spans="1:8" x14ac:dyDescent="0.35">
      <c r="A2729" t="s">
        <v>2775</v>
      </c>
      <c r="B2729" t="s">
        <v>47</v>
      </c>
      <c r="C2729" t="s">
        <v>2775</v>
      </c>
      <c r="D2729" t="s">
        <v>47</v>
      </c>
      <c r="E2729" t="s">
        <v>2775</v>
      </c>
      <c r="F2729" t="s">
        <v>47</v>
      </c>
      <c r="G2729" t="s">
        <v>2775</v>
      </c>
      <c r="H2729" t="s">
        <v>47</v>
      </c>
    </row>
    <row r="2730" spans="1:8" x14ac:dyDescent="0.35">
      <c r="A2730" t="s">
        <v>2776</v>
      </c>
      <c r="B2730" t="s">
        <v>47</v>
      </c>
      <c r="C2730" t="s">
        <v>2776</v>
      </c>
      <c r="D2730" t="s">
        <v>47</v>
      </c>
      <c r="E2730" t="s">
        <v>2776</v>
      </c>
      <c r="F2730" t="s">
        <v>47</v>
      </c>
      <c r="G2730" t="s">
        <v>2776</v>
      </c>
      <c r="H2730" t="s">
        <v>47</v>
      </c>
    </row>
    <row r="2731" spans="1:8" x14ac:dyDescent="0.35">
      <c r="A2731" t="s">
        <v>2777</v>
      </c>
      <c r="B2731" t="s">
        <v>47</v>
      </c>
      <c r="C2731" t="s">
        <v>2777</v>
      </c>
      <c r="D2731" t="s">
        <v>47</v>
      </c>
      <c r="E2731" t="s">
        <v>2777</v>
      </c>
      <c r="F2731" t="s">
        <v>47</v>
      </c>
      <c r="G2731" t="s">
        <v>2777</v>
      </c>
      <c r="H2731" t="s">
        <v>47</v>
      </c>
    </row>
    <row r="2732" spans="1:8" x14ac:dyDescent="0.35">
      <c r="A2732" t="s">
        <v>2778</v>
      </c>
      <c r="B2732" t="s">
        <v>47</v>
      </c>
      <c r="C2732" t="s">
        <v>2778</v>
      </c>
      <c r="D2732" t="s">
        <v>47</v>
      </c>
      <c r="E2732" t="s">
        <v>2778</v>
      </c>
      <c r="F2732" t="s">
        <v>47</v>
      </c>
      <c r="G2732" t="s">
        <v>2778</v>
      </c>
      <c r="H2732" t="s">
        <v>47</v>
      </c>
    </row>
    <row r="2733" spans="1:8" x14ac:dyDescent="0.35">
      <c r="A2733" t="s">
        <v>2779</v>
      </c>
      <c r="B2733" t="s">
        <v>53</v>
      </c>
      <c r="C2733" t="s">
        <v>2779</v>
      </c>
      <c r="D2733" t="s">
        <v>53</v>
      </c>
      <c r="E2733" t="s">
        <v>2779</v>
      </c>
      <c r="F2733" t="s">
        <v>53</v>
      </c>
      <c r="G2733" t="s">
        <v>2779</v>
      </c>
      <c r="H2733" t="s">
        <v>53</v>
      </c>
    </row>
    <row r="2734" spans="1:8" x14ac:dyDescent="0.35">
      <c r="A2734" t="s">
        <v>2780</v>
      </c>
      <c r="B2734" t="s">
        <v>44</v>
      </c>
      <c r="C2734" t="s">
        <v>2780</v>
      </c>
      <c r="D2734" t="s">
        <v>44</v>
      </c>
      <c r="E2734" t="s">
        <v>2780</v>
      </c>
      <c r="F2734" t="s">
        <v>44</v>
      </c>
      <c r="G2734" t="s">
        <v>2780</v>
      </c>
      <c r="H2734" t="s">
        <v>44</v>
      </c>
    </row>
    <row r="2735" spans="1:8" x14ac:dyDescent="0.35">
      <c r="A2735" t="s">
        <v>2781</v>
      </c>
      <c r="B2735" t="s">
        <v>53</v>
      </c>
      <c r="C2735" t="s">
        <v>2781</v>
      </c>
      <c r="D2735" t="s">
        <v>53</v>
      </c>
      <c r="E2735" t="s">
        <v>2781</v>
      </c>
      <c r="F2735" t="s">
        <v>53</v>
      </c>
      <c r="G2735" t="s">
        <v>2781</v>
      </c>
      <c r="H2735" t="s">
        <v>53</v>
      </c>
    </row>
    <row r="2736" spans="1:8" x14ac:dyDescent="0.35">
      <c r="A2736" t="s">
        <v>2782</v>
      </c>
      <c r="B2736" t="s">
        <v>57</v>
      </c>
      <c r="C2736" t="s">
        <v>2782</v>
      </c>
      <c r="D2736" t="s">
        <v>57</v>
      </c>
      <c r="E2736" t="s">
        <v>2782</v>
      </c>
      <c r="F2736" t="s">
        <v>57</v>
      </c>
      <c r="G2736" t="s">
        <v>2782</v>
      </c>
      <c r="H2736" t="s">
        <v>57</v>
      </c>
    </row>
    <row r="2737" spans="1:8" x14ac:dyDescent="0.35">
      <c r="A2737" t="s">
        <v>2783</v>
      </c>
      <c r="B2737" t="s">
        <v>44</v>
      </c>
      <c r="C2737" t="s">
        <v>2783</v>
      </c>
      <c r="D2737" t="s">
        <v>44</v>
      </c>
      <c r="E2737" t="s">
        <v>2783</v>
      </c>
      <c r="F2737" t="s">
        <v>44</v>
      </c>
      <c r="G2737" t="s">
        <v>2783</v>
      </c>
      <c r="H2737" t="s">
        <v>44</v>
      </c>
    </row>
    <row r="2738" spans="1:8" x14ac:dyDescent="0.35">
      <c r="A2738" t="s">
        <v>2784</v>
      </c>
      <c r="B2738" t="s">
        <v>44</v>
      </c>
      <c r="C2738" t="s">
        <v>2784</v>
      </c>
      <c r="D2738" t="s">
        <v>44</v>
      </c>
      <c r="E2738" t="s">
        <v>2784</v>
      </c>
      <c r="F2738" t="s">
        <v>44</v>
      </c>
      <c r="G2738" t="s">
        <v>2784</v>
      </c>
      <c r="H2738" t="s">
        <v>44</v>
      </c>
    </row>
    <row r="2739" spans="1:8" x14ac:dyDescent="0.35">
      <c r="A2739" t="s">
        <v>2785</v>
      </c>
      <c r="B2739" t="s">
        <v>44</v>
      </c>
      <c r="C2739" t="s">
        <v>2785</v>
      </c>
      <c r="D2739" t="s">
        <v>44</v>
      </c>
      <c r="E2739" t="s">
        <v>2785</v>
      </c>
      <c r="F2739" t="s">
        <v>44</v>
      </c>
      <c r="G2739" t="s">
        <v>2785</v>
      </c>
      <c r="H2739" t="s">
        <v>44</v>
      </c>
    </row>
    <row r="2740" spans="1:8" x14ac:dyDescent="0.35">
      <c r="A2740" t="s">
        <v>2786</v>
      </c>
      <c r="B2740" t="s">
        <v>44</v>
      </c>
      <c r="C2740" t="s">
        <v>2786</v>
      </c>
      <c r="D2740" t="s">
        <v>44</v>
      </c>
      <c r="E2740" t="s">
        <v>2786</v>
      </c>
      <c r="F2740" t="s">
        <v>44</v>
      </c>
      <c r="G2740" t="s">
        <v>2786</v>
      </c>
      <c r="H2740" t="s">
        <v>44</v>
      </c>
    </row>
    <row r="2741" spans="1:8" x14ac:dyDescent="0.35">
      <c r="A2741" t="s">
        <v>2787</v>
      </c>
      <c r="B2741" t="s">
        <v>47</v>
      </c>
      <c r="C2741" t="s">
        <v>2787</v>
      </c>
      <c r="D2741" t="s">
        <v>47</v>
      </c>
      <c r="E2741" t="s">
        <v>2787</v>
      </c>
      <c r="F2741" t="s">
        <v>47</v>
      </c>
      <c r="G2741" t="s">
        <v>2787</v>
      </c>
      <c r="H2741" t="s">
        <v>47</v>
      </c>
    </row>
    <row r="2742" spans="1:8" x14ac:dyDescent="0.35">
      <c r="A2742" t="s">
        <v>2788</v>
      </c>
      <c r="B2742" t="s">
        <v>47</v>
      </c>
      <c r="C2742" t="s">
        <v>2788</v>
      </c>
      <c r="D2742" t="s">
        <v>47</v>
      </c>
      <c r="E2742" t="s">
        <v>2788</v>
      </c>
      <c r="F2742" t="s">
        <v>47</v>
      </c>
      <c r="G2742" t="s">
        <v>2788</v>
      </c>
      <c r="H2742" t="s">
        <v>47</v>
      </c>
    </row>
    <row r="2743" spans="1:8" x14ac:dyDescent="0.35">
      <c r="A2743" t="s">
        <v>2789</v>
      </c>
      <c r="B2743" t="s">
        <v>44</v>
      </c>
      <c r="C2743" t="s">
        <v>2789</v>
      </c>
      <c r="D2743" t="s">
        <v>44</v>
      </c>
      <c r="E2743" t="s">
        <v>2789</v>
      </c>
      <c r="F2743" t="s">
        <v>44</v>
      </c>
      <c r="G2743" t="s">
        <v>2789</v>
      </c>
      <c r="H2743" t="s">
        <v>44</v>
      </c>
    </row>
    <row r="2744" spans="1:8" x14ac:dyDescent="0.35">
      <c r="A2744" t="s">
        <v>2790</v>
      </c>
      <c r="B2744" t="s">
        <v>47</v>
      </c>
      <c r="C2744" t="s">
        <v>2790</v>
      </c>
      <c r="D2744" t="s">
        <v>47</v>
      </c>
      <c r="E2744" t="s">
        <v>2790</v>
      </c>
      <c r="F2744" t="s">
        <v>47</v>
      </c>
      <c r="G2744" t="s">
        <v>2790</v>
      </c>
      <c r="H2744" t="s">
        <v>47</v>
      </c>
    </row>
    <row r="2745" spans="1:8" x14ac:dyDescent="0.35">
      <c r="A2745" t="s">
        <v>2791</v>
      </c>
      <c r="B2745" t="s">
        <v>44</v>
      </c>
      <c r="C2745" t="s">
        <v>2791</v>
      </c>
      <c r="D2745" t="s">
        <v>44</v>
      </c>
      <c r="E2745" t="s">
        <v>2791</v>
      </c>
      <c r="F2745" t="s">
        <v>44</v>
      </c>
      <c r="G2745" t="s">
        <v>2791</v>
      </c>
      <c r="H2745" t="s">
        <v>44</v>
      </c>
    </row>
    <row r="2746" spans="1:8" x14ac:dyDescent="0.35">
      <c r="A2746" t="s">
        <v>2792</v>
      </c>
      <c r="B2746" t="s">
        <v>47</v>
      </c>
      <c r="C2746" t="s">
        <v>2792</v>
      </c>
      <c r="D2746" t="s">
        <v>47</v>
      </c>
      <c r="E2746" t="s">
        <v>2792</v>
      </c>
      <c r="F2746" t="s">
        <v>47</v>
      </c>
      <c r="G2746" t="s">
        <v>2792</v>
      </c>
      <c r="H2746" t="s">
        <v>47</v>
      </c>
    </row>
    <row r="2747" spans="1:8" x14ac:dyDescent="0.35">
      <c r="A2747" t="s">
        <v>2793</v>
      </c>
      <c r="B2747" t="s">
        <v>47</v>
      </c>
      <c r="C2747" t="s">
        <v>2793</v>
      </c>
      <c r="D2747" t="s">
        <v>47</v>
      </c>
      <c r="E2747" t="s">
        <v>2793</v>
      </c>
      <c r="F2747" t="s">
        <v>47</v>
      </c>
      <c r="G2747" t="s">
        <v>2793</v>
      </c>
      <c r="H2747" t="s">
        <v>47</v>
      </c>
    </row>
    <row r="2748" spans="1:8" x14ac:dyDescent="0.35">
      <c r="A2748" t="s">
        <v>2794</v>
      </c>
      <c r="B2748" t="s">
        <v>47</v>
      </c>
      <c r="C2748" t="s">
        <v>2794</v>
      </c>
      <c r="D2748" t="s">
        <v>47</v>
      </c>
      <c r="E2748" t="s">
        <v>2794</v>
      </c>
      <c r="F2748" t="s">
        <v>47</v>
      </c>
      <c r="G2748" t="s">
        <v>2794</v>
      </c>
      <c r="H2748" t="s">
        <v>47</v>
      </c>
    </row>
    <row r="2749" spans="1:8" x14ac:dyDescent="0.35">
      <c r="A2749" t="s">
        <v>2795</v>
      </c>
      <c r="B2749" t="s">
        <v>44</v>
      </c>
      <c r="C2749" t="s">
        <v>2795</v>
      </c>
      <c r="D2749" t="s">
        <v>44</v>
      </c>
      <c r="E2749" t="s">
        <v>2795</v>
      </c>
      <c r="F2749" t="s">
        <v>44</v>
      </c>
      <c r="G2749" t="s">
        <v>2795</v>
      </c>
      <c r="H2749" t="s">
        <v>44</v>
      </c>
    </row>
    <row r="2750" spans="1:8" x14ac:dyDescent="0.35">
      <c r="A2750" t="s">
        <v>2796</v>
      </c>
      <c r="B2750" t="s">
        <v>44</v>
      </c>
      <c r="C2750" t="s">
        <v>2796</v>
      </c>
      <c r="D2750" t="s">
        <v>44</v>
      </c>
      <c r="E2750" t="s">
        <v>2796</v>
      </c>
      <c r="F2750" t="s">
        <v>44</v>
      </c>
      <c r="G2750" t="s">
        <v>2796</v>
      </c>
      <c r="H2750" t="s">
        <v>44</v>
      </c>
    </row>
    <row r="2751" spans="1:8" x14ac:dyDescent="0.35">
      <c r="A2751" t="s">
        <v>2797</v>
      </c>
      <c r="B2751" t="s">
        <v>57</v>
      </c>
      <c r="C2751" t="s">
        <v>2797</v>
      </c>
      <c r="D2751" t="s">
        <v>57</v>
      </c>
      <c r="E2751" t="s">
        <v>2797</v>
      </c>
      <c r="F2751" t="s">
        <v>57</v>
      </c>
      <c r="G2751" t="s">
        <v>2797</v>
      </c>
      <c r="H2751" t="s">
        <v>57</v>
      </c>
    </row>
    <row r="2752" spans="1:8" x14ac:dyDescent="0.35">
      <c r="A2752" t="s">
        <v>2798</v>
      </c>
      <c r="B2752" t="s">
        <v>47</v>
      </c>
      <c r="C2752" t="s">
        <v>2798</v>
      </c>
      <c r="D2752" t="s">
        <v>47</v>
      </c>
      <c r="E2752" t="s">
        <v>2798</v>
      </c>
      <c r="F2752" t="s">
        <v>47</v>
      </c>
      <c r="G2752" t="s">
        <v>2798</v>
      </c>
      <c r="H2752" t="s">
        <v>47</v>
      </c>
    </row>
    <row r="2753" spans="1:8" x14ac:dyDescent="0.35">
      <c r="A2753" t="s">
        <v>2799</v>
      </c>
      <c r="B2753" t="s">
        <v>51</v>
      </c>
      <c r="C2753" t="s">
        <v>2799</v>
      </c>
      <c r="D2753" t="s">
        <v>51</v>
      </c>
      <c r="E2753" t="s">
        <v>2799</v>
      </c>
      <c r="F2753" t="s">
        <v>51</v>
      </c>
      <c r="G2753" t="s">
        <v>2799</v>
      </c>
      <c r="H2753" t="s">
        <v>51</v>
      </c>
    </row>
    <row r="2754" spans="1:8" x14ac:dyDescent="0.35">
      <c r="A2754" t="s">
        <v>2800</v>
      </c>
      <c r="B2754" t="s">
        <v>47</v>
      </c>
      <c r="C2754" t="s">
        <v>2800</v>
      </c>
      <c r="D2754" t="s">
        <v>47</v>
      </c>
      <c r="E2754" t="s">
        <v>2800</v>
      </c>
      <c r="F2754" t="s">
        <v>47</v>
      </c>
      <c r="G2754" t="s">
        <v>2800</v>
      </c>
      <c r="H2754" t="s">
        <v>47</v>
      </c>
    </row>
    <row r="2755" spans="1:8" x14ac:dyDescent="0.35">
      <c r="A2755" t="s">
        <v>2801</v>
      </c>
      <c r="B2755" t="s">
        <v>44</v>
      </c>
      <c r="C2755" t="s">
        <v>2801</v>
      </c>
      <c r="D2755" t="s">
        <v>44</v>
      </c>
      <c r="E2755" t="s">
        <v>2801</v>
      </c>
      <c r="F2755" t="s">
        <v>44</v>
      </c>
      <c r="G2755" t="s">
        <v>2801</v>
      </c>
      <c r="H2755" t="s">
        <v>44</v>
      </c>
    </row>
    <row r="2756" spans="1:8" x14ac:dyDescent="0.35">
      <c r="A2756" t="s">
        <v>2802</v>
      </c>
      <c r="B2756" t="s">
        <v>47</v>
      </c>
      <c r="C2756" t="s">
        <v>2802</v>
      </c>
      <c r="D2756" t="s">
        <v>47</v>
      </c>
      <c r="E2756" t="s">
        <v>2802</v>
      </c>
      <c r="F2756" t="s">
        <v>47</v>
      </c>
      <c r="G2756" t="s">
        <v>2802</v>
      </c>
      <c r="H2756" t="s">
        <v>47</v>
      </c>
    </row>
    <row r="2757" spans="1:8" x14ac:dyDescent="0.35">
      <c r="A2757" t="s">
        <v>2803</v>
      </c>
      <c r="B2757" t="s">
        <v>47</v>
      </c>
      <c r="C2757" t="s">
        <v>2803</v>
      </c>
      <c r="D2757" t="s">
        <v>47</v>
      </c>
      <c r="E2757" t="s">
        <v>2803</v>
      </c>
      <c r="F2757" t="s">
        <v>47</v>
      </c>
      <c r="G2757" t="s">
        <v>2803</v>
      </c>
      <c r="H2757" t="s">
        <v>47</v>
      </c>
    </row>
    <row r="2758" spans="1:8" x14ac:dyDescent="0.35">
      <c r="A2758" t="s">
        <v>2804</v>
      </c>
      <c r="B2758" t="s">
        <v>44</v>
      </c>
      <c r="C2758" t="s">
        <v>2804</v>
      </c>
      <c r="D2758" t="s">
        <v>44</v>
      </c>
      <c r="E2758" t="s">
        <v>2804</v>
      </c>
      <c r="F2758" t="s">
        <v>44</v>
      </c>
      <c r="G2758" t="s">
        <v>2804</v>
      </c>
      <c r="H2758" t="s">
        <v>44</v>
      </c>
    </row>
    <row r="2759" spans="1:8" x14ac:dyDescent="0.35">
      <c r="A2759" t="s">
        <v>2805</v>
      </c>
      <c r="B2759" t="s">
        <v>51</v>
      </c>
      <c r="C2759" t="s">
        <v>2805</v>
      </c>
      <c r="D2759" t="s">
        <v>51</v>
      </c>
      <c r="E2759" t="s">
        <v>2805</v>
      </c>
      <c r="F2759" t="s">
        <v>51</v>
      </c>
      <c r="G2759" t="s">
        <v>2805</v>
      </c>
      <c r="H2759" t="s">
        <v>51</v>
      </c>
    </row>
    <row r="2760" spans="1:8" x14ac:dyDescent="0.35">
      <c r="A2760" t="s">
        <v>2806</v>
      </c>
      <c r="B2760" t="s">
        <v>47</v>
      </c>
      <c r="C2760" t="s">
        <v>2806</v>
      </c>
      <c r="D2760" t="s">
        <v>47</v>
      </c>
      <c r="E2760" t="s">
        <v>2806</v>
      </c>
      <c r="F2760" t="s">
        <v>47</v>
      </c>
      <c r="G2760" t="s">
        <v>2806</v>
      </c>
      <c r="H2760" t="s">
        <v>47</v>
      </c>
    </row>
    <row r="2761" spans="1:8" x14ac:dyDescent="0.35">
      <c r="A2761" t="s">
        <v>2807</v>
      </c>
      <c r="B2761" t="s">
        <v>51</v>
      </c>
      <c r="C2761" t="s">
        <v>2807</v>
      </c>
      <c r="D2761" t="s">
        <v>51</v>
      </c>
      <c r="E2761" t="s">
        <v>2807</v>
      </c>
      <c r="F2761" t="s">
        <v>51</v>
      </c>
      <c r="G2761" t="s">
        <v>2807</v>
      </c>
      <c r="H2761" t="s">
        <v>51</v>
      </c>
    </row>
    <row r="2762" spans="1:8" x14ac:dyDescent="0.35">
      <c r="A2762" t="s">
        <v>2808</v>
      </c>
      <c r="B2762" t="s">
        <v>44</v>
      </c>
      <c r="C2762" t="s">
        <v>2808</v>
      </c>
      <c r="D2762" t="s">
        <v>44</v>
      </c>
      <c r="E2762" t="s">
        <v>2808</v>
      </c>
      <c r="F2762" t="s">
        <v>44</v>
      </c>
      <c r="G2762" t="s">
        <v>2808</v>
      </c>
      <c r="H2762" t="s">
        <v>44</v>
      </c>
    </row>
    <row r="2763" spans="1:8" x14ac:dyDescent="0.35">
      <c r="A2763" t="s">
        <v>2809</v>
      </c>
      <c r="B2763" t="s">
        <v>57</v>
      </c>
      <c r="C2763" t="s">
        <v>2809</v>
      </c>
      <c r="D2763" t="s">
        <v>57</v>
      </c>
      <c r="E2763" t="s">
        <v>2809</v>
      </c>
      <c r="F2763" t="s">
        <v>57</v>
      </c>
      <c r="G2763" t="s">
        <v>2809</v>
      </c>
      <c r="H2763" t="s">
        <v>57</v>
      </c>
    </row>
    <row r="2764" spans="1:8" x14ac:dyDescent="0.35">
      <c r="A2764" t="s">
        <v>2810</v>
      </c>
      <c r="B2764" t="s">
        <v>47</v>
      </c>
      <c r="C2764" t="s">
        <v>2810</v>
      </c>
      <c r="D2764" t="s">
        <v>47</v>
      </c>
      <c r="E2764" t="s">
        <v>2810</v>
      </c>
      <c r="F2764" t="s">
        <v>47</v>
      </c>
      <c r="G2764" t="s">
        <v>2810</v>
      </c>
      <c r="H2764" t="s">
        <v>47</v>
      </c>
    </row>
    <row r="2765" spans="1:8" x14ac:dyDescent="0.35">
      <c r="A2765" t="s">
        <v>2811</v>
      </c>
      <c r="B2765" t="s">
        <v>44</v>
      </c>
      <c r="C2765" t="s">
        <v>2811</v>
      </c>
      <c r="D2765" t="s">
        <v>44</v>
      </c>
      <c r="E2765" t="s">
        <v>2811</v>
      </c>
      <c r="F2765" t="s">
        <v>44</v>
      </c>
      <c r="G2765" t="s">
        <v>2811</v>
      </c>
      <c r="H2765" t="s">
        <v>44</v>
      </c>
    </row>
    <row r="2766" spans="1:8" x14ac:dyDescent="0.35">
      <c r="A2766" t="s">
        <v>2812</v>
      </c>
      <c r="B2766" t="s">
        <v>44</v>
      </c>
      <c r="C2766" t="s">
        <v>2812</v>
      </c>
      <c r="D2766" t="s">
        <v>44</v>
      </c>
      <c r="E2766" t="s">
        <v>2812</v>
      </c>
      <c r="F2766" t="s">
        <v>44</v>
      </c>
      <c r="G2766" t="s">
        <v>2812</v>
      </c>
      <c r="H2766" t="s">
        <v>44</v>
      </c>
    </row>
    <row r="2767" spans="1:8" x14ac:dyDescent="0.35">
      <c r="A2767" t="s">
        <v>2813</v>
      </c>
      <c r="B2767" t="s">
        <v>53</v>
      </c>
      <c r="C2767" t="s">
        <v>2813</v>
      </c>
      <c r="D2767" t="s">
        <v>53</v>
      </c>
      <c r="E2767" t="s">
        <v>2813</v>
      </c>
      <c r="F2767" t="s">
        <v>53</v>
      </c>
      <c r="G2767" t="s">
        <v>2813</v>
      </c>
      <c r="H2767" t="s">
        <v>53</v>
      </c>
    </row>
    <row r="2768" spans="1:8" x14ac:dyDescent="0.35">
      <c r="A2768" t="s">
        <v>2814</v>
      </c>
      <c r="B2768" t="s">
        <v>47</v>
      </c>
      <c r="C2768" t="s">
        <v>2814</v>
      </c>
      <c r="D2768" t="s">
        <v>47</v>
      </c>
      <c r="E2768" t="s">
        <v>2814</v>
      </c>
      <c r="F2768" t="s">
        <v>47</v>
      </c>
      <c r="G2768" t="s">
        <v>2814</v>
      </c>
      <c r="H2768" t="s">
        <v>47</v>
      </c>
    </row>
    <row r="2769" spans="1:8" x14ac:dyDescent="0.35">
      <c r="A2769" t="s">
        <v>2815</v>
      </c>
      <c r="B2769" t="s">
        <v>53</v>
      </c>
      <c r="C2769" t="s">
        <v>2815</v>
      </c>
      <c r="D2769" t="s">
        <v>53</v>
      </c>
      <c r="E2769" t="s">
        <v>2815</v>
      </c>
      <c r="F2769" t="s">
        <v>53</v>
      </c>
      <c r="G2769" t="s">
        <v>2815</v>
      </c>
      <c r="H2769" t="s">
        <v>53</v>
      </c>
    </row>
    <row r="2770" spans="1:8" x14ac:dyDescent="0.35">
      <c r="A2770" t="s">
        <v>2816</v>
      </c>
      <c r="B2770" t="s">
        <v>51</v>
      </c>
      <c r="C2770" t="s">
        <v>2816</v>
      </c>
      <c r="D2770" t="s">
        <v>51</v>
      </c>
      <c r="E2770" t="s">
        <v>2816</v>
      </c>
      <c r="F2770" t="s">
        <v>51</v>
      </c>
      <c r="G2770" t="s">
        <v>2816</v>
      </c>
      <c r="H2770" t="s">
        <v>51</v>
      </c>
    </row>
    <row r="2771" spans="1:8" x14ac:dyDescent="0.35">
      <c r="A2771" t="s">
        <v>2817</v>
      </c>
      <c r="B2771" t="s">
        <v>57</v>
      </c>
      <c r="C2771" t="s">
        <v>2817</v>
      </c>
      <c r="D2771" t="s">
        <v>57</v>
      </c>
      <c r="E2771" t="s">
        <v>2817</v>
      </c>
      <c r="F2771" t="s">
        <v>57</v>
      </c>
      <c r="G2771" t="s">
        <v>2817</v>
      </c>
      <c r="H2771" t="s">
        <v>57</v>
      </c>
    </row>
    <row r="2772" spans="1:8" x14ac:dyDescent="0.35">
      <c r="A2772" t="s">
        <v>2818</v>
      </c>
      <c r="B2772" t="s">
        <v>44</v>
      </c>
      <c r="C2772" t="s">
        <v>2818</v>
      </c>
      <c r="D2772" t="s">
        <v>44</v>
      </c>
      <c r="E2772" t="s">
        <v>2818</v>
      </c>
      <c r="F2772" t="s">
        <v>44</v>
      </c>
      <c r="G2772" t="s">
        <v>2818</v>
      </c>
      <c r="H2772" t="s">
        <v>44</v>
      </c>
    </row>
    <row r="2773" spans="1:8" x14ac:dyDescent="0.35">
      <c r="A2773" t="s">
        <v>2819</v>
      </c>
      <c r="B2773" t="s">
        <v>44</v>
      </c>
      <c r="C2773" t="s">
        <v>2819</v>
      </c>
      <c r="D2773" t="s">
        <v>44</v>
      </c>
      <c r="E2773" t="s">
        <v>2819</v>
      </c>
      <c r="F2773" t="s">
        <v>44</v>
      </c>
      <c r="G2773" t="s">
        <v>2819</v>
      </c>
      <c r="H2773" t="s">
        <v>44</v>
      </c>
    </row>
    <row r="2774" spans="1:8" x14ac:dyDescent="0.35">
      <c r="A2774" t="s">
        <v>2820</v>
      </c>
      <c r="B2774" t="s">
        <v>44</v>
      </c>
      <c r="C2774" t="s">
        <v>2820</v>
      </c>
      <c r="D2774" t="s">
        <v>44</v>
      </c>
      <c r="E2774" t="s">
        <v>2820</v>
      </c>
      <c r="F2774" t="s">
        <v>44</v>
      </c>
      <c r="G2774" t="s">
        <v>2820</v>
      </c>
      <c r="H2774" t="s">
        <v>44</v>
      </c>
    </row>
    <row r="2775" spans="1:8" x14ac:dyDescent="0.35">
      <c r="A2775" t="s">
        <v>2821</v>
      </c>
      <c r="B2775" t="s">
        <v>53</v>
      </c>
      <c r="C2775" t="s">
        <v>2821</v>
      </c>
      <c r="D2775" t="s">
        <v>53</v>
      </c>
      <c r="E2775" t="s">
        <v>2821</v>
      </c>
      <c r="F2775" t="s">
        <v>53</v>
      </c>
      <c r="G2775" t="s">
        <v>2821</v>
      </c>
      <c r="H2775" t="s">
        <v>53</v>
      </c>
    </row>
    <row r="2776" spans="1:8" x14ac:dyDescent="0.35">
      <c r="A2776" t="s">
        <v>2822</v>
      </c>
      <c r="B2776" t="s">
        <v>53</v>
      </c>
      <c r="C2776" t="s">
        <v>2822</v>
      </c>
      <c r="D2776" t="s">
        <v>53</v>
      </c>
      <c r="E2776" t="s">
        <v>2822</v>
      </c>
      <c r="F2776" t="s">
        <v>53</v>
      </c>
      <c r="G2776" t="s">
        <v>2822</v>
      </c>
      <c r="H2776" t="s">
        <v>53</v>
      </c>
    </row>
    <row r="2777" spans="1:8" x14ac:dyDescent="0.35">
      <c r="A2777" t="s">
        <v>2823</v>
      </c>
      <c r="B2777" t="s">
        <v>51</v>
      </c>
      <c r="C2777" t="s">
        <v>2823</v>
      </c>
      <c r="D2777" t="s">
        <v>51</v>
      </c>
      <c r="E2777" t="s">
        <v>2823</v>
      </c>
      <c r="F2777" t="s">
        <v>51</v>
      </c>
      <c r="G2777" t="s">
        <v>2823</v>
      </c>
      <c r="H2777" t="s">
        <v>51</v>
      </c>
    </row>
    <row r="2778" spans="1:8" x14ac:dyDescent="0.35">
      <c r="A2778" t="s">
        <v>2824</v>
      </c>
      <c r="B2778" t="s">
        <v>51</v>
      </c>
      <c r="C2778" t="s">
        <v>2824</v>
      </c>
      <c r="D2778" t="s">
        <v>51</v>
      </c>
      <c r="E2778" t="s">
        <v>2824</v>
      </c>
      <c r="F2778" t="s">
        <v>51</v>
      </c>
      <c r="G2778" t="s">
        <v>2824</v>
      </c>
      <c r="H2778" t="s">
        <v>51</v>
      </c>
    </row>
    <row r="2779" spans="1:8" x14ac:dyDescent="0.35">
      <c r="A2779" t="s">
        <v>2825</v>
      </c>
      <c r="B2779" t="s">
        <v>51</v>
      </c>
      <c r="C2779" t="s">
        <v>2825</v>
      </c>
      <c r="D2779" t="s">
        <v>51</v>
      </c>
      <c r="E2779" t="s">
        <v>2825</v>
      </c>
      <c r="F2779" t="s">
        <v>51</v>
      </c>
      <c r="G2779" t="s">
        <v>2825</v>
      </c>
      <c r="H2779" t="s">
        <v>51</v>
      </c>
    </row>
    <row r="2780" spans="1:8" x14ac:dyDescent="0.35">
      <c r="A2780" t="s">
        <v>2826</v>
      </c>
      <c r="B2780" t="s">
        <v>44</v>
      </c>
      <c r="C2780" t="s">
        <v>2826</v>
      </c>
      <c r="D2780" t="s">
        <v>44</v>
      </c>
      <c r="E2780" t="s">
        <v>2826</v>
      </c>
      <c r="F2780" t="s">
        <v>44</v>
      </c>
      <c r="G2780" t="s">
        <v>2826</v>
      </c>
      <c r="H2780" t="s">
        <v>44</v>
      </c>
    </row>
    <row r="2781" spans="1:8" x14ac:dyDescent="0.35">
      <c r="A2781" t="s">
        <v>2827</v>
      </c>
      <c r="B2781" t="s">
        <v>47</v>
      </c>
      <c r="C2781" t="s">
        <v>2827</v>
      </c>
      <c r="D2781" t="s">
        <v>47</v>
      </c>
      <c r="E2781" t="s">
        <v>2827</v>
      </c>
      <c r="F2781" t="s">
        <v>47</v>
      </c>
      <c r="G2781" t="s">
        <v>2827</v>
      </c>
      <c r="H2781" t="s">
        <v>47</v>
      </c>
    </row>
    <row r="2782" spans="1:8" x14ac:dyDescent="0.35">
      <c r="A2782" t="s">
        <v>2828</v>
      </c>
      <c r="B2782" t="s">
        <v>53</v>
      </c>
      <c r="C2782" t="s">
        <v>2828</v>
      </c>
      <c r="D2782" t="s">
        <v>53</v>
      </c>
      <c r="E2782" t="s">
        <v>2828</v>
      </c>
      <c r="F2782" t="s">
        <v>53</v>
      </c>
      <c r="G2782" t="s">
        <v>2828</v>
      </c>
      <c r="H2782" t="s">
        <v>53</v>
      </c>
    </row>
    <row r="2783" spans="1:8" x14ac:dyDescent="0.35">
      <c r="A2783" t="s">
        <v>2829</v>
      </c>
      <c r="B2783" t="s">
        <v>44</v>
      </c>
      <c r="C2783" t="s">
        <v>2829</v>
      </c>
      <c r="D2783" t="s">
        <v>44</v>
      </c>
      <c r="E2783" t="s">
        <v>2829</v>
      </c>
      <c r="F2783" t="s">
        <v>44</v>
      </c>
      <c r="G2783" t="s">
        <v>2829</v>
      </c>
      <c r="H2783" t="s">
        <v>44</v>
      </c>
    </row>
    <row r="2784" spans="1:8" x14ac:dyDescent="0.35">
      <c r="A2784" t="s">
        <v>2830</v>
      </c>
      <c r="B2784" t="s">
        <v>44</v>
      </c>
      <c r="C2784" t="s">
        <v>2830</v>
      </c>
      <c r="D2784" t="s">
        <v>44</v>
      </c>
      <c r="E2784" t="s">
        <v>2830</v>
      </c>
      <c r="F2784" t="s">
        <v>44</v>
      </c>
      <c r="G2784" t="s">
        <v>2830</v>
      </c>
      <c r="H2784" t="s">
        <v>44</v>
      </c>
    </row>
    <row r="2785" spans="1:8" x14ac:dyDescent="0.35">
      <c r="A2785" t="s">
        <v>2831</v>
      </c>
      <c r="B2785" t="s">
        <v>53</v>
      </c>
      <c r="C2785" t="s">
        <v>2831</v>
      </c>
      <c r="D2785" t="s">
        <v>53</v>
      </c>
      <c r="E2785" t="s">
        <v>2831</v>
      </c>
      <c r="F2785" t="s">
        <v>53</v>
      </c>
      <c r="G2785" t="s">
        <v>2831</v>
      </c>
      <c r="H2785" t="s">
        <v>53</v>
      </c>
    </row>
    <row r="2786" spans="1:8" x14ac:dyDescent="0.35">
      <c r="A2786" t="s">
        <v>2832</v>
      </c>
      <c r="B2786" t="s">
        <v>47</v>
      </c>
      <c r="C2786" t="s">
        <v>2832</v>
      </c>
      <c r="D2786" t="s">
        <v>47</v>
      </c>
      <c r="E2786" t="s">
        <v>2832</v>
      </c>
      <c r="F2786" t="s">
        <v>47</v>
      </c>
      <c r="G2786" t="s">
        <v>2832</v>
      </c>
      <c r="H2786" t="s">
        <v>47</v>
      </c>
    </row>
    <row r="2787" spans="1:8" x14ac:dyDescent="0.35">
      <c r="A2787" t="s">
        <v>2833</v>
      </c>
      <c r="B2787" t="s">
        <v>53</v>
      </c>
      <c r="C2787" t="s">
        <v>2833</v>
      </c>
      <c r="D2787" t="s">
        <v>53</v>
      </c>
      <c r="E2787" t="s">
        <v>2833</v>
      </c>
      <c r="F2787" t="s">
        <v>53</v>
      </c>
      <c r="G2787" t="s">
        <v>2833</v>
      </c>
      <c r="H2787" t="s">
        <v>53</v>
      </c>
    </row>
    <row r="2788" spans="1:8" x14ac:dyDescent="0.35">
      <c r="A2788" t="s">
        <v>2834</v>
      </c>
      <c r="B2788" t="s">
        <v>57</v>
      </c>
      <c r="C2788" t="s">
        <v>2834</v>
      </c>
      <c r="D2788" t="s">
        <v>57</v>
      </c>
      <c r="E2788" t="s">
        <v>2834</v>
      </c>
      <c r="F2788" t="s">
        <v>57</v>
      </c>
      <c r="G2788" t="s">
        <v>2834</v>
      </c>
      <c r="H2788" t="s">
        <v>57</v>
      </c>
    </row>
    <row r="2789" spans="1:8" x14ac:dyDescent="0.35">
      <c r="A2789" t="s">
        <v>2835</v>
      </c>
      <c r="B2789" t="s">
        <v>44</v>
      </c>
      <c r="C2789" t="s">
        <v>2835</v>
      </c>
      <c r="D2789" t="s">
        <v>44</v>
      </c>
      <c r="E2789" t="s">
        <v>2835</v>
      </c>
      <c r="F2789" t="s">
        <v>44</v>
      </c>
      <c r="G2789" t="s">
        <v>2835</v>
      </c>
      <c r="H2789" t="s">
        <v>44</v>
      </c>
    </row>
    <row r="2790" spans="1:8" x14ac:dyDescent="0.35">
      <c r="A2790" t="s">
        <v>2836</v>
      </c>
      <c r="B2790" t="s">
        <v>47</v>
      </c>
      <c r="C2790" t="s">
        <v>2836</v>
      </c>
      <c r="D2790" t="s">
        <v>47</v>
      </c>
      <c r="E2790" t="s">
        <v>2836</v>
      </c>
      <c r="F2790" t="s">
        <v>47</v>
      </c>
      <c r="G2790" t="s">
        <v>2836</v>
      </c>
      <c r="H2790" t="s">
        <v>47</v>
      </c>
    </row>
    <row r="2791" spans="1:8" x14ac:dyDescent="0.35">
      <c r="A2791" t="s">
        <v>2837</v>
      </c>
      <c r="B2791" t="s">
        <v>51</v>
      </c>
      <c r="C2791" t="s">
        <v>2837</v>
      </c>
      <c r="D2791" t="s">
        <v>51</v>
      </c>
      <c r="E2791" t="s">
        <v>2837</v>
      </c>
      <c r="F2791" t="s">
        <v>51</v>
      </c>
      <c r="G2791" t="s">
        <v>2837</v>
      </c>
      <c r="H2791" t="s">
        <v>51</v>
      </c>
    </row>
    <row r="2792" spans="1:8" x14ac:dyDescent="0.35">
      <c r="A2792" t="s">
        <v>2838</v>
      </c>
      <c r="B2792" t="s">
        <v>51</v>
      </c>
      <c r="C2792" t="s">
        <v>2838</v>
      </c>
      <c r="D2792" t="s">
        <v>51</v>
      </c>
      <c r="E2792" t="s">
        <v>2838</v>
      </c>
      <c r="F2792" t="s">
        <v>51</v>
      </c>
      <c r="G2792" t="s">
        <v>2838</v>
      </c>
      <c r="H2792" t="s">
        <v>51</v>
      </c>
    </row>
    <row r="2793" spans="1:8" x14ac:dyDescent="0.35">
      <c r="A2793" t="s">
        <v>2839</v>
      </c>
      <c r="B2793" t="s">
        <v>53</v>
      </c>
      <c r="C2793" t="s">
        <v>2839</v>
      </c>
      <c r="D2793" t="s">
        <v>53</v>
      </c>
      <c r="E2793" t="s">
        <v>2839</v>
      </c>
      <c r="F2793" t="s">
        <v>53</v>
      </c>
      <c r="G2793" t="s">
        <v>2839</v>
      </c>
      <c r="H2793" t="s">
        <v>53</v>
      </c>
    </row>
    <row r="2794" spans="1:8" x14ac:dyDescent="0.35">
      <c r="A2794" t="s">
        <v>2840</v>
      </c>
      <c r="B2794" t="s">
        <v>51</v>
      </c>
      <c r="C2794" t="s">
        <v>2840</v>
      </c>
      <c r="D2794" t="s">
        <v>51</v>
      </c>
      <c r="E2794" t="s">
        <v>2840</v>
      </c>
      <c r="F2794" t="s">
        <v>51</v>
      </c>
      <c r="G2794" t="s">
        <v>2840</v>
      </c>
      <c r="H2794" t="s">
        <v>51</v>
      </c>
    </row>
    <row r="2795" spans="1:8" x14ac:dyDescent="0.35">
      <c r="A2795" t="s">
        <v>2841</v>
      </c>
      <c r="B2795" t="s">
        <v>51</v>
      </c>
      <c r="C2795" t="s">
        <v>2841</v>
      </c>
      <c r="D2795" t="s">
        <v>51</v>
      </c>
      <c r="E2795" t="s">
        <v>2841</v>
      </c>
      <c r="F2795" t="s">
        <v>51</v>
      </c>
      <c r="G2795" t="s">
        <v>2841</v>
      </c>
      <c r="H2795" t="s">
        <v>51</v>
      </c>
    </row>
    <row r="2796" spans="1:8" x14ac:dyDescent="0.35">
      <c r="A2796" t="s">
        <v>2842</v>
      </c>
      <c r="B2796" t="s">
        <v>44</v>
      </c>
      <c r="C2796" t="s">
        <v>2842</v>
      </c>
      <c r="D2796" t="s">
        <v>44</v>
      </c>
      <c r="E2796" t="s">
        <v>2842</v>
      </c>
      <c r="F2796" t="s">
        <v>44</v>
      </c>
      <c r="G2796" t="s">
        <v>2842</v>
      </c>
      <c r="H2796" t="s">
        <v>44</v>
      </c>
    </row>
    <row r="2797" spans="1:8" x14ac:dyDescent="0.35">
      <c r="A2797" t="s">
        <v>2843</v>
      </c>
      <c r="B2797" t="s">
        <v>47</v>
      </c>
      <c r="C2797" t="s">
        <v>2843</v>
      </c>
      <c r="D2797" t="s">
        <v>47</v>
      </c>
      <c r="E2797" t="s">
        <v>2843</v>
      </c>
      <c r="F2797" t="s">
        <v>47</v>
      </c>
      <c r="G2797" t="s">
        <v>2843</v>
      </c>
      <c r="H2797" t="s">
        <v>47</v>
      </c>
    </row>
    <row r="2798" spans="1:8" x14ac:dyDescent="0.35">
      <c r="A2798" t="s">
        <v>2844</v>
      </c>
      <c r="B2798" t="s">
        <v>57</v>
      </c>
      <c r="C2798" t="s">
        <v>2844</v>
      </c>
      <c r="D2798" t="s">
        <v>57</v>
      </c>
      <c r="E2798" t="s">
        <v>2844</v>
      </c>
      <c r="F2798" t="s">
        <v>57</v>
      </c>
      <c r="G2798" t="s">
        <v>2844</v>
      </c>
      <c r="H2798" t="s">
        <v>57</v>
      </c>
    </row>
    <row r="2799" spans="1:8" x14ac:dyDescent="0.35">
      <c r="A2799" t="s">
        <v>2845</v>
      </c>
      <c r="B2799" t="s">
        <v>53</v>
      </c>
      <c r="C2799" t="s">
        <v>2845</v>
      </c>
      <c r="D2799" t="s">
        <v>53</v>
      </c>
      <c r="E2799" t="s">
        <v>2845</v>
      </c>
      <c r="F2799" t="s">
        <v>53</v>
      </c>
      <c r="G2799" t="s">
        <v>2845</v>
      </c>
      <c r="H2799" t="s">
        <v>53</v>
      </c>
    </row>
    <row r="2800" spans="1:8" x14ac:dyDescent="0.35">
      <c r="A2800" t="s">
        <v>2846</v>
      </c>
      <c r="B2800" t="s">
        <v>44</v>
      </c>
      <c r="C2800" t="s">
        <v>2846</v>
      </c>
      <c r="D2800" t="s">
        <v>44</v>
      </c>
      <c r="E2800" t="s">
        <v>2846</v>
      </c>
      <c r="F2800" t="s">
        <v>44</v>
      </c>
      <c r="G2800" t="s">
        <v>2846</v>
      </c>
      <c r="H2800" t="s">
        <v>44</v>
      </c>
    </row>
    <row r="2801" spans="1:8" x14ac:dyDescent="0.35">
      <c r="A2801" t="s">
        <v>2847</v>
      </c>
      <c r="B2801" t="s">
        <v>44</v>
      </c>
      <c r="C2801" t="s">
        <v>2847</v>
      </c>
      <c r="D2801" t="s">
        <v>44</v>
      </c>
      <c r="E2801" t="s">
        <v>2847</v>
      </c>
      <c r="F2801" t="s">
        <v>44</v>
      </c>
      <c r="G2801" t="s">
        <v>2847</v>
      </c>
      <c r="H2801" t="s">
        <v>44</v>
      </c>
    </row>
    <row r="2802" spans="1:8" x14ac:dyDescent="0.35">
      <c r="A2802" t="s">
        <v>2848</v>
      </c>
      <c r="B2802" t="s">
        <v>44</v>
      </c>
      <c r="C2802" t="s">
        <v>2848</v>
      </c>
      <c r="D2802" t="s">
        <v>44</v>
      </c>
      <c r="E2802" t="s">
        <v>2848</v>
      </c>
      <c r="F2802" t="s">
        <v>44</v>
      </c>
      <c r="G2802" t="s">
        <v>2848</v>
      </c>
      <c r="H2802" t="s">
        <v>44</v>
      </c>
    </row>
    <row r="2803" spans="1:8" x14ac:dyDescent="0.35">
      <c r="A2803" t="s">
        <v>2849</v>
      </c>
      <c r="B2803" t="s">
        <v>51</v>
      </c>
      <c r="C2803" t="s">
        <v>2849</v>
      </c>
      <c r="D2803" t="s">
        <v>51</v>
      </c>
      <c r="E2803" t="s">
        <v>2849</v>
      </c>
      <c r="F2803" t="s">
        <v>51</v>
      </c>
      <c r="G2803" t="s">
        <v>2849</v>
      </c>
      <c r="H2803" t="s">
        <v>51</v>
      </c>
    </row>
    <row r="2804" spans="1:8" x14ac:dyDescent="0.35">
      <c r="A2804" t="s">
        <v>2850</v>
      </c>
      <c r="B2804" t="s">
        <v>47</v>
      </c>
      <c r="C2804" t="s">
        <v>2850</v>
      </c>
      <c r="D2804" t="s">
        <v>47</v>
      </c>
      <c r="E2804" t="s">
        <v>2850</v>
      </c>
      <c r="F2804" t="s">
        <v>47</v>
      </c>
      <c r="G2804" t="s">
        <v>2850</v>
      </c>
      <c r="H2804" t="s">
        <v>47</v>
      </c>
    </row>
    <row r="2805" spans="1:8" x14ac:dyDescent="0.35">
      <c r="A2805" t="s">
        <v>2851</v>
      </c>
      <c r="B2805" t="s">
        <v>44</v>
      </c>
      <c r="C2805" t="s">
        <v>2851</v>
      </c>
      <c r="D2805" t="s">
        <v>44</v>
      </c>
      <c r="E2805" t="s">
        <v>2851</v>
      </c>
      <c r="F2805" t="s">
        <v>44</v>
      </c>
      <c r="G2805" t="s">
        <v>2851</v>
      </c>
      <c r="H2805" t="s">
        <v>44</v>
      </c>
    </row>
    <row r="2806" spans="1:8" x14ac:dyDescent="0.35">
      <c r="A2806" t="s">
        <v>2852</v>
      </c>
      <c r="B2806" t="s">
        <v>47</v>
      </c>
      <c r="C2806" t="s">
        <v>2852</v>
      </c>
      <c r="D2806" t="s">
        <v>47</v>
      </c>
      <c r="E2806" t="s">
        <v>2852</v>
      </c>
      <c r="F2806" t="s">
        <v>47</v>
      </c>
      <c r="G2806" t="s">
        <v>2852</v>
      </c>
      <c r="H2806" t="s">
        <v>47</v>
      </c>
    </row>
    <row r="2807" spans="1:8" x14ac:dyDescent="0.35">
      <c r="A2807" t="s">
        <v>2853</v>
      </c>
      <c r="B2807" t="s">
        <v>53</v>
      </c>
      <c r="C2807" t="s">
        <v>2853</v>
      </c>
      <c r="D2807" t="s">
        <v>53</v>
      </c>
      <c r="E2807" t="s">
        <v>2853</v>
      </c>
      <c r="F2807" t="s">
        <v>53</v>
      </c>
      <c r="G2807" t="s">
        <v>2853</v>
      </c>
      <c r="H2807" t="s">
        <v>53</v>
      </c>
    </row>
    <row r="2808" spans="1:8" x14ac:dyDescent="0.35">
      <c r="A2808" t="s">
        <v>2854</v>
      </c>
      <c r="B2808" t="s">
        <v>51</v>
      </c>
      <c r="C2808" t="s">
        <v>2854</v>
      </c>
      <c r="D2808" t="s">
        <v>51</v>
      </c>
      <c r="E2808" t="s">
        <v>2854</v>
      </c>
      <c r="F2808" t="s">
        <v>51</v>
      </c>
      <c r="G2808" t="s">
        <v>2854</v>
      </c>
      <c r="H2808" t="s">
        <v>51</v>
      </c>
    </row>
    <row r="2809" spans="1:8" x14ac:dyDescent="0.35">
      <c r="A2809" t="s">
        <v>2855</v>
      </c>
      <c r="B2809" t="s">
        <v>44</v>
      </c>
      <c r="C2809" t="s">
        <v>2855</v>
      </c>
      <c r="D2809" t="s">
        <v>44</v>
      </c>
      <c r="E2809" t="s">
        <v>2855</v>
      </c>
      <c r="F2809" t="s">
        <v>44</v>
      </c>
      <c r="G2809" t="s">
        <v>2855</v>
      </c>
      <c r="H2809" t="s">
        <v>44</v>
      </c>
    </row>
    <row r="2810" spans="1:8" x14ac:dyDescent="0.35">
      <c r="A2810" t="s">
        <v>2856</v>
      </c>
      <c r="B2810" t="s">
        <v>51</v>
      </c>
      <c r="C2810" t="s">
        <v>2856</v>
      </c>
      <c r="D2810" t="s">
        <v>51</v>
      </c>
      <c r="E2810" t="s">
        <v>2856</v>
      </c>
      <c r="F2810" t="s">
        <v>51</v>
      </c>
      <c r="G2810" t="s">
        <v>2856</v>
      </c>
      <c r="H2810" t="s">
        <v>51</v>
      </c>
    </row>
    <row r="2811" spans="1:8" x14ac:dyDescent="0.35">
      <c r="A2811" t="s">
        <v>2857</v>
      </c>
      <c r="B2811" t="s">
        <v>51</v>
      </c>
      <c r="C2811" t="s">
        <v>2857</v>
      </c>
      <c r="D2811" t="s">
        <v>51</v>
      </c>
      <c r="E2811" t="s">
        <v>2857</v>
      </c>
      <c r="F2811" t="s">
        <v>51</v>
      </c>
      <c r="G2811" t="s">
        <v>2857</v>
      </c>
      <c r="H2811" t="s">
        <v>51</v>
      </c>
    </row>
    <row r="2812" spans="1:8" x14ac:dyDescent="0.35">
      <c r="A2812" t="s">
        <v>2858</v>
      </c>
      <c r="B2812" t="s">
        <v>57</v>
      </c>
      <c r="C2812" t="s">
        <v>2858</v>
      </c>
      <c r="D2812" t="s">
        <v>57</v>
      </c>
      <c r="E2812" t="s">
        <v>2858</v>
      </c>
      <c r="F2812" t="s">
        <v>57</v>
      </c>
      <c r="G2812" t="s">
        <v>2858</v>
      </c>
      <c r="H2812" t="s">
        <v>57</v>
      </c>
    </row>
    <row r="2813" spans="1:8" x14ac:dyDescent="0.35">
      <c r="A2813" t="s">
        <v>2859</v>
      </c>
      <c r="B2813" t="s">
        <v>53</v>
      </c>
      <c r="C2813" t="s">
        <v>2859</v>
      </c>
      <c r="D2813" t="s">
        <v>53</v>
      </c>
      <c r="E2813" t="s">
        <v>2859</v>
      </c>
      <c r="F2813" t="s">
        <v>53</v>
      </c>
      <c r="G2813" t="s">
        <v>2859</v>
      </c>
      <c r="H2813" t="s">
        <v>53</v>
      </c>
    </row>
    <row r="2814" spans="1:8" x14ac:dyDescent="0.35">
      <c r="A2814" t="s">
        <v>2860</v>
      </c>
      <c r="B2814" t="s">
        <v>44</v>
      </c>
      <c r="C2814" t="s">
        <v>2860</v>
      </c>
      <c r="D2814" t="s">
        <v>44</v>
      </c>
      <c r="E2814" t="s">
        <v>2860</v>
      </c>
      <c r="F2814" t="s">
        <v>44</v>
      </c>
      <c r="G2814" t="s">
        <v>2860</v>
      </c>
      <c r="H2814" t="s">
        <v>44</v>
      </c>
    </row>
    <row r="2815" spans="1:8" x14ac:dyDescent="0.35">
      <c r="A2815" t="s">
        <v>2861</v>
      </c>
      <c r="B2815" t="s">
        <v>44</v>
      </c>
      <c r="C2815" t="s">
        <v>2861</v>
      </c>
      <c r="D2815" t="s">
        <v>44</v>
      </c>
      <c r="E2815" t="s">
        <v>2861</v>
      </c>
      <c r="F2815" t="s">
        <v>44</v>
      </c>
      <c r="G2815" t="s">
        <v>2861</v>
      </c>
      <c r="H2815" t="s">
        <v>44</v>
      </c>
    </row>
    <row r="2816" spans="1:8" x14ac:dyDescent="0.35">
      <c r="A2816" t="s">
        <v>2862</v>
      </c>
      <c r="B2816" t="s">
        <v>51</v>
      </c>
      <c r="C2816" t="s">
        <v>2862</v>
      </c>
      <c r="D2816" t="s">
        <v>51</v>
      </c>
      <c r="E2816" t="s">
        <v>2862</v>
      </c>
      <c r="F2816" t="s">
        <v>51</v>
      </c>
      <c r="G2816" t="s">
        <v>2862</v>
      </c>
      <c r="H2816" t="s">
        <v>51</v>
      </c>
    </row>
    <row r="2817" spans="1:8" x14ac:dyDescent="0.35">
      <c r="A2817" t="s">
        <v>2863</v>
      </c>
      <c r="B2817" t="s">
        <v>51</v>
      </c>
      <c r="C2817" t="s">
        <v>2863</v>
      </c>
      <c r="D2817" t="s">
        <v>51</v>
      </c>
      <c r="E2817" t="s">
        <v>2863</v>
      </c>
      <c r="F2817" t="s">
        <v>51</v>
      </c>
      <c r="G2817" t="s">
        <v>2863</v>
      </c>
      <c r="H2817" t="s">
        <v>51</v>
      </c>
    </row>
    <row r="2818" spans="1:8" x14ac:dyDescent="0.35">
      <c r="A2818" t="s">
        <v>2864</v>
      </c>
      <c r="B2818" t="s">
        <v>44</v>
      </c>
      <c r="C2818" t="s">
        <v>2864</v>
      </c>
      <c r="D2818" t="s">
        <v>44</v>
      </c>
      <c r="E2818" t="s">
        <v>2864</v>
      </c>
      <c r="F2818" t="s">
        <v>44</v>
      </c>
      <c r="G2818" t="s">
        <v>2864</v>
      </c>
      <c r="H2818" t="s">
        <v>44</v>
      </c>
    </row>
    <row r="2819" spans="1:8" x14ac:dyDescent="0.35">
      <c r="A2819" t="s">
        <v>2865</v>
      </c>
      <c r="B2819" t="s">
        <v>44</v>
      </c>
      <c r="C2819" t="s">
        <v>2865</v>
      </c>
      <c r="D2819" t="s">
        <v>44</v>
      </c>
      <c r="E2819" t="s">
        <v>2865</v>
      </c>
      <c r="F2819" t="s">
        <v>44</v>
      </c>
      <c r="G2819" t="s">
        <v>2865</v>
      </c>
      <c r="H2819" t="s">
        <v>44</v>
      </c>
    </row>
    <row r="2820" spans="1:8" x14ac:dyDescent="0.35">
      <c r="A2820" t="s">
        <v>2866</v>
      </c>
      <c r="B2820" t="s">
        <v>44</v>
      </c>
      <c r="C2820" t="s">
        <v>2866</v>
      </c>
      <c r="D2820" t="s">
        <v>44</v>
      </c>
      <c r="E2820" t="s">
        <v>2866</v>
      </c>
      <c r="F2820" t="s">
        <v>44</v>
      </c>
      <c r="G2820" t="s">
        <v>2866</v>
      </c>
      <c r="H2820" t="s">
        <v>44</v>
      </c>
    </row>
    <row r="2821" spans="1:8" x14ac:dyDescent="0.35">
      <c r="A2821" t="s">
        <v>2867</v>
      </c>
      <c r="B2821" t="s">
        <v>47</v>
      </c>
      <c r="C2821" t="s">
        <v>2867</v>
      </c>
      <c r="D2821" t="s">
        <v>47</v>
      </c>
      <c r="E2821" t="s">
        <v>2867</v>
      </c>
      <c r="F2821" t="s">
        <v>47</v>
      </c>
      <c r="G2821" t="s">
        <v>2867</v>
      </c>
      <c r="H2821" t="s">
        <v>47</v>
      </c>
    </row>
    <row r="2822" spans="1:8" x14ac:dyDescent="0.35">
      <c r="A2822" t="s">
        <v>2868</v>
      </c>
      <c r="B2822" t="s">
        <v>53</v>
      </c>
      <c r="C2822" t="s">
        <v>2868</v>
      </c>
      <c r="D2822" t="s">
        <v>53</v>
      </c>
      <c r="E2822" t="s">
        <v>2868</v>
      </c>
      <c r="F2822" t="s">
        <v>53</v>
      </c>
      <c r="G2822" t="s">
        <v>2868</v>
      </c>
      <c r="H2822" t="s">
        <v>53</v>
      </c>
    </row>
    <row r="2823" spans="1:8" x14ac:dyDescent="0.35">
      <c r="A2823" t="s">
        <v>2869</v>
      </c>
      <c r="B2823" t="s">
        <v>44</v>
      </c>
      <c r="C2823" t="s">
        <v>2869</v>
      </c>
      <c r="D2823" t="s">
        <v>44</v>
      </c>
      <c r="E2823" t="s">
        <v>2869</v>
      </c>
      <c r="F2823" t="s">
        <v>44</v>
      </c>
      <c r="G2823" t="s">
        <v>2869</v>
      </c>
      <c r="H2823" t="s">
        <v>44</v>
      </c>
    </row>
    <row r="2824" spans="1:8" x14ac:dyDescent="0.35">
      <c r="A2824" t="s">
        <v>2870</v>
      </c>
      <c r="B2824" t="s">
        <v>44</v>
      </c>
      <c r="C2824" t="s">
        <v>2870</v>
      </c>
      <c r="D2824" t="s">
        <v>44</v>
      </c>
      <c r="E2824" t="s">
        <v>2870</v>
      </c>
      <c r="F2824" t="s">
        <v>44</v>
      </c>
      <c r="G2824" t="s">
        <v>2870</v>
      </c>
      <c r="H2824" t="s">
        <v>44</v>
      </c>
    </row>
    <row r="2825" spans="1:8" x14ac:dyDescent="0.35">
      <c r="A2825" t="s">
        <v>2871</v>
      </c>
      <c r="B2825" t="s">
        <v>44</v>
      </c>
      <c r="C2825" t="s">
        <v>2871</v>
      </c>
      <c r="D2825" t="s">
        <v>44</v>
      </c>
      <c r="E2825" t="s">
        <v>2871</v>
      </c>
      <c r="F2825" t="s">
        <v>44</v>
      </c>
      <c r="G2825" t="s">
        <v>2871</v>
      </c>
      <c r="H2825" t="s">
        <v>44</v>
      </c>
    </row>
    <row r="2826" spans="1:8" x14ac:dyDescent="0.35">
      <c r="A2826" t="s">
        <v>2872</v>
      </c>
      <c r="B2826" t="s">
        <v>44</v>
      </c>
      <c r="C2826" t="s">
        <v>2872</v>
      </c>
      <c r="D2826" t="s">
        <v>44</v>
      </c>
      <c r="E2826" t="s">
        <v>2872</v>
      </c>
      <c r="F2826" t="s">
        <v>44</v>
      </c>
      <c r="G2826" t="s">
        <v>2872</v>
      </c>
      <c r="H2826" t="s">
        <v>44</v>
      </c>
    </row>
    <row r="2827" spans="1:8" x14ac:dyDescent="0.35">
      <c r="A2827" t="s">
        <v>2873</v>
      </c>
      <c r="B2827" t="s">
        <v>44</v>
      </c>
      <c r="C2827" t="s">
        <v>2873</v>
      </c>
      <c r="D2827" t="s">
        <v>44</v>
      </c>
      <c r="E2827" t="s">
        <v>2873</v>
      </c>
      <c r="F2827" t="s">
        <v>44</v>
      </c>
      <c r="G2827" t="s">
        <v>2873</v>
      </c>
      <c r="H2827" t="s">
        <v>44</v>
      </c>
    </row>
    <row r="2828" spans="1:8" x14ac:dyDescent="0.35">
      <c r="A2828" t="s">
        <v>2874</v>
      </c>
      <c r="B2828" t="s">
        <v>47</v>
      </c>
      <c r="C2828" t="s">
        <v>2874</v>
      </c>
      <c r="D2828" t="s">
        <v>47</v>
      </c>
      <c r="E2828" t="s">
        <v>2874</v>
      </c>
      <c r="F2828" t="s">
        <v>47</v>
      </c>
      <c r="G2828" t="s">
        <v>2874</v>
      </c>
      <c r="H2828" t="s">
        <v>47</v>
      </c>
    </row>
    <row r="2829" spans="1:8" x14ac:dyDescent="0.35">
      <c r="A2829" t="s">
        <v>2875</v>
      </c>
      <c r="B2829" t="s">
        <v>53</v>
      </c>
      <c r="C2829" t="s">
        <v>2875</v>
      </c>
      <c r="D2829" t="s">
        <v>53</v>
      </c>
      <c r="E2829" t="s">
        <v>2875</v>
      </c>
      <c r="F2829" t="s">
        <v>53</v>
      </c>
      <c r="G2829" t="s">
        <v>2875</v>
      </c>
      <c r="H2829" t="s">
        <v>53</v>
      </c>
    </row>
    <row r="2830" spans="1:8" x14ac:dyDescent="0.35">
      <c r="A2830" t="s">
        <v>2876</v>
      </c>
      <c r="B2830" t="s">
        <v>44</v>
      </c>
      <c r="C2830" t="s">
        <v>2876</v>
      </c>
      <c r="D2830" t="s">
        <v>44</v>
      </c>
      <c r="E2830" t="s">
        <v>2876</v>
      </c>
      <c r="F2830" t="s">
        <v>44</v>
      </c>
      <c r="G2830" t="s">
        <v>2876</v>
      </c>
      <c r="H2830" t="s">
        <v>44</v>
      </c>
    </row>
    <row r="2831" spans="1:8" x14ac:dyDescent="0.35">
      <c r="A2831" t="s">
        <v>2877</v>
      </c>
      <c r="B2831" t="s">
        <v>47</v>
      </c>
      <c r="C2831" t="s">
        <v>2877</v>
      </c>
      <c r="D2831" t="s">
        <v>47</v>
      </c>
      <c r="E2831" t="s">
        <v>2877</v>
      </c>
      <c r="F2831" t="s">
        <v>47</v>
      </c>
      <c r="G2831" t="s">
        <v>2877</v>
      </c>
      <c r="H2831" t="s">
        <v>47</v>
      </c>
    </row>
    <row r="2832" spans="1:8" x14ac:dyDescent="0.35">
      <c r="A2832" t="s">
        <v>2878</v>
      </c>
      <c r="B2832" t="s">
        <v>51</v>
      </c>
      <c r="C2832" t="s">
        <v>2878</v>
      </c>
      <c r="D2832" t="s">
        <v>51</v>
      </c>
      <c r="E2832" t="s">
        <v>2878</v>
      </c>
      <c r="F2832" t="s">
        <v>51</v>
      </c>
      <c r="G2832" t="s">
        <v>2878</v>
      </c>
      <c r="H2832" t="s">
        <v>51</v>
      </c>
    </row>
    <row r="2833" spans="1:8" x14ac:dyDescent="0.35">
      <c r="A2833" t="s">
        <v>2879</v>
      </c>
      <c r="B2833" t="s">
        <v>47</v>
      </c>
      <c r="C2833" t="s">
        <v>2879</v>
      </c>
      <c r="D2833" t="s">
        <v>47</v>
      </c>
      <c r="E2833" t="s">
        <v>2879</v>
      </c>
      <c r="F2833" t="s">
        <v>47</v>
      </c>
      <c r="G2833" t="s">
        <v>2879</v>
      </c>
      <c r="H2833" t="s">
        <v>47</v>
      </c>
    </row>
    <row r="2834" spans="1:8" x14ac:dyDescent="0.35">
      <c r="A2834" t="s">
        <v>2880</v>
      </c>
      <c r="B2834" t="s">
        <v>47</v>
      </c>
      <c r="C2834" t="s">
        <v>2880</v>
      </c>
      <c r="D2834" t="s">
        <v>47</v>
      </c>
      <c r="E2834" t="s">
        <v>2880</v>
      </c>
      <c r="F2834" t="s">
        <v>47</v>
      </c>
      <c r="G2834" t="s">
        <v>2880</v>
      </c>
      <c r="H2834" t="s">
        <v>47</v>
      </c>
    </row>
    <row r="2835" spans="1:8" x14ac:dyDescent="0.35">
      <c r="A2835" t="s">
        <v>2881</v>
      </c>
      <c r="B2835" t="s">
        <v>57</v>
      </c>
      <c r="C2835" t="s">
        <v>2881</v>
      </c>
      <c r="D2835" t="s">
        <v>57</v>
      </c>
      <c r="E2835" t="s">
        <v>2881</v>
      </c>
      <c r="F2835" t="s">
        <v>57</v>
      </c>
      <c r="G2835" t="s">
        <v>2881</v>
      </c>
      <c r="H2835" t="s">
        <v>57</v>
      </c>
    </row>
    <row r="2836" spans="1:8" x14ac:dyDescent="0.35">
      <c r="A2836" t="s">
        <v>2882</v>
      </c>
      <c r="B2836" t="s">
        <v>53</v>
      </c>
      <c r="C2836" t="s">
        <v>2882</v>
      </c>
      <c r="D2836" t="s">
        <v>53</v>
      </c>
      <c r="E2836" t="s">
        <v>2882</v>
      </c>
      <c r="F2836" t="s">
        <v>53</v>
      </c>
      <c r="G2836" t="s">
        <v>2882</v>
      </c>
      <c r="H2836" t="s">
        <v>53</v>
      </c>
    </row>
    <row r="2837" spans="1:8" x14ac:dyDescent="0.35">
      <c r="A2837" t="s">
        <v>2883</v>
      </c>
      <c r="B2837" t="s">
        <v>47</v>
      </c>
      <c r="C2837" t="s">
        <v>2883</v>
      </c>
      <c r="D2837" t="s">
        <v>47</v>
      </c>
      <c r="E2837" t="s">
        <v>2883</v>
      </c>
      <c r="F2837" t="s">
        <v>47</v>
      </c>
      <c r="G2837" t="s">
        <v>2883</v>
      </c>
      <c r="H2837" t="s">
        <v>47</v>
      </c>
    </row>
    <row r="2838" spans="1:8" x14ac:dyDescent="0.35">
      <c r="A2838" t="s">
        <v>2884</v>
      </c>
      <c r="B2838" t="s">
        <v>47</v>
      </c>
      <c r="C2838" t="s">
        <v>2884</v>
      </c>
      <c r="D2838" t="s">
        <v>47</v>
      </c>
      <c r="E2838" t="s">
        <v>2884</v>
      </c>
      <c r="F2838" t="s">
        <v>47</v>
      </c>
      <c r="G2838" t="s">
        <v>2884</v>
      </c>
      <c r="H2838" t="s">
        <v>47</v>
      </c>
    </row>
    <row r="2839" spans="1:8" x14ac:dyDescent="0.35">
      <c r="A2839" t="s">
        <v>2885</v>
      </c>
      <c r="B2839" t="s">
        <v>47</v>
      </c>
      <c r="C2839" t="s">
        <v>2885</v>
      </c>
      <c r="D2839" t="s">
        <v>47</v>
      </c>
      <c r="E2839" t="s">
        <v>2885</v>
      </c>
      <c r="F2839" t="s">
        <v>47</v>
      </c>
      <c r="G2839" t="s">
        <v>2885</v>
      </c>
      <c r="H2839" t="s">
        <v>47</v>
      </c>
    </row>
    <row r="2840" spans="1:8" x14ac:dyDescent="0.35">
      <c r="A2840" t="s">
        <v>2886</v>
      </c>
      <c r="B2840" t="s">
        <v>51</v>
      </c>
      <c r="C2840" t="s">
        <v>2886</v>
      </c>
      <c r="D2840" t="s">
        <v>51</v>
      </c>
      <c r="E2840" t="s">
        <v>2886</v>
      </c>
      <c r="F2840" t="s">
        <v>51</v>
      </c>
      <c r="G2840" t="s">
        <v>2886</v>
      </c>
      <c r="H2840" t="s">
        <v>51</v>
      </c>
    </row>
    <row r="2841" spans="1:8" x14ac:dyDescent="0.35">
      <c r="A2841" t="s">
        <v>2887</v>
      </c>
      <c r="B2841" t="s">
        <v>47</v>
      </c>
      <c r="C2841" t="s">
        <v>2887</v>
      </c>
      <c r="D2841" t="s">
        <v>47</v>
      </c>
      <c r="E2841" t="s">
        <v>2887</v>
      </c>
      <c r="F2841" t="s">
        <v>47</v>
      </c>
      <c r="G2841" t="s">
        <v>2887</v>
      </c>
      <c r="H2841" t="s">
        <v>47</v>
      </c>
    </row>
    <row r="2842" spans="1:8" x14ac:dyDescent="0.35">
      <c r="A2842" t="s">
        <v>2888</v>
      </c>
      <c r="B2842" t="s">
        <v>44</v>
      </c>
      <c r="C2842" t="s">
        <v>2888</v>
      </c>
      <c r="D2842" t="s">
        <v>44</v>
      </c>
      <c r="E2842" t="s">
        <v>2888</v>
      </c>
      <c r="F2842" t="s">
        <v>44</v>
      </c>
      <c r="G2842" t="s">
        <v>2888</v>
      </c>
      <c r="H2842" t="s">
        <v>44</v>
      </c>
    </row>
    <row r="2843" spans="1:8" x14ac:dyDescent="0.35">
      <c r="A2843" t="s">
        <v>2889</v>
      </c>
      <c r="B2843" t="s">
        <v>47</v>
      </c>
      <c r="C2843" t="s">
        <v>2889</v>
      </c>
      <c r="D2843" t="s">
        <v>47</v>
      </c>
      <c r="E2843" t="s">
        <v>2889</v>
      </c>
      <c r="F2843" t="s">
        <v>47</v>
      </c>
      <c r="G2843" t="s">
        <v>2889</v>
      </c>
      <c r="H2843" t="s">
        <v>47</v>
      </c>
    </row>
    <row r="2844" spans="1:8" x14ac:dyDescent="0.35">
      <c r="A2844" t="s">
        <v>2890</v>
      </c>
      <c r="B2844" t="s">
        <v>53</v>
      </c>
      <c r="C2844" t="s">
        <v>2890</v>
      </c>
      <c r="D2844" t="s">
        <v>53</v>
      </c>
      <c r="E2844" t="s">
        <v>2890</v>
      </c>
      <c r="F2844" t="s">
        <v>53</v>
      </c>
      <c r="G2844" t="s">
        <v>2890</v>
      </c>
      <c r="H2844" t="s">
        <v>53</v>
      </c>
    </row>
    <row r="2845" spans="1:8" x14ac:dyDescent="0.35">
      <c r="A2845" t="s">
        <v>2891</v>
      </c>
      <c r="B2845" t="s">
        <v>47</v>
      </c>
      <c r="C2845" t="s">
        <v>2891</v>
      </c>
      <c r="D2845" t="s">
        <v>47</v>
      </c>
      <c r="E2845" t="s">
        <v>2891</v>
      </c>
      <c r="F2845" t="s">
        <v>47</v>
      </c>
      <c r="G2845" t="s">
        <v>2891</v>
      </c>
      <c r="H2845" t="s">
        <v>47</v>
      </c>
    </row>
    <row r="2846" spans="1:8" x14ac:dyDescent="0.35">
      <c r="A2846" t="s">
        <v>2892</v>
      </c>
      <c r="B2846" t="s">
        <v>44</v>
      </c>
      <c r="C2846" t="s">
        <v>2892</v>
      </c>
      <c r="D2846" t="s">
        <v>44</v>
      </c>
      <c r="E2846" t="s">
        <v>2892</v>
      </c>
      <c r="F2846" t="s">
        <v>44</v>
      </c>
      <c r="G2846" t="s">
        <v>2892</v>
      </c>
      <c r="H2846" t="s">
        <v>44</v>
      </c>
    </row>
    <row r="2847" spans="1:8" x14ac:dyDescent="0.35">
      <c r="A2847" t="s">
        <v>2893</v>
      </c>
      <c r="B2847" t="s">
        <v>44</v>
      </c>
      <c r="C2847" t="s">
        <v>2893</v>
      </c>
      <c r="D2847" t="s">
        <v>44</v>
      </c>
      <c r="E2847" t="s">
        <v>2893</v>
      </c>
      <c r="F2847" t="s">
        <v>44</v>
      </c>
      <c r="G2847" t="s">
        <v>2893</v>
      </c>
      <c r="H2847" t="s">
        <v>44</v>
      </c>
    </row>
    <row r="2848" spans="1:8" x14ac:dyDescent="0.35">
      <c r="A2848" t="s">
        <v>2894</v>
      </c>
      <c r="B2848" t="s">
        <v>47</v>
      </c>
      <c r="C2848" t="s">
        <v>2894</v>
      </c>
      <c r="D2848" t="s">
        <v>47</v>
      </c>
      <c r="E2848" t="s">
        <v>2894</v>
      </c>
      <c r="F2848" t="s">
        <v>47</v>
      </c>
      <c r="G2848" t="s">
        <v>2894</v>
      </c>
      <c r="H2848" t="s">
        <v>47</v>
      </c>
    </row>
    <row r="2849" spans="1:8" x14ac:dyDescent="0.35">
      <c r="A2849" t="s">
        <v>2895</v>
      </c>
      <c r="B2849" t="s">
        <v>44</v>
      </c>
      <c r="C2849" t="s">
        <v>2895</v>
      </c>
      <c r="D2849" t="s">
        <v>44</v>
      </c>
      <c r="E2849" t="s">
        <v>2895</v>
      </c>
      <c r="F2849" t="s">
        <v>44</v>
      </c>
      <c r="G2849" t="s">
        <v>2895</v>
      </c>
      <c r="H2849" t="s">
        <v>44</v>
      </c>
    </row>
    <row r="2850" spans="1:8" x14ac:dyDescent="0.35">
      <c r="A2850" t="s">
        <v>2896</v>
      </c>
      <c r="B2850" t="s">
        <v>51</v>
      </c>
      <c r="C2850" t="s">
        <v>2896</v>
      </c>
      <c r="D2850" t="s">
        <v>51</v>
      </c>
      <c r="E2850" t="s">
        <v>2896</v>
      </c>
      <c r="F2850" t="s">
        <v>51</v>
      </c>
      <c r="G2850" t="s">
        <v>2896</v>
      </c>
      <c r="H2850" t="s">
        <v>51</v>
      </c>
    </row>
    <row r="2851" spans="1:8" x14ac:dyDescent="0.35">
      <c r="A2851" t="s">
        <v>2897</v>
      </c>
      <c r="B2851" t="s">
        <v>51</v>
      </c>
      <c r="C2851" t="s">
        <v>2897</v>
      </c>
      <c r="D2851" t="s">
        <v>51</v>
      </c>
      <c r="E2851" t="s">
        <v>2897</v>
      </c>
      <c r="F2851" t="s">
        <v>51</v>
      </c>
      <c r="G2851" t="s">
        <v>2897</v>
      </c>
      <c r="H2851" t="s">
        <v>51</v>
      </c>
    </row>
    <row r="2852" spans="1:8" x14ac:dyDescent="0.35">
      <c r="A2852" t="s">
        <v>2898</v>
      </c>
      <c r="B2852" t="s">
        <v>44</v>
      </c>
      <c r="C2852" t="s">
        <v>2898</v>
      </c>
      <c r="D2852" t="s">
        <v>44</v>
      </c>
      <c r="E2852" t="s">
        <v>2898</v>
      </c>
      <c r="F2852" t="s">
        <v>44</v>
      </c>
      <c r="G2852" t="s">
        <v>2898</v>
      </c>
      <c r="H2852" t="s">
        <v>44</v>
      </c>
    </row>
    <row r="2853" spans="1:8" x14ac:dyDescent="0.35">
      <c r="A2853" t="s">
        <v>2899</v>
      </c>
      <c r="B2853" t="s">
        <v>44</v>
      </c>
      <c r="C2853" t="s">
        <v>2899</v>
      </c>
      <c r="D2853" t="s">
        <v>44</v>
      </c>
      <c r="E2853" t="s">
        <v>2899</v>
      </c>
      <c r="F2853" t="s">
        <v>44</v>
      </c>
      <c r="G2853" t="s">
        <v>2899</v>
      </c>
      <c r="H2853" t="s">
        <v>44</v>
      </c>
    </row>
    <row r="2854" spans="1:8" x14ac:dyDescent="0.35">
      <c r="A2854" t="s">
        <v>2900</v>
      </c>
      <c r="B2854" t="s">
        <v>51</v>
      </c>
      <c r="C2854" t="s">
        <v>2900</v>
      </c>
      <c r="D2854" t="s">
        <v>51</v>
      </c>
      <c r="E2854" t="s">
        <v>2900</v>
      </c>
      <c r="F2854" t="s">
        <v>51</v>
      </c>
      <c r="G2854" t="s">
        <v>2900</v>
      </c>
      <c r="H2854" t="s">
        <v>51</v>
      </c>
    </row>
    <row r="2855" spans="1:8" x14ac:dyDescent="0.35">
      <c r="A2855" t="s">
        <v>2901</v>
      </c>
      <c r="B2855" t="s">
        <v>47</v>
      </c>
      <c r="C2855" t="s">
        <v>2901</v>
      </c>
      <c r="D2855" t="s">
        <v>47</v>
      </c>
      <c r="E2855" t="s">
        <v>2901</v>
      </c>
      <c r="F2855" t="s">
        <v>47</v>
      </c>
      <c r="G2855" t="s">
        <v>2901</v>
      </c>
      <c r="H2855" t="s">
        <v>47</v>
      </c>
    </row>
    <row r="2856" spans="1:8" x14ac:dyDescent="0.35">
      <c r="A2856" t="s">
        <v>2902</v>
      </c>
      <c r="B2856" t="s">
        <v>51</v>
      </c>
      <c r="C2856" t="s">
        <v>2902</v>
      </c>
      <c r="D2856" t="s">
        <v>51</v>
      </c>
      <c r="E2856" t="s">
        <v>2902</v>
      </c>
      <c r="F2856" t="s">
        <v>51</v>
      </c>
      <c r="G2856" t="s">
        <v>2902</v>
      </c>
      <c r="H2856" t="s">
        <v>51</v>
      </c>
    </row>
    <row r="2857" spans="1:8" x14ac:dyDescent="0.35">
      <c r="A2857" t="s">
        <v>2903</v>
      </c>
      <c r="B2857" t="s">
        <v>44</v>
      </c>
      <c r="C2857" t="s">
        <v>2903</v>
      </c>
      <c r="D2857" t="s">
        <v>44</v>
      </c>
      <c r="E2857" t="s">
        <v>2903</v>
      </c>
      <c r="F2857" t="s">
        <v>44</v>
      </c>
      <c r="G2857" t="s">
        <v>2903</v>
      </c>
      <c r="H2857" t="s">
        <v>44</v>
      </c>
    </row>
    <row r="2858" spans="1:8" x14ac:dyDescent="0.35">
      <c r="A2858" t="s">
        <v>2904</v>
      </c>
      <c r="B2858" t="s">
        <v>44</v>
      </c>
      <c r="C2858" t="s">
        <v>2904</v>
      </c>
      <c r="D2858" t="s">
        <v>44</v>
      </c>
      <c r="E2858" t="s">
        <v>2904</v>
      </c>
      <c r="F2858" t="s">
        <v>44</v>
      </c>
      <c r="G2858" t="s">
        <v>2904</v>
      </c>
      <c r="H2858" t="s">
        <v>44</v>
      </c>
    </row>
    <row r="2859" spans="1:8" x14ac:dyDescent="0.35">
      <c r="A2859" t="s">
        <v>2905</v>
      </c>
      <c r="B2859" t="s">
        <v>47</v>
      </c>
      <c r="C2859" t="s">
        <v>2905</v>
      </c>
      <c r="D2859" t="s">
        <v>47</v>
      </c>
      <c r="E2859" t="s">
        <v>2905</v>
      </c>
      <c r="F2859" t="s">
        <v>47</v>
      </c>
      <c r="G2859" t="s">
        <v>2905</v>
      </c>
      <c r="H2859" t="s">
        <v>47</v>
      </c>
    </row>
    <row r="2860" spans="1:8" x14ac:dyDescent="0.35">
      <c r="A2860" t="s">
        <v>2906</v>
      </c>
      <c r="B2860" t="s">
        <v>47</v>
      </c>
      <c r="C2860" t="s">
        <v>2906</v>
      </c>
      <c r="D2860" t="s">
        <v>47</v>
      </c>
      <c r="E2860" t="s">
        <v>2906</v>
      </c>
      <c r="F2860" t="s">
        <v>47</v>
      </c>
      <c r="G2860" t="s">
        <v>2906</v>
      </c>
      <c r="H2860" t="s">
        <v>47</v>
      </c>
    </row>
    <row r="2861" spans="1:8" x14ac:dyDescent="0.35">
      <c r="A2861" t="s">
        <v>2907</v>
      </c>
      <c r="B2861" t="s">
        <v>53</v>
      </c>
      <c r="C2861" t="s">
        <v>2907</v>
      </c>
      <c r="D2861" t="s">
        <v>53</v>
      </c>
      <c r="E2861" t="s">
        <v>2907</v>
      </c>
      <c r="F2861" t="s">
        <v>53</v>
      </c>
      <c r="G2861" t="s">
        <v>2907</v>
      </c>
      <c r="H2861" t="s">
        <v>53</v>
      </c>
    </row>
    <row r="2862" spans="1:8" x14ac:dyDescent="0.35">
      <c r="A2862" t="s">
        <v>2908</v>
      </c>
      <c r="B2862" t="s">
        <v>47</v>
      </c>
      <c r="C2862" t="s">
        <v>2908</v>
      </c>
      <c r="D2862" t="s">
        <v>47</v>
      </c>
      <c r="E2862" t="s">
        <v>2908</v>
      </c>
      <c r="F2862" t="s">
        <v>47</v>
      </c>
      <c r="G2862" t="s">
        <v>2908</v>
      </c>
      <c r="H2862" t="s">
        <v>47</v>
      </c>
    </row>
    <row r="2863" spans="1:8" x14ac:dyDescent="0.35">
      <c r="A2863" t="s">
        <v>2909</v>
      </c>
      <c r="B2863" t="s">
        <v>44</v>
      </c>
      <c r="C2863" t="s">
        <v>2909</v>
      </c>
      <c r="D2863" t="s">
        <v>44</v>
      </c>
      <c r="E2863" t="s">
        <v>2909</v>
      </c>
      <c r="F2863" t="s">
        <v>44</v>
      </c>
      <c r="G2863" t="s">
        <v>2909</v>
      </c>
      <c r="H2863" t="s">
        <v>44</v>
      </c>
    </row>
    <row r="2864" spans="1:8" x14ac:dyDescent="0.35">
      <c r="A2864" t="s">
        <v>2910</v>
      </c>
      <c r="B2864" t="s">
        <v>44</v>
      </c>
      <c r="C2864" t="s">
        <v>2910</v>
      </c>
      <c r="D2864" t="s">
        <v>44</v>
      </c>
      <c r="E2864" t="s">
        <v>2910</v>
      </c>
      <c r="F2864" t="s">
        <v>44</v>
      </c>
      <c r="G2864" t="s">
        <v>2910</v>
      </c>
      <c r="H2864" t="s">
        <v>44</v>
      </c>
    </row>
    <row r="2865" spans="1:8" x14ac:dyDescent="0.35">
      <c r="A2865" t="s">
        <v>2911</v>
      </c>
      <c r="B2865" t="s">
        <v>51</v>
      </c>
      <c r="C2865" t="s">
        <v>2911</v>
      </c>
      <c r="D2865" t="s">
        <v>51</v>
      </c>
      <c r="E2865" t="s">
        <v>2911</v>
      </c>
      <c r="F2865" t="s">
        <v>51</v>
      </c>
      <c r="G2865" t="s">
        <v>2911</v>
      </c>
      <c r="H2865" t="s">
        <v>51</v>
      </c>
    </row>
    <row r="2866" spans="1:8" x14ac:dyDescent="0.35">
      <c r="A2866" t="s">
        <v>2912</v>
      </c>
      <c r="B2866" t="s">
        <v>47</v>
      </c>
      <c r="C2866" t="s">
        <v>2912</v>
      </c>
      <c r="D2866" t="s">
        <v>47</v>
      </c>
      <c r="E2866" t="s">
        <v>2912</v>
      </c>
      <c r="F2866" t="s">
        <v>47</v>
      </c>
      <c r="G2866" t="s">
        <v>2912</v>
      </c>
      <c r="H2866" t="s">
        <v>47</v>
      </c>
    </row>
    <row r="2867" spans="1:8" x14ac:dyDescent="0.35">
      <c r="A2867" t="s">
        <v>2913</v>
      </c>
      <c r="B2867" t="s">
        <v>47</v>
      </c>
      <c r="C2867" t="s">
        <v>2913</v>
      </c>
      <c r="D2867" t="s">
        <v>47</v>
      </c>
      <c r="E2867" t="s">
        <v>2913</v>
      </c>
      <c r="F2867" t="s">
        <v>47</v>
      </c>
      <c r="G2867" t="s">
        <v>2913</v>
      </c>
      <c r="H2867" t="s">
        <v>47</v>
      </c>
    </row>
    <row r="2868" spans="1:8" x14ac:dyDescent="0.35">
      <c r="A2868" t="s">
        <v>2914</v>
      </c>
      <c r="B2868" t="s">
        <v>51</v>
      </c>
      <c r="C2868" t="s">
        <v>2914</v>
      </c>
      <c r="D2868" t="s">
        <v>51</v>
      </c>
      <c r="E2868" t="s">
        <v>2914</v>
      </c>
      <c r="F2868" t="s">
        <v>51</v>
      </c>
      <c r="G2868" t="s">
        <v>2914</v>
      </c>
      <c r="H2868" t="s">
        <v>51</v>
      </c>
    </row>
    <row r="2869" spans="1:8" x14ac:dyDescent="0.35">
      <c r="A2869" t="s">
        <v>2915</v>
      </c>
      <c r="B2869" t="s">
        <v>51</v>
      </c>
      <c r="C2869" t="s">
        <v>2915</v>
      </c>
      <c r="D2869" t="s">
        <v>51</v>
      </c>
      <c r="E2869" t="s">
        <v>2915</v>
      </c>
      <c r="F2869" t="s">
        <v>51</v>
      </c>
      <c r="G2869" t="s">
        <v>2915</v>
      </c>
      <c r="H2869" t="s">
        <v>51</v>
      </c>
    </row>
    <row r="2870" spans="1:8" x14ac:dyDescent="0.35">
      <c r="A2870" t="s">
        <v>2916</v>
      </c>
      <c r="B2870" t="s">
        <v>47</v>
      </c>
      <c r="C2870" t="s">
        <v>2916</v>
      </c>
      <c r="D2870" t="s">
        <v>47</v>
      </c>
      <c r="E2870" t="s">
        <v>2916</v>
      </c>
      <c r="F2870" t="s">
        <v>47</v>
      </c>
      <c r="G2870" t="s">
        <v>2916</v>
      </c>
      <c r="H2870" t="s">
        <v>47</v>
      </c>
    </row>
    <row r="2871" spans="1:8" x14ac:dyDescent="0.35">
      <c r="A2871" t="s">
        <v>2917</v>
      </c>
      <c r="B2871" t="s">
        <v>44</v>
      </c>
      <c r="C2871" t="s">
        <v>2917</v>
      </c>
      <c r="D2871" t="s">
        <v>44</v>
      </c>
      <c r="E2871" t="s">
        <v>2917</v>
      </c>
      <c r="F2871" t="s">
        <v>44</v>
      </c>
      <c r="G2871" t="s">
        <v>2917</v>
      </c>
      <c r="H2871" t="s">
        <v>44</v>
      </c>
    </row>
    <row r="2872" spans="1:8" x14ac:dyDescent="0.35">
      <c r="A2872" t="s">
        <v>2918</v>
      </c>
      <c r="B2872" t="s">
        <v>44</v>
      </c>
      <c r="C2872" t="s">
        <v>2918</v>
      </c>
      <c r="D2872" t="s">
        <v>44</v>
      </c>
      <c r="E2872" t="s">
        <v>2918</v>
      </c>
      <c r="F2872" t="s">
        <v>44</v>
      </c>
      <c r="G2872" t="s">
        <v>2918</v>
      </c>
      <c r="H2872" t="s">
        <v>44</v>
      </c>
    </row>
    <row r="2873" spans="1:8" x14ac:dyDescent="0.35">
      <c r="A2873" t="s">
        <v>2919</v>
      </c>
      <c r="B2873" t="s">
        <v>57</v>
      </c>
      <c r="C2873" t="s">
        <v>2919</v>
      </c>
      <c r="D2873" t="s">
        <v>57</v>
      </c>
      <c r="E2873" t="s">
        <v>2919</v>
      </c>
      <c r="F2873" t="s">
        <v>57</v>
      </c>
      <c r="G2873" t="s">
        <v>2919</v>
      </c>
      <c r="H2873" t="s">
        <v>57</v>
      </c>
    </row>
    <row r="2874" spans="1:8" x14ac:dyDescent="0.35">
      <c r="A2874" t="s">
        <v>2920</v>
      </c>
      <c r="B2874" t="s">
        <v>47</v>
      </c>
      <c r="C2874" t="s">
        <v>2920</v>
      </c>
      <c r="D2874" t="s">
        <v>47</v>
      </c>
      <c r="E2874" t="s">
        <v>2920</v>
      </c>
      <c r="F2874" t="s">
        <v>47</v>
      </c>
      <c r="G2874" t="s">
        <v>2920</v>
      </c>
      <c r="H2874" t="s">
        <v>47</v>
      </c>
    </row>
    <row r="2875" spans="1:8" x14ac:dyDescent="0.35">
      <c r="A2875" t="s">
        <v>2921</v>
      </c>
      <c r="B2875" t="s">
        <v>47</v>
      </c>
      <c r="C2875" t="s">
        <v>2921</v>
      </c>
      <c r="D2875" t="s">
        <v>47</v>
      </c>
      <c r="E2875" t="s">
        <v>2921</v>
      </c>
      <c r="F2875" t="s">
        <v>47</v>
      </c>
      <c r="G2875" t="s">
        <v>2921</v>
      </c>
      <c r="H2875" t="s">
        <v>47</v>
      </c>
    </row>
    <row r="2876" spans="1:8" x14ac:dyDescent="0.35">
      <c r="A2876" t="s">
        <v>2922</v>
      </c>
      <c r="B2876" t="s">
        <v>51</v>
      </c>
      <c r="C2876" t="s">
        <v>2922</v>
      </c>
      <c r="D2876" t="s">
        <v>51</v>
      </c>
      <c r="E2876" t="s">
        <v>2922</v>
      </c>
      <c r="F2876" t="s">
        <v>51</v>
      </c>
      <c r="G2876" t="s">
        <v>2922</v>
      </c>
      <c r="H2876" t="s">
        <v>51</v>
      </c>
    </row>
    <row r="2877" spans="1:8" x14ac:dyDescent="0.35">
      <c r="A2877" t="s">
        <v>2923</v>
      </c>
      <c r="B2877" t="s">
        <v>51</v>
      </c>
      <c r="C2877" t="s">
        <v>2923</v>
      </c>
      <c r="D2877" t="s">
        <v>51</v>
      </c>
      <c r="E2877" t="s">
        <v>2923</v>
      </c>
      <c r="F2877" t="s">
        <v>51</v>
      </c>
      <c r="G2877" t="s">
        <v>2923</v>
      </c>
      <c r="H2877" t="s">
        <v>51</v>
      </c>
    </row>
    <row r="2878" spans="1:8" x14ac:dyDescent="0.35">
      <c r="A2878" t="s">
        <v>2924</v>
      </c>
      <c r="B2878" t="s">
        <v>51</v>
      </c>
      <c r="C2878" t="s">
        <v>2924</v>
      </c>
      <c r="D2878" t="s">
        <v>51</v>
      </c>
      <c r="E2878" t="s">
        <v>2924</v>
      </c>
      <c r="F2878" t="s">
        <v>51</v>
      </c>
      <c r="G2878" t="s">
        <v>2924</v>
      </c>
      <c r="H2878" t="s">
        <v>51</v>
      </c>
    </row>
    <row r="2879" spans="1:8" x14ac:dyDescent="0.35">
      <c r="A2879" t="s">
        <v>2925</v>
      </c>
      <c r="B2879" t="s">
        <v>44</v>
      </c>
      <c r="C2879" t="s">
        <v>2925</v>
      </c>
      <c r="D2879" t="s">
        <v>44</v>
      </c>
      <c r="E2879" t="s">
        <v>2925</v>
      </c>
      <c r="F2879" t="s">
        <v>44</v>
      </c>
      <c r="G2879" t="s">
        <v>2925</v>
      </c>
      <c r="H2879" t="s">
        <v>44</v>
      </c>
    </row>
    <row r="2880" spans="1:8" x14ac:dyDescent="0.35">
      <c r="A2880" t="s">
        <v>2926</v>
      </c>
      <c r="B2880" t="s">
        <v>53</v>
      </c>
      <c r="C2880" t="s">
        <v>2926</v>
      </c>
      <c r="D2880" t="s">
        <v>53</v>
      </c>
      <c r="E2880" t="s">
        <v>2926</v>
      </c>
      <c r="F2880" t="s">
        <v>53</v>
      </c>
      <c r="G2880" t="s">
        <v>2926</v>
      </c>
      <c r="H2880" t="s">
        <v>53</v>
      </c>
    </row>
    <row r="2881" spans="1:8" x14ac:dyDescent="0.35">
      <c r="A2881" t="s">
        <v>2927</v>
      </c>
      <c r="B2881" t="s">
        <v>51</v>
      </c>
      <c r="C2881" t="s">
        <v>2927</v>
      </c>
      <c r="D2881" t="s">
        <v>51</v>
      </c>
      <c r="E2881" t="s">
        <v>2927</v>
      </c>
      <c r="F2881" t="s">
        <v>51</v>
      </c>
      <c r="G2881" t="s">
        <v>2927</v>
      </c>
      <c r="H2881" t="s">
        <v>51</v>
      </c>
    </row>
    <row r="2882" spans="1:8" x14ac:dyDescent="0.35">
      <c r="A2882" t="s">
        <v>2928</v>
      </c>
      <c r="B2882" t="s">
        <v>44</v>
      </c>
      <c r="C2882" t="s">
        <v>2928</v>
      </c>
      <c r="D2882" t="s">
        <v>44</v>
      </c>
      <c r="E2882" t="s">
        <v>2928</v>
      </c>
      <c r="F2882" t="s">
        <v>44</v>
      </c>
      <c r="G2882" t="s">
        <v>2928</v>
      </c>
      <c r="H2882" t="s">
        <v>44</v>
      </c>
    </row>
    <row r="2883" spans="1:8" x14ac:dyDescent="0.35">
      <c r="A2883" t="s">
        <v>2929</v>
      </c>
      <c r="B2883" t="s">
        <v>47</v>
      </c>
      <c r="C2883" t="s">
        <v>2929</v>
      </c>
      <c r="D2883" t="s">
        <v>47</v>
      </c>
      <c r="E2883" t="s">
        <v>2929</v>
      </c>
      <c r="F2883" t="s">
        <v>47</v>
      </c>
      <c r="G2883" t="s">
        <v>2929</v>
      </c>
      <c r="H2883" t="s">
        <v>47</v>
      </c>
    </row>
    <row r="2884" spans="1:8" x14ac:dyDescent="0.35">
      <c r="A2884" t="s">
        <v>2930</v>
      </c>
      <c r="B2884" t="s">
        <v>51</v>
      </c>
      <c r="C2884" t="s">
        <v>2930</v>
      </c>
      <c r="D2884" t="s">
        <v>51</v>
      </c>
      <c r="E2884" t="s">
        <v>2930</v>
      </c>
      <c r="F2884" t="s">
        <v>51</v>
      </c>
      <c r="G2884" t="s">
        <v>2930</v>
      </c>
      <c r="H2884" t="s">
        <v>51</v>
      </c>
    </row>
    <row r="2885" spans="1:8" x14ac:dyDescent="0.35">
      <c r="A2885" t="s">
        <v>2931</v>
      </c>
      <c r="B2885" t="s">
        <v>53</v>
      </c>
      <c r="C2885" t="s">
        <v>2931</v>
      </c>
      <c r="D2885" t="s">
        <v>53</v>
      </c>
      <c r="E2885" t="s">
        <v>2931</v>
      </c>
      <c r="F2885" t="s">
        <v>53</v>
      </c>
      <c r="G2885" t="s">
        <v>2931</v>
      </c>
      <c r="H2885" t="s">
        <v>53</v>
      </c>
    </row>
    <row r="2886" spans="1:8" x14ac:dyDescent="0.35">
      <c r="A2886" t="s">
        <v>2932</v>
      </c>
      <c r="B2886" t="s">
        <v>53</v>
      </c>
      <c r="C2886" t="s">
        <v>2932</v>
      </c>
      <c r="D2886" t="s">
        <v>53</v>
      </c>
      <c r="E2886" t="s">
        <v>2932</v>
      </c>
      <c r="F2886" t="s">
        <v>53</v>
      </c>
      <c r="G2886" t="s">
        <v>2932</v>
      </c>
      <c r="H2886" t="s">
        <v>53</v>
      </c>
    </row>
    <row r="2887" spans="1:8" x14ac:dyDescent="0.35">
      <c r="A2887" t="s">
        <v>2933</v>
      </c>
      <c r="B2887" t="s">
        <v>51</v>
      </c>
      <c r="C2887" t="s">
        <v>2933</v>
      </c>
      <c r="D2887" t="s">
        <v>51</v>
      </c>
      <c r="E2887" t="s">
        <v>2933</v>
      </c>
      <c r="F2887" t="s">
        <v>51</v>
      </c>
      <c r="G2887" t="s">
        <v>2933</v>
      </c>
      <c r="H2887" t="s">
        <v>51</v>
      </c>
    </row>
    <row r="2888" spans="1:8" x14ac:dyDescent="0.35">
      <c r="A2888" t="s">
        <v>2934</v>
      </c>
      <c r="B2888" t="s">
        <v>47</v>
      </c>
      <c r="C2888" t="s">
        <v>2934</v>
      </c>
      <c r="D2888" t="s">
        <v>47</v>
      </c>
      <c r="E2888" t="s">
        <v>2934</v>
      </c>
      <c r="F2888" t="s">
        <v>47</v>
      </c>
      <c r="G2888" t="s">
        <v>2934</v>
      </c>
      <c r="H2888" t="s">
        <v>47</v>
      </c>
    </row>
    <row r="2889" spans="1:8" x14ac:dyDescent="0.35">
      <c r="A2889" t="s">
        <v>2935</v>
      </c>
      <c r="B2889" t="s">
        <v>47</v>
      </c>
      <c r="C2889" t="s">
        <v>2935</v>
      </c>
      <c r="D2889" t="s">
        <v>47</v>
      </c>
      <c r="E2889" t="s">
        <v>2935</v>
      </c>
      <c r="F2889" t="s">
        <v>47</v>
      </c>
      <c r="G2889" t="s">
        <v>2935</v>
      </c>
      <c r="H2889" t="s">
        <v>47</v>
      </c>
    </row>
    <row r="2890" spans="1:8" x14ac:dyDescent="0.35">
      <c r="A2890" t="s">
        <v>2936</v>
      </c>
      <c r="B2890" t="s">
        <v>53</v>
      </c>
      <c r="C2890" t="s">
        <v>2936</v>
      </c>
      <c r="D2890" t="s">
        <v>53</v>
      </c>
      <c r="E2890" t="s">
        <v>2936</v>
      </c>
      <c r="F2890" t="s">
        <v>53</v>
      </c>
      <c r="G2890" t="s">
        <v>2936</v>
      </c>
      <c r="H2890" t="s">
        <v>53</v>
      </c>
    </row>
    <row r="2891" spans="1:8" x14ac:dyDescent="0.35">
      <c r="A2891" t="s">
        <v>2937</v>
      </c>
      <c r="B2891" t="s">
        <v>47</v>
      </c>
      <c r="C2891" t="s">
        <v>2937</v>
      </c>
      <c r="D2891" t="s">
        <v>47</v>
      </c>
      <c r="E2891" t="s">
        <v>2937</v>
      </c>
      <c r="F2891" t="s">
        <v>47</v>
      </c>
      <c r="G2891" t="s">
        <v>2937</v>
      </c>
      <c r="H2891" t="s">
        <v>47</v>
      </c>
    </row>
    <row r="2892" spans="1:8" x14ac:dyDescent="0.35">
      <c r="A2892" t="s">
        <v>2938</v>
      </c>
      <c r="B2892" t="s">
        <v>51</v>
      </c>
      <c r="C2892" t="s">
        <v>2938</v>
      </c>
      <c r="D2892" t="s">
        <v>51</v>
      </c>
      <c r="E2892" t="s">
        <v>2938</v>
      </c>
      <c r="F2892" t="s">
        <v>51</v>
      </c>
      <c r="G2892" t="s">
        <v>2938</v>
      </c>
      <c r="H2892" t="s">
        <v>51</v>
      </c>
    </row>
    <row r="2893" spans="1:8" x14ac:dyDescent="0.35">
      <c r="A2893" t="s">
        <v>2939</v>
      </c>
      <c r="B2893" t="s">
        <v>57</v>
      </c>
      <c r="C2893" t="s">
        <v>2939</v>
      </c>
      <c r="D2893" t="s">
        <v>57</v>
      </c>
      <c r="E2893" t="s">
        <v>2939</v>
      </c>
      <c r="F2893" t="s">
        <v>57</v>
      </c>
      <c r="G2893" t="s">
        <v>2939</v>
      </c>
      <c r="H2893" t="s">
        <v>57</v>
      </c>
    </row>
    <row r="2894" spans="1:8" x14ac:dyDescent="0.35">
      <c r="A2894" t="s">
        <v>2940</v>
      </c>
      <c r="B2894" t="s">
        <v>44</v>
      </c>
      <c r="C2894" t="s">
        <v>2940</v>
      </c>
      <c r="D2894" t="s">
        <v>44</v>
      </c>
      <c r="E2894" t="s">
        <v>2940</v>
      </c>
      <c r="F2894" t="s">
        <v>44</v>
      </c>
      <c r="G2894" t="s">
        <v>2940</v>
      </c>
      <c r="H2894" t="s">
        <v>44</v>
      </c>
    </row>
    <row r="2895" spans="1:8" x14ac:dyDescent="0.35">
      <c r="A2895" t="s">
        <v>2941</v>
      </c>
      <c r="B2895" t="s">
        <v>44</v>
      </c>
      <c r="C2895" t="s">
        <v>2941</v>
      </c>
      <c r="D2895" t="s">
        <v>44</v>
      </c>
      <c r="E2895" t="s">
        <v>2941</v>
      </c>
      <c r="F2895" t="s">
        <v>44</v>
      </c>
      <c r="G2895" t="s">
        <v>2941</v>
      </c>
      <c r="H2895" t="s">
        <v>44</v>
      </c>
    </row>
    <row r="2896" spans="1:8" x14ac:dyDescent="0.35">
      <c r="A2896" t="s">
        <v>2942</v>
      </c>
      <c r="B2896" t="s">
        <v>47</v>
      </c>
      <c r="C2896" t="s">
        <v>2942</v>
      </c>
      <c r="D2896" t="s">
        <v>47</v>
      </c>
      <c r="E2896" t="s">
        <v>2942</v>
      </c>
      <c r="F2896" t="s">
        <v>47</v>
      </c>
      <c r="G2896" t="s">
        <v>2942</v>
      </c>
      <c r="H2896" t="s">
        <v>47</v>
      </c>
    </row>
    <row r="2897" spans="1:8" x14ac:dyDescent="0.35">
      <c r="A2897" t="s">
        <v>2943</v>
      </c>
      <c r="B2897" t="s">
        <v>53</v>
      </c>
      <c r="C2897" t="s">
        <v>2943</v>
      </c>
      <c r="D2897" t="s">
        <v>53</v>
      </c>
      <c r="E2897" t="s">
        <v>2943</v>
      </c>
      <c r="F2897" t="s">
        <v>53</v>
      </c>
      <c r="G2897" t="s">
        <v>2943</v>
      </c>
      <c r="H2897" t="s">
        <v>53</v>
      </c>
    </row>
    <row r="2898" spans="1:8" x14ac:dyDescent="0.35">
      <c r="A2898" t="s">
        <v>2944</v>
      </c>
      <c r="B2898" t="s">
        <v>57</v>
      </c>
      <c r="C2898" t="s">
        <v>2944</v>
      </c>
      <c r="D2898" t="s">
        <v>57</v>
      </c>
      <c r="E2898" t="s">
        <v>2944</v>
      </c>
      <c r="F2898" t="s">
        <v>57</v>
      </c>
      <c r="G2898" t="s">
        <v>2944</v>
      </c>
      <c r="H2898" t="s">
        <v>57</v>
      </c>
    </row>
    <row r="2899" spans="1:8" x14ac:dyDescent="0.35">
      <c r="A2899" t="s">
        <v>2945</v>
      </c>
      <c r="B2899" t="s">
        <v>47</v>
      </c>
      <c r="C2899" t="s">
        <v>2945</v>
      </c>
      <c r="D2899" t="s">
        <v>47</v>
      </c>
      <c r="E2899" t="s">
        <v>2945</v>
      </c>
      <c r="F2899" t="s">
        <v>47</v>
      </c>
      <c r="G2899" t="s">
        <v>2945</v>
      </c>
      <c r="H2899" t="s">
        <v>47</v>
      </c>
    </row>
    <row r="2900" spans="1:8" x14ac:dyDescent="0.35">
      <c r="A2900" t="s">
        <v>2946</v>
      </c>
      <c r="B2900" t="s">
        <v>44</v>
      </c>
      <c r="C2900" t="s">
        <v>2946</v>
      </c>
      <c r="D2900" t="s">
        <v>44</v>
      </c>
      <c r="E2900" t="s">
        <v>2946</v>
      </c>
      <c r="F2900" t="s">
        <v>44</v>
      </c>
      <c r="G2900" t="s">
        <v>2946</v>
      </c>
      <c r="H2900" t="s">
        <v>44</v>
      </c>
    </row>
    <row r="2901" spans="1:8" x14ac:dyDescent="0.35">
      <c r="A2901" t="s">
        <v>2947</v>
      </c>
      <c r="B2901" t="s">
        <v>57</v>
      </c>
      <c r="C2901" t="s">
        <v>2947</v>
      </c>
      <c r="D2901" t="s">
        <v>57</v>
      </c>
      <c r="E2901" t="s">
        <v>2947</v>
      </c>
      <c r="F2901" t="s">
        <v>57</v>
      </c>
      <c r="G2901" t="s">
        <v>2947</v>
      </c>
      <c r="H2901" t="s">
        <v>57</v>
      </c>
    </row>
    <row r="2902" spans="1:8" x14ac:dyDescent="0.35">
      <c r="A2902" t="s">
        <v>2948</v>
      </c>
      <c r="B2902" t="s">
        <v>53</v>
      </c>
      <c r="C2902" t="s">
        <v>2948</v>
      </c>
      <c r="D2902" t="s">
        <v>53</v>
      </c>
      <c r="E2902" t="s">
        <v>2948</v>
      </c>
      <c r="F2902" t="s">
        <v>53</v>
      </c>
      <c r="G2902" t="s">
        <v>2948</v>
      </c>
      <c r="H2902" t="s">
        <v>53</v>
      </c>
    </row>
    <row r="2903" spans="1:8" x14ac:dyDescent="0.35">
      <c r="A2903" t="s">
        <v>2949</v>
      </c>
      <c r="B2903" t="s">
        <v>44</v>
      </c>
      <c r="C2903" t="s">
        <v>2949</v>
      </c>
      <c r="D2903" t="s">
        <v>44</v>
      </c>
      <c r="E2903" t="s">
        <v>2949</v>
      </c>
      <c r="F2903" t="s">
        <v>44</v>
      </c>
      <c r="G2903" t="s">
        <v>2949</v>
      </c>
      <c r="H2903" t="s">
        <v>44</v>
      </c>
    </row>
    <row r="2904" spans="1:8" x14ac:dyDescent="0.35">
      <c r="A2904" t="s">
        <v>2950</v>
      </c>
      <c r="B2904" t="s">
        <v>44</v>
      </c>
      <c r="C2904" t="s">
        <v>2950</v>
      </c>
      <c r="D2904" t="s">
        <v>44</v>
      </c>
      <c r="E2904" t="s">
        <v>2950</v>
      </c>
      <c r="F2904" t="s">
        <v>44</v>
      </c>
      <c r="G2904" t="s">
        <v>2950</v>
      </c>
      <c r="H2904" t="s">
        <v>44</v>
      </c>
    </row>
    <row r="2905" spans="1:8" x14ac:dyDescent="0.35">
      <c r="A2905" t="s">
        <v>2951</v>
      </c>
      <c r="B2905" t="s">
        <v>57</v>
      </c>
      <c r="C2905" t="s">
        <v>2951</v>
      </c>
      <c r="D2905" t="s">
        <v>57</v>
      </c>
      <c r="E2905" t="s">
        <v>2951</v>
      </c>
      <c r="F2905" t="s">
        <v>57</v>
      </c>
      <c r="G2905" t="s">
        <v>2951</v>
      </c>
      <c r="H2905" t="s">
        <v>57</v>
      </c>
    </row>
    <row r="2906" spans="1:8" x14ac:dyDescent="0.35">
      <c r="A2906" t="s">
        <v>2952</v>
      </c>
      <c r="B2906" t="s">
        <v>51</v>
      </c>
      <c r="C2906" t="s">
        <v>2952</v>
      </c>
      <c r="D2906" t="s">
        <v>51</v>
      </c>
      <c r="E2906" t="s">
        <v>2952</v>
      </c>
      <c r="F2906" t="s">
        <v>51</v>
      </c>
      <c r="G2906" t="s">
        <v>2952</v>
      </c>
      <c r="H2906" t="s">
        <v>51</v>
      </c>
    </row>
    <row r="2907" spans="1:8" x14ac:dyDescent="0.35">
      <c r="A2907" t="s">
        <v>2953</v>
      </c>
      <c r="B2907" t="s">
        <v>53</v>
      </c>
      <c r="C2907" t="s">
        <v>2953</v>
      </c>
      <c r="D2907" t="s">
        <v>53</v>
      </c>
      <c r="E2907" t="s">
        <v>2953</v>
      </c>
      <c r="F2907" t="s">
        <v>53</v>
      </c>
      <c r="G2907" t="s">
        <v>2953</v>
      </c>
      <c r="H2907" t="s">
        <v>53</v>
      </c>
    </row>
    <row r="2908" spans="1:8" x14ac:dyDescent="0.35">
      <c r="A2908" t="s">
        <v>2954</v>
      </c>
      <c r="B2908" t="s">
        <v>51</v>
      </c>
      <c r="C2908" t="s">
        <v>2954</v>
      </c>
      <c r="D2908" t="s">
        <v>51</v>
      </c>
      <c r="E2908" t="s">
        <v>2954</v>
      </c>
      <c r="F2908" t="s">
        <v>51</v>
      </c>
      <c r="G2908" t="s">
        <v>2954</v>
      </c>
      <c r="H2908" t="s">
        <v>51</v>
      </c>
    </row>
    <row r="2909" spans="1:8" x14ac:dyDescent="0.35">
      <c r="A2909" t="s">
        <v>2955</v>
      </c>
      <c r="B2909" t="s">
        <v>51</v>
      </c>
      <c r="C2909" t="s">
        <v>2955</v>
      </c>
      <c r="D2909" t="s">
        <v>51</v>
      </c>
      <c r="E2909" t="s">
        <v>2955</v>
      </c>
      <c r="F2909" t="s">
        <v>51</v>
      </c>
      <c r="G2909" t="s">
        <v>2955</v>
      </c>
      <c r="H2909" t="s">
        <v>51</v>
      </c>
    </row>
    <row r="2910" spans="1:8" x14ac:dyDescent="0.35">
      <c r="A2910" t="s">
        <v>2956</v>
      </c>
      <c r="B2910" t="s">
        <v>47</v>
      </c>
      <c r="C2910" t="s">
        <v>2956</v>
      </c>
      <c r="D2910" t="s">
        <v>47</v>
      </c>
      <c r="E2910" t="s">
        <v>2956</v>
      </c>
      <c r="F2910" t="s">
        <v>47</v>
      </c>
      <c r="G2910" t="s">
        <v>2956</v>
      </c>
      <c r="H2910" t="s">
        <v>47</v>
      </c>
    </row>
    <row r="2911" spans="1:8" x14ac:dyDescent="0.35">
      <c r="A2911" t="s">
        <v>2957</v>
      </c>
      <c r="B2911" t="s">
        <v>44</v>
      </c>
      <c r="C2911" t="s">
        <v>2957</v>
      </c>
      <c r="D2911" t="s">
        <v>44</v>
      </c>
      <c r="E2911" t="s">
        <v>2957</v>
      </c>
      <c r="F2911" t="s">
        <v>44</v>
      </c>
      <c r="G2911" t="s">
        <v>2957</v>
      </c>
      <c r="H2911" t="s">
        <v>44</v>
      </c>
    </row>
    <row r="2912" spans="1:8" x14ac:dyDescent="0.35">
      <c r="A2912" t="s">
        <v>2958</v>
      </c>
      <c r="B2912" t="s">
        <v>44</v>
      </c>
      <c r="C2912" t="s">
        <v>2958</v>
      </c>
      <c r="D2912" t="s">
        <v>44</v>
      </c>
      <c r="E2912" t="s">
        <v>2958</v>
      </c>
      <c r="F2912" t="s">
        <v>44</v>
      </c>
      <c r="G2912" t="s">
        <v>2958</v>
      </c>
      <c r="H2912" t="s">
        <v>44</v>
      </c>
    </row>
    <row r="2913" spans="1:8" x14ac:dyDescent="0.35">
      <c r="A2913" t="s">
        <v>2959</v>
      </c>
      <c r="B2913" t="s">
        <v>47</v>
      </c>
      <c r="C2913" t="s">
        <v>2959</v>
      </c>
      <c r="D2913" t="s">
        <v>47</v>
      </c>
      <c r="E2913" t="s">
        <v>2959</v>
      </c>
      <c r="F2913" t="s">
        <v>47</v>
      </c>
      <c r="G2913" t="s">
        <v>2959</v>
      </c>
      <c r="H2913" t="s">
        <v>47</v>
      </c>
    </row>
    <row r="2914" spans="1:8" x14ac:dyDescent="0.35">
      <c r="A2914" t="s">
        <v>2960</v>
      </c>
      <c r="B2914" t="s">
        <v>53</v>
      </c>
      <c r="C2914" t="s">
        <v>2960</v>
      </c>
      <c r="D2914" t="s">
        <v>53</v>
      </c>
      <c r="E2914" t="s">
        <v>2960</v>
      </c>
      <c r="F2914" t="s">
        <v>53</v>
      </c>
      <c r="G2914" t="s">
        <v>2960</v>
      </c>
      <c r="H2914" t="s">
        <v>53</v>
      </c>
    </row>
    <row r="2915" spans="1:8" x14ac:dyDescent="0.35">
      <c r="A2915" t="s">
        <v>2961</v>
      </c>
      <c r="B2915" t="s">
        <v>47</v>
      </c>
      <c r="C2915" t="s">
        <v>2961</v>
      </c>
      <c r="D2915" t="s">
        <v>47</v>
      </c>
      <c r="E2915" t="s">
        <v>2961</v>
      </c>
      <c r="F2915" t="s">
        <v>47</v>
      </c>
      <c r="G2915" t="s">
        <v>2961</v>
      </c>
      <c r="H2915" t="s">
        <v>47</v>
      </c>
    </row>
    <row r="2916" spans="1:8" x14ac:dyDescent="0.35">
      <c r="A2916" t="s">
        <v>2962</v>
      </c>
      <c r="B2916" t="s">
        <v>51</v>
      </c>
      <c r="C2916" t="s">
        <v>2962</v>
      </c>
      <c r="D2916" t="s">
        <v>51</v>
      </c>
      <c r="E2916" t="s">
        <v>2962</v>
      </c>
      <c r="F2916" t="s">
        <v>51</v>
      </c>
      <c r="G2916" t="s">
        <v>2962</v>
      </c>
      <c r="H2916" t="s">
        <v>51</v>
      </c>
    </row>
    <row r="2917" spans="1:8" x14ac:dyDescent="0.35">
      <c r="A2917" t="s">
        <v>2963</v>
      </c>
      <c r="B2917" t="s">
        <v>44</v>
      </c>
      <c r="C2917" t="s">
        <v>2963</v>
      </c>
      <c r="D2917" t="s">
        <v>44</v>
      </c>
      <c r="E2917" t="s">
        <v>2963</v>
      </c>
      <c r="F2917" t="s">
        <v>44</v>
      </c>
      <c r="G2917" t="s">
        <v>2963</v>
      </c>
      <c r="H2917" t="s">
        <v>44</v>
      </c>
    </row>
    <row r="2918" spans="1:8" x14ac:dyDescent="0.35">
      <c r="A2918" t="s">
        <v>2964</v>
      </c>
      <c r="B2918" t="s">
        <v>44</v>
      </c>
      <c r="C2918" t="s">
        <v>2964</v>
      </c>
      <c r="D2918" t="s">
        <v>44</v>
      </c>
      <c r="E2918" t="s">
        <v>2964</v>
      </c>
      <c r="F2918" t="s">
        <v>44</v>
      </c>
      <c r="G2918" t="s">
        <v>2964</v>
      </c>
      <c r="H2918" t="s">
        <v>44</v>
      </c>
    </row>
    <row r="2919" spans="1:8" x14ac:dyDescent="0.35">
      <c r="A2919" t="s">
        <v>2965</v>
      </c>
      <c r="B2919" t="s">
        <v>47</v>
      </c>
      <c r="C2919" t="s">
        <v>2965</v>
      </c>
      <c r="D2919" t="s">
        <v>47</v>
      </c>
      <c r="E2919" t="s">
        <v>2965</v>
      </c>
      <c r="F2919" t="s">
        <v>47</v>
      </c>
      <c r="G2919" t="s">
        <v>2965</v>
      </c>
      <c r="H2919" t="s">
        <v>47</v>
      </c>
    </row>
    <row r="2920" spans="1:8" x14ac:dyDescent="0.35">
      <c r="A2920" t="s">
        <v>2966</v>
      </c>
      <c r="B2920" t="s">
        <v>47</v>
      </c>
      <c r="C2920" t="s">
        <v>2966</v>
      </c>
      <c r="D2920" t="s">
        <v>47</v>
      </c>
      <c r="E2920" t="s">
        <v>2966</v>
      </c>
      <c r="F2920" t="s">
        <v>47</v>
      </c>
      <c r="G2920" t="s">
        <v>2966</v>
      </c>
      <c r="H2920" t="s">
        <v>47</v>
      </c>
    </row>
    <row r="2921" spans="1:8" x14ac:dyDescent="0.35">
      <c r="A2921" t="s">
        <v>2967</v>
      </c>
      <c r="B2921" t="s">
        <v>51</v>
      </c>
      <c r="C2921" t="s">
        <v>2967</v>
      </c>
      <c r="D2921" t="s">
        <v>51</v>
      </c>
      <c r="E2921" t="s">
        <v>2967</v>
      </c>
      <c r="F2921" t="s">
        <v>51</v>
      </c>
      <c r="G2921" t="s">
        <v>2967</v>
      </c>
      <c r="H2921" t="s">
        <v>51</v>
      </c>
    </row>
    <row r="2922" spans="1:8" x14ac:dyDescent="0.35">
      <c r="A2922" t="s">
        <v>2968</v>
      </c>
      <c r="B2922" t="s">
        <v>51</v>
      </c>
      <c r="C2922" t="s">
        <v>2968</v>
      </c>
      <c r="D2922" t="s">
        <v>51</v>
      </c>
      <c r="E2922" t="s">
        <v>2968</v>
      </c>
      <c r="F2922" t="s">
        <v>51</v>
      </c>
      <c r="G2922" t="s">
        <v>2968</v>
      </c>
      <c r="H2922" t="s">
        <v>51</v>
      </c>
    </row>
    <row r="2923" spans="1:8" x14ac:dyDescent="0.35">
      <c r="A2923" t="s">
        <v>2969</v>
      </c>
      <c r="B2923" t="s">
        <v>51</v>
      </c>
      <c r="C2923" t="s">
        <v>2969</v>
      </c>
      <c r="D2923" t="s">
        <v>51</v>
      </c>
      <c r="E2923" t="s">
        <v>2969</v>
      </c>
      <c r="F2923" t="s">
        <v>51</v>
      </c>
      <c r="G2923" t="s">
        <v>2969</v>
      </c>
      <c r="H2923" t="s">
        <v>51</v>
      </c>
    </row>
    <row r="2924" spans="1:8" x14ac:dyDescent="0.35">
      <c r="A2924" t="s">
        <v>2970</v>
      </c>
      <c r="B2924" t="s">
        <v>47</v>
      </c>
      <c r="C2924" t="s">
        <v>2970</v>
      </c>
      <c r="D2924" t="s">
        <v>47</v>
      </c>
      <c r="E2924" t="s">
        <v>2970</v>
      </c>
      <c r="F2924" t="s">
        <v>47</v>
      </c>
      <c r="G2924" t="s">
        <v>2970</v>
      </c>
      <c r="H2924" t="s">
        <v>47</v>
      </c>
    </row>
    <row r="2925" spans="1:8" x14ac:dyDescent="0.35">
      <c r="A2925" t="s">
        <v>2971</v>
      </c>
      <c r="B2925" t="s">
        <v>47</v>
      </c>
      <c r="C2925" t="s">
        <v>2971</v>
      </c>
      <c r="D2925" t="s">
        <v>47</v>
      </c>
      <c r="E2925" t="s">
        <v>2971</v>
      </c>
      <c r="F2925" t="s">
        <v>47</v>
      </c>
      <c r="G2925" t="s">
        <v>2971</v>
      </c>
      <c r="H2925" t="s">
        <v>47</v>
      </c>
    </row>
    <row r="2926" spans="1:8" x14ac:dyDescent="0.35">
      <c r="A2926" t="s">
        <v>2972</v>
      </c>
      <c r="B2926" t="s">
        <v>51</v>
      </c>
      <c r="C2926" t="s">
        <v>2972</v>
      </c>
      <c r="D2926" t="s">
        <v>51</v>
      </c>
      <c r="E2926" t="s">
        <v>2972</v>
      </c>
      <c r="F2926" t="s">
        <v>51</v>
      </c>
      <c r="G2926" t="s">
        <v>2972</v>
      </c>
      <c r="H2926" t="s">
        <v>51</v>
      </c>
    </row>
    <row r="2927" spans="1:8" x14ac:dyDescent="0.35">
      <c r="A2927" t="s">
        <v>2973</v>
      </c>
      <c r="B2927" t="s">
        <v>47</v>
      </c>
      <c r="C2927" t="s">
        <v>2973</v>
      </c>
      <c r="D2927" t="s">
        <v>47</v>
      </c>
      <c r="E2927" t="s">
        <v>2973</v>
      </c>
      <c r="F2927" t="s">
        <v>47</v>
      </c>
      <c r="G2927" t="s">
        <v>2973</v>
      </c>
      <c r="H2927" t="s">
        <v>47</v>
      </c>
    </row>
    <row r="2928" spans="1:8" x14ac:dyDescent="0.35">
      <c r="A2928" t="s">
        <v>2974</v>
      </c>
      <c r="B2928" t="s">
        <v>51</v>
      </c>
      <c r="C2928" t="s">
        <v>2974</v>
      </c>
      <c r="D2928" t="s">
        <v>51</v>
      </c>
      <c r="E2928" t="s">
        <v>2974</v>
      </c>
      <c r="F2928" t="s">
        <v>51</v>
      </c>
      <c r="G2928" t="s">
        <v>2974</v>
      </c>
      <c r="H2928" t="s">
        <v>51</v>
      </c>
    </row>
    <row r="2929" spans="1:8" x14ac:dyDescent="0.35">
      <c r="A2929" t="s">
        <v>2975</v>
      </c>
      <c r="B2929" t="s">
        <v>47</v>
      </c>
      <c r="C2929" t="s">
        <v>2975</v>
      </c>
      <c r="D2929" t="s">
        <v>47</v>
      </c>
      <c r="E2929" t="s">
        <v>2975</v>
      </c>
      <c r="F2929" t="s">
        <v>47</v>
      </c>
      <c r="G2929" t="s">
        <v>2975</v>
      </c>
      <c r="H2929" t="s">
        <v>47</v>
      </c>
    </row>
    <row r="2930" spans="1:8" x14ac:dyDescent="0.35">
      <c r="A2930" t="s">
        <v>2976</v>
      </c>
      <c r="B2930" t="s">
        <v>51</v>
      </c>
      <c r="C2930" t="s">
        <v>2976</v>
      </c>
      <c r="D2930" t="s">
        <v>51</v>
      </c>
      <c r="E2930" t="s">
        <v>2976</v>
      </c>
      <c r="F2930" t="s">
        <v>51</v>
      </c>
      <c r="G2930" t="s">
        <v>2976</v>
      </c>
      <c r="H2930" t="s">
        <v>51</v>
      </c>
    </row>
    <row r="2931" spans="1:8" x14ac:dyDescent="0.35">
      <c r="A2931" t="s">
        <v>2977</v>
      </c>
      <c r="B2931" t="s">
        <v>47</v>
      </c>
      <c r="C2931" t="s">
        <v>2977</v>
      </c>
      <c r="D2931" t="s">
        <v>47</v>
      </c>
      <c r="E2931" t="s">
        <v>2977</v>
      </c>
      <c r="F2931" t="s">
        <v>47</v>
      </c>
      <c r="G2931" t="s">
        <v>2977</v>
      </c>
      <c r="H2931" t="s">
        <v>47</v>
      </c>
    </row>
    <row r="2932" spans="1:8" x14ac:dyDescent="0.35">
      <c r="A2932" t="s">
        <v>2978</v>
      </c>
      <c r="B2932" t="s">
        <v>51</v>
      </c>
      <c r="C2932" t="s">
        <v>2978</v>
      </c>
      <c r="D2932" t="s">
        <v>51</v>
      </c>
      <c r="E2932" t="s">
        <v>2978</v>
      </c>
      <c r="F2932" t="s">
        <v>51</v>
      </c>
      <c r="G2932" t="s">
        <v>2978</v>
      </c>
      <c r="H2932" t="s">
        <v>51</v>
      </c>
    </row>
    <row r="2933" spans="1:8" x14ac:dyDescent="0.35">
      <c r="A2933" t="s">
        <v>2979</v>
      </c>
      <c r="B2933" t="s">
        <v>47</v>
      </c>
      <c r="C2933" t="s">
        <v>2979</v>
      </c>
      <c r="D2933" t="s">
        <v>47</v>
      </c>
      <c r="E2933" t="s">
        <v>2979</v>
      </c>
      <c r="F2933" t="s">
        <v>47</v>
      </c>
      <c r="G2933" t="s">
        <v>2979</v>
      </c>
      <c r="H2933" t="s">
        <v>47</v>
      </c>
    </row>
    <row r="2934" spans="1:8" x14ac:dyDescent="0.35">
      <c r="A2934" t="s">
        <v>2980</v>
      </c>
      <c r="B2934" t="s">
        <v>47</v>
      </c>
      <c r="C2934" t="s">
        <v>2980</v>
      </c>
      <c r="D2934" t="s">
        <v>47</v>
      </c>
      <c r="E2934" t="s">
        <v>2980</v>
      </c>
      <c r="F2934" t="s">
        <v>47</v>
      </c>
      <c r="G2934" t="s">
        <v>2980</v>
      </c>
      <c r="H2934" t="s">
        <v>47</v>
      </c>
    </row>
    <row r="2935" spans="1:8" x14ac:dyDescent="0.35">
      <c r="A2935" t="s">
        <v>2981</v>
      </c>
      <c r="B2935" t="s">
        <v>47</v>
      </c>
      <c r="C2935" t="s">
        <v>2981</v>
      </c>
      <c r="D2935" t="s">
        <v>47</v>
      </c>
      <c r="E2935" t="s">
        <v>2981</v>
      </c>
      <c r="F2935" t="s">
        <v>47</v>
      </c>
      <c r="G2935" t="s">
        <v>2981</v>
      </c>
      <c r="H2935" t="s">
        <v>47</v>
      </c>
    </row>
    <row r="2936" spans="1:8" x14ac:dyDescent="0.35">
      <c r="A2936" t="s">
        <v>2982</v>
      </c>
      <c r="B2936" t="s">
        <v>51</v>
      </c>
      <c r="C2936" t="s">
        <v>2982</v>
      </c>
      <c r="D2936" t="s">
        <v>51</v>
      </c>
      <c r="E2936" t="s">
        <v>2982</v>
      </c>
      <c r="F2936" t="s">
        <v>51</v>
      </c>
      <c r="G2936" t="s">
        <v>2982</v>
      </c>
      <c r="H2936" t="s">
        <v>51</v>
      </c>
    </row>
    <row r="2937" spans="1:8" x14ac:dyDescent="0.35">
      <c r="A2937" t="s">
        <v>2983</v>
      </c>
      <c r="B2937" t="s">
        <v>44</v>
      </c>
      <c r="C2937" t="s">
        <v>2983</v>
      </c>
      <c r="D2937" t="s">
        <v>44</v>
      </c>
      <c r="E2937" t="s">
        <v>2983</v>
      </c>
      <c r="F2937" t="s">
        <v>44</v>
      </c>
      <c r="G2937" t="s">
        <v>2983</v>
      </c>
      <c r="H2937" t="s">
        <v>44</v>
      </c>
    </row>
    <row r="2938" spans="1:8" x14ac:dyDescent="0.35">
      <c r="A2938" t="s">
        <v>2984</v>
      </c>
      <c r="B2938" t="s">
        <v>47</v>
      </c>
      <c r="C2938" t="s">
        <v>2984</v>
      </c>
      <c r="D2938" t="s">
        <v>47</v>
      </c>
      <c r="E2938" t="s">
        <v>2984</v>
      </c>
      <c r="F2938" t="s">
        <v>47</v>
      </c>
      <c r="G2938" t="s">
        <v>2984</v>
      </c>
      <c r="H2938" t="s">
        <v>47</v>
      </c>
    </row>
    <row r="2939" spans="1:8" x14ac:dyDescent="0.35">
      <c r="A2939" t="s">
        <v>2985</v>
      </c>
      <c r="B2939" t="s">
        <v>44</v>
      </c>
      <c r="C2939" t="s">
        <v>2985</v>
      </c>
      <c r="D2939" t="s">
        <v>44</v>
      </c>
      <c r="E2939" t="s">
        <v>2985</v>
      </c>
      <c r="F2939" t="s">
        <v>44</v>
      </c>
      <c r="G2939" t="s">
        <v>2985</v>
      </c>
      <c r="H2939" t="s">
        <v>44</v>
      </c>
    </row>
    <row r="2940" spans="1:8" x14ac:dyDescent="0.35">
      <c r="A2940" t="s">
        <v>2986</v>
      </c>
      <c r="B2940" t="s">
        <v>44</v>
      </c>
      <c r="C2940" t="s">
        <v>2986</v>
      </c>
      <c r="D2940" t="s">
        <v>44</v>
      </c>
      <c r="E2940" t="s">
        <v>2986</v>
      </c>
      <c r="F2940" t="s">
        <v>44</v>
      </c>
      <c r="G2940" t="s">
        <v>2986</v>
      </c>
      <c r="H2940" t="s">
        <v>44</v>
      </c>
    </row>
    <row r="2941" spans="1:8" x14ac:dyDescent="0.35">
      <c r="A2941" t="s">
        <v>2987</v>
      </c>
      <c r="B2941" t="s">
        <v>44</v>
      </c>
      <c r="C2941" t="s">
        <v>2987</v>
      </c>
      <c r="D2941" t="s">
        <v>44</v>
      </c>
      <c r="E2941" t="s">
        <v>2987</v>
      </c>
      <c r="F2941" t="s">
        <v>44</v>
      </c>
      <c r="G2941" t="s">
        <v>2987</v>
      </c>
      <c r="H2941" t="s">
        <v>44</v>
      </c>
    </row>
    <row r="2942" spans="1:8" x14ac:dyDescent="0.35">
      <c r="A2942" t="s">
        <v>2988</v>
      </c>
      <c r="B2942" t="s">
        <v>57</v>
      </c>
      <c r="C2942" t="s">
        <v>2988</v>
      </c>
      <c r="D2942" t="s">
        <v>57</v>
      </c>
      <c r="E2942" t="s">
        <v>2988</v>
      </c>
      <c r="F2942" t="s">
        <v>57</v>
      </c>
      <c r="G2942" t="s">
        <v>2988</v>
      </c>
      <c r="H2942" t="s">
        <v>57</v>
      </c>
    </row>
    <row r="2943" spans="1:8" x14ac:dyDescent="0.35">
      <c r="A2943" t="s">
        <v>2989</v>
      </c>
      <c r="B2943" t="s">
        <v>51</v>
      </c>
      <c r="C2943" t="s">
        <v>2989</v>
      </c>
      <c r="D2943" t="s">
        <v>51</v>
      </c>
      <c r="E2943" t="s">
        <v>2989</v>
      </c>
      <c r="F2943" t="s">
        <v>51</v>
      </c>
      <c r="G2943" t="s">
        <v>2989</v>
      </c>
      <c r="H2943" t="s">
        <v>51</v>
      </c>
    </row>
    <row r="2944" spans="1:8" x14ac:dyDescent="0.35">
      <c r="A2944" t="s">
        <v>2990</v>
      </c>
      <c r="B2944" t="s">
        <v>51</v>
      </c>
      <c r="C2944" t="s">
        <v>2990</v>
      </c>
      <c r="D2944" t="s">
        <v>51</v>
      </c>
      <c r="E2944" t="s">
        <v>2990</v>
      </c>
      <c r="F2944" t="s">
        <v>51</v>
      </c>
      <c r="G2944" t="s">
        <v>2990</v>
      </c>
      <c r="H2944" t="s">
        <v>51</v>
      </c>
    </row>
    <row r="2945" spans="1:8" x14ac:dyDescent="0.35">
      <c r="A2945" t="s">
        <v>2991</v>
      </c>
      <c r="B2945" t="s">
        <v>44</v>
      </c>
      <c r="C2945" t="s">
        <v>2991</v>
      </c>
      <c r="D2945" t="s">
        <v>44</v>
      </c>
      <c r="E2945" t="s">
        <v>2991</v>
      </c>
      <c r="F2945" t="s">
        <v>44</v>
      </c>
      <c r="G2945" t="s">
        <v>2991</v>
      </c>
      <c r="H2945" t="s">
        <v>44</v>
      </c>
    </row>
    <row r="2946" spans="1:8" x14ac:dyDescent="0.35">
      <c r="A2946" t="s">
        <v>2992</v>
      </c>
      <c r="B2946" t="s">
        <v>51</v>
      </c>
      <c r="C2946" t="s">
        <v>2992</v>
      </c>
      <c r="D2946" t="s">
        <v>51</v>
      </c>
      <c r="E2946" t="s">
        <v>2992</v>
      </c>
      <c r="F2946" t="s">
        <v>51</v>
      </c>
      <c r="G2946" t="s">
        <v>2992</v>
      </c>
      <c r="H2946" t="s">
        <v>51</v>
      </c>
    </row>
    <row r="2947" spans="1:8" x14ac:dyDescent="0.35">
      <c r="A2947" t="s">
        <v>2993</v>
      </c>
      <c r="B2947" t="s">
        <v>47</v>
      </c>
      <c r="C2947" t="s">
        <v>2993</v>
      </c>
      <c r="D2947" t="s">
        <v>47</v>
      </c>
      <c r="E2947" t="s">
        <v>2993</v>
      </c>
      <c r="F2947" t="s">
        <v>47</v>
      </c>
      <c r="G2947" t="s">
        <v>2993</v>
      </c>
      <c r="H2947" t="s">
        <v>47</v>
      </c>
    </row>
    <row r="2948" spans="1:8" x14ac:dyDescent="0.35">
      <c r="A2948" t="s">
        <v>2994</v>
      </c>
      <c r="B2948" t="s">
        <v>51</v>
      </c>
      <c r="C2948" t="s">
        <v>2994</v>
      </c>
      <c r="D2948" t="s">
        <v>51</v>
      </c>
      <c r="E2948" t="s">
        <v>2994</v>
      </c>
      <c r="F2948" t="s">
        <v>51</v>
      </c>
      <c r="G2948" t="s">
        <v>2994</v>
      </c>
      <c r="H2948" t="s">
        <v>51</v>
      </c>
    </row>
    <row r="2949" spans="1:8" x14ac:dyDescent="0.35">
      <c r="A2949" t="s">
        <v>2995</v>
      </c>
      <c r="B2949" t="s">
        <v>53</v>
      </c>
      <c r="C2949" t="s">
        <v>2995</v>
      </c>
      <c r="D2949" t="s">
        <v>53</v>
      </c>
      <c r="E2949" t="s">
        <v>2995</v>
      </c>
      <c r="F2949" t="s">
        <v>53</v>
      </c>
      <c r="G2949" t="s">
        <v>2995</v>
      </c>
      <c r="H2949" t="s">
        <v>53</v>
      </c>
    </row>
    <row r="2950" spans="1:8" x14ac:dyDescent="0.35">
      <c r="A2950" t="s">
        <v>2996</v>
      </c>
      <c r="B2950" t="s">
        <v>53</v>
      </c>
      <c r="C2950" t="s">
        <v>2996</v>
      </c>
      <c r="D2950" t="s">
        <v>53</v>
      </c>
      <c r="E2950" t="s">
        <v>2996</v>
      </c>
      <c r="F2950" t="s">
        <v>53</v>
      </c>
      <c r="G2950" t="s">
        <v>2996</v>
      </c>
      <c r="H2950" t="s">
        <v>53</v>
      </c>
    </row>
    <row r="2951" spans="1:8" x14ac:dyDescent="0.35">
      <c r="A2951" t="s">
        <v>2997</v>
      </c>
      <c r="B2951" t="s">
        <v>44</v>
      </c>
      <c r="C2951" t="s">
        <v>2997</v>
      </c>
      <c r="D2951" t="s">
        <v>44</v>
      </c>
      <c r="E2951" t="s">
        <v>2997</v>
      </c>
      <c r="F2951" t="s">
        <v>44</v>
      </c>
      <c r="G2951" t="s">
        <v>2997</v>
      </c>
      <c r="H2951" t="s">
        <v>44</v>
      </c>
    </row>
    <row r="2952" spans="1:8" x14ac:dyDescent="0.35">
      <c r="A2952" t="s">
        <v>2998</v>
      </c>
      <c r="B2952" t="s">
        <v>51</v>
      </c>
      <c r="C2952" t="s">
        <v>2998</v>
      </c>
      <c r="D2952" t="s">
        <v>51</v>
      </c>
      <c r="E2952" t="s">
        <v>2998</v>
      </c>
      <c r="F2952" t="s">
        <v>51</v>
      </c>
      <c r="G2952" t="s">
        <v>2998</v>
      </c>
      <c r="H2952" t="s">
        <v>51</v>
      </c>
    </row>
    <row r="2953" spans="1:8" x14ac:dyDescent="0.35">
      <c r="A2953" t="s">
        <v>2999</v>
      </c>
      <c r="B2953" t="s">
        <v>51</v>
      </c>
      <c r="C2953" t="s">
        <v>2999</v>
      </c>
      <c r="D2953" t="s">
        <v>51</v>
      </c>
      <c r="E2953" t="s">
        <v>2999</v>
      </c>
      <c r="F2953" t="s">
        <v>51</v>
      </c>
      <c r="G2953" t="s">
        <v>2999</v>
      </c>
      <c r="H2953" t="s">
        <v>51</v>
      </c>
    </row>
    <row r="2954" spans="1:8" x14ac:dyDescent="0.35">
      <c r="A2954" t="s">
        <v>3000</v>
      </c>
      <c r="B2954" t="s">
        <v>47</v>
      </c>
      <c r="C2954" t="s">
        <v>3000</v>
      </c>
      <c r="D2954" t="s">
        <v>47</v>
      </c>
      <c r="E2954" t="s">
        <v>3000</v>
      </c>
      <c r="F2954" t="s">
        <v>47</v>
      </c>
      <c r="G2954" t="s">
        <v>3000</v>
      </c>
      <c r="H2954" t="s">
        <v>47</v>
      </c>
    </row>
    <row r="2955" spans="1:8" x14ac:dyDescent="0.35">
      <c r="A2955" t="s">
        <v>3001</v>
      </c>
      <c r="B2955" t="s">
        <v>47</v>
      </c>
      <c r="C2955" t="s">
        <v>3001</v>
      </c>
      <c r="D2955" t="s">
        <v>47</v>
      </c>
      <c r="E2955" t="s">
        <v>3001</v>
      </c>
      <c r="F2955" t="s">
        <v>47</v>
      </c>
      <c r="G2955" t="s">
        <v>3001</v>
      </c>
      <c r="H2955" t="s">
        <v>47</v>
      </c>
    </row>
    <row r="2956" spans="1:8" x14ac:dyDescent="0.35">
      <c r="A2956" t="s">
        <v>3002</v>
      </c>
      <c r="B2956" t="s">
        <v>51</v>
      </c>
      <c r="C2956" t="s">
        <v>3002</v>
      </c>
      <c r="D2956" t="s">
        <v>51</v>
      </c>
      <c r="E2956" t="s">
        <v>3002</v>
      </c>
      <c r="F2956" t="s">
        <v>51</v>
      </c>
      <c r="G2956" t="s">
        <v>3002</v>
      </c>
      <c r="H2956" t="s">
        <v>51</v>
      </c>
    </row>
    <row r="2957" spans="1:8" x14ac:dyDescent="0.35">
      <c r="A2957" t="s">
        <v>3003</v>
      </c>
      <c r="B2957" t="s">
        <v>47</v>
      </c>
      <c r="C2957" t="s">
        <v>3003</v>
      </c>
      <c r="D2957" t="s">
        <v>47</v>
      </c>
      <c r="E2957" t="s">
        <v>3003</v>
      </c>
      <c r="F2957" t="s">
        <v>47</v>
      </c>
      <c r="G2957" t="s">
        <v>3003</v>
      </c>
      <c r="H2957" t="s">
        <v>47</v>
      </c>
    </row>
    <row r="2958" spans="1:8" x14ac:dyDescent="0.35">
      <c r="A2958" t="s">
        <v>3004</v>
      </c>
      <c r="B2958" t="s">
        <v>44</v>
      </c>
      <c r="C2958" t="s">
        <v>3004</v>
      </c>
      <c r="D2958" t="s">
        <v>44</v>
      </c>
      <c r="E2958" t="s">
        <v>3004</v>
      </c>
      <c r="F2958" t="s">
        <v>44</v>
      </c>
      <c r="G2958" t="s">
        <v>3004</v>
      </c>
      <c r="H2958" t="s">
        <v>44</v>
      </c>
    </row>
    <row r="2959" spans="1:8" x14ac:dyDescent="0.35">
      <c r="A2959" t="s">
        <v>3005</v>
      </c>
      <c r="B2959" t="s">
        <v>44</v>
      </c>
      <c r="C2959" t="s">
        <v>3005</v>
      </c>
      <c r="D2959" t="s">
        <v>44</v>
      </c>
      <c r="E2959" t="s">
        <v>3005</v>
      </c>
      <c r="F2959" t="s">
        <v>44</v>
      </c>
      <c r="G2959" t="s">
        <v>3005</v>
      </c>
      <c r="H2959" t="s">
        <v>44</v>
      </c>
    </row>
    <row r="2960" spans="1:8" x14ac:dyDescent="0.35">
      <c r="A2960" t="s">
        <v>3006</v>
      </c>
      <c r="B2960" t="s">
        <v>51</v>
      </c>
      <c r="C2960" t="s">
        <v>3006</v>
      </c>
      <c r="D2960" t="s">
        <v>51</v>
      </c>
      <c r="E2960" t="s">
        <v>3006</v>
      </c>
      <c r="F2960" t="s">
        <v>51</v>
      </c>
      <c r="G2960" t="s">
        <v>3006</v>
      </c>
      <c r="H2960" t="s">
        <v>51</v>
      </c>
    </row>
    <row r="2961" spans="1:8" x14ac:dyDescent="0.35">
      <c r="A2961" t="s">
        <v>3007</v>
      </c>
      <c r="B2961" t="s">
        <v>51</v>
      </c>
      <c r="C2961" t="s">
        <v>3007</v>
      </c>
      <c r="D2961" t="s">
        <v>51</v>
      </c>
      <c r="E2961" t="s">
        <v>3007</v>
      </c>
      <c r="F2961" t="s">
        <v>51</v>
      </c>
      <c r="G2961" t="s">
        <v>3007</v>
      </c>
      <c r="H2961" t="s">
        <v>51</v>
      </c>
    </row>
    <row r="2962" spans="1:8" x14ac:dyDescent="0.35">
      <c r="A2962" t="s">
        <v>3008</v>
      </c>
      <c r="B2962" t="s">
        <v>47</v>
      </c>
      <c r="C2962" t="s">
        <v>3008</v>
      </c>
      <c r="D2962" t="s">
        <v>47</v>
      </c>
      <c r="E2962" t="s">
        <v>3008</v>
      </c>
      <c r="F2962" t="s">
        <v>47</v>
      </c>
      <c r="G2962" t="s">
        <v>3008</v>
      </c>
      <c r="H2962" t="s">
        <v>47</v>
      </c>
    </row>
    <row r="2963" spans="1:8" x14ac:dyDescent="0.35">
      <c r="A2963" t="s">
        <v>3009</v>
      </c>
      <c r="B2963" t="s">
        <v>51</v>
      </c>
      <c r="C2963" t="s">
        <v>3009</v>
      </c>
      <c r="D2963" t="s">
        <v>51</v>
      </c>
      <c r="E2963" t="s">
        <v>3009</v>
      </c>
      <c r="F2963" t="s">
        <v>51</v>
      </c>
      <c r="G2963" t="s">
        <v>3009</v>
      </c>
      <c r="H2963" t="s">
        <v>51</v>
      </c>
    </row>
    <row r="2964" spans="1:8" x14ac:dyDescent="0.35">
      <c r="A2964" t="s">
        <v>3010</v>
      </c>
      <c r="B2964" t="s">
        <v>44</v>
      </c>
      <c r="C2964" t="s">
        <v>3010</v>
      </c>
      <c r="D2964" t="s">
        <v>44</v>
      </c>
      <c r="E2964" t="s">
        <v>3010</v>
      </c>
      <c r="F2964" t="s">
        <v>44</v>
      </c>
      <c r="G2964" t="s">
        <v>3010</v>
      </c>
      <c r="H2964" t="s">
        <v>44</v>
      </c>
    </row>
    <row r="2965" spans="1:8" x14ac:dyDescent="0.35">
      <c r="A2965" t="s">
        <v>3011</v>
      </c>
      <c r="B2965" t="s">
        <v>47</v>
      </c>
      <c r="C2965" t="s">
        <v>3011</v>
      </c>
      <c r="D2965" t="s">
        <v>47</v>
      </c>
      <c r="E2965" t="s">
        <v>3011</v>
      </c>
      <c r="F2965" t="s">
        <v>47</v>
      </c>
      <c r="G2965" t="s">
        <v>3011</v>
      </c>
      <c r="H2965" t="s">
        <v>47</v>
      </c>
    </row>
    <row r="2966" spans="1:8" x14ac:dyDescent="0.35">
      <c r="A2966" t="s">
        <v>3012</v>
      </c>
      <c r="B2966" t="s">
        <v>44</v>
      </c>
      <c r="C2966" t="s">
        <v>3012</v>
      </c>
      <c r="D2966" t="s">
        <v>44</v>
      </c>
      <c r="E2966" t="s">
        <v>3012</v>
      </c>
      <c r="F2966" t="s">
        <v>44</v>
      </c>
      <c r="G2966" t="s">
        <v>3012</v>
      </c>
      <c r="H2966" t="s">
        <v>44</v>
      </c>
    </row>
    <row r="2967" spans="1:8" x14ac:dyDescent="0.35">
      <c r="A2967" t="s">
        <v>3013</v>
      </c>
      <c r="B2967" t="s">
        <v>53</v>
      </c>
      <c r="C2967" t="s">
        <v>3013</v>
      </c>
      <c r="D2967" t="s">
        <v>53</v>
      </c>
      <c r="E2967" t="s">
        <v>3013</v>
      </c>
      <c r="F2967" t="s">
        <v>53</v>
      </c>
      <c r="G2967" t="s">
        <v>3013</v>
      </c>
      <c r="H2967" t="s">
        <v>53</v>
      </c>
    </row>
    <row r="2968" spans="1:8" x14ac:dyDescent="0.35">
      <c r="A2968" t="s">
        <v>3014</v>
      </c>
      <c r="B2968" t="s">
        <v>44</v>
      </c>
      <c r="C2968" t="s">
        <v>3014</v>
      </c>
      <c r="D2968" t="s">
        <v>44</v>
      </c>
      <c r="E2968" t="s">
        <v>3014</v>
      </c>
      <c r="F2968" t="s">
        <v>44</v>
      </c>
      <c r="G2968" t="s">
        <v>3014</v>
      </c>
      <c r="H2968" t="s">
        <v>44</v>
      </c>
    </row>
    <row r="2969" spans="1:8" x14ac:dyDescent="0.35">
      <c r="A2969" t="s">
        <v>3015</v>
      </c>
      <c r="B2969" t="s">
        <v>44</v>
      </c>
      <c r="C2969" t="s">
        <v>3015</v>
      </c>
      <c r="D2969" t="s">
        <v>44</v>
      </c>
      <c r="E2969" t="s">
        <v>3015</v>
      </c>
      <c r="F2969" t="s">
        <v>44</v>
      </c>
      <c r="G2969" t="s">
        <v>3015</v>
      </c>
      <c r="H2969" t="s">
        <v>44</v>
      </c>
    </row>
    <row r="2970" spans="1:8" x14ac:dyDescent="0.35">
      <c r="A2970" t="s">
        <v>3016</v>
      </c>
      <c r="B2970" t="s">
        <v>51</v>
      </c>
      <c r="C2970" t="s">
        <v>3016</v>
      </c>
      <c r="D2970" t="s">
        <v>51</v>
      </c>
      <c r="E2970" t="s">
        <v>3016</v>
      </c>
      <c r="F2970" t="s">
        <v>51</v>
      </c>
      <c r="G2970" t="s">
        <v>3016</v>
      </c>
      <c r="H2970" t="s">
        <v>51</v>
      </c>
    </row>
    <row r="2971" spans="1:8" x14ac:dyDescent="0.35">
      <c r="A2971" t="s">
        <v>3017</v>
      </c>
      <c r="B2971" t="s">
        <v>51</v>
      </c>
      <c r="C2971" t="s">
        <v>3017</v>
      </c>
      <c r="D2971" t="s">
        <v>51</v>
      </c>
      <c r="E2971" t="s">
        <v>3017</v>
      </c>
      <c r="F2971" t="s">
        <v>51</v>
      </c>
      <c r="G2971" t="s">
        <v>3017</v>
      </c>
      <c r="H2971" t="s">
        <v>51</v>
      </c>
    </row>
    <row r="2972" spans="1:8" x14ac:dyDescent="0.35">
      <c r="A2972" t="s">
        <v>3018</v>
      </c>
      <c r="B2972" t="s">
        <v>44</v>
      </c>
      <c r="C2972" t="s">
        <v>3018</v>
      </c>
      <c r="D2972" t="s">
        <v>44</v>
      </c>
      <c r="E2972" t="s">
        <v>3018</v>
      </c>
      <c r="F2972" t="s">
        <v>44</v>
      </c>
      <c r="G2972" t="s">
        <v>3018</v>
      </c>
      <c r="H2972" t="s">
        <v>44</v>
      </c>
    </row>
    <row r="2973" spans="1:8" x14ac:dyDescent="0.35">
      <c r="A2973" t="s">
        <v>3019</v>
      </c>
      <c r="B2973" t="s">
        <v>53</v>
      </c>
      <c r="C2973" t="s">
        <v>3019</v>
      </c>
      <c r="D2973" t="s">
        <v>53</v>
      </c>
      <c r="E2973" t="s">
        <v>3019</v>
      </c>
      <c r="F2973" t="s">
        <v>53</v>
      </c>
      <c r="G2973" t="s">
        <v>3019</v>
      </c>
      <c r="H2973" t="s">
        <v>53</v>
      </c>
    </row>
    <row r="2974" spans="1:8" x14ac:dyDescent="0.35">
      <c r="A2974" t="s">
        <v>3020</v>
      </c>
      <c r="B2974" t="s">
        <v>53</v>
      </c>
      <c r="C2974" t="s">
        <v>3020</v>
      </c>
      <c r="D2974" t="s">
        <v>53</v>
      </c>
      <c r="E2974" t="s">
        <v>3020</v>
      </c>
      <c r="F2974" t="s">
        <v>53</v>
      </c>
      <c r="G2974" t="s">
        <v>3020</v>
      </c>
      <c r="H2974" t="s">
        <v>53</v>
      </c>
    </row>
    <row r="2975" spans="1:8" x14ac:dyDescent="0.35">
      <c r="A2975" t="s">
        <v>3021</v>
      </c>
      <c r="B2975" t="s">
        <v>44</v>
      </c>
      <c r="C2975" t="s">
        <v>3021</v>
      </c>
      <c r="D2975" t="s">
        <v>44</v>
      </c>
      <c r="E2975" t="s">
        <v>3021</v>
      </c>
      <c r="F2975" t="s">
        <v>44</v>
      </c>
      <c r="G2975" t="s">
        <v>3021</v>
      </c>
      <c r="H2975" t="s">
        <v>44</v>
      </c>
    </row>
    <row r="2976" spans="1:8" x14ac:dyDescent="0.35">
      <c r="A2976" t="s">
        <v>3022</v>
      </c>
      <c r="B2976" t="s">
        <v>51</v>
      </c>
      <c r="C2976" t="s">
        <v>3022</v>
      </c>
      <c r="D2976" t="s">
        <v>51</v>
      </c>
      <c r="E2976" t="s">
        <v>3022</v>
      </c>
      <c r="F2976" t="s">
        <v>51</v>
      </c>
      <c r="G2976" t="s">
        <v>3022</v>
      </c>
      <c r="H2976" t="s">
        <v>51</v>
      </c>
    </row>
    <row r="2977" spans="1:8" x14ac:dyDescent="0.35">
      <c r="A2977" t="s">
        <v>3023</v>
      </c>
      <c r="B2977" t="s">
        <v>53</v>
      </c>
      <c r="C2977" t="s">
        <v>3023</v>
      </c>
      <c r="D2977" t="s">
        <v>53</v>
      </c>
      <c r="E2977" t="s">
        <v>3023</v>
      </c>
      <c r="F2977" t="s">
        <v>53</v>
      </c>
      <c r="G2977" t="s">
        <v>3023</v>
      </c>
      <c r="H2977" t="s">
        <v>53</v>
      </c>
    </row>
    <row r="2978" spans="1:8" x14ac:dyDescent="0.35">
      <c r="A2978" t="s">
        <v>3024</v>
      </c>
      <c r="B2978" t="s">
        <v>53</v>
      </c>
      <c r="C2978" t="s">
        <v>3024</v>
      </c>
      <c r="D2978" t="s">
        <v>53</v>
      </c>
      <c r="E2978" t="s">
        <v>3024</v>
      </c>
      <c r="F2978" t="s">
        <v>53</v>
      </c>
      <c r="G2978" t="s">
        <v>3024</v>
      </c>
      <c r="H2978" t="s">
        <v>53</v>
      </c>
    </row>
    <row r="2979" spans="1:8" x14ac:dyDescent="0.35">
      <c r="A2979" t="s">
        <v>3025</v>
      </c>
      <c r="B2979" t="s">
        <v>51</v>
      </c>
      <c r="C2979" t="s">
        <v>3025</v>
      </c>
      <c r="D2979" t="s">
        <v>51</v>
      </c>
      <c r="E2979" t="s">
        <v>3025</v>
      </c>
      <c r="F2979" t="s">
        <v>51</v>
      </c>
      <c r="G2979" t="s">
        <v>3025</v>
      </c>
      <c r="H2979" t="s">
        <v>51</v>
      </c>
    </row>
    <row r="2980" spans="1:8" x14ac:dyDescent="0.35">
      <c r="A2980" t="s">
        <v>3026</v>
      </c>
      <c r="B2980" t="s">
        <v>44</v>
      </c>
      <c r="C2980" t="s">
        <v>3026</v>
      </c>
      <c r="D2980" t="s">
        <v>44</v>
      </c>
      <c r="E2980" t="s">
        <v>3026</v>
      </c>
      <c r="F2980" t="s">
        <v>44</v>
      </c>
      <c r="G2980" t="s">
        <v>3026</v>
      </c>
      <c r="H2980" t="s">
        <v>44</v>
      </c>
    </row>
    <row r="2981" spans="1:8" x14ac:dyDescent="0.35">
      <c r="A2981" t="s">
        <v>3027</v>
      </c>
      <c r="B2981" t="s">
        <v>44</v>
      </c>
      <c r="C2981" t="s">
        <v>3027</v>
      </c>
      <c r="D2981" t="s">
        <v>44</v>
      </c>
      <c r="E2981" t="s">
        <v>3027</v>
      </c>
      <c r="F2981" t="s">
        <v>44</v>
      </c>
      <c r="G2981" t="s">
        <v>3027</v>
      </c>
      <c r="H2981" t="s">
        <v>44</v>
      </c>
    </row>
    <row r="2982" spans="1:8" x14ac:dyDescent="0.35">
      <c r="A2982" t="s">
        <v>3028</v>
      </c>
      <c r="B2982" t="s">
        <v>51</v>
      </c>
      <c r="C2982" t="s">
        <v>3028</v>
      </c>
      <c r="D2982" t="s">
        <v>51</v>
      </c>
      <c r="E2982" t="s">
        <v>3028</v>
      </c>
      <c r="F2982" t="s">
        <v>51</v>
      </c>
      <c r="G2982" t="s">
        <v>3028</v>
      </c>
      <c r="H2982" t="s">
        <v>51</v>
      </c>
    </row>
    <row r="2983" spans="1:8" x14ac:dyDescent="0.35">
      <c r="A2983" t="s">
        <v>3029</v>
      </c>
      <c r="B2983" t="s">
        <v>47</v>
      </c>
      <c r="C2983" t="s">
        <v>3029</v>
      </c>
      <c r="D2983" t="s">
        <v>47</v>
      </c>
      <c r="E2983" t="s">
        <v>3029</v>
      </c>
      <c r="F2983" t="s">
        <v>47</v>
      </c>
      <c r="G2983" t="s">
        <v>3029</v>
      </c>
      <c r="H2983" t="s">
        <v>47</v>
      </c>
    </row>
    <row r="2984" spans="1:8" x14ac:dyDescent="0.35">
      <c r="A2984" t="s">
        <v>3030</v>
      </c>
      <c r="B2984" t="s">
        <v>51</v>
      </c>
      <c r="C2984" t="s">
        <v>3030</v>
      </c>
      <c r="D2984" t="s">
        <v>51</v>
      </c>
      <c r="E2984" t="s">
        <v>3030</v>
      </c>
      <c r="F2984" t="s">
        <v>51</v>
      </c>
      <c r="G2984" t="s">
        <v>3030</v>
      </c>
      <c r="H2984" t="s">
        <v>51</v>
      </c>
    </row>
    <row r="2985" spans="1:8" x14ac:dyDescent="0.35">
      <c r="A2985" t="s">
        <v>3031</v>
      </c>
      <c r="B2985" t="s">
        <v>51</v>
      </c>
      <c r="C2985" t="s">
        <v>3031</v>
      </c>
      <c r="D2985" t="s">
        <v>51</v>
      </c>
      <c r="E2985" t="s">
        <v>3031</v>
      </c>
      <c r="F2985" t="s">
        <v>51</v>
      </c>
      <c r="G2985" t="s">
        <v>3031</v>
      </c>
      <c r="H2985" t="s">
        <v>51</v>
      </c>
    </row>
    <row r="2986" spans="1:8" x14ac:dyDescent="0.35">
      <c r="A2986" t="s">
        <v>3032</v>
      </c>
      <c r="B2986" t="s">
        <v>51</v>
      </c>
      <c r="C2986" t="s">
        <v>3032</v>
      </c>
      <c r="D2986" t="s">
        <v>51</v>
      </c>
      <c r="E2986" t="s">
        <v>3032</v>
      </c>
      <c r="F2986" t="s">
        <v>51</v>
      </c>
      <c r="G2986" t="s">
        <v>3032</v>
      </c>
      <c r="H2986" t="s">
        <v>51</v>
      </c>
    </row>
    <row r="2987" spans="1:8" x14ac:dyDescent="0.35">
      <c r="A2987" t="s">
        <v>3033</v>
      </c>
      <c r="B2987" t="s">
        <v>47</v>
      </c>
      <c r="C2987" t="s">
        <v>3033</v>
      </c>
      <c r="D2987" t="s">
        <v>47</v>
      </c>
      <c r="E2987" t="s">
        <v>3033</v>
      </c>
      <c r="F2987" t="s">
        <v>47</v>
      </c>
      <c r="G2987" t="s">
        <v>3033</v>
      </c>
      <c r="H2987" t="s">
        <v>47</v>
      </c>
    </row>
    <row r="2988" spans="1:8" x14ac:dyDescent="0.35">
      <c r="A2988" t="s">
        <v>3034</v>
      </c>
      <c r="B2988" t="s">
        <v>44</v>
      </c>
      <c r="C2988" t="s">
        <v>3034</v>
      </c>
      <c r="D2988" t="s">
        <v>44</v>
      </c>
      <c r="E2988" t="s">
        <v>3034</v>
      </c>
      <c r="F2988" t="s">
        <v>44</v>
      </c>
      <c r="G2988" t="s">
        <v>3034</v>
      </c>
      <c r="H2988" t="s">
        <v>44</v>
      </c>
    </row>
    <row r="2989" spans="1:8" x14ac:dyDescent="0.35">
      <c r="A2989" t="s">
        <v>3035</v>
      </c>
      <c r="B2989" t="s">
        <v>57</v>
      </c>
      <c r="C2989" t="s">
        <v>3035</v>
      </c>
      <c r="D2989" t="s">
        <v>57</v>
      </c>
      <c r="E2989" t="s">
        <v>3035</v>
      </c>
      <c r="F2989" t="s">
        <v>57</v>
      </c>
      <c r="G2989" t="s">
        <v>3035</v>
      </c>
      <c r="H2989" t="s">
        <v>57</v>
      </c>
    </row>
    <row r="2990" spans="1:8" x14ac:dyDescent="0.35">
      <c r="A2990" t="s">
        <v>3036</v>
      </c>
      <c r="B2990" t="s">
        <v>47</v>
      </c>
      <c r="C2990" t="s">
        <v>3036</v>
      </c>
      <c r="D2990" t="s">
        <v>47</v>
      </c>
      <c r="E2990" t="s">
        <v>3036</v>
      </c>
      <c r="F2990" t="s">
        <v>47</v>
      </c>
      <c r="G2990" t="s">
        <v>3036</v>
      </c>
      <c r="H2990" t="s">
        <v>47</v>
      </c>
    </row>
    <row r="2991" spans="1:8" x14ac:dyDescent="0.35">
      <c r="A2991" t="s">
        <v>3037</v>
      </c>
      <c r="B2991" t="s">
        <v>44</v>
      </c>
      <c r="C2991" t="s">
        <v>3037</v>
      </c>
      <c r="D2991" t="s">
        <v>44</v>
      </c>
      <c r="E2991" t="s">
        <v>3037</v>
      </c>
      <c r="F2991" t="s">
        <v>44</v>
      </c>
      <c r="G2991" t="s">
        <v>3037</v>
      </c>
      <c r="H2991" t="s">
        <v>44</v>
      </c>
    </row>
    <row r="2992" spans="1:8" x14ac:dyDescent="0.35">
      <c r="A2992" t="s">
        <v>3038</v>
      </c>
      <c r="B2992" t="s">
        <v>51</v>
      </c>
      <c r="C2992" t="s">
        <v>3038</v>
      </c>
      <c r="D2992" t="s">
        <v>51</v>
      </c>
      <c r="E2992" t="s">
        <v>3038</v>
      </c>
      <c r="F2992" t="s">
        <v>51</v>
      </c>
      <c r="G2992" t="s">
        <v>3038</v>
      </c>
      <c r="H2992" t="s">
        <v>51</v>
      </c>
    </row>
    <row r="2993" spans="1:8" x14ac:dyDescent="0.35">
      <c r="A2993" t="s">
        <v>3039</v>
      </c>
      <c r="B2993" t="s">
        <v>47</v>
      </c>
      <c r="C2993" t="s">
        <v>3039</v>
      </c>
      <c r="D2993" t="s">
        <v>47</v>
      </c>
      <c r="E2993" t="s">
        <v>3039</v>
      </c>
      <c r="F2993" t="s">
        <v>47</v>
      </c>
      <c r="G2993" t="s">
        <v>3039</v>
      </c>
      <c r="H2993" t="s">
        <v>47</v>
      </c>
    </row>
    <row r="2994" spans="1:8" x14ac:dyDescent="0.35">
      <c r="A2994" t="s">
        <v>3040</v>
      </c>
      <c r="B2994" t="s">
        <v>44</v>
      </c>
      <c r="C2994" t="s">
        <v>3040</v>
      </c>
      <c r="D2994" t="s">
        <v>44</v>
      </c>
      <c r="E2994" t="s">
        <v>3040</v>
      </c>
      <c r="F2994" t="s">
        <v>44</v>
      </c>
      <c r="G2994" t="s">
        <v>3040</v>
      </c>
      <c r="H2994" t="s">
        <v>44</v>
      </c>
    </row>
    <row r="2995" spans="1:8" x14ac:dyDescent="0.35">
      <c r="A2995" t="s">
        <v>3041</v>
      </c>
      <c r="B2995" t="s">
        <v>44</v>
      </c>
      <c r="C2995" t="s">
        <v>3041</v>
      </c>
      <c r="D2995" t="s">
        <v>44</v>
      </c>
      <c r="E2995" t="s">
        <v>3041</v>
      </c>
      <c r="F2995" t="s">
        <v>44</v>
      </c>
      <c r="G2995" t="s">
        <v>3041</v>
      </c>
      <c r="H2995" t="s">
        <v>44</v>
      </c>
    </row>
    <row r="2996" spans="1:8" x14ac:dyDescent="0.35">
      <c r="A2996" t="s">
        <v>3042</v>
      </c>
      <c r="B2996" t="s">
        <v>51</v>
      </c>
      <c r="C2996" t="s">
        <v>3042</v>
      </c>
      <c r="D2996" t="s">
        <v>51</v>
      </c>
      <c r="E2996" t="s">
        <v>3042</v>
      </c>
      <c r="F2996" t="s">
        <v>51</v>
      </c>
      <c r="G2996" t="s">
        <v>3042</v>
      </c>
      <c r="H2996" t="s">
        <v>51</v>
      </c>
    </row>
    <row r="2997" spans="1:8" x14ac:dyDescent="0.35">
      <c r="A2997" t="s">
        <v>3043</v>
      </c>
      <c r="B2997" t="s">
        <v>47</v>
      </c>
      <c r="C2997" t="s">
        <v>3043</v>
      </c>
      <c r="D2997" t="s">
        <v>47</v>
      </c>
      <c r="E2997" t="s">
        <v>3043</v>
      </c>
      <c r="F2997" t="s">
        <v>47</v>
      </c>
      <c r="G2997" t="s">
        <v>3043</v>
      </c>
      <c r="H2997" t="s">
        <v>47</v>
      </c>
    </row>
    <row r="2998" spans="1:8" x14ac:dyDescent="0.35">
      <c r="A2998" t="s">
        <v>3044</v>
      </c>
      <c r="B2998" t="s">
        <v>47</v>
      </c>
      <c r="C2998" t="s">
        <v>3044</v>
      </c>
      <c r="D2998" t="s">
        <v>47</v>
      </c>
      <c r="E2998" t="s">
        <v>3044</v>
      </c>
      <c r="F2998" t="s">
        <v>47</v>
      </c>
      <c r="G2998" t="s">
        <v>3044</v>
      </c>
      <c r="H2998" t="s">
        <v>47</v>
      </c>
    </row>
    <row r="2999" spans="1:8" x14ac:dyDescent="0.35">
      <c r="A2999" t="s">
        <v>3045</v>
      </c>
      <c r="B2999" t="s">
        <v>57</v>
      </c>
      <c r="C2999" t="s">
        <v>3045</v>
      </c>
      <c r="D2999" t="s">
        <v>57</v>
      </c>
      <c r="E2999" t="s">
        <v>3045</v>
      </c>
      <c r="F2999" t="s">
        <v>57</v>
      </c>
      <c r="G2999" t="s">
        <v>3045</v>
      </c>
      <c r="H2999" t="s">
        <v>57</v>
      </c>
    </row>
    <row r="3000" spans="1:8" x14ac:dyDescent="0.35">
      <c r="A3000" t="s">
        <v>3046</v>
      </c>
      <c r="B3000" t="s">
        <v>51</v>
      </c>
      <c r="C3000" t="s">
        <v>3046</v>
      </c>
      <c r="D3000" t="s">
        <v>51</v>
      </c>
      <c r="E3000" t="s">
        <v>3046</v>
      </c>
      <c r="F3000" t="s">
        <v>51</v>
      </c>
      <c r="G3000" t="s">
        <v>3046</v>
      </c>
      <c r="H3000" t="s">
        <v>51</v>
      </c>
    </row>
    <row r="3001" spans="1:8" x14ac:dyDescent="0.35">
      <c r="A3001" t="s">
        <v>3047</v>
      </c>
      <c r="B3001" t="s">
        <v>51</v>
      </c>
      <c r="C3001" t="s">
        <v>3047</v>
      </c>
      <c r="D3001" t="s">
        <v>51</v>
      </c>
      <c r="E3001" t="s">
        <v>3047</v>
      </c>
      <c r="F3001" t="s">
        <v>51</v>
      </c>
      <c r="G3001" t="s">
        <v>3047</v>
      </c>
      <c r="H3001" t="s">
        <v>51</v>
      </c>
    </row>
    <row r="3002" spans="1:8" x14ac:dyDescent="0.35">
      <c r="A3002" t="s">
        <v>3048</v>
      </c>
      <c r="B3002" t="s">
        <v>47</v>
      </c>
      <c r="C3002" t="s">
        <v>3048</v>
      </c>
      <c r="D3002" t="s">
        <v>47</v>
      </c>
      <c r="E3002" t="s">
        <v>3048</v>
      </c>
      <c r="F3002" t="s">
        <v>47</v>
      </c>
      <c r="G3002" t="s">
        <v>3048</v>
      </c>
      <c r="H3002" t="s">
        <v>47</v>
      </c>
    </row>
    <row r="3003" spans="1:8" x14ac:dyDescent="0.35">
      <c r="A3003" t="s">
        <v>3049</v>
      </c>
      <c r="B3003" t="s">
        <v>44</v>
      </c>
      <c r="C3003" t="s">
        <v>3049</v>
      </c>
      <c r="D3003" t="s">
        <v>44</v>
      </c>
      <c r="E3003" t="s">
        <v>3049</v>
      </c>
      <c r="F3003" t="s">
        <v>44</v>
      </c>
      <c r="G3003" t="s">
        <v>3049</v>
      </c>
      <c r="H3003" t="s">
        <v>44</v>
      </c>
    </row>
    <row r="3004" spans="1:8" x14ac:dyDescent="0.35">
      <c r="A3004" t="s">
        <v>3050</v>
      </c>
      <c r="B3004" t="s">
        <v>51</v>
      </c>
      <c r="C3004" t="s">
        <v>3050</v>
      </c>
      <c r="D3004" t="s">
        <v>51</v>
      </c>
      <c r="E3004" t="s">
        <v>3050</v>
      </c>
      <c r="F3004" t="s">
        <v>51</v>
      </c>
      <c r="G3004" t="s">
        <v>3050</v>
      </c>
      <c r="H3004" t="s">
        <v>51</v>
      </c>
    </row>
    <row r="3005" spans="1:8" x14ac:dyDescent="0.35">
      <c r="A3005" t="s">
        <v>3051</v>
      </c>
      <c r="B3005" t="s">
        <v>53</v>
      </c>
      <c r="C3005" t="s">
        <v>3051</v>
      </c>
      <c r="D3005" t="s">
        <v>53</v>
      </c>
      <c r="E3005" t="s">
        <v>3051</v>
      </c>
      <c r="F3005" t="s">
        <v>53</v>
      </c>
      <c r="G3005" t="s">
        <v>3051</v>
      </c>
      <c r="H3005" t="s">
        <v>53</v>
      </c>
    </row>
    <row r="3006" spans="1:8" x14ac:dyDescent="0.35">
      <c r="A3006" t="s">
        <v>3052</v>
      </c>
      <c r="B3006" t="s">
        <v>44</v>
      </c>
      <c r="C3006" t="s">
        <v>3052</v>
      </c>
      <c r="D3006" t="s">
        <v>44</v>
      </c>
      <c r="E3006" t="s">
        <v>3052</v>
      </c>
      <c r="F3006" t="s">
        <v>44</v>
      </c>
      <c r="G3006" t="s">
        <v>3052</v>
      </c>
      <c r="H3006" t="s">
        <v>44</v>
      </c>
    </row>
    <row r="3007" spans="1:8" x14ac:dyDescent="0.35">
      <c r="A3007" t="s">
        <v>3053</v>
      </c>
      <c r="B3007" t="s">
        <v>51</v>
      </c>
      <c r="C3007" t="s">
        <v>3053</v>
      </c>
      <c r="D3007" t="s">
        <v>51</v>
      </c>
      <c r="E3007" t="s">
        <v>3053</v>
      </c>
      <c r="F3007" t="s">
        <v>51</v>
      </c>
      <c r="G3007" t="s">
        <v>3053</v>
      </c>
      <c r="H3007" t="s">
        <v>51</v>
      </c>
    </row>
    <row r="3008" spans="1:8" x14ac:dyDescent="0.35">
      <c r="A3008" t="s">
        <v>3054</v>
      </c>
      <c r="B3008" t="s">
        <v>57</v>
      </c>
      <c r="C3008" t="s">
        <v>3054</v>
      </c>
      <c r="D3008" t="s">
        <v>57</v>
      </c>
      <c r="E3008" t="s">
        <v>3054</v>
      </c>
      <c r="F3008" t="s">
        <v>57</v>
      </c>
      <c r="G3008" t="s">
        <v>3054</v>
      </c>
      <c r="H3008" t="s">
        <v>57</v>
      </c>
    </row>
    <row r="3009" spans="1:8" x14ac:dyDescent="0.35">
      <c r="A3009" t="s">
        <v>3055</v>
      </c>
      <c r="B3009" t="s">
        <v>47</v>
      </c>
      <c r="C3009" t="s">
        <v>3055</v>
      </c>
      <c r="D3009" t="s">
        <v>47</v>
      </c>
      <c r="E3009" t="s">
        <v>3055</v>
      </c>
      <c r="F3009" t="s">
        <v>47</v>
      </c>
      <c r="G3009" t="s">
        <v>3055</v>
      </c>
      <c r="H3009" t="s">
        <v>47</v>
      </c>
    </row>
    <row r="3010" spans="1:8" x14ac:dyDescent="0.35">
      <c r="A3010" t="s">
        <v>3056</v>
      </c>
      <c r="B3010" t="s">
        <v>53</v>
      </c>
      <c r="C3010" t="s">
        <v>3056</v>
      </c>
      <c r="D3010" t="s">
        <v>53</v>
      </c>
      <c r="E3010" t="s">
        <v>3056</v>
      </c>
      <c r="F3010" t="s">
        <v>53</v>
      </c>
      <c r="G3010" t="s">
        <v>3056</v>
      </c>
      <c r="H3010" t="s">
        <v>53</v>
      </c>
    </row>
    <row r="3011" spans="1:8" x14ac:dyDescent="0.35">
      <c r="A3011" t="s">
        <v>3057</v>
      </c>
      <c r="B3011" t="s">
        <v>44</v>
      </c>
      <c r="C3011" t="s">
        <v>3057</v>
      </c>
      <c r="D3011" t="s">
        <v>44</v>
      </c>
      <c r="E3011" t="s">
        <v>3057</v>
      </c>
      <c r="F3011" t="s">
        <v>44</v>
      </c>
      <c r="G3011" t="s">
        <v>3057</v>
      </c>
      <c r="H3011" t="s">
        <v>44</v>
      </c>
    </row>
    <row r="3012" spans="1:8" x14ac:dyDescent="0.35">
      <c r="A3012" t="s">
        <v>3058</v>
      </c>
      <c r="B3012" t="s">
        <v>47</v>
      </c>
      <c r="C3012" t="s">
        <v>3058</v>
      </c>
      <c r="D3012" t="s">
        <v>47</v>
      </c>
      <c r="E3012" t="s">
        <v>3058</v>
      </c>
      <c r="F3012" t="s">
        <v>47</v>
      </c>
      <c r="G3012" t="s">
        <v>3058</v>
      </c>
      <c r="H3012" t="s">
        <v>47</v>
      </c>
    </row>
    <row r="3013" spans="1:8" x14ac:dyDescent="0.35">
      <c r="A3013" t="s">
        <v>3059</v>
      </c>
      <c r="B3013" t="s">
        <v>51</v>
      </c>
      <c r="C3013" t="s">
        <v>3059</v>
      </c>
      <c r="D3013" t="s">
        <v>51</v>
      </c>
      <c r="E3013" t="s">
        <v>3059</v>
      </c>
      <c r="F3013" t="s">
        <v>51</v>
      </c>
      <c r="G3013" t="s">
        <v>3059</v>
      </c>
      <c r="H3013" t="s">
        <v>51</v>
      </c>
    </row>
    <row r="3014" spans="1:8" x14ac:dyDescent="0.35">
      <c r="A3014" t="s">
        <v>3060</v>
      </c>
      <c r="B3014" t="s">
        <v>51</v>
      </c>
      <c r="C3014" t="s">
        <v>3060</v>
      </c>
      <c r="D3014" t="s">
        <v>51</v>
      </c>
      <c r="E3014" t="s">
        <v>3060</v>
      </c>
      <c r="F3014" t="s">
        <v>51</v>
      </c>
      <c r="G3014" t="s">
        <v>3060</v>
      </c>
      <c r="H3014" t="s">
        <v>51</v>
      </c>
    </row>
    <row r="3015" spans="1:8" x14ac:dyDescent="0.35">
      <c r="A3015" t="s">
        <v>3061</v>
      </c>
      <c r="B3015" t="s">
        <v>47</v>
      </c>
      <c r="C3015" t="s">
        <v>3061</v>
      </c>
      <c r="D3015" t="s">
        <v>47</v>
      </c>
      <c r="E3015" t="s">
        <v>3061</v>
      </c>
      <c r="F3015" t="s">
        <v>47</v>
      </c>
      <c r="G3015" t="s">
        <v>3061</v>
      </c>
      <c r="H3015" t="s">
        <v>47</v>
      </c>
    </row>
    <row r="3016" spans="1:8" x14ac:dyDescent="0.35">
      <c r="A3016" t="s">
        <v>3062</v>
      </c>
      <c r="B3016" t="s">
        <v>44</v>
      </c>
      <c r="C3016" t="s">
        <v>3062</v>
      </c>
      <c r="D3016" t="s">
        <v>44</v>
      </c>
      <c r="E3016" t="s">
        <v>3062</v>
      </c>
      <c r="F3016" t="s">
        <v>44</v>
      </c>
      <c r="G3016" t="s">
        <v>3062</v>
      </c>
      <c r="H3016" t="s">
        <v>44</v>
      </c>
    </row>
    <row r="3017" spans="1:8" x14ac:dyDescent="0.35">
      <c r="A3017" t="s">
        <v>3063</v>
      </c>
      <c r="B3017" t="s">
        <v>51</v>
      </c>
      <c r="C3017" t="s">
        <v>3063</v>
      </c>
      <c r="D3017" t="s">
        <v>51</v>
      </c>
      <c r="E3017" t="s">
        <v>3063</v>
      </c>
      <c r="F3017" t="s">
        <v>51</v>
      </c>
      <c r="G3017" t="s">
        <v>3063</v>
      </c>
      <c r="H3017" t="s">
        <v>51</v>
      </c>
    </row>
    <row r="3018" spans="1:8" x14ac:dyDescent="0.35">
      <c r="A3018" t="s">
        <v>3064</v>
      </c>
      <c r="B3018" t="s">
        <v>51</v>
      </c>
      <c r="C3018" t="s">
        <v>3064</v>
      </c>
      <c r="D3018" t="s">
        <v>51</v>
      </c>
      <c r="E3018" t="s">
        <v>3064</v>
      </c>
      <c r="F3018" t="s">
        <v>51</v>
      </c>
      <c r="G3018" t="s">
        <v>3064</v>
      </c>
      <c r="H3018" t="s">
        <v>51</v>
      </c>
    </row>
    <row r="3019" spans="1:8" x14ac:dyDescent="0.35">
      <c r="A3019" t="s">
        <v>3065</v>
      </c>
      <c r="B3019" t="s">
        <v>47</v>
      </c>
      <c r="C3019" t="s">
        <v>3065</v>
      </c>
      <c r="D3019" t="s">
        <v>47</v>
      </c>
      <c r="E3019" t="s">
        <v>3065</v>
      </c>
      <c r="F3019" t="s">
        <v>47</v>
      </c>
      <c r="G3019" t="s">
        <v>3065</v>
      </c>
      <c r="H3019" t="s">
        <v>47</v>
      </c>
    </row>
    <row r="3020" spans="1:8" x14ac:dyDescent="0.35">
      <c r="A3020" t="s">
        <v>3066</v>
      </c>
      <c r="B3020" t="s">
        <v>44</v>
      </c>
      <c r="C3020" t="s">
        <v>3066</v>
      </c>
      <c r="D3020" t="s">
        <v>44</v>
      </c>
      <c r="E3020" t="s">
        <v>3066</v>
      </c>
      <c r="F3020" t="s">
        <v>44</v>
      </c>
      <c r="G3020" t="s">
        <v>3066</v>
      </c>
      <c r="H3020" t="s">
        <v>44</v>
      </c>
    </row>
    <row r="3021" spans="1:8" x14ac:dyDescent="0.35">
      <c r="A3021" t="s">
        <v>3067</v>
      </c>
      <c r="B3021" t="s">
        <v>47</v>
      </c>
      <c r="C3021" t="s">
        <v>3067</v>
      </c>
      <c r="D3021" t="s">
        <v>47</v>
      </c>
      <c r="E3021" t="s">
        <v>3067</v>
      </c>
      <c r="F3021" t="s">
        <v>47</v>
      </c>
      <c r="G3021" t="s">
        <v>3067</v>
      </c>
      <c r="H3021" t="s">
        <v>47</v>
      </c>
    </row>
    <row r="3022" spans="1:8" x14ac:dyDescent="0.35">
      <c r="A3022" t="s">
        <v>3068</v>
      </c>
      <c r="B3022" t="s">
        <v>53</v>
      </c>
      <c r="C3022" t="s">
        <v>3068</v>
      </c>
      <c r="D3022" t="s">
        <v>53</v>
      </c>
      <c r="E3022" t="s">
        <v>3068</v>
      </c>
      <c r="F3022" t="s">
        <v>53</v>
      </c>
      <c r="G3022" t="s">
        <v>3068</v>
      </c>
      <c r="H3022" t="s">
        <v>53</v>
      </c>
    </row>
    <row r="3023" spans="1:8" x14ac:dyDescent="0.35">
      <c r="A3023" t="s">
        <v>3069</v>
      </c>
      <c r="B3023" t="s">
        <v>44</v>
      </c>
      <c r="C3023" t="s">
        <v>3069</v>
      </c>
      <c r="D3023" t="s">
        <v>44</v>
      </c>
      <c r="E3023" t="s">
        <v>3069</v>
      </c>
      <c r="F3023" t="s">
        <v>44</v>
      </c>
      <c r="G3023" t="s">
        <v>3069</v>
      </c>
      <c r="H3023" t="s">
        <v>44</v>
      </c>
    </row>
    <row r="3024" spans="1:8" x14ac:dyDescent="0.35">
      <c r="A3024" t="s">
        <v>3070</v>
      </c>
      <c r="B3024" t="s">
        <v>47</v>
      </c>
      <c r="C3024" t="s">
        <v>3070</v>
      </c>
      <c r="D3024" t="s">
        <v>47</v>
      </c>
      <c r="E3024" t="s">
        <v>3070</v>
      </c>
      <c r="F3024" t="s">
        <v>47</v>
      </c>
      <c r="G3024" t="s">
        <v>3070</v>
      </c>
      <c r="H3024" t="s">
        <v>47</v>
      </c>
    </row>
    <row r="3025" spans="1:8" x14ac:dyDescent="0.35">
      <c r="A3025" t="s">
        <v>3071</v>
      </c>
      <c r="B3025" t="s">
        <v>51</v>
      </c>
      <c r="C3025" t="s">
        <v>3071</v>
      </c>
      <c r="D3025" t="s">
        <v>51</v>
      </c>
      <c r="E3025" t="s">
        <v>3071</v>
      </c>
      <c r="F3025" t="s">
        <v>51</v>
      </c>
      <c r="G3025" t="s">
        <v>3071</v>
      </c>
      <c r="H3025" t="s">
        <v>51</v>
      </c>
    </row>
    <row r="3026" spans="1:8" x14ac:dyDescent="0.35">
      <c r="A3026" t="s">
        <v>3072</v>
      </c>
      <c r="B3026" t="s">
        <v>44</v>
      </c>
      <c r="C3026" t="s">
        <v>3072</v>
      </c>
      <c r="D3026" t="s">
        <v>44</v>
      </c>
      <c r="E3026" t="s">
        <v>3072</v>
      </c>
      <c r="F3026" t="s">
        <v>44</v>
      </c>
      <c r="G3026" t="s">
        <v>3072</v>
      </c>
      <c r="H3026" t="s">
        <v>44</v>
      </c>
    </row>
    <row r="3027" spans="1:8" x14ac:dyDescent="0.35">
      <c r="A3027" t="s">
        <v>3073</v>
      </c>
      <c r="B3027" t="s">
        <v>47</v>
      </c>
      <c r="C3027" t="s">
        <v>3073</v>
      </c>
      <c r="D3027" t="s">
        <v>47</v>
      </c>
      <c r="E3027" t="s">
        <v>3073</v>
      </c>
      <c r="F3027" t="s">
        <v>47</v>
      </c>
      <c r="G3027" t="s">
        <v>3073</v>
      </c>
      <c r="H3027" t="s">
        <v>47</v>
      </c>
    </row>
    <row r="3028" spans="1:8" x14ac:dyDescent="0.35">
      <c r="A3028" t="s">
        <v>3074</v>
      </c>
      <c r="B3028" t="s">
        <v>44</v>
      </c>
      <c r="C3028" t="s">
        <v>3074</v>
      </c>
      <c r="D3028" t="s">
        <v>44</v>
      </c>
      <c r="E3028" t="s">
        <v>3074</v>
      </c>
      <c r="F3028" t="s">
        <v>44</v>
      </c>
      <c r="G3028" t="s">
        <v>3074</v>
      </c>
      <c r="H3028" t="s">
        <v>44</v>
      </c>
    </row>
    <row r="3029" spans="1:8" x14ac:dyDescent="0.35">
      <c r="A3029" t="s">
        <v>3075</v>
      </c>
      <c r="B3029" t="s">
        <v>47</v>
      </c>
      <c r="C3029" t="s">
        <v>3075</v>
      </c>
      <c r="D3029" t="s">
        <v>47</v>
      </c>
      <c r="E3029" t="s">
        <v>3075</v>
      </c>
      <c r="F3029" t="s">
        <v>47</v>
      </c>
      <c r="G3029" t="s">
        <v>3075</v>
      </c>
      <c r="H3029" t="s">
        <v>47</v>
      </c>
    </row>
    <row r="3030" spans="1:8" x14ac:dyDescent="0.35">
      <c r="A3030" t="s">
        <v>3076</v>
      </c>
      <c r="B3030" t="s">
        <v>44</v>
      </c>
      <c r="C3030" t="s">
        <v>3076</v>
      </c>
      <c r="D3030" t="s">
        <v>44</v>
      </c>
      <c r="E3030" t="s">
        <v>3076</v>
      </c>
      <c r="F3030" t="s">
        <v>44</v>
      </c>
      <c r="G3030" t="s">
        <v>3076</v>
      </c>
      <c r="H3030" t="s">
        <v>44</v>
      </c>
    </row>
    <row r="3031" spans="1:8" x14ac:dyDescent="0.35">
      <c r="A3031" t="s">
        <v>3077</v>
      </c>
      <c r="B3031" t="s">
        <v>44</v>
      </c>
      <c r="C3031" t="s">
        <v>3077</v>
      </c>
      <c r="D3031" t="s">
        <v>44</v>
      </c>
      <c r="E3031" t="s">
        <v>3077</v>
      </c>
      <c r="F3031" t="s">
        <v>44</v>
      </c>
      <c r="G3031" t="s">
        <v>3077</v>
      </c>
      <c r="H3031" t="s">
        <v>44</v>
      </c>
    </row>
    <row r="3032" spans="1:8" x14ac:dyDescent="0.35">
      <c r="A3032" t="s">
        <v>3078</v>
      </c>
      <c r="B3032" t="s">
        <v>47</v>
      </c>
      <c r="C3032" t="s">
        <v>3078</v>
      </c>
      <c r="D3032" t="s">
        <v>47</v>
      </c>
      <c r="E3032" t="s">
        <v>3078</v>
      </c>
      <c r="F3032" t="s">
        <v>47</v>
      </c>
      <c r="G3032" t="s">
        <v>3078</v>
      </c>
      <c r="H3032" t="s">
        <v>47</v>
      </c>
    </row>
    <row r="3033" spans="1:8" x14ac:dyDescent="0.35">
      <c r="A3033" t="s">
        <v>3079</v>
      </c>
      <c r="B3033" t="s">
        <v>47</v>
      </c>
      <c r="C3033" t="s">
        <v>3079</v>
      </c>
      <c r="D3033" t="s">
        <v>47</v>
      </c>
      <c r="E3033" t="s">
        <v>3079</v>
      </c>
      <c r="F3033" t="s">
        <v>47</v>
      </c>
      <c r="G3033" t="s">
        <v>3079</v>
      </c>
      <c r="H3033" t="s">
        <v>47</v>
      </c>
    </row>
    <row r="3034" spans="1:8" x14ac:dyDescent="0.35">
      <c r="A3034" t="s">
        <v>3080</v>
      </c>
      <c r="B3034" t="s">
        <v>57</v>
      </c>
      <c r="C3034" t="s">
        <v>3080</v>
      </c>
      <c r="D3034" t="s">
        <v>57</v>
      </c>
      <c r="E3034" t="s">
        <v>3080</v>
      </c>
      <c r="F3034" t="s">
        <v>57</v>
      </c>
      <c r="G3034" t="s">
        <v>3080</v>
      </c>
      <c r="H3034" t="s">
        <v>57</v>
      </c>
    </row>
    <row r="3035" spans="1:8" x14ac:dyDescent="0.35">
      <c r="A3035" t="s">
        <v>3081</v>
      </c>
      <c r="B3035" t="s">
        <v>44</v>
      </c>
      <c r="C3035" t="s">
        <v>3081</v>
      </c>
      <c r="D3035" t="s">
        <v>44</v>
      </c>
      <c r="E3035" t="s">
        <v>3081</v>
      </c>
      <c r="F3035" t="s">
        <v>44</v>
      </c>
      <c r="G3035" t="s">
        <v>3081</v>
      </c>
      <c r="H3035" t="s">
        <v>44</v>
      </c>
    </row>
    <row r="3036" spans="1:8" x14ac:dyDescent="0.35">
      <c r="A3036" t="s">
        <v>3082</v>
      </c>
      <c r="B3036" t="s">
        <v>47</v>
      </c>
      <c r="C3036" t="s">
        <v>3082</v>
      </c>
      <c r="D3036" t="s">
        <v>47</v>
      </c>
      <c r="E3036" t="s">
        <v>3082</v>
      </c>
      <c r="F3036" t="s">
        <v>47</v>
      </c>
      <c r="G3036" t="s">
        <v>3082</v>
      </c>
      <c r="H3036" t="s">
        <v>47</v>
      </c>
    </row>
    <row r="3037" spans="1:8" x14ac:dyDescent="0.35">
      <c r="A3037" t="s">
        <v>3083</v>
      </c>
      <c r="B3037" t="s">
        <v>53</v>
      </c>
      <c r="C3037" t="s">
        <v>3083</v>
      </c>
      <c r="D3037" t="s">
        <v>53</v>
      </c>
      <c r="E3037" t="s">
        <v>3083</v>
      </c>
      <c r="F3037" t="s">
        <v>53</v>
      </c>
      <c r="G3037" t="s">
        <v>3083</v>
      </c>
      <c r="H3037" t="s">
        <v>53</v>
      </c>
    </row>
    <row r="3038" spans="1:8" x14ac:dyDescent="0.35">
      <c r="A3038" t="s">
        <v>3084</v>
      </c>
      <c r="B3038" t="s">
        <v>44</v>
      </c>
      <c r="C3038" t="s">
        <v>3084</v>
      </c>
      <c r="D3038" t="s">
        <v>44</v>
      </c>
      <c r="E3038" t="s">
        <v>3084</v>
      </c>
      <c r="F3038" t="s">
        <v>44</v>
      </c>
      <c r="G3038" t="s">
        <v>3084</v>
      </c>
      <c r="H3038" t="s">
        <v>44</v>
      </c>
    </row>
    <row r="3039" spans="1:8" x14ac:dyDescent="0.35">
      <c r="A3039" t="s">
        <v>3085</v>
      </c>
      <c r="B3039" t="s">
        <v>51</v>
      </c>
      <c r="C3039" t="s">
        <v>3085</v>
      </c>
      <c r="D3039" t="s">
        <v>51</v>
      </c>
      <c r="E3039" t="s">
        <v>3085</v>
      </c>
      <c r="F3039" t="s">
        <v>51</v>
      </c>
      <c r="G3039" t="s">
        <v>3085</v>
      </c>
      <c r="H3039" t="s">
        <v>51</v>
      </c>
    </row>
    <row r="3040" spans="1:8" x14ac:dyDescent="0.35">
      <c r="A3040" t="s">
        <v>3086</v>
      </c>
      <c r="B3040" t="s">
        <v>51</v>
      </c>
      <c r="C3040" t="s">
        <v>3086</v>
      </c>
      <c r="D3040" t="s">
        <v>51</v>
      </c>
      <c r="E3040" t="s">
        <v>3086</v>
      </c>
      <c r="F3040" t="s">
        <v>51</v>
      </c>
      <c r="G3040" t="s">
        <v>3086</v>
      </c>
      <c r="H3040" t="s">
        <v>51</v>
      </c>
    </row>
    <row r="3041" spans="1:8" x14ac:dyDescent="0.35">
      <c r="A3041" t="s">
        <v>3087</v>
      </c>
      <c r="B3041" t="s">
        <v>44</v>
      </c>
      <c r="C3041" t="s">
        <v>3087</v>
      </c>
      <c r="D3041" t="s">
        <v>44</v>
      </c>
      <c r="E3041" t="s">
        <v>3087</v>
      </c>
      <c r="F3041" t="s">
        <v>44</v>
      </c>
      <c r="G3041" t="s">
        <v>3087</v>
      </c>
      <c r="H3041" t="s">
        <v>44</v>
      </c>
    </row>
    <row r="3042" spans="1:8" x14ac:dyDescent="0.35">
      <c r="A3042" t="s">
        <v>3088</v>
      </c>
      <c r="B3042" t="s">
        <v>44</v>
      </c>
      <c r="C3042" t="s">
        <v>3088</v>
      </c>
      <c r="D3042" t="s">
        <v>44</v>
      </c>
      <c r="E3042" t="s">
        <v>3088</v>
      </c>
      <c r="F3042" t="s">
        <v>44</v>
      </c>
      <c r="G3042" t="s">
        <v>3088</v>
      </c>
      <c r="H3042" t="s">
        <v>44</v>
      </c>
    </row>
    <row r="3043" spans="1:8" x14ac:dyDescent="0.35">
      <c r="A3043" t="s">
        <v>3089</v>
      </c>
      <c r="B3043" t="s">
        <v>51</v>
      </c>
      <c r="C3043" t="s">
        <v>3089</v>
      </c>
      <c r="D3043" t="s">
        <v>51</v>
      </c>
      <c r="E3043" t="s">
        <v>3089</v>
      </c>
      <c r="F3043" t="s">
        <v>51</v>
      </c>
      <c r="G3043" t="s">
        <v>3089</v>
      </c>
      <c r="H3043" t="s">
        <v>51</v>
      </c>
    </row>
    <row r="3044" spans="1:8" x14ac:dyDescent="0.35">
      <c r="A3044" t="s">
        <v>3090</v>
      </c>
      <c r="B3044" t="s">
        <v>44</v>
      </c>
      <c r="C3044" t="s">
        <v>3090</v>
      </c>
      <c r="D3044" t="s">
        <v>44</v>
      </c>
      <c r="E3044" t="s">
        <v>3090</v>
      </c>
      <c r="F3044" t="s">
        <v>44</v>
      </c>
      <c r="G3044" t="s">
        <v>3090</v>
      </c>
      <c r="H3044" t="s">
        <v>44</v>
      </c>
    </row>
    <row r="3045" spans="1:8" x14ac:dyDescent="0.35">
      <c r="A3045" t="s">
        <v>3091</v>
      </c>
      <c r="B3045" t="s">
        <v>44</v>
      </c>
      <c r="C3045" t="s">
        <v>3091</v>
      </c>
      <c r="D3045" t="s">
        <v>44</v>
      </c>
      <c r="E3045" t="s">
        <v>3091</v>
      </c>
      <c r="F3045" t="s">
        <v>44</v>
      </c>
      <c r="G3045" t="s">
        <v>3091</v>
      </c>
      <c r="H3045" t="s">
        <v>44</v>
      </c>
    </row>
    <row r="3046" spans="1:8" x14ac:dyDescent="0.35">
      <c r="A3046" t="s">
        <v>3092</v>
      </c>
      <c r="B3046" t="s">
        <v>51</v>
      </c>
      <c r="C3046" t="s">
        <v>3092</v>
      </c>
      <c r="D3046" t="s">
        <v>51</v>
      </c>
      <c r="E3046" t="s">
        <v>3092</v>
      </c>
      <c r="F3046" t="s">
        <v>51</v>
      </c>
      <c r="G3046" t="s">
        <v>3092</v>
      </c>
      <c r="H3046" t="s">
        <v>51</v>
      </c>
    </row>
    <row r="3047" spans="1:8" x14ac:dyDescent="0.35">
      <c r="A3047" t="s">
        <v>3093</v>
      </c>
      <c r="B3047" t="s">
        <v>47</v>
      </c>
      <c r="C3047" t="s">
        <v>3093</v>
      </c>
      <c r="D3047" t="s">
        <v>47</v>
      </c>
      <c r="E3047" t="s">
        <v>3093</v>
      </c>
      <c r="F3047" t="s">
        <v>47</v>
      </c>
      <c r="G3047" t="s">
        <v>3093</v>
      </c>
      <c r="H3047" t="s">
        <v>47</v>
      </c>
    </row>
    <row r="3048" spans="1:8" x14ac:dyDescent="0.35">
      <c r="A3048" t="s">
        <v>3094</v>
      </c>
      <c r="B3048" t="s">
        <v>47</v>
      </c>
      <c r="C3048" t="s">
        <v>3094</v>
      </c>
      <c r="D3048" t="s">
        <v>47</v>
      </c>
      <c r="E3048" t="s">
        <v>3094</v>
      </c>
      <c r="F3048" t="s">
        <v>47</v>
      </c>
      <c r="G3048" t="s">
        <v>3094</v>
      </c>
      <c r="H3048" t="s">
        <v>47</v>
      </c>
    </row>
    <row r="3049" spans="1:8" x14ac:dyDescent="0.35">
      <c r="A3049" t="s">
        <v>3095</v>
      </c>
      <c r="B3049" t="s">
        <v>51</v>
      </c>
      <c r="C3049" t="s">
        <v>3095</v>
      </c>
      <c r="D3049" t="s">
        <v>51</v>
      </c>
      <c r="E3049" t="s">
        <v>3095</v>
      </c>
      <c r="F3049" t="s">
        <v>51</v>
      </c>
      <c r="G3049" t="s">
        <v>3095</v>
      </c>
      <c r="H3049" t="s">
        <v>51</v>
      </c>
    </row>
    <row r="3050" spans="1:8" x14ac:dyDescent="0.35">
      <c r="A3050" t="s">
        <v>3096</v>
      </c>
      <c r="B3050" t="s">
        <v>51</v>
      </c>
      <c r="C3050" t="s">
        <v>3096</v>
      </c>
      <c r="D3050" t="s">
        <v>51</v>
      </c>
      <c r="E3050" t="s">
        <v>3096</v>
      </c>
      <c r="F3050" t="s">
        <v>51</v>
      </c>
      <c r="G3050" t="s">
        <v>3096</v>
      </c>
      <c r="H3050" t="s">
        <v>51</v>
      </c>
    </row>
    <row r="3051" spans="1:8" x14ac:dyDescent="0.35">
      <c r="A3051" t="s">
        <v>3097</v>
      </c>
      <c r="B3051" t="s">
        <v>44</v>
      </c>
      <c r="C3051" t="s">
        <v>3097</v>
      </c>
      <c r="D3051" t="s">
        <v>44</v>
      </c>
      <c r="E3051" t="s">
        <v>3097</v>
      </c>
      <c r="F3051" t="s">
        <v>44</v>
      </c>
      <c r="G3051" t="s">
        <v>3097</v>
      </c>
      <c r="H3051" t="s">
        <v>44</v>
      </c>
    </row>
    <row r="3052" spans="1:8" x14ac:dyDescent="0.35">
      <c r="A3052" t="s">
        <v>3098</v>
      </c>
      <c r="B3052" t="s">
        <v>51</v>
      </c>
      <c r="C3052" t="s">
        <v>3098</v>
      </c>
      <c r="D3052" t="s">
        <v>51</v>
      </c>
      <c r="E3052" t="s">
        <v>3098</v>
      </c>
      <c r="F3052" t="s">
        <v>51</v>
      </c>
      <c r="G3052" t="s">
        <v>3098</v>
      </c>
      <c r="H3052" t="s">
        <v>51</v>
      </c>
    </row>
    <row r="3053" spans="1:8" x14ac:dyDescent="0.35">
      <c r="A3053" t="s">
        <v>3099</v>
      </c>
      <c r="B3053" t="s">
        <v>47</v>
      </c>
      <c r="C3053" t="s">
        <v>3099</v>
      </c>
      <c r="D3053" t="s">
        <v>47</v>
      </c>
      <c r="E3053" t="s">
        <v>3099</v>
      </c>
      <c r="F3053" t="s">
        <v>47</v>
      </c>
      <c r="G3053" t="s">
        <v>3099</v>
      </c>
      <c r="H3053" t="s">
        <v>47</v>
      </c>
    </row>
    <row r="3054" spans="1:8" x14ac:dyDescent="0.35">
      <c r="A3054" t="s">
        <v>3100</v>
      </c>
      <c r="B3054" t="s">
        <v>44</v>
      </c>
      <c r="C3054" t="s">
        <v>3100</v>
      </c>
      <c r="D3054" t="s">
        <v>44</v>
      </c>
      <c r="E3054" t="s">
        <v>3100</v>
      </c>
      <c r="F3054" t="s">
        <v>44</v>
      </c>
      <c r="G3054" t="s">
        <v>3100</v>
      </c>
      <c r="H3054" t="s">
        <v>44</v>
      </c>
    </row>
    <row r="3055" spans="1:8" x14ac:dyDescent="0.35">
      <c r="A3055" t="s">
        <v>3101</v>
      </c>
      <c r="B3055" t="s">
        <v>44</v>
      </c>
      <c r="C3055" t="s">
        <v>3101</v>
      </c>
      <c r="D3055" t="s">
        <v>44</v>
      </c>
      <c r="E3055" t="s">
        <v>3101</v>
      </c>
      <c r="F3055" t="s">
        <v>44</v>
      </c>
      <c r="G3055" t="s">
        <v>3101</v>
      </c>
      <c r="H3055" t="s">
        <v>44</v>
      </c>
    </row>
    <row r="3056" spans="1:8" x14ac:dyDescent="0.35">
      <c r="A3056" t="s">
        <v>3102</v>
      </c>
      <c r="B3056" t="s">
        <v>44</v>
      </c>
      <c r="C3056" t="s">
        <v>3102</v>
      </c>
      <c r="D3056" t="s">
        <v>44</v>
      </c>
      <c r="E3056" t="s">
        <v>3102</v>
      </c>
      <c r="F3056" t="s">
        <v>44</v>
      </c>
      <c r="G3056" t="s">
        <v>3102</v>
      </c>
      <c r="H3056" t="s">
        <v>44</v>
      </c>
    </row>
    <row r="3057" spans="1:8" x14ac:dyDescent="0.35">
      <c r="A3057" t="s">
        <v>3103</v>
      </c>
      <c r="B3057" t="s">
        <v>57</v>
      </c>
      <c r="C3057" t="s">
        <v>3103</v>
      </c>
      <c r="D3057" t="s">
        <v>57</v>
      </c>
      <c r="E3057" t="s">
        <v>3103</v>
      </c>
      <c r="F3057" t="s">
        <v>57</v>
      </c>
      <c r="G3057" t="s">
        <v>3103</v>
      </c>
      <c r="H3057" t="s">
        <v>57</v>
      </c>
    </row>
    <row r="3058" spans="1:8" x14ac:dyDescent="0.35">
      <c r="A3058" t="s">
        <v>3104</v>
      </c>
      <c r="B3058" t="s">
        <v>47</v>
      </c>
      <c r="C3058" t="s">
        <v>3104</v>
      </c>
      <c r="D3058" t="s">
        <v>47</v>
      </c>
      <c r="E3058" t="s">
        <v>3104</v>
      </c>
      <c r="F3058" t="s">
        <v>47</v>
      </c>
      <c r="G3058" t="s">
        <v>3104</v>
      </c>
      <c r="H3058" t="s">
        <v>47</v>
      </c>
    </row>
    <row r="3059" spans="1:8" x14ac:dyDescent="0.35">
      <c r="A3059" t="s">
        <v>3105</v>
      </c>
      <c r="B3059" t="s">
        <v>44</v>
      </c>
      <c r="C3059" t="s">
        <v>3105</v>
      </c>
      <c r="D3059" t="s">
        <v>44</v>
      </c>
      <c r="E3059" t="s">
        <v>3105</v>
      </c>
      <c r="F3059" t="s">
        <v>44</v>
      </c>
      <c r="G3059" t="s">
        <v>3105</v>
      </c>
      <c r="H3059" t="s">
        <v>44</v>
      </c>
    </row>
    <row r="3060" spans="1:8" x14ac:dyDescent="0.35">
      <c r="A3060" t="s">
        <v>3106</v>
      </c>
      <c r="B3060" t="s">
        <v>51</v>
      </c>
      <c r="C3060" t="s">
        <v>3106</v>
      </c>
      <c r="D3060" t="s">
        <v>51</v>
      </c>
      <c r="E3060" t="s">
        <v>3106</v>
      </c>
      <c r="F3060" t="s">
        <v>51</v>
      </c>
      <c r="G3060" t="s">
        <v>3106</v>
      </c>
      <c r="H3060" t="s">
        <v>51</v>
      </c>
    </row>
    <row r="3061" spans="1:8" x14ac:dyDescent="0.35">
      <c r="A3061" t="s">
        <v>3107</v>
      </c>
      <c r="B3061" t="s">
        <v>47</v>
      </c>
      <c r="C3061" t="s">
        <v>3107</v>
      </c>
      <c r="D3061" t="s">
        <v>47</v>
      </c>
      <c r="E3061" t="s">
        <v>3107</v>
      </c>
      <c r="F3061" t="s">
        <v>47</v>
      </c>
      <c r="G3061" t="s">
        <v>3107</v>
      </c>
      <c r="H3061" t="s">
        <v>47</v>
      </c>
    </row>
    <row r="3062" spans="1:8" x14ac:dyDescent="0.35">
      <c r="A3062" t="s">
        <v>3108</v>
      </c>
      <c r="B3062" t="s">
        <v>53</v>
      </c>
      <c r="C3062" t="s">
        <v>3108</v>
      </c>
      <c r="D3062" t="s">
        <v>53</v>
      </c>
      <c r="E3062" t="s">
        <v>3108</v>
      </c>
      <c r="F3062" t="s">
        <v>53</v>
      </c>
      <c r="G3062" t="s">
        <v>3108</v>
      </c>
      <c r="H3062" t="s">
        <v>53</v>
      </c>
    </row>
    <row r="3063" spans="1:8" x14ac:dyDescent="0.35">
      <c r="A3063" t="s">
        <v>3109</v>
      </c>
      <c r="B3063" t="s">
        <v>44</v>
      </c>
      <c r="C3063" t="s">
        <v>3109</v>
      </c>
      <c r="D3063" t="s">
        <v>44</v>
      </c>
      <c r="E3063" t="s">
        <v>3109</v>
      </c>
      <c r="F3063" t="s">
        <v>44</v>
      </c>
      <c r="G3063" t="s">
        <v>3109</v>
      </c>
      <c r="H3063" t="s">
        <v>44</v>
      </c>
    </row>
    <row r="3064" spans="1:8" x14ac:dyDescent="0.35">
      <c r="A3064" t="s">
        <v>3110</v>
      </c>
      <c r="B3064" t="s">
        <v>51</v>
      </c>
      <c r="C3064" t="s">
        <v>3110</v>
      </c>
      <c r="D3064" t="s">
        <v>51</v>
      </c>
      <c r="E3064" t="s">
        <v>3110</v>
      </c>
      <c r="F3064" t="s">
        <v>51</v>
      </c>
      <c r="G3064" t="s">
        <v>3110</v>
      </c>
      <c r="H3064" t="s">
        <v>51</v>
      </c>
    </row>
    <row r="3065" spans="1:8" x14ac:dyDescent="0.35">
      <c r="A3065" t="s">
        <v>3111</v>
      </c>
      <c r="B3065" t="s">
        <v>47</v>
      </c>
      <c r="C3065" t="s">
        <v>3111</v>
      </c>
      <c r="D3065" t="s">
        <v>47</v>
      </c>
      <c r="E3065" t="s">
        <v>3111</v>
      </c>
      <c r="F3065" t="s">
        <v>47</v>
      </c>
      <c r="G3065" t="s">
        <v>3111</v>
      </c>
      <c r="H3065" t="s">
        <v>47</v>
      </c>
    </row>
    <row r="3066" spans="1:8" x14ac:dyDescent="0.35">
      <c r="A3066" t="s">
        <v>3112</v>
      </c>
      <c r="B3066" t="s">
        <v>53</v>
      </c>
      <c r="C3066" t="s">
        <v>3112</v>
      </c>
      <c r="D3066" t="s">
        <v>53</v>
      </c>
      <c r="E3066" t="s">
        <v>3112</v>
      </c>
      <c r="F3066" t="s">
        <v>53</v>
      </c>
      <c r="G3066" t="s">
        <v>3112</v>
      </c>
      <c r="H3066" t="s">
        <v>53</v>
      </c>
    </row>
    <row r="3067" spans="1:8" x14ac:dyDescent="0.35">
      <c r="A3067" t="s">
        <v>3113</v>
      </c>
      <c r="B3067" t="s">
        <v>51</v>
      </c>
      <c r="C3067" t="s">
        <v>3113</v>
      </c>
      <c r="D3067" t="s">
        <v>51</v>
      </c>
      <c r="E3067" t="s">
        <v>3113</v>
      </c>
      <c r="F3067" t="s">
        <v>51</v>
      </c>
      <c r="G3067" t="s">
        <v>3113</v>
      </c>
      <c r="H3067" t="s">
        <v>51</v>
      </c>
    </row>
    <row r="3068" spans="1:8" x14ac:dyDescent="0.35">
      <c r="A3068" t="s">
        <v>3114</v>
      </c>
      <c r="B3068" t="s">
        <v>51</v>
      </c>
      <c r="C3068" t="s">
        <v>3114</v>
      </c>
      <c r="D3068" t="s">
        <v>51</v>
      </c>
      <c r="E3068" t="s">
        <v>3114</v>
      </c>
      <c r="F3068" t="s">
        <v>51</v>
      </c>
      <c r="G3068" t="s">
        <v>3114</v>
      </c>
      <c r="H3068" t="s">
        <v>51</v>
      </c>
    </row>
    <row r="3069" spans="1:8" x14ac:dyDescent="0.35">
      <c r="A3069" t="s">
        <v>3115</v>
      </c>
      <c r="B3069" t="s">
        <v>47</v>
      </c>
      <c r="C3069" t="s">
        <v>3115</v>
      </c>
      <c r="D3069" t="s">
        <v>47</v>
      </c>
      <c r="E3069" t="s">
        <v>3115</v>
      </c>
      <c r="F3069" t="s">
        <v>47</v>
      </c>
      <c r="G3069" t="s">
        <v>3115</v>
      </c>
      <c r="H3069" t="s">
        <v>47</v>
      </c>
    </row>
    <row r="3070" spans="1:8" x14ac:dyDescent="0.35">
      <c r="A3070" t="s">
        <v>3116</v>
      </c>
      <c r="B3070" t="s">
        <v>44</v>
      </c>
      <c r="C3070" t="s">
        <v>3116</v>
      </c>
      <c r="D3070" t="s">
        <v>44</v>
      </c>
      <c r="E3070" t="s">
        <v>3116</v>
      </c>
      <c r="F3070" t="s">
        <v>44</v>
      </c>
      <c r="G3070" t="s">
        <v>3116</v>
      </c>
      <c r="H3070" t="s">
        <v>44</v>
      </c>
    </row>
    <row r="3071" spans="1:8" x14ac:dyDescent="0.35">
      <c r="A3071" t="s">
        <v>3117</v>
      </c>
      <c r="B3071" t="s">
        <v>47</v>
      </c>
      <c r="C3071" t="s">
        <v>3117</v>
      </c>
      <c r="D3071" t="s">
        <v>47</v>
      </c>
      <c r="E3071" t="s">
        <v>3117</v>
      </c>
      <c r="F3071" t="s">
        <v>47</v>
      </c>
      <c r="G3071" t="s">
        <v>3117</v>
      </c>
      <c r="H3071" t="s">
        <v>47</v>
      </c>
    </row>
    <row r="3072" spans="1:8" x14ac:dyDescent="0.35">
      <c r="A3072" t="s">
        <v>3118</v>
      </c>
      <c r="B3072" t="s">
        <v>51</v>
      </c>
      <c r="C3072" t="s">
        <v>3118</v>
      </c>
      <c r="D3072" t="s">
        <v>51</v>
      </c>
      <c r="E3072" t="s">
        <v>3118</v>
      </c>
      <c r="F3072" t="s">
        <v>51</v>
      </c>
      <c r="G3072" t="s">
        <v>3118</v>
      </c>
      <c r="H3072" t="s">
        <v>51</v>
      </c>
    </row>
    <row r="3073" spans="1:8" x14ac:dyDescent="0.35">
      <c r="A3073" t="s">
        <v>3119</v>
      </c>
      <c r="B3073" t="s">
        <v>47</v>
      </c>
      <c r="C3073" t="s">
        <v>3119</v>
      </c>
      <c r="D3073" t="s">
        <v>47</v>
      </c>
      <c r="E3073" t="s">
        <v>3119</v>
      </c>
      <c r="F3073" t="s">
        <v>47</v>
      </c>
      <c r="G3073" t="s">
        <v>3119</v>
      </c>
      <c r="H3073" t="s">
        <v>47</v>
      </c>
    </row>
    <row r="3074" spans="1:8" x14ac:dyDescent="0.35">
      <c r="A3074" t="s">
        <v>3120</v>
      </c>
      <c r="B3074" t="s">
        <v>44</v>
      </c>
      <c r="C3074" t="s">
        <v>3120</v>
      </c>
      <c r="D3074" t="s">
        <v>44</v>
      </c>
      <c r="E3074" t="s">
        <v>3120</v>
      </c>
      <c r="F3074" t="s">
        <v>44</v>
      </c>
      <c r="G3074" t="s">
        <v>3120</v>
      </c>
      <c r="H3074" t="s">
        <v>44</v>
      </c>
    </row>
    <row r="3075" spans="1:8" x14ac:dyDescent="0.35">
      <c r="A3075" t="s">
        <v>3121</v>
      </c>
      <c r="B3075" t="s">
        <v>44</v>
      </c>
      <c r="C3075" t="s">
        <v>3121</v>
      </c>
      <c r="D3075" t="s">
        <v>44</v>
      </c>
      <c r="E3075" t="s">
        <v>3121</v>
      </c>
      <c r="F3075" t="s">
        <v>44</v>
      </c>
      <c r="G3075" t="s">
        <v>3121</v>
      </c>
      <c r="H3075" t="s">
        <v>44</v>
      </c>
    </row>
    <row r="3076" spans="1:8" x14ac:dyDescent="0.35">
      <c r="A3076" t="s">
        <v>3122</v>
      </c>
      <c r="B3076" t="s">
        <v>44</v>
      </c>
      <c r="C3076" t="s">
        <v>3122</v>
      </c>
      <c r="D3076" t="s">
        <v>44</v>
      </c>
      <c r="E3076" t="s">
        <v>3122</v>
      </c>
      <c r="F3076" t="s">
        <v>44</v>
      </c>
      <c r="G3076" t="s">
        <v>3122</v>
      </c>
      <c r="H3076" t="s">
        <v>44</v>
      </c>
    </row>
    <row r="3077" spans="1:8" x14ac:dyDescent="0.35">
      <c r="A3077" t="s">
        <v>3123</v>
      </c>
      <c r="B3077" t="s">
        <v>44</v>
      </c>
      <c r="C3077" t="s">
        <v>3123</v>
      </c>
      <c r="D3077" t="s">
        <v>44</v>
      </c>
      <c r="E3077" t="s">
        <v>3123</v>
      </c>
      <c r="F3077" t="s">
        <v>44</v>
      </c>
      <c r="G3077" t="s">
        <v>3123</v>
      </c>
      <c r="H3077" t="s">
        <v>44</v>
      </c>
    </row>
    <row r="3078" spans="1:8" x14ac:dyDescent="0.35">
      <c r="A3078" t="s">
        <v>3124</v>
      </c>
      <c r="B3078" t="s">
        <v>51</v>
      </c>
      <c r="C3078" t="s">
        <v>3124</v>
      </c>
      <c r="D3078" t="s">
        <v>51</v>
      </c>
      <c r="E3078" t="s">
        <v>3124</v>
      </c>
      <c r="F3078" t="s">
        <v>51</v>
      </c>
      <c r="G3078" t="s">
        <v>3124</v>
      </c>
      <c r="H3078" t="s">
        <v>51</v>
      </c>
    </row>
    <row r="3079" spans="1:8" x14ac:dyDescent="0.35">
      <c r="A3079" t="s">
        <v>3125</v>
      </c>
      <c r="B3079" t="s">
        <v>44</v>
      </c>
      <c r="C3079" t="s">
        <v>3125</v>
      </c>
      <c r="D3079" t="s">
        <v>44</v>
      </c>
      <c r="E3079" t="s">
        <v>3125</v>
      </c>
      <c r="F3079" t="s">
        <v>44</v>
      </c>
      <c r="G3079" t="s">
        <v>3125</v>
      </c>
      <c r="H3079" t="s">
        <v>44</v>
      </c>
    </row>
    <row r="3080" spans="1:8" x14ac:dyDescent="0.35">
      <c r="A3080" t="s">
        <v>3126</v>
      </c>
      <c r="B3080" t="s">
        <v>51</v>
      </c>
      <c r="C3080" t="s">
        <v>3126</v>
      </c>
      <c r="D3080" t="s">
        <v>51</v>
      </c>
      <c r="E3080" t="s">
        <v>3126</v>
      </c>
      <c r="F3080" t="s">
        <v>51</v>
      </c>
      <c r="G3080" t="s">
        <v>3126</v>
      </c>
      <c r="H3080" t="s">
        <v>51</v>
      </c>
    </row>
    <row r="3081" spans="1:8" x14ac:dyDescent="0.35">
      <c r="A3081" t="s">
        <v>3127</v>
      </c>
      <c r="B3081" t="s">
        <v>44</v>
      </c>
      <c r="C3081" t="s">
        <v>3127</v>
      </c>
      <c r="D3081" t="s">
        <v>44</v>
      </c>
      <c r="E3081" t="s">
        <v>3127</v>
      </c>
      <c r="F3081" t="s">
        <v>44</v>
      </c>
      <c r="G3081" t="s">
        <v>3127</v>
      </c>
      <c r="H3081" t="s">
        <v>44</v>
      </c>
    </row>
    <row r="3082" spans="1:8" x14ac:dyDescent="0.35">
      <c r="A3082" t="s">
        <v>3128</v>
      </c>
      <c r="B3082" t="s">
        <v>51</v>
      </c>
      <c r="C3082" t="s">
        <v>3128</v>
      </c>
      <c r="D3082" t="s">
        <v>51</v>
      </c>
      <c r="E3082" t="s">
        <v>3128</v>
      </c>
      <c r="F3082" t="s">
        <v>51</v>
      </c>
      <c r="G3082" t="s">
        <v>3128</v>
      </c>
      <c r="H3082" t="s">
        <v>51</v>
      </c>
    </row>
    <row r="3083" spans="1:8" x14ac:dyDescent="0.35">
      <c r="A3083" t="s">
        <v>3129</v>
      </c>
      <c r="B3083" t="s">
        <v>53</v>
      </c>
      <c r="C3083" t="s">
        <v>3129</v>
      </c>
      <c r="D3083" t="s">
        <v>53</v>
      </c>
      <c r="E3083" t="s">
        <v>3129</v>
      </c>
      <c r="F3083" t="s">
        <v>53</v>
      </c>
      <c r="G3083" t="s">
        <v>3129</v>
      </c>
      <c r="H3083" t="s">
        <v>53</v>
      </c>
    </row>
    <row r="3084" spans="1:8" x14ac:dyDescent="0.35">
      <c r="A3084" t="s">
        <v>3130</v>
      </c>
      <c r="B3084" t="s">
        <v>47</v>
      </c>
      <c r="C3084" t="s">
        <v>3130</v>
      </c>
      <c r="D3084" t="s">
        <v>47</v>
      </c>
      <c r="E3084" t="s">
        <v>3130</v>
      </c>
      <c r="F3084" t="s">
        <v>47</v>
      </c>
      <c r="G3084" t="s">
        <v>3130</v>
      </c>
      <c r="H3084" t="s">
        <v>47</v>
      </c>
    </row>
    <row r="3085" spans="1:8" x14ac:dyDescent="0.35">
      <c r="A3085" t="s">
        <v>3131</v>
      </c>
      <c r="B3085" t="s">
        <v>51</v>
      </c>
      <c r="C3085" t="s">
        <v>3131</v>
      </c>
      <c r="D3085" t="s">
        <v>51</v>
      </c>
      <c r="E3085" t="s">
        <v>3131</v>
      </c>
      <c r="F3085" t="s">
        <v>51</v>
      </c>
      <c r="G3085" t="s">
        <v>3131</v>
      </c>
      <c r="H3085" t="s">
        <v>51</v>
      </c>
    </row>
    <row r="3086" spans="1:8" x14ac:dyDescent="0.35">
      <c r="A3086" t="s">
        <v>3132</v>
      </c>
      <c r="B3086" t="s">
        <v>51</v>
      </c>
      <c r="C3086" t="s">
        <v>3132</v>
      </c>
      <c r="D3086" t="s">
        <v>51</v>
      </c>
      <c r="E3086" t="s">
        <v>3132</v>
      </c>
      <c r="F3086" t="s">
        <v>51</v>
      </c>
      <c r="G3086" t="s">
        <v>3132</v>
      </c>
      <c r="H3086" t="s">
        <v>51</v>
      </c>
    </row>
    <row r="3087" spans="1:8" x14ac:dyDescent="0.35">
      <c r="A3087" t="s">
        <v>3133</v>
      </c>
      <c r="B3087" t="s">
        <v>51</v>
      </c>
      <c r="C3087" t="s">
        <v>3133</v>
      </c>
      <c r="D3087" t="s">
        <v>51</v>
      </c>
      <c r="E3087" t="s">
        <v>3133</v>
      </c>
      <c r="F3087" t="s">
        <v>51</v>
      </c>
      <c r="G3087" t="s">
        <v>3133</v>
      </c>
      <c r="H3087" t="s">
        <v>51</v>
      </c>
    </row>
    <row r="3088" spans="1:8" x14ac:dyDescent="0.35">
      <c r="A3088" t="s">
        <v>3134</v>
      </c>
      <c r="B3088" t="s">
        <v>51</v>
      </c>
      <c r="C3088" t="s">
        <v>3134</v>
      </c>
      <c r="D3088" t="s">
        <v>51</v>
      </c>
      <c r="E3088" t="s">
        <v>3134</v>
      </c>
      <c r="F3088" t="s">
        <v>51</v>
      </c>
      <c r="G3088" t="s">
        <v>3134</v>
      </c>
      <c r="H3088" t="s">
        <v>51</v>
      </c>
    </row>
    <row r="3089" spans="1:8" x14ac:dyDescent="0.35">
      <c r="A3089" t="s">
        <v>3135</v>
      </c>
      <c r="B3089" t="s">
        <v>53</v>
      </c>
      <c r="C3089" t="s">
        <v>3135</v>
      </c>
      <c r="D3089" t="s">
        <v>53</v>
      </c>
      <c r="E3089" t="s">
        <v>3135</v>
      </c>
      <c r="F3089" t="s">
        <v>53</v>
      </c>
      <c r="G3089" t="s">
        <v>3135</v>
      </c>
      <c r="H3089" t="s">
        <v>53</v>
      </c>
    </row>
    <row r="3090" spans="1:8" x14ac:dyDescent="0.35">
      <c r="A3090" t="s">
        <v>3136</v>
      </c>
      <c r="B3090" t="s">
        <v>44</v>
      </c>
      <c r="C3090" t="s">
        <v>3136</v>
      </c>
      <c r="D3090" t="s">
        <v>44</v>
      </c>
      <c r="E3090" t="s">
        <v>3136</v>
      </c>
      <c r="F3090" t="s">
        <v>44</v>
      </c>
      <c r="G3090" t="s">
        <v>3136</v>
      </c>
      <c r="H3090" t="s">
        <v>44</v>
      </c>
    </row>
    <row r="3091" spans="1:8" x14ac:dyDescent="0.35">
      <c r="A3091" t="s">
        <v>3137</v>
      </c>
      <c r="B3091" t="s">
        <v>44</v>
      </c>
      <c r="C3091" t="s">
        <v>3137</v>
      </c>
      <c r="D3091" t="s">
        <v>44</v>
      </c>
      <c r="E3091" t="s">
        <v>3137</v>
      </c>
      <c r="F3091" t="s">
        <v>44</v>
      </c>
      <c r="G3091" t="s">
        <v>3137</v>
      </c>
      <c r="H3091" t="s">
        <v>44</v>
      </c>
    </row>
    <row r="3092" spans="1:8" x14ac:dyDescent="0.35">
      <c r="A3092" t="s">
        <v>3138</v>
      </c>
      <c r="B3092" t="s">
        <v>51</v>
      </c>
      <c r="C3092" t="s">
        <v>3138</v>
      </c>
      <c r="D3092" t="s">
        <v>51</v>
      </c>
      <c r="E3092" t="s">
        <v>3138</v>
      </c>
      <c r="F3092" t="s">
        <v>51</v>
      </c>
      <c r="G3092" t="s">
        <v>3138</v>
      </c>
      <c r="H3092" t="s">
        <v>51</v>
      </c>
    </row>
    <row r="3093" spans="1:8" x14ac:dyDescent="0.35">
      <c r="A3093" t="s">
        <v>3139</v>
      </c>
      <c r="B3093" t="s">
        <v>51</v>
      </c>
      <c r="C3093" t="s">
        <v>3139</v>
      </c>
      <c r="D3093" t="s">
        <v>51</v>
      </c>
      <c r="E3093" t="s">
        <v>3139</v>
      </c>
      <c r="F3093" t="s">
        <v>51</v>
      </c>
      <c r="G3093" t="s">
        <v>3139</v>
      </c>
      <c r="H3093" t="s">
        <v>51</v>
      </c>
    </row>
    <row r="3094" spans="1:8" x14ac:dyDescent="0.35">
      <c r="A3094" t="s">
        <v>3140</v>
      </c>
      <c r="B3094" t="s">
        <v>53</v>
      </c>
      <c r="C3094" t="s">
        <v>3140</v>
      </c>
      <c r="D3094" t="s">
        <v>53</v>
      </c>
      <c r="E3094" t="s">
        <v>3140</v>
      </c>
      <c r="F3094" t="s">
        <v>53</v>
      </c>
      <c r="G3094" t="s">
        <v>3140</v>
      </c>
      <c r="H3094" t="s">
        <v>53</v>
      </c>
    </row>
    <row r="3095" spans="1:8" x14ac:dyDescent="0.35">
      <c r="A3095" t="s">
        <v>3141</v>
      </c>
      <c r="B3095" t="s">
        <v>51</v>
      </c>
      <c r="C3095" t="s">
        <v>3141</v>
      </c>
      <c r="D3095" t="s">
        <v>51</v>
      </c>
      <c r="E3095" t="s">
        <v>3141</v>
      </c>
      <c r="F3095" t="s">
        <v>51</v>
      </c>
      <c r="G3095" t="s">
        <v>3141</v>
      </c>
      <c r="H3095" t="s">
        <v>51</v>
      </c>
    </row>
    <row r="3096" spans="1:8" x14ac:dyDescent="0.35">
      <c r="A3096" t="s">
        <v>3142</v>
      </c>
      <c r="B3096" t="s">
        <v>47</v>
      </c>
      <c r="C3096" t="s">
        <v>3142</v>
      </c>
      <c r="D3096" t="s">
        <v>47</v>
      </c>
      <c r="E3096" t="s">
        <v>3142</v>
      </c>
      <c r="F3096" t="s">
        <v>47</v>
      </c>
      <c r="G3096" t="s">
        <v>3142</v>
      </c>
      <c r="H3096" t="s">
        <v>47</v>
      </c>
    </row>
    <row r="3097" spans="1:8" x14ac:dyDescent="0.35">
      <c r="A3097" t="s">
        <v>3143</v>
      </c>
      <c r="B3097" t="s">
        <v>47</v>
      </c>
      <c r="C3097" t="s">
        <v>3143</v>
      </c>
      <c r="D3097" t="s">
        <v>47</v>
      </c>
      <c r="E3097" t="s">
        <v>3143</v>
      </c>
      <c r="F3097" t="s">
        <v>47</v>
      </c>
      <c r="G3097" t="s">
        <v>3143</v>
      </c>
      <c r="H3097" t="s">
        <v>47</v>
      </c>
    </row>
    <row r="3098" spans="1:8" x14ac:dyDescent="0.35">
      <c r="A3098" t="s">
        <v>3144</v>
      </c>
      <c r="B3098" t="s">
        <v>44</v>
      </c>
      <c r="C3098" t="s">
        <v>3144</v>
      </c>
      <c r="D3098" t="s">
        <v>44</v>
      </c>
      <c r="E3098" t="s">
        <v>3144</v>
      </c>
      <c r="F3098" t="s">
        <v>44</v>
      </c>
      <c r="G3098" t="s">
        <v>3144</v>
      </c>
      <c r="H3098" t="s">
        <v>44</v>
      </c>
    </row>
    <row r="3099" spans="1:8" x14ac:dyDescent="0.35">
      <c r="A3099" t="s">
        <v>3145</v>
      </c>
      <c r="B3099" t="s">
        <v>51</v>
      </c>
      <c r="C3099" t="s">
        <v>3145</v>
      </c>
      <c r="D3099" t="s">
        <v>51</v>
      </c>
      <c r="E3099" t="s">
        <v>3145</v>
      </c>
      <c r="F3099" t="s">
        <v>51</v>
      </c>
      <c r="G3099" t="s">
        <v>3145</v>
      </c>
      <c r="H3099" t="s">
        <v>51</v>
      </c>
    </row>
    <row r="3100" spans="1:8" x14ac:dyDescent="0.35">
      <c r="A3100" t="s">
        <v>3146</v>
      </c>
      <c r="B3100" t="s">
        <v>47</v>
      </c>
      <c r="C3100" t="s">
        <v>3146</v>
      </c>
      <c r="D3100" t="s">
        <v>47</v>
      </c>
      <c r="E3100" t="s">
        <v>3146</v>
      </c>
      <c r="F3100" t="s">
        <v>47</v>
      </c>
      <c r="G3100" t="s">
        <v>3146</v>
      </c>
      <c r="H3100" t="s">
        <v>47</v>
      </c>
    </row>
    <row r="3101" spans="1:8" x14ac:dyDescent="0.35">
      <c r="A3101" t="s">
        <v>3147</v>
      </c>
      <c r="B3101" t="s">
        <v>44</v>
      </c>
      <c r="C3101" t="s">
        <v>3147</v>
      </c>
      <c r="D3101" t="s">
        <v>44</v>
      </c>
      <c r="E3101" t="s">
        <v>3147</v>
      </c>
      <c r="F3101" t="s">
        <v>44</v>
      </c>
      <c r="G3101" t="s">
        <v>3147</v>
      </c>
      <c r="H3101" t="s">
        <v>44</v>
      </c>
    </row>
    <row r="3102" spans="1:8" x14ac:dyDescent="0.35">
      <c r="A3102" t="s">
        <v>3148</v>
      </c>
      <c r="B3102" t="s">
        <v>47</v>
      </c>
      <c r="C3102" t="s">
        <v>3148</v>
      </c>
      <c r="D3102" t="s">
        <v>47</v>
      </c>
      <c r="E3102" t="s">
        <v>3148</v>
      </c>
      <c r="F3102" t="s">
        <v>47</v>
      </c>
      <c r="G3102" t="s">
        <v>3148</v>
      </c>
      <c r="H3102" t="s">
        <v>47</v>
      </c>
    </row>
    <row r="3103" spans="1:8" x14ac:dyDescent="0.35">
      <c r="A3103" t="s">
        <v>3149</v>
      </c>
      <c r="B3103" t="s">
        <v>57</v>
      </c>
      <c r="C3103" t="s">
        <v>3149</v>
      </c>
      <c r="D3103" t="s">
        <v>57</v>
      </c>
      <c r="E3103" t="s">
        <v>3149</v>
      </c>
      <c r="F3103" t="s">
        <v>57</v>
      </c>
      <c r="G3103" t="s">
        <v>3149</v>
      </c>
      <c r="H3103" t="s">
        <v>57</v>
      </c>
    </row>
    <row r="3104" spans="1:8" x14ac:dyDescent="0.35">
      <c r="A3104" t="s">
        <v>3150</v>
      </c>
      <c r="B3104" t="s">
        <v>53</v>
      </c>
      <c r="C3104" t="s">
        <v>3150</v>
      </c>
      <c r="D3104" t="s">
        <v>53</v>
      </c>
      <c r="E3104" t="s">
        <v>3150</v>
      </c>
      <c r="F3104" t="s">
        <v>53</v>
      </c>
      <c r="G3104" t="s">
        <v>3150</v>
      </c>
      <c r="H3104" t="s">
        <v>53</v>
      </c>
    </row>
    <row r="3105" spans="1:8" x14ac:dyDescent="0.35">
      <c r="A3105" t="s">
        <v>3151</v>
      </c>
      <c r="B3105" t="s">
        <v>57</v>
      </c>
      <c r="C3105" t="s">
        <v>3151</v>
      </c>
      <c r="D3105" t="s">
        <v>57</v>
      </c>
      <c r="E3105" t="s">
        <v>3151</v>
      </c>
      <c r="F3105" t="s">
        <v>57</v>
      </c>
      <c r="G3105" t="s">
        <v>3151</v>
      </c>
      <c r="H3105" t="s">
        <v>57</v>
      </c>
    </row>
    <row r="3106" spans="1:8" x14ac:dyDescent="0.35">
      <c r="A3106" t="s">
        <v>3152</v>
      </c>
      <c r="B3106" t="s">
        <v>44</v>
      </c>
      <c r="C3106" t="s">
        <v>3152</v>
      </c>
      <c r="D3106" t="s">
        <v>44</v>
      </c>
      <c r="E3106" t="s">
        <v>3152</v>
      </c>
      <c r="F3106" t="s">
        <v>44</v>
      </c>
      <c r="G3106" t="s">
        <v>3152</v>
      </c>
      <c r="H3106" t="s">
        <v>44</v>
      </c>
    </row>
    <row r="3107" spans="1:8" x14ac:dyDescent="0.35">
      <c r="A3107" t="s">
        <v>3153</v>
      </c>
      <c r="B3107" t="s">
        <v>44</v>
      </c>
      <c r="C3107" t="s">
        <v>3153</v>
      </c>
      <c r="D3107" t="s">
        <v>44</v>
      </c>
      <c r="E3107" t="s">
        <v>3153</v>
      </c>
      <c r="F3107" t="s">
        <v>44</v>
      </c>
      <c r="G3107" t="s">
        <v>3153</v>
      </c>
      <c r="H3107" t="s">
        <v>44</v>
      </c>
    </row>
    <row r="3108" spans="1:8" x14ac:dyDescent="0.35">
      <c r="A3108" t="s">
        <v>3154</v>
      </c>
      <c r="B3108" t="s">
        <v>47</v>
      </c>
      <c r="C3108" t="s">
        <v>3154</v>
      </c>
      <c r="D3108" t="s">
        <v>47</v>
      </c>
      <c r="E3108" t="s">
        <v>3154</v>
      </c>
      <c r="F3108" t="s">
        <v>47</v>
      </c>
      <c r="G3108" t="s">
        <v>3154</v>
      </c>
      <c r="H3108" t="s">
        <v>47</v>
      </c>
    </row>
    <row r="3109" spans="1:8" x14ac:dyDescent="0.35">
      <c r="A3109" t="s">
        <v>3155</v>
      </c>
      <c r="B3109" t="s">
        <v>51</v>
      </c>
      <c r="C3109" t="s">
        <v>3155</v>
      </c>
      <c r="D3109" t="s">
        <v>51</v>
      </c>
      <c r="E3109" t="s">
        <v>3155</v>
      </c>
      <c r="F3109" t="s">
        <v>51</v>
      </c>
      <c r="G3109" t="s">
        <v>3155</v>
      </c>
      <c r="H3109" t="s">
        <v>51</v>
      </c>
    </row>
    <row r="3110" spans="1:8" x14ac:dyDescent="0.35">
      <c r="A3110" t="s">
        <v>3156</v>
      </c>
      <c r="B3110" t="s">
        <v>51</v>
      </c>
      <c r="C3110" t="s">
        <v>3156</v>
      </c>
      <c r="D3110" t="s">
        <v>51</v>
      </c>
      <c r="E3110" t="s">
        <v>3156</v>
      </c>
      <c r="F3110" t="s">
        <v>51</v>
      </c>
      <c r="G3110" t="s">
        <v>3156</v>
      </c>
      <c r="H3110" t="s">
        <v>51</v>
      </c>
    </row>
    <row r="3111" spans="1:8" x14ac:dyDescent="0.35">
      <c r="A3111" t="s">
        <v>3157</v>
      </c>
      <c r="B3111" t="s">
        <v>44</v>
      </c>
      <c r="C3111" t="s">
        <v>3157</v>
      </c>
      <c r="D3111" t="s">
        <v>44</v>
      </c>
      <c r="E3111" t="s">
        <v>3157</v>
      </c>
      <c r="F3111" t="s">
        <v>44</v>
      </c>
      <c r="G3111" t="s">
        <v>3157</v>
      </c>
      <c r="H3111" t="s">
        <v>44</v>
      </c>
    </row>
    <row r="3112" spans="1:8" x14ac:dyDescent="0.35">
      <c r="A3112" t="s">
        <v>3158</v>
      </c>
      <c r="B3112" t="s">
        <v>51</v>
      </c>
      <c r="C3112" t="s">
        <v>3158</v>
      </c>
      <c r="D3112" t="s">
        <v>51</v>
      </c>
      <c r="E3112" t="s">
        <v>3158</v>
      </c>
      <c r="F3112" t="s">
        <v>51</v>
      </c>
      <c r="G3112" t="s">
        <v>3158</v>
      </c>
      <c r="H3112" t="s">
        <v>51</v>
      </c>
    </row>
    <row r="3113" spans="1:8" x14ac:dyDescent="0.35">
      <c r="A3113" t="s">
        <v>3159</v>
      </c>
      <c r="B3113" t="s">
        <v>44</v>
      </c>
      <c r="C3113" t="s">
        <v>3159</v>
      </c>
      <c r="D3113" t="s">
        <v>44</v>
      </c>
      <c r="E3113" t="s">
        <v>3159</v>
      </c>
      <c r="F3113" t="s">
        <v>44</v>
      </c>
      <c r="G3113" t="s">
        <v>3159</v>
      </c>
      <c r="H3113" t="s">
        <v>44</v>
      </c>
    </row>
    <row r="3114" spans="1:8" x14ac:dyDescent="0.35">
      <c r="A3114" t="s">
        <v>3160</v>
      </c>
      <c r="B3114" t="s">
        <v>44</v>
      </c>
      <c r="C3114" t="s">
        <v>3160</v>
      </c>
      <c r="D3114" t="s">
        <v>44</v>
      </c>
      <c r="E3114" t="s">
        <v>3160</v>
      </c>
      <c r="F3114" t="s">
        <v>44</v>
      </c>
      <c r="G3114" t="s">
        <v>3160</v>
      </c>
      <c r="H3114" t="s">
        <v>44</v>
      </c>
    </row>
    <row r="3115" spans="1:8" x14ac:dyDescent="0.35">
      <c r="A3115" t="s">
        <v>3161</v>
      </c>
      <c r="B3115" t="s">
        <v>44</v>
      </c>
      <c r="C3115" t="s">
        <v>3161</v>
      </c>
      <c r="D3115" t="s">
        <v>44</v>
      </c>
      <c r="E3115" t="s">
        <v>3161</v>
      </c>
      <c r="F3115" t="s">
        <v>44</v>
      </c>
      <c r="G3115" t="s">
        <v>3161</v>
      </c>
      <c r="H3115" t="s">
        <v>44</v>
      </c>
    </row>
    <row r="3116" spans="1:8" x14ac:dyDescent="0.35">
      <c r="A3116" t="s">
        <v>3162</v>
      </c>
      <c r="B3116" t="s">
        <v>44</v>
      </c>
      <c r="C3116" t="s">
        <v>3162</v>
      </c>
      <c r="D3116" t="s">
        <v>44</v>
      </c>
      <c r="E3116" t="s">
        <v>3162</v>
      </c>
      <c r="F3116" t="s">
        <v>44</v>
      </c>
      <c r="G3116" t="s">
        <v>3162</v>
      </c>
      <c r="H3116" t="s">
        <v>44</v>
      </c>
    </row>
    <row r="3117" spans="1:8" x14ac:dyDescent="0.35">
      <c r="A3117" t="s">
        <v>3163</v>
      </c>
      <c r="B3117" t="s">
        <v>51</v>
      </c>
      <c r="C3117" t="s">
        <v>3163</v>
      </c>
      <c r="D3117" t="s">
        <v>51</v>
      </c>
      <c r="E3117" t="s">
        <v>3163</v>
      </c>
      <c r="F3117" t="s">
        <v>51</v>
      </c>
      <c r="G3117" t="s">
        <v>3163</v>
      </c>
      <c r="H3117" t="s">
        <v>51</v>
      </c>
    </row>
    <row r="3118" spans="1:8" x14ac:dyDescent="0.35">
      <c r="A3118" t="s">
        <v>3164</v>
      </c>
      <c r="B3118" t="s">
        <v>51</v>
      </c>
      <c r="C3118" t="s">
        <v>3164</v>
      </c>
      <c r="D3118" t="s">
        <v>51</v>
      </c>
      <c r="E3118" t="s">
        <v>3164</v>
      </c>
      <c r="F3118" t="s">
        <v>51</v>
      </c>
      <c r="G3118" t="s">
        <v>3164</v>
      </c>
      <c r="H3118" t="s">
        <v>51</v>
      </c>
    </row>
    <row r="3119" spans="1:8" x14ac:dyDescent="0.35">
      <c r="A3119" t="s">
        <v>3165</v>
      </c>
      <c r="B3119" t="s">
        <v>51</v>
      </c>
      <c r="C3119" t="s">
        <v>3165</v>
      </c>
      <c r="D3119" t="s">
        <v>51</v>
      </c>
      <c r="E3119" t="s">
        <v>3165</v>
      </c>
      <c r="F3119" t="s">
        <v>51</v>
      </c>
      <c r="G3119" t="s">
        <v>3165</v>
      </c>
      <c r="H3119" t="s">
        <v>51</v>
      </c>
    </row>
    <row r="3120" spans="1:8" x14ac:dyDescent="0.35">
      <c r="A3120" t="s">
        <v>3166</v>
      </c>
      <c r="B3120" t="s">
        <v>51</v>
      </c>
      <c r="C3120" t="s">
        <v>3166</v>
      </c>
      <c r="D3120" t="s">
        <v>51</v>
      </c>
      <c r="E3120" t="s">
        <v>3166</v>
      </c>
      <c r="F3120" t="s">
        <v>51</v>
      </c>
      <c r="G3120" t="s">
        <v>3166</v>
      </c>
      <c r="H3120" t="s">
        <v>51</v>
      </c>
    </row>
    <row r="3121" spans="1:8" x14ac:dyDescent="0.35">
      <c r="A3121" t="s">
        <v>3167</v>
      </c>
      <c r="B3121" t="s">
        <v>44</v>
      </c>
      <c r="C3121" t="s">
        <v>3167</v>
      </c>
      <c r="D3121" t="s">
        <v>44</v>
      </c>
      <c r="E3121" t="s">
        <v>3167</v>
      </c>
      <c r="F3121" t="s">
        <v>44</v>
      </c>
      <c r="G3121" t="s">
        <v>3167</v>
      </c>
      <c r="H3121" t="s">
        <v>44</v>
      </c>
    </row>
    <row r="3122" spans="1:8" x14ac:dyDescent="0.35">
      <c r="A3122" t="s">
        <v>3168</v>
      </c>
      <c r="B3122" t="s">
        <v>47</v>
      </c>
      <c r="C3122" t="s">
        <v>3168</v>
      </c>
      <c r="D3122" t="s">
        <v>47</v>
      </c>
      <c r="E3122" t="s">
        <v>3168</v>
      </c>
      <c r="F3122" t="s">
        <v>47</v>
      </c>
      <c r="G3122" t="s">
        <v>3168</v>
      </c>
      <c r="H3122" t="s">
        <v>47</v>
      </c>
    </row>
    <row r="3123" spans="1:8" x14ac:dyDescent="0.35">
      <c r="A3123" t="s">
        <v>3169</v>
      </c>
      <c r="B3123" t="s">
        <v>44</v>
      </c>
      <c r="C3123" t="s">
        <v>3169</v>
      </c>
      <c r="D3123" t="s">
        <v>44</v>
      </c>
      <c r="E3123" t="s">
        <v>3169</v>
      </c>
      <c r="F3123" t="s">
        <v>44</v>
      </c>
      <c r="G3123" t="s">
        <v>3169</v>
      </c>
      <c r="H3123" t="s">
        <v>44</v>
      </c>
    </row>
    <row r="3124" spans="1:8" x14ac:dyDescent="0.35">
      <c r="A3124" t="s">
        <v>3170</v>
      </c>
      <c r="B3124" t="s">
        <v>44</v>
      </c>
      <c r="C3124" t="s">
        <v>3170</v>
      </c>
      <c r="D3124" t="s">
        <v>44</v>
      </c>
      <c r="E3124" t="s">
        <v>3170</v>
      </c>
      <c r="F3124" t="s">
        <v>44</v>
      </c>
      <c r="G3124" t="s">
        <v>3170</v>
      </c>
      <c r="H3124" t="s">
        <v>44</v>
      </c>
    </row>
    <row r="3125" spans="1:8" x14ac:dyDescent="0.35">
      <c r="A3125" t="s">
        <v>3171</v>
      </c>
      <c r="B3125" t="s">
        <v>44</v>
      </c>
      <c r="C3125" t="s">
        <v>3171</v>
      </c>
      <c r="D3125" t="s">
        <v>44</v>
      </c>
      <c r="E3125" t="s">
        <v>3171</v>
      </c>
      <c r="F3125" t="s">
        <v>44</v>
      </c>
      <c r="G3125" t="s">
        <v>3171</v>
      </c>
      <c r="H3125" t="s">
        <v>44</v>
      </c>
    </row>
    <row r="3126" spans="1:8" x14ac:dyDescent="0.35">
      <c r="A3126" t="s">
        <v>3172</v>
      </c>
      <c r="B3126" t="s">
        <v>47</v>
      </c>
      <c r="C3126" t="s">
        <v>3172</v>
      </c>
      <c r="D3126" t="s">
        <v>47</v>
      </c>
      <c r="E3126" t="s">
        <v>3172</v>
      </c>
      <c r="F3126" t="s">
        <v>47</v>
      </c>
      <c r="G3126" t="s">
        <v>3172</v>
      </c>
      <c r="H3126" t="s">
        <v>47</v>
      </c>
    </row>
    <row r="3127" spans="1:8" x14ac:dyDescent="0.35">
      <c r="A3127" t="s">
        <v>3173</v>
      </c>
      <c r="B3127" t="s">
        <v>51</v>
      </c>
      <c r="C3127" t="s">
        <v>3173</v>
      </c>
      <c r="D3127" t="s">
        <v>51</v>
      </c>
      <c r="E3127" t="s">
        <v>3173</v>
      </c>
      <c r="F3127" t="s">
        <v>51</v>
      </c>
      <c r="G3127" t="s">
        <v>3173</v>
      </c>
      <c r="H3127" t="s">
        <v>51</v>
      </c>
    </row>
    <row r="3128" spans="1:8" x14ac:dyDescent="0.35">
      <c r="A3128" t="s">
        <v>3174</v>
      </c>
      <c r="B3128" t="s">
        <v>53</v>
      </c>
      <c r="C3128" t="s">
        <v>3174</v>
      </c>
      <c r="D3128" t="s">
        <v>53</v>
      </c>
      <c r="E3128" t="s">
        <v>3174</v>
      </c>
      <c r="F3128" t="s">
        <v>53</v>
      </c>
      <c r="G3128" t="s">
        <v>3174</v>
      </c>
      <c r="H3128" t="s">
        <v>53</v>
      </c>
    </row>
    <row r="3129" spans="1:8" x14ac:dyDescent="0.35">
      <c r="A3129" t="s">
        <v>3175</v>
      </c>
      <c r="B3129" t="s">
        <v>47</v>
      </c>
      <c r="C3129" t="s">
        <v>3175</v>
      </c>
      <c r="D3129" t="s">
        <v>47</v>
      </c>
      <c r="E3129" t="s">
        <v>3175</v>
      </c>
      <c r="F3129" t="s">
        <v>47</v>
      </c>
      <c r="G3129" t="s">
        <v>3175</v>
      </c>
      <c r="H3129" t="s">
        <v>47</v>
      </c>
    </row>
    <row r="3130" spans="1:8" x14ac:dyDescent="0.35">
      <c r="A3130" t="s">
        <v>3176</v>
      </c>
      <c r="B3130" t="s">
        <v>57</v>
      </c>
      <c r="C3130" t="s">
        <v>3176</v>
      </c>
      <c r="D3130" t="s">
        <v>57</v>
      </c>
      <c r="E3130" t="s">
        <v>3176</v>
      </c>
      <c r="F3130" t="s">
        <v>57</v>
      </c>
      <c r="G3130" t="s">
        <v>3176</v>
      </c>
      <c r="H3130" t="s">
        <v>57</v>
      </c>
    </row>
    <row r="3131" spans="1:8" x14ac:dyDescent="0.35">
      <c r="A3131" t="s">
        <v>3177</v>
      </c>
      <c r="B3131" t="s">
        <v>51</v>
      </c>
      <c r="C3131" t="s">
        <v>3177</v>
      </c>
      <c r="D3131" t="s">
        <v>51</v>
      </c>
      <c r="E3131" t="s">
        <v>3177</v>
      </c>
      <c r="F3131" t="s">
        <v>51</v>
      </c>
      <c r="G3131" t="s">
        <v>3177</v>
      </c>
      <c r="H3131" t="s">
        <v>51</v>
      </c>
    </row>
    <row r="3132" spans="1:8" x14ac:dyDescent="0.35">
      <c r="A3132" t="s">
        <v>3178</v>
      </c>
      <c r="B3132" t="s">
        <v>51</v>
      </c>
      <c r="C3132" t="s">
        <v>3178</v>
      </c>
      <c r="D3132" t="s">
        <v>51</v>
      </c>
      <c r="E3132" t="s">
        <v>3178</v>
      </c>
      <c r="F3132" t="s">
        <v>51</v>
      </c>
      <c r="G3132" t="s">
        <v>3178</v>
      </c>
      <c r="H3132" t="s">
        <v>51</v>
      </c>
    </row>
    <row r="3133" spans="1:8" x14ac:dyDescent="0.35">
      <c r="A3133" t="s">
        <v>3179</v>
      </c>
      <c r="B3133" t="s">
        <v>53</v>
      </c>
      <c r="C3133" t="s">
        <v>3179</v>
      </c>
      <c r="D3133" t="s">
        <v>53</v>
      </c>
      <c r="E3133" t="s">
        <v>3179</v>
      </c>
      <c r="F3133" t="s">
        <v>53</v>
      </c>
      <c r="G3133" t="s">
        <v>3179</v>
      </c>
      <c r="H3133" t="s">
        <v>53</v>
      </c>
    </row>
    <row r="3134" spans="1:8" x14ac:dyDescent="0.35">
      <c r="A3134" t="s">
        <v>3180</v>
      </c>
      <c r="B3134" t="s">
        <v>51</v>
      </c>
      <c r="C3134" t="s">
        <v>3180</v>
      </c>
      <c r="D3134" t="s">
        <v>51</v>
      </c>
      <c r="E3134" t="s">
        <v>3180</v>
      </c>
      <c r="F3134" t="s">
        <v>51</v>
      </c>
      <c r="G3134" t="s">
        <v>3180</v>
      </c>
      <c r="H3134" t="s">
        <v>51</v>
      </c>
    </row>
    <row r="3135" spans="1:8" x14ac:dyDescent="0.35">
      <c r="A3135" t="s">
        <v>3181</v>
      </c>
      <c r="B3135" t="s">
        <v>47</v>
      </c>
      <c r="C3135" t="s">
        <v>3181</v>
      </c>
      <c r="D3135" t="s">
        <v>47</v>
      </c>
      <c r="E3135" t="s">
        <v>3181</v>
      </c>
      <c r="F3135" t="s">
        <v>47</v>
      </c>
      <c r="G3135" t="s">
        <v>3181</v>
      </c>
      <c r="H3135" t="s">
        <v>47</v>
      </c>
    </row>
    <row r="3136" spans="1:8" x14ac:dyDescent="0.35">
      <c r="A3136" t="s">
        <v>3182</v>
      </c>
      <c r="B3136" t="s">
        <v>44</v>
      </c>
      <c r="C3136" t="s">
        <v>3182</v>
      </c>
      <c r="D3136" t="s">
        <v>44</v>
      </c>
      <c r="E3136" t="s">
        <v>3182</v>
      </c>
      <c r="F3136" t="s">
        <v>44</v>
      </c>
      <c r="G3136" t="s">
        <v>3182</v>
      </c>
      <c r="H3136" t="s">
        <v>44</v>
      </c>
    </row>
    <row r="3137" spans="1:8" x14ac:dyDescent="0.35">
      <c r="A3137" t="s">
        <v>3183</v>
      </c>
      <c r="B3137" t="s">
        <v>51</v>
      </c>
      <c r="C3137" t="s">
        <v>3183</v>
      </c>
      <c r="D3137" t="s">
        <v>51</v>
      </c>
      <c r="E3137" t="s">
        <v>3183</v>
      </c>
      <c r="F3137" t="s">
        <v>51</v>
      </c>
      <c r="G3137" t="s">
        <v>3183</v>
      </c>
      <c r="H3137" t="s">
        <v>51</v>
      </c>
    </row>
    <row r="3138" spans="1:8" x14ac:dyDescent="0.35">
      <c r="A3138" t="s">
        <v>3184</v>
      </c>
      <c r="B3138" t="s">
        <v>44</v>
      </c>
      <c r="C3138" t="s">
        <v>3184</v>
      </c>
      <c r="D3138" t="s">
        <v>44</v>
      </c>
      <c r="E3138" t="s">
        <v>3184</v>
      </c>
      <c r="F3138" t="s">
        <v>44</v>
      </c>
      <c r="G3138" t="s">
        <v>3184</v>
      </c>
      <c r="H3138" t="s">
        <v>44</v>
      </c>
    </row>
    <row r="3139" spans="1:8" x14ac:dyDescent="0.35">
      <c r="A3139" t="s">
        <v>3185</v>
      </c>
      <c r="B3139" t="s">
        <v>47</v>
      </c>
      <c r="C3139" t="s">
        <v>3185</v>
      </c>
      <c r="D3139" t="s">
        <v>47</v>
      </c>
      <c r="E3139" t="s">
        <v>3185</v>
      </c>
      <c r="F3139" t="s">
        <v>47</v>
      </c>
      <c r="G3139" t="s">
        <v>3185</v>
      </c>
      <c r="H3139" t="s">
        <v>47</v>
      </c>
    </row>
    <row r="3140" spans="1:8" x14ac:dyDescent="0.35">
      <c r="A3140" t="s">
        <v>3186</v>
      </c>
      <c r="B3140" t="s">
        <v>47</v>
      </c>
      <c r="C3140" t="s">
        <v>3186</v>
      </c>
      <c r="D3140" t="s">
        <v>47</v>
      </c>
      <c r="E3140" t="s">
        <v>3186</v>
      </c>
      <c r="F3140" t="s">
        <v>47</v>
      </c>
      <c r="G3140" t="s">
        <v>3186</v>
      </c>
      <c r="H3140" t="s">
        <v>47</v>
      </c>
    </row>
    <row r="3141" spans="1:8" x14ac:dyDescent="0.35">
      <c r="A3141" t="s">
        <v>3187</v>
      </c>
      <c r="B3141" t="s">
        <v>51</v>
      </c>
      <c r="C3141" t="s">
        <v>3187</v>
      </c>
      <c r="D3141" t="s">
        <v>51</v>
      </c>
      <c r="E3141" t="s">
        <v>3187</v>
      </c>
      <c r="F3141" t="s">
        <v>51</v>
      </c>
      <c r="G3141" t="s">
        <v>3187</v>
      </c>
      <c r="H3141" t="s">
        <v>51</v>
      </c>
    </row>
    <row r="3142" spans="1:8" x14ac:dyDescent="0.35">
      <c r="A3142" t="s">
        <v>3188</v>
      </c>
      <c r="B3142" t="s">
        <v>47</v>
      </c>
      <c r="C3142" t="s">
        <v>3188</v>
      </c>
      <c r="D3142" t="s">
        <v>47</v>
      </c>
      <c r="E3142" t="s">
        <v>3188</v>
      </c>
      <c r="F3142" t="s">
        <v>47</v>
      </c>
      <c r="G3142" t="s">
        <v>3188</v>
      </c>
      <c r="H3142" t="s">
        <v>47</v>
      </c>
    </row>
    <row r="3143" spans="1:8" x14ac:dyDescent="0.35">
      <c r="A3143" t="s">
        <v>3189</v>
      </c>
      <c r="B3143" t="s">
        <v>51</v>
      </c>
      <c r="C3143" t="s">
        <v>3189</v>
      </c>
      <c r="D3143" t="s">
        <v>51</v>
      </c>
      <c r="E3143" t="s">
        <v>3189</v>
      </c>
      <c r="F3143" t="s">
        <v>51</v>
      </c>
      <c r="G3143" t="s">
        <v>3189</v>
      </c>
      <c r="H3143" t="s">
        <v>51</v>
      </c>
    </row>
    <row r="3144" spans="1:8" x14ac:dyDescent="0.35">
      <c r="A3144" t="s">
        <v>3190</v>
      </c>
      <c r="B3144" t="s">
        <v>53</v>
      </c>
      <c r="C3144" t="s">
        <v>3190</v>
      </c>
      <c r="D3144" t="s">
        <v>53</v>
      </c>
      <c r="E3144" t="s">
        <v>3190</v>
      </c>
      <c r="F3144" t="s">
        <v>53</v>
      </c>
      <c r="G3144" t="s">
        <v>3190</v>
      </c>
      <c r="H3144" t="s">
        <v>53</v>
      </c>
    </row>
    <row r="3145" spans="1:8" x14ac:dyDescent="0.35">
      <c r="A3145" t="s">
        <v>3191</v>
      </c>
      <c r="B3145" t="s">
        <v>44</v>
      </c>
      <c r="C3145" t="s">
        <v>3191</v>
      </c>
      <c r="D3145" t="s">
        <v>44</v>
      </c>
      <c r="E3145" t="s">
        <v>3191</v>
      </c>
      <c r="F3145" t="s">
        <v>44</v>
      </c>
      <c r="G3145" t="s">
        <v>3191</v>
      </c>
      <c r="H3145" t="s">
        <v>44</v>
      </c>
    </row>
    <row r="3146" spans="1:8" x14ac:dyDescent="0.35">
      <c r="A3146" t="s">
        <v>3192</v>
      </c>
      <c r="B3146" t="s">
        <v>47</v>
      </c>
      <c r="C3146" t="s">
        <v>3192</v>
      </c>
      <c r="D3146" t="s">
        <v>47</v>
      </c>
      <c r="E3146" t="s">
        <v>3192</v>
      </c>
      <c r="F3146" t="s">
        <v>47</v>
      </c>
      <c r="G3146" t="s">
        <v>3192</v>
      </c>
      <c r="H3146" t="s">
        <v>47</v>
      </c>
    </row>
    <row r="3147" spans="1:8" x14ac:dyDescent="0.35">
      <c r="A3147" t="s">
        <v>3193</v>
      </c>
      <c r="B3147" t="s">
        <v>57</v>
      </c>
      <c r="C3147" t="s">
        <v>3193</v>
      </c>
      <c r="D3147" t="s">
        <v>57</v>
      </c>
      <c r="E3147" t="s">
        <v>3193</v>
      </c>
      <c r="F3147" t="s">
        <v>57</v>
      </c>
      <c r="G3147" t="s">
        <v>3193</v>
      </c>
      <c r="H3147" t="s">
        <v>57</v>
      </c>
    </row>
    <row r="3148" spans="1:8" x14ac:dyDescent="0.35">
      <c r="A3148" t="s">
        <v>3194</v>
      </c>
      <c r="B3148" t="s">
        <v>53</v>
      </c>
      <c r="C3148" t="s">
        <v>3194</v>
      </c>
      <c r="D3148" t="s">
        <v>53</v>
      </c>
      <c r="E3148" t="s">
        <v>3194</v>
      </c>
      <c r="F3148" t="s">
        <v>53</v>
      </c>
      <c r="G3148" t="s">
        <v>3194</v>
      </c>
      <c r="H3148" t="s">
        <v>53</v>
      </c>
    </row>
    <row r="3149" spans="1:8" x14ac:dyDescent="0.35">
      <c r="A3149" t="s">
        <v>3195</v>
      </c>
      <c r="B3149" t="s">
        <v>57</v>
      </c>
      <c r="C3149" t="s">
        <v>3195</v>
      </c>
      <c r="D3149" t="s">
        <v>57</v>
      </c>
      <c r="E3149" t="s">
        <v>3195</v>
      </c>
      <c r="F3149" t="s">
        <v>57</v>
      </c>
      <c r="G3149" t="s">
        <v>3195</v>
      </c>
      <c r="H3149" t="s">
        <v>57</v>
      </c>
    </row>
    <row r="3150" spans="1:8" x14ac:dyDescent="0.35">
      <c r="A3150" t="s">
        <v>3196</v>
      </c>
      <c r="B3150" t="s">
        <v>44</v>
      </c>
      <c r="C3150" t="s">
        <v>3196</v>
      </c>
      <c r="D3150" t="s">
        <v>44</v>
      </c>
      <c r="E3150" t="s">
        <v>3196</v>
      </c>
      <c r="F3150" t="s">
        <v>44</v>
      </c>
      <c r="G3150" t="s">
        <v>3196</v>
      </c>
      <c r="H3150" t="s">
        <v>44</v>
      </c>
    </row>
    <row r="3151" spans="1:8" x14ac:dyDescent="0.35">
      <c r="A3151" t="s">
        <v>3197</v>
      </c>
      <c r="B3151" t="s">
        <v>47</v>
      </c>
      <c r="C3151" t="s">
        <v>3197</v>
      </c>
      <c r="D3151" t="s">
        <v>47</v>
      </c>
      <c r="E3151" t="s">
        <v>3197</v>
      </c>
      <c r="F3151" t="s">
        <v>47</v>
      </c>
      <c r="G3151" t="s">
        <v>3197</v>
      </c>
      <c r="H3151" t="s">
        <v>47</v>
      </c>
    </row>
    <row r="3152" spans="1:8" x14ac:dyDescent="0.35">
      <c r="A3152" t="s">
        <v>3198</v>
      </c>
      <c r="B3152" t="s">
        <v>51</v>
      </c>
      <c r="C3152" t="s">
        <v>3198</v>
      </c>
      <c r="D3152" t="s">
        <v>51</v>
      </c>
      <c r="E3152" t="s">
        <v>3198</v>
      </c>
      <c r="F3152" t="s">
        <v>51</v>
      </c>
      <c r="G3152" t="s">
        <v>3198</v>
      </c>
      <c r="H3152" t="s">
        <v>51</v>
      </c>
    </row>
    <row r="3153" spans="1:8" x14ac:dyDescent="0.35">
      <c r="A3153" t="s">
        <v>3199</v>
      </c>
      <c r="B3153" t="s">
        <v>47</v>
      </c>
      <c r="C3153" t="s">
        <v>3199</v>
      </c>
      <c r="D3153" t="s">
        <v>47</v>
      </c>
      <c r="E3153" t="s">
        <v>3199</v>
      </c>
      <c r="F3153" t="s">
        <v>47</v>
      </c>
      <c r="G3153" t="s">
        <v>3199</v>
      </c>
      <c r="H3153" t="s">
        <v>47</v>
      </c>
    </row>
    <row r="3154" spans="1:8" x14ac:dyDescent="0.35">
      <c r="A3154" t="s">
        <v>3200</v>
      </c>
      <c r="B3154" t="s">
        <v>53</v>
      </c>
      <c r="C3154" t="s">
        <v>3200</v>
      </c>
      <c r="D3154" t="s">
        <v>53</v>
      </c>
      <c r="E3154" t="s">
        <v>3200</v>
      </c>
      <c r="F3154" t="s">
        <v>53</v>
      </c>
      <c r="G3154" t="s">
        <v>3200</v>
      </c>
      <c r="H3154" t="s">
        <v>53</v>
      </c>
    </row>
    <row r="3155" spans="1:8" x14ac:dyDescent="0.35">
      <c r="A3155" t="s">
        <v>3201</v>
      </c>
      <c r="B3155" t="s">
        <v>51</v>
      </c>
      <c r="C3155" t="s">
        <v>3201</v>
      </c>
      <c r="D3155" t="s">
        <v>51</v>
      </c>
      <c r="E3155" t="s">
        <v>3201</v>
      </c>
      <c r="F3155" t="s">
        <v>51</v>
      </c>
      <c r="G3155" t="s">
        <v>3201</v>
      </c>
      <c r="H3155" t="s">
        <v>51</v>
      </c>
    </row>
    <row r="3156" spans="1:8" x14ac:dyDescent="0.35">
      <c r="A3156" t="s">
        <v>3202</v>
      </c>
      <c r="B3156" t="s">
        <v>47</v>
      </c>
      <c r="C3156" t="s">
        <v>3202</v>
      </c>
      <c r="D3156" t="s">
        <v>47</v>
      </c>
      <c r="E3156" t="s">
        <v>3202</v>
      </c>
      <c r="F3156" t="s">
        <v>47</v>
      </c>
      <c r="G3156" t="s">
        <v>3202</v>
      </c>
      <c r="H3156" t="s">
        <v>47</v>
      </c>
    </row>
    <row r="3157" spans="1:8" x14ac:dyDescent="0.35">
      <c r="A3157" t="s">
        <v>3203</v>
      </c>
      <c r="B3157" t="s">
        <v>47</v>
      </c>
      <c r="C3157" t="s">
        <v>3203</v>
      </c>
      <c r="D3157" t="s">
        <v>47</v>
      </c>
      <c r="E3157" t="s">
        <v>3203</v>
      </c>
      <c r="F3157" t="s">
        <v>47</v>
      </c>
      <c r="G3157" t="s">
        <v>3203</v>
      </c>
      <c r="H3157" t="s">
        <v>47</v>
      </c>
    </row>
    <row r="3158" spans="1:8" x14ac:dyDescent="0.35">
      <c r="A3158" t="s">
        <v>3204</v>
      </c>
      <c r="B3158" t="s">
        <v>47</v>
      </c>
      <c r="C3158" t="s">
        <v>3204</v>
      </c>
      <c r="D3158" t="s">
        <v>47</v>
      </c>
      <c r="E3158" t="s">
        <v>3204</v>
      </c>
      <c r="F3158" t="s">
        <v>47</v>
      </c>
      <c r="G3158" t="s">
        <v>3204</v>
      </c>
      <c r="H3158" t="s">
        <v>47</v>
      </c>
    </row>
    <row r="3159" spans="1:8" x14ac:dyDescent="0.35">
      <c r="A3159" t="s">
        <v>3205</v>
      </c>
      <c r="B3159" t="s">
        <v>53</v>
      </c>
      <c r="C3159" t="s">
        <v>3205</v>
      </c>
      <c r="D3159" t="s">
        <v>53</v>
      </c>
      <c r="E3159" t="s">
        <v>3205</v>
      </c>
      <c r="F3159" t="s">
        <v>53</v>
      </c>
      <c r="G3159" t="s">
        <v>3205</v>
      </c>
      <c r="H3159" t="s">
        <v>53</v>
      </c>
    </row>
    <row r="3160" spans="1:8" x14ac:dyDescent="0.35">
      <c r="A3160" t="s">
        <v>3206</v>
      </c>
      <c r="B3160" t="s">
        <v>51</v>
      </c>
      <c r="C3160" t="s">
        <v>3206</v>
      </c>
      <c r="D3160" t="s">
        <v>51</v>
      </c>
      <c r="E3160" t="s">
        <v>3206</v>
      </c>
      <c r="F3160" t="s">
        <v>51</v>
      </c>
      <c r="G3160" t="s">
        <v>3206</v>
      </c>
      <c r="H3160" t="s">
        <v>51</v>
      </c>
    </row>
    <row r="3161" spans="1:8" x14ac:dyDescent="0.35">
      <c r="A3161" t="s">
        <v>3207</v>
      </c>
      <c r="B3161" t="s">
        <v>44</v>
      </c>
      <c r="C3161" t="s">
        <v>3207</v>
      </c>
      <c r="D3161" t="s">
        <v>44</v>
      </c>
      <c r="E3161" t="s">
        <v>3207</v>
      </c>
      <c r="F3161" t="s">
        <v>44</v>
      </c>
      <c r="G3161" t="s">
        <v>3207</v>
      </c>
      <c r="H3161" t="s">
        <v>44</v>
      </c>
    </row>
    <row r="3162" spans="1:8" x14ac:dyDescent="0.35">
      <c r="A3162" t="s">
        <v>3208</v>
      </c>
      <c r="B3162" t="s">
        <v>44</v>
      </c>
      <c r="C3162" t="s">
        <v>3208</v>
      </c>
      <c r="D3162" t="s">
        <v>44</v>
      </c>
      <c r="E3162" t="s">
        <v>3208</v>
      </c>
      <c r="F3162" t="s">
        <v>44</v>
      </c>
      <c r="G3162" t="s">
        <v>3208</v>
      </c>
      <c r="H3162" t="s">
        <v>44</v>
      </c>
    </row>
    <row r="3163" spans="1:8" x14ac:dyDescent="0.35">
      <c r="A3163" t="s">
        <v>3209</v>
      </c>
      <c r="B3163" t="s">
        <v>47</v>
      </c>
      <c r="C3163" t="s">
        <v>3209</v>
      </c>
      <c r="D3163" t="s">
        <v>47</v>
      </c>
      <c r="E3163" t="s">
        <v>3209</v>
      </c>
      <c r="F3163" t="s">
        <v>47</v>
      </c>
      <c r="G3163" t="s">
        <v>3209</v>
      </c>
      <c r="H3163" t="s">
        <v>47</v>
      </c>
    </row>
    <row r="3164" spans="1:8" x14ac:dyDescent="0.35">
      <c r="A3164" t="s">
        <v>3210</v>
      </c>
      <c r="B3164" t="s">
        <v>47</v>
      </c>
      <c r="C3164" t="s">
        <v>3210</v>
      </c>
      <c r="D3164" t="s">
        <v>47</v>
      </c>
      <c r="E3164" t="s">
        <v>3210</v>
      </c>
      <c r="F3164" t="s">
        <v>47</v>
      </c>
      <c r="G3164" t="s">
        <v>3210</v>
      </c>
      <c r="H3164" t="s">
        <v>47</v>
      </c>
    </row>
    <row r="3165" spans="1:8" x14ac:dyDescent="0.35">
      <c r="A3165" t="s">
        <v>3211</v>
      </c>
      <c r="B3165" t="s">
        <v>44</v>
      </c>
      <c r="C3165" t="s">
        <v>3211</v>
      </c>
      <c r="D3165" t="s">
        <v>44</v>
      </c>
      <c r="E3165" t="s">
        <v>3211</v>
      </c>
      <c r="F3165" t="s">
        <v>44</v>
      </c>
      <c r="G3165" t="s">
        <v>3211</v>
      </c>
      <c r="H3165" t="s">
        <v>44</v>
      </c>
    </row>
    <row r="3166" spans="1:8" x14ac:dyDescent="0.35">
      <c r="A3166" t="s">
        <v>3212</v>
      </c>
      <c r="B3166" t="s">
        <v>44</v>
      </c>
      <c r="C3166" t="s">
        <v>3212</v>
      </c>
      <c r="D3166" t="s">
        <v>44</v>
      </c>
      <c r="E3166" t="s">
        <v>3212</v>
      </c>
      <c r="F3166" t="s">
        <v>44</v>
      </c>
      <c r="G3166" t="s">
        <v>3212</v>
      </c>
      <c r="H3166" t="s">
        <v>44</v>
      </c>
    </row>
    <row r="3167" spans="1:8" x14ac:dyDescent="0.35">
      <c r="A3167" t="s">
        <v>3213</v>
      </c>
      <c r="B3167" t="s">
        <v>57</v>
      </c>
      <c r="C3167" t="s">
        <v>3213</v>
      </c>
      <c r="D3167" t="s">
        <v>57</v>
      </c>
      <c r="E3167" t="s">
        <v>3213</v>
      </c>
      <c r="F3167" t="s">
        <v>57</v>
      </c>
      <c r="G3167" t="s">
        <v>3213</v>
      </c>
      <c r="H3167" t="s">
        <v>57</v>
      </c>
    </row>
    <row r="3168" spans="1:8" x14ac:dyDescent="0.35">
      <c r="A3168" t="s">
        <v>3214</v>
      </c>
      <c r="B3168" t="s">
        <v>47</v>
      </c>
      <c r="C3168" t="s">
        <v>3214</v>
      </c>
      <c r="D3168" t="s">
        <v>47</v>
      </c>
      <c r="E3168" t="s">
        <v>3214</v>
      </c>
      <c r="F3168" t="s">
        <v>47</v>
      </c>
      <c r="G3168" t="s">
        <v>3214</v>
      </c>
      <c r="H3168" t="s">
        <v>47</v>
      </c>
    </row>
    <row r="3169" spans="1:8" x14ac:dyDescent="0.35">
      <c r="A3169" t="s">
        <v>3215</v>
      </c>
      <c r="B3169" t="s">
        <v>44</v>
      </c>
      <c r="C3169" t="s">
        <v>3215</v>
      </c>
      <c r="D3169" t="s">
        <v>44</v>
      </c>
      <c r="E3169" t="s">
        <v>3215</v>
      </c>
      <c r="F3169" t="s">
        <v>44</v>
      </c>
      <c r="G3169" t="s">
        <v>3215</v>
      </c>
      <c r="H3169" t="s">
        <v>44</v>
      </c>
    </row>
    <row r="3170" spans="1:8" x14ac:dyDescent="0.35">
      <c r="A3170" t="s">
        <v>3216</v>
      </c>
      <c r="B3170" t="s">
        <v>44</v>
      </c>
      <c r="C3170" t="s">
        <v>3216</v>
      </c>
      <c r="D3170" t="s">
        <v>44</v>
      </c>
      <c r="E3170" t="s">
        <v>3216</v>
      </c>
      <c r="F3170" t="s">
        <v>44</v>
      </c>
      <c r="G3170" t="s">
        <v>3216</v>
      </c>
      <c r="H3170" t="s">
        <v>44</v>
      </c>
    </row>
    <row r="3171" spans="1:8" x14ac:dyDescent="0.35">
      <c r="A3171" t="s">
        <v>3217</v>
      </c>
      <c r="B3171" t="s">
        <v>57</v>
      </c>
      <c r="C3171" t="s">
        <v>3217</v>
      </c>
      <c r="D3171" t="s">
        <v>57</v>
      </c>
      <c r="E3171" t="s">
        <v>3217</v>
      </c>
      <c r="F3171" t="s">
        <v>57</v>
      </c>
      <c r="G3171" t="s">
        <v>3217</v>
      </c>
      <c r="H3171" t="s">
        <v>57</v>
      </c>
    </row>
    <row r="3172" spans="1:8" x14ac:dyDescent="0.35">
      <c r="A3172" t="s">
        <v>3218</v>
      </c>
      <c r="B3172" t="s">
        <v>53</v>
      </c>
      <c r="C3172" t="s">
        <v>3218</v>
      </c>
      <c r="D3172" t="s">
        <v>53</v>
      </c>
      <c r="E3172" t="s">
        <v>3218</v>
      </c>
      <c r="F3172" t="s">
        <v>53</v>
      </c>
      <c r="G3172" t="s">
        <v>3218</v>
      </c>
      <c r="H3172" t="s">
        <v>53</v>
      </c>
    </row>
    <row r="3173" spans="1:8" x14ac:dyDescent="0.35">
      <c r="A3173" t="s">
        <v>3219</v>
      </c>
      <c r="B3173" t="s">
        <v>51</v>
      </c>
      <c r="C3173" t="s">
        <v>3219</v>
      </c>
      <c r="D3173" t="s">
        <v>51</v>
      </c>
      <c r="E3173" t="s">
        <v>3219</v>
      </c>
      <c r="F3173" t="s">
        <v>51</v>
      </c>
      <c r="G3173" t="s">
        <v>3219</v>
      </c>
      <c r="H3173" t="s">
        <v>51</v>
      </c>
    </row>
    <row r="3174" spans="1:8" x14ac:dyDescent="0.35">
      <c r="A3174" t="s">
        <v>3220</v>
      </c>
      <c r="B3174" t="s">
        <v>44</v>
      </c>
      <c r="C3174" t="s">
        <v>3220</v>
      </c>
      <c r="D3174" t="s">
        <v>44</v>
      </c>
      <c r="E3174" t="s">
        <v>3220</v>
      </c>
      <c r="F3174" t="s">
        <v>44</v>
      </c>
      <c r="G3174" t="s">
        <v>3220</v>
      </c>
      <c r="H3174" t="s">
        <v>44</v>
      </c>
    </row>
    <row r="3175" spans="1:8" x14ac:dyDescent="0.35">
      <c r="A3175" t="s">
        <v>3221</v>
      </c>
      <c r="B3175" t="s">
        <v>51</v>
      </c>
      <c r="C3175" t="s">
        <v>3221</v>
      </c>
      <c r="D3175" t="s">
        <v>51</v>
      </c>
      <c r="E3175" t="s">
        <v>3221</v>
      </c>
      <c r="F3175" t="s">
        <v>51</v>
      </c>
      <c r="G3175" t="s">
        <v>3221</v>
      </c>
      <c r="H3175" t="s">
        <v>51</v>
      </c>
    </row>
    <row r="3176" spans="1:8" x14ac:dyDescent="0.35">
      <c r="A3176" t="s">
        <v>3222</v>
      </c>
      <c r="B3176" t="s">
        <v>47</v>
      </c>
      <c r="C3176" t="s">
        <v>3222</v>
      </c>
      <c r="D3176" t="s">
        <v>47</v>
      </c>
      <c r="E3176" t="s">
        <v>3222</v>
      </c>
      <c r="F3176" t="s">
        <v>47</v>
      </c>
      <c r="G3176" t="s">
        <v>3222</v>
      </c>
      <c r="H3176" t="s">
        <v>47</v>
      </c>
    </row>
    <row r="3177" spans="1:8" x14ac:dyDescent="0.35">
      <c r="A3177" t="s">
        <v>3223</v>
      </c>
      <c r="B3177" t="s">
        <v>51</v>
      </c>
      <c r="C3177" t="s">
        <v>3223</v>
      </c>
      <c r="D3177" t="s">
        <v>51</v>
      </c>
      <c r="E3177" t="s">
        <v>3223</v>
      </c>
      <c r="F3177" t="s">
        <v>51</v>
      </c>
      <c r="G3177" t="s">
        <v>3223</v>
      </c>
      <c r="H3177" t="s">
        <v>51</v>
      </c>
    </row>
    <row r="3178" spans="1:8" x14ac:dyDescent="0.35">
      <c r="A3178" t="s">
        <v>3224</v>
      </c>
      <c r="B3178" t="s">
        <v>44</v>
      </c>
      <c r="C3178" t="s">
        <v>3224</v>
      </c>
      <c r="D3178" t="s">
        <v>44</v>
      </c>
      <c r="E3178" t="s">
        <v>3224</v>
      </c>
      <c r="F3178" t="s">
        <v>44</v>
      </c>
      <c r="G3178" t="s">
        <v>3224</v>
      </c>
      <c r="H3178" t="s">
        <v>44</v>
      </c>
    </row>
    <row r="3179" spans="1:8" x14ac:dyDescent="0.35">
      <c r="A3179" t="s">
        <v>3225</v>
      </c>
      <c r="B3179" t="s">
        <v>44</v>
      </c>
      <c r="C3179" t="s">
        <v>3225</v>
      </c>
      <c r="D3179" t="s">
        <v>44</v>
      </c>
      <c r="E3179" t="s">
        <v>3225</v>
      </c>
      <c r="F3179" t="s">
        <v>44</v>
      </c>
      <c r="G3179" t="s">
        <v>3225</v>
      </c>
      <c r="H3179" t="s">
        <v>44</v>
      </c>
    </row>
    <row r="3180" spans="1:8" x14ac:dyDescent="0.35">
      <c r="A3180" t="s">
        <v>3226</v>
      </c>
      <c r="B3180" t="s">
        <v>44</v>
      </c>
      <c r="C3180" t="s">
        <v>3226</v>
      </c>
      <c r="D3180" t="s">
        <v>44</v>
      </c>
      <c r="E3180" t="s">
        <v>3226</v>
      </c>
      <c r="F3180" t="s">
        <v>44</v>
      </c>
      <c r="G3180" t="s">
        <v>3226</v>
      </c>
      <c r="H3180" t="s">
        <v>44</v>
      </c>
    </row>
    <row r="3181" spans="1:8" x14ac:dyDescent="0.35">
      <c r="A3181" t="s">
        <v>3227</v>
      </c>
      <c r="B3181" t="s">
        <v>51</v>
      </c>
      <c r="C3181" t="s">
        <v>3227</v>
      </c>
      <c r="D3181" t="s">
        <v>51</v>
      </c>
      <c r="E3181" t="s">
        <v>3227</v>
      </c>
      <c r="F3181" t="s">
        <v>51</v>
      </c>
      <c r="G3181" t="s">
        <v>3227</v>
      </c>
      <c r="H3181" t="s">
        <v>51</v>
      </c>
    </row>
    <row r="3182" spans="1:8" x14ac:dyDescent="0.35">
      <c r="A3182" t="s">
        <v>3228</v>
      </c>
      <c r="B3182" t="s">
        <v>51</v>
      </c>
      <c r="C3182" t="s">
        <v>3228</v>
      </c>
      <c r="D3182" t="s">
        <v>51</v>
      </c>
      <c r="E3182" t="s">
        <v>3228</v>
      </c>
      <c r="F3182" t="s">
        <v>51</v>
      </c>
      <c r="G3182" t="s">
        <v>3228</v>
      </c>
      <c r="H3182" t="s">
        <v>51</v>
      </c>
    </row>
    <row r="3183" spans="1:8" x14ac:dyDescent="0.35">
      <c r="A3183" t="s">
        <v>3229</v>
      </c>
      <c r="B3183" t="s">
        <v>47</v>
      </c>
      <c r="C3183" t="s">
        <v>3229</v>
      </c>
      <c r="D3183" t="s">
        <v>47</v>
      </c>
      <c r="E3183" t="s">
        <v>3229</v>
      </c>
      <c r="F3183" t="s">
        <v>47</v>
      </c>
      <c r="G3183" t="s">
        <v>3229</v>
      </c>
      <c r="H3183" t="s">
        <v>47</v>
      </c>
    </row>
    <row r="3184" spans="1:8" x14ac:dyDescent="0.35">
      <c r="A3184" t="s">
        <v>3230</v>
      </c>
      <c r="B3184" t="s">
        <v>44</v>
      </c>
      <c r="C3184" t="s">
        <v>3230</v>
      </c>
      <c r="D3184" t="s">
        <v>44</v>
      </c>
      <c r="E3184" t="s">
        <v>3230</v>
      </c>
      <c r="F3184" t="s">
        <v>44</v>
      </c>
      <c r="G3184" t="s">
        <v>3230</v>
      </c>
      <c r="H3184" t="s">
        <v>44</v>
      </c>
    </row>
    <row r="3185" spans="1:8" x14ac:dyDescent="0.35">
      <c r="A3185" t="s">
        <v>3231</v>
      </c>
      <c r="B3185" t="s">
        <v>47</v>
      </c>
      <c r="C3185" t="s">
        <v>3231</v>
      </c>
      <c r="D3185" t="s">
        <v>47</v>
      </c>
      <c r="E3185" t="s">
        <v>3231</v>
      </c>
      <c r="F3185" t="s">
        <v>47</v>
      </c>
      <c r="G3185" t="s">
        <v>3231</v>
      </c>
      <c r="H3185" t="s">
        <v>47</v>
      </c>
    </row>
    <row r="3186" spans="1:8" x14ac:dyDescent="0.35">
      <c r="A3186" t="s">
        <v>3232</v>
      </c>
      <c r="B3186" t="s">
        <v>51</v>
      </c>
      <c r="C3186" t="s">
        <v>3232</v>
      </c>
      <c r="D3186" t="s">
        <v>51</v>
      </c>
      <c r="E3186" t="s">
        <v>3232</v>
      </c>
      <c r="F3186" t="s">
        <v>51</v>
      </c>
      <c r="G3186" t="s">
        <v>3232</v>
      </c>
      <c r="H3186" t="s">
        <v>51</v>
      </c>
    </row>
    <row r="3187" spans="1:8" x14ac:dyDescent="0.35">
      <c r="A3187" t="s">
        <v>3233</v>
      </c>
      <c r="B3187" t="s">
        <v>44</v>
      </c>
      <c r="C3187" t="s">
        <v>3233</v>
      </c>
      <c r="D3187" t="s">
        <v>44</v>
      </c>
      <c r="E3187" t="s">
        <v>3233</v>
      </c>
      <c r="F3187" t="s">
        <v>44</v>
      </c>
      <c r="G3187" t="s">
        <v>3233</v>
      </c>
      <c r="H3187" t="s">
        <v>44</v>
      </c>
    </row>
    <row r="3188" spans="1:8" x14ac:dyDescent="0.35">
      <c r="A3188" t="s">
        <v>3234</v>
      </c>
      <c r="B3188" t="s">
        <v>44</v>
      </c>
      <c r="C3188" t="s">
        <v>3234</v>
      </c>
      <c r="D3188" t="s">
        <v>44</v>
      </c>
      <c r="E3188" t="s">
        <v>3234</v>
      </c>
      <c r="F3188" t="s">
        <v>44</v>
      </c>
      <c r="G3188" t="s">
        <v>3234</v>
      </c>
      <c r="H3188" t="s">
        <v>44</v>
      </c>
    </row>
    <row r="3189" spans="1:8" x14ac:dyDescent="0.35">
      <c r="A3189" t="s">
        <v>3235</v>
      </c>
      <c r="B3189" t="s">
        <v>44</v>
      </c>
      <c r="C3189" t="s">
        <v>3235</v>
      </c>
      <c r="D3189" t="s">
        <v>44</v>
      </c>
      <c r="E3189" t="s">
        <v>3235</v>
      </c>
      <c r="F3189" t="s">
        <v>44</v>
      </c>
      <c r="G3189" t="s">
        <v>3235</v>
      </c>
      <c r="H3189" t="s">
        <v>44</v>
      </c>
    </row>
    <row r="3190" spans="1:8" x14ac:dyDescent="0.35">
      <c r="A3190" t="s">
        <v>3236</v>
      </c>
      <c r="B3190" t="s">
        <v>53</v>
      </c>
      <c r="C3190" t="s">
        <v>3236</v>
      </c>
      <c r="D3190" t="s">
        <v>53</v>
      </c>
      <c r="E3190" t="s">
        <v>3236</v>
      </c>
      <c r="F3190" t="s">
        <v>53</v>
      </c>
      <c r="G3190" t="s">
        <v>3236</v>
      </c>
      <c r="H3190" t="s">
        <v>53</v>
      </c>
    </row>
    <row r="3191" spans="1:8" x14ac:dyDescent="0.35">
      <c r="A3191" t="s">
        <v>3237</v>
      </c>
      <c r="B3191" t="s">
        <v>47</v>
      </c>
      <c r="C3191" t="s">
        <v>3237</v>
      </c>
      <c r="D3191" t="s">
        <v>47</v>
      </c>
      <c r="E3191" t="s">
        <v>3237</v>
      </c>
      <c r="F3191" t="s">
        <v>47</v>
      </c>
      <c r="G3191" t="s">
        <v>3237</v>
      </c>
      <c r="H3191" t="s">
        <v>47</v>
      </c>
    </row>
    <row r="3192" spans="1:8" x14ac:dyDescent="0.35">
      <c r="A3192" t="s">
        <v>3238</v>
      </c>
      <c r="B3192" t="s">
        <v>44</v>
      </c>
      <c r="C3192" t="s">
        <v>3238</v>
      </c>
      <c r="D3192" t="s">
        <v>44</v>
      </c>
      <c r="E3192" t="s">
        <v>3238</v>
      </c>
      <c r="F3192" t="s">
        <v>44</v>
      </c>
      <c r="G3192" t="s">
        <v>3238</v>
      </c>
      <c r="H3192" t="s">
        <v>44</v>
      </c>
    </row>
    <row r="3193" spans="1:8" x14ac:dyDescent="0.35">
      <c r="A3193" t="s">
        <v>3239</v>
      </c>
      <c r="B3193" t="s">
        <v>47</v>
      </c>
      <c r="C3193" t="s">
        <v>3239</v>
      </c>
      <c r="D3193" t="s">
        <v>47</v>
      </c>
      <c r="E3193" t="s">
        <v>3239</v>
      </c>
      <c r="F3193" t="s">
        <v>47</v>
      </c>
      <c r="G3193" t="s">
        <v>3239</v>
      </c>
      <c r="H3193" t="s">
        <v>47</v>
      </c>
    </row>
    <row r="3194" spans="1:8" x14ac:dyDescent="0.35">
      <c r="A3194" t="s">
        <v>3240</v>
      </c>
      <c r="B3194" t="s">
        <v>44</v>
      </c>
      <c r="C3194" t="s">
        <v>3240</v>
      </c>
      <c r="D3194" t="s">
        <v>44</v>
      </c>
      <c r="E3194" t="s">
        <v>3240</v>
      </c>
      <c r="F3194" t="s">
        <v>44</v>
      </c>
      <c r="G3194" t="s">
        <v>3240</v>
      </c>
      <c r="H3194" t="s">
        <v>44</v>
      </c>
    </row>
    <row r="3195" spans="1:8" x14ac:dyDescent="0.35">
      <c r="A3195" t="s">
        <v>3241</v>
      </c>
      <c r="B3195" t="s">
        <v>47</v>
      </c>
      <c r="C3195" t="s">
        <v>3241</v>
      </c>
      <c r="D3195" t="s">
        <v>47</v>
      </c>
      <c r="E3195" t="s">
        <v>3241</v>
      </c>
      <c r="F3195" t="s">
        <v>47</v>
      </c>
      <c r="G3195" t="s">
        <v>3241</v>
      </c>
      <c r="H3195" t="s">
        <v>47</v>
      </c>
    </row>
    <row r="3196" spans="1:8" x14ac:dyDescent="0.35">
      <c r="A3196" t="s">
        <v>3242</v>
      </c>
      <c r="B3196" t="s">
        <v>51</v>
      </c>
      <c r="C3196" t="s">
        <v>3242</v>
      </c>
      <c r="D3196" t="s">
        <v>51</v>
      </c>
      <c r="E3196" t="s">
        <v>3242</v>
      </c>
      <c r="F3196" t="s">
        <v>51</v>
      </c>
      <c r="G3196" t="s">
        <v>3242</v>
      </c>
      <c r="H3196" t="s">
        <v>51</v>
      </c>
    </row>
    <row r="3197" spans="1:8" x14ac:dyDescent="0.35">
      <c r="A3197" t="s">
        <v>3243</v>
      </c>
      <c r="B3197" t="s">
        <v>44</v>
      </c>
      <c r="C3197" t="s">
        <v>3243</v>
      </c>
      <c r="D3197" t="s">
        <v>44</v>
      </c>
      <c r="E3197" t="s">
        <v>3243</v>
      </c>
      <c r="F3197" t="s">
        <v>44</v>
      </c>
      <c r="G3197" t="s">
        <v>3243</v>
      </c>
      <c r="H3197" t="s">
        <v>44</v>
      </c>
    </row>
    <row r="3198" spans="1:8" x14ac:dyDescent="0.35">
      <c r="A3198" t="s">
        <v>3244</v>
      </c>
      <c r="B3198" t="s">
        <v>44</v>
      </c>
      <c r="C3198" t="s">
        <v>3244</v>
      </c>
      <c r="D3198" t="s">
        <v>44</v>
      </c>
      <c r="E3198" t="s">
        <v>3244</v>
      </c>
      <c r="F3198" t="s">
        <v>44</v>
      </c>
      <c r="G3198" t="s">
        <v>3244</v>
      </c>
      <c r="H3198" t="s">
        <v>44</v>
      </c>
    </row>
    <row r="3199" spans="1:8" x14ac:dyDescent="0.35">
      <c r="A3199" t="s">
        <v>3245</v>
      </c>
      <c r="B3199" t="s">
        <v>47</v>
      </c>
      <c r="C3199" t="s">
        <v>3245</v>
      </c>
      <c r="D3199" t="s">
        <v>47</v>
      </c>
      <c r="E3199" t="s">
        <v>3245</v>
      </c>
      <c r="F3199" t="s">
        <v>47</v>
      </c>
      <c r="G3199" t="s">
        <v>3245</v>
      </c>
      <c r="H3199" t="s">
        <v>47</v>
      </c>
    </row>
    <row r="3200" spans="1:8" x14ac:dyDescent="0.35">
      <c r="A3200" t="s">
        <v>3246</v>
      </c>
      <c r="B3200" t="s">
        <v>44</v>
      </c>
      <c r="C3200" t="s">
        <v>3246</v>
      </c>
      <c r="D3200" t="s">
        <v>44</v>
      </c>
      <c r="E3200" t="s">
        <v>3246</v>
      </c>
      <c r="F3200" t="s">
        <v>44</v>
      </c>
      <c r="G3200" t="s">
        <v>3246</v>
      </c>
      <c r="H3200" t="s">
        <v>44</v>
      </c>
    </row>
    <row r="3201" spans="1:8" x14ac:dyDescent="0.35">
      <c r="A3201" t="s">
        <v>3247</v>
      </c>
      <c r="B3201" t="s">
        <v>47</v>
      </c>
      <c r="C3201" t="s">
        <v>3247</v>
      </c>
      <c r="D3201" t="s">
        <v>47</v>
      </c>
      <c r="E3201" t="s">
        <v>3247</v>
      </c>
      <c r="F3201" t="s">
        <v>47</v>
      </c>
      <c r="G3201" t="s">
        <v>3247</v>
      </c>
      <c r="H3201" t="s">
        <v>47</v>
      </c>
    </row>
    <row r="3202" spans="1:8" x14ac:dyDescent="0.35">
      <c r="A3202" t="s">
        <v>3248</v>
      </c>
      <c r="B3202" t="s">
        <v>47</v>
      </c>
      <c r="C3202" t="s">
        <v>3248</v>
      </c>
      <c r="D3202" t="s">
        <v>47</v>
      </c>
      <c r="E3202" t="s">
        <v>3248</v>
      </c>
      <c r="F3202" t="s">
        <v>47</v>
      </c>
      <c r="G3202" t="s">
        <v>3248</v>
      </c>
      <c r="H3202" t="s">
        <v>47</v>
      </c>
    </row>
    <row r="3203" spans="1:8" x14ac:dyDescent="0.35">
      <c r="A3203" t="s">
        <v>3249</v>
      </c>
      <c r="B3203" t="s">
        <v>44</v>
      </c>
      <c r="C3203" t="s">
        <v>3249</v>
      </c>
      <c r="D3203" t="s">
        <v>44</v>
      </c>
      <c r="E3203" t="s">
        <v>3249</v>
      </c>
      <c r="F3203" t="s">
        <v>44</v>
      </c>
      <c r="G3203" t="s">
        <v>3249</v>
      </c>
      <c r="H3203" t="s">
        <v>44</v>
      </c>
    </row>
    <row r="3204" spans="1:8" x14ac:dyDescent="0.35">
      <c r="A3204" t="s">
        <v>3250</v>
      </c>
      <c r="B3204" t="s">
        <v>51</v>
      </c>
      <c r="C3204" t="s">
        <v>3250</v>
      </c>
      <c r="D3204" t="s">
        <v>51</v>
      </c>
      <c r="E3204" t="s">
        <v>3250</v>
      </c>
      <c r="F3204" t="s">
        <v>51</v>
      </c>
      <c r="G3204" t="s">
        <v>3250</v>
      </c>
      <c r="H3204" t="s">
        <v>51</v>
      </c>
    </row>
    <row r="3205" spans="1:8" x14ac:dyDescent="0.35">
      <c r="A3205" t="s">
        <v>3251</v>
      </c>
      <c r="B3205" t="s">
        <v>47</v>
      </c>
      <c r="C3205" t="s">
        <v>3251</v>
      </c>
      <c r="D3205" t="s">
        <v>47</v>
      </c>
      <c r="E3205" t="s">
        <v>3251</v>
      </c>
      <c r="F3205" t="s">
        <v>47</v>
      </c>
      <c r="G3205" t="s">
        <v>3251</v>
      </c>
      <c r="H3205" t="s">
        <v>47</v>
      </c>
    </row>
    <row r="3206" spans="1:8" x14ac:dyDescent="0.35">
      <c r="A3206" t="s">
        <v>3252</v>
      </c>
      <c r="B3206" t="s">
        <v>53</v>
      </c>
      <c r="C3206" t="s">
        <v>3252</v>
      </c>
      <c r="D3206" t="s">
        <v>53</v>
      </c>
      <c r="E3206" t="s">
        <v>3252</v>
      </c>
      <c r="F3206" t="s">
        <v>53</v>
      </c>
      <c r="G3206" t="s">
        <v>3252</v>
      </c>
      <c r="H3206" t="s">
        <v>53</v>
      </c>
    </row>
    <row r="3207" spans="1:8" x14ac:dyDescent="0.35">
      <c r="A3207" t="s">
        <v>3253</v>
      </c>
      <c r="B3207" t="s">
        <v>47</v>
      </c>
      <c r="C3207" t="s">
        <v>3253</v>
      </c>
      <c r="D3207" t="s">
        <v>47</v>
      </c>
      <c r="E3207" t="s">
        <v>3253</v>
      </c>
      <c r="F3207" t="s">
        <v>47</v>
      </c>
      <c r="G3207" t="s">
        <v>3253</v>
      </c>
      <c r="H3207" t="s">
        <v>47</v>
      </c>
    </row>
    <row r="3208" spans="1:8" x14ac:dyDescent="0.35">
      <c r="A3208" t="s">
        <v>3254</v>
      </c>
      <c r="B3208" t="s">
        <v>57</v>
      </c>
      <c r="C3208" t="s">
        <v>3254</v>
      </c>
      <c r="D3208" t="s">
        <v>57</v>
      </c>
      <c r="E3208" t="s">
        <v>3254</v>
      </c>
      <c r="F3208" t="s">
        <v>57</v>
      </c>
      <c r="G3208" t="s">
        <v>3254</v>
      </c>
      <c r="H3208" t="s">
        <v>57</v>
      </c>
    </row>
    <row r="3209" spans="1:8" x14ac:dyDescent="0.35">
      <c r="A3209" t="s">
        <v>3255</v>
      </c>
      <c r="B3209" t="s">
        <v>44</v>
      </c>
      <c r="C3209" t="s">
        <v>3255</v>
      </c>
      <c r="D3209" t="s">
        <v>44</v>
      </c>
      <c r="E3209" t="s">
        <v>3255</v>
      </c>
      <c r="F3209" t="s">
        <v>44</v>
      </c>
      <c r="G3209" t="s">
        <v>3255</v>
      </c>
      <c r="H3209" t="s">
        <v>44</v>
      </c>
    </row>
    <row r="3210" spans="1:8" x14ac:dyDescent="0.35">
      <c r="A3210" t="s">
        <v>3256</v>
      </c>
      <c r="B3210" t="s">
        <v>51</v>
      </c>
      <c r="C3210" t="s">
        <v>3256</v>
      </c>
      <c r="D3210" t="s">
        <v>51</v>
      </c>
      <c r="E3210" t="s">
        <v>3256</v>
      </c>
      <c r="F3210" t="s">
        <v>51</v>
      </c>
      <c r="G3210" t="s">
        <v>3256</v>
      </c>
      <c r="H3210" t="s">
        <v>51</v>
      </c>
    </row>
    <row r="3211" spans="1:8" x14ac:dyDescent="0.35">
      <c r="A3211" t="s">
        <v>3257</v>
      </c>
      <c r="B3211" t="s">
        <v>51</v>
      </c>
      <c r="C3211" t="s">
        <v>3257</v>
      </c>
      <c r="D3211" t="s">
        <v>51</v>
      </c>
      <c r="E3211" t="s">
        <v>3257</v>
      </c>
      <c r="F3211" t="s">
        <v>51</v>
      </c>
      <c r="G3211" t="s">
        <v>3257</v>
      </c>
      <c r="H3211" t="s">
        <v>51</v>
      </c>
    </row>
    <row r="3212" spans="1:8" x14ac:dyDescent="0.35">
      <c r="A3212" t="s">
        <v>3258</v>
      </c>
      <c r="B3212" t="s">
        <v>44</v>
      </c>
      <c r="C3212" t="s">
        <v>3258</v>
      </c>
      <c r="D3212" t="s">
        <v>44</v>
      </c>
      <c r="E3212" t="s">
        <v>3258</v>
      </c>
      <c r="F3212" t="s">
        <v>44</v>
      </c>
      <c r="G3212" t="s">
        <v>3258</v>
      </c>
      <c r="H3212" t="s">
        <v>44</v>
      </c>
    </row>
    <row r="3213" spans="1:8" x14ac:dyDescent="0.35">
      <c r="A3213" t="s">
        <v>3259</v>
      </c>
      <c r="B3213" t="s">
        <v>44</v>
      </c>
      <c r="C3213" t="s">
        <v>3259</v>
      </c>
      <c r="D3213" t="s">
        <v>44</v>
      </c>
      <c r="E3213" t="s">
        <v>3259</v>
      </c>
      <c r="F3213" t="s">
        <v>44</v>
      </c>
      <c r="G3213" t="s">
        <v>3259</v>
      </c>
      <c r="H3213" t="s">
        <v>44</v>
      </c>
    </row>
    <row r="3214" spans="1:8" x14ac:dyDescent="0.35">
      <c r="A3214" t="s">
        <v>3260</v>
      </c>
      <c r="B3214" t="s">
        <v>47</v>
      </c>
      <c r="C3214" t="s">
        <v>3260</v>
      </c>
      <c r="D3214" t="s">
        <v>47</v>
      </c>
      <c r="E3214" t="s">
        <v>3260</v>
      </c>
      <c r="F3214" t="s">
        <v>47</v>
      </c>
      <c r="G3214" t="s">
        <v>3260</v>
      </c>
      <c r="H3214" t="s">
        <v>47</v>
      </c>
    </row>
    <row r="3215" spans="1:8" x14ac:dyDescent="0.35">
      <c r="A3215" t="s">
        <v>3261</v>
      </c>
      <c r="B3215" t="s">
        <v>51</v>
      </c>
      <c r="C3215" t="s">
        <v>3261</v>
      </c>
      <c r="D3215" t="s">
        <v>51</v>
      </c>
      <c r="E3215" t="s">
        <v>3261</v>
      </c>
      <c r="F3215" t="s">
        <v>51</v>
      </c>
      <c r="G3215" t="s">
        <v>3261</v>
      </c>
      <c r="H3215" t="s">
        <v>51</v>
      </c>
    </row>
    <row r="3216" spans="1:8" x14ac:dyDescent="0.35">
      <c r="A3216" t="s">
        <v>3262</v>
      </c>
      <c r="B3216" t="s">
        <v>51</v>
      </c>
      <c r="C3216" t="s">
        <v>3262</v>
      </c>
      <c r="D3216" t="s">
        <v>51</v>
      </c>
      <c r="E3216" t="s">
        <v>3262</v>
      </c>
      <c r="F3216" t="s">
        <v>51</v>
      </c>
      <c r="G3216" t="s">
        <v>3262</v>
      </c>
      <c r="H3216" t="s">
        <v>51</v>
      </c>
    </row>
    <row r="3217" spans="1:8" x14ac:dyDescent="0.35">
      <c r="A3217" t="s">
        <v>3263</v>
      </c>
      <c r="B3217" t="s">
        <v>53</v>
      </c>
      <c r="C3217" t="s">
        <v>3263</v>
      </c>
      <c r="D3217" t="s">
        <v>53</v>
      </c>
      <c r="E3217" t="s">
        <v>3263</v>
      </c>
      <c r="F3217" t="s">
        <v>53</v>
      </c>
      <c r="G3217" t="s">
        <v>3263</v>
      </c>
      <c r="H3217" t="s">
        <v>53</v>
      </c>
    </row>
    <row r="3218" spans="1:8" x14ac:dyDescent="0.35">
      <c r="A3218" t="s">
        <v>3264</v>
      </c>
      <c r="B3218" t="s">
        <v>53</v>
      </c>
      <c r="C3218" t="s">
        <v>3264</v>
      </c>
      <c r="D3218" t="s">
        <v>53</v>
      </c>
      <c r="E3218" t="s">
        <v>3264</v>
      </c>
      <c r="F3218" t="s">
        <v>53</v>
      </c>
      <c r="G3218" t="s">
        <v>3264</v>
      </c>
      <c r="H3218" t="s">
        <v>53</v>
      </c>
    </row>
    <row r="3219" spans="1:8" x14ac:dyDescent="0.35">
      <c r="A3219" t="s">
        <v>3265</v>
      </c>
      <c r="B3219" t="s">
        <v>51</v>
      </c>
      <c r="C3219" t="s">
        <v>3265</v>
      </c>
      <c r="D3219" t="s">
        <v>51</v>
      </c>
      <c r="E3219" t="s">
        <v>3265</v>
      </c>
      <c r="F3219" t="s">
        <v>51</v>
      </c>
      <c r="G3219" t="s">
        <v>3265</v>
      </c>
      <c r="H3219" t="s">
        <v>51</v>
      </c>
    </row>
    <row r="3220" spans="1:8" x14ac:dyDescent="0.35">
      <c r="A3220" t="s">
        <v>3266</v>
      </c>
      <c r="B3220" t="s">
        <v>47</v>
      </c>
      <c r="C3220" t="s">
        <v>3266</v>
      </c>
      <c r="D3220" t="s">
        <v>47</v>
      </c>
      <c r="E3220" t="s">
        <v>3266</v>
      </c>
      <c r="F3220" t="s">
        <v>47</v>
      </c>
      <c r="G3220" t="s">
        <v>3266</v>
      </c>
      <c r="H3220" t="s">
        <v>47</v>
      </c>
    </row>
    <row r="3221" spans="1:8" x14ac:dyDescent="0.35">
      <c r="A3221" t="s">
        <v>3267</v>
      </c>
      <c r="B3221" t="s">
        <v>47</v>
      </c>
      <c r="C3221" t="s">
        <v>3267</v>
      </c>
      <c r="D3221" t="s">
        <v>47</v>
      </c>
      <c r="E3221" t="s">
        <v>3267</v>
      </c>
      <c r="F3221" t="s">
        <v>47</v>
      </c>
      <c r="G3221" t="s">
        <v>3267</v>
      </c>
      <c r="H3221" t="s">
        <v>47</v>
      </c>
    </row>
    <row r="3222" spans="1:8" x14ac:dyDescent="0.35">
      <c r="A3222" t="s">
        <v>3268</v>
      </c>
      <c r="B3222" t="s">
        <v>57</v>
      </c>
      <c r="C3222" t="s">
        <v>3268</v>
      </c>
      <c r="D3222" t="s">
        <v>57</v>
      </c>
      <c r="E3222" t="s">
        <v>3268</v>
      </c>
      <c r="F3222" t="s">
        <v>57</v>
      </c>
      <c r="G3222" t="s">
        <v>3268</v>
      </c>
      <c r="H3222" t="s">
        <v>57</v>
      </c>
    </row>
    <row r="3223" spans="1:8" x14ac:dyDescent="0.35">
      <c r="A3223" t="s">
        <v>3269</v>
      </c>
      <c r="B3223" t="s">
        <v>51</v>
      </c>
      <c r="C3223" t="s">
        <v>3269</v>
      </c>
      <c r="D3223" t="s">
        <v>51</v>
      </c>
      <c r="E3223" t="s">
        <v>3269</v>
      </c>
      <c r="F3223" t="s">
        <v>51</v>
      </c>
      <c r="G3223" t="s">
        <v>3269</v>
      </c>
      <c r="H3223" t="s">
        <v>51</v>
      </c>
    </row>
    <row r="3224" spans="1:8" x14ac:dyDescent="0.35">
      <c r="A3224" t="s">
        <v>3270</v>
      </c>
      <c r="B3224" t="s">
        <v>47</v>
      </c>
      <c r="C3224" t="s">
        <v>3270</v>
      </c>
      <c r="D3224" t="s">
        <v>47</v>
      </c>
      <c r="E3224" t="s">
        <v>3270</v>
      </c>
      <c r="F3224" t="s">
        <v>47</v>
      </c>
      <c r="G3224" t="s">
        <v>3270</v>
      </c>
      <c r="H3224" t="s">
        <v>47</v>
      </c>
    </row>
    <row r="3225" spans="1:8" x14ac:dyDescent="0.35">
      <c r="A3225" t="s">
        <v>3271</v>
      </c>
      <c r="B3225" t="s">
        <v>44</v>
      </c>
      <c r="C3225" t="s">
        <v>3271</v>
      </c>
      <c r="D3225" t="s">
        <v>44</v>
      </c>
      <c r="E3225" t="s">
        <v>3271</v>
      </c>
      <c r="F3225" t="s">
        <v>44</v>
      </c>
      <c r="G3225" t="s">
        <v>3271</v>
      </c>
      <c r="H3225" t="s">
        <v>44</v>
      </c>
    </row>
    <row r="3226" spans="1:8" x14ac:dyDescent="0.35">
      <c r="A3226" t="s">
        <v>3272</v>
      </c>
      <c r="B3226" t="s">
        <v>47</v>
      </c>
      <c r="C3226" t="s">
        <v>3272</v>
      </c>
      <c r="D3226" t="s">
        <v>47</v>
      </c>
      <c r="E3226" t="s">
        <v>3272</v>
      </c>
      <c r="F3226" t="s">
        <v>47</v>
      </c>
      <c r="G3226" t="s">
        <v>3272</v>
      </c>
      <c r="H3226" t="s">
        <v>47</v>
      </c>
    </row>
    <row r="3227" spans="1:8" x14ac:dyDescent="0.35">
      <c r="A3227" t="s">
        <v>3273</v>
      </c>
      <c r="B3227" t="s">
        <v>47</v>
      </c>
      <c r="C3227" t="s">
        <v>3273</v>
      </c>
      <c r="D3227" t="s">
        <v>47</v>
      </c>
      <c r="E3227" t="s">
        <v>3273</v>
      </c>
      <c r="F3227" t="s">
        <v>47</v>
      </c>
      <c r="G3227" t="s">
        <v>3273</v>
      </c>
      <c r="H3227" t="s">
        <v>47</v>
      </c>
    </row>
    <row r="3228" spans="1:8" x14ac:dyDescent="0.35">
      <c r="A3228" t="s">
        <v>3274</v>
      </c>
      <c r="B3228" t="s">
        <v>51</v>
      </c>
      <c r="C3228" t="s">
        <v>3274</v>
      </c>
      <c r="D3228" t="s">
        <v>51</v>
      </c>
      <c r="E3228" t="s">
        <v>3274</v>
      </c>
      <c r="F3228" t="s">
        <v>51</v>
      </c>
      <c r="G3228" t="s">
        <v>3274</v>
      </c>
      <c r="H3228" t="s">
        <v>51</v>
      </c>
    </row>
    <row r="3229" spans="1:8" x14ac:dyDescent="0.35">
      <c r="A3229" t="s">
        <v>3275</v>
      </c>
      <c r="B3229" t="s">
        <v>47</v>
      </c>
      <c r="C3229" t="s">
        <v>3275</v>
      </c>
      <c r="D3229" t="s">
        <v>47</v>
      </c>
      <c r="E3229" t="s">
        <v>3275</v>
      </c>
      <c r="F3229" t="s">
        <v>47</v>
      </c>
      <c r="G3229" t="s">
        <v>3275</v>
      </c>
      <c r="H3229" t="s">
        <v>47</v>
      </c>
    </row>
    <row r="3230" spans="1:8" x14ac:dyDescent="0.35">
      <c r="A3230" t="s">
        <v>3276</v>
      </c>
      <c r="B3230" t="s">
        <v>44</v>
      </c>
      <c r="C3230" t="s">
        <v>3276</v>
      </c>
      <c r="D3230" t="s">
        <v>44</v>
      </c>
      <c r="E3230" t="s">
        <v>3276</v>
      </c>
      <c r="F3230" t="s">
        <v>44</v>
      </c>
      <c r="G3230" t="s">
        <v>3276</v>
      </c>
      <c r="H3230" t="s">
        <v>44</v>
      </c>
    </row>
    <row r="3231" spans="1:8" x14ac:dyDescent="0.35">
      <c r="A3231" t="s">
        <v>3277</v>
      </c>
      <c r="B3231" t="s">
        <v>47</v>
      </c>
      <c r="C3231" t="s">
        <v>3277</v>
      </c>
      <c r="D3231" t="s">
        <v>47</v>
      </c>
      <c r="E3231" t="s">
        <v>3277</v>
      </c>
      <c r="F3231" t="s">
        <v>47</v>
      </c>
      <c r="G3231" t="s">
        <v>3277</v>
      </c>
      <c r="H3231" t="s">
        <v>47</v>
      </c>
    </row>
    <row r="3232" spans="1:8" x14ac:dyDescent="0.35">
      <c r="A3232" t="s">
        <v>3278</v>
      </c>
      <c r="B3232" t="s">
        <v>44</v>
      </c>
      <c r="C3232" t="s">
        <v>3278</v>
      </c>
      <c r="D3232" t="s">
        <v>44</v>
      </c>
      <c r="E3232" t="s">
        <v>3278</v>
      </c>
      <c r="F3232" t="s">
        <v>44</v>
      </c>
      <c r="G3232" t="s">
        <v>3278</v>
      </c>
      <c r="H3232" t="s">
        <v>44</v>
      </c>
    </row>
    <row r="3233" spans="1:8" x14ac:dyDescent="0.35">
      <c r="A3233" t="s">
        <v>3279</v>
      </c>
      <c r="B3233" t="s">
        <v>47</v>
      </c>
      <c r="C3233" t="s">
        <v>3279</v>
      </c>
      <c r="D3233" t="s">
        <v>47</v>
      </c>
      <c r="E3233" t="s">
        <v>3279</v>
      </c>
      <c r="F3233" t="s">
        <v>47</v>
      </c>
      <c r="G3233" t="s">
        <v>3279</v>
      </c>
      <c r="H3233" t="s">
        <v>47</v>
      </c>
    </row>
    <row r="3234" spans="1:8" x14ac:dyDescent="0.35">
      <c r="A3234" t="s">
        <v>3280</v>
      </c>
      <c r="B3234" t="s">
        <v>53</v>
      </c>
      <c r="C3234" t="s">
        <v>3280</v>
      </c>
      <c r="D3234" t="s">
        <v>53</v>
      </c>
      <c r="E3234" t="s">
        <v>3280</v>
      </c>
      <c r="F3234" t="s">
        <v>53</v>
      </c>
      <c r="G3234" t="s">
        <v>3280</v>
      </c>
      <c r="H3234" t="s">
        <v>53</v>
      </c>
    </row>
    <row r="3235" spans="1:8" x14ac:dyDescent="0.35">
      <c r="A3235" t="s">
        <v>3281</v>
      </c>
      <c r="B3235" t="s">
        <v>51</v>
      </c>
      <c r="C3235" t="s">
        <v>3281</v>
      </c>
      <c r="D3235" t="s">
        <v>51</v>
      </c>
      <c r="E3235" t="s">
        <v>3281</v>
      </c>
      <c r="F3235" t="s">
        <v>51</v>
      </c>
      <c r="G3235" t="s">
        <v>3281</v>
      </c>
      <c r="H3235" t="s">
        <v>51</v>
      </c>
    </row>
    <row r="3236" spans="1:8" x14ac:dyDescent="0.35">
      <c r="A3236" t="s">
        <v>3282</v>
      </c>
      <c r="B3236" t="s">
        <v>47</v>
      </c>
      <c r="C3236" t="s">
        <v>3282</v>
      </c>
      <c r="D3236" t="s">
        <v>47</v>
      </c>
      <c r="E3236" t="s">
        <v>3282</v>
      </c>
      <c r="F3236" t="s">
        <v>47</v>
      </c>
      <c r="G3236" t="s">
        <v>3282</v>
      </c>
      <c r="H3236" t="s">
        <v>47</v>
      </c>
    </row>
    <row r="3237" spans="1:8" x14ac:dyDescent="0.35">
      <c r="A3237" t="s">
        <v>3283</v>
      </c>
      <c r="B3237" t="s">
        <v>47</v>
      </c>
      <c r="C3237" t="s">
        <v>3283</v>
      </c>
      <c r="D3237" t="s">
        <v>47</v>
      </c>
      <c r="E3237" t="s">
        <v>3283</v>
      </c>
      <c r="F3237" t="s">
        <v>47</v>
      </c>
      <c r="G3237" t="s">
        <v>3283</v>
      </c>
      <c r="H3237" t="s">
        <v>47</v>
      </c>
    </row>
    <row r="3238" spans="1:8" x14ac:dyDescent="0.35">
      <c r="A3238" t="s">
        <v>3284</v>
      </c>
      <c r="B3238" t="s">
        <v>51</v>
      </c>
      <c r="C3238" t="s">
        <v>3284</v>
      </c>
      <c r="D3238" t="s">
        <v>51</v>
      </c>
      <c r="E3238" t="s">
        <v>3284</v>
      </c>
      <c r="F3238" t="s">
        <v>51</v>
      </c>
      <c r="G3238" t="s">
        <v>3284</v>
      </c>
      <c r="H3238" t="s">
        <v>51</v>
      </c>
    </row>
    <row r="3239" spans="1:8" x14ac:dyDescent="0.35">
      <c r="A3239" t="s">
        <v>3285</v>
      </c>
      <c r="B3239" t="s">
        <v>44</v>
      </c>
      <c r="C3239" t="s">
        <v>3285</v>
      </c>
      <c r="D3239" t="s">
        <v>44</v>
      </c>
      <c r="E3239" t="s">
        <v>3285</v>
      </c>
      <c r="F3239" t="s">
        <v>44</v>
      </c>
      <c r="G3239" t="s">
        <v>3285</v>
      </c>
      <c r="H3239" t="s">
        <v>44</v>
      </c>
    </row>
    <row r="3240" spans="1:8" x14ac:dyDescent="0.35">
      <c r="A3240" t="s">
        <v>3286</v>
      </c>
      <c r="B3240" t="s">
        <v>51</v>
      </c>
      <c r="C3240" t="s">
        <v>3286</v>
      </c>
      <c r="D3240" t="s">
        <v>51</v>
      </c>
      <c r="E3240" t="s">
        <v>3286</v>
      </c>
      <c r="F3240" t="s">
        <v>51</v>
      </c>
      <c r="G3240" t="s">
        <v>3286</v>
      </c>
      <c r="H3240" t="s">
        <v>51</v>
      </c>
    </row>
    <row r="3241" spans="1:8" x14ac:dyDescent="0.35">
      <c r="A3241" t="s">
        <v>3287</v>
      </c>
      <c r="B3241" t="s">
        <v>47</v>
      </c>
      <c r="C3241" t="s">
        <v>3287</v>
      </c>
      <c r="D3241" t="s">
        <v>47</v>
      </c>
      <c r="E3241" t="s">
        <v>3287</v>
      </c>
      <c r="F3241" t="s">
        <v>47</v>
      </c>
      <c r="G3241" t="s">
        <v>3287</v>
      </c>
      <c r="H3241" t="s">
        <v>47</v>
      </c>
    </row>
    <row r="3242" spans="1:8" x14ac:dyDescent="0.35">
      <c r="A3242" t="s">
        <v>3288</v>
      </c>
      <c r="B3242" t="s">
        <v>51</v>
      </c>
      <c r="C3242" t="s">
        <v>3288</v>
      </c>
      <c r="D3242" t="s">
        <v>51</v>
      </c>
      <c r="E3242" t="s">
        <v>3288</v>
      </c>
      <c r="F3242" t="s">
        <v>51</v>
      </c>
      <c r="G3242" t="s">
        <v>3288</v>
      </c>
      <c r="H3242" t="s">
        <v>51</v>
      </c>
    </row>
    <row r="3243" spans="1:8" x14ac:dyDescent="0.35">
      <c r="A3243" t="s">
        <v>3289</v>
      </c>
      <c r="B3243" t="s">
        <v>44</v>
      </c>
      <c r="C3243" t="s">
        <v>3289</v>
      </c>
      <c r="D3243" t="s">
        <v>44</v>
      </c>
      <c r="E3243" t="s">
        <v>3289</v>
      </c>
      <c r="F3243" t="s">
        <v>44</v>
      </c>
      <c r="G3243" t="s">
        <v>3289</v>
      </c>
      <c r="H3243" t="s">
        <v>44</v>
      </c>
    </row>
    <row r="3244" spans="1:8" x14ac:dyDescent="0.35">
      <c r="A3244" t="s">
        <v>3290</v>
      </c>
      <c r="B3244" t="s">
        <v>47</v>
      </c>
      <c r="C3244" t="s">
        <v>3290</v>
      </c>
      <c r="D3244" t="s">
        <v>47</v>
      </c>
      <c r="E3244" t="s">
        <v>3290</v>
      </c>
      <c r="F3244" t="s">
        <v>47</v>
      </c>
      <c r="G3244" t="s">
        <v>3290</v>
      </c>
      <c r="H3244" t="s">
        <v>47</v>
      </c>
    </row>
    <row r="3245" spans="1:8" x14ac:dyDescent="0.35">
      <c r="A3245" t="s">
        <v>3291</v>
      </c>
      <c r="B3245" t="s">
        <v>47</v>
      </c>
      <c r="C3245" t="s">
        <v>3291</v>
      </c>
      <c r="D3245" t="s">
        <v>47</v>
      </c>
      <c r="E3245" t="s">
        <v>3291</v>
      </c>
      <c r="F3245" t="s">
        <v>47</v>
      </c>
      <c r="G3245" t="s">
        <v>3291</v>
      </c>
      <c r="H3245" t="s">
        <v>47</v>
      </c>
    </row>
    <row r="3246" spans="1:8" x14ac:dyDescent="0.35">
      <c r="A3246" t="s">
        <v>3292</v>
      </c>
      <c r="B3246" t="s">
        <v>51</v>
      </c>
      <c r="C3246" t="s">
        <v>3292</v>
      </c>
      <c r="D3246" t="s">
        <v>51</v>
      </c>
      <c r="E3246" t="s">
        <v>3292</v>
      </c>
      <c r="F3246" t="s">
        <v>51</v>
      </c>
      <c r="G3246" t="s">
        <v>3292</v>
      </c>
      <c r="H3246" t="s">
        <v>51</v>
      </c>
    </row>
    <row r="3247" spans="1:8" x14ac:dyDescent="0.35">
      <c r="A3247" t="s">
        <v>3293</v>
      </c>
      <c r="B3247" t="s">
        <v>44</v>
      </c>
      <c r="C3247" t="s">
        <v>3293</v>
      </c>
      <c r="D3247" t="s">
        <v>44</v>
      </c>
      <c r="E3247" t="s">
        <v>3293</v>
      </c>
      <c r="F3247" t="s">
        <v>44</v>
      </c>
      <c r="G3247" t="s">
        <v>3293</v>
      </c>
      <c r="H3247" t="s">
        <v>44</v>
      </c>
    </row>
    <row r="3248" spans="1:8" x14ac:dyDescent="0.35">
      <c r="A3248" t="s">
        <v>3294</v>
      </c>
      <c r="B3248" t="s">
        <v>47</v>
      </c>
      <c r="C3248" t="s">
        <v>3294</v>
      </c>
      <c r="D3248" t="s">
        <v>47</v>
      </c>
      <c r="E3248" t="s">
        <v>3294</v>
      </c>
      <c r="F3248" t="s">
        <v>47</v>
      </c>
      <c r="G3248" t="s">
        <v>3294</v>
      </c>
      <c r="H3248" t="s">
        <v>47</v>
      </c>
    </row>
    <row r="3249" spans="1:8" x14ac:dyDescent="0.35">
      <c r="A3249" t="s">
        <v>3295</v>
      </c>
      <c r="B3249" t="s">
        <v>47</v>
      </c>
      <c r="C3249" t="s">
        <v>3295</v>
      </c>
      <c r="D3249" t="s">
        <v>47</v>
      </c>
      <c r="E3249" t="s">
        <v>3295</v>
      </c>
      <c r="F3249" t="s">
        <v>47</v>
      </c>
      <c r="G3249" t="s">
        <v>3295</v>
      </c>
      <c r="H3249" t="s">
        <v>47</v>
      </c>
    </row>
    <row r="3250" spans="1:8" x14ac:dyDescent="0.35">
      <c r="A3250" t="s">
        <v>3296</v>
      </c>
      <c r="B3250" t="s">
        <v>51</v>
      </c>
      <c r="C3250" t="s">
        <v>3296</v>
      </c>
      <c r="D3250" t="s">
        <v>51</v>
      </c>
      <c r="E3250" t="s">
        <v>3296</v>
      </c>
      <c r="F3250" t="s">
        <v>51</v>
      </c>
      <c r="G3250" t="s">
        <v>3296</v>
      </c>
      <c r="H3250" t="s">
        <v>51</v>
      </c>
    </row>
    <row r="3251" spans="1:8" x14ac:dyDescent="0.35">
      <c r="A3251" t="s">
        <v>3297</v>
      </c>
      <c r="B3251" t="s">
        <v>51</v>
      </c>
      <c r="C3251" t="s">
        <v>3297</v>
      </c>
      <c r="D3251" t="s">
        <v>51</v>
      </c>
      <c r="E3251" t="s">
        <v>3297</v>
      </c>
      <c r="F3251" t="s">
        <v>51</v>
      </c>
      <c r="G3251" t="s">
        <v>3297</v>
      </c>
      <c r="H3251" t="s">
        <v>51</v>
      </c>
    </row>
    <row r="3252" spans="1:8" x14ac:dyDescent="0.35">
      <c r="A3252" t="s">
        <v>3298</v>
      </c>
      <c r="B3252" t="s">
        <v>47</v>
      </c>
      <c r="C3252" t="s">
        <v>3298</v>
      </c>
      <c r="D3252" t="s">
        <v>47</v>
      </c>
      <c r="E3252" t="s">
        <v>3298</v>
      </c>
      <c r="F3252" t="s">
        <v>47</v>
      </c>
      <c r="G3252" t="s">
        <v>3298</v>
      </c>
      <c r="H3252" t="s">
        <v>47</v>
      </c>
    </row>
    <row r="3253" spans="1:8" x14ac:dyDescent="0.35">
      <c r="A3253" t="s">
        <v>3299</v>
      </c>
      <c r="B3253" t="s">
        <v>47</v>
      </c>
      <c r="C3253" t="s">
        <v>3299</v>
      </c>
      <c r="D3253" t="s">
        <v>47</v>
      </c>
      <c r="E3253" t="s">
        <v>3299</v>
      </c>
      <c r="F3253" t="s">
        <v>47</v>
      </c>
      <c r="G3253" t="s">
        <v>3299</v>
      </c>
      <c r="H3253" t="s">
        <v>47</v>
      </c>
    </row>
    <row r="3254" spans="1:8" x14ac:dyDescent="0.35">
      <c r="A3254" t="s">
        <v>3300</v>
      </c>
      <c r="B3254" t="s">
        <v>51</v>
      </c>
      <c r="C3254" t="s">
        <v>3300</v>
      </c>
      <c r="D3254" t="s">
        <v>51</v>
      </c>
      <c r="E3254" t="s">
        <v>3300</v>
      </c>
      <c r="F3254" t="s">
        <v>51</v>
      </c>
      <c r="G3254" t="s">
        <v>3300</v>
      </c>
      <c r="H3254" t="s">
        <v>51</v>
      </c>
    </row>
    <row r="3255" spans="1:8" x14ac:dyDescent="0.35">
      <c r="A3255" t="s">
        <v>3301</v>
      </c>
      <c r="B3255" t="s">
        <v>47</v>
      </c>
      <c r="C3255" t="s">
        <v>3301</v>
      </c>
      <c r="D3255" t="s">
        <v>47</v>
      </c>
      <c r="E3255" t="s">
        <v>3301</v>
      </c>
      <c r="F3255" t="s">
        <v>47</v>
      </c>
      <c r="G3255" t="s">
        <v>3301</v>
      </c>
      <c r="H3255" t="s">
        <v>47</v>
      </c>
    </row>
    <row r="3256" spans="1:8" x14ac:dyDescent="0.35">
      <c r="A3256" t="s">
        <v>3302</v>
      </c>
      <c r="B3256" t="s">
        <v>44</v>
      </c>
      <c r="C3256" t="s">
        <v>3302</v>
      </c>
      <c r="D3256" t="s">
        <v>44</v>
      </c>
      <c r="E3256" t="s">
        <v>3302</v>
      </c>
      <c r="F3256" t="s">
        <v>44</v>
      </c>
      <c r="G3256" t="s">
        <v>3302</v>
      </c>
      <c r="H3256" t="s">
        <v>44</v>
      </c>
    </row>
    <row r="3257" spans="1:8" x14ac:dyDescent="0.35">
      <c r="A3257" t="s">
        <v>3303</v>
      </c>
      <c r="B3257" t="s">
        <v>44</v>
      </c>
      <c r="C3257" t="s">
        <v>3303</v>
      </c>
      <c r="D3257" t="s">
        <v>44</v>
      </c>
      <c r="E3257" t="s">
        <v>3303</v>
      </c>
      <c r="F3257" t="s">
        <v>44</v>
      </c>
      <c r="G3257" t="s">
        <v>3303</v>
      </c>
      <c r="H3257" t="s">
        <v>44</v>
      </c>
    </row>
    <row r="3258" spans="1:8" x14ac:dyDescent="0.35">
      <c r="A3258" t="s">
        <v>3304</v>
      </c>
      <c r="B3258" t="s">
        <v>47</v>
      </c>
      <c r="C3258" t="s">
        <v>3304</v>
      </c>
      <c r="D3258" t="s">
        <v>47</v>
      </c>
      <c r="E3258" t="s">
        <v>3304</v>
      </c>
      <c r="F3258" t="s">
        <v>47</v>
      </c>
      <c r="G3258" t="s">
        <v>3304</v>
      </c>
      <c r="H3258" t="s">
        <v>47</v>
      </c>
    </row>
    <row r="3259" spans="1:8" x14ac:dyDescent="0.35">
      <c r="A3259" t="s">
        <v>3305</v>
      </c>
      <c r="B3259" t="s">
        <v>51</v>
      </c>
      <c r="C3259" t="s">
        <v>3305</v>
      </c>
      <c r="D3259" t="s">
        <v>51</v>
      </c>
      <c r="E3259" t="s">
        <v>3305</v>
      </c>
      <c r="F3259" t="s">
        <v>51</v>
      </c>
      <c r="G3259" t="s">
        <v>3305</v>
      </c>
      <c r="H3259" t="s">
        <v>51</v>
      </c>
    </row>
    <row r="3260" spans="1:8" x14ac:dyDescent="0.35">
      <c r="A3260" t="s">
        <v>3306</v>
      </c>
      <c r="B3260" t="s">
        <v>44</v>
      </c>
      <c r="C3260" t="s">
        <v>3306</v>
      </c>
      <c r="D3260" t="s">
        <v>44</v>
      </c>
      <c r="E3260" t="s">
        <v>3306</v>
      </c>
      <c r="F3260" t="s">
        <v>44</v>
      </c>
      <c r="G3260" t="s">
        <v>3306</v>
      </c>
      <c r="H3260" t="s">
        <v>44</v>
      </c>
    </row>
    <row r="3261" spans="1:8" x14ac:dyDescent="0.35">
      <c r="A3261" t="s">
        <v>3307</v>
      </c>
      <c r="B3261" t="s">
        <v>51</v>
      </c>
      <c r="C3261" t="s">
        <v>3307</v>
      </c>
      <c r="D3261" t="s">
        <v>51</v>
      </c>
      <c r="E3261" t="s">
        <v>3307</v>
      </c>
      <c r="F3261" t="s">
        <v>51</v>
      </c>
      <c r="G3261" t="s">
        <v>3307</v>
      </c>
      <c r="H3261" t="s">
        <v>51</v>
      </c>
    </row>
    <row r="3262" spans="1:8" x14ac:dyDescent="0.35">
      <c r="A3262" t="s">
        <v>3308</v>
      </c>
      <c r="B3262" t="s">
        <v>44</v>
      </c>
      <c r="C3262" t="s">
        <v>3308</v>
      </c>
      <c r="D3262" t="s">
        <v>44</v>
      </c>
      <c r="E3262" t="s">
        <v>3308</v>
      </c>
      <c r="F3262" t="s">
        <v>44</v>
      </c>
      <c r="G3262" t="s">
        <v>3308</v>
      </c>
      <c r="H3262" t="s">
        <v>44</v>
      </c>
    </row>
    <row r="3263" spans="1:8" x14ac:dyDescent="0.35">
      <c r="A3263" t="s">
        <v>3309</v>
      </c>
      <c r="B3263" t="s">
        <v>51</v>
      </c>
      <c r="C3263" t="s">
        <v>3309</v>
      </c>
      <c r="D3263" t="s">
        <v>51</v>
      </c>
      <c r="E3263" t="s">
        <v>3309</v>
      </c>
      <c r="F3263" t="s">
        <v>51</v>
      </c>
      <c r="G3263" t="s">
        <v>3309</v>
      </c>
      <c r="H3263" t="s">
        <v>51</v>
      </c>
    </row>
    <row r="3264" spans="1:8" x14ac:dyDescent="0.35">
      <c r="A3264" t="s">
        <v>3310</v>
      </c>
      <c r="B3264" t="s">
        <v>47</v>
      </c>
      <c r="C3264" t="s">
        <v>3310</v>
      </c>
      <c r="D3264" t="s">
        <v>47</v>
      </c>
      <c r="E3264" t="s">
        <v>3310</v>
      </c>
      <c r="F3264" t="s">
        <v>47</v>
      </c>
      <c r="G3264" t="s">
        <v>3310</v>
      </c>
      <c r="H3264" t="s">
        <v>47</v>
      </c>
    </row>
    <row r="3265" spans="1:8" x14ac:dyDescent="0.35">
      <c r="A3265" t="s">
        <v>3311</v>
      </c>
      <c r="B3265" t="s">
        <v>51</v>
      </c>
      <c r="C3265" t="s">
        <v>3311</v>
      </c>
      <c r="D3265" t="s">
        <v>51</v>
      </c>
      <c r="E3265" t="s">
        <v>3311</v>
      </c>
      <c r="F3265" t="s">
        <v>51</v>
      </c>
      <c r="G3265" t="s">
        <v>3311</v>
      </c>
      <c r="H3265" t="s">
        <v>51</v>
      </c>
    </row>
    <row r="3266" spans="1:8" x14ac:dyDescent="0.35">
      <c r="A3266" t="s">
        <v>3312</v>
      </c>
      <c r="B3266" t="s">
        <v>44</v>
      </c>
      <c r="C3266" t="s">
        <v>3312</v>
      </c>
      <c r="D3266" t="s">
        <v>44</v>
      </c>
      <c r="E3266" t="s">
        <v>3312</v>
      </c>
      <c r="F3266" t="s">
        <v>44</v>
      </c>
      <c r="G3266" t="s">
        <v>3312</v>
      </c>
      <c r="H3266" t="s">
        <v>44</v>
      </c>
    </row>
    <row r="3267" spans="1:8" x14ac:dyDescent="0.35">
      <c r="A3267" t="s">
        <v>3313</v>
      </c>
      <c r="B3267" t="s">
        <v>47</v>
      </c>
      <c r="C3267" t="s">
        <v>3313</v>
      </c>
      <c r="D3267" t="s">
        <v>47</v>
      </c>
      <c r="E3267" t="s">
        <v>3313</v>
      </c>
      <c r="F3267" t="s">
        <v>47</v>
      </c>
      <c r="G3267" t="s">
        <v>3313</v>
      </c>
      <c r="H3267" t="s">
        <v>47</v>
      </c>
    </row>
    <row r="3268" spans="1:8" x14ac:dyDescent="0.35">
      <c r="A3268" t="s">
        <v>3314</v>
      </c>
      <c r="B3268" t="s">
        <v>47</v>
      </c>
      <c r="C3268" t="s">
        <v>3314</v>
      </c>
      <c r="D3268" t="s">
        <v>47</v>
      </c>
      <c r="E3268" t="s">
        <v>3314</v>
      </c>
      <c r="F3268" t="s">
        <v>47</v>
      </c>
      <c r="G3268" t="s">
        <v>3314</v>
      </c>
      <c r="H3268" t="s">
        <v>47</v>
      </c>
    </row>
    <row r="3269" spans="1:8" x14ac:dyDescent="0.35">
      <c r="A3269" t="s">
        <v>3315</v>
      </c>
      <c r="B3269" t="s">
        <v>44</v>
      </c>
      <c r="C3269" t="s">
        <v>3315</v>
      </c>
      <c r="D3269" t="s">
        <v>44</v>
      </c>
      <c r="E3269" t="s">
        <v>3315</v>
      </c>
      <c r="F3269" t="s">
        <v>44</v>
      </c>
      <c r="G3269" t="s">
        <v>3315</v>
      </c>
      <c r="H3269" t="s">
        <v>44</v>
      </c>
    </row>
    <row r="3270" spans="1:8" x14ac:dyDescent="0.35">
      <c r="A3270" t="s">
        <v>3316</v>
      </c>
      <c r="B3270" t="s">
        <v>51</v>
      </c>
      <c r="C3270" t="s">
        <v>3316</v>
      </c>
      <c r="D3270" t="s">
        <v>51</v>
      </c>
      <c r="E3270" t="s">
        <v>3316</v>
      </c>
      <c r="F3270" t="s">
        <v>51</v>
      </c>
      <c r="G3270" t="s">
        <v>3316</v>
      </c>
      <c r="H3270" t="s">
        <v>51</v>
      </c>
    </row>
    <row r="3271" spans="1:8" x14ac:dyDescent="0.35">
      <c r="A3271" t="s">
        <v>3317</v>
      </c>
      <c r="B3271" t="s">
        <v>44</v>
      </c>
      <c r="C3271" t="s">
        <v>3317</v>
      </c>
      <c r="D3271" t="s">
        <v>44</v>
      </c>
      <c r="E3271" t="s">
        <v>3317</v>
      </c>
      <c r="F3271" t="s">
        <v>44</v>
      </c>
      <c r="G3271" t="s">
        <v>3317</v>
      </c>
      <c r="H3271" t="s">
        <v>44</v>
      </c>
    </row>
    <row r="3272" spans="1:8" x14ac:dyDescent="0.35">
      <c r="A3272" t="s">
        <v>3318</v>
      </c>
      <c r="B3272" t="s">
        <v>51</v>
      </c>
      <c r="C3272" t="s">
        <v>3318</v>
      </c>
      <c r="D3272" t="s">
        <v>51</v>
      </c>
      <c r="E3272" t="s">
        <v>3318</v>
      </c>
      <c r="F3272" t="s">
        <v>51</v>
      </c>
      <c r="G3272" t="s">
        <v>3318</v>
      </c>
      <c r="H3272" t="s">
        <v>51</v>
      </c>
    </row>
    <row r="3273" spans="1:8" x14ac:dyDescent="0.35">
      <c r="A3273" t="s">
        <v>3319</v>
      </c>
      <c r="B3273" t="s">
        <v>44</v>
      </c>
      <c r="C3273" t="s">
        <v>3319</v>
      </c>
      <c r="D3273" t="s">
        <v>44</v>
      </c>
      <c r="E3273" t="s">
        <v>3319</v>
      </c>
      <c r="F3273" t="s">
        <v>44</v>
      </c>
      <c r="G3273" t="s">
        <v>3319</v>
      </c>
      <c r="H3273" t="s">
        <v>44</v>
      </c>
    </row>
    <row r="3274" spans="1:8" x14ac:dyDescent="0.35">
      <c r="A3274" t="s">
        <v>3320</v>
      </c>
      <c r="B3274" t="s">
        <v>47</v>
      </c>
      <c r="C3274" t="s">
        <v>3320</v>
      </c>
      <c r="D3274" t="s">
        <v>47</v>
      </c>
      <c r="E3274" t="s">
        <v>3320</v>
      </c>
      <c r="F3274" t="s">
        <v>47</v>
      </c>
      <c r="G3274" t="s">
        <v>3320</v>
      </c>
      <c r="H3274" t="s">
        <v>47</v>
      </c>
    </row>
    <row r="3275" spans="1:8" x14ac:dyDescent="0.35">
      <c r="A3275" t="s">
        <v>3321</v>
      </c>
      <c r="B3275" t="s">
        <v>47</v>
      </c>
      <c r="C3275" t="s">
        <v>3321</v>
      </c>
      <c r="D3275" t="s">
        <v>47</v>
      </c>
      <c r="E3275" t="s">
        <v>3321</v>
      </c>
      <c r="F3275" t="s">
        <v>47</v>
      </c>
      <c r="G3275" t="s">
        <v>3321</v>
      </c>
      <c r="H3275" t="s">
        <v>47</v>
      </c>
    </row>
    <row r="3276" spans="1:8" x14ac:dyDescent="0.35">
      <c r="A3276" t="s">
        <v>3322</v>
      </c>
      <c r="B3276" t="s">
        <v>53</v>
      </c>
      <c r="C3276" t="s">
        <v>3322</v>
      </c>
      <c r="D3276" t="s">
        <v>53</v>
      </c>
      <c r="E3276" t="s">
        <v>3322</v>
      </c>
      <c r="F3276" t="s">
        <v>53</v>
      </c>
      <c r="G3276" t="s">
        <v>3322</v>
      </c>
      <c r="H3276" t="s">
        <v>53</v>
      </c>
    </row>
    <row r="3277" spans="1:8" x14ac:dyDescent="0.35">
      <c r="A3277" t="s">
        <v>3323</v>
      </c>
      <c r="B3277" t="s">
        <v>44</v>
      </c>
      <c r="C3277" t="s">
        <v>3323</v>
      </c>
      <c r="D3277" t="s">
        <v>44</v>
      </c>
      <c r="E3277" t="s">
        <v>3323</v>
      </c>
      <c r="F3277" t="s">
        <v>44</v>
      </c>
      <c r="G3277" t="s">
        <v>3323</v>
      </c>
      <c r="H3277" t="s">
        <v>44</v>
      </c>
    </row>
    <row r="3278" spans="1:8" x14ac:dyDescent="0.35">
      <c r="A3278" t="s">
        <v>3324</v>
      </c>
      <c r="B3278" t="s">
        <v>44</v>
      </c>
      <c r="C3278" t="s">
        <v>3324</v>
      </c>
      <c r="D3278" t="s">
        <v>44</v>
      </c>
      <c r="E3278" t="s">
        <v>3324</v>
      </c>
      <c r="F3278" t="s">
        <v>44</v>
      </c>
      <c r="G3278" t="s">
        <v>3324</v>
      </c>
      <c r="H3278" t="s">
        <v>44</v>
      </c>
    </row>
    <row r="3279" spans="1:8" x14ac:dyDescent="0.35">
      <c r="A3279" t="s">
        <v>3325</v>
      </c>
      <c r="B3279" t="s">
        <v>47</v>
      </c>
      <c r="C3279" t="s">
        <v>3325</v>
      </c>
      <c r="D3279" t="s">
        <v>47</v>
      </c>
      <c r="E3279" t="s">
        <v>3325</v>
      </c>
      <c r="F3279" t="s">
        <v>47</v>
      </c>
      <c r="G3279" t="s">
        <v>3325</v>
      </c>
      <c r="H3279" t="s">
        <v>47</v>
      </c>
    </row>
    <row r="3280" spans="1:8" x14ac:dyDescent="0.35">
      <c r="A3280" t="s">
        <v>3326</v>
      </c>
      <c r="B3280" t="s">
        <v>51</v>
      </c>
      <c r="C3280" t="s">
        <v>3326</v>
      </c>
      <c r="D3280" t="s">
        <v>51</v>
      </c>
      <c r="E3280" t="s">
        <v>3326</v>
      </c>
      <c r="F3280" t="s">
        <v>51</v>
      </c>
      <c r="G3280" t="s">
        <v>3326</v>
      </c>
      <c r="H3280" t="s">
        <v>51</v>
      </c>
    </row>
    <row r="3281" spans="1:8" x14ac:dyDescent="0.35">
      <c r="A3281" t="s">
        <v>3327</v>
      </c>
      <c r="B3281" t="s">
        <v>51</v>
      </c>
      <c r="C3281" t="s">
        <v>3327</v>
      </c>
      <c r="D3281" t="s">
        <v>51</v>
      </c>
      <c r="E3281" t="s">
        <v>3327</v>
      </c>
      <c r="F3281" t="s">
        <v>51</v>
      </c>
      <c r="G3281" t="s">
        <v>3327</v>
      </c>
      <c r="H3281" t="s">
        <v>51</v>
      </c>
    </row>
    <row r="3282" spans="1:8" x14ac:dyDescent="0.35">
      <c r="A3282" t="s">
        <v>3328</v>
      </c>
      <c r="B3282" t="s">
        <v>51</v>
      </c>
      <c r="C3282" t="s">
        <v>3328</v>
      </c>
      <c r="D3282" t="s">
        <v>51</v>
      </c>
      <c r="E3282" t="s">
        <v>3328</v>
      </c>
      <c r="F3282" t="s">
        <v>51</v>
      </c>
      <c r="G3282" t="s">
        <v>3328</v>
      </c>
      <c r="H3282" t="s">
        <v>51</v>
      </c>
    </row>
    <row r="3283" spans="1:8" x14ac:dyDescent="0.35">
      <c r="A3283" t="s">
        <v>3329</v>
      </c>
      <c r="B3283" t="s">
        <v>53</v>
      </c>
      <c r="C3283" t="s">
        <v>3329</v>
      </c>
      <c r="D3283" t="s">
        <v>53</v>
      </c>
      <c r="E3283" t="s">
        <v>3329</v>
      </c>
      <c r="F3283" t="s">
        <v>53</v>
      </c>
      <c r="G3283" t="s">
        <v>3329</v>
      </c>
      <c r="H3283" t="s">
        <v>53</v>
      </c>
    </row>
    <row r="3284" spans="1:8" x14ac:dyDescent="0.35">
      <c r="A3284" t="s">
        <v>3330</v>
      </c>
      <c r="B3284" t="s">
        <v>53</v>
      </c>
      <c r="C3284" t="s">
        <v>3330</v>
      </c>
      <c r="D3284" t="s">
        <v>53</v>
      </c>
      <c r="E3284" t="s">
        <v>3330</v>
      </c>
      <c r="F3284" t="s">
        <v>53</v>
      </c>
      <c r="G3284" t="s">
        <v>3330</v>
      </c>
      <c r="H3284" t="s">
        <v>53</v>
      </c>
    </row>
    <row r="3285" spans="1:8" x14ac:dyDescent="0.35">
      <c r="A3285" t="s">
        <v>3331</v>
      </c>
      <c r="B3285" t="s">
        <v>47</v>
      </c>
      <c r="C3285" t="s">
        <v>3331</v>
      </c>
      <c r="D3285" t="s">
        <v>47</v>
      </c>
      <c r="E3285" t="s">
        <v>3331</v>
      </c>
      <c r="F3285" t="s">
        <v>47</v>
      </c>
      <c r="G3285" t="s">
        <v>3331</v>
      </c>
      <c r="H3285" t="s">
        <v>47</v>
      </c>
    </row>
    <row r="3286" spans="1:8" x14ac:dyDescent="0.35">
      <c r="A3286" t="s">
        <v>3332</v>
      </c>
      <c r="B3286" t="s">
        <v>47</v>
      </c>
      <c r="C3286" t="s">
        <v>3332</v>
      </c>
      <c r="D3286" t="s">
        <v>47</v>
      </c>
      <c r="E3286" t="s">
        <v>3332</v>
      </c>
      <c r="F3286" t="s">
        <v>47</v>
      </c>
      <c r="G3286" t="s">
        <v>3332</v>
      </c>
      <c r="H3286" t="s">
        <v>47</v>
      </c>
    </row>
    <row r="3287" spans="1:8" x14ac:dyDescent="0.35">
      <c r="A3287" t="s">
        <v>3333</v>
      </c>
      <c r="B3287" t="s">
        <v>51</v>
      </c>
      <c r="C3287" t="s">
        <v>3333</v>
      </c>
      <c r="D3287" t="s">
        <v>51</v>
      </c>
      <c r="E3287" t="s">
        <v>3333</v>
      </c>
      <c r="F3287" t="s">
        <v>51</v>
      </c>
      <c r="G3287" t="s">
        <v>3333</v>
      </c>
      <c r="H3287" t="s">
        <v>51</v>
      </c>
    </row>
    <row r="3288" spans="1:8" x14ac:dyDescent="0.35">
      <c r="A3288" t="s">
        <v>3334</v>
      </c>
      <c r="B3288" t="s">
        <v>47</v>
      </c>
      <c r="C3288" t="s">
        <v>3334</v>
      </c>
      <c r="D3288" t="s">
        <v>47</v>
      </c>
      <c r="E3288" t="s">
        <v>3334</v>
      </c>
      <c r="F3288" t="s">
        <v>47</v>
      </c>
      <c r="G3288" t="s">
        <v>3334</v>
      </c>
      <c r="H3288" t="s">
        <v>47</v>
      </c>
    </row>
    <row r="3289" spans="1:8" x14ac:dyDescent="0.35">
      <c r="A3289" t="s">
        <v>3335</v>
      </c>
      <c r="B3289" t="s">
        <v>47</v>
      </c>
      <c r="C3289" t="s">
        <v>3335</v>
      </c>
      <c r="D3289" t="s">
        <v>47</v>
      </c>
      <c r="E3289" t="s">
        <v>3335</v>
      </c>
      <c r="F3289" t="s">
        <v>47</v>
      </c>
      <c r="G3289" t="s">
        <v>3335</v>
      </c>
      <c r="H3289" t="s">
        <v>47</v>
      </c>
    </row>
    <row r="3290" spans="1:8" x14ac:dyDescent="0.35">
      <c r="A3290" t="s">
        <v>3336</v>
      </c>
      <c r="B3290" t="s">
        <v>44</v>
      </c>
      <c r="C3290" t="s">
        <v>3336</v>
      </c>
      <c r="D3290" t="s">
        <v>44</v>
      </c>
      <c r="E3290" t="s">
        <v>3336</v>
      </c>
      <c r="F3290" t="s">
        <v>44</v>
      </c>
      <c r="G3290" t="s">
        <v>3336</v>
      </c>
      <c r="H3290" t="s">
        <v>44</v>
      </c>
    </row>
    <row r="3291" spans="1:8" x14ac:dyDescent="0.35">
      <c r="A3291" t="s">
        <v>3337</v>
      </c>
      <c r="B3291" t="s">
        <v>44</v>
      </c>
      <c r="C3291" t="s">
        <v>3337</v>
      </c>
      <c r="D3291" t="s">
        <v>44</v>
      </c>
      <c r="E3291" t="s">
        <v>3337</v>
      </c>
      <c r="F3291" t="s">
        <v>44</v>
      </c>
      <c r="G3291" t="s">
        <v>3337</v>
      </c>
      <c r="H3291" t="s">
        <v>44</v>
      </c>
    </row>
    <row r="3292" spans="1:8" x14ac:dyDescent="0.35">
      <c r="A3292" t="s">
        <v>3338</v>
      </c>
      <c r="B3292" t="s">
        <v>47</v>
      </c>
      <c r="C3292" t="s">
        <v>3338</v>
      </c>
      <c r="D3292" t="s">
        <v>47</v>
      </c>
      <c r="E3292" t="s">
        <v>3338</v>
      </c>
      <c r="F3292" t="s">
        <v>47</v>
      </c>
      <c r="G3292" t="s">
        <v>3338</v>
      </c>
      <c r="H3292" t="s">
        <v>47</v>
      </c>
    </row>
    <row r="3293" spans="1:8" x14ac:dyDescent="0.35">
      <c r="A3293" t="s">
        <v>3339</v>
      </c>
      <c r="B3293" t="s">
        <v>44</v>
      </c>
      <c r="C3293" t="s">
        <v>3339</v>
      </c>
      <c r="D3293" t="s">
        <v>44</v>
      </c>
      <c r="E3293" t="s">
        <v>3339</v>
      </c>
      <c r="F3293" t="s">
        <v>44</v>
      </c>
      <c r="G3293" t="s">
        <v>3339</v>
      </c>
      <c r="H3293" t="s">
        <v>44</v>
      </c>
    </row>
    <row r="3294" spans="1:8" x14ac:dyDescent="0.35">
      <c r="A3294" t="s">
        <v>3340</v>
      </c>
      <c r="B3294" t="s">
        <v>51</v>
      </c>
      <c r="C3294" t="s">
        <v>3340</v>
      </c>
      <c r="D3294" t="s">
        <v>51</v>
      </c>
      <c r="E3294" t="s">
        <v>3340</v>
      </c>
      <c r="F3294" t="s">
        <v>51</v>
      </c>
      <c r="G3294" t="s">
        <v>3340</v>
      </c>
      <c r="H3294" t="s">
        <v>51</v>
      </c>
    </row>
    <row r="3295" spans="1:8" x14ac:dyDescent="0.35">
      <c r="A3295" t="s">
        <v>3341</v>
      </c>
      <c r="B3295" t="s">
        <v>51</v>
      </c>
      <c r="C3295" t="s">
        <v>3341</v>
      </c>
      <c r="D3295" t="s">
        <v>51</v>
      </c>
      <c r="E3295" t="s">
        <v>3341</v>
      </c>
      <c r="F3295" t="s">
        <v>51</v>
      </c>
      <c r="G3295" t="s">
        <v>3341</v>
      </c>
      <c r="H3295" t="s">
        <v>51</v>
      </c>
    </row>
    <row r="3296" spans="1:8" x14ac:dyDescent="0.35">
      <c r="A3296" t="s">
        <v>3342</v>
      </c>
      <c r="B3296" t="s">
        <v>47</v>
      </c>
      <c r="C3296" t="s">
        <v>3342</v>
      </c>
      <c r="D3296" t="s">
        <v>47</v>
      </c>
      <c r="E3296" t="s">
        <v>3342</v>
      </c>
      <c r="F3296" t="s">
        <v>47</v>
      </c>
      <c r="G3296" t="s">
        <v>3342</v>
      </c>
      <c r="H3296" t="s">
        <v>47</v>
      </c>
    </row>
    <row r="3297" spans="1:8" x14ac:dyDescent="0.35">
      <c r="A3297" t="s">
        <v>3343</v>
      </c>
      <c r="B3297" t="s">
        <v>44</v>
      </c>
      <c r="C3297" t="s">
        <v>3343</v>
      </c>
      <c r="D3297" t="s">
        <v>44</v>
      </c>
      <c r="E3297" t="s">
        <v>3343</v>
      </c>
      <c r="F3297" t="s">
        <v>44</v>
      </c>
      <c r="G3297" t="s">
        <v>3343</v>
      </c>
      <c r="H3297" t="s">
        <v>44</v>
      </c>
    </row>
    <row r="3298" spans="1:8" x14ac:dyDescent="0.35">
      <c r="A3298" t="s">
        <v>3344</v>
      </c>
      <c r="B3298" t="s">
        <v>47</v>
      </c>
      <c r="C3298" t="s">
        <v>3344</v>
      </c>
      <c r="D3298" t="s">
        <v>47</v>
      </c>
      <c r="E3298" t="s">
        <v>3344</v>
      </c>
      <c r="F3298" t="s">
        <v>47</v>
      </c>
      <c r="G3298" t="s">
        <v>3344</v>
      </c>
      <c r="H3298" t="s">
        <v>47</v>
      </c>
    </row>
    <row r="3299" spans="1:8" x14ac:dyDescent="0.35">
      <c r="A3299" t="s">
        <v>3345</v>
      </c>
      <c r="B3299" t="s">
        <v>51</v>
      </c>
      <c r="C3299" t="s">
        <v>3345</v>
      </c>
      <c r="D3299" t="s">
        <v>51</v>
      </c>
      <c r="E3299" t="s">
        <v>3345</v>
      </c>
      <c r="F3299" t="s">
        <v>51</v>
      </c>
      <c r="G3299" t="s">
        <v>3345</v>
      </c>
      <c r="H3299" t="s">
        <v>51</v>
      </c>
    </row>
    <row r="3300" spans="1:8" x14ac:dyDescent="0.35">
      <c r="A3300" t="s">
        <v>3346</v>
      </c>
      <c r="B3300" t="s">
        <v>51</v>
      </c>
      <c r="C3300" t="s">
        <v>3346</v>
      </c>
      <c r="D3300" t="s">
        <v>51</v>
      </c>
      <c r="E3300" t="s">
        <v>3346</v>
      </c>
      <c r="F3300" t="s">
        <v>51</v>
      </c>
      <c r="G3300" t="s">
        <v>3346</v>
      </c>
      <c r="H3300" t="s">
        <v>51</v>
      </c>
    </row>
    <row r="3301" spans="1:8" x14ac:dyDescent="0.35">
      <c r="A3301" t="s">
        <v>3347</v>
      </c>
      <c r="B3301" t="s">
        <v>47</v>
      </c>
      <c r="C3301" t="s">
        <v>3347</v>
      </c>
      <c r="D3301" t="s">
        <v>47</v>
      </c>
      <c r="E3301" t="s">
        <v>3347</v>
      </c>
      <c r="F3301" t="s">
        <v>47</v>
      </c>
      <c r="G3301" t="s">
        <v>3347</v>
      </c>
      <c r="H3301" t="s">
        <v>47</v>
      </c>
    </row>
    <row r="3302" spans="1:8" x14ac:dyDescent="0.35">
      <c r="A3302" t="s">
        <v>3348</v>
      </c>
      <c r="B3302" t="s">
        <v>47</v>
      </c>
      <c r="C3302" t="s">
        <v>3348</v>
      </c>
      <c r="D3302" t="s">
        <v>47</v>
      </c>
      <c r="E3302" t="s">
        <v>3348</v>
      </c>
      <c r="F3302" t="s">
        <v>47</v>
      </c>
      <c r="G3302" t="s">
        <v>3348</v>
      </c>
      <c r="H3302" t="s">
        <v>47</v>
      </c>
    </row>
    <row r="3303" spans="1:8" x14ac:dyDescent="0.35">
      <c r="A3303" t="s">
        <v>3349</v>
      </c>
      <c r="B3303" t="s">
        <v>51</v>
      </c>
      <c r="C3303" t="s">
        <v>3349</v>
      </c>
      <c r="D3303" t="s">
        <v>51</v>
      </c>
      <c r="E3303" t="s">
        <v>3349</v>
      </c>
      <c r="F3303" t="s">
        <v>51</v>
      </c>
      <c r="G3303" t="s">
        <v>3349</v>
      </c>
      <c r="H3303" t="s">
        <v>51</v>
      </c>
    </row>
    <row r="3304" spans="1:8" x14ac:dyDescent="0.35">
      <c r="A3304" t="s">
        <v>3350</v>
      </c>
      <c r="B3304" t="s">
        <v>47</v>
      </c>
      <c r="C3304" t="s">
        <v>3350</v>
      </c>
      <c r="D3304" t="s">
        <v>47</v>
      </c>
      <c r="E3304" t="s">
        <v>3350</v>
      </c>
      <c r="F3304" t="s">
        <v>47</v>
      </c>
      <c r="G3304" t="s">
        <v>3350</v>
      </c>
      <c r="H3304" t="s">
        <v>47</v>
      </c>
    </row>
    <row r="3305" spans="1:8" x14ac:dyDescent="0.35">
      <c r="A3305" t="s">
        <v>3351</v>
      </c>
      <c r="B3305" t="s">
        <v>53</v>
      </c>
      <c r="C3305" t="s">
        <v>3351</v>
      </c>
      <c r="D3305" t="s">
        <v>53</v>
      </c>
      <c r="E3305" t="s">
        <v>3351</v>
      </c>
      <c r="F3305" t="s">
        <v>53</v>
      </c>
      <c r="G3305" t="s">
        <v>3351</v>
      </c>
      <c r="H3305" t="s">
        <v>53</v>
      </c>
    </row>
    <row r="3306" spans="1:8" x14ac:dyDescent="0.35">
      <c r="A3306" t="s">
        <v>3352</v>
      </c>
      <c r="B3306" t="s">
        <v>44</v>
      </c>
      <c r="C3306" t="s">
        <v>3352</v>
      </c>
      <c r="D3306" t="s">
        <v>44</v>
      </c>
      <c r="E3306" t="s">
        <v>3352</v>
      </c>
      <c r="F3306" t="s">
        <v>44</v>
      </c>
      <c r="G3306" t="s">
        <v>3352</v>
      </c>
      <c r="H3306" t="s">
        <v>44</v>
      </c>
    </row>
    <row r="3307" spans="1:8" x14ac:dyDescent="0.35">
      <c r="A3307" t="s">
        <v>3353</v>
      </c>
      <c r="B3307" t="s">
        <v>53</v>
      </c>
      <c r="C3307" t="s">
        <v>3353</v>
      </c>
      <c r="D3307" t="s">
        <v>53</v>
      </c>
      <c r="E3307" t="s">
        <v>3353</v>
      </c>
      <c r="F3307" t="s">
        <v>53</v>
      </c>
      <c r="G3307" t="s">
        <v>3353</v>
      </c>
      <c r="H3307" t="s">
        <v>53</v>
      </c>
    </row>
    <row r="3308" spans="1:8" x14ac:dyDescent="0.35">
      <c r="A3308" t="s">
        <v>3354</v>
      </c>
      <c r="B3308" t="s">
        <v>44</v>
      </c>
      <c r="C3308" t="s">
        <v>3354</v>
      </c>
      <c r="D3308" t="s">
        <v>44</v>
      </c>
      <c r="E3308" t="s">
        <v>3354</v>
      </c>
      <c r="F3308" t="s">
        <v>44</v>
      </c>
      <c r="G3308" t="s">
        <v>3354</v>
      </c>
      <c r="H3308" t="s">
        <v>44</v>
      </c>
    </row>
    <row r="3309" spans="1:8" x14ac:dyDescent="0.35">
      <c r="A3309" t="s">
        <v>3355</v>
      </c>
      <c r="B3309" t="s">
        <v>47</v>
      </c>
      <c r="C3309" t="s">
        <v>3355</v>
      </c>
      <c r="D3309" t="s">
        <v>47</v>
      </c>
      <c r="E3309" t="s">
        <v>3355</v>
      </c>
      <c r="F3309" t="s">
        <v>47</v>
      </c>
      <c r="G3309" t="s">
        <v>3355</v>
      </c>
      <c r="H3309" t="s">
        <v>47</v>
      </c>
    </row>
    <row r="3310" spans="1:8" x14ac:dyDescent="0.35">
      <c r="A3310" t="s">
        <v>3356</v>
      </c>
      <c r="B3310" t="s">
        <v>57</v>
      </c>
      <c r="C3310" t="s">
        <v>3356</v>
      </c>
      <c r="D3310" t="s">
        <v>57</v>
      </c>
      <c r="E3310" t="s">
        <v>3356</v>
      </c>
      <c r="F3310" t="s">
        <v>57</v>
      </c>
      <c r="G3310" t="s">
        <v>3356</v>
      </c>
      <c r="H3310" t="s">
        <v>57</v>
      </c>
    </row>
    <row r="3311" spans="1:8" x14ac:dyDescent="0.35">
      <c r="A3311" t="s">
        <v>3357</v>
      </c>
      <c r="B3311" t="s">
        <v>44</v>
      </c>
      <c r="C3311" t="s">
        <v>3357</v>
      </c>
      <c r="D3311" t="s">
        <v>44</v>
      </c>
      <c r="E3311" t="s">
        <v>3357</v>
      </c>
      <c r="F3311" t="s">
        <v>44</v>
      </c>
      <c r="G3311" t="s">
        <v>3357</v>
      </c>
      <c r="H3311" t="s">
        <v>44</v>
      </c>
    </row>
    <row r="3312" spans="1:8" x14ac:dyDescent="0.35">
      <c r="A3312" t="s">
        <v>3358</v>
      </c>
      <c r="B3312" t="s">
        <v>53</v>
      </c>
      <c r="C3312" t="s">
        <v>3358</v>
      </c>
      <c r="D3312" t="s">
        <v>53</v>
      </c>
      <c r="E3312" t="s">
        <v>3358</v>
      </c>
      <c r="F3312" t="s">
        <v>53</v>
      </c>
      <c r="G3312" t="s">
        <v>3358</v>
      </c>
      <c r="H3312" t="s">
        <v>53</v>
      </c>
    </row>
    <row r="3313" spans="1:8" x14ac:dyDescent="0.35">
      <c r="A3313" t="s">
        <v>3359</v>
      </c>
      <c r="B3313" t="s">
        <v>44</v>
      </c>
      <c r="C3313" t="s">
        <v>3359</v>
      </c>
      <c r="D3313" t="s">
        <v>44</v>
      </c>
      <c r="E3313" t="s">
        <v>3359</v>
      </c>
      <c r="F3313" t="s">
        <v>44</v>
      </c>
      <c r="G3313" t="s">
        <v>3359</v>
      </c>
      <c r="H3313" t="s">
        <v>44</v>
      </c>
    </row>
    <row r="3314" spans="1:8" x14ac:dyDescent="0.35">
      <c r="A3314" t="s">
        <v>3360</v>
      </c>
      <c r="B3314" t="s">
        <v>47</v>
      </c>
      <c r="C3314" t="s">
        <v>3360</v>
      </c>
      <c r="D3314" t="s">
        <v>47</v>
      </c>
      <c r="E3314" t="s">
        <v>3360</v>
      </c>
      <c r="F3314" t="s">
        <v>47</v>
      </c>
      <c r="G3314" t="s">
        <v>3360</v>
      </c>
      <c r="H3314" t="s">
        <v>47</v>
      </c>
    </row>
    <row r="3315" spans="1:8" x14ac:dyDescent="0.35">
      <c r="A3315" t="s">
        <v>3361</v>
      </c>
      <c r="B3315" t="s">
        <v>47</v>
      </c>
      <c r="C3315" t="s">
        <v>3361</v>
      </c>
      <c r="D3315" t="s">
        <v>47</v>
      </c>
      <c r="E3315" t="s">
        <v>3361</v>
      </c>
      <c r="F3315" t="s">
        <v>47</v>
      </c>
      <c r="G3315" t="s">
        <v>3361</v>
      </c>
      <c r="H3315" t="s">
        <v>47</v>
      </c>
    </row>
    <row r="3316" spans="1:8" x14ac:dyDescent="0.35">
      <c r="A3316" t="s">
        <v>3362</v>
      </c>
      <c r="B3316" t="s">
        <v>44</v>
      </c>
      <c r="C3316" t="s">
        <v>3362</v>
      </c>
      <c r="D3316" t="s">
        <v>44</v>
      </c>
      <c r="E3316" t="s">
        <v>3362</v>
      </c>
      <c r="F3316" t="s">
        <v>44</v>
      </c>
      <c r="G3316" t="s">
        <v>3362</v>
      </c>
      <c r="H3316" t="s">
        <v>44</v>
      </c>
    </row>
    <row r="3317" spans="1:8" x14ac:dyDescent="0.35">
      <c r="A3317" t="s">
        <v>3363</v>
      </c>
      <c r="B3317" t="s">
        <v>53</v>
      </c>
      <c r="C3317" t="s">
        <v>3363</v>
      </c>
      <c r="D3317" t="s">
        <v>53</v>
      </c>
      <c r="E3317" t="s">
        <v>3363</v>
      </c>
      <c r="F3317" t="s">
        <v>53</v>
      </c>
      <c r="G3317" t="s">
        <v>3363</v>
      </c>
      <c r="H3317" t="s">
        <v>53</v>
      </c>
    </row>
    <row r="3318" spans="1:8" x14ac:dyDescent="0.35">
      <c r="A3318" t="s">
        <v>3364</v>
      </c>
      <c r="B3318" t="s">
        <v>44</v>
      </c>
      <c r="C3318" t="s">
        <v>3364</v>
      </c>
      <c r="D3318" t="s">
        <v>44</v>
      </c>
      <c r="E3318" t="s">
        <v>3364</v>
      </c>
      <c r="F3318" t="s">
        <v>44</v>
      </c>
      <c r="G3318" t="s">
        <v>3364</v>
      </c>
      <c r="H3318" t="s">
        <v>44</v>
      </c>
    </row>
    <row r="3319" spans="1:8" x14ac:dyDescent="0.35">
      <c r="A3319" t="s">
        <v>3365</v>
      </c>
      <c r="B3319" t="s">
        <v>47</v>
      </c>
      <c r="C3319" t="s">
        <v>3365</v>
      </c>
      <c r="D3319" t="s">
        <v>47</v>
      </c>
      <c r="E3319" t="s">
        <v>3365</v>
      </c>
      <c r="F3319" t="s">
        <v>47</v>
      </c>
      <c r="G3319" t="s">
        <v>3365</v>
      </c>
      <c r="H3319" t="s">
        <v>47</v>
      </c>
    </row>
    <row r="3320" spans="1:8" x14ac:dyDescent="0.35">
      <c r="A3320" t="s">
        <v>3366</v>
      </c>
      <c r="B3320" t="s">
        <v>47</v>
      </c>
      <c r="C3320" t="s">
        <v>3366</v>
      </c>
      <c r="D3320" t="s">
        <v>47</v>
      </c>
      <c r="E3320" t="s">
        <v>3366</v>
      </c>
      <c r="F3320" t="s">
        <v>47</v>
      </c>
      <c r="G3320" t="s">
        <v>3366</v>
      </c>
      <c r="H3320" t="s">
        <v>47</v>
      </c>
    </row>
    <row r="3321" spans="1:8" x14ac:dyDescent="0.35">
      <c r="A3321" t="s">
        <v>3367</v>
      </c>
      <c r="B3321" t="s">
        <v>57</v>
      </c>
      <c r="C3321" t="s">
        <v>3367</v>
      </c>
      <c r="D3321" t="s">
        <v>57</v>
      </c>
      <c r="E3321" t="s">
        <v>3367</v>
      </c>
      <c r="F3321" t="s">
        <v>57</v>
      </c>
      <c r="G3321" t="s">
        <v>3367</v>
      </c>
      <c r="H3321" t="s">
        <v>57</v>
      </c>
    </row>
    <row r="3322" spans="1:8" x14ac:dyDescent="0.35">
      <c r="A3322" t="s">
        <v>3368</v>
      </c>
      <c r="B3322" t="s">
        <v>57</v>
      </c>
      <c r="C3322" t="s">
        <v>3368</v>
      </c>
      <c r="D3322" t="s">
        <v>57</v>
      </c>
      <c r="E3322" t="s">
        <v>3368</v>
      </c>
      <c r="F3322" t="s">
        <v>57</v>
      </c>
      <c r="G3322" t="s">
        <v>3368</v>
      </c>
      <c r="H3322" t="s">
        <v>57</v>
      </c>
    </row>
    <row r="3323" spans="1:8" x14ac:dyDescent="0.35">
      <c r="A3323" t="s">
        <v>3369</v>
      </c>
      <c r="B3323" t="s">
        <v>47</v>
      </c>
      <c r="C3323" t="s">
        <v>3369</v>
      </c>
      <c r="D3323" t="s">
        <v>47</v>
      </c>
      <c r="E3323" t="s">
        <v>3369</v>
      </c>
      <c r="F3323" t="s">
        <v>47</v>
      </c>
      <c r="G3323" t="s">
        <v>3369</v>
      </c>
      <c r="H3323" t="s">
        <v>47</v>
      </c>
    </row>
    <row r="3324" spans="1:8" x14ac:dyDescent="0.35">
      <c r="A3324" t="s">
        <v>3370</v>
      </c>
      <c r="B3324" t="s">
        <v>51</v>
      </c>
      <c r="C3324" t="s">
        <v>3370</v>
      </c>
      <c r="D3324" t="s">
        <v>51</v>
      </c>
      <c r="E3324" t="s">
        <v>3370</v>
      </c>
      <c r="F3324" t="s">
        <v>51</v>
      </c>
      <c r="G3324" t="s">
        <v>3370</v>
      </c>
      <c r="H3324" t="s">
        <v>51</v>
      </c>
    </row>
    <row r="3325" spans="1:8" x14ac:dyDescent="0.35">
      <c r="A3325" t="s">
        <v>3371</v>
      </c>
      <c r="B3325" t="s">
        <v>47</v>
      </c>
      <c r="C3325" t="s">
        <v>3371</v>
      </c>
      <c r="D3325" t="s">
        <v>47</v>
      </c>
      <c r="E3325" t="s">
        <v>3371</v>
      </c>
      <c r="F3325" t="s">
        <v>47</v>
      </c>
      <c r="G3325" t="s">
        <v>3371</v>
      </c>
      <c r="H3325" t="s">
        <v>47</v>
      </c>
    </row>
    <row r="3326" spans="1:8" x14ac:dyDescent="0.35">
      <c r="A3326" t="s">
        <v>3372</v>
      </c>
      <c r="B3326" t="s">
        <v>47</v>
      </c>
      <c r="C3326" t="s">
        <v>3372</v>
      </c>
      <c r="D3326" t="s">
        <v>47</v>
      </c>
      <c r="E3326" t="s">
        <v>3372</v>
      </c>
      <c r="F3326" t="s">
        <v>47</v>
      </c>
      <c r="G3326" t="s">
        <v>3372</v>
      </c>
      <c r="H3326" t="s">
        <v>47</v>
      </c>
    </row>
    <row r="3327" spans="1:8" x14ac:dyDescent="0.35">
      <c r="A3327" t="s">
        <v>3373</v>
      </c>
      <c r="B3327" t="s">
        <v>51</v>
      </c>
      <c r="C3327" t="s">
        <v>3373</v>
      </c>
      <c r="D3327" t="s">
        <v>51</v>
      </c>
      <c r="E3327" t="s">
        <v>3373</v>
      </c>
      <c r="F3327" t="s">
        <v>51</v>
      </c>
      <c r="G3327" t="s">
        <v>3373</v>
      </c>
      <c r="H3327" t="s">
        <v>51</v>
      </c>
    </row>
    <row r="3328" spans="1:8" x14ac:dyDescent="0.35">
      <c r="A3328" t="s">
        <v>3374</v>
      </c>
      <c r="B3328" t="s">
        <v>51</v>
      </c>
      <c r="C3328" t="s">
        <v>3374</v>
      </c>
      <c r="D3328" t="s">
        <v>51</v>
      </c>
      <c r="E3328" t="s">
        <v>3374</v>
      </c>
      <c r="F3328" t="s">
        <v>51</v>
      </c>
      <c r="G3328" t="s">
        <v>3374</v>
      </c>
      <c r="H3328" t="s">
        <v>51</v>
      </c>
    </row>
    <row r="3329" spans="1:8" x14ac:dyDescent="0.35">
      <c r="A3329" t="s">
        <v>3375</v>
      </c>
      <c r="B3329" t="s">
        <v>44</v>
      </c>
      <c r="C3329" t="s">
        <v>3375</v>
      </c>
      <c r="D3329" t="s">
        <v>44</v>
      </c>
      <c r="E3329" t="s">
        <v>3375</v>
      </c>
      <c r="F3329" t="s">
        <v>44</v>
      </c>
      <c r="G3329" t="s">
        <v>3375</v>
      </c>
      <c r="H3329" t="s">
        <v>44</v>
      </c>
    </row>
    <row r="3330" spans="1:8" x14ac:dyDescent="0.35">
      <c r="A3330" t="s">
        <v>3376</v>
      </c>
      <c r="B3330" t="s">
        <v>51</v>
      </c>
      <c r="C3330" t="s">
        <v>3376</v>
      </c>
      <c r="D3330" t="s">
        <v>51</v>
      </c>
      <c r="E3330" t="s">
        <v>3376</v>
      </c>
      <c r="F3330" t="s">
        <v>51</v>
      </c>
      <c r="G3330" t="s">
        <v>3376</v>
      </c>
      <c r="H3330" t="s">
        <v>51</v>
      </c>
    </row>
    <row r="3331" spans="1:8" x14ac:dyDescent="0.35">
      <c r="A3331" t="s">
        <v>3377</v>
      </c>
      <c r="B3331" t="s">
        <v>47</v>
      </c>
      <c r="C3331" t="s">
        <v>3377</v>
      </c>
      <c r="D3331" t="s">
        <v>47</v>
      </c>
      <c r="E3331" t="s">
        <v>3377</v>
      </c>
      <c r="F3331" t="s">
        <v>47</v>
      </c>
      <c r="G3331" t="s">
        <v>3377</v>
      </c>
      <c r="H3331" t="s">
        <v>47</v>
      </c>
    </row>
    <row r="3332" spans="1:8" x14ac:dyDescent="0.35">
      <c r="A3332" t="s">
        <v>3378</v>
      </c>
      <c r="B3332" t="s">
        <v>51</v>
      </c>
      <c r="C3332" t="s">
        <v>3378</v>
      </c>
      <c r="D3332" t="s">
        <v>51</v>
      </c>
      <c r="E3332" t="s">
        <v>3378</v>
      </c>
      <c r="F3332" t="s">
        <v>51</v>
      </c>
      <c r="G3332" t="s">
        <v>3378</v>
      </c>
      <c r="H3332" t="s">
        <v>51</v>
      </c>
    </row>
    <row r="3333" spans="1:8" x14ac:dyDescent="0.35">
      <c r="A3333" t="s">
        <v>3379</v>
      </c>
      <c r="B3333" t="s">
        <v>44</v>
      </c>
      <c r="C3333" t="s">
        <v>3379</v>
      </c>
      <c r="D3333" t="s">
        <v>44</v>
      </c>
      <c r="E3333" t="s">
        <v>3379</v>
      </c>
      <c r="F3333" t="s">
        <v>44</v>
      </c>
      <c r="G3333" t="s">
        <v>3379</v>
      </c>
      <c r="H3333" t="s">
        <v>44</v>
      </c>
    </row>
    <row r="3334" spans="1:8" x14ac:dyDescent="0.35">
      <c r="A3334" t="s">
        <v>3380</v>
      </c>
      <c r="B3334" t="s">
        <v>47</v>
      </c>
      <c r="C3334" t="s">
        <v>3380</v>
      </c>
      <c r="D3334" t="s">
        <v>47</v>
      </c>
      <c r="E3334" t="s">
        <v>3380</v>
      </c>
      <c r="F3334" t="s">
        <v>47</v>
      </c>
      <c r="G3334" t="s">
        <v>3380</v>
      </c>
      <c r="H3334" t="s">
        <v>47</v>
      </c>
    </row>
    <row r="3335" spans="1:8" x14ac:dyDescent="0.35">
      <c r="A3335" t="s">
        <v>3381</v>
      </c>
      <c r="B3335" t="s">
        <v>44</v>
      </c>
      <c r="C3335" t="s">
        <v>3381</v>
      </c>
      <c r="D3335" t="s">
        <v>44</v>
      </c>
      <c r="E3335" t="s">
        <v>3381</v>
      </c>
      <c r="F3335" t="s">
        <v>44</v>
      </c>
      <c r="G3335" t="s">
        <v>3381</v>
      </c>
      <c r="H3335" t="s">
        <v>44</v>
      </c>
    </row>
    <row r="3336" spans="1:8" x14ac:dyDescent="0.35">
      <c r="A3336" t="s">
        <v>3382</v>
      </c>
      <c r="B3336" t="s">
        <v>51</v>
      </c>
      <c r="C3336" t="s">
        <v>3382</v>
      </c>
      <c r="D3336" t="s">
        <v>51</v>
      </c>
      <c r="E3336" t="s">
        <v>3382</v>
      </c>
      <c r="F3336" t="s">
        <v>51</v>
      </c>
      <c r="G3336" t="s">
        <v>3382</v>
      </c>
      <c r="H3336" t="s">
        <v>51</v>
      </c>
    </row>
    <row r="3337" spans="1:8" x14ac:dyDescent="0.35">
      <c r="A3337" t="s">
        <v>3383</v>
      </c>
      <c r="B3337" t="s">
        <v>44</v>
      </c>
      <c r="C3337" t="s">
        <v>3383</v>
      </c>
      <c r="D3337" t="s">
        <v>44</v>
      </c>
      <c r="E3337" t="s">
        <v>3383</v>
      </c>
      <c r="F3337" t="s">
        <v>44</v>
      </c>
      <c r="G3337" t="s">
        <v>3383</v>
      </c>
      <c r="H3337" t="s">
        <v>44</v>
      </c>
    </row>
    <row r="3338" spans="1:8" x14ac:dyDescent="0.35">
      <c r="A3338" t="s">
        <v>3384</v>
      </c>
      <c r="B3338" t="s">
        <v>57</v>
      </c>
      <c r="C3338" t="s">
        <v>3384</v>
      </c>
      <c r="D3338" t="s">
        <v>57</v>
      </c>
      <c r="E3338" t="s">
        <v>3384</v>
      </c>
      <c r="F3338" t="s">
        <v>57</v>
      </c>
      <c r="G3338" t="s">
        <v>3384</v>
      </c>
      <c r="H3338" t="s">
        <v>57</v>
      </c>
    </row>
    <row r="3339" spans="1:8" x14ac:dyDescent="0.35">
      <c r="A3339" t="s">
        <v>3385</v>
      </c>
      <c r="B3339" t="s">
        <v>51</v>
      </c>
      <c r="C3339" t="s">
        <v>3385</v>
      </c>
      <c r="D3339" t="s">
        <v>51</v>
      </c>
      <c r="E3339" t="s">
        <v>3385</v>
      </c>
      <c r="F3339" t="s">
        <v>51</v>
      </c>
      <c r="G3339" t="s">
        <v>3385</v>
      </c>
      <c r="H3339" t="s">
        <v>51</v>
      </c>
    </row>
    <row r="3340" spans="1:8" x14ac:dyDescent="0.35">
      <c r="A3340" t="s">
        <v>3386</v>
      </c>
      <c r="B3340" t="s">
        <v>47</v>
      </c>
      <c r="C3340" t="s">
        <v>3386</v>
      </c>
      <c r="D3340" t="s">
        <v>47</v>
      </c>
      <c r="E3340" t="s">
        <v>3386</v>
      </c>
      <c r="F3340" t="s">
        <v>47</v>
      </c>
      <c r="G3340" t="s">
        <v>3386</v>
      </c>
      <c r="H3340" t="s">
        <v>47</v>
      </c>
    </row>
    <row r="3341" spans="1:8" x14ac:dyDescent="0.35">
      <c r="A3341" t="s">
        <v>3387</v>
      </c>
      <c r="B3341" t="s">
        <v>44</v>
      </c>
      <c r="C3341" t="s">
        <v>3387</v>
      </c>
      <c r="D3341" t="s">
        <v>44</v>
      </c>
      <c r="E3341" t="s">
        <v>3387</v>
      </c>
      <c r="F3341" t="s">
        <v>44</v>
      </c>
      <c r="G3341" t="s">
        <v>3387</v>
      </c>
      <c r="H3341" t="s">
        <v>44</v>
      </c>
    </row>
    <row r="3342" spans="1:8" x14ac:dyDescent="0.35">
      <c r="A3342" t="s">
        <v>3388</v>
      </c>
      <c r="B3342" t="s">
        <v>51</v>
      </c>
      <c r="C3342" t="s">
        <v>3388</v>
      </c>
      <c r="D3342" t="s">
        <v>51</v>
      </c>
      <c r="E3342" t="s">
        <v>3388</v>
      </c>
      <c r="F3342" t="s">
        <v>51</v>
      </c>
      <c r="G3342" t="s">
        <v>3388</v>
      </c>
      <c r="H3342" t="s">
        <v>51</v>
      </c>
    </row>
    <row r="3343" spans="1:8" x14ac:dyDescent="0.35">
      <c r="A3343" t="s">
        <v>3389</v>
      </c>
      <c r="B3343" t="s">
        <v>44</v>
      </c>
      <c r="C3343" t="s">
        <v>3389</v>
      </c>
      <c r="D3343" t="s">
        <v>44</v>
      </c>
      <c r="E3343" t="s">
        <v>3389</v>
      </c>
      <c r="F3343" t="s">
        <v>44</v>
      </c>
      <c r="G3343" t="s">
        <v>3389</v>
      </c>
      <c r="H3343" t="s">
        <v>44</v>
      </c>
    </row>
    <row r="3344" spans="1:8" x14ac:dyDescent="0.35">
      <c r="A3344" t="s">
        <v>3390</v>
      </c>
      <c r="B3344" t="s">
        <v>51</v>
      </c>
      <c r="C3344" t="s">
        <v>3390</v>
      </c>
      <c r="D3344" t="s">
        <v>51</v>
      </c>
      <c r="E3344" t="s">
        <v>3390</v>
      </c>
      <c r="F3344" t="s">
        <v>51</v>
      </c>
      <c r="G3344" t="s">
        <v>3390</v>
      </c>
      <c r="H3344" t="s">
        <v>51</v>
      </c>
    </row>
    <row r="3345" spans="1:8" x14ac:dyDescent="0.35">
      <c r="A3345" t="s">
        <v>3391</v>
      </c>
      <c r="B3345" t="s">
        <v>51</v>
      </c>
      <c r="C3345" t="s">
        <v>3391</v>
      </c>
      <c r="D3345" t="s">
        <v>51</v>
      </c>
      <c r="E3345" t="s">
        <v>3391</v>
      </c>
      <c r="F3345" t="s">
        <v>51</v>
      </c>
      <c r="G3345" t="s">
        <v>3391</v>
      </c>
      <c r="H3345" t="s">
        <v>51</v>
      </c>
    </row>
    <row r="3346" spans="1:8" x14ac:dyDescent="0.35">
      <c r="A3346" t="s">
        <v>3392</v>
      </c>
      <c r="B3346" t="s">
        <v>44</v>
      </c>
      <c r="C3346" t="s">
        <v>3392</v>
      </c>
      <c r="D3346" t="s">
        <v>44</v>
      </c>
      <c r="E3346" t="s">
        <v>3392</v>
      </c>
      <c r="F3346" t="s">
        <v>44</v>
      </c>
      <c r="G3346" t="s">
        <v>3392</v>
      </c>
      <c r="H3346" t="s">
        <v>44</v>
      </c>
    </row>
    <row r="3347" spans="1:8" x14ac:dyDescent="0.35">
      <c r="A3347" t="s">
        <v>3393</v>
      </c>
      <c r="B3347" t="s">
        <v>44</v>
      </c>
      <c r="C3347" t="s">
        <v>3393</v>
      </c>
      <c r="D3347" t="s">
        <v>44</v>
      </c>
      <c r="E3347" t="s">
        <v>3393</v>
      </c>
      <c r="F3347" t="s">
        <v>44</v>
      </c>
      <c r="G3347" t="s">
        <v>3393</v>
      </c>
      <c r="H3347" t="s">
        <v>44</v>
      </c>
    </row>
    <row r="3348" spans="1:8" x14ac:dyDescent="0.35">
      <c r="A3348" t="s">
        <v>3394</v>
      </c>
      <c r="B3348" t="s">
        <v>53</v>
      </c>
      <c r="C3348" t="s">
        <v>3394</v>
      </c>
      <c r="D3348" t="s">
        <v>53</v>
      </c>
      <c r="E3348" t="s">
        <v>3394</v>
      </c>
      <c r="F3348" t="s">
        <v>53</v>
      </c>
      <c r="G3348" t="s">
        <v>3394</v>
      </c>
      <c r="H3348" t="s">
        <v>53</v>
      </c>
    </row>
    <row r="3349" spans="1:8" x14ac:dyDescent="0.35">
      <c r="A3349" t="s">
        <v>3395</v>
      </c>
      <c r="B3349" t="s">
        <v>47</v>
      </c>
      <c r="C3349" t="s">
        <v>3395</v>
      </c>
      <c r="D3349" t="s">
        <v>47</v>
      </c>
      <c r="E3349" t="s">
        <v>3395</v>
      </c>
      <c r="F3349" t="s">
        <v>47</v>
      </c>
      <c r="G3349" t="s">
        <v>3395</v>
      </c>
      <c r="H3349" t="s">
        <v>47</v>
      </c>
    </row>
    <row r="3350" spans="1:8" x14ac:dyDescent="0.35">
      <c r="A3350" t="s">
        <v>3396</v>
      </c>
      <c r="B3350" t="s">
        <v>44</v>
      </c>
      <c r="C3350" t="s">
        <v>3396</v>
      </c>
      <c r="D3350" t="s">
        <v>44</v>
      </c>
      <c r="E3350" t="s">
        <v>3396</v>
      </c>
      <c r="F3350" t="s">
        <v>44</v>
      </c>
      <c r="G3350" t="s">
        <v>3396</v>
      </c>
      <c r="H3350" t="s">
        <v>44</v>
      </c>
    </row>
    <row r="3351" spans="1:8" x14ac:dyDescent="0.35">
      <c r="A3351" t="s">
        <v>3397</v>
      </c>
      <c r="B3351" t="s">
        <v>44</v>
      </c>
      <c r="C3351" t="s">
        <v>3397</v>
      </c>
      <c r="D3351" t="s">
        <v>44</v>
      </c>
      <c r="E3351" t="s">
        <v>3397</v>
      </c>
      <c r="F3351" t="s">
        <v>44</v>
      </c>
      <c r="G3351" t="s">
        <v>3397</v>
      </c>
      <c r="H3351" t="s">
        <v>44</v>
      </c>
    </row>
    <row r="3352" spans="1:8" x14ac:dyDescent="0.35">
      <c r="A3352" t="s">
        <v>3398</v>
      </c>
      <c r="B3352" t="s">
        <v>47</v>
      </c>
      <c r="C3352" t="s">
        <v>3398</v>
      </c>
      <c r="D3352" t="s">
        <v>47</v>
      </c>
      <c r="E3352" t="s">
        <v>3398</v>
      </c>
      <c r="F3352" t="s">
        <v>47</v>
      </c>
      <c r="G3352" t="s">
        <v>3398</v>
      </c>
      <c r="H3352" t="s">
        <v>47</v>
      </c>
    </row>
    <row r="3353" spans="1:8" x14ac:dyDescent="0.35">
      <c r="A3353" t="s">
        <v>3399</v>
      </c>
      <c r="B3353" t="s">
        <v>53</v>
      </c>
      <c r="C3353" t="s">
        <v>3399</v>
      </c>
      <c r="D3353" t="s">
        <v>53</v>
      </c>
      <c r="E3353" t="s">
        <v>3399</v>
      </c>
      <c r="F3353" t="s">
        <v>53</v>
      </c>
      <c r="G3353" t="s">
        <v>3399</v>
      </c>
      <c r="H3353" t="s">
        <v>53</v>
      </c>
    </row>
    <row r="3354" spans="1:8" x14ac:dyDescent="0.35">
      <c r="A3354" t="s">
        <v>3400</v>
      </c>
      <c r="B3354" t="s">
        <v>44</v>
      </c>
      <c r="C3354" t="s">
        <v>3400</v>
      </c>
      <c r="D3354" t="s">
        <v>44</v>
      </c>
      <c r="E3354" t="s">
        <v>3400</v>
      </c>
      <c r="F3354" t="s">
        <v>44</v>
      </c>
      <c r="G3354" t="s">
        <v>3400</v>
      </c>
      <c r="H3354" t="s">
        <v>44</v>
      </c>
    </row>
    <row r="3355" spans="1:8" x14ac:dyDescent="0.35">
      <c r="A3355" t="s">
        <v>3401</v>
      </c>
      <c r="B3355" t="s">
        <v>47</v>
      </c>
      <c r="C3355" t="s">
        <v>3401</v>
      </c>
      <c r="D3355" t="s">
        <v>47</v>
      </c>
      <c r="E3355" t="s">
        <v>3401</v>
      </c>
      <c r="F3355" t="s">
        <v>47</v>
      </c>
      <c r="G3355" t="s">
        <v>3401</v>
      </c>
      <c r="H3355" t="s">
        <v>47</v>
      </c>
    </row>
    <row r="3356" spans="1:8" x14ac:dyDescent="0.35">
      <c r="A3356" t="s">
        <v>3402</v>
      </c>
      <c r="B3356" t="s">
        <v>53</v>
      </c>
      <c r="C3356" t="s">
        <v>3402</v>
      </c>
      <c r="D3356" t="s">
        <v>53</v>
      </c>
      <c r="E3356" t="s">
        <v>3402</v>
      </c>
      <c r="F3356" t="s">
        <v>53</v>
      </c>
      <c r="G3356" t="s">
        <v>3402</v>
      </c>
      <c r="H3356" t="s">
        <v>53</v>
      </c>
    </row>
    <row r="3357" spans="1:8" x14ac:dyDescent="0.35">
      <c r="A3357" t="s">
        <v>3403</v>
      </c>
      <c r="B3357" t="s">
        <v>47</v>
      </c>
      <c r="C3357" t="s">
        <v>3403</v>
      </c>
      <c r="D3357" t="s">
        <v>47</v>
      </c>
      <c r="E3357" t="s">
        <v>3403</v>
      </c>
      <c r="F3357" t="s">
        <v>47</v>
      </c>
      <c r="G3357" t="s">
        <v>3403</v>
      </c>
      <c r="H3357" t="s">
        <v>47</v>
      </c>
    </row>
    <row r="3358" spans="1:8" x14ac:dyDescent="0.35">
      <c r="A3358" t="s">
        <v>3404</v>
      </c>
      <c r="B3358" t="s">
        <v>51</v>
      </c>
      <c r="C3358" t="s">
        <v>3404</v>
      </c>
      <c r="D3358" t="s">
        <v>51</v>
      </c>
      <c r="E3358" t="s">
        <v>3404</v>
      </c>
      <c r="F3358" t="s">
        <v>51</v>
      </c>
      <c r="G3358" t="s">
        <v>3404</v>
      </c>
      <c r="H3358" t="s">
        <v>51</v>
      </c>
    </row>
    <row r="3359" spans="1:8" x14ac:dyDescent="0.35">
      <c r="A3359" t="s">
        <v>3405</v>
      </c>
      <c r="B3359" t="s">
        <v>44</v>
      </c>
      <c r="C3359" t="s">
        <v>3405</v>
      </c>
      <c r="D3359" t="s">
        <v>44</v>
      </c>
      <c r="E3359" t="s">
        <v>3405</v>
      </c>
      <c r="F3359" t="s">
        <v>44</v>
      </c>
      <c r="G3359" t="s">
        <v>3405</v>
      </c>
      <c r="H3359" t="s">
        <v>44</v>
      </c>
    </row>
    <row r="3360" spans="1:8" x14ac:dyDescent="0.35">
      <c r="A3360" t="s">
        <v>3406</v>
      </c>
      <c r="B3360" t="s">
        <v>44</v>
      </c>
      <c r="C3360" t="s">
        <v>3406</v>
      </c>
      <c r="D3360" t="s">
        <v>44</v>
      </c>
      <c r="E3360" t="s">
        <v>3406</v>
      </c>
      <c r="F3360" t="s">
        <v>44</v>
      </c>
      <c r="G3360" t="s">
        <v>3406</v>
      </c>
      <c r="H3360" t="s">
        <v>44</v>
      </c>
    </row>
    <row r="3361" spans="1:8" x14ac:dyDescent="0.35">
      <c r="A3361" t="s">
        <v>3407</v>
      </c>
      <c r="B3361" t="s">
        <v>44</v>
      </c>
      <c r="C3361" t="s">
        <v>3407</v>
      </c>
      <c r="D3361" t="s">
        <v>44</v>
      </c>
      <c r="E3361" t="s">
        <v>3407</v>
      </c>
      <c r="F3361" t="s">
        <v>44</v>
      </c>
      <c r="G3361" t="s">
        <v>3407</v>
      </c>
      <c r="H3361" t="s">
        <v>44</v>
      </c>
    </row>
    <row r="3362" spans="1:8" x14ac:dyDescent="0.35">
      <c r="A3362" t="s">
        <v>3408</v>
      </c>
      <c r="B3362" t="s">
        <v>47</v>
      </c>
      <c r="C3362" t="s">
        <v>3408</v>
      </c>
      <c r="D3362" t="s">
        <v>47</v>
      </c>
      <c r="E3362" t="s">
        <v>3408</v>
      </c>
      <c r="F3362" t="s">
        <v>47</v>
      </c>
      <c r="G3362" t="s">
        <v>3408</v>
      </c>
      <c r="H3362" t="s">
        <v>47</v>
      </c>
    </row>
    <row r="3363" spans="1:8" x14ac:dyDescent="0.35">
      <c r="A3363" t="s">
        <v>3409</v>
      </c>
      <c r="B3363" t="s">
        <v>47</v>
      </c>
      <c r="C3363" t="s">
        <v>3409</v>
      </c>
      <c r="D3363" t="s">
        <v>47</v>
      </c>
      <c r="E3363" t="s">
        <v>3409</v>
      </c>
      <c r="F3363" t="s">
        <v>47</v>
      </c>
      <c r="G3363" t="s">
        <v>3409</v>
      </c>
      <c r="H3363" t="s">
        <v>47</v>
      </c>
    </row>
    <row r="3364" spans="1:8" x14ac:dyDescent="0.35">
      <c r="A3364" t="s">
        <v>3410</v>
      </c>
      <c r="B3364" t="s">
        <v>51</v>
      </c>
      <c r="C3364" t="s">
        <v>3410</v>
      </c>
      <c r="D3364" t="s">
        <v>51</v>
      </c>
      <c r="E3364" t="s">
        <v>3410</v>
      </c>
      <c r="F3364" t="s">
        <v>51</v>
      </c>
      <c r="G3364" t="s">
        <v>3410</v>
      </c>
      <c r="H3364" t="s">
        <v>51</v>
      </c>
    </row>
    <row r="3365" spans="1:8" x14ac:dyDescent="0.35">
      <c r="A3365" t="s">
        <v>3411</v>
      </c>
      <c r="B3365" t="s">
        <v>51</v>
      </c>
      <c r="C3365" t="s">
        <v>3411</v>
      </c>
      <c r="D3365" t="s">
        <v>51</v>
      </c>
      <c r="E3365" t="s">
        <v>3411</v>
      </c>
      <c r="F3365" t="s">
        <v>51</v>
      </c>
      <c r="G3365" t="s">
        <v>3411</v>
      </c>
      <c r="H3365" t="s">
        <v>51</v>
      </c>
    </row>
    <row r="3366" spans="1:8" x14ac:dyDescent="0.35">
      <c r="A3366" t="s">
        <v>3412</v>
      </c>
      <c r="B3366" t="s">
        <v>47</v>
      </c>
      <c r="C3366" t="s">
        <v>3412</v>
      </c>
      <c r="D3366" t="s">
        <v>47</v>
      </c>
      <c r="E3366" t="s">
        <v>3412</v>
      </c>
      <c r="F3366" t="s">
        <v>47</v>
      </c>
      <c r="G3366" t="s">
        <v>3412</v>
      </c>
      <c r="H3366" t="s">
        <v>47</v>
      </c>
    </row>
    <row r="3367" spans="1:8" x14ac:dyDescent="0.35">
      <c r="A3367" t="s">
        <v>3413</v>
      </c>
      <c r="B3367" t="s">
        <v>44</v>
      </c>
      <c r="C3367" t="s">
        <v>3413</v>
      </c>
      <c r="D3367" t="s">
        <v>44</v>
      </c>
      <c r="E3367" t="s">
        <v>3413</v>
      </c>
      <c r="F3367" t="s">
        <v>44</v>
      </c>
      <c r="G3367" t="s">
        <v>3413</v>
      </c>
      <c r="H3367" t="s">
        <v>44</v>
      </c>
    </row>
    <row r="3368" spans="1:8" x14ac:dyDescent="0.35">
      <c r="A3368" t="s">
        <v>3414</v>
      </c>
      <c r="B3368" t="s">
        <v>53</v>
      </c>
      <c r="C3368" t="s">
        <v>3414</v>
      </c>
      <c r="D3368" t="s">
        <v>53</v>
      </c>
      <c r="E3368" t="s">
        <v>3414</v>
      </c>
      <c r="F3368" t="s">
        <v>53</v>
      </c>
      <c r="G3368" t="s">
        <v>3414</v>
      </c>
      <c r="H3368" t="s">
        <v>53</v>
      </c>
    </row>
    <row r="3369" spans="1:8" x14ac:dyDescent="0.35">
      <c r="A3369" t="s">
        <v>3415</v>
      </c>
      <c r="B3369" t="s">
        <v>44</v>
      </c>
      <c r="C3369" t="s">
        <v>3415</v>
      </c>
      <c r="D3369" t="s">
        <v>44</v>
      </c>
      <c r="E3369" t="s">
        <v>3415</v>
      </c>
      <c r="F3369" t="s">
        <v>44</v>
      </c>
      <c r="G3369" t="s">
        <v>3415</v>
      </c>
      <c r="H3369" t="s">
        <v>44</v>
      </c>
    </row>
    <row r="3370" spans="1:8" x14ac:dyDescent="0.35">
      <c r="A3370" t="s">
        <v>3416</v>
      </c>
      <c r="B3370" t="s">
        <v>51</v>
      </c>
      <c r="C3370" t="s">
        <v>3416</v>
      </c>
      <c r="D3370" t="s">
        <v>51</v>
      </c>
      <c r="E3370" t="s">
        <v>3416</v>
      </c>
      <c r="F3370" t="s">
        <v>51</v>
      </c>
      <c r="G3370" t="s">
        <v>3416</v>
      </c>
      <c r="H3370" t="s">
        <v>51</v>
      </c>
    </row>
    <row r="3371" spans="1:8" x14ac:dyDescent="0.35">
      <c r="A3371" t="s">
        <v>3417</v>
      </c>
      <c r="B3371" t="s">
        <v>51</v>
      </c>
      <c r="C3371" t="s">
        <v>3417</v>
      </c>
      <c r="D3371" t="s">
        <v>51</v>
      </c>
      <c r="E3371" t="s">
        <v>3417</v>
      </c>
      <c r="F3371" t="s">
        <v>51</v>
      </c>
      <c r="G3371" t="s">
        <v>3417</v>
      </c>
      <c r="H3371" t="s">
        <v>51</v>
      </c>
    </row>
    <row r="3372" spans="1:8" x14ac:dyDescent="0.35">
      <c r="A3372" t="s">
        <v>3418</v>
      </c>
      <c r="B3372" t="s">
        <v>44</v>
      </c>
      <c r="C3372" t="s">
        <v>3418</v>
      </c>
      <c r="D3372" t="s">
        <v>44</v>
      </c>
      <c r="E3372" t="s">
        <v>3418</v>
      </c>
      <c r="F3372" t="s">
        <v>44</v>
      </c>
      <c r="G3372" t="s">
        <v>3418</v>
      </c>
      <c r="H3372" t="s">
        <v>44</v>
      </c>
    </row>
    <row r="3373" spans="1:8" x14ac:dyDescent="0.35">
      <c r="A3373" t="s">
        <v>3419</v>
      </c>
      <c r="B3373" t="s">
        <v>57</v>
      </c>
      <c r="C3373" t="s">
        <v>3419</v>
      </c>
      <c r="D3373" t="s">
        <v>57</v>
      </c>
      <c r="E3373" t="s">
        <v>3419</v>
      </c>
      <c r="F3373" t="s">
        <v>57</v>
      </c>
      <c r="G3373" t="s">
        <v>3419</v>
      </c>
      <c r="H3373" t="s">
        <v>57</v>
      </c>
    </row>
    <row r="3374" spans="1:8" x14ac:dyDescent="0.35">
      <c r="A3374" t="s">
        <v>3420</v>
      </c>
      <c r="B3374" t="s">
        <v>51</v>
      </c>
      <c r="C3374" t="s">
        <v>3420</v>
      </c>
      <c r="D3374" t="s">
        <v>51</v>
      </c>
      <c r="E3374" t="s">
        <v>3420</v>
      </c>
      <c r="F3374" t="s">
        <v>51</v>
      </c>
      <c r="G3374" t="s">
        <v>3420</v>
      </c>
      <c r="H3374" t="s">
        <v>51</v>
      </c>
    </row>
    <row r="3375" spans="1:8" x14ac:dyDescent="0.35">
      <c r="A3375" t="s">
        <v>3421</v>
      </c>
      <c r="B3375" t="s">
        <v>47</v>
      </c>
      <c r="C3375" t="s">
        <v>3421</v>
      </c>
      <c r="D3375" t="s">
        <v>47</v>
      </c>
      <c r="E3375" t="s">
        <v>3421</v>
      </c>
      <c r="F3375" t="s">
        <v>47</v>
      </c>
      <c r="G3375" t="s">
        <v>3421</v>
      </c>
      <c r="H3375" t="s">
        <v>47</v>
      </c>
    </row>
    <row r="3376" spans="1:8" x14ac:dyDescent="0.35">
      <c r="A3376" t="s">
        <v>3422</v>
      </c>
      <c r="B3376" t="s">
        <v>44</v>
      </c>
      <c r="C3376" t="s">
        <v>3422</v>
      </c>
      <c r="D3376" t="s">
        <v>44</v>
      </c>
      <c r="E3376" t="s">
        <v>3422</v>
      </c>
      <c r="F3376" t="s">
        <v>44</v>
      </c>
      <c r="G3376" t="s">
        <v>3422</v>
      </c>
      <c r="H3376" t="s">
        <v>44</v>
      </c>
    </row>
    <row r="3377" spans="1:8" x14ac:dyDescent="0.35">
      <c r="A3377" t="s">
        <v>3423</v>
      </c>
      <c r="B3377" t="s">
        <v>44</v>
      </c>
      <c r="C3377" t="s">
        <v>3423</v>
      </c>
      <c r="D3377" t="s">
        <v>44</v>
      </c>
      <c r="E3377" t="s">
        <v>3423</v>
      </c>
      <c r="F3377" t="s">
        <v>44</v>
      </c>
      <c r="G3377" t="s">
        <v>3423</v>
      </c>
      <c r="H3377" t="s">
        <v>44</v>
      </c>
    </row>
    <row r="3378" spans="1:8" x14ac:dyDescent="0.35">
      <c r="A3378" t="s">
        <v>3424</v>
      </c>
      <c r="B3378" t="s">
        <v>51</v>
      </c>
      <c r="C3378" t="s">
        <v>3424</v>
      </c>
      <c r="D3378" t="s">
        <v>51</v>
      </c>
      <c r="E3378" t="s">
        <v>3424</v>
      </c>
      <c r="F3378" t="s">
        <v>51</v>
      </c>
      <c r="G3378" t="s">
        <v>3424</v>
      </c>
      <c r="H3378" t="s">
        <v>51</v>
      </c>
    </row>
    <row r="3379" spans="1:8" x14ac:dyDescent="0.35">
      <c r="A3379" t="s">
        <v>3425</v>
      </c>
      <c r="B3379" t="s">
        <v>44</v>
      </c>
      <c r="C3379" t="s">
        <v>3425</v>
      </c>
      <c r="D3379" t="s">
        <v>44</v>
      </c>
      <c r="E3379" t="s">
        <v>3425</v>
      </c>
      <c r="F3379" t="s">
        <v>44</v>
      </c>
      <c r="G3379" t="s">
        <v>3425</v>
      </c>
      <c r="H3379" t="s">
        <v>44</v>
      </c>
    </row>
    <row r="3380" spans="1:8" x14ac:dyDescent="0.35">
      <c r="A3380" t="s">
        <v>3426</v>
      </c>
      <c r="B3380" t="s">
        <v>44</v>
      </c>
      <c r="C3380" t="s">
        <v>3426</v>
      </c>
      <c r="D3380" t="s">
        <v>44</v>
      </c>
      <c r="E3380" t="s">
        <v>3426</v>
      </c>
      <c r="F3380" t="s">
        <v>44</v>
      </c>
      <c r="G3380" t="s">
        <v>3426</v>
      </c>
      <c r="H3380" t="s">
        <v>44</v>
      </c>
    </row>
    <row r="3381" spans="1:8" x14ac:dyDescent="0.35">
      <c r="A3381" t="s">
        <v>3427</v>
      </c>
      <c r="B3381" t="s">
        <v>47</v>
      </c>
      <c r="C3381" t="s">
        <v>3427</v>
      </c>
      <c r="D3381" t="s">
        <v>47</v>
      </c>
      <c r="E3381" t="s">
        <v>3427</v>
      </c>
      <c r="F3381" t="s">
        <v>47</v>
      </c>
      <c r="G3381" t="s">
        <v>3427</v>
      </c>
      <c r="H3381" t="s">
        <v>47</v>
      </c>
    </row>
    <row r="3382" spans="1:8" x14ac:dyDescent="0.35">
      <c r="A3382" t="s">
        <v>3428</v>
      </c>
      <c r="B3382" t="s">
        <v>51</v>
      </c>
      <c r="C3382" t="s">
        <v>3428</v>
      </c>
      <c r="D3382" t="s">
        <v>51</v>
      </c>
      <c r="E3382" t="s">
        <v>3428</v>
      </c>
      <c r="F3382" t="s">
        <v>51</v>
      </c>
      <c r="G3382" t="s">
        <v>3428</v>
      </c>
      <c r="H3382" t="s">
        <v>51</v>
      </c>
    </row>
    <row r="3383" spans="1:8" x14ac:dyDescent="0.35">
      <c r="A3383" t="s">
        <v>3429</v>
      </c>
      <c r="B3383" t="s">
        <v>44</v>
      </c>
      <c r="C3383" t="s">
        <v>3429</v>
      </c>
      <c r="D3383" t="s">
        <v>44</v>
      </c>
      <c r="E3383" t="s">
        <v>3429</v>
      </c>
      <c r="F3383" t="s">
        <v>44</v>
      </c>
      <c r="G3383" t="s">
        <v>3429</v>
      </c>
      <c r="H3383" t="s">
        <v>44</v>
      </c>
    </row>
    <row r="3384" spans="1:8" x14ac:dyDescent="0.35">
      <c r="A3384" t="s">
        <v>3430</v>
      </c>
      <c r="B3384" t="s">
        <v>47</v>
      </c>
      <c r="C3384" t="s">
        <v>3430</v>
      </c>
      <c r="D3384" t="s">
        <v>47</v>
      </c>
      <c r="E3384" t="s">
        <v>3430</v>
      </c>
      <c r="F3384" t="s">
        <v>47</v>
      </c>
      <c r="G3384" t="s">
        <v>3430</v>
      </c>
      <c r="H3384" t="s">
        <v>47</v>
      </c>
    </row>
    <row r="3385" spans="1:8" x14ac:dyDescent="0.35">
      <c r="A3385" t="s">
        <v>3431</v>
      </c>
      <c r="B3385" t="s">
        <v>47</v>
      </c>
      <c r="C3385" t="s">
        <v>3431</v>
      </c>
      <c r="D3385" t="s">
        <v>47</v>
      </c>
      <c r="E3385" t="s">
        <v>3431</v>
      </c>
      <c r="F3385" t="s">
        <v>47</v>
      </c>
      <c r="G3385" t="s">
        <v>3431</v>
      </c>
      <c r="H3385" t="s">
        <v>47</v>
      </c>
    </row>
    <row r="3386" spans="1:8" x14ac:dyDescent="0.35">
      <c r="A3386" t="s">
        <v>3432</v>
      </c>
      <c r="B3386" t="s">
        <v>44</v>
      </c>
      <c r="C3386" t="s">
        <v>3432</v>
      </c>
      <c r="D3386" t="s">
        <v>44</v>
      </c>
      <c r="E3386" t="s">
        <v>3432</v>
      </c>
      <c r="F3386" t="s">
        <v>44</v>
      </c>
      <c r="G3386" t="s">
        <v>3432</v>
      </c>
      <c r="H3386" t="s">
        <v>44</v>
      </c>
    </row>
    <row r="3387" spans="1:8" x14ac:dyDescent="0.35">
      <c r="A3387" t="s">
        <v>3433</v>
      </c>
      <c r="B3387" t="s">
        <v>53</v>
      </c>
      <c r="C3387" t="s">
        <v>3433</v>
      </c>
      <c r="D3387" t="s">
        <v>53</v>
      </c>
      <c r="E3387" t="s">
        <v>3433</v>
      </c>
      <c r="F3387" t="s">
        <v>53</v>
      </c>
      <c r="G3387" t="s">
        <v>3433</v>
      </c>
      <c r="H3387" t="s">
        <v>53</v>
      </c>
    </row>
    <row r="3388" spans="1:8" x14ac:dyDescent="0.35">
      <c r="A3388" t="s">
        <v>3434</v>
      </c>
      <c r="B3388" t="s">
        <v>44</v>
      </c>
      <c r="C3388" t="s">
        <v>3434</v>
      </c>
      <c r="D3388" t="s">
        <v>44</v>
      </c>
      <c r="E3388" t="s">
        <v>3434</v>
      </c>
      <c r="F3388" t="s">
        <v>44</v>
      </c>
      <c r="G3388" t="s">
        <v>3434</v>
      </c>
      <c r="H3388" t="s">
        <v>44</v>
      </c>
    </row>
    <row r="3389" spans="1:8" x14ac:dyDescent="0.35">
      <c r="A3389" t="s">
        <v>3435</v>
      </c>
      <c r="B3389" t="s">
        <v>57</v>
      </c>
      <c r="C3389" t="s">
        <v>3435</v>
      </c>
      <c r="D3389" t="s">
        <v>57</v>
      </c>
      <c r="E3389" t="s">
        <v>3435</v>
      </c>
      <c r="F3389" t="s">
        <v>57</v>
      </c>
      <c r="G3389" t="s">
        <v>3435</v>
      </c>
      <c r="H3389" t="s">
        <v>57</v>
      </c>
    </row>
    <row r="3390" spans="1:8" x14ac:dyDescent="0.35">
      <c r="A3390" t="s">
        <v>3436</v>
      </c>
      <c r="B3390" t="s">
        <v>44</v>
      </c>
      <c r="C3390" t="s">
        <v>3436</v>
      </c>
      <c r="D3390" t="s">
        <v>44</v>
      </c>
      <c r="E3390" t="s">
        <v>3436</v>
      </c>
      <c r="F3390" t="s">
        <v>44</v>
      </c>
      <c r="G3390" t="s">
        <v>3436</v>
      </c>
      <c r="H3390" t="s">
        <v>44</v>
      </c>
    </row>
    <row r="3391" spans="1:8" x14ac:dyDescent="0.35">
      <c r="A3391" t="s">
        <v>3437</v>
      </c>
      <c r="B3391" t="s">
        <v>44</v>
      </c>
      <c r="C3391" t="s">
        <v>3437</v>
      </c>
      <c r="D3391" t="s">
        <v>44</v>
      </c>
      <c r="E3391" t="s">
        <v>3437</v>
      </c>
      <c r="F3391" t="s">
        <v>44</v>
      </c>
      <c r="G3391" t="s">
        <v>3437</v>
      </c>
      <c r="H3391" t="s">
        <v>44</v>
      </c>
    </row>
    <row r="3392" spans="1:8" x14ac:dyDescent="0.35">
      <c r="A3392" t="s">
        <v>3438</v>
      </c>
      <c r="B3392" t="s">
        <v>51</v>
      </c>
      <c r="C3392" t="s">
        <v>3438</v>
      </c>
      <c r="D3392" t="s">
        <v>51</v>
      </c>
      <c r="E3392" t="s">
        <v>3438</v>
      </c>
      <c r="F3392" t="s">
        <v>51</v>
      </c>
      <c r="G3392" t="s">
        <v>3438</v>
      </c>
      <c r="H3392" t="s">
        <v>51</v>
      </c>
    </row>
    <row r="3393" spans="1:8" x14ac:dyDescent="0.35">
      <c r="A3393" t="s">
        <v>3439</v>
      </c>
      <c r="B3393" t="s">
        <v>47</v>
      </c>
      <c r="C3393" t="s">
        <v>3439</v>
      </c>
      <c r="D3393" t="s">
        <v>47</v>
      </c>
      <c r="E3393" t="s">
        <v>3439</v>
      </c>
      <c r="F3393" t="s">
        <v>47</v>
      </c>
      <c r="G3393" t="s">
        <v>3439</v>
      </c>
      <c r="H3393" t="s">
        <v>47</v>
      </c>
    </row>
    <row r="3394" spans="1:8" x14ac:dyDescent="0.35">
      <c r="A3394" t="s">
        <v>3440</v>
      </c>
      <c r="B3394" t="s">
        <v>57</v>
      </c>
      <c r="C3394" t="s">
        <v>3440</v>
      </c>
      <c r="D3394" t="s">
        <v>57</v>
      </c>
      <c r="E3394" t="s">
        <v>3440</v>
      </c>
      <c r="F3394" t="s">
        <v>57</v>
      </c>
      <c r="G3394" t="s">
        <v>3440</v>
      </c>
      <c r="H3394" t="s">
        <v>57</v>
      </c>
    </row>
    <row r="3395" spans="1:8" x14ac:dyDescent="0.35">
      <c r="A3395" t="s">
        <v>3441</v>
      </c>
      <c r="B3395" t="s">
        <v>47</v>
      </c>
      <c r="C3395" t="s">
        <v>3441</v>
      </c>
      <c r="D3395" t="s">
        <v>47</v>
      </c>
      <c r="E3395" t="s">
        <v>3441</v>
      </c>
      <c r="F3395" t="s">
        <v>47</v>
      </c>
      <c r="G3395" t="s">
        <v>3441</v>
      </c>
      <c r="H3395" t="s">
        <v>47</v>
      </c>
    </row>
    <row r="3396" spans="1:8" x14ac:dyDescent="0.35">
      <c r="A3396" t="s">
        <v>3442</v>
      </c>
      <c r="B3396" t="s">
        <v>51</v>
      </c>
      <c r="C3396" t="s">
        <v>3442</v>
      </c>
      <c r="D3396" t="s">
        <v>51</v>
      </c>
      <c r="E3396" t="s">
        <v>3442</v>
      </c>
      <c r="F3396" t="s">
        <v>51</v>
      </c>
      <c r="G3396" t="s">
        <v>3442</v>
      </c>
      <c r="H3396" t="s">
        <v>51</v>
      </c>
    </row>
    <row r="3397" spans="1:8" x14ac:dyDescent="0.35">
      <c r="A3397" t="s">
        <v>3443</v>
      </c>
      <c r="B3397" t="s">
        <v>44</v>
      </c>
      <c r="C3397" t="s">
        <v>3443</v>
      </c>
      <c r="D3397" t="s">
        <v>44</v>
      </c>
      <c r="E3397" t="s">
        <v>3443</v>
      </c>
      <c r="F3397" t="s">
        <v>44</v>
      </c>
      <c r="G3397" t="s">
        <v>3443</v>
      </c>
      <c r="H3397" t="s">
        <v>44</v>
      </c>
    </row>
    <row r="3398" spans="1:8" x14ac:dyDescent="0.35">
      <c r="A3398" t="s">
        <v>3444</v>
      </c>
      <c r="B3398" t="s">
        <v>53</v>
      </c>
      <c r="C3398" t="s">
        <v>3444</v>
      </c>
      <c r="D3398" t="s">
        <v>53</v>
      </c>
      <c r="E3398" t="s">
        <v>3444</v>
      </c>
      <c r="F3398" t="s">
        <v>53</v>
      </c>
      <c r="G3398" t="s">
        <v>3444</v>
      </c>
      <c r="H3398" t="s">
        <v>53</v>
      </c>
    </row>
    <row r="3399" spans="1:8" x14ac:dyDescent="0.35">
      <c r="A3399" t="s">
        <v>3445</v>
      </c>
      <c r="B3399" t="s">
        <v>47</v>
      </c>
      <c r="C3399" t="s">
        <v>3445</v>
      </c>
      <c r="D3399" t="s">
        <v>47</v>
      </c>
      <c r="E3399" t="s">
        <v>3445</v>
      </c>
      <c r="F3399" t="s">
        <v>47</v>
      </c>
      <c r="G3399" t="s">
        <v>3445</v>
      </c>
      <c r="H3399" t="s">
        <v>47</v>
      </c>
    </row>
    <row r="3400" spans="1:8" x14ac:dyDescent="0.35">
      <c r="A3400" t="s">
        <v>3446</v>
      </c>
      <c r="B3400" t="s">
        <v>51</v>
      </c>
      <c r="C3400" t="s">
        <v>3446</v>
      </c>
      <c r="D3400" t="s">
        <v>51</v>
      </c>
      <c r="E3400" t="s">
        <v>3446</v>
      </c>
      <c r="F3400" t="s">
        <v>51</v>
      </c>
      <c r="G3400" t="s">
        <v>3446</v>
      </c>
      <c r="H3400" t="s">
        <v>51</v>
      </c>
    </row>
    <row r="3401" spans="1:8" x14ac:dyDescent="0.35">
      <c r="A3401" t="s">
        <v>3447</v>
      </c>
      <c r="B3401" t="s">
        <v>47</v>
      </c>
      <c r="C3401" t="s">
        <v>3447</v>
      </c>
      <c r="D3401" t="s">
        <v>47</v>
      </c>
      <c r="E3401" t="s">
        <v>3447</v>
      </c>
      <c r="F3401" t="s">
        <v>47</v>
      </c>
      <c r="G3401" t="s">
        <v>3447</v>
      </c>
      <c r="H3401" t="s">
        <v>47</v>
      </c>
    </row>
    <row r="3402" spans="1:8" x14ac:dyDescent="0.35">
      <c r="A3402" t="s">
        <v>3448</v>
      </c>
      <c r="B3402" t="s">
        <v>51</v>
      </c>
      <c r="C3402" t="s">
        <v>3448</v>
      </c>
      <c r="D3402" t="s">
        <v>51</v>
      </c>
      <c r="E3402" t="s">
        <v>3448</v>
      </c>
      <c r="F3402" t="s">
        <v>51</v>
      </c>
      <c r="G3402" t="s">
        <v>3448</v>
      </c>
      <c r="H3402" t="s">
        <v>51</v>
      </c>
    </row>
    <row r="3403" spans="1:8" x14ac:dyDescent="0.35">
      <c r="A3403" t="s">
        <v>3449</v>
      </c>
      <c r="B3403" t="s">
        <v>44</v>
      </c>
      <c r="C3403" t="s">
        <v>3449</v>
      </c>
      <c r="D3403" t="s">
        <v>44</v>
      </c>
      <c r="E3403" t="s">
        <v>3449</v>
      </c>
      <c r="F3403" t="s">
        <v>44</v>
      </c>
      <c r="G3403" t="s">
        <v>3449</v>
      </c>
      <c r="H3403" t="s">
        <v>44</v>
      </c>
    </row>
    <row r="3404" spans="1:8" x14ac:dyDescent="0.35">
      <c r="A3404" t="s">
        <v>3450</v>
      </c>
      <c r="B3404" t="s">
        <v>47</v>
      </c>
      <c r="C3404" t="s">
        <v>3450</v>
      </c>
      <c r="D3404" t="s">
        <v>47</v>
      </c>
      <c r="E3404" t="s">
        <v>3450</v>
      </c>
      <c r="F3404" t="s">
        <v>47</v>
      </c>
      <c r="G3404" t="s">
        <v>3450</v>
      </c>
      <c r="H3404" t="s">
        <v>47</v>
      </c>
    </row>
    <row r="3405" spans="1:8" x14ac:dyDescent="0.35">
      <c r="A3405" t="s">
        <v>3451</v>
      </c>
      <c r="B3405" t="s">
        <v>47</v>
      </c>
      <c r="C3405" t="s">
        <v>3451</v>
      </c>
      <c r="D3405" t="s">
        <v>47</v>
      </c>
      <c r="E3405" t="s">
        <v>3451</v>
      </c>
      <c r="F3405" t="s">
        <v>47</v>
      </c>
      <c r="G3405" t="s">
        <v>3451</v>
      </c>
      <c r="H3405" t="s">
        <v>47</v>
      </c>
    </row>
    <row r="3406" spans="1:8" x14ac:dyDescent="0.35">
      <c r="A3406" t="s">
        <v>3452</v>
      </c>
      <c r="B3406" t="s">
        <v>51</v>
      </c>
      <c r="C3406" t="s">
        <v>3452</v>
      </c>
      <c r="D3406" t="s">
        <v>51</v>
      </c>
      <c r="E3406" t="s">
        <v>3452</v>
      </c>
      <c r="F3406" t="s">
        <v>51</v>
      </c>
      <c r="G3406" t="s">
        <v>3452</v>
      </c>
      <c r="H3406" t="s">
        <v>51</v>
      </c>
    </row>
    <row r="3407" spans="1:8" x14ac:dyDescent="0.35">
      <c r="A3407" t="s">
        <v>3453</v>
      </c>
      <c r="B3407" t="s">
        <v>47</v>
      </c>
      <c r="C3407" t="s">
        <v>3453</v>
      </c>
      <c r="D3407" t="s">
        <v>47</v>
      </c>
      <c r="E3407" t="s">
        <v>3453</v>
      </c>
      <c r="F3407" t="s">
        <v>47</v>
      </c>
      <c r="G3407" t="s">
        <v>3453</v>
      </c>
      <c r="H3407" t="s">
        <v>47</v>
      </c>
    </row>
    <row r="3408" spans="1:8" x14ac:dyDescent="0.35">
      <c r="A3408" t="s">
        <v>3454</v>
      </c>
      <c r="B3408" t="s">
        <v>44</v>
      </c>
      <c r="C3408" t="s">
        <v>3454</v>
      </c>
      <c r="D3408" t="s">
        <v>44</v>
      </c>
      <c r="E3408" t="s">
        <v>3454</v>
      </c>
      <c r="F3408" t="s">
        <v>44</v>
      </c>
      <c r="G3408" t="s">
        <v>3454</v>
      </c>
      <c r="H3408" t="s">
        <v>44</v>
      </c>
    </row>
    <row r="3409" spans="1:8" x14ac:dyDescent="0.35">
      <c r="A3409" t="s">
        <v>3455</v>
      </c>
      <c r="B3409" t="s">
        <v>44</v>
      </c>
      <c r="C3409" t="s">
        <v>3455</v>
      </c>
      <c r="D3409" t="s">
        <v>44</v>
      </c>
      <c r="E3409" t="s">
        <v>3455</v>
      </c>
      <c r="F3409" t="s">
        <v>44</v>
      </c>
      <c r="G3409" t="s">
        <v>3455</v>
      </c>
      <c r="H3409" t="s">
        <v>44</v>
      </c>
    </row>
    <row r="3410" spans="1:8" x14ac:dyDescent="0.35">
      <c r="A3410" t="s">
        <v>3456</v>
      </c>
      <c r="B3410" t="s">
        <v>57</v>
      </c>
      <c r="C3410" t="s">
        <v>3456</v>
      </c>
      <c r="D3410" t="s">
        <v>57</v>
      </c>
      <c r="E3410" t="s">
        <v>3456</v>
      </c>
      <c r="F3410" t="s">
        <v>57</v>
      </c>
      <c r="G3410" t="s">
        <v>3456</v>
      </c>
      <c r="H3410" t="s">
        <v>57</v>
      </c>
    </row>
    <row r="3411" spans="1:8" x14ac:dyDescent="0.35">
      <c r="A3411" t="s">
        <v>3457</v>
      </c>
      <c r="B3411" t="s">
        <v>57</v>
      </c>
      <c r="C3411" t="s">
        <v>3457</v>
      </c>
      <c r="D3411" t="s">
        <v>57</v>
      </c>
      <c r="E3411" t="s">
        <v>3457</v>
      </c>
      <c r="F3411" t="s">
        <v>57</v>
      </c>
      <c r="G3411" t="s">
        <v>3457</v>
      </c>
      <c r="H3411" t="s">
        <v>57</v>
      </c>
    </row>
    <row r="3412" spans="1:8" x14ac:dyDescent="0.35">
      <c r="A3412" t="s">
        <v>3458</v>
      </c>
      <c r="B3412" t="s">
        <v>51</v>
      </c>
      <c r="C3412" t="s">
        <v>3458</v>
      </c>
      <c r="D3412" t="s">
        <v>51</v>
      </c>
      <c r="E3412" t="s">
        <v>3458</v>
      </c>
      <c r="F3412" t="s">
        <v>51</v>
      </c>
      <c r="G3412" t="s">
        <v>3458</v>
      </c>
      <c r="H3412" t="s">
        <v>51</v>
      </c>
    </row>
    <row r="3413" spans="1:8" x14ac:dyDescent="0.35">
      <c r="A3413" t="s">
        <v>3459</v>
      </c>
      <c r="B3413" t="s">
        <v>53</v>
      </c>
      <c r="C3413" t="s">
        <v>3459</v>
      </c>
      <c r="D3413" t="s">
        <v>53</v>
      </c>
      <c r="E3413" t="s">
        <v>3459</v>
      </c>
      <c r="F3413" t="s">
        <v>53</v>
      </c>
      <c r="G3413" t="s">
        <v>3459</v>
      </c>
      <c r="H3413" t="s">
        <v>53</v>
      </c>
    </row>
    <row r="3414" spans="1:8" x14ac:dyDescent="0.35">
      <c r="A3414" t="s">
        <v>3460</v>
      </c>
      <c r="B3414" t="s">
        <v>44</v>
      </c>
      <c r="C3414" t="s">
        <v>3460</v>
      </c>
      <c r="D3414" t="s">
        <v>44</v>
      </c>
      <c r="E3414" t="s">
        <v>3460</v>
      </c>
      <c r="F3414" t="s">
        <v>44</v>
      </c>
      <c r="G3414" t="s">
        <v>3460</v>
      </c>
      <c r="H3414" t="s">
        <v>44</v>
      </c>
    </row>
    <row r="3415" spans="1:8" x14ac:dyDescent="0.35">
      <c r="A3415" t="s">
        <v>3461</v>
      </c>
      <c r="B3415" t="s">
        <v>47</v>
      </c>
      <c r="C3415" t="s">
        <v>3461</v>
      </c>
      <c r="D3415" t="s">
        <v>47</v>
      </c>
      <c r="E3415" t="s">
        <v>3461</v>
      </c>
      <c r="F3415" t="s">
        <v>47</v>
      </c>
      <c r="G3415" t="s">
        <v>3461</v>
      </c>
      <c r="H3415" t="s">
        <v>47</v>
      </c>
    </row>
    <row r="3416" spans="1:8" x14ac:dyDescent="0.35">
      <c r="A3416" t="s">
        <v>3462</v>
      </c>
      <c r="B3416" t="s">
        <v>47</v>
      </c>
      <c r="C3416" t="s">
        <v>3462</v>
      </c>
      <c r="D3416" t="s">
        <v>47</v>
      </c>
      <c r="E3416" t="s">
        <v>3462</v>
      </c>
      <c r="F3416" t="s">
        <v>47</v>
      </c>
      <c r="G3416" t="s">
        <v>3462</v>
      </c>
      <c r="H3416" t="s">
        <v>47</v>
      </c>
    </row>
    <row r="3417" spans="1:8" x14ac:dyDescent="0.35">
      <c r="A3417" t="s">
        <v>3463</v>
      </c>
      <c r="B3417" t="s">
        <v>47</v>
      </c>
      <c r="C3417" t="s">
        <v>3463</v>
      </c>
      <c r="D3417" t="s">
        <v>47</v>
      </c>
      <c r="E3417" t="s">
        <v>3463</v>
      </c>
      <c r="F3417" t="s">
        <v>47</v>
      </c>
      <c r="G3417" t="s">
        <v>3463</v>
      </c>
      <c r="H3417" t="s">
        <v>47</v>
      </c>
    </row>
    <row r="3418" spans="1:8" x14ac:dyDescent="0.35">
      <c r="A3418" t="s">
        <v>3464</v>
      </c>
      <c r="B3418" t="s">
        <v>44</v>
      </c>
      <c r="C3418" t="s">
        <v>3464</v>
      </c>
      <c r="D3418" t="s">
        <v>44</v>
      </c>
      <c r="E3418" t="s">
        <v>3464</v>
      </c>
      <c r="F3418" t="s">
        <v>44</v>
      </c>
      <c r="G3418" t="s">
        <v>3464</v>
      </c>
      <c r="H3418" t="s">
        <v>44</v>
      </c>
    </row>
    <row r="3419" spans="1:8" x14ac:dyDescent="0.35">
      <c r="A3419" t="s">
        <v>3465</v>
      </c>
      <c r="B3419" t="s">
        <v>47</v>
      </c>
      <c r="C3419" t="s">
        <v>3465</v>
      </c>
      <c r="D3419" t="s">
        <v>47</v>
      </c>
      <c r="E3419" t="s">
        <v>3465</v>
      </c>
      <c r="F3419" t="s">
        <v>47</v>
      </c>
      <c r="G3419" t="s">
        <v>3465</v>
      </c>
      <c r="H3419" t="s">
        <v>47</v>
      </c>
    </row>
    <row r="3420" spans="1:8" x14ac:dyDescent="0.35">
      <c r="A3420" t="s">
        <v>3466</v>
      </c>
      <c r="B3420" t="s">
        <v>44</v>
      </c>
      <c r="C3420" t="s">
        <v>3466</v>
      </c>
      <c r="D3420" t="s">
        <v>44</v>
      </c>
      <c r="E3420" t="s">
        <v>3466</v>
      </c>
      <c r="F3420" t="s">
        <v>44</v>
      </c>
      <c r="G3420" t="s">
        <v>3466</v>
      </c>
      <c r="H3420" t="s">
        <v>44</v>
      </c>
    </row>
    <row r="3421" spans="1:8" x14ac:dyDescent="0.35">
      <c r="A3421" t="s">
        <v>3467</v>
      </c>
      <c r="B3421" t="s">
        <v>51</v>
      </c>
      <c r="C3421" t="s">
        <v>3467</v>
      </c>
      <c r="D3421" t="s">
        <v>51</v>
      </c>
      <c r="E3421" t="s">
        <v>3467</v>
      </c>
      <c r="F3421" t="s">
        <v>51</v>
      </c>
      <c r="G3421" t="s">
        <v>3467</v>
      </c>
      <c r="H3421" t="s">
        <v>51</v>
      </c>
    </row>
    <row r="3422" spans="1:8" x14ac:dyDescent="0.35">
      <c r="A3422" t="s">
        <v>3468</v>
      </c>
      <c r="B3422" t="s">
        <v>44</v>
      </c>
      <c r="C3422" t="s">
        <v>3468</v>
      </c>
      <c r="D3422" t="s">
        <v>44</v>
      </c>
      <c r="E3422" t="s">
        <v>3468</v>
      </c>
      <c r="F3422" t="s">
        <v>44</v>
      </c>
      <c r="G3422" t="s">
        <v>3468</v>
      </c>
      <c r="H3422" t="s">
        <v>44</v>
      </c>
    </row>
    <row r="3423" spans="1:8" x14ac:dyDescent="0.35">
      <c r="A3423" t="s">
        <v>3469</v>
      </c>
      <c r="B3423" t="s">
        <v>47</v>
      </c>
      <c r="C3423" t="s">
        <v>3469</v>
      </c>
      <c r="D3423" t="s">
        <v>47</v>
      </c>
      <c r="E3423" t="s">
        <v>3469</v>
      </c>
      <c r="F3423" t="s">
        <v>47</v>
      </c>
      <c r="G3423" t="s">
        <v>3469</v>
      </c>
      <c r="H3423" t="s">
        <v>47</v>
      </c>
    </row>
    <row r="3424" spans="1:8" x14ac:dyDescent="0.35">
      <c r="A3424" t="s">
        <v>3470</v>
      </c>
      <c r="B3424" t="s">
        <v>47</v>
      </c>
      <c r="C3424" t="s">
        <v>3470</v>
      </c>
      <c r="D3424" t="s">
        <v>47</v>
      </c>
      <c r="E3424" t="s">
        <v>3470</v>
      </c>
      <c r="F3424" t="s">
        <v>47</v>
      </c>
      <c r="G3424" t="s">
        <v>3470</v>
      </c>
      <c r="H3424" t="s">
        <v>47</v>
      </c>
    </row>
    <row r="3425" spans="1:8" x14ac:dyDescent="0.35">
      <c r="A3425" t="s">
        <v>3471</v>
      </c>
      <c r="B3425" t="s">
        <v>47</v>
      </c>
      <c r="C3425" t="s">
        <v>3471</v>
      </c>
      <c r="D3425" t="s">
        <v>47</v>
      </c>
      <c r="E3425" t="s">
        <v>3471</v>
      </c>
      <c r="F3425" t="s">
        <v>47</v>
      </c>
      <c r="G3425" t="s">
        <v>3471</v>
      </c>
      <c r="H3425" t="s">
        <v>47</v>
      </c>
    </row>
    <row r="3426" spans="1:8" x14ac:dyDescent="0.35">
      <c r="A3426" t="s">
        <v>3472</v>
      </c>
      <c r="B3426" t="s">
        <v>51</v>
      </c>
      <c r="C3426" t="s">
        <v>3472</v>
      </c>
      <c r="D3426" t="s">
        <v>51</v>
      </c>
      <c r="E3426" t="s">
        <v>3472</v>
      </c>
      <c r="F3426" t="s">
        <v>51</v>
      </c>
      <c r="G3426" t="s">
        <v>3472</v>
      </c>
      <c r="H3426" t="s">
        <v>51</v>
      </c>
    </row>
    <row r="3427" spans="1:8" x14ac:dyDescent="0.35">
      <c r="A3427" t="s">
        <v>3473</v>
      </c>
      <c r="B3427" t="s">
        <v>47</v>
      </c>
      <c r="C3427" t="s">
        <v>3473</v>
      </c>
      <c r="D3427" t="s">
        <v>47</v>
      </c>
      <c r="E3427" t="s">
        <v>3473</v>
      </c>
      <c r="F3427" t="s">
        <v>47</v>
      </c>
      <c r="G3427" t="s">
        <v>3473</v>
      </c>
      <c r="H3427" t="s">
        <v>47</v>
      </c>
    </row>
    <row r="3428" spans="1:8" x14ac:dyDescent="0.35">
      <c r="A3428" t="s">
        <v>3474</v>
      </c>
      <c r="B3428" t="s">
        <v>53</v>
      </c>
      <c r="C3428" t="s">
        <v>3474</v>
      </c>
      <c r="D3428" t="s">
        <v>53</v>
      </c>
      <c r="E3428" t="s">
        <v>3474</v>
      </c>
      <c r="F3428" t="s">
        <v>53</v>
      </c>
      <c r="G3428" t="s">
        <v>3474</v>
      </c>
      <c r="H3428" t="s">
        <v>53</v>
      </c>
    </row>
    <row r="3429" spans="1:8" x14ac:dyDescent="0.35">
      <c r="A3429" t="s">
        <v>3475</v>
      </c>
      <c r="B3429" t="s">
        <v>53</v>
      </c>
      <c r="C3429" t="s">
        <v>3475</v>
      </c>
      <c r="D3429" t="s">
        <v>53</v>
      </c>
      <c r="E3429" t="s">
        <v>3475</v>
      </c>
      <c r="F3429" t="s">
        <v>53</v>
      </c>
      <c r="G3429" t="s">
        <v>3475</v>
      </c>
      <c r="H3429" t="s">
        <v>53</v>
      </c>
    </row>
    <row r="3430" spans="1:8" x14ac:dyDescent="0.35">
      <c r="A3430" t="s">
        <v>3476</v>
      </c>
      <c r="B3430" t="s">
        <v>47</v>
      </c>
      <c r="C3430" t="s">
        <v>3476</v>
      </c>
      <c r="D3430" t="s">
        <v>47</v>
      </c>
      <c r="E3430" t="s">
        <v>3476</v>
      </c>
      <c r="F3430" t="s">
        <v>47</v>
      </c>
      <c r="G3430" t="s">
        <v>3476</v>
      </c>
      <c r="H3430" t="s">
        <v>47</v>
      </c>
    </row>
    <row r="3431" spans="1:8" x14ac:dyDescent="0.35">
      <c r="A3431" t="s">
        <v>3477</v>
      </c>
      <c r="B3431" t="s">
        <v>57</v>
      </c>
      <c r="C3431" t="s">
        <v>3477</v>
      </c>
      <c r="D3431" t="s">
        <v>57</v>
      </c>
      <c r="E3431" t="s">
        <v>3477</v>
      </c>
      <c r="F3431" t="s">
        <v>57</v>
      </c>
      <c r="G3431" t="s">
        <v>3477</v>
      </c>
      <c r="H3431" t="s">
        <v>57</v>
      </c>
    </row>
    <row r="3432" spans="1:8" x14ac:dyDescent="0.35">
      <c r="A3432" t="s">
        <v>3478</v>
      </c>
      <c r="B3432" t="s">
        <v>44</v>
      </c>
      <c r="C3432" t="s">
        <v>3478</v>
      </c>
      <c r="D3432" t="s">
        <v>44</v>
      </c>
      <c r="E3432" t="s">
        <v>3478</v>
      </c>
      <c r="F3432" t="s">
        <v>44</v>
      </c>
      <c r="G3432" t="s">
        <v>3478</v>
      </c>
      <c r="H3432" t="s">
        <v>44</v>
      </c>
    </row>
    <row r="3433" spans="1:8" x14ac:dyDescent="0.35">
      <c r="A3433" t="s">
        <v>3479</v>
      </c>
      <c r="B3433" t="s">
        <v>47</v>
      </c>
      <c r="C3433" t="s">
        <v>3479</v>
      </c>
      <c r="D3433" t="s">
        <v>47</v>
      </c>
      <c r="E3433" t="s">
        <v>3479</v>
      </c>
      <c r="F3433" t="s">
        <v>47</v>
      </c>
      <c r="G3433" t="s">
        <v>3479</v>
      </c>
      <c r="H3433" t="s">
        <v>47</v>
      </c>
    </row>
    <row r="3434" spans="1:8" x14ac:dyDescent="0.35">
      <c r="A3434" t="s">
        <v>3480</v>
      </c>
      <c r="B3434" t="s">
        <v>51</v>
      </c>
      <c r="C3434" t="s">
        <v>3480</v>
      </c>
      <c r="D3434" t="s">
        <v>51</v>
      </c>
      <c r="E3434" t="s">
        <v>3480</v>
      </c>
      <c r="F3434" t="s">
        <v>51</v>
      </c>
      <c r="G3434" t="s">
        <v>3480</v>
      </c>
      <c r="H3434" t="s">
        <v>51</v>
      </c>
    </row>
    <row r="3435" spans="1:8" x14ac:dyDescent="0.35">
      <c r="A3435" t="s">
        <v>3481</v>
      </c>
      <c r="B3435" t="s">
        <v>47</v>
      </c>
      <c r="C3435" t="s">
        <v>3481</v>
      </c>
      <c r="D3435" t="s">
        <v>47</v>
      </c>
      <c r="E3435" t="s">
        <v>3481</v>
      </c>
      <c r="F3435" t="s">
        <v>47</v>
      </c>
      <c r="G3435" t="s">
        <v>3481</v>
      </c>
      <c r="H3435" t="s">
        <v>47</v>
      </c>
    </row>
    <row r="3436" spans="1:8" x14ac:dyDescent="0.35">
      <c r="A3436" t="s">
        <v>3482</v>
      </c>
      <c r="B3436" t="s">
        <v>47</v>
      </c>
      <c r="C3436" t="s">
        <v>3482</v>
      </c>
      <c r="D3436" t="s">
        <v>47</v>
      </c>
      <c r="E3436" t="s">
        <v>3482</v>
      </c>
      <c r="F3436" t="s">
        <v>47</v>
      </c>
      <c r="G3436" t="s">
        <v>3482</v>
      </c>
      <c r="H3436" t="s">
        <v>47</v>
      </c>
    </row>
    <row r="3437" spans="1:8" x14ac:dyDescent="0.35">
      <c r="A3437" t="s">
        <v>3483</v>
      </c>
      <c r="B3437" t="s">
        <v>47</v>
      </c>
      <c r="C3437" t="s">
        <v>3483</v>
      </c>
      <c r="D3437" t="s">
        <v>47</v>
      </c>
      <c r="E3437" t="s">
        <v>3483</v>
      </c>
      <c r="F3437" t="s">
        <v>47</v>
      </c>
      <c r="G3437" t="s">
        <v>3483</v>
      </c>
      <c r="H3437" t="s">
        <v>47</v>
      </c>
    </row>
    <row r="3438" spans="1:8" x14ac:dyDescent="0.35">
      <c r="A3438" t="s">
        <v>3484</v>
      </c>
      <c r="B3438" t="s">
        <v>51</v>
      </c>
      <c r="C3438" t="s">
        <v>3484</v>
      </c>
      <c r="D3438" t="s">
        <v>51</v>
      </c>
      <c r="E3438" t="s">
        <v>3484</v>
      </c>
      <c r="F3438" t="s">
        <v>51</v>
      </c>
      <c r="G3438" t="s">
        <v>3484</v>
      </c>
      <c r="H3438" t="s">
        <v>51</v>
      </c>
    </row>
    <row r="3439" spans="1:8" x14ac:dyDescent="0.35">
      <c r="A3439" t="s">
        <v>3485</v>
      </c>
      <c r="B3439" t="s">
        <v>44</v>
      </c>
      <c r="C3439" t="s">
        <v>3485</v>
      </c>
      <c r="D3439" t="s">
        <v>44</v>
      </c>
      <c r="E3439" t="s">
        <v>3485</v>
      </c>
      <c r="F3439" t="s">
        <v>44</v>
      </c>
      <c r="G3439" t="s">
        <v>3485</v>
      </c>
      <c r="H3439" t="s">
        <v>44</v>
      </c>
    </row>
    <row r="3440" spans="1:8" x14ac:dyDescent="0.35">
      <c r="A3440" t="s">
        <v>3486</v>
      </c>
      <c r="B3440" t="s">
        <v>44</v>
      </c>
      <c r="C3440" t="s">
        <v>3486</v>
      </c>
      <c r="D3440" t="s">
        <v>44</v>
      </c>
      <c r="E3440" t="s">
        <v>3486</v>
      </c>
      <c r="F3440" t="s">
        <v>44</v>
      </c>
      <c r="G3440" t="s">
        <v>3486</v>
      </c>
      <c r="H3440" t="s">
        <v>44</v>
      </c>
    </row>
    <row r="3441" spans="1:8" x14ac:dyDescent="0.35">
      <c r="A3441" t="s">
        <v>3487</v>
      </c>
      <c r="B3441" t="s">
        <v>44</v>
      </c>
      <c r="C3441" t="s">
        <v>3487</v>
      </c>
      <c r="D3441" t="s">
        <v>44</v>
      </c>
      <c r="E3441" t="s">
        <v>3487</v>
      </c>
      <c r="F3441" t="s">
        <v>44</v>
      </c>
      <c r="G3441" t="s">
        <v>3487</v>
      </c>
      <c r="H3441" t="s">
        <v>44</v>
      </c>
    </row>
    <row r="3442" spans="1:8" x14ac:dyDescent="0.35">
      <c r="A3442" t="s">
        <v>3488</v>
      </c>
      <c r="B3442" t="s">
        <v>51</v>
      </c>
      <c r="C3442" t="s">
        <v>3488</v>
      </c>
      <c r="D3442" t="s">
        <v>51</v>
      </c>
      <c r="E3442" t="s">
        <v>3488</v>
      </c>
      <c r="F3442" t="s">
        <v>51</v>
      </c>
      <c r="G3442" t="s">
        <v>3488</v>
      </c>
      <c r="H3442" t="s">
        <v>51</v>
      </c>
    </row>
    <row r="3443" spans="1:8" x14ac:dyDescent="0.35">
      <c r="A3443" t="s">
        <v>3489</v>
      </c>
      <c r="B3443" t="s">
        <v>53</v>
      </c>
      <c r="C3443" t="s">
        <v>3489</v>
      </c>
      <c r="D3443" t="s">
        <v>53</v>
      </c>
      <c r="E3443" t="s">
        <v>3489</v>
      </c>
      <c r="F3443" t="s">
        <v>53</v>
      </c>
      <c r="G3443" t="s">
        <v>3489</v>
      </c>
      <c r="H3443" t="s">
        <v>53</v>
      </c>
    </row>
    <row r="3444" spans="1:8" x14ac:dyDescent="0.35">
      <c r="A3444" t="s">
        <v>3490</v>
      </c>
      <c r="B3444" t="s">
        <v>47</v>
      </c>
      <c r="C3444" t="s">
        <v>3490</v>
      </c>
      <c r="D3444" t="s">
        <v>47</v>
      </c>
      <c r="E3444" t="s">
        <v>3490</v>
      </c>
      <c r="F3444" t="s">
        <v>47</v>
      </c>
      <c r="G3444" t="s">
        <v>3490</v>
      </c>
      <c r="H3444" t="s">
        <v>47</v>
      </c>
    </row>
    <row r="3445" spans="1:8" x14ac:dyDescent="0.35">
      <c r="A3445" t="s">
        <v>3491</v>
      </c>
      <c r="B3445" t="s">
        <v>44</v>
      </c>
      <c r="C3445" t="s">
        <v>3491</v>
      </c>
      <c r="D3445" t="s">
        <v>44</v>
      </c>
      <c r="E3445" t="s">
        <v>3491</v>
      </c>
      <c r="F3445" t="s">
        <v>44</v>
      </c>
      <c r="G3445" t="s">
        <v>3491</v>
      </c>
      <c r="H3445" t="s">
        <v>44</v>
      </c>
    </row>
    <row r="3446" spans="1:8" x14ac:dyDescent="0.35">
      <c r="A3446" t="s">
        <v>3492</v>
      </c>
      <c r="B3446" t="s">
        <v>53</v>
      </c>
      <c r="C3446" t="s">
        <v>3492</v>
      </c>
      <c r="D3446" t="s">
        <v>53</v>
      </c>
      <c r="E3446" t="s">
        <v>3492</v>
      </c>
      <c r="F3446" t="s">
        <v>53</v>
      </c>
      <c r="G3446" t="s">
        <v>3492</v>
      </c>
      <c r="H3446" t="s">
        <v>53</v>
      </c>
    </row>
    <row r="3447" spans="1:8" x14ac:dyDescent="0.35">
      <c r="A3447" t="s">
        <v>3493</v>
      </c>
      <c r="B3447" t="s">
        <v>47</v>
      </c>
      <c r="C3447" t="s">
        <v>3493</v>
      </c>
      <c r="D3447" t="s">
        <v>47</v>
      </c>
      <c r="E3447" t="s">
        <v>3493</v>
      </c>
      <c r="F3447" t="s">
        <v>47</v>
      </c>
      <c r="G3447" t="s">
        <v>3493</v>
      </c>
      <c r="H3447" t="s">
        <v>47</v>
      </c>
    </row>
    <row r="3448" spans="1:8" x14ac:dyDescent="0.35">
      <c r="A3448" t="s">
        <v>3494</v>
      </c>
      <c r="B3448" t="s">
        <v>44</v>
      </c>
      <c r="C3448" t="s">
        <v>3494</v>
      </c>
      <c r="D3448" t="s">
        <v>44</v>
      </c>
      <c r="E3448" t="s">
        <v>3494</v>
      </c>
      <c r="F3448" t="s">
        <v>44</v>
      </c>
      <c r="G3448" t="s">
        <v>3494</v>
      </c>
      <c r="H3448" t="s">
        <v>44</v>
      </c>
    </row>
    <row r="3449" spans="1:8" x14ac:dyDescent="0.35">
      <c r="A3449" t="s">
        <v>3495</v>
      </c>
      <c r="B3449" t="s">
        <v>51</v>
      </c>
      <c r="C3449" t="s">
        <v>3495</v>
      </c>
      <c r="D3449" t="s">
        <v>51</v>
      </c>
      <c r="E3449" t="s">
        <v>3495</v>
      </c>
      <c r="F3449" t="s">
        <v>51</v>
      </c>
      <c r="G3449" t="s">
        <v>3495</v>
      </c>
      <c r="H3449" t="s">
        <v>51</v>
      </c>
    </row>
    <row r="3450" spans="1:8" x14ac:dyDescent="0.35">
      <c r="A3450" t="s">
        <v>3496</v>
      </c>
      <c r="B3450" t="s">
        <v>44</v>
      </c>
      <c r="C3450" t="s">
        <v>3496</v>
      </c>
      <c r="D3450" t="s">
        <v>44</v>
      </c>
      <c r="E3450" t="s">
        <v>3496</v>
      </c>
      <c r="F3450" t="s">
        <v>44</v>
      </c>
      <c r="G3450" t="s">
        <v>3496</v>
      </c>
      <c r="H3450" t="s">
        <v>44</v>
      </c>
    </row>
    <row r="3451" spans="1:8" x14ac:dyDescent="0.35">
      <c r="A3451" t="s">
        <v>3497</v>
      </c>
      <c r="B3451" t="s">
        <v>47</v>
      </c>
      <c r="C3451" t="s">
        <v>3497</v>
      </c>
      <c r="D3451" t="s">
        <v>47</v>
      </c>
      <c r="E3451" t="s">
        <v>3497</v>
      </c>
      <c r="F3451" t="s">
        <v>47</v>
      </c>
      <c r="G3451" t="s">
        <v>3497</v>
      </c>
      <c r="H3451" t="s">
        <v>47</v>
      </c>
    </row>
    <row r="3452" spans="1:8" x14ac:dyDescent="0.35">
      <c r="A3452" t="s">
        <v>3498</v>
      </c>
      <c r="B3452" t="s">
        <v>44</v>
      </c>
      <c r="C3452" t="s">
        <v>3498</v>
      </c>
      <c r="D3452" t="s">
        <v>44</v>
      </c>
      <c r="E3452" t="s">
        <v>3498</v>
      </c>
      <c r="F3452" t="s">
        <v>44</v>
      </c>
      <c r="G3452" t="s">
        <v>3498</v>
      </c>
      <c r="H3452" t="s">
        <v>44</v>
      </c>
    </row>
    <row r="3453" spans="1:8" x14ac:dyDescent="0.35">
      <c r="A3453" t="s">
        <v>3499</v>
      </c>
      <c r="B3453" t="s">
        <v>51</v>
      </c>
      <c r="C3453" t="s">
        <v>3499</v>
      </c>
      <c r="D3453" t="s">
        <v>51</v>
      </c>
      <c r="E3453" t="s">
        <v>3499</v>
      </c>
      <c r="F3453" t="s">
        <v>51</v>
      </c>
      <c r="G3453" t="s">
        <v>3499</v>
      </c>
      <c r="H3453" t="s">
        <v>51</v>
      </c>
    </row>
    <row r="3454" spans="1:8" x14ac:dyDescent="0.35">
      <c r="A3454" t="s">
        <v>3500</v>
      </c>
      <c r="B3454" t="s">
        <v>51</v>
      </c>
      <c r="C3454" t="s">
        <v>3500</v>
      </c>
      <c r="D3454" t="s">
        <v>51</v>
      </c>
      <c r="E3454" t="s">
        <v>3500</v>
      </c>
      <c r="F3454" t="s">
        <v>51</v>
      </c>
      <c r="G3454" t="s">
        <v>3500</v>
      </c>
      <c r="H3454" t="s">
        <v>51</v>
      </c>
    </row>
    <row r="3455" spans="1:8" x14ac:dyDescent="0.35">
      <c r="A3455" t="s">
        <v>3501</v>
      </c>
      <c r="B3455" t="s">
        <v>44</v>
      </c>
      <c r="C3455" t="s">
        <v>3501</v>
      </c>
      <c r="D3455" t="s">
        <v>44</v>
      </c>
      <c r="E3455" t="s">
        <v>3501</v>
      </c>
      <c r="F3455" t="s">
        <v>44</v>
      </c>
      <c r="G3455" t="s">
        <v>3501</v>
      </c>
      <c r="H3455" t="s">
        <v>44</v>
      </c>
    </row>
    <row r="3456" spans="1:8" x14ac:dyDescent="0.35">
      <c r="A3456" t="s">
        <v>3502</v>
      </c>
      <c r="B3456" t="s">
        <v>51</v>
      </c>
      <c r="C3456" t="s">
        <v>3502</v>
      </c>
      <c r="D3456" t="s">
        <v>51</v>
      </c>
      <c r="E3456" t="s">
        <v>3502</v>
      </c>
      <c r="F3456" t="s">
        <v>51</v>
      </c>
      <c r="G3456" t="s">
        <v>3502</v>
      </c>
      <c r="H3456" t="s">
        <v>51</v>
      </c>
    </row>
    <row r="3457" spans="1:8" x14ac:dyDescent="0.35">
      <c r="A3457" t="s">
        <v>3503</v>
      </c>
      <c r="B3457" t="s">
        <v>51</v>
      </c>
      <c r="C3457" t="s">
        <v>3503</v>
      </c>
      <c r="D3457" t="s">
        <v>51</v>
      </c>
      <c r="E3457" t="s">
        <v>3503</v>
      </c>
      <c r="F3457" t="s">
        <v>51</v>
      </c>
      <c r="G3457" t="s">
        <v>3503</v>
      </c>
      <c r="H3457" t="s">
        <v>51</v>
      </c>
    </row>
    <row r="3458" spans="1:8" x14ac:dyDescent="0.35">
      <c r="A3458" t="s">
        <v>3504</v>
      </c>
      <c r="B3458" t="s">
        <v>51</v>
      </c>
      <c r="C3458" t="s">
        <v>3504</v>
      </c>
      <c r="D3458" t="s">
        <v>51</v>
      </c>
      <c r="E3458" t="s">
        <v>3504</v>
      </c>
      <c r="F3458" t="s">
        <v>51</v>
      </c>
      <c r="G3458" t="s">
        <v>3504</v>
      </c>
      <c r="H3458" t="s">
        <v>51</v>
      </c>
    </row>
    <row r="3459" spans="1:8" x14ac:dyDescent="0.35">
      <c r="A3459" t="s">
        <v>3505</v>
      </c>
      <c r="B3459" t="s">
        <v>44</v>
      </c>
      <c r="C3459" t="s">
        <v>3505</v>
      </c>
      <c r="D3459" t="s">
        <v>44</v>
      </c>
      <c r="E3459" t="s">
        <v>3505</v>
      </c>
      <c r="F3459" t="s">
        <v>44</v>
      </c>
      <c r="G3459" t="s">
        <v>3505</v>
      </c>
      <c r="H3459" t="s">
        <v>44</v>
      </c>
    </row>
    <row r="3460" spans="1:8" x14ac:dyDescent="0.35">
      <c r="A3460" t="s">
        <v>3506</v>
      </c>
      <c r="B3460" t="s">
        <v>44</v>
      </c>
      <c r="C3460" t="s">
        <v>3506</v>
      </c>
      <c r="D3460" t="s">
        <v>44</v>
      </c>
      <c r="E3460" t="s">
        <v>3506</v>
      </c>
      <c r="F3460" t="s">
        <v>44</v>
      </c>
      <c r="G3460" t="s">
        <v>3506</v>
      </c>
      <c r="H3460" t="s">
        <v>44</v>
      </c>
    </row>
    <row r="3461" spans="1:8" x14ac:dyDescent="0.35">
      <c r="A3461" t="s">
        <v>3507</v>
      </c>
      <c r="B3461" t="s">
        <v>44</v>
      </c>
      <c r="C3461" t="s">
        <v>3507</v>
      </c>
      <c r="D3461" t="s">
        <v>44</v>
      </c>
      <c r="E3461" t="s">
        <v>3507</v>
      </c>
      <c r="F3461" t="s">
        <v>44</v>
      </c>
      <c r="G3461" t="s">
        <v>3507</v>
      </c>
      <c r="H3461" t="s">
        <v>44</v>
      </c>
    </row>
    <row r="3462" spans="1:8" x14ac:dyDescent="0.35">
      <c r="A3462" t="s">
        <v>3508</v>
      </c>
      <c r="B3462" t="s">
        <v>51</v>
      </c>
      <c r="C3462" t="s">
        <v>3508</v>
      </c>
      <c r="D3462" t="s">
        <v>51</v>
      </c>
      <c r="E3462" t="s">
        <v>3508</v>
      </c>
      <c r="F3462" t="s">
        <v>51</v>
      </c>
      <c r="G3462" t="s">
        <v>3508</v>
      </c>
      <c r="H3462" t="s">
        <v>51</v>
      </c>
    </row>
    <row r="3463" spans="1:8" x14ac:dyDescent="0.35">
      <c r="A3463" t="s">
        <v>3509</v>
      </c>
      <c r="B3463" t="s">
        <v>53</v>
      </c>
      <c r="C3463" t="s">
        <v>3509</v>
      </c>
      <c r="D3463" t="s">
        <v>53</v>
      </c>
      <c r="E3463" t="s">
        <v>3509</v>
      </c>
      <c r="F3463" t="s">
        <v>53</v>
      </c>
      <c r="G3463" t="s">
        <v>3509</v>
      </c>
      <c r="H3463" t="s">
        <v>53</v>
      </c>
    </row>
    <row r="3464" spans="1:8" x14ac:dyDescent="0.35">
      <c r="A3464" t="s">
        <v>3510</v>
      </c>
      <c r="B3464" t="s">
        <v>47</v>
      </c>
      <c r="C3464" t="s">
        <v>3510</v>
      </c>
      <c r="D3464" t="s">
        <v>47</v>
      </c>
      <c r="E3464" t="s">
        <v>3510</v>
      </c>
      <c r="F3464" t="s">
        <v>47</v>
      </c>
      <c r="G3464" t="s">
        <v>3510</v>
      </c>
      <c r="H3464" t="s">
        <v>47</v>
      </c>
    </row>
    <row r="3465" spans="1:8" x14ac:dyDescent="0.35">
      <c r="A3465" t="s">
        <v>3511</v>
      </c>
      <c r="B3465" t="s">
        <v>51</v>
      </c>
      <c r="C3465" t="s">
        <v>3511</v>
      </c>
      <c r="D3465" t="s">
        <v>51</v>
      </c>
      <c r="E3465" t="s">
        <v>3511</v>
      </c>
      <c r="F3465" t="s">
        <v>51</v>
      </c>
      <c r="G3465" t="s">
        <v>3511</v>
      </c>
      <c r="H3465" t="s">
        <v>51</v>
      </c>
    </row>
    <row r="3466" spans="1:8" x14ac:dyDescent="0.35">
      <c r="A3466" t="s">
        <v>3512</v>
      </c>
      <c r="B3466" t="s">
        <v>44</v>
      </c>
      <c r="C3466" t="s">
        <v>3512</v>
      </c>
      <c r="D3466" t="s">
        <v>44</v>
      </c>
      <c r="E3466" t="s">
        <v>3512</v>
      </c>
      <c r="F3466" t="s">
        <v>44</v>
      </c>
      <c r="G3466" t="s">
        <v>3512</v>
      </c>
      <c r="H3466" t="s">
        <v>44</v>
      </c>
    </row>
    <row r="3467" spans="1:8" x14ac:dyDescent="0.35">
      <c r="A3467" t="s">
        <v>3513</v>
      </c>
      <c r="B3467" t="s">
        <v>44</v>
      </c>
      <c r="C3467" t="s">
        <v>3513</v>
      </c>
      <c r="D3467" t="s">
        <v>44</v>
      </c>
      <c r="E3467" t="s">
        <v>3513</v>
      </c>
      <c r="F3467" t="s">
        <v>44</v>
      </c>
      <c r="G3467" t="s">
        <v>3513</v>
      </c>
      <c r="H3467" t="s">
        <v>44</v>
      </c>
    </row>
    <row r="3468" spans="1:8" x14ac:dyDescent="0.35">
      <c r="A3468" t="s">
        <v>3514</v>
      </c>
      <c r="B3468" t="s">
        <v>47</v>
      </c>
      <c r="C3468" t="s">
        <v>3514</v>
      </c>
      <c r="D3468" t="s">
        <v>47</v>
      </c>
      <c r="E3468" t="s">
        <v>3514</v>
      </c>
      <c r="F3468" t="s">
        <v>47</v>
      </c>
      <c r="G3468" t="s">
        <v>3514</v>
      </c>
      <c r="H3468" t="s">
        <v>47</v>
      </c>
    </row>
    <row r="3469" spans="1:8" x14ac:dyDescent="0.35">
      <c r="A3469" t="s">
        <v>3515</v>
      </c>
      <c r="B3469" t="s">
        <v>51</v>
      </c>
      <c r="C3469" t="s">
        <v>3515</v>
      </c>
      <c r="D3469" t="s">
        <v>51</v>
      </c>
      <c r="E3469" t="s">
        <v>3515</v>
      </c>
      <c r="F3469" t="s">
        <v>51</v>
      </c>
      <c r="G3469" t="s">
        <v>3515</v>
      </c>
      <c r="H3469" t="s">
        <v>51</v>
      </c>
    </row>
    <row r="3470" spans="1:8" x14ac:dyDescent="0.35">
      <c r="A3470" t="s">
        <v>3516</v>
      </c>
      <c r="B3470" t="s">
        <v>44</v>
      </c>
      <c r="C3470" t="s">
        <v>3516</v>
      </c>
      <c r="D3470" t="s">
        <v>44</v>
      </c>
      <c r="E3470" t="s">
        <v>3516</v>
      </c>
      <c r="F3470" t="s">
        <v>44</v>
      </c>
      <c r="G3470" t="s">
        <v>3516</v>
      </c>
      <c r="H3470" t="s">
        <v>44</v>
      </c>
    </row>
    <row r="3471" spans="1:8" x14ac:dyDescent="0.35">
      <c r="A3471" t="s">
        <v>3517</v>
      </c>
      <c r="B3471" t="s">
        <v>44</v>
      </c>
      <c r="C3471" t="s">
        <v>3517</v>
      </c>
      <c r="D3471" t="s">
        <v>44</v>
      </c>
      <c r="E3471" t="s">
        <v>3517</v>
      </c>
      <c r="F3471" t="s">
        <v>44</v>
      </c>
      <c r="G3471" t="s">
        <v>3517</v>
      </c>
      <c r="H3471" t="s">
        <v>44</v>
      </c>
    </row>
    <row r="3472" spans="1:8" x14ac:dyDescent="0.35">
      <c r="A3472" t="s">
        <v>3518</v>
      </c>
      <c r="B3472" t="s">
        <v>47</v>
      </c>
      <c r="C3472" t="s">
        <v>3518</v>
      </c>
      <c r="D3472" t="s">
        <v>47</v>
      </c>
      <c r="E3472" t="s">
        <v>3518</v>
      </c>
      <c r="F3472" t="s">
        <v>47</v>
      </c>
      <c r="G3472" t="s">
        <v>3518</v>
      </c>
      <c r="H3472" t="s">
        <v>47</v>
      </c>
    </row>
    <row r="3473" spans="1:8" x14ac:dyDescent="0.35">
      <c r="A3473" t="s">
        <v>3519</v>
      </c>
      <c r="B3473" t="s">
        <v>44</v>
      </c>
      <c r="C3473" t="s">
        <v>3519</v>
      </c>
      <c r="D3473" t="s">
        <v>44</v>
      </c>
      <c r="E3473" t="s">
        <v>3519</v>
      </c>
      <c r="F3473" t="s">
        <v>44</v>
      </c>
      <c r="G3473" t="s">
        <v>3519</v>
      </c>
      <c r="H3473" t="s">
        <v>44</v>
      </c>
    </row>
    <row r="3474" spans="1:8" x14ac:dyDescent="0.35">
      <c r="A3474" t="s">
        <v>3520</v>
      </c>
      <c r="B3474" t="s">
        <v>51</v>
      </c>
      <c r="C3474" t="s">
        <v>3520</v>
      </c>
      <c r="D3474" t="s">
        <v>51</v>
      </c>
      <c r="E3474" t="s">
        <v>3520</v>
      </c>
      <c r="F3474" t="s">
        <v>51</v>
      </c>
      <c r="G3474" t="s">
        <v>3520</v>
      </c>
      <c r="H3474" t="s">
        <v>51</v>
      </c>
    </row>
    <row r="3475" spans="1:8" x14ac:dyDescent="0.35">
      <c r="A3475" t="s">
        <v>3521</v>
      </c>
      <c r="B3475" t="s">
        <v>53</v>
      </c>
      <c r="C3475" t="s">
        <v>3521</v>
      </c>
      <c r="D3475" t="s">
        <v>53</v>
      </c>
      <c r="E3475" t="s">
        <v>3521</v>
      </c>
      <c r="F3475" t="s">
        <v>53</v>
      </c>
      <c r="G3475" t="s">
        <v>3521</v>
      </c>
      <c r="H3475" t="s">
        <v>53</v>
      </c>
    </row>
    <row r="3476" spans="1:8" x14ac:dyDescent="0.35">
      <c r="A3476" t="s">
        <v>3522</v>
      </c>
      <c r="B3476" t="s">
        <v>51</v>
      </c>
      <c r="C3476" t="s">
        <v>3522</v>
      </c>
      <c r="D3476" t="s">
        <v>51</v>
      </c>
      <c r="E3476" t="s">
        <v>3522</v>
      </c>
      <c r="F3476" t="s">
        <v>51</v>
      </c>
      <c r="G3476" t="s">
        <v>3522</v>
      </c>
      <c r="H3476" t="s">
        <v>51</v>
      </c>
    </row>
    <row r="3477" spans="1:8" x14ac:dyDescent="0.35">
      <c r="A3477" t="s">
        <v>3523</v>
      </c>
      <c r="B3477" t="s">
        <v>57</v>
      </c>
      <c r="C3477" t="s">
        <v>3523</v>
      </c>
      <c r="D3477" t="s">
        <v>57</v>
      </c>
      <c r="E3477" t="s">
        <v>3523</v>
      </c>
      <c r="F3477" t="s">
        <v>57</v>
      </c>
      <c r="G3477" t="s">
        <v>3523</v>
      </c>
      <c r="H3477" t="s">
        <v>57</v>
      </c>
    </row>
    <row r="3478" spans="1:8" x14ac:dyDescent="0.35">
      <c r="A3478" t="s">
        <v>3524</v>
      </c>
      <c r="B3478" t="s">
        <v>51</v>
      </c>
      <c r="C3478" t="s">
        <v>3524</v>
      </c>
      <c r="D3478" t="s">
        <v>51</v>
      </c>
      <c r="E3478" t="s">
        <v>3524</v>
      </c>
      <c r="F3478" t="s">
        <v>51</v>
      </c>
      <c r="G3478" t="s">
        <v>3524</v>
      </c>
      <c r="H3478" t="s">
        <v>51</v>
      </c>
    </row>
    <row r="3479" spans="1:8" x14ac:dyDescent="0.35">
      <c r="A3479" t="s">
        <v>3525</v>
      </c>
      <c r="B3479" t="s">
        <v>51</v>
      </c>
      <c r="C3479" t="s">
        <v>3525</v>
      </c>
      <c r="D3479" t="s">
        <v>51</v>
      </c>
      <c r="E3479" t="s">
        <v>3525</v>
      </c>
      <c r="F3479" t="s">
        <v>51</v>
      </c>
      <c r="G3479" t="s">
        <v>3525</v>
      </c>
      <c r="H3479" t="s">
        <v>51</v>
      </c>
    </row>
    <row r="3480" spans="1:8" x14ac:dyDescent="0.35">
      <c r="A3480" t="s">
        <v>3526</v>
      </c>
      <c r="B3480" t="s">
        <v>44</v>
      </c>
      <c r="C3480" t="s">
        <v>3526</v>
      </c>
      <c r="D3480" t="s">
        <v>44</v>
      </c>
      <c r="E3480" t="s">
        <v>3526</v>
      </c>
      <c r="F3480" t="s">
        <v>44</v>
      </c>
      <c r="G3480" t="s">
        <v>3526</v>
      </c>
      <c r="H3480" t="s">
        <v>44</v>
      </c>
    </row>
    <row r="3481" spans="1:8" x14ac:dyDescent="0.35">
      <c r="A3481" t="s">
        <v>3527</v>
      </c>
      <c r="B3481" t="s">
        <v>53</v>
      </c>
      <c r="C3481" t="s">
        <v>3527</v>
      </c>
      <c r="D3481" t="s">
        <v>53</v>
      </c>
      <c r="E3481" t="s">
        <v>3527</v>
      </c>
      <c r="F3481" t="s">
        <v>53</v>
      </c>
      <c r="G3481" t="s">
        <v>3527</v>
      </c>
      <c r="H3481" t="s">
        <v>53</v>
      </c>
    </row>
    <row r="3482" spans="1:8" x14ac:dyDescent="0.35">
      <c r="A3482" t="s">
        <v>3528</v>
      </c>
      <c r="B3482" t="s">
        <v>47</v>
      </c>
      <c r="C3482" t="s">
        <v>3528</v>
      </c>
      <c r="D3482" t="s">
        <v>47</v>
      </c>
      <c r="E3482" t="s">
        <v>3528</v>
      </c>
      <c r="F3482" t="s">
        <v>47</v>
      </c>
      <c r="G3482" t="s">
        <v>3528</v>
      </c>
      <c r="H3482" t="s">
        <v>47</v>
      </c>
    </row>
    <row r="3483" spans="1:8" x14ac:dyDescent="0.35">
      <c r="A3483" t="s">
        <v>3529</v>
      </c>
      <c r="B3483" t="s">
        <v>51</v>
      </c>
      <c r="C3483" t="s">
        <v>3529</v>
      </c>
      <c r="D3483" t="s">
        <v>51</v>
      </c>
      <c r="E3483" t="s">
        <v>3529</v>
      </c>
      <c r="F3483" t="s">
        <v>51</v>
      </c>
      <c r="G3483" t="s">
        <v>3529</v>
      </c>
      <c r="H3483" t="s">
        <v>51</v>
      </c>
    </row>
    <row r="3484" spans="1:8" x14ac:dyDescent="0.35">
      <c r="A3484" t="s">
        <v>3530</v>
      </c>
      <c r="B3484" t="s">
        <v>44</v>
      </c>
      <c r="C3484" t="s">
        <v>3530</v>
      </c>
      <c r="D3484" t="s">
        <v>44</v>
      </c>
      <c r="E3484" t="s">
        <v>3530</v>
      </c>
      <c r="F3484" t="s">
        <v>44</v>
      </c>
      <c r="G3484" t="s">
        <v>3530</v>
      </c>
      <c r="H3484" t="s">
        <v>44</v>
      </c>
    </row>
    <row r="3485" spans="1:8" x14ac:dyDescent="0.35">
      <c r="A3485" t="s">
        <v>3531</v>
      </c>
      <c r="B3485" t="s">
        <v>47</v>
      </c>
      <c r="C3485" t="s">
        <v>3531</v>
      </c>
      <c r="D3485" t="s">
        <v>47</v>
      </c>
      <c r="E3485" t="s">
        <v>3531</v>
      </c>
      <c r="F3485" t="s">
        <v>47</v>
      </c>
      <c r="G3485" t="s">
        <v>3531</v>
      </c>
      <c r="H3485" t="s">
        <v>47</v>
      </c>
    </row>
    <row r="3486" spans="1:8" x14ac:dyDescent="0.35">
      <c r="A3486" t="s">
        <v>3532</v>
      </c>
      <c r="B3486" t="s">
        <v>47</v>
      </c>
      <c r="C3486" t="s">
        <v>3532</v>
      </c>
      <c r="D3486" t="s">
        <v>47</v>
      </c>
      <c r="E3486" t="s">
        <v>3532</v>
      </c>
      <c r="F3486" t="s">
        <v>47</v>
      </c>
      <c r="G3486" t="s">
        <v>3532</v>
      </c>
      <c r="H3486" t="s">
        <v>47</v>
      </c>
    </row>
    <row r="3487" spans="1:8" x14ac:dyDescent="0.35">
      <c r="A3487" t="s">
        <v>3533</v>
      </c>
      <c r="B3487" t="s">
        <v>51</v>
      </c>
      <c r="C3487" t="s">
        <v>3533</v>
      </c>
      <c r="D3487" t="s">
        <v>51</v>
      </c>
      <c r="E3487" t="s">
        <v>3533</v>
      </c>
      <c r="F3487" t="s">
        <v>51</v>
      </c>
      <c r="G3487" t="s">
        <v>3533</v>
      </c>
      <c r="H3487" t="s">
        <v>51</v>
      </c>
    </row>
    <row r="3488" spans="1:8" x14ac:dyDescent="0.35">
      <c r="A3488" t="s">
        <v>3534</v>
      </c>
      <c r="B3488" t="s">
        <v>44</v>
      </c>
      <c r="C3488" t="s">
        <v>3534</v>
      </c>
      <c r="D3488" t="s">
        <v>44</v>
      </c>
      <c r="E3488" t="s">
        <v>3534</v>
      </c>
      <c r="F3488" t="s">
        <v>44</v>
      </c>
      <c r="G3488" t="s">
        <v>3534</v>
      </c>
      <c r="H3488" t="s">
        <v>44</v>
      </c>
    </row>
    <row r="3489" spans="1:8" x14ac:dyDescent="0.35">
      <c r="A3489" t="s">
        <v>3535</v>
      </c>
      <c r="B3489" t="s">
        <v>51</v>
      </c>
      <c r="C3489" t="s">
        <v>3535</v>
      </c>
      <c r="D3489" t="s">
        <v>51</v>
      </c>
      <c r="E3489" t="s">
        <v>3535</v>
      </c>
      <c r="F3489" t="s">
        <v>51</v>
      </c>
      <c r="G3489" t="s">
        <v>3535</v>
      </c>
      <c r="H3489" t="s">
        <v>51</v>
      </c>
    </row>
    <row r="3490" spans="1:8" x14ac:dyDescent="0.35">
      <c r="A3490" t="s">
        <v>3536</v>
      </c>
      <c r="B3490" t="s">
        <v>44</v>
      </c>
      <c r="C3490" t="s">
        <v>3536</v>
      </c>
      <c r="D3490" t="s">
        <v>44</v>
      </c>
      <c r="E3490" t="s">
        <v>3536</v>
      </c>
      <c r="F3490" t="s">
        <v>44</v>
      </c>
      <c r="G3490" t="s">
        <v>3536</v>
      </c>
      <c r="H3490" t="s">
        <v>44</v>
      </c>
    </row>
    <row r="3491" spans="1:8" x14ac:dyDescent="0.35">
      <c r="A3491" t="s">
        <v>3537</v>
      </c>
      <c r="B3491" t="s">
        <v>47</v>
      </c>
      <c r="C3491" t="s">
        <v>3537</v>
      </c>
      <c r="D3491" t="s">
        <v>47</v>
      </c>
      <c r="E3491" t="s">
        <v>3537</v>
      </c>
      <c r="F3491" t="s">
        <v>47</v>
      </c>
      <c r="G3491" t="s">
        <v>3537</v>
      </c>
      <c r="H3491" t="s">
        <v>47</v>
      </c>
    </row>
    <row r="3492" spans="1:8" x14ac:dyDescent="0.35">
      <c r="A3492" t="s">
        <v>3538</v>
      </c>
      <c r="B3492" t="s">
        <v>53</v>
      </c>
      <c r="C3492" t="s">
        <v>3538</v>
      </c>
      <c r="D3492" t="s">
        <v>53</v>
      </c>
      <c r="E3492" t="s">
        <v>3538</v>
      </c>
      <c r="F3492" t="s">
        <v>53</v>
      </c>
      <c r="G3492" t="s">
        <v>3538</v>
      </c>
      <c r="H3492" t="s">
        <v>53</v>
      </c>
    </row>
    <row r="3493" spans="1:8" x14ac:dyDescent="0.35">
      <c r="A3493" t="s">
        <v>3539</v>
      </c>
      <c r="B3493" t="s">
        <v>44</v>
      </c>
      <c r="C3493" t="s">
        <v>3539</v>
      </c>
      <c r="D3493" t="s">
        <v>44</v>
      </c>
      <c r="E3493" t="s">
        <v>3539</v>
      </c>
      <c r="F3493" t="s">
        <v>44</v>
      </c>
      <c r="G3493" t="s">
        <v>3539</v>
      </c>
      <c r="H3493" t="s">
        <v>44</v>
      </c>
    </row>
    <row r="3494" spans="1:8" x14ac:dyDescent="0.35">
      <c r="A3494" t="s">
        <v>3540</v>
      </c>
      <c r="B3494" t="s">
        <v>44</v>
      </c>
      <c r="C3494" t="s">
        <v>3540</v>
      </c>
      <c r="D3494" t="s">
        <v>44</v>
      </c>
      <c r="E3494" t="s">
        <v>3540</v>
      </c>
      <c r="F3494" t="s">
        <v>44</v>
      </c>
      <c r="G3494" t="s">
        <v>3540</v>
      </c>
      <c r="H3494" t="s">
        <v>44</v>
      </c>
    </row>
    <row r="3495" spans="1:8" x14ac:dyDescent="0.35">
      <c r="A3495" t="s">
        <v>3541</v>
      </c>
      <c r="B3495" t="s">
        <v>44</v>
      </c>
      <c r="C3495" t="s">
        <v>3541</v>
      </c>
      <c r="D3495" t="s">
        <v>44</v>
      </c>
      <c r="E3495" t="s">
        <v>3541</v>
      </c>
      <c r="F3495" t="s">
        <v>44</v>
      </c>
      <c r="G3495" t="s">
        <v>3541</v>
      </c>
      <c r="H3495" t="s">
        <v>44</v>
      </c>
    </row>
    <row r="3496" spans="1:8" x14ac:dyDescent="0.35">
      <c r="A3496" t="s">
        <v>3542</v>
      </c>
      <c r="B3496" t="s">
        <v>51</v>
      </c>
      <c r="C3496" t="s">
        <v>3542</v>
      </c>
      <c r="D3496" t="s">
        <v>51</v>
      </c>
      <c r="E3496" t="s">
        <v>3542</v>
      </c>
      <c r="F3496" t="s">
        <v>51</v>
      </c>
      <c r="G3496" t="s">
        <v>3542</v>
      </c>
      <c r="H3496" t="s">
        <v>51</v>
      </c>
    </row>
    <row r="3497" spans="1:8" x14ac:dyDescent="0.35">
      <c r="A3497" t="s">
        <v>3543</v>
      </c>
      <c r="B3497" t="s">
        <v>51</v>
      </c>
      <c r="C3497" t="s">
        <v>3543</v>
      </c>
      <c r="D3497" t="s">
        <v>51</v>
      </c>
      <c r="E3497" t="s">
        <v>3543</v>
      </c>
      <c r="F3497" t="s">
        <v>51</v>
      </c>
      <c r="G3497" t="s">
        <v>3543</v>
      </c>
      <c r="H3497" t="s">
        <v>51</v>
      </c>
    </row>
    <row r="3498" spans="1:8" x14ac:dyDescent="0.35">
      <c r="A3498" t="s">
        <v>3544</v>
      </c>
      <c r="B3498" t="s">
        <v>47</v>
      </c>
      <c r="C3498" t="s">
        <v>3544</v>
      </c>
      <c r="D3498" t="s">
        <v>47</v>
      </c>
      <c r="E3498" t="s">
        <v>3544</v>
      </c>
      <c r="F3498" t="s">
        <v>47</v>
      </c>
      <c r="G3498" t="s">
        <v>3544</v>
      </c>
      <c r="H3498" t="s">
        <v>47</v>
      </c>
    </row>
    <row r="3499" spans="1:8" x14ac:dyDescent="0.35">
      <c r="A3499" t="s">
        <v>3545</v>
      </c>
      <c r="B3499" t="s">
        <v>44</v>
      </c>
      <c r="C3499" t="s">
        <v>3545</v>
      </c>
      <c r="D3499" t="s">
        <v>44</v>
      </c>
      <c r="E3499" t="s">
        <v>3545</v>
      </c>
      <c r="F3499" t="s">
        <v>44</v>
      </c>
      <c r="G3499" t="s">
        <v>3545</v>
      </c>
      <c r="H3499" t="s">
        <v>44</v>
      </c>
    </row>
    <row r="3500" spans="1:8" x14ac:dyDescent="0.35">
      <c r="A3500" t="s">
        <v>3546</v>
      </c>
      <c r="B3500" t="s">
        <v>51</v>
      </c>
      <c r="C3500" t="s">
        <v>3546</v>
      </c>
      <c r="D3500" t="s">
        <v>51</v>
      </c>
      <c r="E3500" t="s">
        <v>3546</v>
      </c>
      <c r="F3500" t="s">
        <v>51</v>
      </c>
      <c r="G3500" t="s">
        <v>3546</v>
      </c>
      <c r="H3500" t="s">
        <v>51</v>
      </c>
    </row>
    <row r="3501" spans="1:8" x14ac:dyDescent="0.35">
      <c r="A3501" t="s">
        <v>3547</v>
      </c>
      <c r="B3501" t="s">
        <v>53</v>
      </c>
      <c r="C3501" t="s">
        <v>3547</v>
      </c>
      <c r="D3501" t="s">
        <v>53</v>
      </c>
      <c r="E3501" t="s">
        <v>3547</v>
      </c>
      <c r="F3501" t="s">
        <v>53</v>
      </c>
      <c r="G3501" t="s">
        <v>3547</v>
      </c>
      <c r="H3501" t="s">
        <v>53</v>
      </c>
    </row>
    <row r="3502" spans="1:8" x14ac:dyDescent="0.35">
      <c r="A3502" t="s">
        <v>3548</v>
      </c>
      <c r="B3502" t="s">
        <v>47</v>
      </c>
      <c r="C3502" t="s">
        <v>3548</v>
      </c>
      <c r="D3502" t="s">
        <v>47</v>
      </c>
      <c r="E3502" t="s">
        <v>3548</v>
      </c>
      <c r="F3502" t="s">
        <v>47</v>
      </c>
      <c r="G3502" t="s">
        <v>3548</v>
      </c>
      <c r="H3502" t="s">
        <v>47</v>
      </c>
    </row>
    <row r="3503" spans="1:8" x14ac:dyDescent="0.35">
      <c r="A3503" t="s">
        <v>3549</v>
      </c>
      <c r="B3503" t="s">
        <v>47</v>
      </c>
      <c r="C3503" t="s">
        <v>3549</v>
      </c>
      <c r="D3503" t="s">
        <v>47</v>
      </c>
      <c r="E3503" t="s">
        <v>3549</v>
      </c>
      <c r="F3503" t="s">
        <v>47</v>
      </c>
      <c r="G3503" t="s">
        <v>3549</v>
      </c>
      <c r="H3503" t="s">
        <v>47</v>
      </c>
    </row>
    <row r="3504" spans="1:8" x14ac:dyDescent="0.35">
      <c r="A3504" t="s">
        <v>3550</v>
      </c>
      <c r="B3504" t="s">
        <v>44</v>
      </c>
      <c r="C3504" t="s">
        <v>3550</v>
      </c>
      <c r="D3504" t="s">
        <v>44</v>
      </c>
      <c r="E3504" t="s">
        <v>3550</v>
      </c>
      <c r="F3504" t="s">
        <v>44</v>
      </c>
      <c r="G3504" t="s">
        <v>3550</v>
      </c>
      <c r="H3504" t="s">
        <v>44</v>
      </c>
    </row>
    <row r="3505" spans="1:8" x14ac:dyDescent="0.35">
      <c r="A3505" t="s">
        <v>3551</v>
      </c>
      <c r="B3505" t="s">
        <v>44</v>
      </c>
      <c r="C3505" t="s">
        <v>3551</v>
      </c>
      <c r="D3505" t="s">
        <v>44</v>
      </c>
      <c r="E3505" t="s">
        <v>3551</v>
      </c>
      <c r="F3505" t="s">
        <v>44</v>
      </c>
      <c r="G3505" t="s">
        <v>3551</v>
      </c>
      <c r="H3505" t="s">
        <v>44</v>
      </c>
    </row>
    <row r="3506" spans="1:8" x14ac:dyDescent="0.35">
      <c r="A3506" t="s">
        <v>3552</v>
      </c>
      <c r="B3506" t="s">
        <v>51</v>
      </c>
      <c r="C3506" t="s">
        <v>3552</v>
      </c>
      <c r="D3506" t="s">
        <v>51</v>
      </c>
      <c r="E3506" t="s">
        <v>3552</v>
      </c>
      <c r="F3506" t="s">
        <v>51</v>
      </c>
      <c r="G3506" t="s">
        <v>3552</v>
      </c>
      <c r="H3506" t="s">
        <v>51</v>
      </c>
    </row>
    <row r="3507" spans="1:8" x14ac:dyDescent="0.35">
      <c r="A3507" t="s">
        <v>3553</v>
      </c>
      <c r="B3507" t="s">
        <v>53</v>
      </c>
      <c r="C3507" t="s">
        <v>3553</v>
      </c>
      <c r="D3507" t="s">
        <v>53</v>
      </c>
      <c r="E3507" t="s">
        <v>3553</v>
      </c>
      <c r="F3507" t="s">
        <v>53</v>
      </c>
      <c r="G3507" t="s">
        <v>3553</v>
      </c>
      <c r="H3507" t="s">
        <v>53</v>
      </c>
    </row>
    <row r="3508" spans="1:8" x14ac:dyDescent="0.35">
      <c r="A3508" t="s">
        <v>3554</v>
      </c>
      <c r="B3508" t="s">
        <v>47</v>
      </c>
      <c r="C3508" t="s">
        <v>3554</v>
      </c>
      <c r="D3508" t="s">
        <v>47</v>
      </c>
      <c r="E3508" t="s">
        <v>3554</v>
      </c>
      <c r="F3508" t="s">
        <v>47</v>
      </c>
      <c r="G3508" t="s">
        <v>3554</v>
      </c>
      <c r="H3508" t="s">
        <v>47</v>
      </c>
    </row>
    <row r="3509" spans="1:8" x14ac:dyDescent="0.35">
      <c r="A3509" t="s">
        <v>3555</v>
      </c>
      <c r="B3509" t="s">
        <v>51</v>
      </c>
      <c r="C3509" t="s">
        <v>3555</v>
      </c>
      <c r="D3509" t="s">
        <v>51</v>
      </c>
      <c r="E3509" t="s">
        <v>3555</v>
      </c>
      <c r="F3509" t="s">
        <v>51</v>
      </c>
      <c r="G3509" t="s">
        <v>3555</v>
      </c>
      <c r="H3509" t="s">
        <v>51</v>
      </c>
    </row>
    <row r="3510" spans="1:8" x14ac:dyDescent="0.35">
      <c r="A3510" t="s">
        <v>3556</v>
      </c>
      <c r="B3510" t="s">
        <v>51</v>
      </c>
      <c r="C3510" t="s">
        <v>3556</v>
      </c>
      <c r="D3510" t="s">
        <v>51</v>
      </c>
      <c r="E3510" t="s">
        <v>3556</v>
      </c>
      <c r="F3510" t="s">
        <v>51</v>
      </c>
      <c r="G3510" t="s">
        <v>3556</v>
      </c>
      <c r="H3510" t="s">
        <v>51</v>
      </c>
    </row>
    <row r="3511" spans="1:8" x14ac:dyDescent="0.35">
      <c r="A3511" t="s">
        <v>3557</v>
      </c>
      <c r="B3511" t="s">
        <v>47</v>
      </c>
      <c r="C3511" t="s">
        <v>3557</v>
      </c>
      <c r="D3511" t="s">
        <v>47</v>
      </c>
      <c r="E3511" t="s">
        <v>3557</v>
      </c>
      <c r="F3511" t="s">
        <v>47</v>
      </c>
      <c r="G3511" t="s">
        <v>3557</v>
      </c>
      <c r="H3511" t="s">
        <v>47</v>
      </c>
    </row>
    <row r="3512" spans="1:8" x14ac:dyDescent="0.35">
      <c r="A3512" t="s">
        <v>3558</v>
      </c>
      <c r="B3512" t="s">
        <v>51</v>
      </c>
      <c r="C3512" t="s">
        <v>3558</v>
      </c>
      <c r="D3512" t="s">
        <v>51</v>
      </c>
      <c r="E3512" t="s">
        <v>3558</v>
      </c>
      <c r="F3512" t="s">
        <v>51</v>
      </c>
      <c r="G3512" t="s">
        <v>3558</v>
      </c>
      <c r="H3512" t="s">
        <v>51</v>
      </c>
    </row>
    <row r="3513" spans="1:8" x14ac:dyDescent="0.35">
      <c r="A3513" t="s">
        <v>3559</v>
      </c>
      <c r="B3513" t="s">
        <v>53</v>
      </c>
      <c r="C3513" t="s">
        <v>3559</v>
      </c>
      <c r="D3513" t="s">
        <v>53</v>
      </c>
      <c r="E3513" t="s">
        <v>3559</v>
      </c>
      <c r="F3513" t="s">
        <v>53</v>
      </c>
      <c r="G3513" t="s">
        <v>3559</v>
      </c>
      <c r="H3513" t="s">
        <v>53</v>
      </c>
    </row>
    <row r="3514" spans="1:8" x14ac:dyDescent="0.35">
      <c r="A3514" t="s">
        <v>3560</v>
      </c>
      <c r="B3514" t="s">
        <v>44</v>
      </c>
      <c r="C3514" t="s">
        <v>3560</v>
      </c>
      <c r="D3514" t="s">
        <v>44</v>
      </c>
      <c r="E3514" t="s">
        <v>3560</v>
      </c>
      <c r="F3514" t="s">
        <v>44</v>
      </c>
      <c r="G3514" t="s">
        <v>3560</v>
      </c>
      <c r="H3514" t="s">
        <v>44</v>
      </c>
    </row>
    <row r="3515" spans="1:8" x14ac:dyDescent="0.35">
      <c r="A3515" t="s">
        <v>3561</v>
      </c>
      <c r="B3515" t="s">
        <v>47</v>
      </c>
      <c r="C3515" t="s">
        <v>3561</v>
      </c>
      <c r="D3515" t="s">
        <v>47</v>
      </c>
      <c r="E3515" t="s">
        <v>3561</v>
      </c>
      <c r="F3515" t="s">
        <v>47</v>
      </c>
      <c r="G3515" t="s">
        <v>3561</v>
      </c>
      <c r="H3515" t="s">
        <v>47</v>
      </c>
    </row>
    <row r="3516" spans="1:8" x14ac:dyDescent="0.35">
      <c r="A3516" t="s">
        <v>3562</v>
      </c>
      <c r="B3516" t="s">
        <v>51</v>
      </c>
      <c r="C3516" t="s">
        <v>3562</v>
      </c>
      <c r="D3516" t="s">
        <v>51</v>
      </c>
      <c r="E3516" t="s">
        <v>3562</v>
      </c>
      <c r="F3516" t="s">
        <v>51</v>
      </c>
      <c r="G3516" t="s">
        <v>3562</v>
      </c>
      <c r="H3516" t="s">
        <v>51</v>
      </c>
    </row>
    <row r="3517" spans="1:8" x14ac:dyDescent="0.35">
      <c r="A3517" t="s">
        <v>3563</v>
      </c>
      <c r="B3517" t="s">
        <v>51</v>
      </c>
      <c r="C3517" t="s">
        <v>3563</v>
      </c>
      <c r="D3517" t="s">
        <v>51</v>
      </c>
      <c r="E3517" t="s">
        <v>3563</v>
      </c>
      <c r="F3517" t="s">
        <v>51</v>
      </c>
      <c r="G3517" t="s">
        <v>3563</v>
      </c>
      <c r="H3517" t="s">
        <v>51</v>
      </c>
    </row>
    <row r="3518" spans="1:8" x14ac:dyDescent="0.35">
      <c r="A3518" t="s">
        <v>3564</v>
      </c>
      <c r="B3518" t="s">
        <v>53</v>
      </c>
      <c r="C3518" t="s">
        <v>3564</v>
      </c>
      <c r="D3518" t="s">
        <v>53</v>
      </c>
      <c r="E3518" t="s">
        <v>3564</v>
      </c>
      <c r="F3518" t="s">
        <v>53</v>
      </c>
      <c r="G3518" t="s">
        <v>3564</v>
      </c>
      <c r="H3518" t="s">
        <v>53</v>
      </c>
    </row>
    <row r="3519" spans="1:8" x14ac:dyDescent="0.35">
      <c r="A3519" t="s">
        <v>3565</v>
      </c>
      <c r="B3519" t="s">
        <v>51</v>
      </c>
      <c r="C3519" t="s">
        <v>3565</v>
      </c>
      <c r="D3519" t="s">
        <v>51</v>
      </c>
      <c r="E3519" t="s">
        <v>3565</v>
      </c>
      <c r="F3519" t="s">
        <v>51</v>
      </c>
      <c r="G3519" t="s">
        <v>3565</v>
      </c>
      <c r="H3519" t="s">
        <v>51</v>
      </c>
    </row>
    <row r="3520" spans="1:8" x14ac:dyDescent="0.35">
      <c r="A3520" t="s">
        <v>3566</v>
      </c>
      <c r="B3520" t="s">
        <v>53</v>
      </c>
      <c r="C3520" t="s">
        <v>3566</v>
      </c>
      <c r="D3520" t="s">
        <v>53</v>
      </c>
      <c r="E3520" t="s">
        <v>3566</v>
      </c>
      <c r="F3520" t="s">
        <v>53</v>
      </c>
      <c r="G3520" t="s">
        <v>3566</v>
      </c>
      <c r="H3520" t="s">
        <v>53</v>
      </c>
    </row>
    <row r="3521" spans="1:8" x14ac:dyDescent="0.35">
      <c r="A3521" t="s">
        <v>3567</v>
      </c>
      <c r="B3521" t="s">
        <v>51</v>
      </c>
      <c r="C3521" t="s">
        <v>3567</v>
      </c>
      <c r="D3521" t="s">
        <v>51</v>
      </c>
      <c r="E3521" t="s">
        <v>3567</v>
      </c>
      <c r="F3521" t="s">
        <v>51</v>
      </c>
      <c r="G3521" t="s">
        <v>3567</v>
      </c>
      <c r="H3521" t="s">
        <v>51</v>
      </c>
    </row>
    <row r="3522" spans="1:8" x14ac:dyDescent="0.35">
      <c r="A3522" t="s">
        <v>3568</v>
      </c>
      <c r="B3522" t="s">
        <v>47</v>
      </c>
      <c r="C3522" t="s">
        <v>3568</v>
      </c>
      <c r="D3522" t="s">
        <v>47</v>
      </c>
      <c r="E3522" t="s">
        <v>3568</v>
      </c>
      <c r="F3522" t="s">
        <v>47</v>
      </c>
      <c r="G3522" t="s">
        <v>3568</v>
      </c>
      <c r="H3522" t="s">
        <v>47</v>
      </c>
    </row>
    <row r="3523" spans="1:8" x14ac:dyDescent="0.35">
      <c r="A3523" t="s">
        <v>3569</v>
      </c>
      <c r="B3523" t="s">
        <v>51</v>
      </c>
      <c r="C3523" t="s">
        <v>3569</v>
      </c>
      <c r="D3523" t="s">
        <v>51</v>
      </c>
      <c r="E3523" t="s">
        <v>3569</v>
      </c>
      <c r="F3523" t="s">
        <v>51</v>
      </c>
      <c r="G3523" t="s">
        <v>3569</v>
      </c>
      <c r="H3523" t="s">
        <v>51</v>
      </c>
    </row>
    <row r="3524" spans="1:8" x14ac:dyDescent="0.35">
      <c r="A3524" t="s">
        <v>3570</v>
      </c>
      <c r="B3524" t="s">
        <v>44</v>
      </c>
      <c r="C3524" t="s">
        <v>3570</v>
      </c>
      <c r="D3524" t="s">
        <v>44</v>
      </c>
      <c r="E3524" t="s">
        <v>3570</v>
      </c>
      <c r="F3524" t="s">
        <v>44</v>
      </c>
      <c r="G3524" t="s">
        <v>3570</v>
      </c>
      <c r="H3524" t="s">
        <v>44</v>
      </c>
    </row>
    <row r="3525" spans="1:8" x14ac:dyDescent="0.35">
      <c r="A3525" t="s">
        <v>3571</v>
      </c>
      <c r="B3525" t="s">
        <v>47</v>
      </c>
      <c r="C3525" t="s">
        <v>3571</v>
      </c>
      <c r="D3525" t="s">
        <v>47</v>
      </c>
      <c r="E3525" t="s">
        <v>3571</v>
      </c>
      <c r="F3525" t="s">
        <v>47</v>
      </c>
      <c r="G3525" t="s">
        <v>3571</v>
      </c>
      <c r="H3525" t="s">
        <v>47</v>
      </c>
    </row>
    <row r="3526" spans="1:8" x14ac:dyDescent="0.35">
      <c r="A3526" t="s">
        <v>3572</v>
      </c>
      <c r="B3526" t="s">
        <v>44</v>
      </c>
      <c r="C3526" t="s">
        <v>3572</v>
      </c>
      <c r="D3526" t="s">
        <v>44</v>
      </c>
      <c r="E3526" t="s">
        <v>3572</v>
      </c>
      <c r="F3526" t="s">
        <v>44</v>
      </c>
      <c r="G3526" t="s">
        <v>3572</v>
      </c>
      <c r="H3526" t="s">
        <v>44</v>
      </c>
    </row>
    <row r="3527" spans="1:8" x14ac:dyDescent="0.35">
      <c r="A3527" t="s">
        <v>3573</v>
      </c>
      <c r="B3527" t="s">
        <v>44</v>
      </c>
      <c r="C3527" t="s">
        <v>3573</v>
      </c>
      <c r="D3527" t="s">
        <v>44</v>
      </c>
      <c r="E3527" t="s">
        <v>3573</v>
      </c>
      <c r="F3527" t="s">
        <v>44</v>
      </c>
      <c r="G3527" t="s">
        <v>3573</v>
      </c>
      <c r="H3527" t="s">
        <v>44</v>
      </c>
    </row>
    <row r="3528" spans="1:8" x14ac:dyDescent="0.35">
      <c r="A3528" t="s">
        <v>3574</v>
      </c>
      <c r="B3528" t="s">
        <v>44</v>
      </c>
      <c r="C3528" t="s">
        <v>3574</v>
      </c>
      <c r="D3528" t="s">
        <v>44</v>
      </c>
      <c r="E3528" t="s">
        <v>3574</v>
      </c>
      <c r="F3528" t="s">
        <v>44</v>
      </c>
      <c r="G3528" t="s">
        <v>3574</v>
      </c>
      <c r="H3528" t="s">
        <v>44</v>
      </c>
    </row>
    <row r="3529" spans="1:8" x14ac:dyDescent="0.35">
      <c r="A3529" t="s">
        <v>3575</v>
      </c>
      <c r="B3529" t="s">
        <v>47</v>
      </c>
      <c r="C3529" t="s">
        <v>3575</v>
      </c>
      <c r="D3529" t="s">
        <v>47</v>
      </c>
      <c r="E3529" t="s">
        <v>3575</v>
      </c>
      <c r="F3529" t="s">
        <v>47</v>
      </c>
      <c r="G3529" t="s">
        <v>3575</v>
      </c>
      <c r="H3529" t="s">
        <v>47</v>
      </c>
    </row>
    <row r="3530" spans="1:8" x14ac:dyDescent="0.35">
      <c r="A3530" t="s">
        <v>3576</v>
      </c>
      <c r="B3530" t="s">
        <v>51</v>
      </c>
      <c r="C3530" t="s">
        <v>3576</v>
      </c>
      <c r="D3530" t="s">
        <v>51</v>
      </c>
      <c r="E3530" t="s">
        <v>3576</v>
      </c>
      <c r="F3530" t="s">
        <v>51</v>
      </c>
      <c r="G3530" t="s">
        <v>3576</v>
      </c>
      <c r="H3530" t="s">
        <v>51</v>
      </c>
    </row>
    <row r="3531" spans="1:8" x14ac:dyDescent="0.35">
      <c r="A3531" t="s">
        <v>3577</v>
      </c>
      <c r="B3531" t="s">
        <v>47</v>
      </c>
      <c r="C3531" t="s">
        <v>3577</v>
      </c>
      <c r="D3531" t="s">
        <v>47</v>
      </c>
      <c r="E3531" t="s">
        <v>3577</v>
      </c>
      <c r="F3531" t="s">
        <v>47</v>
      </c>
      <c r="G3531" t="s">
        <v>3577</v>
      </c>
      <c r="H3531" t="s">
        <v>47</v>
      </c>
    </row>
    <row r="3532" spans="1:8" x14ac:dyDescent="0.35">
      <c r="A3532" t="s">
        <v>3578</v>
      </c>
      <c r="B3532" t="s">
        <v>53</v>
      </c>
      <c r="C3532" t="s">
        <v>3578</v>
      </c>
      <c r="D3532" t="s">
        <v>53</v>
      </c>
      <c r="E3532" t="s">
        <v>3578</v>
      </c>
      <c r="F3532" t="s">
        <v>53</v>
      </c>
      <c r="G3532" t="s">
        <v>3578</v>
      </c>
      <c r="H3532" t="s">
        <v>53</v>
      </c>
    </row>
    <row r="3533" spans="1:8" x14ac:dyDescent="0.35">
      <c r="A3533" t="s">
        <v>3579</v>
      </c>
      <c r="B3533" t="s">
        <v>47</v>
      </c>
      <c r="C3533" t="s">
        <v>3579</v>
      </c>
      <c r="D3533" t="s">
        <v>47</v>
      </c>
      <c r="E3533" t="s">
        <v>3579</v>
      </c>
      <c r="F3533" t="s">
        <v>47</v>
      </c>
      <c r="G3533" t="s">
        <v>3579</v>
      </c>
      <c r="H3533" t="s">
        <v>47</v>
      </c>
    </row>
    <row r="3534" spans="1:8" x14ac:dyDescent="0.35">
      <c r="A3534" t="s">
        <v>3580</v>
      </c>
      <c r="B3534" t="s">
        <v>44</v>
      </c>
      <c r="C3534" t="s">
        <v>3580</v>
      </c>
      <c r="D3534" t="s">
        <v>44</v>
      </c>
      <c r="E3534" t="s">
        <v>3580</v>
      </c>
      <c r="F3534" t="s">
        <v>44</v>
      </c>
      <c r="G3534" t="s">
        <v>3580</v>
      </c>
      <c r="H3534" t="s">
        <v>44</v>
      </c>
    </row>
    <row r="3535" spans="1:8" x14ac:dyDescent="0.35">
      <c r="A3535" t="s">
        <v>3581</v>
      </c>
      <c r="B3535" t="s">
        <v>47</v>
      </c>
      <c r="C3535" t="s">
        <v>3581</v>
      </c>
      <c r="D3535" t="s">
        <v>47</v>
      </c>
      <c r="E3535" t="s">
        <v>3581</v>
      </c>
      <c r="F3535" t="s">
        <v>47</v>
      </c>
      <c r="G3535" t="s">
        <v>3581</v>
      </c>
      <c r="H3535" t="s">
        <v>47</v>
      </c>
    </row>
    <row r="3536" spans="1:8" x14ac:dyDescent="0.35">
      <c r="A3536" t="s">
        <v>3582</v>
      </c>
      <c r="B3536" t="s">
        <v>53</v>
      </c>
      <c r="C3536" t="s">
        <v>3582</v>
      </c>
      <c r="D3536" t="s">
        <v>53</v>
      </c>
      <c r="E3536" t="s">
        <v>3582</v>
      </c>
      <c r="F3536" t="s">
        <v>53</v>
      </c>
      <c r="G3536" t="s">
        <v>3582</v>
      </c>
      <c r="H3536" t="s">
        <v>53</v>
      </c>
    </row>
    <row r="3537" spans="1:8" x14ac:dyDescent="0.35">
      <c r="A3537" t="s">
        <v>3583</v>
      </c>
      <c r="B3537" t="s">
        <v>44</v>
      </c>
      <c r="C3537" t="s">
        <v>3583</v>
      </c>
      <c r="D3537" t="s">
        <v>44</v>
      </c>
      <c r="E3537" t="s">
        <v>3583</v>
      </c>
      <c r="F3537" t="s">
        <v>44</v>
      </c>
      <c r="G3537" t="s">
        <v>3583</v>
      </c>
      <c r="H3537" t="s">
        <v>44</v>
      </c>
    </row>
    <row r="3538" spans="1:8" x14ac:dyDescent="0.35">
      <c r="A3538" t="s">
        <v>3584</v>
      </c>
      <c r="B3538" t="s">
        <v>57</v>
      </c>
      <c r="C3538" t="s">
        <v>3584</v>
      </c>
      <c r="D3538" t="s">
        <v>57</v>
      </c>
      <c r="E3538" t="s">
        <v>3584</v>
      </c>
      <c r="F3538" t="s">
        <v>57</v>
      </c>
      <c r="G3538" t="s">
        <v>3584</v>
      </c>
      <c r="H3538" t="s">
        <v>57</v>
      </c>
    </row>
    <row r="3539" spans="1:8" x14ac:dyDescent="0.35">
      <c r="A3539" t="s">
        <v>3585</v>
      </c>
      <c r="B3539" t="s">
        <v>51</v>
      </c>
      <c r="C3539" t="s">
        <v>3585</v>
      </c>
      <c r="D3539" t="s">
        <v>51</v>
      </c>
      <c r="E3539" t="s">
        <v>3585</v>
      </c>
      <c r="F3539" t="s">
        <v>51</v>
      </c>
      <c r="G3539" t="s">
        <v>3585</v>
      </c>
      <c r="H3539" t="s">
        <v>51</v>
      </c>
    </row>
    <row r="3540" spans="1:8" x14ac:dyDescent="0.35">
      <c r="A3540" t="s">
        <v>3586</v>
      </c>
      <c r="B3540" t="s">
        <v>47</v>
      </c>
      <c r="C3540" t="s">
        <v>3586</v>
      </c>
      <c r="D3540" t="s">
        <v>47</v>
      </c>
      <c r="E3540" t="s">
        <v>3586</v>
      </c>
      <c r="F3540" t="s">
        <v>47</v>
      </c>
      <c r="G3540" t="s">
        <v>3586</v>
      </c>
      <c r="H3540" t="s">
        <v>47</v>
      </c>
    </row>
    <row r="3541" spans="1:8" x14ac:dyDescent="0.35">
      <c r="A3541" t="s">
        <v>3587</v>
      </c>
      <c r="B3541" t="s">
        <v>44</v>
      </c>
      <c r="C3541" t="s">
        <v>3587</v>
      </c>
      <c r="D3541" t="s">
        <v>44</v>
      </c>
      <c r="E3541" t="s">
        <v>3587</v>
      </c>
      <c r="F3541" t="s">
        <v>44</v>
      </c>
      <c r="G3541" t="s">
        <v>3587</v>
      </c>
      <c r="H3541" t="s">
        <v>44</v>
      </c>
    </row>
    <row r="3542" spans="1:8" x14ac:dyDescent="0.35">
      <c r="A3542" t="s">
        <v>3588</v>
      </c>
      <c r="B3542" t="s">
        <v>44</v>
      </c>
      <c r="C3542" t="s">
        <v>3588</v>
      </c>
      <c r="D3542" t="s">
        <v>44</v>
      </c>
      <c r="E3542" t="s">
        <v>3588</v>
      </c>
      <c r="F3542" t="s">
        <v>44</v>
      </c>
      <c r="G3542" t="s">
        <v>3588</v>
      </c>
      <c r="H3542" t="s">
        <v>44</v>
      </c>
    </row>
    <row r="3543" spans="1:8" x14ac:dyDescent="0.35">
      <c r="A3543" t="s">
        <v>3589</v>
      </c>
      <c r="B3543" t="s">
        <v>44</v>
      </c>
      <c r="C3543" t="s">
        <v>3589</v>
      </c>
      <c r="D3543" t="s">
        <v>44</v>
      </c>
      <c r="E3543" t="s">
        <v>3589</v>
      </c>
      <c r="F3543" t="s">
        <v>44</v>
      </c>
      <c r="G3543" t="s">
        <v>3589</v>
      </c>
      <c r="H3543" t="s">
        <v>44</v>
      </c>
    </row>
    <row r="3544" spans="1:8" x14ac:dyDescent="0.35">
      <c r="A3544" t="s">
        <v>3590</v>
      </c>
      <c r="B3544" t="s">
        <v>53</v>
      </c>
      <c r="C3544" t="s">
        <v>3590</v>
      </c>
      <c r="D3544" t="s">
        <v>53</v>
      </c>
      <c r="E3544" t="s">
        <v>3590</v>
      </c>
      <c r="F3544" t="s">
        <v>53</v>
      </c>
      <c r="G3544" t="s">
        <v>3590</v>
      </c>
      <c r="H3544" t="s">
        <v>53</v>
      </c>
    </row>
    <row r="3545" spans="1:8" x14ac:dyDescent="0.35">
      <c r="A3545" t="s">
        <v>3591</v>
      </c>
      <c r="B3545" t="s">
        <v>47</v>
      </c>
      <c r="C3545" t="s">
        <v>3591</v>
      </c>
      <c r="D3545" t="s">
        <v>47</v>
      </c>
      <c r="E3545" t="s">
        <v>3591</v>
      </c>
      <c r="F3545" t="s">
        <v>47</v>
      </c>
      <c r="G3545" t="s">
        <v>3591</v>
      </c>
      <c r="H3545" t="s">
        <v>47</v>
      </c>
    </row>
    <row r="3546" spans="1:8" x14ac:dyDescent="0.35">
      <c r="A3546" t="s">
        <v>3592</v>
      </c>
      <c r="B3546" t="s">
        <v>51</v>
      </c>
      <c r="C3546" t="s">
        <v>3592</v>
      </c>
      <c r="D3546" t="s">
        <v>51</v>
      </c>
      <c r="E3546" t="s">
        <v>3592</v>
      </c>
      <c r="F3546" t="s">
        <v>51</v>
      </c>
      <c r="G3546" t="s">
        <v>3592</v>
      </c>
      <c r="H3546" t="s">
        <v>51</v>
      </c>
    </row>
    <row r="3547" spans="1:8" x14ac:dyDescent="0.35">
      <c r="A3547" t="s">
        <v>3593</v>
      </c>
      <c r="B3547" t="s">
        <v>44</v>
      </c>
      <c r="C3547" t="s">
        <v>3593</v>
      </c>
      <c r="D3547" t="s">
        <v>44</v>
      </c>
      <c r="E3547" t="s">
        <v>3593</v>
      </c>
      <c r="F3547" t="s">
        <v>44</v>
      </c>
      <c r="G3547" t="s">
        <v>3593</v>
      </c>
      <c r="H3547" t="s">
        <v>44</v>
      </c>
    </row>
    <row r="3548" spans="1:8" x14ac:dyDescent="0.35">
      <c r="A3548" t="s">
        <v>3594</v>
      </c>
      <c r="B3548" t="s">
        <v>47</v>
      </c>
      <c r="C3548" t="s">
        <v>3594</v>
      </c>
      <c r="D3548" t="s">
        <v>47</v>
      </c>
      <c r="E3548" t="s">
        <v>3594</v>
      </c>
      <c r="F3548" t="s">
        <v>47</v>
      </c>
      <c r="G3548" t="s">
        <v>3594</v>
      </c>
      <c r="H3548" t="s">
        <v>47</v>
      </c>
    </row>
    <row r="3549" spans="1:8" x14ac:dyDescent="0.35">
      <c r="A3549" t="s">
        <v>3595</v>
      </c>
      <c r="B3549" t="s">
        <v>47</v>
      </c>
      <c r="C3549" t="s">
        <v>3595</v>
      </c>
      <c r="D3549" t="s">
        <v>47</v>
      </c>
      <c r="E3549" t="s">
        <v>3595</v>
      </c>
      <c r="F3549" t="s">
        <v>47</v>
      </c>
      <c r="G3549" t="s">
        <v>3595</v>
      </c>
      <c r="H3549" t="s">
        <v>47</v>
      </c>
    </row>
    <row r="3550" spans="1:8" x14ac:dyDescent="0.35">
      <c r="A3550" t="s">
        <v>3596</v>
      </c>
      <c r="B3550" t="s">
        <v>44</v>
      </c>
      <c r="C3550" t="s">
        <v>3596</v>
      </c>
      <c r="D3550" t="s">
        <v>44</v>
      </c>
      <c r="E3550" t="s">
        <v>3596</v>
      </c>
      <c r="F3550" t="s">
        <v>44</v>
      </c>
      <c r="G3550" t="s">
        <v>3596</v>
      </c>
      <c r="H3550" t="s">
        <v>44</v>
      </c>
    </row>
    <row r="3551" spans="1:8" x14ac:dyDescent="0.35">
      <c r="A3551" t="s">
        <v>3597</v>
      </c>
      <c r="B3551" t="s">
        <v>44</v>
      </c>
      <c r="C3551" t="s">
        <v>3597</v>
      </c>
      <c r="D3551" t="s">
        <v>44</v>
      </c>
      <c r="E3551" t="s">
        <v>3597</v>
      </c>
      <c r="F3551" t="s">
        <v>44</v>
      </c>
      <c r="G3551" t="s">
        <v>3597</v>
      </c>
      <c r="H3551" t="s">
        <v>44</v>
      </c>
    </row>
    <row r="3552" spans="1:8" x14ac:dyDescent="0.35">
      <c r="A3552" t="s">
        <v>3598</v>
      </c>
      <c r="B3552" t="s">
        <v>47</v>
      </c>
      <c r="C3552" t="s">
        <v>3598</v>
      </c>
      <c r="D3552" t="s">
        <v>47</v>
      </c>
      <c r="E3552" t="s">
        <v>3598</v>
      </c>
      <c r="F3552" t="s">
        <v>47</v>
      </c>
      <c r="G3552" t="s">
        <v>3598</v>
      </c>
      <c r="H3552" t="s">
        <v>47</v>
      </c>
    </row>
    <row r="3553" spans="1:8" x14ac:dyDescent="0.35">
      <c r="A3553" t="s">
        <v>3599</v>
      </c>
      <c r="B3553" t="s">
        <v>44</v>
      </c>
      <c r="C3553" t="s">
        <v>3599</v>
      </c>
      <c r="D3553" t="s">
        <v>44</v>
      </c>
      <c r="E3553" t="s">
        <v>3599</v>
      </c>
      <c r="F3553" t="s">
        <v>44</v>
      </c>
      <c r="G3553" t="s">
        <v>3599</v>
      </c>
      <c r="H3553" t="s">
        <v>44</v>
      </c>
    </row>
    <row r="3554" spans="1:8" x14ac:dyDescent="0.35">
      <c r="A3554" t="s">
        <v>3600</v>
      </c>
      <c r="B3554" t="s">
        <v>44</v>
      </c>
      <c r="C3554" t="s">
        <v>3600</v>
      </c>
      <c r="D3554" t="s">
        <v>44</v>
      </c>
      <c r="E3554" t="s">
        <v>3600</v>
      </c>
      <c r="F3554" t="s">
        <v>44</v>
      </c>
      <c r="G3554" t="s">
        <v>3600</v>
      </c>
      <c r="H3554" t="s">
        <v>44</v>
      </c>
    </row>
    <row r="3555" spans="1:8" x14ac:dyDescent="0.35">
      <c r="A3555" t="s">
        <v>3601</v>
      </c>
      <c r="B3555" t="s">
        <v>44</v>
      </c>
      <c r="C3555" t="s">
        <v>3601</v>
      </c>
      <c r="D3555" t="s">
        <v>44</v>
      </c>
      <c r="E3555" t="s">
        <v>3601</v>
      </c>
      <c r="F3555" t="s">
        <v>44</v>
      </c>
      <c r="G3555" t="s">
        <v>3601</v>
      </c>
      <c r="H3555" t="s">
        <v>44</v>
      </c>
    </row>
    <row r="3556" spans="1:8" x14ac:dyDescent="0.35">
      <c r="A3556" t="s">
        <v>3602</v>
      </c>
      <c r="B3556" t="s">
        <v>53</v>
      </c>
      <c r="C3556" t="s">
        <v>3602</v>
      </c>
      <c r="D3556" t="s">
        <v>53</v>
      </c>
      <c r="E3556" t="s">
        <v>3602</v>
      </c>
      <c r="F3556" t="s">
        <v>53</v>
      </c>
      <c r="G3556" t="s">
        <v>3602</v>
      </c>
      <c r="H3556" t="s">
        <v>53</v>
      </c>
    </row>
    <row r="3557" spans="1:8" x14ac:dyDescent="0.35">
      <c r="A3557" t="s">
        <v>3603</v>
      </c>
      <c r="B3557" t="s">
        <v>51</v>
      </c>
      <c r="C3557" t="s">
        <v>3603</v>
      </c>
      <c r="D3557" t="s">
        <v>51</v>
      </c>
      <c r="E3557" t="s">
        <v>3603</v>
      </c>
      <c r="F3557" t="s">
        <v>51</v>
      </c>
      <c r="G3557" t="s">
        <v>3603</v>
      </c>
      <c r="H3557" t="s">
        <v>51</v>
      </c>
    </row>
    <row r="3558" spans="1:8" x14ac:dyDescent="0.35">
      <c r="A3558" t="s">
        <v>3604</v>
      </c>
      <c r="B3558" t="s">
        <v>44</v>
      </c>
      <c r="C3558" t="s">
        <v>3604</v>
      </c>
      <c r="D3558" t="s">
        <v>44</v>
      </c>
      <c r="E3558" t="s">
        <v>3604</v>
      </c>
      <c r="F3558" t="s">
        <v>44</v>
      </c>
      <c r="G3558" t="s">
        <v>3604</v>
      </c>
      <c r="H3558" t="s">
        <v>44</v>
      </c>
    </row>
    <row r="3559" spans="1:8" x14ac:dyDescent="0.35">
      <c r="A3559" t="s">
        <v>3605</v>
      </c>
      <c r="B3559" t="s">
        <v>57</v>
      </c>
      <c r="C3559" t="s">
        <v>3605</v>
      </c>
      <c r="D3559" t="s">
        <v>57</v>
      </c>
      <c r="E3559" t="s">
        <v>3605</v>
      </c>
      <c r="F3559" t="s">
        <v>57</v>
      </c>
      <c r="G3559" t="s">
        <v>3605</v>
      </c>
      <c r="H3559" t="s">
        <v>57</v>
      </c>
    </row>
    <row r="3560" spans="1:8" x14ac:dyDescent="0.35">
      <c r="A3560" t="s">
        <v>3606</v>
      </c>
      <c r="B3560" t="s">
        <v>44</v>
      </c>
      <c r="C3560" t="s">
        <v>3606</v>
      </c>
      <c r="D3560" t="s">
        <v>44</v>
      </c>
      <c r="E3560" t="s">
        <v>3606</v>
      </c>
      <c r="F3560" t="s">
        <v>44</v>
      </c>
      <c r="G3560" t="s">
        <v>3606</v>
      </c>
      <c r="H3560" t="s">
        <v>44</v>
      </c>
    </row>
    <row r="3561" spans="1:8" x14ac:dyDescent="0.35">
      <c r="A3561" t="s">
        <v>3607</v>
      </c>
      <c r="B3561" t="s">
        <v>47</v>
      </c>
      <c r="C3561" t="s">
        <v>3607</v>
      </c>
      <c r="D3561" t="s">
        <v>47</v>
      </c>
      <c r="E3561" t="s">
        <v>3607</v>
      </c>
      <c r="F3561" t="s">
        <v>47</v>
      </c>
      <c r="G3561" t="s">
        <v>3607</v>
      </c>
      <c r="H3561" t="s">
        <v>47</v>
      </c>
    </row>
    <row r="3562" spans="1:8" x14ac:dyDescent="0.35">
      <c r="A3562" t="s">
        <v>3608</v>
      </c>
      <c r="B3562" t="s">
        <v>44</v>
      </c>
      <c r="C3562" t="s">
        <v>3608</v>
      </c>
      <c r="D3562" t="s">
        <v>44</v>
      </c>
      <c r="E3562" t="s">
        <v>3608</v>
      </c>
      <c r="F3562" t="s">
        <v>44</v>
      </c>
      <c r="G3562" t="s">
        <v>3608</v>
      </c>
      <c r="H3562" t="s">
        <v>44</v>
      </c>
    </row>
    <row r="3563" spans="1:8" x14ac:dyDescent="0.35">
      <c r="A3563" t="s">
        <v>3609</v>
      </c>
      <c r="B3563" t="s">
        <v>57</v>
      </c>
      <c r="C3563" t="s">
        <v>3609</v>
      </c>
      <c r="D3563" t="s">
        <v>57</v>
      </c>
      <c r="E3563" t="s">
        <v>3609</v>
      </c>
      <c r="F3563" t="s">
        <v>57</v>
      </c>
      <c r="G3563" t="s">
        <v>3609</v>
      </c>
      <c r="H3563" t="s">
        <v>57</v>
      </c>
    </row>
    <row r="3564" spans="1:8" x14ac:dyDescent="0.35">
      <c r="A3564" t="s">
        <v>3610</v>
      </c>
      <c r="B3564" t="s">
        <v>44</v>
      </c>
      <c r="C3564" t="s">
        <v>3610</v>
      </c>
      <c r="D3564" t="s">
        <v>44</v>
      </c>
      <c r="E3564" t="s">
        <v>3610</v>
      </c>
      <c r="F3564" t="s">
        <v>44</v>
      </c>
      <c r="G3564" t="s">
        <v>3610</v>
      </c>
      <c r="H3564" t="s">
        <v>44</v>
      </c>
    </row>
    <row r="3565" spans="1:8" x14ac:dyDescent="0.35">
      <c r="A3565" t="s">
        <v>3611</v>
      </c>
      <c r="B3565" t="s">
        <v>51</v>
      </c>
      <c r="C3565" t="s">
        <v>3611</v>
      </c>
      <c r="D3565" t="s">
        <v>51</v>
      </c>
      <c r="E3565" t="s">
        <v>3611</v>
      </c>
      <c r="F3565" t="s">
        <v>51</v>
      </c>
      <c r="G3565" t="s">
        <v>3611</v>
      </c>
      <c r="H3565" t="s">
        <v>51</v>
      </c>
    </row>
    <row r="3566" spans="1:8" x14ac:dyDescent="0.35">
      <c r="A3566" t="s">
        <v>3612</v>
      </c>
      <c r="B3566" t="s">
        <v>47</v>
      </c>
      <c r="C3566" t="s">
        <v>3612</v>
      </c>
      <c r="D3566" t="s">
        <v>47</v>
      </c>
      <c r="E3566" t="s">
        <v>3612</v>
      </c>
      <c r="F3566" t="s">
        <v>47</v>
      </c>
      <c r="G3566" t="s">
        <v>3612</v>
      </c>
      <c r="H3566" t="s">
        <v>47</v>
      </c>
    </row>
    <row r="3567" spans="1:8" x14ac:dyDescent="0.35">
      <c r="A3567" t="s">
        <v>3613</v>
      </c>
      <c r="B3567" t="s">
        <v>47</v>
      </c>
      <c r="C3567" t="s">
        <v>3613</v>
      </c>
      <c r="D3567" t="s">
        <v>47</v>
      </c>
      <c r="E3567" t="s">
        <v>3613</v>
      </c>
      <c r="F3567" t="s">
        <v>47</v>
      </c>
      <c r="G3567" t="s">
        <v>3613</v>
      </c>
      <c r="H3567" t="s">
        <v>47</v>
      </c>
    </row>
    <row r="3568" spans="1:8" x14ac:dyDescent="0.35">
      <c r="A3568" t="s">
        <v>3614</v>
      </c>
      <c r="B3568" t="s">
        <v>47</v>
      </c>
      <c r="C3568" t="s">
        <v>3614</v>
      </c>
      <c r="D3568" t="s">
        <v>47</v>
      </c>
      <c r="E3568" t="s">
        <v>3614</v>
      </c>
      <c r="F3568" t="s">
        <v>47</v>
      </c>
      <c r="G3568" t="s">
        <v>3614</v>
      </c>
      <c r="H3568" t="s">
        <v>47</v>
      </c>
    </row>
    <row r="3569" spans="1:8" x14ac:dyDescent="0.35">
      <c r="A3569" t="s">
        <v>3615</v>
      </c>
      <c r="B3569" t="s">
        <v>44</v>
      </c>
      <c r="C3569" t="s">
        <v>3615</v>
      </c>
      <c r="D3569" t="s">
        <v>44</v>
      </c>
      <c r="E3569" t="s">
        <v>3615</v>
      </c>
      <c r="F3569" t="s">
        <v>44</v>
      </c>
      <c r="G3569" t="s">
        <v>3615</v>
      </c>
      <c r="H3569" t="s">
        <v>44</v>
      </c>
    </row>
    <row r="3570" spans="1:8" x14ac:dyDescent="0.35">
      <c r="A3570" t="s">
        <v>3616</v>
      </c>
      <c r="B3570" t="s">
        <v>44</v>
      </c>
      <c r="C3570" t="s">
        <v>3616</v>
      </c>
      <c r="D3570" t="s">
        <v>44</v>
      </c>
      <c r="E3570" t="s">
        <v>3616</v>
      </c>
      <c r="F3570" t="s">
        <v>44</v>
      </c>
      <c r="G3570" t="s">
        <v>3616</v>
      </c>
      <c r="H3570" t="s">
        <v>44</v>
      </c>
    </row>
    <row r="3571" spans="1:8" x14ac:dyDescent="0.35">
      <c r="A3571" t="s">
        <v>3617</v>
      </c>
      <c r="B3571" t="s">
        <v>44</v>
      </c>
      <c r="C3571" t="s">
        <v>3617</v>
      </c>
      <c r="D3571" t="s">
        <v>44</v>
      </c>
      <c r="E3571" t="s">
        <v>3617</v>
      </c>
      <c r="F3571" t="s">
        <v>44</v>
      </c>
      <c r="G3571" t="s">
        <v>3617</v>
      </c>
      <c r="H3571" t="s">
        <v>44</v>
      </c>
    </row>
    <row r="3572" spans="1:8" x14ac:dyDescent="0.35">
      <c r="A3572" t="s">
        <v>3618</v>
      </c>
      <c r="B3572" t="s">
        <v>47</v>
      </c>
      <c r="C3572" t="s">
        <v>3618</v>
      </c>
      <c r="D3572" t="s">
        <v>47</v>
      </c>
      <c r="E3572" t="s">
        <v>3618</v>
      </c>
      <c r="F3572" t="s">
        <v>47</v>
      </c>
      <c r="G3572" t="s">
        <v>3618</v>
      </c>
      <c r="H3572" t="s">
        <v>47</v>
      </c>
    </row>
    <row r="3573" spans="1:8" x14ac:dyDescent="0.35">
      <c r="A3573" t="s">
        <v>3619</v>
      </c>
      <c r="B3573" t="s">
        <v>44</v>
      </c>
      <c r="C3573" t="s">
        <v>3619</v>
      </c>
      <c r="D3573" t="s">
        <v>44</v>
      </c>
      <c r="E3573" t="s">
        <v>3619</v>
      </c>
      <c r="F3573" t="s">
        <v>44</v>
      </c>
      <c r="G3573" t="s">
        <v>3619</v>
      </c>
      <c r="H3573" t="s">
        <v>44</v>
      </c>
    </row>
    <row r="3574" spans="1:8" x14ac:dyDescent="0.35">
      <c r="A3574" t="s">
        <v>3620</v>
      </c>
      <c r="B3574" t="s">
        <v>44</v>
      </c>
      <c r="C3574" t="s">
        <v>3620</v>
      </c>
      <c r="D3574" t="s">
        <v>44</v>
      </c>
      <c r="E3574" t="s">
        <v>3620</v>
      </c>
      <c r="F3574" t="s">
        <v>44</v>
      </c>
      <c r="G3574" t="s">
        <v>3620</v>
      </c>
      <c r="H3574" t="s">
        <v>44</v>
      </c>
    </row>
    <row r="3575" spans="1:8" x14ac:dyDescent="0.35">
      <c r="A3575" t="s">
        <v>3621</v>
      </c>
      <c r="B3575" t="s">
        <v>47</v>
      </c>
      <c r="C3575" t="s">
        <v>3621</v>
      </c>
      <c r="D3575" t="s">
        <v>47</v>
      </c>
      <c r="E3575" t="s">
        <v>3621</v>
      </c>
      <c r="F3575" t="s">
        <v>47</v>
      </c>
      <c r="G3575" t="s">
        <v>3621</v>
      </c>
      <c r="H3575" t="s">
        <v>47</v>
      </c>
    </row>
    <row r="3576" spans="1:8" x14ac:dyDescent="0.35">
      <c r="A3576" t="s">
        <v>3622</v>
      </c>
      <c r="B3576" t="s">
        <v>47</v>
      </c>
      <c r="C3576" t="s">
        <v>3622</v>
      </c>
      <c r="D3576" t="s">
        <v>47</v>
      </c>
      <c r="E3576" t="s">
        <v>3622</v>
      </c>
      <c r="F3576" t="s">
        <v>47</v>
      </c>
      <c r="G3576" t="s">
        <v>3622</v>
      </c>
      <c r="H3576" t="s">
        <v>47</v>
      </c>
    </row>
    <row r="3577" spans="1:8" x14ac:dyDescent="0.35">
      <c r="A3577" t="s">
        <v>3623</v>
      </c>
      <c r="B3577" t="s">
        <v>44</v>
      </c>
      <c r="C3577" t="s">
        <v>3623</v>
      </c>
      <c r="D3577" t="s">
        <v>44</v>
      </c>
      <c r="E3577" t="s">
        <v>3623</v>
      </c>
      <c r="F3577" t="s">
        <v>44</v>
      </c>
      <c r="G3577" t="s">
        <v>3623</v>
      </c>
      <c r="H3577" t="s">
        <v>44</v>
      </c>
    </row>
    <row r="3578" spans="1:8" x14ac:dyDescent="0.35">
      <c r="A3578" t="s">
        <v>3624</v>
      </c>
      <c r="B3578" t="s">
        <v>51</v>
      </c>
      <c r="C3578" t="s">
        <v>3624</v>
      </c>
      <c r="D3578" t="s">
        <v>51</v>
      </c>
      <c r="E3578" t="s">
        <v>3624</v>
      </c>
      <c r="F3578" t="s">
        <v>51</v>
      </c>
      <c r="G3578" t="s">
        <v>3624</v>
      </c>
      <c r="H3578" t="s">
        <v>51</v>
      </c>
    </row>
    <row r="3579" spans="1:8" x14ac:dyDescent="0.35">
      <c r="A3579" t="s">
        <v>3625</v>
      </c>
      <c r="B3579" t="s">
        <v>44</v>
      </c>
      <c r="C3579" t="s">
        <v>3625</v>
      </c>
      <c r="D3579" t="s">
        <v>44</v>
      </c>
      <c r="E3579" t="s">
        <v>3625</v>
      </c>
      <c r="F3579" t="s">
        <v>44</v>
      </c>
      <c r="G3579" t="s">
        <v>3625</v>
      </c>
      <c r="H3579" t="s">
        <v>44</v>
      </c>
    </row>
    <row r="3580" spans="1:8" x14ac:dyDescent="0.35">
      <c r="A3580" t="s">
        <v>3626</v>
      </c>
      <c r="B3580" t="s">
        <v>51</v>
      </c>
      <c r="C3580" t="s">
        <v>3626</v>
      </c>
      <c r="D3580" t="s">
        <v>51</v>
      </c>
      <c r="E3580" t="s">
        <v>3626</v>
      </c>
      <c r="F3580" t="s">
        <v>51</v>
      </c>
      <c r="G3580" t="s">
        <v>3626</v>
      </c>
      <c r="H3580" t="s">
        <v>51</v>
      </c>
    </row>
    <row r="3581" spans="1:8" x14ac:dyDescent="0.35">
      <c r="A3581" t="s">
        <v>3627</v>
      </c>
      <c r="B3581" t="s">
        <v>53</v>
      </c>
      <c r="C3581" t="s">
        <v>3627</v>
      </c>
      <c r="D3581" t="s">
        <v>53</v>
      </c>
      <c r="E3581" t="s">
        <v>3627</v>
      </c>
      <c r="F3581" t="s">
        <v>53</v>
      </c>
      <c r="G3581" t="s">
        <v>3627</v>
      </c>
      <c r="H3581" t="s">
        <v>53</v>
      </c>
    </row>
    <row r="3582" spans="1:8" x14ac:dyDescent="0.35">
      <c r="A3582" t="s">
        <v>3628</v>
      </c>
      <c r="B3582" t="s">
        <v>47</v>
      </c>
      <c r="C3582" t="s">
        <v>3628</v>
      </c>
      <c r="D3582" t="s">
        <v>47</v>
      </c>
      <c r="E3582" t="s">
        <v>3628</v>
      </c>
      <c r="F3582" t="s">
        <v>47</v>
      </c>
      <c r="G3582" t="s">
        <v>3628</v>
      </c>
      <c r="H3582" t="s">
        <v>47</v>
      </c>
    </row>
    <row r="3583" spans="1:8" x14ac:dyDescent="0.35">
      <c r="A3583" t="s">
        <v>3629</v>
      </c>
      <c r="B3583" t="s">
        <v>44</v>
      </c>
      <c r="C3583" t="s">
        <v>3629</v>
      </c>
      <c r="D3583" t="s">
        <v>44</v>
      </c>
      <c r="E3583" t="s">
        <v>3629</v>
      </c>
      <c r="F3583" t="s">
        <v>44</v>
      </c>
      <c r="G3583" t="s">
        <v>3629</v>
      </c>
      <c r="H3583" t="s">
        <v>44</v>
      </c>
    </row>
    <row r="3584" spans="1:8" x14ac:dyDescent="0.35">
      <c r="A3584" t="s">
        <v>3630</v>
      </c>
      <c r="B3584" t="s">
        <v>44</v>
      </c>
      <c r="C3584" t="s">
        <v>3630</v>
      </c>
      <c r="D3584" t="s">
        <v>44</v>
      </c>
      <c r="E3584" t="s">
        <v>3630</v>
      </c>
      <c r="F3584" t="s">
        <v>44</v>
      </c>
      <c r="G3584" t="s">
        <v>3630</v>
      </c>
      <c r="H3584" t="s">
        <v>44</v>
      </c>
    </row>
    <row r="3585" spans="1:8" x14ac:dyDescent="0.35">
      <c r="A3585" t="s">
        <v>3631</v>
      </c>
      <c r="B3585" t="s">
        <v>51</v>
      </c>
      <c r="C3585" t="s">
        <v>3631</v>
      </c>
      <c r="D3585" t="s">
        <v>51</v>
      </c>
      <c r="E3585" t="s">
        <v>3631</v>
      </c>
      <c r="F3585" t="s">
        <v>51</v>
      </c>
      <c r="G3585" t="s">
        <v>3631</v>
      </c>
      <c r="H3585" t="s">
        <v>51</v>
      </c>
    </row>
    <row r="3586" spans="1:8" x14ac:dyDescent="0.35">
      <c r="A3586" t="s">
        <v>3632</v>
      </c>
      <c r="B3586" t="s">
        <v>47</v>
      </c>
      <c r="C3586" t="s">
        <v>3632</v>
      </c>
      <c r="D3586" t="s">
        <v>47</v>
      </c>
      <c r="E3586" t="s">
        <v>3632</v>
      </c>
      <c r="F3586" t="s">
        <v>47</v>
      </c>
      <c r="G3586" t="s">
        <v>3632</v>
      </c>
      <c r="H3586" t="s">
        <v>47</v>
      </c>
    </row>
    <row r="3587" spans="1:8" x14ac:dyDescent="0.35">
      <c r="A3587" t="s">
        <v>3633</v>
      </c>
      <c r="B3587" t="s">
        <v>53</v>
      </c>
      <c r="C3587" t="s">
        <v>3633</v>
      </c>
      <c r="D3587" t="s">
        <v>53</v>
      </c>
      <c r="E3587" t="s">
        <v>3633</v>
      </c>
      <c r="F3587" t="s">
        <v>53</v>
      </c>
      <c r="G3587" t="s">
        <v>3633</v>
      </c>
      <c r="H3587" t="s">
        <v>53</v>
      </c>
    </row>
    <row r="3588" spans="1:8" x14ac:dyDescent="0.35">
      <c r="A3588" t="s">
        <v>3634</v>
      </c>
      <c r="B3588" t="s">
        <v>44</v>
      </c>
      <c r="C3588" t="s">
        <v>3634</v>
      </c>
      <c r="D3588" t="s">
        <v>44</v>
      </c>
      <c r="E3588" t="s">
        <v>3634</v>
      </c>
      <c r="F3588" t="s">
        <v>44</v>
      </c>
      <c r="G3588" t="s">
        <v>3634</v>
      </c>
      <c r="H3588" t="s">
        <v>44</v>
      </c>
    </row>
    <row r="3589" spans="1:8" x14ac:dyDescent="0.35">
      <c r="A3589" t="s">
        <v>3635</v>
      </c>
      <c r="B3589" t="s">
        <v>47</v>
      </c>
      <c r="C3589" t="s">
        <v>3635</v>
      </c>
      <c r="D3589" t="s">
        <v>47</v>
      </c>
      <c r="E3589" t="s">
        <v>3635</v>
      </c>
      <c r="F3589" t="s">
        <v>47</v>
      </c>
      <c r="G3589" t="s">
        <v>3635</v>
      </c>
      <c r="H3589" t="s">
        <v>47</v>
      </c>
    </row>
    <row r="3590" spans="1:8" x14ac:dyDescent="0.35">
      <c r="A3590" t="s">
        <v>3636</v>
      </c>
      <c r="B3590" t="s">
        <v>51</v>
      </c>
      <c r="C3590" t="s">
        <v>3636</v>
      </c>
      <c r="D3590" t="s">
        <v>51</v>
      </c>
      <c r="E3590" t="s">
        <v>3636</v>
      </c>
      <c r="F3590" t="s">
        <v>51</v>
      </c>
      <c r="G3590" t="s">
        <v>3636</v>
      </c>
      <c r="H3590" t="s">
        <v>51</v>
      </c>
    </row>
    <row r="3591" spans="1:8" x14ac:dyDescent="0.35">
      <c r="A3591" t="s">
        <v>3637</v>
      </c>
      <c r="B3591" t="s">
        <v>51</v>
      </c>
      <c r="C3591" t="s">
        <v>3637</v>
      </c>
      <c r="D3591" t="s">
        <v>51</v>
      </c>
      <c r="E3591" t="s">
        <v>3637</v>
      </c>
      <c r="F3591" t="s">
        <v>51</v>
      </c>
      <c r="G3591" t="s">
        <v>3637</v>
      </c>
      <c r="H3591" t="s">
        <v>51</v>
      </c>
    </row>
    <row r="3592" spans="1:8" x14ac:dyDescent="0.35">
      <c r="A3592" t="s">
        <v>3638</v>
      </c>
      <c r="B3592" t="s">
        <v>47</v>
      </c>
      <c r="C3592" t="s">
        <v>3638</v>
      </c>
      <c r="D3592" t="s">
        <v>47</v>
      </c>
      <c r="E3592" t="s">
        <v>3638</v>
      </c>
      <c r="F3592" t="s">
        <v>47</v>
      </c>
      <c r="G3592" t="s">
        <v>3638</v>
      </c>
      <c r="H3592" t="s">
        <v>47</v>
      </c>
    </row>
    <row r="3593" spans="1:8" x14ac:dyDescent="0.35">
      <c r="A3593" t="s">
        <v>3639</v>
      </c>
      <c r="B3593" t="s">
        <v>47</v>
      </c>
      <c r="C3593" t="s">
        <v>3639</v>
      </c>
      <c r="D3593" t="s">
        <v>47</v>
      </c>
      <c r="E3593" t="s">
        <v>3639</v>
      </c>
      <c r="F3593" t="s">
        <v>47</v>
      </c>
      <c r="G3593" t="s">
        <v>3639</v>
      </c>
      <c r="H3593" t="s">
        <v>47</v>
      </c>
    </row>
    <row r="3594" spans="1:8" x14ac:dyDescent="0.35">
      <c r="A3594" t="s">
        <v>3640</v>
      </c>
      <c r="B3594" t="s">
        <v>44</v>
      </c>
      <c r="C3594" t="s">
        <v>3640</v>
      </c>
      <c r="D3594" t="s">
        <v>44</v>
      </c>
      <c r="E3594" t="s">
        <v>3640</v>
      </c>
      <c r="F3594" t="s">
        <v>44</v>
      </c>
      <c r="G3594" t="s">
        <v>3640</v>
      </c>
      <c r="H3594" t="s">
        <v>44</v>
      </c>
    </row>
    <row r="3595" spans="1:8" x14ac:dyDescent="0.35">
      <c r="A3595" t="s">
        <v>3641</v>
      </c>
      <c r="B3595" t="s">
        <v>44</v>
      </c>
      <c r="C3595" t="s">
        <v>3641</v>
      </c>
      <c r="D3595" t="s">
        <v>44</v>
      </c>
      <c r="E3595" t="s">
        <v>3641</v>
      </c>
      <c r="F3595" t="s">
        <v>44</v>
      </c>
      <c r="G3595" t="s">
        <v>3641</v>
      </c>
      <c r="H3595" t="s">
        <v>44</v>
      </c>
    </row>
    <row r="3596" spans="1:8" x14ac:dyDescent="0.35">
      <c r="A3596" t="s">
        <v>3642</v>
      </c>
      <c r="B3596" t="s">
        <v>44</v>
      </c>
      <c r="C3596" t="s">
        <v>3642</v>
      </c>
      <c r="D3596" t="s">
        <v>44</v>
      </c>
      <c r="E3596" t="s">
        <v>3642</v>
      </c>
      <c r="F3596" t="s">
        <v>44</v>
      </c>
      <c r="G3596" t="s">
        <v>3642</v>
      </c>
      <c r="H3596" t="s">
        <v>44</v>
      </c>
    </row>
    <row r="3597" spans="1:8" x14ac:dyDescent="0.35">
      <c r="A3597" t="s">
        <v>3643</v>
      </c>
      <c r="B3597" t="s">
        <v>51</v>
      </c>
      <c r="C3597" t="s">
        <v>3643</v>
      </c>
      <c r="D3597" t="s">
        <v>51</v>
      </c>
      <c r="E3597" t="s">
        <v>3643</v>
      </c>
      <c r="F3597" t="s">
        <v>51</v>
      </c>
      <c r="G3597" t="s">
        <v>3643</v>
      </c>
      <c r="H3597" t="s">
        <v>51</v>
      </c>
    </row>
    <row r="3598" spans="1:8" x14ac:dyDescent="0.35">
      <c r="A3598" t="s">
        <v>3644</v>
      </c>
      <c r="B3598" t="s">
        <v>51</v>
      </c>
      <c r="C3598" t="s">
        <v>3644</v>
      </c>
      <c r="D3598" t="s">
        <v>51</v>
      </c>
      <c r="E3598" t="s">
        <v>3644</v>
      </c>
      <c r="F3598" t="s">
        <v>51</v>
      </c>
      <c r="G3598" t="s">
        <v>3644</v>
      </c>
      <c r="H3598" t="s">
        <v>51</v>
      </c>
    </row>
    <row r="3599" spans="1:8" x14ac:dyDescent="0.35">
      <c r="A3599" t="s">
        <v>3645</v>
      </c>
      <c r="B3599" t="s">
        <v>44</v>
      </c>
      <c r="C3599" t="s">
        <v>3645</v>
      </c>
      <c r="D3599" t="s">
        <v>44</v>
      </c>
      <c r="E3599" t="s">
        <v>3645</v>
      </c>
      <c r="F3599" t="s">
        <v>44</v>
      </c>
      <c r="G3599" t="s">
        <v>3645</v>
      </c>
      <c r="H3599" t="s">
        <v>44</v>
      </c>
    </row>
    <row r="3600" spans="1:8" x14ac:dyDescent="0.35">
      <c r="A3600" t="s">
        <v>3646</v>
      </c>
      <c r="B3600" t="s">
        <v>44</v>
      </c>
      <c r="C3600" t="s">
        <v>3646</v>
      </c>
      <c r="D3600" t="s">
        <v>44</v>
      </c>
      <c r="E3600" t="s">
        <v>3646</v>
      </c>
      <c r="F3600" t="s">
        <v>44</v>
      </c>
      <c r="G3600" t="s">
        <v>3646</v>
      </c>
      <c r="H3600" t="s">
        <v>44</v>
      </c>
    </row>
    <row r="3601" spans="1:8" x14ac:dyDescent="0.35">
      <c r="A3601" t="s">
        <v>3647</v>
      </c>
      <c r="B3601" t="s">
        <v>51</v>
      </c>
      <c r="C3601" t="s">
        <v>3647</v>
      </c>
      <c r="D3601" t="s">
        <v>51</v>
      </c>
      <c r="E3601" t="s">
        <v>3647</v>
      </c>
      <c r="F3601" t="s">
        <v>51</v>
      </c>
      <c r="G3601" t="s">
        <v>3647</v>
      </c>
      <c r="H3601" t="s">
        <v>51</v>
      </c>
    </row>
    <row r="3602" spans="1:8" x14ac:dyDescent="0.35">
      <c r="A3602" t="s">
        <v>3648</v>
      </c>
      <c r="B3602" t="s">
        <v>51</v>
      </c>
      <c r="C3602" t="s">
        <v>3648</v>
      </c>
      <c r="D3602" t="s">
        <v>51</v>
      </c>
      <c r="E3602" t="s">
        <v>3648</v>
      </c>
      <c r="F3602" t="s">
        <v>51</v>
      </c>
      <c r="G3602" t="s">
        <v>3648</v>
      </c>
      <c r="H3602" t="s">
        <v>51</v>
      </c>
    </row>
    <row r="3603" spans="1:8" x14ac:dyDescent="0.35">
      <c r="A3603" t="s">
        <v>3649</v>
      </c>
      <c r="B3603" t="s">
        <v>44</v>
      </c>
      <c r="C3603" t="s">
        <v>3649</v>
      </c>
      <c r="D3603" t="s">
        <v>44</v>
      </c>
      <c r="E3603" t="s">
        <v>3649</v>
      </c>
      <c r="F3603" t="s">
        <v>44</v>
      </c>
      <c r="G3603" t="s">
        <v>3649</v>
      </c>
      <c r="H3603" t="s">
        <v>44</v>
      </c>
    </row>
    <row r="3604" spans="1:8" x14ac:dyDescent="0.35">
      <c r="A3604" t="s">
        <v>3650</v>
      </c>
      <c r="B3604" t="s">
        <v>51</v>
      </c>
      <c r="C3604" t="s">
        <v>3650</v>
      </c>
      <c r="D3604" t="s">
        <v>51</v>
      </c>
      <c r="E3604" t="s">
        <v>3650</v>
      </c>
      <c r="F3604" t="s">
        <v>51</v>
      </c>
      <c r="G3604" t="s">
        <v>3650</v>
      </c>
      <c r="H3604" t="s">
        <v>51</v>
      </c>
    </row>
    <row r="3605" spans="1:8" x14ac:dyDescent="0.35">
      <c r="A3605" t="s">
        <v>3651</v>
      </c>
      <c r="B3605" t="s">
        <v>51</v>
      </c>
      <c r="C3605" t="s">
        <v>3651</v>
      </c>
      <c r="D3605" t="s">
        <v>51</v>
      </c>
      <c r="E3605" t="s">
        <v>3651</v>
      </c>
      <c r="F3605" t="s">
        <v>51</v>
      </c>
      <c r="G3605" t="s">
        <v>3651</v>
      </c>
      <c r="H3605" t="s">
        <v>51</v>
      </c>
    </row>
    <row r="3606" spans="1:8" x14ac:dyDescent="0.35">
      <c r="A3606" t="s">
        <v>3652</v>
      </c>
      <c r="B3606" t="s">
        <v>47</v>
      </c>
      <c r="C3606" t="s">
        <v>3652</v>
      </c>
      <c r="D3606" t="s">
        <v>47</v>
      </c>
      <c r="E3606" t="s">
        <v>3652</v>
      </c>
      <c r="F3606" t="s">
        <v>47</v>
      </c>
      <c r="G3606" t="s">
        <v>3652</v>
      </c>
      <c r="H3606" t="s">
        <v>47</v>
      </c>
    </row>
    <row r="3607" spans="1:8" x14ac:dyDescent="0.35">
      <c r="A3607" t="s">
        <v>3653</v>
      </c>
      <c r="B3607" t="s">
        <v>44</v>
      </c>
      <c r="C3607" t="s">
        <v>3653</v>
      </c>
      <c r="D3607" t="s">
        <v>44</v>
      </c>
      <c r="E3607" t="s">
        <v>3653</v>
      </c>
      <c r="F3607" t="s">
        <v>44</v>
      </c>
      <c r="G3607" t="s">
        <v>3653</v>
      </c>
      <c r="H3607" t="s">
        <v>44</v>
      </c>
    </row>
    <row r="3608" spans="1:8" x14ac:dyDescent="0.35">
      <c r="A3608" t="s">
        <v>3654</v>
      </c>
      <c r="B3608" t="s">
        <v>44</v>
      </c>
      <c r="C3608" t="s">
        <v>3654</v>
      </c>
      <c r="D3608" t="s">
        <v>44</v>
      </c>
      <c r="E3608" t="s">
        <v>3654</v>
      </c>
      <c r="F3608" t="s">
        <v>44</v>
      </c>
      <c r="G3608" t="s">
        <v>3654</v>
      </c>
      <c r="H3608" t="s">
        <v>44</v>
      </c>
    </row>
    <row r="3609" spans="1:8" x14ac:dyDescent="0.35">
      <c r="A3609" t="s">
        <v>3655</v>
      </c>
      <c r="B3609" t="s">
        <v>51</v>
      </c>
      <c r="C3609" t="s">
        <v>3655</v>
      </c>
      <c r="D3609" t="s">
        <v>51</v>
      </c>
      <c r="E3609" t="s">
        <v>3655</v>
      </c>
      <c r="F3609" t="s">
        <v>51</v>
      </c>
      <c r="G3609" t="s">
        <v>3655</v>
      </c>
      <c r="H3609" t="s">
        <v>51</v>
      </c>
    </row>
    <row r="3610" spans="1:8" x14ac:dyDescent="0.35">
      <c r="A3610" t="s">
        <v>3656</v>
      </c>
      <c r="B3610" t="s">
        <v>47</v>
      </c>
      <c r="C3610" t="s">
        <v>3656</v>
      </c>
      <c r="D3610" t="s">
        <v>47</v>
      </c>
      <c r="E3610" t="s">
        <v>3656</v>
      </c>
      <c r="F3610" t="s">
        <v>47</v>
      </c>
      <c r="G3610" t="s">
        <v>3656</v>
      </c>
      <c r="H3610" t="s">
        <v>47</v>
      </c>
    </row>
    <row r="3611" spans="1:8" x14ac:dyDescent="0.35">
      <c r="A3611" t="s">
        <v>3657</v>
      </c>
      <c r="B3611" t="s">
        <v>51</v>
      </c>
      <c r="C3611" t="s">
        <v>3657</v>
      </c>
      <c r="D3611" t="s">
        <v>51</v>
      </c>
      <c r="E3611" t="s">
        <v>3657</v>
      </c>
      <c r="F3611" t="s">
        <v>51</v>
      </c>
      <c r="G3611" t="s">
        <v>3657</v>
      </c>
      <c r="H3611" t="s">
        <v>51</v>
      </c>
    </row>
    <row r="3612" spans="1:8" x14ac:dyDescent="0.35">
      <c r="A3612" t="s">
        <v>3658</v>
      </c>
      <c r="B3612" t="s">
        <v>44</v>
      </c>
      <c r="C3612" t="s">
        <v>3658</v>
      </c>
      <c r="D3612" t="s">
        <v>44</v>
      </c>
      <c r="E3612" t="s">
        <v>3658</v>
      </c>
      <c r="F3612" t="s">
        <v>44</v>
      </c>
      <c r="G3612" t="s">
        <v>3658</v>
      </c>
      <c r="H3612" t="s">
        <v>44</v>
      </c>
    </row>
    <row r="3613" spans="1:8" x14ac:dyDescent="0.35">
      <c r="A3613" t="s">
        <v>3659</v>
      </c>
      <c r="B3613" t="s">
        <v>51</v>
      </c>
      <c r="C3613" t="s">
        <v>3659</v>
      </c>
      <c r="D3613" t="s">
        <v>51</v>
      </c>
      <c r="E3613" t="s">
        <v>3659</v>
      </c>
      <c r="F3613" t="s">
        <v>51</v>
      </c>
      <c r="G3613" t="s">
        <v>3659</v>
      </c>
      <c r="H3613" t="s">
        <v>51</v>
      </c>
    </row>
    <row r="3614" spans="1:8" x14ac:dyDescent="0.35">
      <c r="A3614" t="s">
        <v>3660</v>
      </c>
      <c r="B3614" t="s">
        <v>47</v>
      </c>
      <c r="C3614" t="s">
        <v>3660</v>
      </c>
      <c r="D3614" t="s">
        <v>47</v>
      </c>
      <c r="E3614" t="s">
        <v>3660</v>
      </c>
      <c r="F3614" t="s">
        <v>47</v>
      </c>
      <c r="G3614" t="s">
        <v>3660</v>
      </c>
      <c r="H3614" t="s">
        <v>47</v>
      </c>
    </row>
    <row r="3615" spans="1:8" x14ac:dyDescent="0.35">
      <c r="A3615" t="s">
        <v>3661</v>
      </c>
      <c r="B3615" t="s">
        <v>47</v>
      </c>
      <c r="C3615" t="s">
        <v>3661</v>
      </c>
      <c r="D3615" t="s">
        <v>47</v>
      </c>
      <c r="E3615" t="s">
        <v>3661</v>
      </c>
      <c r="F3615" t="s">
        <v>47</v>
      </c>
      <c r="G3615" t="s">
        <v>3661</v>
      </c>
      <c r="H3615" t="s">
        <v>47</v>
      </c>
    </row>
    <row r="3616" spans="1:8" x14ac:dyDescent="0.35">
      <c r="A3616" t="s">
        <v>3662</v>
      </c>
      <c r="B3616" t="s">
        <v>51</v>
      </c>
      <c r="C3616" t="s">
        <v>3662</v>
      </c>
      <c r="D3616" t="s">
        <v>51</v>
      </c>
      <c r="E3616" t="s">
        <v>3662</v>
      </c>
      <c r="F3616" t="s">
        <v>51</v>
      </c>
      <c r="G3616" t="s">
        <v>3662</v>
      </c>
      <c r="H3616" t="s">
        <v>51</v>
      </c>
    </row>
    <row r="3617" spans="1:8" x14ac:dyDescent="0.35">
      <c r="A3617" t="s">
        <v>3663</v>
      </c>
      <c r="B3617" t="s">
        <v>44</v>
      </c>
      <c r="C3617" t="s">
        <v>3663</v>
      </c>
      <c r="D3617" t="s">
        <v>44</v>
      </c>
      <c r="E3617" t="s">
        <v>3663</v>
      </c>
      <c r="F3617" t="s">
        <v>44</v>
      </c>
      <c r="G3617" t="s">
        <v>3663</v>
      </c>
      <c r="H3617" t="s">
        <v>44</v>
      </c>
    </row>
    <row r="3618" spans="1:8" x14ac:dyDescent="0.35">
      <c r="A3618" t="s">
        <v>3664</v>
      </c>
      <c r="B3618" t="s">
        <v>44</v>
      </c>
      <c r="C3618" t="s">
        <v>3664</v>
      </c>
      <c r="D3618" t="s">
        <v>44</v>
      </c>
      <c r="E3618" t="s">
        <v>3664</v>
      </c>
      <c r="F3618" t="s">
        <v>44</v>
      </c>
      <c r="G3618" t="s">
        <v>3664</v>
      </c>
      <c r="H3618" t="s">
        <v>44</v>
      </c>
    </row>
    <row r="3619" spans="1:8" x14ac:dyDescent="0.35">
      <c r="A3619" t="s">
        <v>3665</v>
      </c>
      <c r="B3619" t="s">
        <v>51</v>
      </c>
      <c r="C3619" t="s">
        <v>3665</v>
      </c>
      <c r="D3619" t="s">
        <v>51</v>
      </c>
      <c r="E3619" t="s">
        <v>3665</v>
      </c>
      <c r="F3619" t="s">
        <v>51</v>
      </c>
      <c r="G3619" t="s">
        <v>3665</v>
      </c>
      <c r="H3619" t="s">
        <v>51</v>
      </c>
    </row>
    <row r="3620" spans="1:8" x14ac:dyDescent="0.35">
      <c r="A3620" t="s">
        <v>3666</v>
      </c>
      <c r="B3620" t="s">
        <v>47</v>
      </c>
      <c r="C3620" t="s">
        <v>3666</v>
      </c>
      <c r="D3620" t="s">
        <v>47</v>
      </c>
      <c r="E3620" t="s">
        <v>3666</v>
      </c>
      <c r="F3620" t="s">
        <v>47</v>
      </c>
      <c r="G3620" t="s">
        <v>3666</v>
      </c>
      <c r="H3620" t="s">
        <v>47</v>
      </c>
    </row>
    <row r="3621" spans="1:8" x14ac:dyDescent="0.35">
      <c r="A3621" t="s">
        <v>3667</v>
      </c>
      <c r="B3621" t="s">
        <v>51</v>
      </c>
      <c r="C3621" t="s">
        <v>3667</v>
      </c>
      <c r="D3621" t="s">
        <v>51</v>
      </c>
      <c r="E3621" t="s">
        <v>3667</v>
      </c>
      <c r="F3621" t="s">
        <v>51</v>
      </c>
      <c r="G3621" t="s">
        <v>3667</v>
      </c>
      <c r="H3621" t="s">
        <v>51</v>
      </c>
    </row>
    <row r="3622" spans="1:8" x14ac:dyDescent="0.35">
      <c r="A3622" t="s">
        <v>3668</v>
      </c>
      <c r="B3622" t="s">
        <v>44</v>
      </c>
      <c r="C3622" t="s">
        <v>3668</v>
      </c>
      <c r="D3622" t="s">
        <v>44</v>
      </c>
      <c r="E3622" t="s">
        <v>3668</v>
      </c>
      <c r="F3622" t="s">
        <v>44</v>
      </c>
      <c r="G3622" t="s">
        <v>3668</v>
      </c>
      <c r="H3622" t="s">
        <v>44</v>
      </c>
    </row>
    <row r="3623" spans="1:8" x14ac:dyDescent="0.35">
      <c r="A3623" t="s">
        <v>3669</v>
      </c>
      <c r="B3623" t="s">
        <v>51</v>
      </c>
      <c r="C3623" t="s">
        <v>3669</v>
      </c>
      <c r="D3623" t="s">
        <v>51</v>
      </c>
      <c r="E3623" t="s">
        <v>3669</v>
      </c>
      <c r="F3623" t="s">
        <v>51</v>
      </c>
      <c r="G3623" t="s">
        <v>3669</v>
      </c>
      <c r="H3623" t="s">
        <v>51</v>
      </c>
    </row>
    <row r="3624" spans="1:8" x14ac:dyDescent="0.35">
      <c r="A3624" t="s">
        <v>3670</v>
      </c>
      <c r="B3624" t="s">
        <v>47</v>
      </c>
      <c r="C3624" t="s">
        <v>3670</v>
      </c>
      <c r="D3624" t="s">
        <v>47</v>
      </c>
      <c r="E3624" t="s">
        <v>3670</v>
      </c>
      <c r="F3624" t="s">
        <v>47</v>
      </c>
      <c r="G3624" t="s">
        <v>3670</v>
      </c>
      <c r="H3624" t="s">
        <v>47</v>
      </c>
    </row>
    <row r="3625" spans="1:8" x14ac:dyDescent="0.35">
      <c r="A3625" t="s">
        <v>3671</v>
      </c>
      <c r="B3625" t="s">
        <v>53</v>
      </c>
      <c r="C3625" t="s">
        <v>3671</v>
      </c>
      <c r="D3625" t="s">
        <v>53</v>
      </c>
      <c r="E3625" t="s">
        <v>3671</v>
      </c>
      <c r="F3625" t="s">
        <v>53</v>
      </c>
      <c r="G3625" t="s">
        <v>3671</v>
      </c>
      <c r="H3625" t="s">
        <v>53</v>
      </c>
    </row>
    <row r="3626" spans="1:8" x14ac:dyDescent="0.35">
      <c r="A3626" t="s">
        <v>3672</v>
      </c>
      <c r="B3626" t="s">
        <v>51</v>
      </c>
      <c r="C3626" t="s">
        <v>3672</v>
      </c>
      <c r="D3626" t="s">
        <v>51</v>
      </c>
      <c r="E3626" t="s">
        <v>3672</v>
      </c>
      <c r="F3626" t="s">
        <v>51</v>
      </c>
      <c r="G3626" t="s">
        <v>3672</v>
      </c>
      <c r="H3626" t="s">
        <v>51</v>
      </c>
    </row>
    <row r="3627" spans="1:8" x14ac:dyDescent="0.35">
      <c r="A3627" t="s">
        <v>3673</v>
      </c>
      <c r="B3627" t="s">
        <v>47</v>
      </c>
      <c r="C3627" t="s">
        <v>3673</v>
      </c>
      <c r="D3627" t="s">
        <v>47</v>
      </c>
      <c r="E3627" t="s">
        <v>3673</v>
      </c>
      <c r="F3627" t="s">
        <v>47</v>
      </c>
      <c r="G3627" t="s">
        <v>3673</v>
      </c>
      <c r="H3627" t="s">
        <v>47</v>
      </c>
    </row>
    <row r="3628" spans="1:8" x14ac:dyDescent="0.35">
      <c r="A3628" t="s">
        <v>3674</v>
      </c>
      <c r="B3628" t="s">
        <v>47</v>
      </c>
      <c r="C3628" t="s">
        <v>3674</v>
      </c>
      <c r="D3628" t="s">
        <v>47</v>
      </c>
      <c r="E3628" t="s">
        <v>3674</v>
      </c>
      <c r="F3628" t="s">
        <v>47</v>
      </c>
      <c r="G3628" t="s">
        <v>3674</v>
      </c>
      <c r="H3628" t="s">
        <v>47</v>
      </c>
    </row>
    <row r="3629" spans="1:8" x14ac:dyDescent="0.35">
      <c r="A3629" t="s">
        <v>3675</v>
      </c>
      <c r="B3629" t="s">
        <v>44</v>
      </c>
      <c r="C3629" t="s">
        <v>3675</v>
      </c>
      <c r="D3629" t="s">
        <v>44</v>
      </c>
      <c r="E3629" t="s">
        <v>3675</v>
      </c>
      <c r="F3629" t="s">
        <v>44</v>
      </c>
      <c r="G3629" t="s">
        <v>3675</v>
      </c>
      <c r="H3629" t="s">
        <v>44</v>
      </c>
    </row>
    <row r="3630" spans="1:8" x14ac:dyDescent="0.35">
      <c r="A3630" t="s">
        <v>3676</v>
      </c>
      <c r="B3630" t="s">
        <v>51</v>
      </c>
      <c r="C3630" t="s">
        <v>3676</v>
      </c>
      <c r="D3630" t="s">
        <v>51</v>
      </c>
      <c r="E3630" t="s">
        <v>3676</v>
      </c>
      <c r="F3630" t="s">
        <v>51</v>
      </c>
      <c r="G3630" t="s">
        <v>3676</v>
      </c>
      <c r="H3630" t="s">
        <v>51</v>
      </c>
    </row>
    <row r="3631" spans="1:8" x14ac:dyDescent="0.35">
      <c r="A3631" t="s">
        <v>3677</v>
      </c>
      <c r="B3631" t="s">
        <v>53</v>
      </c>
      <c r="C3631" t="s">
        <v>3677</v>
      </c>
      <c r="D3631" t="s">
        <v>53</v>
      </c>
      <c r="E3631" t="s">
        <v>3677</v>
      </c>
      <c r="F3631" t="s">
        <v>53</v>
      </c>
      <c r="G3631" t="s">
        <v>3677</v>
      </c>
      <c r="H3631" t="s">
        <v>53</v>
      </c>
    </row>
    <row r="3632" spans="1:8" x14ac:dyDescent="0.35">
      <c r="A3632" t="s">
        <v>3678</v>
      </c>
      <c r="B3632" t="s">
        <v>47</v>
      </c>
      <c r="C3632" t="s">
        <v>3678</v>
      </c>
      <c r="D3632" t="s">
        <v>47</v>
      </c>
      <c r="E3632" t="s">
        <v>3678</v>
      </c>
      <c r="F3632" t="s">
        <v>47</v>
      </c>
      <c r="G3632" t="s">
        <v>3678</v>
      </c>
      <c r="H3632" t="s">
        <v>47</v>
      </c>
    </row>
    <row r="3633" spans="1:8" x14ac:dyDescent="0.35">
      <c r="A3633" t="s">
        <v>3679</v>
      </c>
      <c r="B3633" t="s">
        <v>47</v>
      </c>
      <c r="C3633" t="s">
        <v>3679</v>
      </c>
      <c r="D3633" t="s">
        <v>47</v>
      </c>
      <c r="E3633" t="s">
        <v>3679</v>
      </c>
      <c r="F3633" t="s">
        <v>47</v>
      </c>
      <c r="G3633" t="s">
        <v>3679</v>
      </c>
      <c r="H3633" t="s">
        <v>47</v>
      </c>
    </row>
    <row r="3634" spans="1:8" x14ac:dyDescent="0.35">
      <c r="A3634" t="s">
        <v>3680</v>
      </c>
      <c r="B3634" t="s">
        <v>51</v>
      </c>
      <c r="C3634" t="s">
        <v>3680</v>
      </c>
      <c r="D3634" t="s">
        <v>51</v>
      </c>
      <c r="E3634" t="s">
        <v>3680</v>
      </c>
      <c r="F3634" t="s">
        <v>51</v>
      </c>
      <c r="G3634" t="s">
        <v>3680</v>
      </c>
      <c r="H3634" t="s">
        <v>51</v>
      </c>
    </row>
    <row r="3635" spans="1:8" x14ac:dyDescent="0.35">
      <c r="A3635" t="s">
        <v>3681</v>
      </c>
      <c r="B3635" t="s">
        <v>51</v>
      </c>
      <c r="C3635" t="s">
        <v>3681</v>
      </c>
      <c r="D3635" t="s">
        <v>51</v>
      </c>
      <c r="E3635" t="s">
        <v>3681</v>
      </c>
      <c r="F3635" t="s">
        <v>51</v>
      </c>
      <c r="G3635" t="s">
        <v>3681</v>
      </c>
      <c r="H3635" t="s">
        <v>51</v>
      </c>
    </row>
    <row r="3636" spans="1:8" x14ac:dyDescent="0.35">
      <c r="A3636" t="s">
        <v>3682</v>
      </c>
      <c r="B3636" t="s">
        <v>44</v>
      </c>
      <c r="C3636" t="s">
        <v>3682</v>
      </c>
      <c r="D3636" t="s">
        <v>44</v>
      </c>
      <c r="E3636" t="s">
        <v>3682</v>
      </c>
      <c r="F3636" t="s">
        <v>44</v>
      </c>
      <c r="G3636" t="s">
        <v>3682</v>
      </c>
      <c r="H3636" t="s">
        <v>44</v>
      </c>
    </row>
    <row r="3637" spans="1:8" x14ac:dyDescent="0.35">
      <c r="A3637" t="s">
        <v>3683</v>
      </c>
      <c r="B3637" t="s">
        <v>51</v>
      </c>
      <c r="C3637" t="s">
        <v>3683</v>
      </c>
      <c r="D3637" t="s">
        <v>51</v>
      </c>
      <c r="E3637" t="s">
        <v>3683</v>
      </c>
      <c r="F3637" t="s">
        <v>51</v>
      </c>
      <c r="G3637" t="s">
        <v>3683</v>
      </c>
      <c r="H3637" t="s">
        <v>51</v>
      </c>
    </row>
    <row r="3638" spans="1:8" x14ac:dyDescent="0.35">
      <c r="A3638" t="s">
        <v>3684</v>
      </c>
      <c r="B3638" t="s">
        <v>44</v>
      </c>
      <c r="C3638" t="s">
        <v>3684</v>
      </c>
      <c r="D3638" t="s">
        <v>44</v>
      </c>
      <c r="E3638" t="s">
        <v>3684</v>
      </c>
      <c r="F3638" t="s">
        <v>44</v>
      </c>
      <c r="G3638" t="s">
        <v>3684</v>
      </c>
      <c r="H3638" t="s">
        <v>44</v>
      </c>
    </row>
    <row r="3639" spans="1:8" x14ac:dyDescent="0.35">
      <c r="A3639" t="s">
        <v>3685</v>
      </c>
      <c r="B3639" t="s">
        <v>44</v>
      </c>
      <c r="C3639" t="s">
        <v>3685</v>
      </c>
      <c r="D3639" t="s">
        <v>44</v>
      </c>
      <c r="E3639" t="s">
        <v>3685</v>
      </c>
      <c r="F3639" t="s">
        <v>44</v>
      </c>
      <c r="G3639" t="s">
        <v>3685</v>
      </c>
      <c r="H3639" t="s">
        <v>44</v>
      </c>
    </row>
    <row r="3640" spans="1:8" x14ac:dyDescent="0.35">
      <c r="A3640" t="s">
        <v>3686</v>
      </c>
      <c r="B3640" t="s">
        <v>47</v>
      </c>
      <c r="C3640" t="s">
        <v>3686</v>
      </c>
      <c r="D3640" t="s">
        <v>47</v>
      </c>
      <c r="E3640" t="s">
        <v>3686</v>
      </c>
      <c r="F3640" t="s">
        <v>47</v>
      </c>
      <c r="G3640" t="s">
        <v>3686</v>
      </c>
      <c r="H3640" t="s">
        <v>47</v>
      </c>
    </row>
    <row r="3641" spans="1:8" x14ac:dyDescent="0.35">
      <c r="A3641" t="s">
        <v>3687</v>
      </c>
      <c r="B3641" t="s">
        <v>51</v>
      </c>
      <c r="C3641" t="s">
        <v>3687</v>
      </c>
      <c r="D3641" t="s">
        <v>51</v>
      </c>
      <c r="E3641" t="s">
        <v>3687</v>
      </c>
      <c r="F3641" t="s">
        <v>51</v>
      </c>
      <c r="G3641" t="s">
        <v>3687</v>
      </c>
      <c r="H3641" t="s">
        <v>51</v>
      </c>
    </row>
    <row r="3642" spans="1:8" x14ac:dyDescent="0.35">
      <c r="A3642" t="s">
        <v>3688</v>
      </c>
      <c r="B3642" t="s">
        <v>44</v>
      </c>
      <c r="C3642" t="s">
        <v>3688</v>
      </c>
      <c r="D3642" t="s">
        <v>44</v>
      </c>
      <c r="E3642" t="s">
        <v>3688</v>
      </c>
      <c r="F3642" t="s">
        <v>44</v>
      </c>
      <c r="G3642" t="s">
        <v>3688</v>
      </c>
      <c r="H3642" t="s">
        <v>44</v>
      </c>
    </row>
    <row r="3643" spans="1:8" x14ac:dyDescent="0.35">
      <c r="A3643" t="s">
        <v>3689</v>
      </c>
      <c r="B3643" t="s">
        <v>47</v>
      </c>
      <c r="C3643" t="s">
        <v>3689</v>
      </c>
      <c r="D3643" t="s">
        <v>47</v>
      </c>
      <c r="E3643" t="s">
        <v>3689</v>
      </c>
      <c r="F3643" t="s">
        <v>47</v>
      </c>
      <c r="G3643" t="s">
        <v>3689</v>
      </c>
      <c r="H3643" t="s">
        <v>47</v>
      </c>
    </row>
    <row r="3644" spans="1:8" x14ac:dyDescent="0.35">
      <c r="A3644" t="s">
        <v>3690</v>
      </c>
      <c r="B3644" t="s">
        <v>47</v>
      </c>
      <c r="C3644" t="s">
        <v>3690</v>
      </c>
      <c r="D3644" t="s">
        <v>47</v>
      </c>
      <c r="E3644" t="s">
        <v>3690</v>
      </c>
      <c r="F3644" t="s">
        <v>47</v>
      </c>
      <c r="G3644" t="s">
        <v>3690</v>
      </c>
      <c r="H3644" t="s">
        <v>47</v>
      </c>
    </row>
    <row r="3645" spans="1:8" x14ac:dyDescent="0.35">
      <c r="A3645" t="s">
        <v>3691</v>
      </c>
      <c r="B3645" t="s">
        <v>51</v>
      </c>
      <c r="C3645" t="s">
        <v>3691</v>
      </c>
      <c r="D3645" t="s">
        <v>51</v>
      </c>
      <c r="E3645" t="s">
        <v>3691</v>
      </c>
      <c r="F3645" t="s">
        <v>51</v>
      </c>
      <c r="G3645" t="s">
        <v>3691</v>
      </c>
      <c r="H3645" t="s">
        <v>51</v>
      </c>
    </row>
    <row r="3646" spans="1:8" x14ac:dyDescent="0.35">
      <c r="A3646" t="s">
        <v>3692</v>
      </c>
      <c r="B3646" t="s">
        <v>53</v>
      </c>
      <c r="C3646" t="s">
        <v>3692</v>
      </c>
      <c r="D3646" t="s">
        <v>53</v>
      </c>
      <c r="E3646" t="s">
        <v>3692</v>
      </c>
      <c r="F3646" t="s">
        <v>53</v>
      </c>
      <c r="G3646" t="s">
        <v>3692</v>
      </c>
      <c r="H3646" t="s">
        <v>53</v>
      </c>
    </row>
    <row r="3647" spans="1:8" x14ac:dyDescent="0.35">
      <c r="A3647" t="s">
        <v>3693</v>
      </c>
      <c r="B3647" t="s">
        <v>51</v>
      </c>
      <c r="C3647" t="s">
        <v>3693</v>
      </c>
      <c r="D3647" t="s">
        <v>51</v>
      </c>
      <c r="E3647" t="s">
        <v>3693</v>
      </c>
      <c r="F3647" t="s">
        <v>51</v>
      </c>
      <c r="G3647" t="s">
        <v>3693</v>
      </c>
      <c r="H3647" t="s">
        <v>51</v>
      </c>
    </row>
    <row r="3648" spans="1:8" x14ac:dyDescent="0.35">
      <c r="A3648" t="s">
        <v>3694</v>
      </c>
      <c r="B3648" t="s">
        <v>44</v>
      </c>
      <c r="C3648" t="s">
        <v>3694</v>
      </c>
      <c r="D3648" t="s">
        <v>44</v>
      </c>
      <c r="E3648" t="s">
        <v>3694</v>
      </c>
      <c r="F3648" t="s">
        <v>44</v>
      </c>
      <c r="G3648" t="s">
        <v>3694</v>
      </c>
      <c r="H3648" t="s">
        <v>44</v>
      </c>
    </row>
    <row r="3649" spans="1:8" x14ac:dyDescent="0.35">
      <c r="A3649" t="s">
        <v>3695</v>
      </c>
      <c r="B3649" t="s">
        <v>44</v>
      </c>
      <c r="C3649" t="s">
        <v>3695</v>
      </c>
      <c r="D3649" t="s">
        <v>44</v>
      </c>
      <c r="E3649" t="s">
        <v>3695</v>
      </c>
      <c r="F3649" t="s">
        <v>44</v>
      </c>
      <c r="G3649" t="s">
        <v>3695</v>
      </c>
      <c r="H3649" t="s">
        <v>44</v>
      </c>
    </row>
    <row r="3650" spans="1:8" x14ac:dyDescent="0.35">
      <c r="A3650" t="s">
        <v>3696</v>
      </c>
      <c r="B3650" t="s">
        <v>51</v>
      </c>
      <c r="C3650" t="s">
        <v>3696</v>
      </c>
      <c r="D3650" t="s">
        <v>51</v>
      </c>
      <c r="E3650" t="s">
        <v>3696</v>
      </c>
      <c r="F3650" t="s">
        <v>51</v>
      </c>
      <c r="G3650" t="s">
        <v>3696</v>
      </c>
      <c r="H3650" t="s">
        <v>51</v>
      </c>
    </row>
    <row r="3651" spans="1:8" x14ac:dyDescent="0.35">
      <c r="A3651" t="s">
        <v>3697</v>
      </c>
      <c r="B3651" t="s">
        <v>47</v>
      </c>
      <c r="C3651" t="s">
        <v>3697</v>
      </c>
      <c r="D3651" t="s">
        <v>47</v>
      </c>
      <c r="E3651" t="s">
        <v>3697</v>
      </c>
      <c r="F3651" t="s">
        <v>47</v>
      </c>
      <c r="G3651" t="s">
        <v>3697</v>
      </c>
      <c r="H3651" t="s">
        <v>47</v>
      </c>
    </row>
    <row r="3652" spans="1:8" x14ac:dyDescent="0.35">
      <c r="A3652" t="s">
        <v>3698</v>
      </c>
      <c r="B3652" t="s">
        <v>47</v>
      </c>
      <c r="C3652" t="s">
        <v>3698</v>
      </c>
      <c r="D3652" t="s">
        <v>47</v>
      </c>
      <c r="E3652" t="s">
        <v>3698</v>
      </c>
      <c r="F3652" t="s">
        <v>47</v>
      </c>
      <c r="G3652" t="s">
        <v>3698</v>
      </c>
      <c r="H3652" t="s">
        <v>47</v>
      </c>
    </row>
    <row r="3653" spans="1:8" x14ac:dyDescent="0.35">
      <c r="A3653" t="s">
        <v>3699</v>
      </c>
      <c r="B3653" t="s">
        <v>53</v>
      </c>
      <c r="C3653" t="s">
        <v>3699</v>
      </c>
      <c r="D3653" t="s">
        <v>53</v>
      </c>
      <c r="E3653" t="s">
        <v>3699</v>
      </c>
      <c r="F3653" t="s">
        <v>53</v>
      </c>
      <c r="G3653" t="s">
        <v>3699</v>
      </c>
      <c r="H3653" t="s">
        <v>53</v>
      </c>
    </row>
    <row r="3654" spans="1:8" x14ac:dyDescent="0.35">
      <c r="A3654" t="s">
        <v>3700</v>
      </c>
      <c r="B3654" t="s">
        <v>53</v>
      </c>
      <c r="C3654" t="s">
        <v>3700</v>
      </c>
      <c r="D3654" t="s">
        <v>53</v>
      </c>
      <c r="E3654" t="s">
        <v>3700</v>
      </c>
      <c r="F3654" t="s">
        <v>53</v>
      </c>
      <c r="G3654" t="s">
        <v>3700</v>
      </c>
      <c r="H3654" t="s">
        <v>53</v>
      </c>
    </row>
    <row r="3655" spans="1:8" x14ac:dyDescent="0.35">
      <c r="A3655" t="s">
        <v>3701</v>
      </c>
      <c r="B3655" t="s">
        <v>44</v>
      </c>
      <c r="C3655" t="s">
        <v>3701</v>
      </c>
      <c r="D3655" t="s">
        <v>44</v>
      </c>
      <c r="E3655" t="s">
        <v>3701</v>
      </c>
      <c r="F3655" t="s">
        <v>44</v>
      </c>
      <c r="G3655" t="s">
        <v>3701</v>
      </c>
      <c r="H3655" t="s">
        <v>44</v>
      </c>
    </row>
    <row r="3656" spans="1:8" x14ac:dyDescent="0.35">
      <c r="A3656" t="s">
        <v>3702</v>
      </c>
      <c r="B3656" t="s">
        <v>51</v>
      </c>
      <c r="C3656" t="s">
        <v>3702</v>
      </c>
      <c r="D3656" t="s">
        <v>51</v>
      </c>
      <c r="E3656" t="s">
        <v>3702</v>
      </c>
      <c r="F3656" t="s">
        <v>51</v>
      </c>
      <c r="G3656" t="s">
        <v>3702</v>
      </c>
      <c r="H3656" t="s">
        <v>51</v>
      </c>
    </row>
    <row r="3657" spans="1:8" x14ac:dyDescent="0.35">
      <c r="A3657" t="s">
        <v>3703</v>
      </c>
      <c r="B3657" t="s">
        <v>47</v>
      </c>
      <c r="C3657" t="s">
        <v>3703</v>
      </c>
      <c r="D3657" t="s">
        <v>47</v>
      </c>
      <c r="E3657" t="s">
        <v>3703</v>
      </c>
      <c r="F3657" t="s">
        <v>47</v>
      </c>
      <c r="G3657" t="s">
        <v>3703</v>
      </c>
      <c r="H3657" t="s">
        <v>47</v>
      </c>
    </row>
    <row r="3658" spans="1:8" x14ac:dyDescent="0.35">
      <c r="A3658" t="s">
        <v>3704</v>
      </c>
      <c r="B3658" t="s">
        <v>47</v>
      </c>
      <c r="C3658" t="s">
        <v>3704</v>
      </c>
      <c r="D3658" t="s">
        <v>47</v>
      </c>
      <c r="E3658" t="s">
        <v>3704</v>
      </c>
      <c r="F3658" t="s">
        <v>47</v>
      </c>
      <c r="G3658" t="s">
        <v>3704</v>
      </c>
      <c r="H3658" t="s">
        <v>47</v>
      </c>
    </row>
    <row r="3659" spans="1:8" x14ac:dyDescent="0.35">
      <c r="A3659" t="s">
        <v>3705</v>
      </c>
      <c r="B3659" t="s">
        <v>47</v>
      </c>
      <c r="C3659" t="s">
        <v>3705</v>
      </c>
      <c r="D3659" t="s">
        <v>47</v>
      </c>
      <c r="E3659" t="s">
        <v>3705</v>
      </c>
      <c r="F3659" t="s">
        <v>47</v>
      </c>
      <c r="G3659" t="s">
        <v>3705</v>
      </c>
      <c r="H3659" t="s">
        <v>47</v>
      </c>
    </row>
    <row r="3660" spans="1:8" x14ac:dyDescent="0.35">
      <c r="A3660" t="s">
        <v>3706</v>
      </c>
      <c r="B3660" t="s">
        <v>44</v>
      </c>
      <c r="C3660" t="s">
        <v>3706</v>
      </c>
      <c r="D3660" t="s">
        <v>44</v>
      </c>
      <c r="E3660" t="s">
        <v>3706</v>
      </c>
      <c r="F3660" t="s">
        <v>44</v>
      </c>
      <c r="G3660" t="s">
        <v>3706</v>
      </c>
      <c r="H3660" t="s">
        <v>44</v>
      </c>
    </row>
    <row r="3661" spans="1:8" x14ac:dyDescent="0.35">
      <c r="A3661" t="s">
        <v>3707</v>
      </c>
      <c r="B3661" t="s">
        <v>47</v>
      </c>
      <c r="C3661" t="s">
        <v>3707</v>
      </c>
      <c r="D3661" t="s">
        <v>47</v>
      </c>
      <c r="E3661" t="s">
        <v>3707</v>
      </c>
      <c r="F3661" t="s">
        <v>47</v>
      </c>
      <c r="G3661" t="s">
        <v>3707</v>
      </c>
      <c r="H3661" t="s">
        <v>47</v>
      </c>
    </row>
    <row r="3662" spans="1:8" x14ac:dyDescent="0.35">
      <c r="A3662" t="s">
        <v>3708</v>
      </c>
      <c r="B3662" t="s">
        <v>44</v>
      </c>
      <c r="C3662" t="s">
        <v>3708</v>
      </c>
      <c r="D3662" t="s">
        <v>44</v>
      </c>
      <c r="E3662" t="s">
        <v>3708</v>
      </c>
      <c r="F3662" t="s">
        <v>44</v>
      </c>
      <c r="G3662" t="s">
        <v>3708</v>
      </c>
      <c r="H3662" t="s">
        <v>44</v>
      </c>
    </row>
    <row r="3663" spans="1:8" x14ac:dyDescent="0.35">
      <c r="A3663" t="s">
        <v>3709</v>
      </c>
      <c r="B3663" t="s">
        <v>51</v>
      </c>
      <c r="C3663" t="s">
        <v>3709</v>
      </c>
      <c r="D3663" t="s">
        <v>51</v>
      </c>
      <c r="E3663" t="s">
        <v>3709</v>
      </c>
      <c r="F3663" t="s">
        <v>51</v>
      </c>
      <c r="G3663" t="s">
        <v>3709</v>
      </c>
      <c r="H3663" t="s">
        <v>51</v>
      </c>
    </row>
    <row r="3664" spans="1:8" x14ac:dyDescent="0.35">
      <c r="A3664" t="s">
        <v>3710</v>
      </c>
      <c r="B3664" t="s">
        <v>47</v>
      </c>
      <c r="C3664" t="s">
        <v>3710</v>
      </c>
      <c r="D3664" t="s">
        <v>47</v>
      </c>
      <c r="E3664" t="s">
        <v>3710</v>
      </c>
      <c r="F3664" t="s">
        <v>47</v>
      </c>
      <c r="G3664" t="s">
        <v>3710</v>
      </c>
      <c r="H3664" t="s">
        <v>47</v>
      </c>
    </row>
    <row r="3665" spans="1:8" x14ac:dyDescent="0.35">
      <c r="A3665" t="s">
        <v>3711</v>
      </c>
      <c r="B3665" t="s">
        <v>47</v>
      </c>
      <c r="C3665" t="s">
        <v>3711</v>
      </c>
      <c r="D3665" t="s">
        <v>47</v>
      </c>
      <c r="E3665" t="s">
        <v>3711</v>
      </c>
      <c r="F3665" t="s">
        <v>47</v>
      </c>
      <c r="G3665" t="s">
        <v>3711</v>
      </c>
      <c r="H3665" t="s">
        <v>47</v>
      </c>
    </row>
    <row r="3666" spans="1:8" x14ac:dyDescent="0.35">
      <c r="A3666" t="s">
        <v>3712</v>
      </c>
      <c r="B3666" t="s">
        <v>44</v>
      </c>
      <c r="C3666" t="s">
        <v>3712</v>
      </c>
      <c r="D3666" t="s">
        <v>44</v>
      </c>
      <c r="E3666" t="s">
        <v>3712</v>
      </c>
      <c r="F3666" t="s">
        <v>44</v>
      </c>
      <c r="G3666" t="s">
        <v>3712</v>
      </c>
      <c r="H3666" t="s">
        <v>44</v>
      </c>
    </row>
    <row r="3667" spans="1:8" x14ac:dyDescent="0.35">
      <c r="A3667" t="s">
        <v>3713</v>
      </c>
      <c r="B3667" t="s">
        <v>53</v>
      </c>
      <c r="C3667" t="s">
        <v>3713</v>
      </c>
      <c r="D3667" t="s">
        <v>53</v>
      </c>
      <c r="E3667" t="s">
        <v>3713</v>
      </c>
      <c r="F3667" t="s">
        <v>53</v>
      </c>
      <c r="G3667" t="s">
        <v>3713</v>
      </c>
      <c r="H3667" t="s">
        <v>53</v>
      </c>
    </row>
    <row r="3668" spans="1:8" x14ac:dyDescent="0.35">
      <c r="A3668" t="s">
        <v>3714</v>
      </c>
      <c r="B3668" t="s">
        <v>57</v>
      </c>
      <c r="C3668" t="s">
        <v>3714</v>
      </c>
      <c r="D3668" t="s">
        <v>57</v>
      </c>
      <c r="E3668" t="s">
        <v>3714</v>
      </c>
      <c r="F3668" t="s">
        <v>57</v>
      </c>
      <c r="G3668" t="s">
        <v>3714</v>
      </c>
      <c r="H3668" t="s">
        <v>57</v>
      </c>
    </row>
    <row r="3669" spans="1:8" x14ac:dyDescent="0.35">
      <c r="A3669" t="s">
        <v>3715</v>
      </c>
      <c r="B3669" t="s">
        <v>44</v>
      </c>
      <c r="C3669" t="s">
        <v>3715</v>
      </c>
      <c r="D3669" t="s">
        <v>44</v>
      </c>
      <c r="E3669" t="s">
        <v>3715</v>
      </c>
      <c r="F3669" t="s">
        <v>44</v>
      </c>
      <c r="G3669" t="s">
        <v>3715</v>
      </c>
      <c r="H3669" t="s">
        <v>44</v>
      </c>
    </row>
    <row r="3670" spans="1:8" x14ac:dyDescent="0.35">
      <c r="A3670" t="s">
        <v>3716</v>
      </c>
      <c r="B3670" t="s">
        <v>53</v>
      </c>
      <c r="C3670" t="s">
        <v>3716</v>
      </c>
      <c r="D3670" t="s">
        <v>53</v>
      </c>
      <c r="E3670" t="s">
        <v>3716</v>
      </c>
      <c r="F3670" t="s">
        <v>53</v>
      </c>
      <c r="G3670" t="s">
        <v>3716</v>
      </c>
      <c r="H3670" t="s">
        <v>53</v>
      </c>
    </row>
    <row r="3671" spans="1:8" x14ac:dyDescent="0.35">
      <c r="A3671" t="s">
        <v>3717</v>
      </c>
      <c r="B3671" t="s">
        <v>44</v>
      </c>
      <c r="C3671" t="s">
        <v>3717</v>
      </c>
      <c r="D3671" t="s">
        <v>44</v>
      </c>
      <c r="E3671" t="s">
        <v>3717</v>
      </c>
      <c r="F3671" t="s">
        <v>44</v>
      </c>
      <c r="G3671" t="s">
        <v>3717</v>
      </c>
      <c r="H3671" t="s">
        <v>44</v>
      </c>
    </row>
    <row r="3672" spans="1:8" x14ac:dyDescent="0.35">
      <c r="A3672" t="s">
        <v>3718</v>
      </c>
      <c r="B3672" t="s">
        <v>44</v>
      </c>
      <c r="C3672" t="s">
        <v>3718</v>
      </c>
      <c r="D3672" t="s">
        <v>44</v>
      </c>
      <c r="E3672" t="s">
        <v>3718</v>
      </c>
      <c r="F3672" t="s">
        <v>44</v>
      </c>
      <c r="G3672" t="s">
        <v>3718</v>
      </c>
      <c r="H3672" t="s">
        <v>44</v>
      </c>
    </row>
    <row r="3673" spans="1:8" x14ac:dyDescent="0.35">
      <c r="A3673" t="s">
        <v>3719</v>
      </c>
      <c r="B3673" t="s">
        <v>51</v>
      </c>
      <c r="C3673" t="s">
        <v>3719</v>
      </c>
      <c r="D3673" t="s">
        <v>51</v>
      </c>
      <c r="E3673" t="s">
        <v>3719</v>
      </c>
      <c r="F3673" t="s">
        <v>51</v>
      </c>
      <c r="G3673" t="s">
        <v>3719</v>
      </c>
      <c r="H3673" t="s">
        <v>51</v>
      </c>
    </row>
    <row r="3674" spans="1:8" x14ac:dyDescent="0.35">
      <c r="A3674" t="s">
        <v>3720</v>
      </c>
      <c r="B3674" t="s">
        <v>47</v>
      </c>
      <c r="C3674" t="s">
        <v>3720</v>
      </c>
      <c r="D3674" t="s">
        <v>47</v>
      </c>
      <c r="E3674" t="s">
        <v>3720</v>
      </c>
      <c r="F3674" t="s">
        <v>47</v>
      </c>
      <c r="G3674" t="s">
        <v>3720</v>
      </c>
      <c r="H3674" t="s">
        <v>47</v>
      </c>
    </row>
    <row r="3675" spans="1:8" x14ac:dyDescent="0.35">
      <c r="A3675" t="s">
        <v>3721</v>
      </c>
      <c r="B3675" t="s">
        <v>47</v>
      </c>
      <c r="C3675" t="s">
        <v>3721</v>
      </c>
      <c r="D3675" t="s">
        <v>47</v>
      </c>
      <c r="E3675" t="s">
        <v>3721</v>
      </c>
      <c r="F3675" t="s">
        <v>47</v>
      </c>
      <c r="G3675" t="s">
        <v>3721</v>
      </c>
      <c r="H3675" t="s">
        <v>47</v>
      </c>
    </row>
    <row r="3676" spans="1:8" x14ac:dyDescent="0.35">
      <c r="A3676" t="s">
        <v>3722</v>
      </c>
      <c r="B3676" t="s">
        <v>44</v>
      </c>
      <c r="C3676" t="s">
        <v>3722</v>
      </c>
      <c r="D3676" t="s">
        <v>44</v>
      </c>
      <c r="E3676" t="s">
        <v>3722</v>
      </c>
      <c r="F3676" t="s">
        <v>44</v>
      </c>
      <c r="G3676" t="s">
        <v>3722</v>
      </c>
      <c r="H3676" t="s">
        <v>44</v>
      </c>
    </row>
    <row r="3677" spans="1:8" x14ac:dyDescent="0.35">
      <c r="A3677" t="s">
        <v>3723</v>
      </c>
      <c r="B3677" t="s">
        <v>53</v>
      </c>
      <c r="C3677" t="s">
        <v>3723</v>
      </c>
      <c r="D3677" t="s">
        <v>53</v>
      </c>
      <c r="E3677" t="s">
        <v>3723</v>
      </c>
      <c r="F3677" t="s">
        <v>53</v>
      </c>
      <c r="G3677" t="s">
        <v>3723</v>
      </c>
      <c r="H3677" t="s">
        <v>53</v>
      </c>
    </row>
    <row r="3678" spans="1:8" x14ac:dyDescent="0.35">
      <c r="A3678" t="s">
        <v>3724</v>
      </c>
      <c r="B3678" t="s">
        <v>51</v>
      </c>
      <c r="C3678" t="s">
        <v>3724</v>
      </c>
      <c r="D3678" t="s">
        <v>51</v>
      </c>
      <c r="E3678" t="s">
        <v>3724</v>
      </c>
      <c r="F3678" t="s">
        <v>51</v>
      </c>
      <c r="G3678" t="s">
        <v>3724</v>
      </c>
      <c r="H3678" t="s">
        <v>51</v>
      </c>
    </row>
    <row r="3679" spans="1:8" x14ac:dyDescent="0.35">
      <c r="A3679" t="s">
        <v>3725</v>
      </c>
      <c r="B3679" t="s">
        <v>47</v>
      </c>
      <c r="C3679" t="s">
        <v>3725</v>
      </c>
      <c r="D3679" t="s">
        <v>47</v>
      </c>
      <c r="E3679" t="s">
        <v>3725</v>
      </c>
      <c r="F3679" t="s">
        <v>47</v>
      </c>
      <c r="G3679" t="s">
        <v>3725</v>
      </c>
      <c r="H3679" t="s">
        <v>47</v>
      </c>
    </row>
    <row r="3680" spans="1:8" x14ac:dyDescent="0.35">
      <c r="A3680" t="s">
        <v>3726</v>
      </c>
      <c r="B3680" t="s">
        <v>44</v>
      </c>
      <c r="C3680" t="s">
        <v>3726</v>
      </c>
      <c r="D3680" t="s">
        <v>44</v>
      </c>
      <c r="E3680" t="s">
        <v>3726</v>
      </c>
      <c r="F3680" t="s">
        <v>44</v>
      </c>
      <c r="G3680" t="s">
        <v>3726</v>
      </c>
      <c r="H3680" t="s">
        <v>44</v>
      </c>
    </row>
    <row r="3681" spans="1:8" x14ac:dyDescent="0.35">
      <c r="A3681" t="s">
        <v>3727</v>
      </c>
      <c r="B3681" t="s">
        <v>51</v>
      </c>
      <c r="C3681" t="s">
        <v>3727</v>
      </c>
      <c r="D3681" t="s">
        <v>51</v>
      </c>
      <c r="E3681" t="s">
        <v>3727</v>
      </c>
      <c r="F3681" t="s">
        <v>51</v>
      </c>
      <c r="G3681" t="s">
        <v>3727</v>
      </c>
      <c r="H3681" t="s">
        <v>51</v>
      </c>
    </row>
    <row r="3682" spans="1:8" x14ac:dyDescent="0.35">
      <c r="A3682" t="s">
        <v>3728</v>
      </c>
      <c r="B3682" t="s">
        <v>51</v>
      </c>
      <c r="C3682" t="s">
        <v>3728</v>
      </c>
      <c r="D3682" t="s">
        <v>51</v>
      </c>
      <c r="E3682" t="s">
        <v>3728</v>
      </c>
      <c r="F3682" t="s">
        <v>51</v>
      </c>
      <c r="G3682" t="s">
        <v>3728</v>
      </c>
      <c r="H3682" t="s">
        <v>51</v>
      </c>
    </row>
    <row r="3683" spans="1:8" x14ac:dyDescent="0.35">
      <c r="A3683" t="s">
        <v>3729</v>
      </c>
      <c r="B3683" t="s">
        <v>51</v>
      </c>
      <c r="C3683" t="s">
        <v>3729</v>
      </c>
      <c r="D3683" t="s">
        <v>51</v>
      </c>
      <c r="E3683" t="s">
        <v>3729</v>
      </c>
      <c r="F3683" t="s">
        <v>51</v>
      </c>
      <c r="G3683" t="s">
        <v>3729</v>
      </c>
      <c r="H3683" t="s">
        <v>51</v>
      </c>
    </row>
    <row r="3684" spans="1:8" x14ac:dyDescent="0.35">
      <c r="A3684" t="s">
        <v>3730</v>
      </c>
      <c r="B3684" t="s">
        <v>47</v>
      </c>
      <c r="C3684" t="s">
        <v>3730</v>
      </c>
      <c r="D3684" t="s">
        <v>47</v>
      </c>
      <c r="E3684" t="s">
        <v>3730</v>
      </c>
      <c r="F3684" t="s">
        <v>47</v>
      </c>
      <c r="G3684" t="s">
        <v>3730</v>
      </c>
      <c r="H3684" t="s">
        <v>47</v>
      </c>
    </row>
    <row r="3685" spans="1:8" x14ac:dyDescent="0.35">
      <c r="A3685" t="s">
        <v>3731</v>
      </c>
      <c r="B3685" t="s">
        <v>53</v>
      </c>
      <c r="C3685" t="s">
        <v>3731</v>
      </c>
      <c r="D3685" t="s">
        <v>53</v>
      </c>
      <c r="E3685" t="s">
        <v>3731</v>
      </c>
      <c r="F3685" t="s">
        <v>53</v>
      </c>
      <c r="G3685" t="s">
        <v>3731</v>
      </c>
      <c r="H3685" t="s">
        <v>53</v>
      </c>
    </row>
    <row r="3686" spans="1:8" x14ac:dyDescent="0.35">
      <c r="A3686" t="s">
        <v>3732</v>
      </c>
      <c r="B3686" t="s">
        <v>51</v>
      </c>
      <c r="C3686" t="s">
        <v>3732</v>
      </c>
      <c r="D3686" t="s">
        <v>51</v>
      </c>
      <c r="E3686" t="s">
        <v>3732</v>
      </c>
      <c r="F3686" t="s">
        <v>51</v>
      </c>
      <c r="G3686" t="s">
        <v>3732</v>
      </c>
      <c r="H3686" t="s">
        <v>51</v>
      </c>
    </row>
    <row r="3687" spans="1:8" x14ac:dyDescent="0.35">
      <c r="A3687" t="s">
        <v>3733</v>
      </c>
      <c r="B3687" t="s">
        <v>53</v>
      </c>
      <c r="C3687" t="s">
        <v>3733</v>
      </c>
      <c r="D3687" t="s">
        <v>53</v>
      </c>
      <c r="E3687" t="s">
        <v>3733</v>
      </c>
      <c r="F3687" t="s">
        <v>53</v>
      </c>
      <c r="G3687" t="s">
        <v>3733</v>
      </c>
      <c r="H3687" t="s">
        <v>53</v>
      </c>
    </row>
    <row r="3688" spans="1:8" x14ac:dyDescent="0.35">
      <c r="A3688" t="s">
        <v>3734</v>
      </c>
      <c r="B3688" t="s">
        <v>51</v>
      </c>
      <c r="C3688" t="s">
        <v>3734</v>
      </c>
      <c r="D3688" t="s">
        <v>51</v>
      </c>
      <c r="E3688" t="s">
        <v>3734</v>
      </c>
      <c r="F3688" t="s">
        <v>51</v>
      </c>
      <c r="G3688" t="s">
        <v>3734</v>
      </c>
      <c r="H3688" t="s">
        <v>51</v>
      </c>
    </row>
    <row r="3689" spans="1:8" x14ac:dyDescent="0.35">
      <c r="A3689" t="s">
        <v>3735</v>
      </c>
      <c r="B3689" t="s">
        <v>47</v>
      </c>
      <c r="C3689" t="s">
        <v>3735</v>
      </c>
      <c r="D3689" t="s">
        <v>47</v>
      </c>
      <c r="E3689" t="s">
        <v>3735</v>
      </c>
      <c r="F3689" t="s">
        <v>47</v>
      </c>
      <c r="G3689" t="s">
        <v>3735</v>
      </c>
      <c r="H3689" t="s">
        <v>47</v>
      </c>
    </row>
    <row r="3690" spans="1:8" x14ac:dyDescent="0.35">
      <c r="A3690" t="s">
        <v>3736</v>
      </c>
      <c r="B3690" t="s">
        <v>44</v>
      </c>
      <c r="C3690" t="s">
        <v>3736</v>
      </c>
      <c r="D3690" t="s">
        <v>44</v>
      </c>
      <c r="E3690" t="s">
        <v>3736</v>
      </c>
      <c r="F3690" t="s">
        <v>44</v>
      </c>
      <c r="G3690" t="s">
        <v>3736</v>
      </c>
      <c r="H3690" t="s">
        <v>44</v>
      </c>
    </row>
    <row r="3691" spans="1:8" x14ac:dyDescent="0.35">
      <c r="A3691" t="s">
        <v>3737</v>
      </c>
      <c r="B3691" t="s">
        <v>51</v>
      </c>
      <c r="C3691" t="s">
        <v>3737</v>
      </c>
      <c r="D3691" t="s">
        <v>51</v>
      </c>
      <c r="E3691" t="s">
        <v>3737</v>
      </c>
      <c r="F3691" t="s">
        <v>51</v>
      </c>
      <c r="G3691" t="s">
        <v>3737</v>
      </c>
      <c r="H3691" t="s">
        <v>51</v>
      </c>
    </row>
    <row r="3692" spans="1:8" x14ac:dyDescent="0.35">
      <c r="A3692" t="s">
        <v>3738</v>
      </c>
      <c r="B3692" t="s">
        <v>47</v>
      </c>
      <c r="C3692" t="s">
        <v>3738</v>
      </c>
      <c r="D3692" t="s">
        <v>47</v>
      </c>
      <c r="E3692" t="s">
        <v>3738</v>
      </c>
      <c r="F3692" t="s">
        <v>47</v>
      </c>
      <c r="G3692" t="s">
        <v>3738</v>
      </c>
      <c r="H3692" t="s">
        <v>47</v>
      </c>
    </row>
    <row r="3693" spans="1:8" x14ac:dyDescent="0.35">
      <c r="A3693" t="s">
        <v>3739</v>
      </c>
      <c r="B3693" t="s">
        <v>51</v>
      </c>
      <c r="C3693" t="s">
        <v>3739</v>
      </c>
      <c r="D3693" t="s">
        <v>51</v>
      </c>
      <c r="E3693" t="s">
        <v>3739</v>
      </c>
      <c r="F3693" t="s">
        <v>51</v>
      </c>
      <c r="G3693" t="s">
        <v>3739</v>
      </c>
      <c r="H3693" t="s">
        <v>51</v>
      </c>
    </row>
    <row r="3694" spans="1:8" x14ac:dyDescent="0.35">
      <c r="A3694" t="s">
        <v>3740</v>
      </c>
      <c r="B3694" t="s">
        <v>44</v>
      </c>
      <c r="C3694" t="s">
        <v>3740</v>
      </c>
      <c r="D3694" t="s">
        <v>44</v>
      </c>
      <c r="E3694" t="s">
        <v>3740</v>
      </c>
      <c r="F3694" t="s">
        <v>44</v>
      </c>
      <c r="G3694" t="s">
        <v>3740</v>
      </c>
      <c r="H3694" t="s">
        <v>44</v>
      </c>
    </row>
    <row r="3695" spans="1:8" x14ac:dyDescent="0.35">
      <c r="A3695" t="s">
        <v>3741</v>
      </c>
      <c r="B3695" t="s">
        <v>51</v>
      </c>
      <c r="C3695" t="s">
        <v>3741</v>
      </c>
      <c r="D3695" t="s">
        <v>51</v>
      </c>
      <c r="E3695" t="s">
        <v>3741</v>
      </c>
      <c r="F3695" t="s">
        <v>51</v>
      </c>
      <c r="G3695" t="s">
        <v>3741</v>
      </c>
      <c r="H3695" t="s">
        <v>51</v>
      </c>
    </row>
    <row r="3696" spans="1:8" x14ac:dyDescent="0.35">
      <c r="A3696" t="s">
        <v>3742</v>
      </c>
      <c r="B3696" t="s">
        <v>51</v>
      </c>
      <c r="C3696" t="s">
        <v>3742</v>
      </c>
      <c r="D3696" t="s">
        <v>51</v>
      </c>
      <c r="E3696" t="s">
        <v>3742</v>
      </c>
      <c r="F3696" t="s">
        <v>51</v>
      </c>
      <c r="G3696" t="s">
        <v>3742</v>
      </c>
      <c r="H3696" t="s">
        <v>51</v>
      </c>
    </row>
    <row r="3697" spans="1:8" x14ac:dyDescent="0.35">
      <c r="A3697" t="s">
        <v>3743</v>
      </c>
      <c r="B3697" t="s">
        <v>44</v>
      </c>
      <c r="C3697" t="s">
        <v>3743</v>
      </c>
      <c r="D3697" t="s">
        <v>44</v>
      </c>
      <c r="E3697" t="s">
        <v>3743</v>
      </c>
      <c r="F3697" t="s">
        <v>44</v>
      </c>
      <c r="G3697" t="s">
        <v>3743</v>
      </c>
      <c r="H3697" t="s">
        <v>44</v>
      </c>
    </row>
    <row r="3698" spans="1:8" x14ac:dyDescent="0.35">
      <c r="A3698" t="s">
        <v>3744</v>
      </c>
      <c r="B3698" t="s">
        <v>53</v>
      </c>
      <c r="C3698" t="s">
        <v>3744</v>
      </c>
      <c r="D3698" t="s">
        <v>53</v>
      </c>
      <c r="E3698" t="s">
        <v>3744</v>
      </c>
      <c r="F3698" t="s">
        <v>53</v>
      </c>
      <c r="G3698" t="s">
        <v>3744</v>
      </c>
      <c r="H3698" t="s">
        <v>53</v>
      </c>
    </row>
    <row r="3699" spans="1:8" x14ac:dyDescent="0.35">
      <c r="A3699" t="s">
        <v>3745</v>
      </c>
      <c r="B3699" t="s">
        <v>44</v>
      </c>
      <c r="C3699" t="s">
        <v>3745</v>
      </c>
      <c r="D3699" t="s">
        <v>44</v>
      </c>
      <c r="E3699" t="s">
        <v>3745</v>
      </c>
      <c r="F3699" t="s">
        <v>44</v>
      </c>
      <c r="G3699" t="s">
        <v>3745</v>
      </c>
      <c r="H3699" t="s">
        <v>44</v>
      </c>
    </row>
    <row r="3700" spans="1:8" x14ac:dyDescent="0.35">
      <c r="A3700" t="s">
        <v>3746</v>
      </c>
      <c r="B3700" t="s">
        <v>44</v>
      </c>
      <c r="C3700" t="s">
        <v>3746</v>
      </c>
      <c r="D3700" t="s">
        <v>44</v>
      </c>
      <c r="E3700" t="s">
        <v>3746</v>
      </c>
      <c r="F3700" t="s">
        <v>44</v>
      </c>
      <c r="G3700" t="s">
        <v>3746</v>
      </c>
      <c r="H3700" t="s">
        <v>44</v>
      </c>
    </row>
    <row r="3701" spans="1:8" x14ac:dyDescent="0.35">
      <c r="A3701" t="s">
        <v>3747</v>
      </c>
      <c r="B3701" t="s">
        <v>47</v>
      </c>
      <c r="C3701" t="s">
        <v>3747</v>
      </c>
      <c r="D3701" t="s">
        <v>47</v>
      </c>
      <c r="E3701" t="s">
        <v>3747</v>
      </c>
      <c r="F3701" t="s">
        <v>47</v>
      </c>
      <c r="G3701" t="s">
        <v>3747</v>
      </c>
      <c r="H3701" t="s">
        <v>47</v>
      </c>
    </row>
    <row r="3702" spans="1:8" x14ac:dyDescent="0.35">
      <c r="A3702" t="s">
        <v>3748</v>
      </c>
      <c r="B3702" t="s">
        <v>44</v>
      </c>
      <c r="C3702" t="s">
        <v>3748</v>
      </c>
      <c r="D3702" t="s">
        <v>44</v>
      </c>
      <c r="E3702" t="s">
        <v>3748</v>
      </c>
      <c r="F3702" t="s">
        <v>44</v>
      </c>
      <c r="G3702" t="s">
        <v>3748</v>
      </c>
      <c r="H3702" t="s">
        <v>44</v>
      </c>
    </row>
    <row r="3703" spans="1:8" x14ac:dyDescent="0.35">
      <c r="A3703" t="s">
        <v>3749</v>
      </c>
      <c r="B3703" t="s">
        <v>57</v>
      </c>
      <c r="C3703" t="s">
        <v>3749</v>
      </c>
      <c r="D3703" t="s">
        <v>57</v>
      </c>
      <c r="E3703" t="s">
        <v>3749</v>
      </c>
      <c r="F3703" t="s">
        <v>57</v>
      </c>
      <c r="G3703" t="s">
        <v>3749</v>
      </c>
      <c r="H3703" t="s">
        <v>57</v>
      </c>
    </row>
    <row r="3704" spans="1:8" x14ac:dyDescent="0.35">
      <c r="A3704" t="s">
        <v>3750</v>
      </c>
      <c r="B3704" t="s">
        <v>51</v>
      </c>
      <c r="C3704" t="s">
        <v>3750</v>
      </c>
      <c r="D3704" t="s">
        <v>51</v>
      </c>
      <c r="E3704" t="s">
        <v>3750</v>
      </c>
      <c r="F3704" t="s">
        <v>51</v>
      </c>
      <c r="G3704" t="s">
        <v>3750</v>
      </c>
      <c r="H3704" t="s">
        <v>51</v>
      </c>
    </row>
    <row r="3705" spans="1:8" x14ac:dyDescent="0.35">
      <c r="A3705" t="s">
        <v>3751</v>
      </c>
      <c r="B3705" t="s">
        <v>51</v>
      </c>
      <c r="C3705" t="s">
        <v>3751</v>
      </c>
      <c r="D3705" t="s">
        <v>51</v>
      </c>
      <c r="E3705" t="s">
        <v>3751</v>
      </c>
      <c r="F3705" t="s">
        <v>51</v>
      </c>
      <c r="G3705" t="s">
        <v>3751</v>
      </c>
      <c r="H3705" t="s">
        <v>51</v>
      </c>
    </row>
    <row r="3706" spans="1:8" x14ac:dyDescent="0.35">
      <c r="A3706" t="s">
        <v>3752</v>
      </c>
      <c r="B3706" t="s">
        <v>44</v>
      </c>
      <c r="C3706" t="s">
        <v>3752</v>
      </c>
      <c r="D3706" t="s">
        <v>44</v>
      </c>
      <c r="E3706" t="s">
        <v>3752</v>
      </c>
      <c r="F3706" t="s">
        <v>44</v>
      </c>
      <c r="G3706" t="s">
        <v>3752</v>
      </c>
      <c r="H3706" t="s">
        <v>44</v>
      </c>
    </row>
    <row r="3707" spans="1:8" x14ac:dyDescent="0.35">
      <c r="A3707" t="s">
        <v>3753</v>
      </c>
      <c r="B3707" t="s">
        <v>51</v>
      </c>
      <c r="C3707" t="s">
        <v>3753</v>
      </c>
      <c r="D3707" t="s">
        <v>51</v>
      </c>
      <c r="E3707" t="s">
        <v>3753</v>
      </c>
      <c r="F3707" t="s">
        <v>51</v>
      </c>
      <c r="G3707" t="s">
        <v>3753</v>
      </c>
      <c r="H3707" t="s">
        <v>51</v>
      </c>
    </row>
    <row r="3708" spans="1:8" x14ac:dyDescent="0.35">
      <c r="A3708" t="s">
        <v>3754</v>
      </c>
      <c r="B3708" t="s">
        <v>51</v>
      </c>
      <c r="C3708" t="s">
        <v>3754</v>
      </c>
      <c r="D3708" t="s">
        <v>51</v>
      </c>
      <c r="E3708" t="s">
        <v>3754</v>
      </c>
      <c r="F3708" t="s">
        <v>51</v>
      </c>
      <c r="G3708" t="s">
        <v>3754</v>
      </c>
      <c r="H3708" t="s">
        <v>51</v>
      </c>
    </row>
    <row r="3709" spans="1:8" x14ac:dyDescent="0.35">
      <c r="A3709" t="s">
        <v>3755</v>
      </c>
      <c r="B3709" t="s">
        <v>47</v>
      </c>
      <c r="C3709" t="s">
        <v>3755</v>
      </c>
      <c r="D3709" t="s">
        <v>47</v>
      </c>
      <c r="E3709" t="s">
        <v>3755</v>
      </c>
      <c r="F3709" t="s">
        <v>47</v>
      </c>
      <c r="G3709" t="s">
        <v>3755</v>
      </c>
      <c r="H3709" t="s">
        <v>47</v>
      </c>
    </row>
    <row r="3710" spans="1:8" x14ac:dyDescent="0.35">
      <c r="A3710" t="s">
        <v>3756</v>
      </c>
      <c r="B3710" t="s">
        <v>47</v>
      </c>
      <c r="C3710" t="s">
        <v>3756</v>
      </c>
      <c r="D3710" t="s">
        <v>47</v>
      </c>
      <c r="E3710" t="s">
        <v>3756</v>
      </c>
      <c r="F3710" t="s">
        <v>47</v>
      </c>
      <c r="G3710" t="s">
        <v>3756</v>
      </c>
      <c r="H3710" t="s">
        <v>47</v>
      </c>
    </row>
    <row r="3711" spans="1:8" x14ac:dyDescent="0.35">
      <c r="A3711" t="s">
        <v>3757</v>
      </c>
      <c r="B3711" t="s">
        <v>44</v>
      </c>
      <c r="C3711" t="s">
        <v>3757</v>
      </c>
      <c r="D3711" t="s">
        <v>44</v>
      </c>
      <c r="E3711" t="s">
        <v>3757</v>
      </c>
      <c r="F3711" t="s">
        <v>44</v>
      </c>
      <c r="G3711" t="s">
        <v>3757</v>
      </c>
      <c r="H3711" t="s">
        <v>44</v>
      </c>
    </row>
    <row r="3712" spans="1:8" x14ac:dyDescent="0.35">
      <c r="A3712" t="s">
        <v>3758</v>
      </c>
      <c r="B3712" t="s">
        <v>53</v>
      </c>
      <c r="C3712" t="s">
        <v>3758</v>
      </c>
      <c r="D3712" t="s">
        <v>53</v>
      </c>
      <c r="E3712" t="s">
        <v>3758</v>
      </c>
      <c r="F3712" t="s">
        <v>53</v>
      </c>
      <c r="G3712" t="s">
        <v>3758</v>
      </c>
      <c r="H3712" t="s">
        <v>53</v>
      </c>
    </row>
    <row r="3713" spans="1:8" x14ac:dyDescent="0.35">
      <c r="A3713" t="s">
        <v>3759</v>
      </c>
      <c r="B3713" t="s">
        <v>47</v>
      </c>
      <c r="C3713" t="s">
        <v>3759</v>
      </c>
      <c r="D3713" t="s">
        <v>47</v>
      </c>
      <c r="E3713" t="s">
        <v>3759</v>
      </c>
      <c r="F3713" t="s">
        <v>47</v>
      </c>
      <c r="G3713" t="s">
        <v>3759</v>
      </c>
      <c r="H3713" t="s">
        <v>47</v>
      </c>
    </row>
    <row r="3714" spans="1:8" x14ac:dyDescent="0.35">
      <c r="A3714" t="s">
        <v>3760</v>
      </c>
      <c r="B3714" t="s">
        <v>44</v>
      </c>
      <c r="C3714" t="s">
        <v>3760</v>
      </c>
      <c r="D3714" t="s">
        <v>44</v>
      </c>
      <c r="E3714" t="s">
        <v>3760</v>
      </c>
      <c r="F3714" t="s">
        <v>44</v>
      </c>
      <c r="G3714" t="s">
        <v>3760</v>
      </c>
      <c r="H3714" t="s">
        <v>44</v>
      </c>
    </row>
    <row r="3715" spans="1:8" x14ac:dyDescent="0.35">
      <c r="A3715" t="s">
        <v>3761</v>
      </c>
      <c r="B3715" t="s">
        <v>44</v>
      </c>
      <c r="C3715" t="s">
        <v>3761</v>
      </c>
      <c r="D3715" t="s">
        <v>44</v>
      </c>
      <c r="E3715" t="s">
        <v>3761</v>
      </c>
      <c r="F3715" t="s">
        <v>44</v>
      </c>
      <c r="G3715" t="s">
        <v>3761</v>
      </c>
      <c r="H3715" t="s">
        <v>44</v>
      </c>
    </row>
    <row r="3716" spans="1:8" x14ac:dyDescent="0.35">
      <c r="A3716" t="s">
        <v>3762</v>
      </c>
      <c r="B3716" t="s">
        <v>51</v>
      </c>
      <c r="C3716" t="s">
        <v>3762</v>
      </c>
      <c r="D3716" t="s">
        <v>51</v>
      </c>
      <c r="E3716" t="s">
        <v>3762</v>
      </c>
      <c r="F3716" t="s">
        <v>51</v>
      </c>
      <c r="G3716" t="s">
        <v>3762</v>
      </c>
      <c r="H3716" t="s">
        <v>51</v>
      </c>
    </row>
    <row r="3717" spans="1:8" x14ac:dyDescent="0.35">
      <c r="A3717" t="s">
        <v>3763</v>
      </c>
      <c r="B3717" t="s">
        <v>51</v>
      </c>
      <c r="C3717" t="s">
        <v>3763</v>
      </c>
      <c r="D3717" t="s">
        <v>51</v>
      </c>
      <c r="E3717" t="s">
        <v>3763</v>
      </c>
      <c r="F3717" t="s">
        <v>51</v>
      </c>
      <c r="G3717" t="s">
        <v>3763</v>
      </c>
      <c r="H3717" t="s">
        <v>51</v>
      </c>
    </row>
    <row r="3718" spans="1:8" x14ac:dyDescent="0.35">
      <c r="A3718" t="s">
        <v>3764</v>
      </c>
      <c r="B3718" t="s">
        <v>44</v>
      </c>
      <c r="C3718" t="s">
        <v>3764</v>
      </c>
      <c r="D3718" t="s">
        <v>44</v>
      </c>
      <c r="E3718" t="s">
        <v>3764</v>
      </c>
      <c r="F3718" t="s">
        <v>44</v>
      </c>
      <c r="G3718" t="s">
        <v>3764</v>
      </c>
      <c r="H3718" t="s">
        <v>44</v>
      </c>
    </row>
    <row r="3719" spans="1:8" x14ac:dyDescent="0.35">
      <c r="A3719" t="s">
        <v>3765</v>
      </c>
      <c r="B3719" t="s">
        <v>47</v>
      </c>
      <c r="C3719" t="s">
        <v>3765</v>
      </c>
      <c r="D3719" t="s">
        <v>47</v>
      </c>
      <c r="E3719" t="s">
        <v>3765</v>
      </c>
      <c r="F3719" t="s">
        <v>47</v>
      </c>
      <c r="G3719" t="s">
        <v>3765</v>
      </c>
      <c r="H3719" t="s">
        <v>47</v>
      </c>
    </row>
    <row r="3720" spans="1:8" x14ac:dyDescent="0.35">
      <c r="A3720" t="s">
        <v>3766</v>
      </c>
      <c r="B3720" t="s">
        <v>47</v>
      </c>
      <c r="C3720" t="s">
        <v>3766</v>
      </c>
      <c r="D3720" t="s">
        <v>47</v>
      </c>
      <c r="E3720" t="s">
        <v>3766</v>
      </c>
      <c r="F3720" t="s">
        <v>47</v>
      </c>
      <c r="G3720" t="s">
        <v>3766</v>
      </c>
      <c r="H3720" t="s">
        <v>47</v>
      </c>
    </row>
    <row r="3721" spans="1:8" x14ac:dyDescent="0.35">
      <c r="A3721" t="s">
        <v>3767</v>
      </c>
      <c r="B3721" t="s">
        <v>47</v>
      </c>
      <c r="C3721" t="s">
        <v>3767</v>
      </c>
      <c r="D3721" t="s">
        <v>47</v>
      </c>
      <c r="E3721" t="s">
        <v>3767</v>
      </c>
      <c r="F3721" t="s">
        <v>47</v>
      </c>
      <c r="G3721" t="s">
        <v>3767</v>
      </c>
      <c r="H3721" t="s">
        <v>47</v>
      </c>
    </row>
    <row r="3722" spans="1:8" x14ac:dyDescent="0.35">
      <c r="A3722" t="s">
        <v>3768</v>
      </c>
      <c r="B3722" t="s">
        <v>51</v>
      </c>
      <c r="C3722" t="s">
        <v>3768</v>
      </c>
      <c r="D3722" t="s">
        <v>51</v>
      </c>
      <c r="E3722" t="s">
        <v>3768</v>
      </c>
      <c r="F3722" t="s">
        <v>51</v>
      </c>
      <c r="G3722" t="s">
        <v>3768</v>
      </c>
      <c r="H3722" t="s">
        <v>51</v>
      </c>
    </row>
    <row r="3723" spans="1:8" x14ac:dyDescent="0.35">
      <c r="A3723" t="s">
        <v>3769</v>
      </c>
      <c r="B3723" t="s">
        <v>51</v>
      </c>
      <c r="C3723" t="s">
        <v>3769</v>
      </c>
      <c r="D3723" t="s">
        <v>51</v>
      </c>
      <c r="E3723" t="s">
        <v>3769</v>
      </c>
      <c r="F3723" t="s">
        <v>51</v>
      </c>
      <c r="G3723" t="s">
        <v>3769</v>
      </c>
      <c r="H3723" t="s">
        <v>51</v>
      </c>
    </row>
    <row r="3724" spans="1:8" x14ac:dyDescent="0.35">
      <c r="A3724" t="s">
        <v>3770</v>
      </c>
      <c r="B3724" t="s">
        <v>51</v>
      </c>
      <c r="C3724" t="s">
        <v>3770</v>
      </c>
      <c r="D3724" t="s">
        <v>51</v>
      </c>
      <c r="E3724" t="s">
        <v>3770</v>
      </c>
      <c r="F3724" t="s">
        <v>51</v>
      </c>
      <c r="G3724" t="s">
        <v>3770</v>
      </c>
      <c r="H3724" t="s">
        <v>51</v>
      </c>
    </row>
    <row r="3725" spans="1:8" x14ac:dyDescent="0.35">
      <c r="A3725" t="s">
        <v>3771</v>
      </c>
      <c r="B3725" t="s">
        <v>51</v>
      </c>
      <c r="C3725" t="s">
        <v>3771</v>
      </c>
      <c r="D3725" t="s">
        <v>51</v>
      </c>
      <c r="E3725" t="s">
        <v>3771</v>
      </c>
      <c r="F3725" t="s">
        <v>51</v>
      </c>
      <c r="G3725" t="s">
        <v>3771</v>
      </c>
      <c r="H3725" t="s">
        <v>51</v>
      </c>
    </row>
    <row r="3726" spans="1:8" x14ac:dyDescent="0.35">
      <c r="A3726" t="s">
        <v>3772</v>
      </c>
      <c r="B3726" t="s">
        <v>47</v>
      </c>
      <c r="C3726" t="s">
        <v>3772</v>
      </c>
      <c r="D3726" t="s">
        <v>47</v>
      </c>
      <c r="E3726" t="s">
        <v>3772</v>
      </c>
      <c r="F3726" t="s">
        <v>47</v>
      </c>
      <c r="G3726" t="s">
        <v>3772</v>
      </c>
      <c r="H3726" t="s">
        <v>47</v>
      </c>
    </row>
    <row r="3727" spans="1:8" x14ac:dyDescent="0.35">
      <c r="A3727" t="s">
        <v>3773</v>
      </c>
      <c r="B3727" t="s">
        <v>53</v>
      </c>
      <c r="C3727" t="s">
        <v>3773</v>
      </c>
      <c r="D3727" t="s">
        <v>53</v>
      </c>
      <c r="E3727" t="s">
        <v>3773</v>
      </c>
      <c r="F3727" t="s">
        <v>53</v>
      </c>
      <c r="G3727" t="s">
        <v>3773</v>
      </c>
      <c r="H3727" t="s">
        <v>53</v>
      </c>
    </row>
    <row r="3728" spans="1:8" x14ac:dyDescent="0.35">
      <c r="A3728" t="s">
        <v>3774</v>
      </c>
      <c r="B3728" t="s">
        <v>51</v>
      </c>
      <c r="C3728" t="s">
        <v>3774</v>
      </c>
      <c r="D3728" t="s">
        <v>51</v>
      </c>
      <c r="E3728" t="s">
        <v>3774</v>
      </c>
      <c r="F3728" t="s">
        <v>51</v>
      </c>
      <c r="G3728" t="s">
        <v>3774</v>
      </c>
      <c r="H3728" t="s">
        <v>51</v>
      </c>
    </row>
    <row r="3729" spans="1:8" x14ac:dyDescent="0.35">
      <c r="A3729" t="s">
        <v>3775</v>
      </c>
      <c r="B3729" t="s">
        <v>44</v>
      </c>
      <c r="C3729" t="s">
        <v>3775</v>
      </c>
      <c r="D3729" t="s">
        <v>44</v>
      </c>
      <c r="E3729" t="s">
        <v>3775</v>
      </c>
      <c r="F3729" t="s">
        <v>44</v>
      </c>
      <c r="G3729" t="s">
        <v>3775</v>
      </c>
      <c r="H3729" t="s">
        <v>44</v>
      </c>
    </row>
    <row r="3730" spans="1:8" x14ac:dyDescent="0.35">
      <c r="A3730" t="s">
        <v>3776</v>
      </c>
      <c r="B3730" t="s">
        <v>51</v>
      </c>
      <c r="C3730" t="s">
        <v>3776</v>
      </c>
      <c r="D3730" t="s">
        <v>51</v>
      </c>
      <c r="E3730" t="s">
        <v>3776</v>
      </c>
      <c r="F3730" t="s">
        <v>51</v>
      </c>
      <c r="G3730" t="s">
        <v>3776</v>
      </c>
      <c r="H3730" t="s">
        <v>51</v>
      </c>
    </row>
    <row r="3731" spans="1:8" x14ac:dyDescent="0.35">
      <c r="A3731" t="s">
        <v>3777</v>
      </c>
      <c r="B3731" t="s">
        <v>47</v>
      </c>
      <c r="C3731" t="s">
        <v>3777</v>
      </c>
      <c r="D3731" t="s">
        <v>47</v>
      </c>
      <c r="E3731" t="s">
        <v>3777</v>
      </c>
      <c r="F3731" t="s">
        <v>47</v>
      </c>
      <c r="G3731" t="s">
        <v>3777</v>
      </c>
      <c r="H3731" t="s">
        <v>47</v>
      </c>
    </row>
    <row r="3732" spans="1:8" x14ac:dyDescent="0.35">
      <c r="A3732" t="s">
        <v>3778</v>
      </c>
      <c r="B3732" t="s">
        <v>44</v>
      </c>
      <c r="C3732" t="s">
        <v>3778</v>
      </c>
      <c r="D3732" t="s">
        <v>44</v>
      </c>
      <c r="E3732" t="s">
        <v>3778</v>
      </c>
      <c r="F3732" t="s">
        <v>44</v>
      </c>
      <c r="G3732" t="s">
        <v>3778</v>
      </c>
      <c r="H3732" t="s">
        <v>44</v>
      </c>
    </row>
    <row r="3733" spans="1:8" x14ac:dyDescent="0.35">
      <c r="A3733" t="s">
        <v>3779</v>
      </c>
      <c r="B3733" t="s">
        <v>44</v>
      </c>
      <c r="C3733" t="s">
        <v>3779</v>
      </c>
      <c r="D3733" t="s">
        <v>44</v>
      </c>
      <c r="E3733" t="s">
        <v>3779</v>
      </c>
      <c r="F3733" t="s">
        <v>44</v>
      </c>
      <c r="G3733" t="s">
        <v>3779</v>
      </c>
      <c r="H3733" t="s">
        <v>44</v>
      </c>
    </row>
    <row r="3734" spans="1:8" x14ac:dyDescent="0.35">
      <c r="A3734" t="s">
        <v>3780</v>
      </c>
      <c r="B3734" t="s">
        <v>47</v>
      </c>
      <c r="C3734" t="s">
        <v>3780</v>
      </c>
      <c r="D3734" t="s">
        <v>47</v>
      </c>
      <c r="E3734" t="s">
        <v>3780</v>
      </c>
      <c r="F3734" t="s">
        <v>47</v>
      </c>
      <c r="G3734" t="s">
        <v>3780</v>
      </c>
      <c r="H3734" t="s">
        <v>47</v>
      </c>
    </row>
    <row r="3735" spans="1:8" x14ac:dyDescent="0.35">
      <c r="A3735" t="s">
        <v>3781</v>
      </c>
      <c r="B3735" t="s">
        <v>57</v>
      </c>
      <c r="C3735" t="s">
        <v>3781</v>
      </c>
      <c r="D3735" t="s">
        <v>57</v>
      </c>
      <c r="E3735" t="s">
        <v>3781</v>
      </c>
      <c r="F3735" t="s">
        <v>57</v>
      </c>
      <c r="G3735" t="s">
        <v>3781</v>
      </c>
      <c r="H3735" t="s">
        <v>57</v>
      </c>
    </row>
    <row r="3736" spans="1:8" x14ac:dyDescent="0.35">
      <c r="A3736" t="s">
        <v>3782</v>
      </c>
      <c r="B3736" t="s">
        <v>53</v>
      </c>
      <c r="C3736" t="s">
        <v>3782</v>
      </c>
      <c r="D3736" t="s">
        <v>53</v>
      </c>
      <c r="E3736" t="s">
        <v>3782</v>
      </c>
      <c r="F3736" t="s">
        <v>53</v>
      </c>
      <c r="G3736" t="s">
        <v>3782</v>
      </c>
      <c r="H3736" t="s">
        <v>53</v>
      </c>
    </row>
    <row r="3737" spans="1:8" x14ac:dyDescent="0.35">
      <c r="A3737" t="s">
        <v>3783</v>
      </c>
      <c r="B3737" t="s">
        <v>47</v>
      </c>
      <c r="C3737" t="s">
        <v>3783</v>
      </c>
      <c r="D3737" t="s">
        <v>47</v>
      </c>
      <c r="E3737" t="s">
        <v>3783</v>
      </c>
      <c r="F3737" t="s">
        <v>47</v>
      </c>
      <c r="G3737" t="s">
        <v>3783</v>
      </c>
      <c r="H3737" t="s">
        <v>47</v>
      </c>
    </row>
    <row r="3738" spans="1:8" x14ac:dyDescent="0.35">
      <c r="A3738" t="s">
        <v>3784</v>
      </c>
      <c r="B3738" t="s">
        <v>44</v>
      </c>
      <c r="C3738" t="s">
        <v>3784</v>
      </c>
      <c r="D3738" t="s">
        <v>44</v>
      </c>
      <c r="E3738" t="s">
        <v>3784</v>
      </c>
      <c r="F3738" t="s">
        <v>44</v>
      </c>
      <c r="G3738" t="s">
        <v>3784</v>
      </c>
      <c r="H3738" t="s">
        <v>44</v>
      </c>
    </row>
    <row r="3739" spans="1:8" x14ac:dyDescent="0.35">
      <c r="A3739" t="s">
        <v>3785</v>
      </c>
      <c r="B3739" t="s">
        <v>51</v>
      </c>
      <c r="C3739" t="s">
        <v>3785</v>
      </c>
      <c r="D3739" t="s">
        <v>51</v>
      </c>
      <c r="E3739" t="s">
        <v>3785</v>
      </c>
      <c r="F3739" t="s">
        <v>51</v>
      </c>
      <c r="G3739" t="s">
        <v>3785</v>
      </c>
      <c r="H3739" t="s">
        <v>51</v>
      </c>
    </row>
    <row r="3740" spans="1:8" x14ac:dyDescent="0.35">
      <c r="A3740" t="s">
        <v>3786</v>
      </c>
      <c r="B3740" t="s">
        <v>51</v>
      </c>
      <c r="C3740" t="s">
        <v>3786</v>
      </c>
      <c r="D3740" t="s">
        <v>51</v>
      </c>
      <c r="E3740" t="s">
        <v>3786</v>
      </c>
      <c r="F3740" t="s">
        <v>51</v>
      </c>
      <c r="G3740" t="s">
        <v>3786</v>
      </c>
      <c r="H3740" t="s">
        <v>51</v>
      </c>
    </row>
    <row r="3741" spans="1:8" x14ac:dyDescent="0.35">
      <c r="A3741" t="s">
        <v>3787</v>
      </c>
      <c r="B3741" t="s">
        <v>51</v>
      </c>
      <c r="C3741" t="s">
        <v>3787</v>
      </c>
      <c r="D3741" t="s">
        <v>51</v>
      </c>
      <c r="E3741" t="s">
        <v>3787</v>
      </c>
      <c r="F3741" t="s">
        <v>51</v>
      </c>
      <c r="G3741" t="s">
        <v>3787</v>
      </c>
      <c r="H3741" t="s">
        <v>51</v>
      </c>
    </row>
    <row r="3742" spans="1:8" x14ac:dyDescent="0.35">
      <c r="A3742" t="s">
        <v>3788</v>
      </c>
      <c r="B3742" t="s">
        <v>53</v>
      </c>
      <c r="C3742" t="s">
        <v>3788</v>
      </c>
      <c r="D3742" t="s">
        <v>53</v>
      </c>
      <c r="E3742" t="s">
        <v>3788</v>
      </c>
      <c r="F3742" t="s">
        <v>53</v>
      </c>
      <c r="G3742" t="s">
        <v>3788</v>
      </c>
      <c r="H3742" t="s">
        <v>53</v>
      </c>
    </row>
    <row r="3743" spans="1:8" x14ac:dyDescent="0.35">
      <c r="A3743" t="s">
        <v>3789</v>
      </c>
      <c r="B3743" t="s">
        <v>44</v>
      </c>
      <c r="C3743" t="s">
        <v>3789</v>
      </c>
      <c r="D3743" t="s">
        <v>44</v>
      </c>
      <c r="E3743" t="s">
        <v>3789</v>
      </c>
      <c r="F3743" t="s">
        <v>44</v>
      </c>
      <c r="G3743" t="s">
        <v>3789</v>
      </c>
      <c r="H3743" t="s">
        <v>44</v>
      </c>
    </row>
    <row r="3744" spans="1:8" x14ac:dyDescent="0.35">
      <c r="A3744" t="s">
        <v>3790</v>
      </c>
      <c r="B3744" t="s">
        <v>44</v>
      </c>
      <c r="C3744" t="s">
        <v>3790</v>
      </c>
      <c r="D3744" t="s">
        <v>44</v>
      </c>
      <c r="E3744" t="s">
        <v>3790</v>
      </c>
      <c r="F3744" t="s">
        <v>44</v>
      </c>
      <c r="G3744" t="s">
        <v>3790</v>
      </c>
      <c r="H3744" t="s">
        <v>44</v>
      </c>
    </row>
    <row r="3745" spans="1:8" x14ac:dyDescent="0.35">
      <c r="A3745" t="s">
        <v>3791</v>
      </c>
      <c r="B3745" t="s">
        <v>44</v>
      </c>
      <c r="C3745" t="s">
        <v>3791</v>
      </c>
      <c r="D3745" t="s">
        <v>44</v>
      </c>
      <c r="E3745" t="s">
        <v>3791</v>
      </c>
      <c r="F3745" t="s">
        <v>44</v>
      </c>
      <c r="G3745" t="s">
        <v>3791</v>
      </c>
      <c r="H3745" t="s">
        <v>44</v>
      </c>
    </row>
    <row r="3746" spans="1:8" x14ac:dyDescent="0.35">
      <c r="A3746" t="s">
        <v>3792</v>
      </c>
      <c r="B3746" t="s">
        <v>47</v>
      </c>
      <c r="C3746" t="s">
        <v>3792</v>
      </c>
      <c r="D3746" t="s">
        <v>47</v>
      </c>
      <c r="E3746" t="s">
        <v>3792</v>
      </c>
      <c r="F3746" t="s">
        <v>47</v>
      </c>
      <c r="G3746" t="s">
        <v>3792</v>
      </c>
      <c r="H3746" t="s">
        <v>47</v>
      </c>
    </row>
    <row r="3747" spans="1:8" x14ac:dyDescent="0.35">
      <c r="A3747" t="s">
        <v>3793</v>
      </c>
      <c r="B3747" t="s">
        <v>47</v>
      </c>
      <c r="C3747" t="s">
        <v>3793</v>
      </c>
      <c r="D3747" t="s">
        <v>47</v>
      </c>
      <c r="E3747" t="s">
        <v>3793</v>
      </c>
      <c r="F3747" t="s">
        <v>47</v>
      </c>
      <c r="G3747" t="s">
        <v>3793</v>
      </c>
      <c r="H3747" t="s">
        <v>47</v>
      </c>
    </row>
    <row r="3748" spans="1:8" x14ac:dyDescent="0.35">
      <c r="A3748" t="s">
        <v>3794</v>
      </c>
      <c r="B3748" t="s">
        <v>51</v>
      </c>
      <c r="C3748" t="s">
        <v>3794</v>
      </c>
      <c r="D3748" t="s">
        <v>51</v>
      </c>
      <c r="E3748" t="s">
        <v>3794</v>
      </c>
      <c r="F3748" t="s">
        <v>51</v>
      </c>
      <c r="G3748" t="s">
        <v>3794</v>
      </c>
      <c r="H3748" t="s">
        <v>51</v>
      </c>
    </row>
    <row r="3749" spans="1:8" x14ac:dyDescent="0.35">
      <c r="A3749" t="s">
        <v>3795</v>
      </c>
      <c r="B3749" t="s">
        <v>47</v>
      </c>
      <c r="C3749" t="s">
        <v>3795</v>
      </c>
      <c r="D3749" t="s">
        <v>47</v>
      </c>
      <c r="E3749" t="s">
        <v>3795</v>
      </c>
      <c r="F3749" t="s">
        <v>47</v>
      </c>
      <c r="G3749" t="s">
        <v>3795</v>
      </c>
      <c r="H3749" t="s">
        <v>47</v>
      </c>
    </row>
    <row r="3750" spans="1:8" x14ac:dyDescent="0.35">
      <c r="A3750" t="s">
        <v>3796</v>
      </c>
      <c r="B3750" t="s">
        <v>51</v>
      </c>
      <c r="C3750" t="s">
        <v>3796</v>
      </c>
      <c r="D3750" t="s">
        <v>51</v>
      </c>
      <c r="E3750" t="s">
        <v>3796</v>
      </c>
      <c r="F3750" t="s">
        <v>51</v>
      </c>
      <c r="G3750" t="s">
        <v>3796</v>
      </c>
      <c r="H3750" t="s">
        <v>51</v>
      </c>
    </row>
    <row r="3751" spans="1:8" x14ac:dyDescent="0.35">
      <c r="A3751" t="s">
        <v>3797</v>
      </c>
      <c r="B3751" t="s">
        <v>57</v>
      </c>
      <c r="C3751" t="s">
        <v>3797</v>
      </c>
      <c r="D3751" t="s">
        <v>57</v>
      </c>
      <c r="E3751" t="s">
        <v>3797</v>
      </c>
      <c r="F3751" t="s">
        <v>57</v>
      </c>
      <c r="G3751" t="s">
        <v>3797</v>
      </c>
      <c r="H3751" t="s">
        <v>57</v>
      </c>
    </row>
    <row r="3752" spans="1:8" x14ac:dyDescent="0.35">
      <c r="A3752" t="s">
        <v>3798</v>
      </c>
      <c r="B3752" t="s">
        <v>51</v>
      </c>
      <c r="C3752" t="s">
        <v>3798</v>
      </c>
      <c r="D3752" t="s">
        <v>51</v>
      </c>
      <c r="E3752" t="s">
        <v>3798</v>
      </c>
      <c r="F3752" t="s">
        <v>51</v>
      </c>
      <c r="G3752" t="s">
        <v>3798</v>
      </c>
      <c r="H3752" t="s">
        <v>51</v>
      </c>
    </row>
    <row r="3753" spans="1:8" x14ac:dyDescent="0.35">
      <c r="A3753" t="s">
        <v>3799</v>
      </c>
      <c r="B3753" t="s">
        <v>47</v>
      </c>
      <c r="C3753" t="s">
        <v>3799</v>
      </c>
      <c r="D3753" t="s">
        <v>47</v>
      </c>
      <c r="E3753" t="s">
        <v>3799</v>
      </c>
      <c r="F3753" t="s">
        <v>47</v>
      </c>
      <c r="G3753" t="s">
        <v>3799</v>
      </c>
      <c r="H3753" t="s">
        <v>47</v>
      </c>
    </row>
    <row r="3754" spans="1:8" x14ac:dyDescent="0.35">
      <c r="A3754" t="s">
        <v>3800</v>
      </c>
      <c r="B3754" t="s">
        <v>47</v>
      </c>
      <c r="C3754" t="s">
        <v>3800</v>
      </c>
      <c r="D3754" t="s">
        <v>47</v>
      </c>
      <c r="E3754" t="s">
        <v>3800</v>
      </c>
      <c r="F3754" t="s">
        <v>47</v>
      </c>
      <c r="G3754" t="s">
        <v>3800</v>
      </c>
      <c r="H3754" t="s">
        <v>47</v>
      </c>
    </row>
    <row r="3755" spans="1:8" x14ac:dyDescent="0.35">
      <c r="A3755" t="s">
        <v>3801</v>
      </c>
      <c r="B3755" t="s">
        <v>44</v>
      </c>
      <c r="C3755" t="s">
        <v>3801</v>
      </c>
      <c r="D3755" t="s">
        <v>44</v>
      </c>
      <c r="E3755" t="s">
        <v>3801</v>
      </c>
      <c r="F3755" t="s">
        <v>44</v>
      </c>
      <c r="G3755" t="s">
        <v>3801</v>
      </c>
      <c r="H3755" t="s">
        <v>44</v>
      </c>
    </row>
    <row r="3756" spans="1:8" x14ac:dyDescent="0.35">
      <c r="A3756" t="s">
        <v>3802</v>
      </c>
      <c r="B3756" t="s">
        <v>57</v>
      </c>
      <c r="C3756" t="s">
        <v>3802</v>
      </c>
      <c r="D3756" t="s">
        <v>57</v>
      </c>
      <c r="E3756" t="s">
        <v>3802</v>
      </c>
      <c r="F3756" t="s">
        <v>57</v>
      </c>
      <c r="G3756" t="s">
        <v>3802</v>
      </c>
      <c r="H3756" t="s">
        <v>57</v>
      </c>
    </row>
    <row r="3757" spans="1:8" x14ac:dyDescent="0.35">
      <c r="A3757" t="s">
        <v>3803</v>
      </c>
      <c r="B3757" t="s">
        <v>51</v>
      </c>
      <c r="C3757" t="s">
        <v>3803</v>
      </c>
      <c r="D3757" t="s">
        <v>51</v>
      </c>
      <c r="E3757" t="s">
        <v>3803</v>
      </c>
      <c r="F3757" t="s">
        <v>51</v>
      </c>
      <c r="G3757" t="s">
        <v>3803</v>
      </c>
      <c r="H3757" t="s">
        <v>51</v>
      </c>
    </row>
    <row r="3758" spans="1:8" x14ac:dyDescent="0.35">
      <c r="A3758" t="s">
        <v>3804</v>
      </c>
      <c r="B3758" t="s">
        <v>44</v>
      </c>
      <c r="C3758" t="s">
        <v>3804</v>
      </c>
      <c r="D3758" t="s">
        <v>44</v>
      </c>
      <c r="E3758" t="s">
        <v>3804</v>
      </c>
      <c r="F3758" t="s">
        <v>44</v>
      </c>
      <c r="G3758" t="s">
        <v>3804</v>
      </c>
      <c r="H3758" t="s">
        <v>44</v>
      </c>
    </row>
    <row r="3759" spans="1:8" x14ac:dyDescent="0.35">
      <c r="A3759" t="s">
        <v>3805</v>
      </c>
      <c r="B3759" t="s">
        <v>51</v>
      </c>
      <c r="C3759" t="s">
        <v>3805</v>
      </c>
      <c r="D3759" t="s">
        <v>51</v>
      </c>
      <c r="E3759" t="s">
        <v>3805</v>
      </c>
      <c r="F3759" t="s">
        <v>51</v>
      </c>
      <c r="G3759" t="s">
        <v>3805</v>
      </c>
      <c r="H3759" t="s">
        <v>51</v>
      </c>
    </row>
    <row r="3760" spans="1:8" x14ac:dyDescent="0.35">
      <c r="A3760" t="s">
        <v>3806</v>
      </c>
      <c r="B3760" t="s">
        <v>44</v>
      </c>
      <c r="C3760" t="s">
        <v>3806</v>
      </c>
      <c r="D3760" t="s">
        <v>44</v>
      </c>
      <c r="E3760" t="s">
        <v>3806</v>
      </c>
      <c r="F3760" t="s">
        <v>44</v>
      </c>
      <c r="G3760" t="s">
        <v>3806</v>
      </c>
      <c r="H3760" t="s">
        <v>44</v>
      </c>
    </row>
    <row r="3761" spans="1:8" x14ac:dyDescent="0.35">
      <c r="A3761" t="s">
        <v>3807</v>
      </c>
      <c r="B3761" t="s">
        <v>44</v>
      </c>
      <c r="C3761" t="s">
        <v>3807</v>
      </c>
      <c r="D3761" t="s">
        <v>44</v>
      </c>
      <c r="E3761" t="s">
        <v>3807</v>
      </c>
      <c r="F3761" t="s">
        <v>44</v>
      </c>
      <c r="G3761" t="s">
        <v>3807</v>
      </c>
      <c r="H3761" t="s">
        <v>44</v>
      </c>
    </row>
    <row r="3762" spans="1:8" x14ac:dyDescent="0.35">
      <c r="A3762" t="s">
        <v>3808</v>
      </c>
      <c r="B3762" t="s">
        <v>47</v>
      </c>
      <c r="C3762" t="s">
        <v>3808</v>
      </c>
      <c r="D3762" t="s">
        <v>47</v>
      </c>
      <c r="E3762" t="s">
        <v>3808</v>
      </c>
      <c r="F3762" t="s">
        <v>47</v>
      </c>
      <c r="G3762" t="s">
        <v>3808</v>
      </c>
      <c r="H3762" t="s">
        <v>47</v>
      </c>
    </row>
    <row r="3763" spans="1:8" x14ac:dyDescent="0.35">
      <c r="A3763" t="s">
        <v>3809</v>
      </c>
      <c r="B3763" t="s">
        <v>44</v>
      </c>
      <c r="C3763" t="s">
        <v>3809</v>
      </c>
      <c r="D3763" t="s">
        <v>44</v>
      </c>
      <c r="E3763" t="s">
        <v>3809</v>
      </c>
      <c r="F3763" t="s">
        <v>44</v>
      </c>
      <c r="G3763" t="s">
        <v>3809</v>
      </c>
      <c r="H3763" t="s">
        <v>44</v>
      </c>
    </row>
    <row r="3764" spans="1:8" x14ac:dyDescent="0.35">
      <c r="A3764" t="s">
        <v>3810</v>
      </c>
      <c r="B3764" t="s">
        <v>47</v>
      </c>
      <c r="C3764" t="s">
        <v>3810</v>
      </c>
      <c r="D3764" t="s">
        <v>47</v>
      </c>
      <c r="E3764" t="s">
        <v>3810</v>
      </c>
      <c r="F3764" t="s">
        <v>47</v>
      </c>
      <c r="G3764" t="s">
        <v>3810</v>
      </c>
      <c r="H3764" t="s">
        <v>47</v>
      </c>
    </row>
    <row r="3765" spans="1:8" x14ac:dyDescent="0.35">
      <c r="A3765" t="s">
        <v>3811</v>
      </c>
      <c r="B3765" t="s">
        <v>53</v>
      </c>
      <c r="C3765" t="s">
        <v>3811</v>
      </c>
      <c r="D3765" t="s">
        <v>53</v>
      </c>
      <c r="E3765" t="s">
        <v>3811</v>
      </c>
      <c r="F3765" t="s">
        <v>53</v>
      </c>
      <c r="G3765" t="s">
        <v>3811</v>
      </c>
      <c r="H3765" t="s">
        <v>53</v>
      </c>
    </row>
    <row r="3766" spans="1:8" x14ac:dyDescent="0.35">
      <c r="A3766" t="s">
        <v>3812</v>
      </c>
      <c r="B3766" t="s">
        <v>53</v>
      </c>
      <c r="C3766" t="s">
        <v>3812</v>
      </c>
      <c r="D3766" t="s">
        <v>53</v>
      </c>
      <c r="E3766" t="s">
        <v>3812</v>
      </c>
      <c r="F3766" t="s">
        <v>53</v>
      </c>
      <c r="G3766" t="s">
        <v>3812</v>
      </c>
      <c r="H3766" t="s">
        <v>53</v>
      </c>
    </row>
    <row r="3767" spans="1:8" x14ac:dyDescent="0.35">
      <c r="A3767" t="s">
        <v>3813</v>
      </c>
      <c r="B3767" t="s">
        <v>47</v>
      </c>
      <c r="C3767" t="s">
        <v>3813</v>
      </c>
      <c r="D3767" t="s">
        <v>47</v>
      </c>
      <c r="E3767" t="s">
        <v>3813</v>
      </c>
      <c r="F3767" t="s">
        <v>47</v>
      </c>
      <c r="G3767" t="s">
        <v>3813</v>
      </c>
      <c r="H3767" t="s">
        <v>47</v>
      </c>
    </row>
    <row r="3768" spans="1:8" x14ac:dyDescent="0.35">
      <c r="A3768" t="s">
        <v>3814</v>
      </c>
      <c r="B3768" t="s">
        <v>51</v>
      </c>
      <c r="C3768" t="s">
        <v>3814</v>
      </c>
      <c r="D3768" t="s">
        <v>51</v>
      </c>
      <c r="E3768" t="s">
        <v>3814</v>
      </c>
      <c r="F3768" t="s">
        <v>51</v>
      </c>
      <c r="G3768" t="s">
        <v>3814</v>
      </c>
      <c r="H3768" t="s">
        <v>51</v>
      </c>
    </row>
    <row r="3769" spans="1:8" x14ac:dyDescent="0.35">
      <c r="A3769" t="s">
        <v>3815</v>
      </c>
      <c r="B3769" t="s">
        <v>51</v>
      </c>
      <c r="C3769" t="s">
        <v>3815</v>
      </c>
      <c r="D3769" t="s">
        <v>51</v>
      </c>
      <c r="E3769" t="s">
        <v>3815</v>
      </c>
      <c r="F3769" t="s">
        <v>51</v>
      </c>
      <c r="G3769" t="s">
        <v>3815</v>
      </c>
      <c r="H3769" t="s">
        <v>51</v>
      </c>
    </row>
    <row r="3770" spans="1:8" x14ac:dyDescent="0.35">
      <c r="A3770" t="s">
        <v>3816</v>
      </c>
      <c r="B3770" t="s">
        <v>47</v>
      </c>
      <c r="C3770" t="s">
        <v>3816</v>
      </c>
      <c r="D3770" t="s">
        <v>47</v>
      </c>
      <c r="E3770" t="s">
        <v>3816</v>
      </c>
      <c r="F3770" t="s">
        <v>47</v>
      </c>
      <c r="G3770" t="s">
        <v>3816</v>
      </c>
      <c r="H3770" t="s">
        <v>47</v>
      </c>
    </row>
    <row r="3771" spans="1:8" x14ac:dyDescent="0.35">
      <c r="A3771" t="s">
        <v>3817</v>
      </c>
      <c r="B3771" t="s">
        <v>51</v>
      </c>
      <c r="C3771" t="s">
        <v>3817</v>
      </c>
      <c r="D3771" t="s">
        <v>51</v>
      </c>
      <c r="E3771" t="s">
        <v>3817</v>
      </c>
      <c r="F3771" t="s">
        <v>51</v>
      </c>
      <c r="G3771" t="s">
        <v>3817</v>
      </c>
      <c r="H3771" t="s">
        <v>51</v>
      </c>
    </row>
    <row r="3772" spans="1:8" x14ac:dyDescent="0.35">
      <c r="A3772" t="s">
        <v>3818</v>
      </c>
      <c r="B3772" t="s">
        <v>51</v>
      </c>
      <c r="C3772" t="s">
        <v>3818</v>
      </c>
      <c r="D3772" t="s">
        <v>51</v>
      </c>
      <c r="E3772" t="s">
        <v>3818</v>
      </c>
      <c r="F3772" t="s">
        <v>51</v>
      </c>
      <c r="G3772" t="s">
        <v>3818</v>
      </c>
      <c r="H3772" t="s">
        <v>51</v>
      </c>
    </row>
    <row r="3773" spans="1:8" x14ac:dyDescent="0.35">
      <c r="A3773" t="s">
        <v>3819</v>
      </c>
      <c r="B3773" t="s">
        <v>53</v>
      </c>
      <c r="C3773" t="s">
        <v>3819</v>
      </c>
      <c r="D3773" t="s">
        <v>53</v>
      </c>
      <c r="E3773" t="s">
        <v>3819</v>
      </c>
      <c r="F3773" t="s">
        <v>53</v>
      </c>
      <c r="G3773" t="s">
        <v>3819</v>
      </c>
      <c r="H3773" t="s">
        <v>53</v>
      </c>
    </row>
    <row r="3774" spans="1:8" x14ac:dyDescent="0.35">
      <c r="A3774" t="s">
        <v>3820</v>
      </c>
      <c r="B3774" t="s">
        <v>44</v>
      </c>
      <c r="C3774" t="s">
        <v>3820</v>
      </c>
      <c r="D3774" t="s">
        <v>44</v>
      </c>
      <c r="E3774" t="s">
        <v>3820</v>
      </c>
      <c r="F3774" t="s">
        <v>44</v>
      </c>
      <c r="G3774" t="s">
        <v>3820</v>
      </c>
      <c r="H3774" t="s">
        <v>44</v>
      </c>
    </row>
    <row r="3775" spans="1:8" x14ac:dyDescent="0.35">
      <c r="A3775" t="s">
        <v>3821</v>
      </c>
      <c r="B3775" t="s">
        <v>53</v>
      </c>
      <c r="C3775" t="s">
        <v>3821</v>
      </c>
      <c r="D3775" t="s">
        <v>53</v>
      </c>
      <c r="E3775" t="s">
        <v>3821</v>
      </c>
      <c r="F3775" t="s">
        <v>53</v>
      </c>
      <c r="G3775" t="s">
        <v>3821</v>
      </c>
      <c r="H3775" t="s">
        <v>53</v>
      </c>
    </row>
    <row r="3776" spans="1:8" x14ac:dyDescent="0.35">
      <c r="A3776" t="s">
        <v>3822</v>
      </c>
      <c r="B3776" t="s">
        <v>47</v>
      </c>
      <c r="C3776" t="s">
        <v>3822</v>
      </c>
      <c r="D3776" t="s">
        <v>47</v>
      </c>
      <c r="E3776" t="s">
        <v>3822</v>
      </c>
      <c r="F3776" t="s">
        <v>47</v>
      </c>
      <c r="G3776" t="s">
        <v>3822</v>
      </c>
      <c r="H3776" t="s">
        <v>47</v>
      </c>
    </row>
    <row r="3777" spans="1:8" x14ac:dyDescent="0.35">
      <c r="A3777" t="s">
        <v>3823</v>
      </c>
      <c r="B3777" t="s">
        <v>53</v>
      </c>
      <c r="C3777" t="s">
        <v>3823</v>
      </c>
      <c r="D3777" t="s">
        <v>53</v>
      </c>
      <c r="E3777" t="s">
        <v>3823</v>
      </c>
      <c r="F3777" t="s">
        <v>53</v>
      </c>
      <c r="G3777" t="s">
        <v>3823</v>
      </c>
      <c r="H3777" t="s">
        <v>53</v>
      </c>
    </row>
    <row r="3778" spans="1:8" x14ac:dyDescent="0.35">
      <c r="A3778" t="s">
        <v>3824</v>
      </c>
      <c r="B3778" t="s">
        <v>44</v>
      </c>
      <c r="C3778" t="s">
        <v>3824</v>
      </c>
      <c r="D3778" t="s">
        <v>44</v>
      </c>
      <c r="E3778" t="s">
        <v>3824</v>
      </c>
      <c r="F3778" t="s">
        <v>44</v>
      </c>
      <c r="G3778" t="s">
        <v>3824</v>
      </c>
      <c r="H3778" t="s">
        <v>44</v>
      </c>
    </row>
    <row r="3779" spans="1:8" x14ac:dyDescent="0.35">
      <c r="A3779" t="s">
        <v>3825</v>
      </c>
      <c r="B3779" t="s">
        <v>51</v>
      </c>
      <c r="C3779" t="s">
        <v>3825</v>
      </c>
      <c r="D3779" t="s">
        <v>51</v>
      </c>
      <c r="E3779" t="s">
        <v>3825</v>
      </c>
      <c r="F3779" t="s">
        <v>51</v>
      </c>
      <c r="G3779" t="s">
        <v>3825</v>
      </c>
      <c r="H3779" t="s">
        <v>51</v>
      </c>
    </row>
    <row r="3780" spans="1:8" x14ac:dyDescent="0.35">
      <c r="A3780" t="s">
        <v>3826</v>
      </c>
      <c r="B3780" t="s">
        <v>51</v>
      </c>
      <c r="C3780" t="s">
        <v>3826</v>
      </c>
      <c r="D3780" t="s">
        <v>51</v>
      </c>
      <c r="E3780" t="s">
        <v>3826</v>
      </c>
      <c r="F3780" t="s">
        <v>51</v>
      </c>
      <c r="G3780" t="s">
        <v>3826</v>
      </c>
      <c r="H3780" t="s">
        <v>51</v>
      </c>
    </row>
    <row r="3781" spans="1:8" x14ac:dyDescent="0.35">
      <c r="A3781" t="s">
        <v>3827</v>
      </c>
      <c r="B3781" t="s">
        <v>44</v>
      </c>
      <c r="C3781" t="s">
        <v>3827</v>
      </c>
      <c r="D3781" t="s">
        <v>44</v>
      </c>
      <c r="E3781" t="s">
        <v>3827</v>
      </c>
      <c r="F3781" t="s">
        <v>44</v>
      </c>
      <c r="G3781" t="s">
        <v>3827</v>
      </c>
      <c r="H3781" t="s">
        <v>44</v>
      </c>
    </row>
    <row r="3782" spans="1:8" x14ac:dyDescent="0.35">
      <c r="A3782" t="s">
        <v>3828</v>
      </c>
      <c r="B3782" t="s">
        <v>44</v>
      </c>
      <c r="C3782" t="s">
        <v>3828</v>
      </c>
      <c r="D3782" t="s">
        <v>44</v>
      </c>
      <c r="E3782" t="s">
        <v>3828</v>
      </c>
      <c r="F3782" t="s">
        <v>44</v>
      </c>
      <c r="G3782" t="s">
        <v>3828</v>
      </c>
      <c r="H3782" t="s">
        <v>44</v>
      </c>
    </row>
    <row r="3783" spans="1:8" x14ac:dyDescent="0.35">
      <c r="A3783" t="s">
        <v>3829</v>
      </c>
      <c r="B3783" t="s">
        <v>44</v>
      </c>
      <c r="C3783" t="s">
        <v>3829</v>
      </c>
      <c r="D3783" t="s">
        <v>44</v>
      </c>
      <c r="E3783" t="s">
        <v>3829</v>
      </c>
      <c r="F3783" t="s">
        <v>44</v>
      </c>
      <c r="G3783" t="s">
        <v>3829</v>
      </c>
      <c r="H3783" t="s">
        <v>44</v>
      </c>
    </row>
    <row r="3784" spans="1:8" x14ac:dyDescent="0.35">
      <c r="A3784" t="s">
        <v>3830</v>
      </c>
      <c r="B3784" t="s">
        <v>47</v>
      </c>
      <c r="C3784" t="s">
        <v>3830</v>
      </c>
      <c r="D3784" t="s">
        <v>47</v>
      </c>
      <c r="E3784" t="s">
        <v>3830</v>
      </c>
      <c r="F3784" t="s">
        <v>47</v>
      </c>
      <c r="G3784" t="s">
        <v>3830</v>
      </c>
      <c r="H3784" t="s">
        <v>47</v>
      </c>
    </row>
    <row r="3785" spans="1:8" x14ac:dyDescent="0.35">
      <c r="A3785" t="s">
        <v>3831</v>
      </c>
      <c r="B3785" t="s">
        <v>44</v>
      </c>
      <c r="C3785" t="s">
        <v>3831</v>
      </c>
      <c r="D3785" t="s">
        <v>44</v>
      </c>
      <c r="E3785" t="s">
        <v>3831</v>
      </c>
      <c r="F3785" t="s">
        <v>44</v>
      </c>
      <c r="G3785" t="s">
        <v>3831</v>
      </c>
      <c r="H3785" t="s">
        <v>44</v>
      </c>
    </row>
    <row r="3786" spans="1:8" x14ac:dyDescent="0.35">
      <c r="A3786" t="s">
        <v>3832</v>
      </c>
      <c r="B3786" t="s">
        <v>47</v>
      </c>
      <c r="C3786" t="s">
        <v>3832</v>
      </c>
      <c r="D3786" t="s">
        <v>47</v>
      </c>
      <c r="E3786" t="s">
        <v>3832</v>
      </c>
      <c r="F3786" t="s">
        <v>47</v>
      </c>
      <c r="G3786" t="s">
        <v>3832</v>
      </c>
      <c r="H3786" t="s">
        <v>47</v>
      </c>
    </row>
    <row r="3787" spans="1:8" x14ac:dyDescent="0.35">
      <c r="A3787" t="s">
        <v>3833</v>
      </c>
      <c r="B3787" t="s">
        <v>44</v>
      </c>
      <c r="C3787" t="s">
        <v>3833</v>
      </c>
      <c r="D3787" t="s">
        <v>44</v>
      </c>
      <c r="E3787" t="s">
        <v>3833</v>
      </c>
      <c r="F3787" t="s">
        <v>44</v>
      </c>
      <c r="G3787" t="s">
        <v>3833</v>
      </c>
      <c r="H3787" t="s">
        <v>44</v>
      </c>
    </row>
    <row r="3788" spans="1:8" x14ac:dyDescent="0.35">
      <c r="A3788" t="s">
        <v>3834</v>
      </c>
      <c r="B3788" t="s">
        <v>47</v>
      </c>
      <c r="C3788" t="s">
        <v>3834</v>
      </c>
      <c r="D3788" t="s">
        <v>47</v>
      </c>
      <c r="E3788" t="s">
        <v>3834</v>
      </c>
      <c r="F3788" t="s">
        <v>47</v>
      </c>
      <c r="G3788" t="s">
        <v>3834</v>
      </c>
      <c r="H3788" t="s">
        <v>47</v>
      </c>
    </row>
    <row r="3789" spans="1:8" x14ac:dyDescent="0.35">
      <c r="A3789" t="s">
        <v>3835</v>
      </c>
      <c r="B3789" t="s">
        <v>44</v>
      </c>
      <c r="C3789" t="s">
        <v>3835</v>
      </c>
      <c r="D3789" t="s">
        <v>44</v>
      </c>
      <c r="E3789" t="s">
        <v>3835</v>
      </c>
      <c r="F3789" t="s">
        <v>44</v>
      </c>
      <c r="G3789" t="s">
        <v>3835</v>
      </c>
      <c r="H3789" t="s">
        <v>44</v>
      </c>
    </row>
    <row r="3790" spans="1:8" x14ac:dyDescent="0.35">
      <c r="A3790" t="s">
        <v>3836</v>
      </c>
      <c r="B3790" t="s">
        <v>51</v>
      </c>
      <c r="C3790" t="s">
        <v>3836</v>
      </c>
      <c r="D3790" t="s">
        <v>51</v>
      </c>
      <c r="E3790" t="s">
        <v>3836</v>
      </c>
      <c r="F3790" t="s">
        <v>51</v>
      </c>
      <c r="G3790" t="s">
        <v>3836</v>
      </c>
      <c r="H3790" t="s">
        <v>51</v>
      </c>
    </row>
    <row r="3791" spans="1:8" x14ac:dyDescent="0.35">
      <c r="A3791" t="s">
        <v>3837</v>
      </c>
      <c r="B3791" t="s">
        <v>53</v>
      </c>
      <c r="C3791" t="s">
        <v>3837</v>
      </c>
      <c r="D3791" t="s">
        <v>53</v>
      </c>
      <c r="E3791" t="s">
        <v>3837</v>
      </c>
      <c r="F3791" t="s">
        <v>53</v>
      </c>
      <c r="G3791" t="s">
        <v>3837</v>
      </c>
      <c r="H3791" t="s">
        <v>53</v>
      </c>
    </row>
    <row r="3792" spans="1:8" x14ac:dyDescent="0.35">
      <c r="A3792" t="s">
        <v>3838</v>
      </c>
      <c r="B3792" t="s">
        <v>47</v>
      </c>
      <c r="C3792" t="s">
        <v>3838</v>
      </c>
      <c r="D3792" t="s">
        <v>47</v>
      </c>
      <c r="E3792" t="s">
        <v>3838</v>
      </c>
      <c r="F3792" t="s">
        <v>47</v>
      </c>
      <c r="G3792" t="s">
        <v>3838</v>
      </c>
      <c r="H3792" t="s">
        <v>47</v>
      </c>
    </row>
    <row r="3793" spans="1:8" x14ac:dyDescent="0.35">
      <c r="A3793" t="s">
        <v>3839</v>
      </c>
      <c r="B3793" t="s">
        <v>44</v>
      </c>
      <c r="C3793" t="s">
        <v>3839</v>
      </c>
      <c r="D3793" t="s">
        <v>44</v>
      </c>
      <c r="E3793" t="s">
        <v>3839</v>
      </c>
      <c r="F3793" t="s">
        <v>44</v>
      </c>
      <c r="G3793" t="s">
        <v>3839</v>
      </c>
      <c r="H3793" t="s">
        <v>44</v>
      </c>
    </row>
    <row r="3794" spans="1:8" x14ac:dyDescent="0.35">
      <c r="A3794" t="s">
        <v>3840</v>
      </c>
      <c r="B3794" t="s">
        <v>47</v>
      </c>
      <c r="C3794" t="s">
        <v>3840</v>
      </c>
      <c r="D3794" t="s">
        <v>47</v>
      </c>
      <c r="E3794" t="s">
        <v>3840</v>
      </c>
      <c r="F3794" t="s">
        <v>47</v>
      </c>
      <c r="G3794" t="s">
        <v>3840</v>
      </c>
      <c r="H3794" t="s">
        <v>47</v>
      </c>
    </row>
    <row r="3795" spans="1:8" x14ac:dyDescent="0.35">
      <c r="A3795" t="s">
        <v>3841</v>
      </c>
      <c r="B3795" t="s">
        <v>44</v>
      </c>
      <c r="C3795" t="s">
        <v>3841</v>
      </c>
      <c r="D3795" t="s">
        <v>44</v>
      </c>
      <c r="E3795" t="s">
        <v>3841</v>
      </c>
      <c r="F3795" t="s">
        <v>44</v>
      </c>
      <c r="G3795" t="s">
        <v>3841</v>
      </c>
      <c r="H3795" t="s">
        <v>44</v>
      </c>
    </row>
    <row r="3796" spans="1:8" x14ac:dyDescent="0.35">
      <c r="A3796" t="s">
        <v>3842</v>
      </c>
      <c r="B3796" t="s">
        <v>51</v>
      </c>
      <c r="C3796" t="s">
        <v>3842</v>
      </c>
      <c r="D3796" t="s">
        <v>51</v>
      </c>
      <c r="E3796" t="s">
        <v>3842</v>
      </c>
      <c r="F3796" t="s">
        <v>51</v>
      </c>
      <c r="G3796" t="s">
        <v>3842</v>
      </c>
      <c r="H3796" t="s">
        <v>51</v>
      </c>
    </row>
    <row r="3797" spans="1:8" x14ac:dyDescent="0.35">
      <c r="A3797" t="s">
        <v>3843</v>
      </c>
      <c r="B3797" t="s">
        <v>47</v>
      </c>
      <c r="C3797" t="s">
        <v>3843</v>
      </c>
      <c r="D3797" t="s">
        <v>47</v>
      </c>
      <c r="E3797" t="s">
        <v>3843</v>
      </c>
      <c r="F3797" t="s">
        <v>47</v>
      </c>
      <c r="G3797" t="s">
        <v>3843</v>
      </c>
      <c r="H3797" t="s">
        <v>47</v>
      </c>
    </row>
    <row r="3798" spans="1:8" x14ac:dyDescent="0.35">
      <c r="A3798" t="s">
        <v>3844</v>
      </c>
      <c r="B3798" t="s">
        <v>51</v>
      </c>
      <c r="C3798" t="s">
        <v>3844</v>
      </c>
      <c r="D3798" t="s">
        <v>51</v>
      </c>
      <c r="E3798" t="s">
        <v>3844</v>
      </c>
      <c r="F3798" t="s">
        <v>51</v>
      </c>
      <c r="G3798" t="s">
        <v>3844</v>
      </c>
      <c r="H3798" t="s">
        <v>51</v>
      </c>
    </row>
    <row r="3799" spans="1:8" x14ac:dyDescent="0.35">
      <c r="A3799" t="s">
        <v>3845</v>
      </c>
      <c r="B3799" t="s">
        <v>44</v>
      </c>
      <c r="C3799" t="s">
        <v>3845</v>
      </c>
      <c r="D3799" t="s">
        <v>44</v>
      </c>
      <c r="E3799" t="s">
        <v>3845</v>
      </c>
      <c r="F3799" t="s">
        <v>44</v>
      </c>
      <c r="G3799" t="s">
        <v>3845</v>
      </c>
      <c r="H3799" t="s">
        <v>44</v>
      </c>
    </row>
    <row r="3800" spans="1:8" x14ac:dyDescent="0.35">
      <c r="A3800" t="s">
        <v>3846</v>
      </c>
      <c r="B3800" t="s">
        <v>44</v>
      </c>
      <c r="C3800" t="s">
        <v>3846</v>
      </c>
      <c r="D3800" t="s">
        <v>44</v>
      </c>
      <c r="E3800" t="s">
        <v>3846</v>
      </c>
      <c r="F3800" t="s">
        <v>44</v>
      </c>
      <c r="G3800" t="s">
        <v>3846</v>
      </c>
      <c r="H3800" t="s">
        <v>44</v>
      </c>
    </row>
    <row r="3801" spans="1:8" x14ac:dyDescent="0.35">
      <c r="A3801" t="s">
        <v>3847</v>
      </c>
      <c r="B3801" t="s">
        <v>51</v>
      </c>
      <c r="C3801" t="s">
        <v>3847</v>
      </c>
      <c r="D3801" t="s">
        <v>51</v>
      </c>
      <c r="E3801" t="s">
        <v>3847</v>
      </c>
      <c r="F3801" t="s">
        <v>51</v>
      </c>
      <c r="G3801" t="s">
        <v>3847</v>
      </c>
      <c r="H3801" t="s">
        <v>51</v>
      </c>
    </row>
    <row r="3802" spans="1:8" x14ac:dyDescent="0.35">
      <c r="A3802" t="s">
        <v>3848</v>
      </c>
      <c r="B3802" t="s">
        <v>51</v>
      </c>
      <c r="C3802" t="s">
        <v>3848</v>
      </c>
      <c r="D3802" t="s">
        <v>51</v>
      </c>
      <c r="E3802" t="s">
        <v>3848</v>
      </c>
      <c r="F3802" t="s">
        <v>51</v>
      </c>
      <c r="G3802" t="s">
        <v>3848</v>
      </c>
      <c r="H3802" t="s">
        <v>51</v>
      </c>
    </row>
    <row r="3803" spans="1:8" x14ac:dyDescent="0.35">
      <c r="A3803" t="s">
        <v>3849</v>
      </c>
      <c r="B3803" t="s">
        <v>44</v>
      </c>
      <c r="C3803" t="s">
        <v>3849</v>
      </c>
      <c r="D3803" t="s">
        <v>44</v>
      </c>
      <c r="E3803" t="s">
        <v>3849</v>
      </c>
      <c r="F3803" t="s">
        <v>44</v>
      </c>
      <c r="G3803" t="s">
        <v>3849</v>
      </c>
      <c r="H3803" t="s">
        <v>44</v>
      </c>
    </row>
    <row r="3804" spans="1:8" x14ac:dyDescent="0.35">
      <c r="A3804" t="s">
        <v>3850</v>
      </c>
      <c r="B3804" t="s">
        <v>51</v>
      </c>
      <c r="C3804" t="s">
        <v>3850</v>
      </c>
      <c r="D3804" t="s">
        <v>51</v>
      </c>
      <c r="E3804" t="s">
        <v>3850</v>
      </c>
      <c r="F3804" t="s">
        <v>51</v>
      </c>
      <c r="G3804" t="s">
        <v>3850</v>
      </c>
      <c r="H3804" t="s">
        <v>51</v>
      </c>
    </row>
    <row r="3805" spans="1:8" x14ac:dyDescent="0.35">
      <c r="A3805" t="s">
        <v>3851</v>
      </c>
      <c r="B3805" t="s">
        <v>57</v>
      </c>
      <c r="C3805" t="s">
        <v>3851</v>
      </c>
      <c r="D3805" t="s">
        <v>57</v>
      </c>
      <c r="E3805" t="s">
        <v>3851</v>
      </c>
      <c r="F3805" t="s">
        <v>57</v>
      </c>
      <c r="G3805" t="s">
        <v>3851</v>
      </c>
      <c r="H3805" t="s">
        <v>57</v>
      </c>
    </row>
    <row r="3806" spans="1:8" x14ac:dyDescent="0.35">
      <c r="A3806" t="s">
        <v>3852</v>
      </c>
      <c r="B3806" t="s">
        <v>44</v>
      </c>
      <c r="C3806" t="s">
        <v>3852</v>
      </c>
      <c r="D3806" t="s">
        <v>44</v>
      </c>
      <c r="E3806" t="s">
        <v>3852</v>
      </c>
      <c r="F3806" t="s">
        <v>44</v>
      </c>
      <c r="G3806" t="s">
        <v>3852</v>
      </c>
      <c r="H3806" t="s">
        <v>44</v>
      </c>
    </row>
    <row r="3807" spans="1:8" x14ac:dyDescent="0.35">
      <c r="A3807" t="s">
        <v>3853</v>
      </c>
      <c r="B3807" t="s">
        <v>47</v>
      </c>
      <c r="C3807" t="s">
        <v>3853</v>
      </c>
      <c r="D3807" t="s">
        <v>47</v>
      </c>
      <c r="E3807" t="s">
        <v>3853</v>
      </c>
      <c r="F3807" t="s">
        <v>47</v>
      </c>
      <c r="G3807" t="s">
        <v>3853</v>
      </c>
      <c r="H3807" t="s">
        <v>47</v>
      </c>
    </row>
    <row r="3808" spans="1:8" x14ac:dyDescent="0.35">
      <c r="A3808" t="s">
        <v>3854</v>
      </c>
      <c r="B3808" t="s">
        <v>51</v>
      </c>
      <c r="C3808" t="s">
        <v>3854</v>
      </c>
      <c r="D3808" t="s">
        <v>51</v>
      </c>
      <c r="E3808" t="s">
        <v>3854</v>
      </c>
      <c r="F3808" t="s">
        <v>51</v>
      </c>
      <c r="G3808" t="s">
        <v>3854</v>
      </c>
      <c r="H3808" t="s">
        <v>51</v>
      </c>
    </row>
    <row r="3809" spans="1:8" x14ac:dyDescent="0.35">
      <c r="A3809" t="s">
        <v>3855</v>
      </c>
      <c r="B3809" t="s">
        <v>47</v>
      </c>
      <c r="C3809" t="s">
        <v>3855</v>
      </c>
      <c r="D3809" t="s">
        <v>47</v>
      </c>
      <c r="E3809" t="s">
        <v>3855</v>
      </c>
      <c r="F3809" t="s">
        <v>47</v>
      </c>
      <c r="G3809" t="s">
        <v>3855</v>
      </c>
      <c r="H3809" t="s">
        <v>47</v>
      </c>
    </row>
    <row r="3810" spans="1:8" x14ac:dyDescent="0.35">
      <c r="A3810" t="s">
        <v>3856</v>
      </c>
      <c r="B3810" t="s">
        <v>47</v>
      </c>
      <c r="C3810" t="s">
        <v>3856</v>
      </c>
      <c r="D3810" t="s">
        <v>47</v>
      </c>
      <c r="E3810" t="s">
        <v>3856</v>
      </c>
      <c r="F3810" t="s">
        <v>47</v>
      </c>
      <c r="G3810" t="s">
        <v>3856</v>
      </c>
      <c r="H3810" t="s">
        <v>47</v>
      </c>
    </row>
    <row r="3811" spans="1:8" x14ac:dyDescent="0.35">
      <c r="A3811" t="s">
        <v>3857</v>
      </c>
      <c r="B3811" t="s">
        <v>47</v>
      </c>
      <c r="C3811" t="s">
        <v>3857</v>
      </c>
      <c r="D3811" t="s">
        <v>47</v>
      </c>
      <c r="E3811" t="s">
        <v>3857</v>
      </c>
      <c r="F3811" t="s">
        <v>47</v>
      </c>
      <c r="G3811" t="s">
        <v>3857</v>
      </c>
      <c r="H3811" t="s">
        <v>47</v>
      </c>
    </row>
    <row r="3812" spans="1:8" x14ac:dyDescent="0.35">
      <c r="A3812" t="s">
        <v>3858</v>
      </c>
      <c r="B3812" t="s">
        <v>44</v>
      </c>
      <c r="C3812" t="s">
        <v>3858</v>
      </c>
      <c r="D3812" t="s">
        <v>44</v>
      </c>
      <c r="E3812" t="s">
        <v>3858</v>
      </c>
      <c r="F3812" t="s">
        <v>44</v>
      </c>
      <c r="G3812" t="s">
        <v>3858</v>
      </c>
      <c r="H3812" t="s">
        <v>44</v>
      </c>
    </row>
    <row r="3813" spans="1:8" x14ac:dyDescent="0.35">
      <c r="A3813" t="s">
        <v>3859</v>
      </c>
      <c r="B3813" t="s">
        <v>47</v>
      </c>
      <c r="C3813" t="s">
        <v>3859</v>
      </c>
      <c r="D3813" t="s">
        <v>47</v>
      </c>
      <c r="E3813" t="s">
        <v>3859</v>
      </c>
      <c r="F3813" t="s">
        <v>47</v>
      </c>
      <c r="G3813" t="s">
        <v>3859</v>
      </c>
      <c r="H3813" t="s">
        <v>47</v>
      </c>
    </row>
    <row r="3814" spans="1:8" x14ac:dyDescent="0.35">
      <c r="A3814" t="s">
        <v>3860</v>
      </c>
      <c r="B3814" t="s">
        <v>44</v>
      </c>
      <c r="C3814" t="s">
        <v>3860</v>
      </c>
      <c r="D3814" t="s">
        <v>44</v>
      </c>
      <c r="E3814" t="s">
        <v>3860</v>
      </c>
      <c r="F3814" t="s">
        <v>44</v>
      </c>
      <c r="G3814" t="s">
        <v>3860</v>
      </c>
      <c r="H3814" t="s">
        <v>44</v>
      </c>
    </row>
    <row r="3815" spans="1:8" x14ac:dyDescent="0.35">
      <c r="A3815" t="s">
        <v>3861</v>
      </c>
      <c r="B3815" t="s">
        <v>47</v>
      </c>
      <c r="C3815" t="s">
        <v>3861</v>
      </c>
      <c r="D3815" t="s">
        <v>47</v>
      </c>
      <c r="E3815" t="s">
        <v>3861</v>
      </c>
      <c r="F3815" t="s">
        <v>47</v>
      </c>
      <c r="G3815" t="s">
        <v>3861</v>
      </c>
      <c r="H3815" t="s">
        <v>47</v>
      </c>
    </row>
    <row r="3816" spans="1:8" x14ac:dyDescent="0.35">
      <c r="A3816" t="s">
        <v>3862</v>
      </c>
      <c r="B3816" t="s">
        <v>47</v>
      </c>
      <c r="C3816" t="s">
        <v>3862</v>
      </c>
      <c r="D3816" t="s">
        <v>47</v>
      </c>
      <c r="E3816" t="s">
        <v>3862</v>
      </c>
      <c r="F3816" t="s">
        <v>47</v>
      </c>
      <c r="G3816" t="s">
        <v>3862</v>
      </c>
      <c r="H3816" t="s">
        <v>47</v>
      </c>
    </row>
    <row r="3817" spans="1:8" x14ac:dyDescent="0.35">
      <c r="A3817" t="s">
        <v>3863</v>
      </c>
      <c r="B3817" t="s">
        <v>44</v>
      </c>
      <c r="C3817" t="s">
        <v>3863</v>
      </c>
      <c r="D3817" t="s">
        <v>44</v>
      </c>
      <c r="E3817" t="s">
        <v>3863</v>
      </c>
      <c r="F3817" t="s">
        <v>44</v>
      </c>
      <c r="G3817" t="s">
        <v>3863</v>
      </c>
      <c r="H3817" t="s">
        <v>44</v>
      </c>
    </row>
    <row r="3818" spans="1:8" x14ac:dyDescent="0.35">
      <c r="A3818" t="s">
        <v>3864</v>
      </c>
      <c r="B3818" t="s">
        <v>53</v>
      </c>
      <c r="C3818" t="s">
        <v>3864</v>
      </c>
      <c r="D3818" t="s">
        <v>53</v>
      </c>
      <c r="E3818" t="s">
        <v>3864</v>
      </c>
      <c r="F3818" t="s">
        <v>53</v>
      </c>
      <c r="G3818" t="s">
        <v>3864</v>
      </c>
      <c r="H3818" t="s">
        <v>53</v>
      </c>
    </row>
    <row r="3819" spans="1:8" x14ac:dyDescent="0.35">
      <c r="A3819" t="s">
        <v>3865</v>
      </c>
      <c r="B3819" t="s">
        <v>47</v>
      </c>
      <c r="C3819" t="s">
        <v>3865</v>
      </c>
      <c r="D3819" t="s">
        <v>47</v>
      </c>
      <c r="E3819" t="s">
        <v>3865</v>
      </c>
      <c r="F3819" t="s">
        <v>47</v>
      </c>
      <c r="G3819" t="s">
        <v>3865</v>
      </c>
      <c r="H3819" t="s">
        <v>47</v>
      </c>
    </row>
    <row r="3820" spans="1:8" x14ac:dyDescent="0.35">
      <c r="A3820" t="s">
        <v>3866</v>
      </c>
      <c r="B3820" t="s">
        <v>51</v>
      </c>
      <c r="C3820" t="s">
        <v>3866</v>
      </c>
      <c r="D3820" t="s">
        <v>51</v>
      </c>
      <c r="E3820" t="s">
        <v>3866</v>
      </c>
      <c r="F3820" t="s">
        <v>51</v>
      </c>
      <c r="G3820" t="s">
        <v>3866</v>
      </c>
      <c r="H3820" t="s">
        <v>51</v>
      </c>
    </row>
    <row r="3821" spans="1:8" x14ac:dyDescent="0.35">
      <c r="A3821" t="s">
        <v>3867</v>
      </c>
      <c r="B3821" t="s">
        <v>44</v>
      </c>
      <c r="C3821" t="s">
        <v>3867</v>
      </c>
      <c r="D3821" t="s">
        <v>44</v>
      </c>
      <c r="E3821" t="s">
        <v>3867</v>
      </c>
      <c r="F3821" t="s">
        <v>44</v>
      </c>
      <c r="G3821" t="s">
        <v>3867</v>
      </c>
      <c r="H3821" t="s">
        <v>44</v>
      </c>
    </row>
    <row r="3822" spans="1:8" x14ac:dyDescent="0.35">
      <c r="A3822" t="s">
        <v>3868</v>
      </c>
      <c r="B3822" t="s">
        <v>47</v>
      </c>
      <c r="C3822" t="s">
        <v>3868</v>
      </c>
      <c r="D3822" t="s">
        <v>47</v>
      </c>
      <c r="E3822" t="s">
        <v>3868</v>
      </c>
      <c r="F3822" t="s">
        <v>47</v>
      </c>
      <c r="G3822" t="s">
        <v>3868</v>
      </c>
      <c r="H3822" t="s">
        <v>47</v>
      </c>
    </row>
    <row r="3823" spans="1:8" x14ac:dyDescent="0.35">
      <c r="A3823" t="s">
        <v>3869</v>
      </c>
      <c r="B3823" t="s">
        <v>51</v>
      </c>
      <c r="C3823" t="s">
        <v>3869</v>
      </c>
      <c r="D3823" t="s">
        <v>51</v>
      </c>
      <c r="E3823" t="s">
        <v>3869</v>
      </c>
      <c r="F3823" t="s">
        <v>51</v>
      </c>
      <c r="G3823" t="s">
        <v>3869</v>
      </c>
      <c r="H3823" t="s">
        <v>51</v>
      </c>
    </row>
    <row r="3824" spans="1:8" x14ac:dyDescent="0.35">
      <c r="A3824" t="s">
        <v>3870</v>
      </c>
      <c r="B3824" t="s">
        <v>47</v>
      </c>
      <c r="C3824" t="s">
        <v>3870</v>
      </c>
      <c r="D3824" t="s">
        <v>47</v>
      </c>
      <c r="E3824" t="s">
        <v>3870</v>
      </c>
      <c r="F3824" t="s">
        <v>47</v>
      </c>
      <c r="G3824" t="s">
        <v>3870</v>
      </c>
      <c r="H3824" t="s">
        <v>47</v>
      </c>
    </row>
    <row r="3825" spans="1:8" x14ac:dyDescent="0.35">
      <c r="A3825" t="s">
        <v>3871</v>
      </c>
      <c r="B3825" t="s">
        <v>47</v>
      </c>
      <c r="C3825" t="s">
        <v>3871</v>
      </c>
      <c r="D3825" t="s">
        <v>47</v>
      </c>
      <c r="E3825" t="s">
        <v>3871</v>
      </c>
      <c r="F3825" t="s">
        <v>47</v>
      </c>
      <c r="G3825" t="s">
        <v>3871</v>
      </c>
      <c r="H3825" t="s">
        <v>47</v>
      </c>
    </row>
    <row r="3826" spans="1:8" x14ac:dyDescent="0.35">
      <c r="A3826" t="s">
        <v>3872</v>
      </c>
      <c r="B3826" t="s">
        <v>47</v>
      </c>
      <c r="C3826" t="s">
        <v>3872</v>
      </c>
      <c r="D3826" t="s">
        <v>47</v>
      </c>
      <c r="E3826" t="s">
        <v>3872</v>
      </c>
      <c r="F3826" t="s">
        <v>47</v>
      </c>
      <c r="G3826" t="s">
        <v>3872</v>
      </c>
      <c r="H3826" t="s">
        <v>47</v>
      </c>
    </row>
    <row r="3827" spans="1:8" x14ac:dyDescent="0.35">
      <c r="A3827" t="s">
        <v>3873</v>
      </c>
      <c r="B3827" t="s">
        <v>44</v>
      </c>
      <c r="C3827" t="s">
        <v>3873</v>
      </c>
      <c r="D3827" t="s">
        <v>44</v>
      </c>
      <c r="E3827" t="s">
        <v>3873</v>
      </c>
      <c r="F3827" t="s">
        <v>44</v>
      </c>
      <c r="G3827" t="s">
        <v>3873</v>
      </c>
      <c r="H3827" t="s">
        <v>44</v>
      </c>
    </row>
    <row r="3828" spans="1:8" x14ac:dyDescent="0.35">
      <c r="A3828" t="s">
        <v>3874</v>
      </c>
      <c r="B3828" t="s">
        <v>44</v>
      </c>
      <c r="C3828" t="s">
        <v>3874</v>
      </c>
      <c r="D3828" t="s">
        <v>44</v>
      </c>
      <c r="E3828" t="s">
        <v>3874</v>
      </c>
      <c r="F3828" t="s">
        <v>44</v>
      </c>
      <c r="G3828" t="s">
        <v>3874</v>
      </c>
      <c r="H3828" t="s">
        <v>44</v>
      </c>
    </row>
    <row r="3829" spans="1:8" x14ac:dyDescent="0.35">
      <c r="A3829" t="s">
        <v>3875</v>
      </c>
      <c r="B3829" t="s">
        <v>57</v>
      </c>
      <c r="C3829" t="s">
        <v>3875</v>
      </c>
      <c r="D3829" t="s">
        <v>57</v>
      </c>
      <c r="E3829" t="s">
        <v>3875</v>
      </c>
      <c r="F3829" t="s">
        <v>57</v>
      </c>
      <c r="G3829" t="s">
        <v>3875</v>
      </c>
      <c r="H3829" t="s">
        <v>57</v>
      </c>
    </row>
    <row r="3830" spans="1:8" x14ac:dyDescent="0.35">
      <c r="A3830" t="s">
        <v>3876</v>
      </c>
      <c r="B3830" t="s">
        <v>47</v>
      </c>
      <c r="C3830" t="s">
        <v>3876</v>
      </c>
      <c r="D3830" t="s">
        <v>47</v>
      </c>
      <c r="E3830" t="s">
        <v>3876</v>
      </c>
      <c r="F3830" t="s">
        <v>47</v>
      </c>
      <c r="G3830" t="s">
        <v>3876</v>
      </c>
      <c r="H3830" t="s">
        <v>47</v>
      </c>
    </row>
    <row r="3831" spans="1:8" x14ac:dyDescent="0.35">
      <c r="A3831" t="s">
        <v>3877</v>
      </c>
      <c r="B3831" t="s">
        <v>44</v>
      </c>
      <c r="C3831" t="s">
        <v>3877</v>
      </c>
      <c r="D3831" t="s">
        <v>44</v>
      </c>
      <c r="E3831" t="s">
        <v>3877</v>
      </c>
      <c r="F3831" t="s">
        <v>44</v>
      </c>
      <c r="G3831" t="s">
        <v>3877</v>
      </c>
      <c r="H3831" t="s">
        <v>44</v>
      </c>
    </row>
    <row r="3832" spans="1:8" x14ac:dyDescent="0.35">
      <c r="A3832" t="s">
        <v>3878</v>
      </c>
      <c r="B3832" t="s">
        <v>51</v>
      </c>
      <c r="C3832" t="s">
        <v>3878</v>
      </c>
      <c r="D3832" t="s">
        <v>51</v>
      </c>
      <c r="E3832" t="s">
        <v>3878</v>
      </c>
      <c r="F3832" t="s">
        <v>51</v>
      </c>
      <c r="G3832" t="s">
        <v>3878</v>
      </c>
      <c r="H3832" t="s">
        <v>51</v>
      </c>
    </row>
    <row r="3833" spans="1:8" x14ac:dyDescent="0.35">
      <c r="A3833" t="s">
        <v>3879</v>
      </c>
      <c r="B3833" t="s">
        <v>44</v>
      </c>
      <c r="C3833" t="s">
        <v>3879</v>
      </c>
      <c r="D3833" t="s">
        <v>44</v>
      </c>
      <c r="E3833" t="s">
        <v>3879</v>
      </c>
      <c r="F3833" t="s">
        <v>44</v>
      </c>
      <c r="G3833" t="s">
        <v>3879</v>
      </c>
      <c r="H3833" t="s">
        <v>44</v>
      </c>
    </row>
    <row r="3834" spans="1:8" x14ac:dyDescent="0.35">
      <c r="A3834" t="s">
        <v>3880</v>
      </c>
      <c r="B3834" t="s">
        <v>51</v>
      </c>
      <c r="C3834" t="s">
        <v>3880</v>
      </c>
      <c r="D3834" t="s">
        <v>51</v>
      </c>
      <c r="E3834" t="s">
        <v>3880</v>
      </c>
      <c r="F3834" t="s">
        <v>51</v>
      </c>
      <c r="G3834" t="s">
        <v>3880</v>
      </c>
      <c r="H3834" t="s">
        <v>51</v>
      </c>
    </row>
    <row r="3835" spans="1:8" x14ac:dyDescent="0.35">
      <c r="A3835" t="s">
        <v>3881</v>
      </c>
      <c r="B3835" t="s">
        <v>51</v>
      </c>
      <c r="C3835" t="s">
        <v>3881</v>
      </c>
      <c r="D3835" t="s">
        <v>51</v>
      </c>
      <c r="E3835" t="s">
        <v>3881</v>
      </c>
      <c r="F3835" t="s">
        <v>51</v>
      </c>
      <c r="G3835" t="s">
        <v>3881</v>
      </c>
      <c r="H3835" t="s">
        <v>51</v>
      </c>
    </row>
    <row r="3836" spans="1:8" x14ac:dyDescent="0.35">
      <c r="A3836" t="s">
        <v>3882</v>
      </c>
      <c r="B3836" t="s">
        <v>53</v>
      </c>
      <c r="C3836" t="s">
        <v>3882</v>
      </c>
      <c r="D3836" t="s">
        <v>53</v>
      </c>
      <c r="E3836" t="s">
        <v>3882</v>
      </c>
      <c r="F3836" t="s">
        <v>53</v>
      </c>
      <c r="G3836" t="s">
        <v>3882</v>
      </c>
      <c r="H3836" t="s">
        <v>53</v>
      </c>
    </row>
    <row r="3837" spans="1:8" x14ac:dyDescent="0.35">
      <c r="A3837" t="s">
        <v>3883</v>
      </c>
      <c r="B3837" t="s">
        <v>53</v>
      </c>
      <c r="C3837" t="s">
        <v>3883</v>
      </c>
      <c r="D3837" t="s">
        <v>53</v>
      </c>
      <c r="E3837" t="s">
        <v>3883</v>
      </c>
      <c r="F3837" t="s">
        <v>53</v>
      </c>
      <c r="G3837" t="s">
        <v>3883</v>
      </c>
      <c r="H3837" t="s">
        <v>53</v>
      </c>
    </row>
    <row r="3838" spans="1:8" x14ac:dyDescent="0.35">
      <c r="A3838" t="s">
        <v>3884</v>
      </c>
      <c r="B3838" t="s">
        <v>57</v>
      </c>
      <c r="C3838" t="s">
        <v>3884</v>
      </c>
      <c r="D3838" t="s">
        <v>57</v>
      </c>
      <c r="E3838" t="s">
        <v>3884</v>
      </c>
      <c r="F3838" t="s">
        <v>57</v>
      </c>
      <c r="G3838" t="s">
        <v>3884</v>
      </c>
      <c r="H3838" t="s">
        <v>57</v>
      </c>
    </row>
    <row r="3839" spans="1:8" x14ac:dyDescent="0.35">
      <c r="A3839" t="s">
        <v>3885</v>
      </c>
      <c r="B3839" t="s">
        <v>53</v>
      </c>
      <c r="C3839" t="s">
        <v>3885</v>
      </c>
      <c r="D3839" t="s">
        <v>53</v>
      </c>
      <c r="E3839" t="s">
        <v>3885</v>
      </c>
      <c r="F3839" t="s">
        <v>53</v>
      </c>
      <c r="G3839" t="s">
        <v>3885</v>
      </c>
      <c r="H3839" t="s">
        <v>53</v>
      </c>
    </row>
    <row r="3840" spans="1:8" x14ac:dyDescent="0.35">
      <c r="A3840" t="s">
        <v>3886</v>
      </c>
      <c r="B3840" t="s">
        <v>51</v>
      </c>
      <c r="C3840" t="s">
        <v>3886</v>
      </c>
      <c r="D3840" t="s">
        <v>51</v>
      </c>
      <c r="E3840" t="s">
        <v>3886</v>
      </c>
      <c r="F3840" t="s">
        <v>51</v>
      </c>
      <c r="G3840" t="s">
        <v>3886</v>
      </c>
      <c r="H3840" t="s">
        <v>51</v>
      </c>
    </row>
    <row r="3841" spans="1:8" x14ac:dyDescent="0.35">
      <c r="A3841" t="s">
        <v>3887</v>
      </c>
      <c r="B3841" t="s">
        <v>47</v>
      </c>
      <c r="C3841" t="s">
        <v>3887</v>
      </c>
      <c r="D3841" t="s">
        <v>47</v>
      </c>
      <c r="E3841" t="s">
        <v>3887</v>
      </c>
      <c r="F3841" t="s">
        <v>47</v>
      </c>
      <c r="G3841" t="s">
        <v>3887</v>
      </c>
      <c r="H3841" t="s">
        <v>47</v>
      </c>
    </row>
    <row r="3842" spans="1:8" x14ac:dyDescent="0.35">
      <c r="A3842" t="s">
        <v>3888</v>
      </c>
      <c r="B3842" t="s">
        <v>44</v>
      </c>
      <c r="C3842" t="s">
        <v>3888</v>
      </c>
      <c r="D3842" t="s">
        <v>44</v>
      </c>
      <c r="E3842" t="s">
        <v>3888</v>
      </c>
      <c r="F3842" t="s">
        <v>44</v>
      </c>
      <c r="G3842" t="s">
        <v>3888</v>
      </c>
      <c r="H3842" t="s">
        <v>44</v>
      </c>
    </row>
    <row r="3843" spans="1:8" x14ac:dyDescent="0.35">
      <c r="A3843" t="s">
        <v>3889</v>
      </c>
      <c r="B3843" t="s">
        <v>51</v>
      </c>
      <c r="C3843" t="s">
        <v>3889</v>
      </c>
      <c r="D3843" t="s">
        <v>51</v>
      </c>
      <c r="E3843" t="s">
        <v>3889</v>
      </c>
      <c r="F3843" t="s">
        <v>51</v>
      </c>
      <c r="G3843" t="s">
        <v>3889</v>
      </c>
      <c r="H3843" t="s">
        <v>51</v>
      </c>
    </row>
    <row r="3844" spans="1:8" x14ac:dyDescent="0.35">
      <c r="A3844" t="s">
        <v>3890</v>
      </c>
      <c r="B3844" t="s">
        <v>47</v>
      </c>
      <c r="C3844" t="s">
        <v>3890</v>
      </c>
      <c r="D3844" t="s">
        <v>47</v>
      </c>
      <c r="E3844" t="s">
        <v>3890</v>
      </c>
      <c r="F3844" t="s">
        <v>47</v>
      </c>
      <c r="G3844" t="s">
        <v>3890</v>
      </c>
      <c r="H3844" t="s">
        <v>47</v>
      </c>
    </row>
    <row r="3845" spans="1:8" x14ac:dyDescent="0.35">
      <c r="A3845" t="s">
        <v>3891</v>
      </c>
      <c r="B3845" t="s">
        <v>44</v>
      </c>
      <c r="C3845" t="s">
        <v>3891</v>
      </c>
      <c r="D3845" t="s">
        <v>44</v>
      </c>
      <c r="E3845" t="s">
        <v>3891</v>
      </c>
      <c r="F3845" t="s">
        <v>44</v>
      </c>
      <c r="G3845" t="s">
        <v>3891</v>
      </c>
      <c r="H3845" t="s">
        <v>44</v>
      </c>
    </row>
    <row r="3846" spans="1:8" x14ac:dyDescent="0.35">
      <c r="A3846" t="s">
        <v>3892</v>
      </c>
      <c r="B3846" t="s">
        <v>57</v>
      </c>
      <c r="C3846" t="s">
        <v>3892</v>
      </c>
      <c r="D3846" t="s">
        <v>57</v>
      </c>
      <c r="E3846" t="s">
        <v>3892</v>
      </c>
      <c r="F3846" t="s">
        <v>57</v>
      </c>
      <c r="G3846" t="s">
        <v>3892</v>
      </c>
      <c r="H3846" t="s">
        <v>57</v>
      </c>
    </row>
    <row r="3847" spans="1:8" x14ac:dyDescent="0.35">
      <c r="A3847" t="s">
        <v>3893</v>
      </c>
      <c r="B3847" t="s">
        <v>47</v>
      </c>
      <c r="C3847" t="s">
        <v>3893</v>
      </c>
      <c r="D3847" t="s">
        <v>47</v>
      </c>
      <c r="E3847" t="s">
        <v>3893</v>
      </c>
      <c r="F3847" t="s">
        <v>47</v>
      </c>
      <c r="G3847" t="s">
        <v>3893</v>
      </c>
      <c r="H3847" t="s">
        <v>47</v>
      </c>
    </row>
    <row r="3848" spans="1:8" x14ac:dyDescent="0.35">
      <c r="A3848" t="s">
        <v>3894</v>
      </c>
      <c r="B3848" t="s">
        <v>51</v>
      </c>
      <c r="C3848" t="s">
        <v>3894</v>
      </c>
      <c r="D3848" t="s">
        <v>51</v>
      </c>
      <c r="E3848" t="s">
        <v>3894</v>
      </c>
      <c r="F3848" t="s">
        <v>51</v>
      </c>
      <c r="G3848" t="s">
        <v>3894</v>
      </c>
      <c r="H3848" t="s">
        <v>51</v>
      </c>
    </row>
    <row r="3849" spans="1:8" x14ac:dyDescent="0.35">
      <c r="A3849" t="s">
        <v>3895</v>
      </c>
      <c r="B3849" t="s">
        <v>53</v>
      </c>
      <c r="C3849" t="s">
        <v>3895</v>
      </c>
      <c r="D3849" t="s">
        <v>53</v>
      </c>
      <c r="E3849" t="s">
        <v>3895</v>
      </c>
      <c r="F3849" t="s">
        <v>53</v>
      </c>
      <c r="G3849" t="s">
        <v>3895</v>
      </c>
      <c r="H3849" t="s">
        <v>53</v>
      </c>
    </row>
    <row r="3850" spans="1:8" x14ac:dyDescent="0.35">
      <c r="A3850" t="s">
        <v>3896</v>
      </c>
      <c r="B3850" t="s">
        <v>53</v>
      </c>
      <c r="C3850" t="s">
        <v>3896</v>
      </c>
      <c r="D3850" t="s">
        <v>53</v>
      </c>
      <c r="E3850" t="s">
        <v>3896</v>
      </c>
      <c r="F3850" t="s">
        <v>53</v>
      </c>
      <c r="G3850" t="s">
        <v>3896</v>
      </c>
      <c r="H3850" t="s">
        <v>53</v>
      </c>
    </row>
    <row r="3851" spans="1:8" x14ac:dyDescent="0.35">
      <c r="A3851" t="s">
        <v>3897</v>
      </c>
      <c r="B3851" t="s">
        <v>51</v>
      </c>
      <c r="C3851" t="s">
        <v>3897</v>
      </c>
      <c r="D3851" t="s">
        <v>51</v>
      </c>
      <c r="E3851" t="s">
        <v>3897</v>
      </c>
      <c r="F3851" t="s">
        <v>51</v>
      </c>
      <c r="G3851" t="s">
        <v>3897</v>
      </c>
      <c r="H3851" t="s">
        <v>51</v>
      </c>
    </row>
    <row r="3852" spans="1:8" x14ac:dyDescent="0.35">
      <c r="A3852" t="s">
        <v>3898</v>
      </c>
      <c r="B3852" t="s">
        <v>47</v>
      </c>
      <c r="C3852" t="s">
        <v>3898</v>
      </c>
      <c r="D3852" t="s">
        <v>47</v>
      </c>
      <c r="E3852" t="s">
        <v>3898</v>
      </c>
      <c r="F3852" t="s">
        <v>47</v>
      </c>
      <c r="G3852" t="s">
        <v>3898</v>
      </c>
      <c r="H3852" t="s">
        <v>47</v>
      </c>
    </row>
    <row r="3853" spans="1:8" x14ac:dyDescent="0.35">
      <c r="A3853" t="s">
        <v>3899</v>
      </c>
      <c r="B3853" t="s">
        <v>51</v>
      </c>
      <c r="C3853" t="s">
        <v>3899</v>
      </c>
      <c r="D3853" t="s">
        <v>51</v>
      </c>
      <c r="E3853" t="s">
        <v>3899</v>
      </c>
      <c r="F3853" t="s">
        <v>51</v>
      </c>
      <c r="G3853" t="s">
        <v>3899</v>
      </c>
      <c r="H3853" t="s">
        <v>51</v>
      </c>
    </row>
    <row r="3854" spans="1:8" x14ac:dyDescent="0.35">
      <c r="A3854" t="s">
        <v>3900</v>
      </c>
      <c r="B3854" t="s">
        <v>53</v>
      </c>
      <c r="C3854" t="s">
        <v>3900</v>
      </c>
      <c r="D3854" t="s">
        <v>53</v>
      </c>
      <c r="E3854" t="s">
        <v>3900</v>
      </c>
      <c r="F3854" t="s">
        <v>53</v>
      </c>
      <c r="G3854" t="s">
        <v>3900</v>
      </c>
      <c r="H3854" t="s">
        <v>53</v>
      </c>
    </row>
    <row r="3855" spans="1:8" x14ac:dyDescent="0.35">
      <c r="A3855" t="s">
        <v>3901</v>
      </c>
      <c r="B3855" t="s">
        <v>47</v>
      </c>
      <c r="C3855" t="s">
        <v>3901</v>
      </c>
      <c r="D3855" t="s">
        <v>47</v>
      </c>
      <c r="E3855" t="s">
        <v>3901</v>
      </c>
      <c r="F3855" t="s">
        <v>47</v>
      </c>
      <c r="G3855" t="s">
        <v>3901</v>
      </c>
      <c r="H3855" t="s">
        <v>47</v>
      </c>
    </row>
    <row r="3856" spans="1:8" x14ac:dyDescent="0.35">
      <c r="A3856" t="s">
        <v>3902</v>
      </c>
      <c r="B3856" t="s">
        <v>47</v>
      </c>
      <c r="C3856" t="s">
        <v>3902</v>
      </c>
      <c r="D3856" t="s">
        <v>47</v>
      </c>
      <c r="E3856" t="s">
        <v>3902</v>
      </c>
      <c r="F3856" t="s">
        <v>47</v>
      </c>
      <c r="G3856" t="s">
        <v>3902</v>
      </c>
      <c r="H3856" t="s">
        <v>47</v>
      </c>
    </row>
    <row r="3857" spans="1:8" x14ac:dyDescent="0.35">
      <c r="A3857" t="s">
        <v>3903</v>
      </c>
      <c r="B3857" t="s">
        <v>44</v>
      </c>
      <c r="C3857" t="s">
        <v>3903</v>
      </c>
      <c r="D3857" t="s">
        <v>44</v>
      </c>
      <c r="E3857" t="s">
        <v>3903</v>
      </c>
      <c r="F3857" t="s">
        <v>44</v>
      </c>
      <c r="G3857" t="s">
        <v>3903</v>
      </c>
      <c r="H3857" t="s">
        <v>44</v>
      </c>
    </row>
    <row r="3858" spans="1:8" x14ac:dyDescent="0.35">
      <c r="A3858" t="s">
        <v>3904</v>
      </c>
      <c r="B3858" t="s">
        <v>47</v>
      </c>
      <c r="C3858" t="s">
        <v>3904</v>
      </c>
      <c r="D3858" t="s">
        <v>47</v>
      </c>
      <c r="E3858" t="s">
        <v>3904</v>
      </c>
      <c r="F3858" t="s">
        <v>47</v>
      </c>
      <c r="G3858" t="s">
        <v>3904</v>
      </c>
      <c r="H3858" t="s">
        <v>47</v>
      </c>
    </row>
    <row r="3859" spans="1:8" x14ac:dyDescent="0.35">
      <c r="A3859" t="s">
        <v>3905</v>
      </c>
      <c r="B3859" t="s">
        <v>44</v>
      </c>
      <c r="C3859" t="s">
        <v>3905</v>
      </c>
      <c r="D3859" t="s">
        <v>44</v>
      </c>
      <c r="E3859" t="s">
        <v>3905</v>
      </c>
      <c r="F3859" t="s">
        <v>44</v>
      </c>
      <c r="G3859" t="s">
        <v>3905</v>
      </c>
      <c r="H3859" t="s">
        <v>44</v>
      </c>
    </row>
    <row r="3860" spans="1:8" x14ac:dyDescent="0.35">
      <c r="A3860" t="s">
        <v>3906</v>
      </c>
      <c r="B3860" t="s">
        <v>47</v>
      </c>
      <c r="C3860" t="s">
        <v>3906</v>
      </c>
      <c r="D3860" t="s">
        <v>47</v>
      </c>
      <c r="E3860" t="s">
        <v>3906</v>
      </c>
      <c r="F3860" t="s">
        <v>47</v>
      </c>
      <c r="G3860" t="s">
        <v>3906</v>
      </c>
      <c r="H3860" t="s">
        <v>47</v>
      </c>
    </row>
    <row r="3861" spans="1:8" x14ac:dyDescent="0.35">
      <c r="A3861" t="s">
        <v>3907</v>
      </c>
      <c r="B3861" t="s">
        <v>44</v>
      </c>
      <c r="C3861" t="s">
        <v>3907</v>
      </c>
      <c r="D3861" t="s">
        <v>44</v>
      </c>
      <c r="E3861" t="s">
        <v>3907</v>
      </c>
      <c r="F3861" t="s">
        <v>44</v>
      </c>
      <c r="G3861" t="s">
        <v>3907</v>
      </c>
      <c r="H3861" t="s">
        <v>44</v>
      </c>
    </row>
    <row r="3862" spans="1:8" x14ac:dyDescent="0.35">
      <c r="A3862" t="s">
        <v>3908</v>
      </c>
      <c r="B3862" t="s">
        <v>47</v>
      </c>
      <c r="C3862" t="s">
        <v>3908</v>
      </c>
      <c r="D3862" t="s">
        <v>47</v>
      </c>
      <c r="E3862" t="s">
        <v>3908</v>
      </c>
      <c r="F3862" t="s">
        <v>47</v>
      </c>
      <c r="G3862" t="s">
        <v>3908</v>
      </c>
      <c r="H3862" t="s">
        <v>47</v>
      </c>
    </row>
    <row r="3863" spans="1:8" x14ac:dyDescent="0.35">
      <c r="A3863" t="s">
        <v>3909</v>
      </c>
      <c r="B3863" t="s">
        <v>47</v>
      </c>
      <c r="C3863" t="s">
        <v>3909</v>
      </c>
      <c r="D3863" t="s">
        <v>47</v>
      </c>
      <c r="E3863" t="s">
        <v>3909</v>
      </c>
      <c r="F3863" t="s">
        <v>47</v>
      </c>
      <c r="G3863" t="s">
        <v>3909</v>
      </c>
      <c r="H3863" t="s">
        <v>47</v>
      </c>
    </row>
    <row r="3864" spans="1:8" x14ac:dyDescent="0.35">
      <c r="A3864" t="s">
        <v>3910</v>
      </c>
      <c r="B3864" t="s">
        <v>44</v>
      </c>
      <c r="C3864" t="s">
        <v>3910</v>
      </c>
      <c r="D3864" t="s">
        <v>44</v>
      </c>
      <c r="E3864" t="s">
        <v>3910</v>
      </c>
      <c r="F3864" t="s">
        <v>44</v>
      </c>
      <c r="G3864" t="s">
        <v>3910</v>
      </c>
      <c r="H3864" t="s">
        <v>44</v>
      </c>
    </row>
    <row r="3865" spans="1:8" x14ac:dyDescent="0.35">
      <c r="A3865" t="s">
        <v>3911</v>
      </c>
      <c r="B3865" t="s">
        <v>44</v>
      </c>
      <c r="C3865" t="s">
        <v>3911</v>
      </c>
      <c r="D3865" t="s">
        <v>44</v>
      </c>
      <c r="E3865" t="s">
        <v>3911</v>
      </c>
      <c r="F3865" t="s">
        <v>44</v>
      </c>
      <c r="G3865" t="s">
        <v>3911</v>
      </c>
      <c r="H3865" t="s">
        <v>44</v>
      </c>
    </row>
    <row r="3866" spans="1:8" x14ac:dyDescent="0.35">
      <c r="A3866" t="s">
        <v>3912</v>
      </c>
      <c r="B3866" t="s">
        <v>44</v>
      </c>
      <c r="C3866" t="s">
        <v>3912</v>
      </c>
      <c r="D3866" t="s">
        <v>44</v>
      </c>
      <c r="E3866" t="s">
        <v>3912</v>
      </c>
      <c r="F3866" t="s">
        <v>44</v>
      </c>
      <c r="G3866" t="s">
        <v>3912</v>
      </c>
      <c r="H3866" t="s">
        <v>44</v>
      </c>
    </row>
    <row r="3867" spans="1:8" x14ac:dyDescent="0.35">
      <c r="A3867" t="s">
        <v>3913</v>
      </c>
      <c r="B3867" t="s">
        <v>44</v>
      </c>
      <c r="C3867" t="s">
        <v>3913</v>
      </c>
      <c r="D3867" t="s">
        <v>44</v>
      </c>
      <c r="E3867" t="s">
        <v>3913</v>
      </c>
      <c r="F3867" t="s">
        <v>44</v>
      </c>
      <c r="G3867" t="s">
        <v>3913</v>
      </c>
      <c r="H3867" t="s">
        <v>44</v>
      </c>
    </row>
    <row r="3868" spans="1:8" x14ac:dyDescent="0.35">
      <c r="A3868" t="s">
        <v>3914</v>
      </c>
      <c r="B3868" t="s">
        <v>53</v>
      </c>
      <c r="C3868" t="s">
        <v>3914</v>
      </c>
      <c r="D3868" t="s">
        <v>53</v>
      </c>
      <c r="E3868" t="s">
        <v>3914</v>
      </c>
      <c r="F3868" t="s">
        <v>53</v>
      </c>
      <c r="G3868" t="s">
        <v>3914</v>
      </c>
      <c r="H3868" t="s">
        <v>53</v>
      </c>
    </row>
    <row r="3869" spans="1:8" x14ac:dyDescent="0.35">
      <c r="A3869" t="s">
        <v>3915</v>
      </c>
      <c r="B3869" t="s">
        <v>51</v>
      </c>
      <c r="C3869" t="s">
        <v>3915</v>
      </c>
      <c r="D3869" t="s">
        <v>51</v>
      </c>
      <c r="E3869" t="s">
        <v>3915</v>
      </c>
      <c r="F3869" t="s">
        <v>51</v>
      </c>
      <c r="G3869" t="s">
        <v>3915</v>
      </c>
      <c r="H3869" t="s">
        <v>51</v>
      </c>
    </row>
    <row r="3870" spans="1:8" x14ac:dyDescent="0.35">
      <c r="A3870" t="s">
        <v>3916</v>
      </c>
      <c r="B3870" t="s">
        <v>51</v>
      </c>
      <c r="C3870" t="s">
        <v>3916</v>
      </c>
      <c r="D3870" t="s">
        <v>51</v>
      </c>
      <c r="E3870" t="s">
        <v>3916</v>
      </c>
      <c r="F3870" t="s">
        <v>51</v>
      </c>
      <c r="G3870" t="s">
        <v>3916</v>
      </c>
      <c r="H3870" t="s">
        <v>51</v>
      </c>
    </row>
    <row r="3871" spans="1:8" x14ac:dyDescent="0.35">
      <c r="A3871" t="s">
        <v>3917</v>
      </c>
      <c r="B3871" t="s">
        <v>51</v>
      </c>
      <c r="C3871" t="s">
        <v>3917</v>
      </c>
      <c r="D3871" t="s">
        <v>51</v>
      </c>
      <c r="E3871" t="s">
        <v>3917</v>
      </c>
      <c r="F3871" t="s">
        <v>51</v>
      </c>
      <c r="G3871" t="s">
        <v>3917</v>
      </c>
      <c r="H3871" t="s">
        <v>51</v>
      </c>
    </row>
    <row r="3872" spans="1:8" x14ac:dyDescent="0.35">
      <c r="A3872" t="s">
        <v>3918</v>
      </c>
      <c r="B3872" t="s">
        <v>51</v>
      </c>
      <c r="C3872" t="s">
        <v>3918</v>
      </c>
      <c r="D3872" t="s">
        <v>51</v>
      </c>
      <c r="E3872" t="s">
        <v>3918</v>
      </c>
      <c r="F3872" t="s">
        <v>51</v>
      </c>
      <c r="G3872" t="s">
        <v>3918</v>
      </c>
      <c r="H3872" t="s">
        <v>51</v>
      </c>
    </row>
    <row r="3873" spans="1:8" x14ac:dyDescent="0.35">
      <c r="A3873" t="s">
        <v>3919</v>
      </c>
      <c r="B3873" t="s">
        <v>51</v>
      </c>
      <c r="C3873" t="s">
        <v>3919</v>
      </c>
      <c r="D3873" t="s">
        <v>51</v>
      </c>
      <c r="E3873" t="s">
        <v>3919</v>
      </c>
      <c r="F3873" t="s">
        <v>51</v>
      </c>
      <c r="G3873" t="s">
        <v>3919</v>
      </c>
      <c r="H3873" t="s">
        <v>51</v>
      </c>
    </row>
    <row r="3874" spans="1:8" x14ac:dyDescent="0.35">
      <c r="A3874" t="s">
        <v>3920</v>
      </c>
      <c r="B3874" t="s">
        <v>51</v>
      </c>
      <c r="C3874" t="s">
        <v>3920</v>
      </c>
      <c r="D3874" t="s">
        <v>51</v>
      </c>
      <c r="E3874" t="s">
        <v>3920</v>
      </c>
      <c r="F3874" t="s">
        <v>51</v>
      </c>
      <c r="G3874" t="s">
        <v>3920</v>
      </c>
      <c r="H3874" t="s">
        <v>51</v>
      </c>
    </row>
    <row r="3875" spans="1:8" x14ac:dyDescent="0.35">
      <c r="A3875" t="s">
        <v>3921</v>
      </c>
      <c r="B3875" t="s">
        <v>51</v>
      </c>
      <c r="C3875" t="s">
        <v>3921</v>
      </c>
      <c r="D3875" t="s">
        <v>51</v>
      </c>
      <c r="E3875" t="s">
        <v>3921</v>
      </c>
      <c r="F3875" t="s">
        <v>51</v>
      </c>
      <c r="G3875" t="s">
        <v>3921</v>
      </c>
      <c r="H3875" t="s">
        <v>51</v>
      </c>
    </row>
    <row r="3876" spans="1:8" x14ac:dyDescent="0.35">
      <c r="A3876" t="s">
        <v>3922</v>
      </c>
      <c r="B3876" t="s">
        <v>44</v>
      </c>
      <c r="C3876" t="s">
        <v>3922</v>
      </c>
      <c r="D3876" t="s">
        <v>44</v>
      </c>
      <c r="E3876" t="s">
        <v>3922</v>
      </c>
      <c r="F3876" t="s">
        <v>44</v>
      </c>
      <c r="G3876" t="s">
        <v>3922</v>
      </c>
      <c r="H3876" t="s">
        <v>44</v>
      </c>
    </row>
    <row r="3877" spans="1:8" x14ac:dyDescent="0.35">
      <c r="A3877" t="s">
        <v>3923</v>
      </c>
      <c r="B3877" t="s">
        <v>47</v>
      </c>
      <c r="C3877" t="s">
        <v>3923</v>
      </c>
      <c r="D3877" t="s">
        <v>47</v>
      </c>
      <c r="E3877" t="s">
        <v>3923</v>
      </c>
      <c r="F3877" t="s">
        <v>47</v>
      </c>
      <c r="G3877" t="s">
        <v>3923</v>
      </c>
      <c r="H3877" t="s">
        <v>47</v>
      </c>
    </row>
    <row r="3878" spans="1:8" x14ac:dyDescent="0.35">
      <c r="A3878" t="s">
        <v>3924</v>
      </c>
      <c r="B3878" t="s">
        <v>51</v>
      </c>
      <c r="C3878" t="s">
        <v>3924</v>
      </c>
      <c r="D3878" t="s">
        <v>51</v>
      </c>
      <c r="E3878" t="s">
        <v>3924</v>
      </c>
      <c r="F3878" t="s">
        <v>51</v>
      </c>
      <c r="G3878" t="s">
        <v>3924</v>
      </c>
      <c r="H3878" t="s">
        <v>51</v>
      </c>
    </row>
    <row r="3879" spans="1:8" x14ac:dyDescent="0.35">
      <c r="A3879" t="s">
        <v>3925</v>
      </c>
      <c r="B3879" t="s">
        <v>44</v>
      </c>
      <c r="C3879" t="s">
        <v>3925</v>
      </c>
      <c r="D3879" t="s">
        <v>44</v>
      </c>
      <c r="E3879" t="s">
        <v>3925</v>
      </c>
      <c r="F3879" t="s">
        <v>44</v>
      </c>
      <c r="G3879" t="s">
        <v>3925</v>
      </c>
      <c r="H3879" t="s">
        <v>44</v>
      </c>
    </row>
    <row r="3880" spans="1:8" x14ac:dyDescent="0.35">
      <c r="A3880" t="s">
        <v>3926</v>
      </c>
      <c r="B3880" t="s">
        <v>47</v>
      </c>
      <c r="C3880" t="s">
        <v>3926</v>
      </c>
      <c r="D3880" t="s">
        <v>47</v>
      </c>
      <c r="E3880" t="s">
        <v>3926</v>
      </c>
      <c r="F3880" t="s">
        <v>47</v>
      </c>
      <c r="G3880" t="s">
        <v>3926</v>
      </c>
      <c r="H3880" t="s">
        <v>47</v>
      </c>
    </row>
    <row r="3881" spans="1:8" x14ac:dyDescent="0.35">
      <c r="A3881" t="s">
        <v>3927</v>
      </c>
      <c r="B3881" t="s">
        <v>53</v>
      </c>
      <c r="C3881" t="s">
        <v>3927</v>
      </c>
      <c r="D3881" t="s">
        <v>53</v>
      </c>
      <c r="E3881" t="s">
        <v>3927</v>
      </c>
      <c r="F3881" t="s">
        <v>53</v>
      </c>
      <c r="G3881" t="s">
        <v>3927</v>
      </c>
      <c r="H3881" t="s">
        <v>53</v>
      </c>
    </row>
    <row r="3882" spans="1:8" x14ac:dyDescent="0.35">
      <c r="A3882" t="s">
        <v>3928</v>
      </c>
      <c r="B3882" t="s">
        <v>47</v>
      </c>
      <c r="C3882" t="s">
        <v>3928</v>
      </c>
      <c r="D3882" t="s">
        <v>47</v>
      </c>
      <c r="E3882" t="s">
        <v>3928</v>
      </c>
      <c r="F3882" t="s">
        <v>47</v>
      </c>
      <c r="G3882" t="s">
        <v>3928</v>
      </c>
      <c r="H3882" t="s">
        <v>47</v>
      </c>
    </row>
    <row r="3883" spans="1:8" x14ac:dyDescent="0.35">
      <c r="A3883" t="s">
        <v>3929</v>
      </c>
      <c r="B3883" t="s">
        <v>47</v>
      </c>
      <c r="C3883" t="s">
        <v>3929</v>
      </c>
      <c r="D3883" t="s">
        <v>47</v>
      </c>
      <c r="E3883" t="s">
        <v>3929</v>
      </c>
      <c r="F3883" t="s">
        <v>47</v>
      </c>
      <c r="G3883" t="s">
        <v>3929</v>
      </c>
      <c r="H3883" t="s">
        <v>47</v>
      </c>
    </row>
    <row r="3884" spans="1:8" x14ac:dyDescent="0.35">
      <c r="A3884" t="s">
        <v>3930</v>
      </c>
      <c r="B3884" t="s">
        <v>44</v>
      </c>
      <c r="C3884" t="s">
        <v>3930</v>
      </c>
      <c r="D3884" t="s">
        <v>44</v>
      </c>
      <c r="E3884" t="s">
        <v>3930</v>
      </c>
      <c r="F3884" t="s">
        <v>44</v>
      </c>
      <c r="G3884" t="s">
        <v>3930</v>
      </c>
      <c r="H3884" t="s">
        <v>44</v>
      </c>
    </row>
    <row r="3885" spans="1:8" x14ac:dyDescent="0.35">
      <c r="A3885" t="s">
        <v>3931</v>
      </c>
      <c r="B3885" t="s">
        <v>47</v>
      </c>
      <c r="C3885" t="s">
        <v>3931</v>
      </c>
      <c r="D3885" t="s">
        <v>47</v>
      </c>
      <c r="E3885" t="s">
        <v>3931</v>
      </c>
      <c r="F3885" t="s">
        <v>47</v>
      </c>
      <c r="G3885" t="s">
        <v>3931</v>
      </c>
      <c r="H3885" t="s">
        <v>47</v>
      </c>
    </row>
    <row r="3886" spans="1:8" x14ac:dyDescent="0.35">
      <c r="A3886" t="s">
        <v>3932</v>
      </c>
      <c r="B3886" t="s">
        <v>44</v>
      </c>
      <c r="C3886" t="s">
        <v>3932</v>
      </c>
      <c r="D3886" t="s">
        <v>44</v>
      </c>
      <c r="E3886" t="s">
        <v>3932</v>
      </c>
      <c r="F3886" t="s">
        <v>44</v>
      </c>
      <c r="G3886" t="s">
        <v>3932</v>
      </c>
      <c r="H3886" t="s">
        <v>44</v>
      </c>
    </row>
    <row r="3887" spans="1:8" x14ac:dyDescent="0.35">
      <c r="A3887" t="s">
        <v>3933</v>
      </c>
      <c r="B3887" t="s">
        <v>47</v>
      </c>
      <c r="C3887" t="s">
        <v>3933</v>
      </c>
      <c r="D3887" t="s">
        <v>47</v>
      </c>
      <c r="E3887" t="s">
        <v>3933</v>
      </c>
      <c r="F3887" t="s">
        <v>47</v>
      </c>
      <c r="G3887" t="s">
        <v>3933</v>
      </c>
      <c r="H3887" t="s">
        <v>47</v>
      </c>
    </row>
    <row r="3888" spans="1:8" x14ac:dyDescent="0.35">
      <c r="A3888" t="s">
        <v>3934</v>
      </c>
      <c r="B3888" t="s">
        <v>47</v>
      </c>
      <c r="C3888" t="s">
        <v>3934</v>
      </c>
      <c r="D3888" t="s">
        <v>47</v>
      </c>
      <c r="E3888" t="s">
        <v>3934</v>
      </c>
      <c r="F3888" t="s">
        <v>47</v>
      </c>
      <c r="G3888" t="s">
        <v>3934</v>
      </c>
      <c r="H3888" t="s">
        <v>47</v>
      </c>
    </row>
    <row r="3889" spans="1:8" x14ac:dyDescent="0.35">
      <c r="A3889" t="s">
        <v>3935</v>
      </c>
      <c r="B3889" t="s">
        <v>47</v>
      </c>
      <c r="C3889" t="s">
        <v>3935</v>
      </c>
      <c r="D3889" t="s">
        <v>47</v>
      </c>
      <c r="E3889" t="s">
        <v>3935</v>
      </c>
      <c r="F3889" t="s">
        <v>47</v>
      </c>
      <c r="G3889" t="s">
        <v>3935</v>
      </c>
      <c r="H3889" t="s">
        <v>47</v>
      </c>
    </row>
    <row r="3890" spans="1:8" x14ac:dyDescent="0.35">
      <c r="A3890" t="s">
        <v>3936</v>
      </c>
      <c r="B3890" t="s">
        <v>44</v>
      </c>
      <c r="C3890" t="s">
        <v>3936</v>
      </c>
      <c r="D3890" t="s">
        <v>44</v>
      </c>
      <c r="E3890" t="s">
        <v>3936</v>
      </c>
      <c r="F3890" t="s">
        <v>44</v>
      </c>
      <c r="G3890" t="s">
        <v>3936</v>
      </c>
      <c r="H3890" t="s">
        <v>44</v>
      </c>
    </row>
    <row r="3891" spans="1:8" x14ac:dyDescent="0.35">
      <c r="A3891" t="s">
        <v>3937</v>
      </c>
      <c r="B3891" t="s">
        <v>47</v>
      </c>
      <c r="C3891" t="s">
        <v>3937</v>
      </c>
      <c r="D3891" t="s">
        <v>47</v>
      </c>
      <c r="E3891" t="s">
        <v>3937</v>
      </c>
      <c r="F3891" t="s">
        <v>47</v>
      </c>
      <c r="G3891" t="s">
        <v>3937</v>
      </c>
      <c r="H3891" t="s">
        <v>47</v>
      </c>
    </row>
    <row r="3892" spans="1:8" x14ac:dyDescent="0.35">
      <c r="A3892" t="s">
        <v>3938</v>
      </c>
      <c r="B3892" t="s">
        <v>51</v>
      </c>
      <c r="C3892" t="s">
        <v>3938</v>
      </c>
      <c r="D3892" t="s">
        <v>51</v>
      </c>
      <c r="E3892" t="s">
        <v>3938</v>
      </c>
      <c r="F3892" t="s">
        <v>51</v>
      </c>
      <c r="G3892" t="s">
        <v>3938</v>
      </c>
      <c r="H3892" t="s">
        <v>51</v>
      </c>
    </row>
    <row r="3893" spans="1:8" x14ac:dyDescent="0.35">
      <c r="A3893" t="s">
        <v>3939</v>
      </c>
      <c r="B3893" t="s">
        <v>51</v>
      </c>
      <c r="C3893" t="s">
        <v>3939</v>
      </c>
      <c r="D3893" t="s">
        <v>51</v>
      </c>
      <c r="E3893" t="s">
        <v>3939</v>
      </c>
      <c r="F3893" t="s">
        <v>51</v>
      </c>
      <c r="G3893" t="s">
        <v>3939</v>
      </c>
      <c r="H3893" t="s">
        <v>51</v>
      </c>
    </row>
    <row r="3894" spans="1:8" x14ac:dyDescent="0.35">
      <c r="A3894" t="s">
        <v>3940</v>
      </c>
      <c r="B3894" t="s">
        <v>47</v>
      </c>
      <c r="C3894" t="s">
        <v>3940</v>
      </c>
      <c r="D3894" t="s">
        <v>47</v>
      </c>
      <c r="E3894" t="s">
        <v>3940</v>
      </c>
      <c r="F3894" t="s">
        <v>47</v>
      </c>
      <c r="G3894" t="s">
        <v>3940</v>
      </c>
      <c r="H3894" t="s">
        <v>47</v>
      </c>
    </row>
    <row r="3895" spans="1:8" x14ac:dyDescent="0.35">
      <c r="A3895" t="s">
        <v>3941</v>
      </c>
      <c r="B3895" t="s">
        <v>47</v>
      </c>
      <c r="C3895" t="s">
        <v>3941</v>
      </c>
      <c r="D3895" t="s">
        <v>47</v>
      </c>
      <c r="E3895" t="s">
        <v>3941</v>
      </c>
      <c r="F3895" t="s">
        <v>47</v>
      </c>
      <c r="G3895" t="s">
        <v>3941</v>
      </c>
      <c r="H3895" t="s">
        <v>47</v>
      </c>
    </row>
    <row r="3896" spans="1:8" x14ac:dyDescent="0.35">
      <c r="A3896" t="s">
        <v>3942</v>
      </c>
      <c r="B3896" t="s">
        <v>44</v>
      </c>
      <c r="C3896" t="s">
        <v>3942</v>
      </c>
      <c r="D3896" t="s">
        <v>44</v>
      </c>
      <c r="E3896" t="s">
        <v>3942</v>
      </c>
      <c r="F3896" t="s">
        <v>44</v>
      </c>
      <c r="G3896" t="s">
        <v>3942</v>
      </c>
      <c r="H3896" t="s">
        <v>44</v>
      </c>
    </row>
    <row r="3897" spans="1:8" x14ac:dyDescent="0.35">
      <c r="A3897" t="s">
        <v>3943</v>
      </c>
      <c r="B3897" t="s">
        <v>51</v>
      </c>
      <c r="C3897" t="s">
        <v>3943</v>
      </c>
      <c r="D3897" t="s">
        <v>51</v>
      </c>
      <c r="E3897" t="s">
        <v>3943</v>
      </c>
      <c r="F3897" t="s">
        <v>51</v>
      </c>
      <c r="G3897" t="s">
        <v>3943</v>
      </c>
      <c r="H3897" t="s">
        <v>51</v>
      </c>
    </row>
    <row r="3898" spans="1:8" x14ac:dyDescent="0.35">
      <c r="A3898" t="s">
        <v>3944</v>
      </c>
      <c r="B3898" t="s">
        <v>47</v>
      </c>
      <c r="C3898" t="s">
        <v>3944</v>
      </c>
      <c r="D3898" t="s">
        <v>47</v>
      </c>
      <c r="E3898" t="s">
        <v>3944</v>
      </c>
      <c r="F3898" t="s">
        <v>47</v>
      </c>
      <c r="G3898" t="s">
        <v>3944</v>
      </c>
      <c r="H3898" t="s">
        <v>47</v>
      </c>
    </row>
    <row r="3899" spans="1:8" x14ac:dyDescent="0.35">
      <c r="A3899" t="s">
        <v>3945</v>
      </c>
      <c r="B3899" t="s">
        <v>51</v>
      </c>
      <c r="C3899" t="s">
        <v>3945</v>
      </c>
      <c r="D3899" t="s">
        <v>51</v>
      </c>
      <c r="E3899" t="s">
        <v>3945</v>
      </c>
      <c r="F3899" t="s">
        <v>51</v>
      </c>
      <c r="G3899" t="s">
        <v>3945</v>
      </c>
      <c r="H3899" t="s">
        <v>51</v>
      </c>
    </row>
    <row r="3900" spans="1:8" x14ac:dyDescent="0.35">
      <c r="A3900" t="s">
        <v>3946</v>
      </c>
      <c r="B3900" t="s">
        <v>51</v>
      </c>
      <c r="C3900" t="s">
        <v>3946</v>
      </c>
      <c r="D3900" t="s">
        <v>51</v>
      </c>
      <c r="E3900" t="s">
        <v>3946</v>
      </c>
      <c r="F3900" t="s">
        <v>51</v>
      </c>
      <c r="G3900" t="s">
        <v>3946</v>
      </c>
      <c r="H3900" t="s">
        <v>51</v>
      </c>
    </row>
    <row r="3901" spans="1:8" x14ac:dyDescent="0.35">
      <c r="A3901" t="s">
        <v>3947</v>
      </c>
      <c r="B3901" t="s">
        <v>47</v>
      </c>
      <c r="C3901" t="s">
        <v>3947</v>
      </c>
      <c r="D3901" t="s">
        <v>47</v>
      </c>
      <c r="E3901" t="s">
        <v>3947</v>
      </c>
      <c r="F3901" t="s">
        <v>47</v>
      </c>
      <c r="G3901" t="s">
        <v>3947</v>
      </c>
      <c r="H3901" t="s">
        <v>47</v>
      </c>
    </row>
    <row r="3902" spans="1:8" x14ac:dyDescent="0.35">
      <c r="A3902" t="s">
        <v>3948</v>
      </c>
      <c r="B3902" t="s">
        <v>47</v>
      </c>
      <c r="C3902" t="s">
        <v>3948</v>
      </c>
      <c r="D3902" t="s">
        <v>47</v>
      </c>
      <c r="E3902" t="s">
        <v>3948</v>
      </c>
      <c r="F3902" t="s">
        <v>47</v>
      </c>
      <c r="G3902" t="s">
        <v>3948</v>
      </c>
      <c r="H3902" t="s">
        <v>47</v>
      </c>
    </row>
    <row r="3903" spans="1:8" x14ac:dyDescent="0.35">
      <c r="A3903" t="s">
        <v>3949</v>
      </c>
      <c r="B3903" t="s">
        <v>51</v>
      </c>
      <c r="C3903" t="s">
        <v>3949</v>
      </c>
      <c r="D3903" t="s">
        <v>51</v>
      </c>
      <c r="E3903" t="s">
        <v>3949</v>
      </c>
      <c r="F3903" t="s">
        <v>51</v>
      </c>
      <c r="G3903" t="s">
        <v>3949</v>
      </c>
      <c r="H3903" t="s">
        <v>51</v>
      </c>
    </row>
    <row r="3904" spans="1:8" x14ac:dyDescent="0.35">
      <c r="A3904" t="s">
        <v>3950</v>
      </c>
      <c r="B3904" t="s">
        <v>53</v>
      </c>
      <c r="C3904" t="s">
        <v>3950</v>
      </c>
      <c r="D3904" t="s">
        <v>53</v>
      </c>
      <c r="E3904" t="s">
        <v>3950</v>
      </c>
      <c r="F3904" t="s">
        <v>53</v>
      </c>
      <c r="G3904" t="s">
        <v>3950</v>
      </c>
      <c r="H3904" t="s">
        <v>53</v>
      </c>
    </row>
    <row r="3905" spans="1:8" x14ac:dyDescent="0.35">
      <c r="A3905" t="s">
        <v>3951</v>
      </c>
      <c r="B3905" t="s">
        <v>51</v>
      </c>
      <c r="C3905" t="s">
        <v>3951</v>
      </c>
      <c r="D3905" t="s">
        <v>51</v>
      </c>
      <c r="E3905" t="s">
        <v>3951</v>
      </c>
      <c r="F3905" t="s">
        <v>51</v>
      </c>
      <c r="G3905" t="s">
        <v>3951</v>
      </c>
      <c r="H3905" t="s">
        <v>51</v>
      </c>
    </row>
    <row r="3906" spans="1:8" x14ac:dyDescent="0.35">
      <c r="A3906" t="s">
        <v>3952</v>
      </c>
      <c r="B3906" t="s">
        <v>51</v>
      </c>
      <c r="C3906" t="s">
        <v>3952</v>
      </c>
      <c r="D3906" t="s">
        <v>51</v>
      </c>
      <c r="E3906" t="s">
        <v>3952</v>
      </c>
      <c r="F3906" t="s">
        <v>51</v>
      </c>
      <c r="G3906" t="s">
        <v>3952</v>
      </c>
      <c r="H3906" t="s">
        <v>51</v>
      </c>
    </row>
    <row r="3907" spans="1:8" x14ac:dyDescent="0.35">
      <c r="A3907" t="s">
        <v>3953</v>
      </c>
      <c r="B3907" t="s">
        <v>51</v>
      </c>
      <c r="C3907" t="s">
        <v>3953</v>
      </c>
      <c r="D3907" t="s">
        <v>51</v>
      </c>
      <c r="E3907" t="s">
        <v>3953</v>
      </c>
      <c r="F3907" t="s">
        <v>51</v>
      </c>
      <c r="G3907" t="s">
        <v>3953</v>
      </c>
      <c r="H3907" t="s">
        <v>51</v>
      </c>
    </row>
    <row r="3908" spans="1:8" x14ac:dyDescent="0.35">
      <c r="A3908" t="s">
        <v>3954</v>
      </c>
      <c r="B3908" t="s">
        <v>51</v>
      </c>
      <c r="C3908" t="s">
        <v>3954</v>
      </c>
      <c r="D3908" t="s">
        <v>51</v>
      </c>
      <c r="E3908" t="s">
        <v>3954</v>
      </c>
      <c r="F3908" t="s">
        <v>51</v>
      </c>
      <c r="G3908" t="s">
        <v>3954</v>
      </c>
      <c r="H3908" t="s">
        <v>51</v>
      </c>
    </row>
    <row r="3909" spans="1:8" x14ac:dyDescent="0.35">
      <c r="A3909" t="s">
        <v>3955</v>
      </c>
      <c r="B3909" t="s">
        <v>53</v>
      </c>
      <c r="C3909" t="s">
        <v>3955</v>
      </c>
      <c r="D3909" t="s">
        <v>53</v>
      </c>
      <c r="E3909" t="s">
        <v>3955</v>
      </c>
      <c r="F3909" t="s">
        <v>53</v>
      </c>
      <c r="G3909" t="s">
        <v>3955</v>
      </c>
      <c r="H3909" t="s">
        <v>53</v>
      </c>
    </row>
    <row r="3910" spans="1:8" x14ac:dyDescent="0.35">
      <c r="A3910" t="s">
        <v>3956</v>
      </c>
      <c r="B3910" t="s">
        <v>47</v>
      </c>
      <c r="C3910" t="s">
        <v>3956</v>
      </c>
      <c r="D3910" t="s">
        <v>47</v>
      </c>
      <c r="E3910" t="s">
        <v>3956</v>
      </c>
      <c r="F3910" t="s">
        <v>47</v>
      </c>
      <c r="G3910" t="s">
        <v>3956</v>
      </c>
      <c r="H3910" t="s">
        <v>47</v>
      </c>
    </row>
    <row r="3911" spans="1:8" x14ac:dyDescent="0.35">
      <c r="A3911" t="s">
        <v>3957</v>
      </c>
      <c r="B3911" t="s">
        <v>44</v>
      </c>
      <c r="C3911" t="s">
        <v>3957</v>
      </c>
      <c r="D3911" t="s">
        <v>44</v>
      </c>
      <c r="E3911" t="s">
        <v>3957</v>
      </c>
      <c r="F3911" t="s">
        <v>44</v>
      </c>
      <c r="G3911" t="s">
        <v>3957</v>
      </c>
      <c r="H3911" t="s">
        <v>44</v>
      </c>
    </row>
    <row r="3912" spans="1:8" x14ac:dyDescent="0.35">
      <c r="A3912" t="s">
        <v>3958</v>
      </c>
      <c r="B3912" t="s">
        <v>44</v>
      </c>
      <c r="C3912" t="s">
        <v>3958</v>
      </c>
      <c r="D3912" t="s">
        <v>44</v>
      </c>
      <c r="E3912" t="s">
        <v>3958</v>
      </c>
      <c r="F3912" t="s">
        <v>44</v>
      </c>
      <c r="G3912" t="s">
        <v>3958</v>
      </c>
      <c r="H3912" t="s">
        <v>44</v>
      </c>
    </row>
    <row r="3913" spans="1:8" x14ac:dyDescent="0.35">
      <c r="A3913" t="s">
        <v>3959</v>
      </c>
      <c r="B3913" t="s">
        <v>47</v>
      </c>
      <c r="C3913" t="s">
        <v>3959</v>
      </c>
      <c r="D3913" t="s">
        <v>47</v>
      </c>
      <c r="E3913" t="s">
        <v>3959</v>
      </c>
      <c r="F3913" t="s">
        <v>47</v>
      </c>
      <c r="G3913" t="s">
        <v>3959</v>
      </c>
      <c r="H3913" t="s">
        <v>47</v>
      </c>
    </row>
    <row r="3914" spans="1:8" x14ac:dyDescent="0.35">
      <c r="A3914" t="s">
        <v>3960</v>
      </c>
      <c r="B3914" t="s">
        <v>51</v>
      </c>
      <c r="C3914" t="s">
        <v>3960</v>
      </c>
      <c r="D3914" t="s">
        <v>51</v>
      </c>
      <c r="E3914" t="s">
        <v>3960</v>
      </c>
      <c r="F3914" t="s">
        <v>51</v>
      </c>
      <c r="G3914" t="s">
        <v>3960</v>
      </c>
      <c r="H3914" t="s">
        <v>51</v>
      </c>
    </row>
    <row r="3915" spans="1:8" x14ac:dyDescent="0.35">
      <c r="A3915" t="s">
        <v>3961</v>
      </c>
      <c r="B3915" t="s">
        <v>47</v>
      </c>
      <c r="C3915" t="s">
        <v>3961</v>
      </c>
      <c r="D3915" t="s">
        <v>47</v>
      </c>
      <c r="E3915" t="s">
        <v>3961</v>
      </c>
      <c r="F3915" t="s">
        <v>47</v>
      </c>
      <c r="G3915" t="s">
        <v>3961</v>
      </c>
      <c r="H3915" t="s">
        <v>47</v>
      </c>
    </row>
    <row r="3916" spans="1:8" x14ac:dyDescent="0.35">
      <c r="A3916" t="s">
        <v>3962</v>
      </c>
      <c r="B3916" t="s">
        <v>47</v>
      </c>
      <c r="C3916" t="s">
        <v>3962</v>
      </c>
      <c r="D3916" t="s">
        <v>47</v>
      </c>
      <c r="E3916" t="s">
        <v>3962</v>
      </c>
      <c r="F3916" t="s">
        <v>47</v>
      </c>
      <c r="G3916" t="s">
        <v>3962</v>
      </c>
      <c r="H3916" t="s">
        <v>47</v>
      </c>
    </row>
    <row r="3917" spans="1:8" x14ac:dyDescent="0.35">
      <c r="A3917" t="s">
        <v>3963</v>
      </c>
      <c r="B3917" t="s">
        <v>53</v>
      </c>
      <c r="C3917" t="s">
        <v>3963</v>
      </c>
      <c r="D3917" t="s">
        <v>53</v>
      </c>
      <c r="E3917" t="s">
        <v>3963</v>
      </c>
      <c r="F3917" t="s">
        <v>53</v>
      </c>
      <c r="G3917" t="s">
        <v>3963</v>
      </c>
      <c r="H3917" t="s">
        <v>53</v>
      </c>
    </row>
    <row r="3918" spans="1:8" x14ac:dyDescent="0.35">
      <c r="A3918" t="s">
        <v>3964</v>
      </c>
      <c r="B3918" t="s">
        <v>51</v>
      </c>
      <c r="C3918" t="s">
        <v>3964</v>
      </c>
      <c r="D3918" t="s">
        <v>51</v>
      </c>
      <c r="E3918" t="s">
        <v>3964</v>
      </c>
      <c r="F3918" t="s">
        <v>51</v>
      </c>
      <c r="G3918" t="s">
        <v>3964</v>
      </c>
      <c r="H3918" t="s">
        <v>51</v>
      </c>
    </row>
    <row r="3919" spans="1:8" x14ac:dyDescent="0.35">
      <c r="A3919" t="s">
        <v>3965</v>
      </c>
      <c r="B3919" t="s">
        <v>47</v>
      </c>
      <c r="C3919" t="s">
        <v>3965</v>
      </c>
      <c r="D3919" t="s">
        <v>47</v>
      </c>
      <c r="E3919" t="s">
        <v>3965</v>
      </c>
      <c r="F3919" t="s">
        <v>47</v>
      </c>
      <c r="G3919" t="s">
        <v>3965</v>
      </c>
      <c r="H3919" t="s">
        <v>47</v>
      </c>
    </row>
    <row r="3920" spans="1:8" x14ac:dyDescent="0.35">
      <c r="A3920" t="s">
        <v>3966</v>
      </c>
      <c r="B3920" t="s">
        <v>44</v>
      </c>
      <c r="C3920" t="s">
        <v>3966</v>
      </c>
      <c r="D3920" t="s">
        <v>44</v>
      </c>
      <c r="E3920" t="s">
        <v>3966</v>
      </c>
      <c r="F3920" t="s">
        <v>44</v>
      </c>
      <c r="G3920" t="s">
        <v>3966</v>
      </c>
      <c r="H3920" t="s">
        <v>44</v>
      </c>
    </row>
    <row r="3921" spans="1:8" x14ac:dyDescent="0.35">
      <c r="A3921" t="s">
        <v>3967</v>
      </c>
      <c r="B3921" t="s">
        <v>47</v>
      </c>
      <c r="C3921" t="s">
        <v>3967</v>
      </c>
      <c r="D3921" t="s">
        <v>47</v>
      </c>
      <c r="E3921" t="s">
        <v>3967</v>
      </c>
      <c r="F3921" t="s">
        <v>47</v>
      </c>
      <c r="G3921" t="s">
        <v>3967</v>
      </c>
      <c r="H3921" t="s">
        <v>47</v>
      </c>
    </row>
    <row r="3922" spans="1:8" x14ac:dyDescent="0.35">
      <c r="A3922" t="s">
        <v>3968</v>
      </c>
      <c r="B3922" t="s">
        <v>47</v>
      </c>
      <c r="C3922" t="s">
        <v>3968</v>
      </c>
      <c r="D3922" t="s">
        <v>47</v>
      </c>
      <c r="E3922" t="s">
        <v>3968</v>
      </c>
      <c r="F3922" t="s">
        <v>47</v>
      </c>
      <c r="G3922" t="s">
        <v>3968</v>
      </c>
      <c r="H3922" t="s">
        <v>47</v>
      </c>
    </row>
    <row r="3923" spans="1:8" x14ac:dyDescent="0.35">
      <c r="A3923" t="s">
        <v>3969</v>
      </c>
      <c r="B3923" t="s">
        <v>44</v>
      </c>
      <c r="C3923" t="s">
        <v>3969</v>
      </c>
      <c r="D3923" t="s">
        <v>44</v>
      </c>
      <c r="E3923" t="s">
        <v>3969</v>
      </c>
      <c r="F3923" t="s">
        <v>44</v>
      </c>
      <c r="G3923" t="s">
        <v>3969</v>
      </c>
      <c r="H3923" t="s">
        <v>44</v>
      </c>
    </row>
    <row r="3924" spans="1:8" x14ac:dyDescent="0.35">
      <c r="A3924" t="s">
        <v>3970</v>
      </c>
      <c r="B3924" t="s">
        <v>44</v>
      </c>
      <c r="C3924" t="s">
        <v>3970</v>
      </c>
      <c r="D3924" t="s">
        <v>44</v>
      </c>
      <c r="E3924" t="s">
        <v>3970</v>
      </c>
      <c r="F3924" t="s">
        <v>44</v>
      </c>
      <c r="G3924" t="s">
        <v>3970</v>
      </c>
      <c r="H3924" t="s">
        <v>44</v>
      </c>
    </row>
    <row r="3925" spans="1:8" x14ac:dyDescent="0.35">
      <c r="A3925" t="s">
        <v>3971</v>
      </c>
      <c r="B3925" t="s">
        <v>44</v>
      </c>
      <c r="C3925" t="s">
        <v>3971</v>
      </c>
      <c r="D3925" t="s">
        <v>44</v>
      </c>
      <c r="E3925" t="s">
        <v>3971</v>
      </c>
      <c r="F3925" t="s">
        <v>44</v>
      </c>
      <c r="G3925" t="s">
        <v>3971</v>
      </c>
      <c r="H3925" t="s">
        <v>44</v>
      </c>
    </row>
    <row r="3926" spans="1:8" x14ac:dyDescent="0.35">
      <c r="A3926" t="s">
        <v>3972</v>
      </c>
      <c r="B3926" t="s">
        <v>47</v>
      </c>
      <c r="C3926" t="s">
        <v>3972</v>
      </c>
      <c r="D3926" t="s">
        <v>47</v>
      </c>
      <c r="E3926" t="s">
        <v>3972</v>
      </c>
      <c r="F3926" t="s">
        <v>47</v>
      </c>
      <c r="G3926" t="s">
        <v>3972</v>
      </c>
      <c r="H3926" t="s">
        <v>47</v>
      </c>
    </row>
    <row r="3927" spans="1:8" x14ac:dyDescent="0.35">
      <c r="A3927" t="s">
        <v>3973</v>
      </c>
      <c r="B3927" t="s">
        <v>51</v>
      </c>
      <c r="C3927" t="s">
        <v>3973</v>
      </c>
      <c r="D3927" t="s">
        <v>51</v>
      </c>
      <c r="E3927" t="s">
        <v>3973</v>
      </c>
      <c r="F3927" t="s">
        <v>51</v>
      </c>
      <c r="G3927" t="s">
        <v>3973</v>
      </c>
      <c r="H3927" t="s">
        <v>51</v>
      </c>
    </row>
    <row r="3928" spans="1:8" x14ac:dyDescent="0.35">
      <c r="A3928" t="s">
        <v>3974</v>
      </c>
      <c r="B3928" t="s">
        <v>51</v>
      </c>
      <c r="C3928" t="s">
        <v>3974</v>
      </c>
      <c r="D3928" t="s">
        <v>51</v>
      </c>
      <c r="E3928" t="s">
        <v>3974</v>
      </c>
      <c r="F3928" t="s">
        <v>51</v>
      </c>
      <c r="G3928" t="s">
        <v>3974</v>
      </c>
      <c r="H3928" t="s">
        <v>51</v>
      </c>
    </row>
    <row r="3929" spans="1:8" x14ac:dyDescent="0.35">
      <c r="A3929" t="s">
        <v>3975</v>
      </c>
      <c r="B3929" t="s">
        <v>44</v>
      </c>
      <c r="C3929" t="s">
        <v>3975</v>
      </c>
      <c r="D3929" t="s">
        <v>44</v>
      </c>
      <c r="E3929" t="s">
        <v>3975</v>
      </c>
      <c r="F3929" t="s">
        <v>44</v>
      </c>
      <c r="G3929" t="s">
        <v>3975</v>
      </c>
      <c r="H3929" t="s">
        <v>44</v>
      </c>
    </row>
    <row r="3930" spans="1:8" x14ac:dyDescent="0.35">
      <c r="A3930" t="s">
        <v>3976</v>
      </c>
      <c r="B3930" t="s">
        <v>44</v>
      </c>
      <c r="C3930" t="s">
        <v>3976</v>
      </c>
      <c r="D3930" t="s">
        <v>44</v>
      </c>
      <c r="E3930" t="s">
        <v>3976</v>
      </c>
      <c r="F3930" t="s">
        <v>44</v>
      </c>
      <c r="G3930" t="s">
        <v>3976</v>
      </c>
      <c r="H3930" t="s">
        <v>44</v>
      </c>
    </row>
    <row r="3931" spans="1:8" x14ac:dyDescent="0.35">
      <c r="A3931" t="s">
        <v>3977</v>
      </c>
      <c r="B3931" t="s">
        <v>44</v>
      </c>
      <c r="C3931" t="s">
        <v>3977</v>
      </c>
      <c r="D3931" t="s">
        <v>44</v>
      </c>
      <c r="E3931" t="s">
        <v>3977</v>
      </c>
      <c r="F3931" t="s">
        <v>44</v>
      </c>
      <c r="G3931" t="s">
        <v>3977</v>
      </c>
      <c r="H3931" t="s">
        <v>44</v>
      </c>
    </row>
    <row r="3932" spans="1:8" x14ac:dyDescent="0.35">
      <c r="A3932" t="s">
        <v>3978</v>
      </c>
      <c r="B3932" t="s">
        <v>44</v>
      </c>
      <c r="C3932" t="s">
        <v>3978</v>
      </c>
      <c r="D3932" t="s">
        <v>44</v>
      </c>
      <c r="E3932" t="s">
        <v>3978</v>
      </c>
      <c r="F3932" t="s">
        <v>44</v>
      </c>
      <c r="G3932" t="s">
        <v>3978</v>
      </c>
      <c r="H3932" t="s">
        <v>44</v>
      </c>
    </row>
    <row r="3933" spans="1:8" x14ac:dyDescent="0.35">
      <c r="A3933" t="s">
        <v>3979</v>
      </c>
      <c r="B3933" t="s">
        <v>47</v>
      </c>
      <c r="C3933" t="s">
        <v>3979</v>
      </c>
      <c r="D3933" t="s">
        <v>47</v>
      </c>
      <c r="E3933" t="s">
        <v>3979</v>
      </c>
      <c r="F3933" t="s">
        <v>47</v>
      </c>
      <c r="G3933" t="s">
        <v>3979</v>
      </c>
      <c r="H3933" t="s">
        <v>47</v>
      </c>
    </row>
    <row r="3934" spans="1:8" x14ac:dyDescent="0.35">
      <c r="A3934" t="s">
        <v>3980</v>
      </c>
      <c r="B3934" t="s">
        <v>51</v>
      </c>
      <c r="C3934" t="s">
        <v>3980</v>
      </c>
      <c r="D3934" t="s">
        <v>51</v>
      </c>
      <c r="E3934" t="s">
        <v>3980</v>
      </c>
      <c r="F3934" t="s">
        <v>51</v>
      </c>
      <c r="G3934" t="s">
        <v>3980</v>
      </c>
      <c r="H3934" t="s">
        <v>51</v>
      </c>
    </row>
    <row r="3935" spans="1:8" x14ac:dyDescent="0.35">
      <c r="A3935" t="s">
        <v>3981</v>
      </c>
      <c r="B3935" t="s">
        <v>47</v>
      </c>
      <c r="C3935" t="s">
        <v>3981</v>
      </c>
      <c r="D3935" t="s">
        <v>47</v>
      </c>
      <c r="E3935" t="s">
        <v>3981</v>
      </c>
      <c r="F3935" t="s">
        <v>47</v>
      </c>
      <c r="G3935" t="s">
        <v>3981</v>
      </c>
      <c r="H3935" t="s">
        <v>47</v>
      </c>
    </row>
    <row r="3936" spans="1:8" x14ac:dyDescent="0.35">
      <c r="A3936" t="s">
        <v>3982</v>
      </c>
      <c r="B3936" t="s">
        <v>47</v>
      </c>
      <c r="C3936" t="s">
        <v>3982</v>
      </c>
      <c r="D3936" t="s">
        <v>47</v>
      </c>
      <c r="E3936" t="s">
        <v>3982</v>
      </c>
      <c r="F3936" t="s">
        <v>47</v>
      </c>
      <c r="G3936" t="s">
        <v>3982</v>
      </c>
      <c r="H3936" t="s">
        <v>47</v>
      </c>
    </row>
    <row r="3937" spans="1:8" x14ac:dyDescent="0.35">
      <c r="A3937" t="s">
        <v>3983</v>
      </c>
      <c r="B3937" t="s">
        <v>44</v>
      </c>
      <c r="C3937" t="s">
        <v>3983</v>
      </c>
      <c r="D3937" t="s">
        <v>44</v>
      </c>
      <c r="E3937" t="s">
        <v>3983</v>
      </c>
      <c r="F3937" t="s">
        <v>44</v>
      </c>
      <c r="G3937" t="s">
        <v>3983</v>
      </c>
      <c r="H3937" t="s">
        <v>44</v>
      </c>
    </row>
    <row r="3938" spans="1:8" x14ac:dyDescent="0.35">
      <c r="A3938" t="s">
        <v>3984</v>
      </c>
      <c r="B3938" t="s">
        <v>47</v>
      </c>
      <c r="C3938" t="s">
        <v>3984</v>
      </c>
      <c r="D3938" t="s">
        <v>47</v>
      </c>
      <c r="E3938" t="s">
        <v>3984</v>
      </c>
      <c r="F3938" t="s">
        <v>47</v>
      </c>
      <c r="G3938" t="s">
        <v>3984</v>
      </c>
      <c r="H3938" t="s">
        <v>47</v>
      </c>
    </row>
    <row r="3939" spans="1:8" x14ac:dyDescent="0.35">
      <c r="A3939" t="s">
        <v>3985</v>
      </c>
      <c r="B3939" t="s">
        <v>51</v>
      </c>
      <c r="C3939" t="s">
        <v>3985</v>
      </c>
      <c r="D3939" t="s">
        <v>51</v>
      </c>
      <c r="E3939" t="s">
        <v>3985</v>
      </c>
      <c r="F3939" t="s">
        <v>51</v>
      </c>
      <c r="G3939" t="s">
        <v>3985</v>
      </c>
      <c r="H3939" t="s">
        <v>51</v>
      </c>
    </row>
    <row r="3940" spans="1:8" x14ac:dyDescent="0.35">
      <c r="A3940" t="s">
        <v>3986</v>
      </c>
      <c r="B3940" t="s">
        <v>44</v>
      </c>
      <c r="C3940" t="s">
        <v>3986</v>
      </c>
      <c r="D3940" t="s">
        <v>44</v>
      </c>
      <c r="E3940" t="s">
        <v>3986</v>
      </c>
      <c r="F3940" t="s">
        <v>44</v>
      </c>
      <c r="G3940" t="s">
        <v>3986</v>
      </c>
      <c r="H3940" t="s">
        <v>44</v>
      </c>
    </row>
    <row r="3941" spans="1:8" x14ac:dyDescent="0.35">
      <c r="A3941" t="s">
        <v>3987</v>
      </c>
      <c r="B3941" t="s">
        <v>51</v>
      </c>
      <c r="C3941" t="s">
        <v>3987</v>
      </c>
      <c r="D3941" t="s">
        <v>51</v>
      </c>
      <c r="E3941" t="s">
        <v>3987</v>
      </c>
      <c r="F3941" t="s">
        <v>51</v>
      </c>
      <c r="G3941" t="s">
        <v>3987</v>
      </c>
      <c r="H3941" t="s">
        <v>51</v>
      </c>
    </row>
    <row r="3942" spans="1:8" x14ac:dyDescent="0.35">
      <c r="A3942" t="s">
        <v>3988</v>
      </c>
      <c r="B3942" t="s">
        <v>51</v>
      </c>
      <c r="C3942" t="s">
        <v>3988</v>
      </c>
      <c r="D3942" t="s">
        <v>51</v>
      </c>
      <c r="E3942" t="s">
        <v>3988</v>
      </c>
      <c r="F3942" t="s">
        <v>51</v>
      </c>
      <c r="G3942" t="s">
        <v>3988</v>
      </c>
      <c r="H3942" t="s">
        <v>51</v>
      </c>
    </row>
    <row r="3943" spans="1:8" x14ac:dyDescent="0.35">
      <c r="A3943" t="s">
        <v>3989</v>
      </c>
      <c r="B3943" t="s">
        <v>47</v>
      </c>
      <c r="C3943" t="s">
        <v>3989</v>
      </c>
      <c r="D3943" t="s">
        <v>47</v>
      </c>
      <c r="E3943" t="s">
        <v>3989</v>
      </c>
      <c r="F3943" t="s">
        <v>47</v>
      </c>
      <c r="G3943" t="s">
        <v>3989</v>
      </c>
      <c r="H3943" t="s">
        <v>47</v>
      </c>
    </row>
    <row r="3944" spans="1:8" x14ac:dyDescent="0.35">
      <c r="A3944" t="s">
        <v>3990</v>
      </c>
      <c r="B3944" t="s">
        <v>47</v>
      </c>
      <c r="C3944" t="s">
        <v>3990</v>
      </c>
      <c r="D3944" t="s">
        <v>47</v>
      </c>
      <c r="E3944" t="s">
        <v>3990</v>
      </c>
      <c r="F3944" t="s">
        <v>47</v>
      </c>
      <c r="G3944" t="s">
        <v>3990</v>
      </c>
      <c r="H3944" t="s">
        <v>47</v>
      </c>
    </row>
    <row r="3945" spans="1:8" x14ac:dyDescent="0.35">
      <c r="A3945" t="s">
        <v>3991</v>
      </c>
      <c r="B3945" t="s">
        <v>51</v>
      </c>
      <c r="C3945" t="s">
        <v>3991</v>
      </c>
      <c r="D3945" t="s">
        <v>51</v>
      </c>
      <c r="E3945" t="s">
        <v>3991</v>
      </c>
      <c r="F3945" t="s">
        <v>51</v>
      </c>
      <c r="G3945" t="s">
        <v>3991</v>
      </c>
      <c r="H3945" t="s">
        <v>51</v>
      </c>
    </row>
    <row r="3946" spans="1:8" x14ac:dyDescent="0.35">
      <c r="A3946" t="s">
        <v>3992</v>
      </c>
      <c r="B3946" t="s">
        <v>47</v>
      </c>
      <c r="C3946" t="s">
        <v>3992</v>
      </c>
      <c r="D3946" t="s">
        <v>47</v>
      </c>
      <c r="E3946" t="s">
        <v>3992</v>
      </c>
      <c r="F3946" t="s">
        <v>47</v>
      </c>
      <c r="G3946" t="s">
        <v>3992</v>
      </c>
      <c r="H3946" t="s">
        <v>47</v>
      </c>
    </row>
    <row r="3947" spans="1:8" x14ac:dyDescent="0.35">
      <c r="A3947" t="s">
        <v>3993</v>
      </c>
      <c r="B3947" t="s">
        <v>51</v>
      </c>
      <c r="C3947" t="s">
        <v>3993</v>
      </c>
      <c r="D3947" t="s">
        <v>51</v>
      </c>
      <c r="E3947" t="s">
        <v>3993</v>
      </c>
      <c r="F3947" t="s">
        <v>51</v>
      </c>
      <c r="G3947" t="s">
        <v>3993</v>
      </c>
      <c r="H3947" t="s">
        <v>51</v>
      </c>
    </row>
    <row r="3948" spans="1:8" x14ac:dyDescent="0.35">
      <c r="A3948" t="s">
        <v>3994</v>
      </c>
      <c r="B3948" t="s">
        <v>51</v>
      </c>
      <c r="C3948" t="s">
        <v>3994</v>
      </c>
      <c r="D3948" t="s">
        <v>51</v>
      </c>
      <c r="E3948" t="s">
        <v>3994</v>
      </c>
      <c r="F3948" t="s">
        <v>51</v>
      </c>
      <c r="G3948" t="s">
        <v>3994</v>
      </c>
      <c r="H3948" t="s">
        <v>51</v>
      </c>
    </row>
    <row r="3949" spans="1:8" x14ac:dyDescent="0.35">
      <c r="A3949" t="s">
        <v>3995</v>
      </c>
      <c r="B3949" t="s">
        <v>51</v>
      </c>
      <c r="C3949" t="s">
        <v>3995</v>
      </c>
      <c r="D3949" t="s">
        <v>51</v>
      </c>
      <c r="E3949" t="s">
        <v>3995</v>
      </c>
      <c r="F3949" t="s">
        <v>51</v>
      </c>
      <c r="G3949" t="s">
        <v>3995</v>
      </c>
      <c r="H3949" t="s">
        <v>51</v>
      </c>
    </row>
    <row r="3950" spans="1:8" x14ac:dyDescent="0.35">
      <c r="A3950" t="s">
        <v>3996</v>
      </c>
      <c r="B3950" t="s">
        <v>47</v>
      </c>
      <c r="C3950" t="s">
        <v>3996</v>
      </c>
      <c r="D3950" t="s">
        <v>47</v>
      </c>
      <c r="E3950" t="s">
        <v>3996</v>
      </c>
      <c r="F3950" t="s">
        <v>47</v>
      </c>
      <c r="G3950" t="s">
        <v>3996</v>
      </c>
      <c r="H3950" t="s">
        <v>47</v>
      </c>
    </row>
    <row r="3951" spans="1:8" x14ac:dyDescent="0.35">
      <c r="A3951" t="s">
        <v>3997</v>
      </c>
      <c r="B3951" t="s">
        <v>47</v>
      </c>
      <c r="C3951" t="s">
        <v>3997</v>
      </c>
      <c r="D3951" t="s">
        <v>47</v>
      </c>
      <c r="E3951" t="s">
        <v>3997</v>
      </c>
      <c r="F3951" t="s">
        <v>47</v>
      </c>
      <c r="G3951" t="s">
        <v>3997</v>
      </c>
      <c r="H3951" t="s">
        <v>47</v>
      </c>
    </row>
    <row r="3952" spans="1:8" x14ac:dyDescent="0.35">
      <c r="A3952" t="s">
        <v>3998</v>
      </c>
      <c r="B3952" t="s">
        <v>44</v>
      </c>
      <c r="C3952" t="s">
        <v>3998</v>
      </c>
      <c r="D3952" t="s">
        <v>44</v>
      </c>
      <c r="E3952" t="s">
        <v>3998</v>
      </c>
      <c r="F3952" t="s">
        <v>44</v>
      </c>
      <c r="G3952" t="s">
        <v>3998</v>
      </c>
      <c r="H3952" t="s">
        <v>44</v>
      </c>
    </row>
    <row r="3953" spans="1:8" x14ac:dyDescent="0.35">
      <c r="A3953" t="s">
        <v>3999</v>
      </c>
      <c r="B3953" t="s">
        <v>53</v>
      </c>
      <c r="C3953" t="s">
        <v>3999</v>
      </c>
      <c r="D3953" t="s">
        <v>53</v>
      </c>
      <c r="E3953" t="s">
        <v>3999</v>
      </c>
      <c r="F3953" t="s">
        <v>53</v>
      </c>
      <c r="G3953" t="s">
        <v>3999</v>
      </c>
      <c r="H3953" t="s">
        <v>53</v>
      </c>
    </row>
    <row r="3954" spans="1:8" x14ac:dyDescent="0.35">
      <c r="A3954" t="s">
        <v>4000</v>
      </c>
      <c r="B3954" t="s">
        <v>47</v>
      </c>
      <c r="C3954" t="s">
        <v>4000</v>
      </c>
      <c r="D3954" t="s">
        <v>47</v>
      </c>
      <c r="E3954" t="s">
        <v>4000</v>
      </c>
      <c r="F3954" t="s">
        <v>47</v>
      </c>
      <c r="G3954" t="s">
        <v>4000</v>
      </c>
      <c r="H3954" t="s">
        <v>47</v>
      </c>
    </row>
    <row r="3955" spans="1:8" x14ac:dyDescent="0.35">
      <c r="A3955" t="s">
        <v>4001</v>
      </c>
      <c r="B3955" t="s">
        <v>53</v>
      </c>
      <c r="C3955" t="s">
        <v>4001</v>
      </c>
      <c r="D3955" t="s">
        <v>53</v>
      </c>
      <c r="E3955" t="s">
        <v>4001</v>
      </c>
      <c r="F3955" t="s">
        <v>53</v>
      </c>
      <c r="G3955" t="s">
        <v>4001</v>
      </c>
      <c r="H3955" t="s">
        <v>53</v>
      </c>
    </row>
    <row r="3956" spans="1:8" x14ac:dyDescent="0.35">
      <c r="A3956" t="s">
        <v>4002</v>
      </c>
      <c r="B3956" t="s">
        <v>51</v>
      </c>
      <c r="C3956" t="s">
        <v>4002</v>
      </c>
      <c r="D3956" t="s">
        <v>51</v>
      </c>
      <c r="E3956" t="s">
        <v>4002</v>
      </c>
      <c r="F3956" t="s">
        <v>51</v>
      </c>
      <c r="G3956" t="s">
        <v>4002</v>
      </c>
      <c r="H3956" t="s">
        <v>51</v>
      </c>
    </row>
    <row r="3957" spans="1:8" x14ac:dyDescent="0.35">
      <c r="A3957" t="s">
        <v>4003</v>
      </c>
      <c r="B3957" t="s">
        <v>51</v>
      </c>
      <c r="C3957" t="s">
        <v>4003</v>
      </c>
      <c r="D3957" t="s">
        <v>51</v>
      </c>
      <c r="E3957" t="s">
        <v>4003</v>
      </c>
      <c r="F3957" t="s">
        <v>51</v>
      </c>
      <c r="G3957" t="s">
        <v>4003</v>
      </c>
      <c r="H3957" t="s">
        <v>51</v>
      </c>
    </row>
    <row r="3958" spans="1:8" x14ac:dyDescent="0.35">
      <c r="A3958" t="s">
        <v>4004</v>
      </c>
      <c r="B3958" t="s">
        <v>51</v>
      </c>
      <c r="C3958" t="s">
        <v>4004</v>
      </c>
      <c r="D3958" t="s">
        <v>51</v>
      </c>
      <c r="E3958" t="s">
        <v>4004</v>
      </c>
      <c r="F3958" t="s">
        <v>51</v>
      </c>
      <c r="G3958" t="s">
        <v>4004</v>
      </c>
      <c r="H3958" t="s">
        <v>51</v>
      </c>
    </row>
    <row r="3959" spans="1:8" x14ac:dyDescent="0.35">
      <c r="A3959" t="s">
        <v>4005</v>
      </c>
      <c r="B3959" t="s">
        <v>51</v>
      </c>
      <c r="C3959" t="s">
        <v>4005</v>
      </c>
      <c r="D3959" t="s">
        <v>51</v>
      </c>
      <c r="E3959" t="s">
        <v>4005</v>
      </c>
      <c r="F3959" t="s">
        <v>51</v>
      </c>
      <c r="G3959" t="s">
        <v>4005</v>
      </c>
      <c r="H3959" t="s">
        <v>51</v>
      </c>
    </row>
    <row r="3960" spans="1:8" x14ac:dyDescent="0.35">
      <c r="A3960" t="s">
        <v>4006</v>
      </c>
      <c r="B3960" t="s">
        <v>53</v>
      </c>
      <c r="C3960" t="s">
        <v>4006</v>
      </c>
      <c r="D3960" t="s">
        <v>53</v>
      </c>
      <c r="E3960" t="s">
        <v>4006</v>
      </c>
      <c r="F3960" t="s">
        <v>53</v>
      </c>
      <c r="G3960" t="s">
        <v>4006</v>
      </c>
      <c r="H3960" t="s">
        <v>53</v>
      </c>
    </row>
    <row r="3961" spans="1:8" x14ac:dyDescent="0.35">
      <c r="A3961" t="s">
        <v>4007</v>
      </c>
      <c r="B3961" t="s">
        <v>51</v>
      </c>
      <c r="C3961" t="s">
        <v>4007</v>
      </c>
      <c r="D3961" t="s">
        <v>51</v>
      </c>
      <c r="E3961" t="s">
        <v>4007</v>
      </c>
      <c r="F3961" t="s">
        <v>51</v>
      </c>
      <c r="G3961" t="s">
        <v>4007</v>
      </c>
      <c r="H3961" t="s">
        <v>51</v>
      </c>
    </row>
    <row r="3962" spans="1:8" x14ac:dyDescent="0.35">
      <c r="A3962" t="s">
        <v>4008</v>
      </c>
      <c r="B3962" t="s">
        <v>44</v>
      </c>
      <c r="C3962" t="s">
        <v>4008</v>
      </c>
      <c r="D3962" t="s">
        <v>44</v>
      </c>
      <c r="E3962" t="s">
        <v>4008</v>
      </c>
      <c r="F3962" t="s">
        <v>44</v>
      </c>
      <c r="G3962" t="s">
        <v>4008</v>
      </c>
      <c r="H3962" t="s">
        <v>44</v>
      </c>
    </row>
    <row r="3963" spans="1:8" x14ac:dyDescent="0.35">
      <c r="A3963" t="s">
        <v>4009</v>
      </c>
      <c r="B3963" t="s">
        <v>47</v>
      </c>
      <c r="C3963" t="s">
        <v>4009</v>
      </c>
      <c r="D3963" t="s">
        <v>47</v>
      </c>
      <c r="E3963" t="s">
        <v>4009</v>
      </c>
      <c r="F3963" t="s">
        <v>47</v>
      </c>
      <c r="G3963" t="s">
        <v>4009</v>
      </c>
      <c r="H3963" t="s">
        <v>47</v>
      </c>
    </row>
    <row r="3964" spans="1:8" x14ac:dyDescent="0.35">
      <c r="A3964" t="s">
        <v>4010</v>
      </c>
      <c r="B3964" t="s">
        <v>44</v>
      </c>
      <c r="C3964" t="s">
        <v>4010</v>
      </c>
      <c r="D3964" t="s">
        <v>44</v>
      </c>
      <c r="E3964" t="s">
        <v>4010</v>
      </c>
      <c r="F3964" t="s">
        <v>44</v>
      </c>
      <c r="G3964" t="s">
        <v>4010</v>
      </c>
      <c r="H3964" t="s">
        <v>44</v>
      </c>
    </row>
    <row r="3965" spans="1:8" x14ac:dyDescent="0.35">
      <c r="A3965" t="s">
        <v>4011</v>
      </c>
      <c r="B3965" t="s">
        <v>51</v>
      </c>
      <c r="C3965" t="s">
        <v>4011</v>
      </c>
      <c r="D3965" t="s">
        <v>51</v>
      </c>
      <c r="E3965" t="s">
        <v>4011</v>
      </c>
      <c r="F3965" t="s">
        <v>51</v>
      </c>
      <c r="G3965" t="s">
        <v>4011</v>
      </c>
      <c r="H3965" t="s">
        <v>51</v>
      </c>
    </row>
    <row r="3966" spans="1:8" x14ac:dyDescent="0.35">
      <c r="A3966" t="s">
        <v>4012</v>
      </c>
      <c r="B3966" t="s">
        <v>51</v>
      </c>
      <c r="C3966" t="s">
        <v>4012</v>
      </c>
      <c r="D3966" t="s">
        <v>51</v>
      </c>
      <c r="E3966" t="s">
        <v>4012</v>
      </c>
      <c r="F3966" t="s">
        <v>51</v>
      </c>
      <c r="G3966" t="s">
        <v>4012</v>
      </c>
      <c r="H3966" t="s">
        <v>51</v>
      </c>
    </row>
    <row r="3967" spans="1:8" x14ac:dyDescent="0.35">
      <c r="A3967" t="s">
        <v>4013</v>
      </c>
      <c r="B3967" t="s">
        <v>47</v>
      </c>
      <c r="C3967" t="s">
        <v>4013</v>
      </c>
      <c r="D3967" t="s">
        <v>47</v>
      </c>
      <c r="E3967" t="s">
        <v>4013</v>
      </c>
      <c r="F3967" t="s">
        <v>47</v>
      </c>
      <c r="G3967" t="s">
        <v>4013</v>
      </c>
      <c r="H3967" t="s">
        <v>47</v>
      </c>
    </row>
    <row r="3968" spans="1:8" x14ac:dyDescent="0.35">
      <c r="A3968" t="s">
        <v>4014</v>
      </c>
      <c r="B3968" t="s">
        <v>53</v>
      </c>
      <c r="C3968" t="s">
        <v>4014</v>
      </c>
      <c r="D3968" t="s">
        <v>53</v>
      </c>
      <c r="E3968" t="s">
        <v>4014</v>
      </c>
      <c r="F3968" t="s">
        <v>53</v>
      </c>
      <c r="G3968" t="s">
        <v>4014</v>
      </c>
      <c r="H3968" t="s">
        <v>53</v>
      </c>
    </row>
    <row r="3969" spans="1:8" x14ac:dyDescent="0.35">
      <c r="A3969" t="s">
        <v>4015</v>
      </c>
      <c r="B3969" t="s">
        <v>44</v>
      </c>
      <c r="C3969" t="s">
        <v>4015</v>
      </c>
      <c r="D3969" t="s">
        <v>44</v>
      </c>
      <c r="E3969" t="s">
        <v>4015</v>
      </c>
      <c r="F3969" t="s">
        <v>44</v>
      </c>
      <c r="G3969" t="s">
        <v>4015</v>
      </c>
      <c r="H3969" t="s">
        <v>44</v>
      </c>
    </row>
    <row r="3970" spans="1:8" x14ac:dyDescent="0.35">
      <c r="A3970" t="s">
        <v>4016</v>
      </c>
      <c r="B3970" t="s">
        <v>51</v>
      </c>
      <c r="C3970" t="s">
        <v>4016</v>
      </c>
      <c r="D3970" t="s">
        <v>51</v>
      </c>
      <c r="E3970" t="s">
        <v>4016</v>
      </c>
      <c r="F3970" t="s">
        <v>51</v>
      </c>
      <c r="G3970" t="s">
        <v>4016</v>
      </c>
      <c r="H3970" t="s">
        <v>51</v>
      </c>
    </row>
    <row r="3971" spans="1:8" x14ac:dyDescent="0.35">
      <c r="A3971" t="s">
        <v>4017</v>
      </c>
      <c r="B3971" t="s">
        <v>51</v>
      </c>
      <c r="C3971" t="s">
        <v>4017</v>
      </c>
      <c r="D3971" t="s">
        <v>51</v>
      </c>
      <c r="E3971" t="s">
        <v>4017</v>
      </c>
      <c r="F3971" t="s">
        <v>51</v>
      </c>
      <c r="G3971" t="s">
        <v>4017</v>
      </c>
      <c r="H3971" t="s">
        <v>51</v>
      </c>
    </row>
    <row r="3972" spans="1:8" x14ac:dyDescent="0.35">
      <c r="A3972" t="s">
        <v>4018</v>
      </c>
      <c r="B3972" t="s">
        <v>47</v>
      </c>
      <c r="C3972" t="s">
        <v>4018</v>
      </c>
      <c r="D3972" t="s">
        <v>47</v>
      </c>
      <c r="E3972" t="s">
        <v>4018</v>
      </c>
      <c r="F3972" t="s">
        <v>47</v>
      </c>
      <c r="G3972" t="s">
        <v>4018</v>
      </c>
      <c r="H3972" t="s">
        <v>47</v>
      </c>
    </row>
    <row r="3973" spans="1:8" x14ac:dyDescent="0.35">
      <c r="A3973" t="s">
        <v>4019</v>
      </c>
      <c r="B3973" t="s">
        <v>44</v>
      </c>
      <c r="C3973" t="s">
        <v>4019</v>
      </c>
      <c r="D3973" t="s">
        <v>44</v>
      </c>
      <c r="E3973" t="s">
        <v>4019</v>
      </c>
      <c r="F3973" t="s">
        <v>44</v>
      </c>
      <c r="G3973" t="s">
        <v>4019</v>
      </c>
      <c r="H3973" t="s">
        <v>44</v>
      </c>
    </row>
    <row r="3974" spans="1:8" x14ac:dyDescent="0.35">
      <c r="A3974" t="s">
        <v>4020</v>
      </c>
      <c r="B3974" t="s">
        <v>47</v>
      </c>
      <c r="C3974" t="s">
        <v>4020</v>
      </c>
      <c r="D3974" t="s">
        <v>47</v>
      </c>
      <c r="E3974" t="s">
        <v>4020</v>
      </c>
      <c r="F3974" t="s">
        <v>47</v>
      </c>
      <c r="G3974" t="s">
        <v>4020</v>
      </c>
      <c r="H3974" t="s">
        <v>47</v>
      </c>
    </row>
    <row r="3975" spans="1:8" x14ac:dyDescent="0.35">
      <c r="A3975" t="s">
        <v>4021</v>
      </c>
      <c r="B3975" t="s">
        <v>51</v>
      </c>
      <c r="C3975" t="s">
        <v>4021</v>
      </c>
      <c r="D3975" t="s">
        <v>51</v>
      </c>
      <c r="E3975" t="s">
        <v>4021</v>
      </c>
      <c r="F3975" t="s">
        <v>51</v>
      </c>
      <c r="G3975" t="s">
        <v>4021</v>
      </c>
      <c r="H3975" t="s">
        <v>51</v>
      </c>
    </row>
    <row r="3976" spans="1:8" x14ac:dyDescent="0.35">
      <c r="A3976" t="s">
        <v>4022</v>
      </c>
      <c r="B3976" t="s">
        <v>47</v>
      </c>
      <c r="C3976" t="s">
        <v>4022</v>
      </c>
      <c r="D3976" t="s">
        <v>47</v>
      </c>
      <c r="E3976" t="s">
        <v>4022</v>
      </c>
      <c r="F3976" t="s">
        <v>47</v>
      </c>
      <c r="G3976" t="s">
        <v>4022</v>
      </c>
      <c r="H3976" t="s">
        <v>47</v>
      </c>
    </row>
    <row r="3977" spans="1:8" x14ac:dyDescent="0.35">
      <c r="A3977" t="s">
        <v>4023</v>
      </c>
      <c r="B3977" t="s">
        <v>53</v>
      </c>
      <c r="C3977" t="s">
        <v>4023</v>
      </c>
      <c r="D3977" t="s">
        <v>53</v>
      </c>
      <c r="E3977" t="s">
        <v>4023</v>
      </c>
      <c r="F3977" t="s">
        <v>53</v>
      </c>
      <c r="G3977" t="s">
        <v>4023</v>
      </c>
      <c r="H3977" t="s">
        <v>53</v>
      </c>
    </row>
    <row r="3978" spans="1:8" x14ac:dyDescent="0.35">
      <c r="A3978" t="s">
        <v>4024</v>
      </c>
      <c r="B3978" t="s">
        <v>44</v>
      </c>
      <c r="C3978" t="s">
        <v>4024</v>
      </c>
      <c r="D3978" t="s">
        <v>44</v>
      </c>
      <c r="E3978" t="s">
        <v>4024</v>
      </c>
      <c r="F3978" t="s">
        <v>44</v>
      </c>
      <c r="G3978" t="s">
        <v>4024</v>
      </c>
      <c r="H3978" t="s">
        <v>44</v>
      </c>
    </row>
    <row r="3979" spans="1:8" x14ac:dyDescent="0.35">
      <c r="A3979" t="s">
        <v>4025</v>
      </c>
      <c r="B3979" t="s">
        <v>51</v>
      </c>
      <c r="C3979" t="s">
        <v>4025</v>
      </c>
      <c r="D3979" t="s">
        <v>51</v>
      </c>
      <c r="E3979" t="s">
        <v>4025</v>
      </c>
      <c r="F3979" t="s">
        <v>51</v>
      </c>
      <c r="G3979" t="s">
        <v>4025</v>
      </c>
      <c r="H3979" t="s">
        <v>51</v>
      </c>
    </row>
    <row r="3980" spans="1:8" x14ac:dyDescent="0.35">
      <c r="A3980" t="s">
        <v>4026</v>
      </c>
      <c r="B3980" t="s">
        <v>51</v>
      </c>
      <c r="C3980" t="s">
        <v>4026</v>
      </c>
      <c r="D3980" t="s">
        <v>51</v>
      </c>
      <c r="E3980" t="s">
        <v>4026</v>
      </c>
      <c r="F3980" t="s">
        <v>51</v>
      </c>
      <c r="G3980" t="s">
        <v>4026</v>
      </c>
      <c r="H3980" t="s">
        <v>51</v>
      </c>
    </row>
    <row r="3981" spans="1:8" x14ac:dyDescent="0.35">
      <c r="A3981" t="s">
        <v>4027</v>
      </c>
      <c r="B3981" t="s">
        <v>51</v>
      </c>
      <c r="C3981" t="s">
        <v>4027</v>
      </c>
      <c r="D3981" t="s">
        <v>51</v>
      </c>
      <c r="E3981" t="s">
        <v>4027</v>
      </c>
      <c r="F3981" t="s">
        <v>51</v>
      </c>
      <c r="G3981" t="s">
        <v>4027</v>
      </c>
      <c r="H3981" t="s">
        <v>51</v>
      </c>
    </row>
    <row r="3982" spans="1:8" x14ac:dyDescent="0.35">
      <c r="A3982" t="s">
        <v>4028</v>
      </c>
      <c r="B3982" t="s">
        <v>47</v>
      </c>
      <c r="C3982" t="s">
        <v>4028</v>
      </c>
      <c r="D3982" t="s">
        <v>47</v>
      </c>
      <c r="E3982" t="s">
        <v>4028</v>
      </c>
      <c r="F3982" t="s">
        <v>47</v>
      </c>
      <c r="G3982" t="s">
        <v>4028</v>
      </c>
      <c r="H3982" t="s">
        <v>47</v>
      </c>
    </row>
    <row r="3983" spans="1:8" x14ac:dyDescent="0.35">
      <c r="A3983" t="s">
        <v>4029</v>
      </c>
      <c r="B3983" t="s">
        <v>44</v>
      </c>
      <c r="C3983" t="s">
        <v>4029</v>
      </c>
      <c r="D3983" t="s">
        <v>44</v>
      </c>
      <c r="E3983" t="s">
        <v>4029</v>
      </c>
      <c r="F3983" t="s">
        <v>44</v>
      </c>
      <c r="G3983" t="s">
        <v>4029</v>
      </c>
      <c r="H3983" t="s">
        <v>44</v>
      </c>
    </row>
    <row r="3984" spans="1:8" x14ac:dyDescent="0.35">
      <c r="A3984" t="s">
        <v>4030</v>
      </c>
      <c r="B3984" t="s">
        <v>47</v>
      </c>
      <c r="C3984" t="s">
        <v>4030</v>
      </c>
      <c r="D3984" t="s">
        <v>47</v>
      </c>
      <c r="E3984" t="s">
        <v>4030</v>
      </c>
      <c r="F3984" t="s">
        <v>47</v>
      </c>
      <c r="G3984" t="s">
        <v>4030</v>
      </c>
      <c r="H3984" t="s">
        <v>47</v>
      </c>
    </row>
    <row r="3985" spans="1:8" x14ac:dyDescent="0.35">
      <c r="A3985" t="s">
        <v>4031</v>
      </c>
      <c r="B3985" t="s">
        <v>51</v>
      </c>
      <c r="C3985" t="s">
        <v>4031</v>
      </c>
      <c r="D3985" t="s">
        <v>51</v>
      </c>
      <c r="E3985" t="s">
        <v>4031</v>
      </c>
      <c r="F3985" t="s">
        <v>51</v>
      </c>
      <c r="G3985" t="s">
        <v>4031</v>
      </c>
      <c r="H3985" t="s">
        <v>51</v>
      </c>
    </row>
    <row r="3986" spans="1:8" x14ac:dyDescent="0.35">
      <c r="A3986" t="s">
        <v>4032</v>
      </c>
      <c r="B3986" t="s">
        <v>51</v>
      </c>
      <c r="C3986" t="s">
        <v>4032</v>
      </c>
      <c r="D3986" t="s">
        <v>51</v>
      </c>
      <c r="E3986" t="s">
        <v>4032</v>
      </c>
      <c r="F3986" t="s">
        <v>51</v>
      </c>
      <c r="G3986" t="s">
        <v>4032</v>
      </c>
      <c r="H3986" t="s">
        <v>51</v>
      </c>
    </row>
    <row r="3987" spans="1:8" x14ac:dyDescent="0.35">
      <c r="A3987" t="s">
        <v>4033</v>
      </c>
      <c r="B3987" t="s">
        <v>51</v>
      </c>
      <c r="C3987" t="s">
        <v>4033</v>
      </c>
      <c r="D3987" t="s">
        <v>51</v>
      </c>
      <c r="E3987" t="s">
        <v>4033</v>
      </c>
      <c r="F3987" t="s">
        <v>51</v>
      </c>
      <c r="G3987" t="s">
        <v>4033</v>
      </c>
      <c r="H3987" t="s">
        <v>51</v>
      </c>
    </row>
    <row r="3988" spans="1:8" x14ac:dyDescent="0.35">
      <c r="A3988" t="s">
        <v>4034</v>
      </c>
      <c r="B3988" t="s">
        <v>51</v>
      </c>
      <c r="C3988" t="s">
        <v>4034</v>
      </c>
      <c r="D3988" t="s">
        <v>51</v>
      </c>
      <c r="E3988" t="s">
        <v>4034</v>
      </c>
      <c r="F3988" t="s">
        <v>51</v>
      </c>
      <c r="G3988" t="s">
        <v>4034</v>
      </c>
      <c r="H3988" t="s">
        <v>51</v>
      </c>
    </row>
    <row r="3989" spans="1:8" x14ac:dyDescent="0.35">
      <c r="A3989" t="s">
        <v>4035</v>
      </c>
      <c r="B3989" t="s">
        <v>51</v>
      </c>
      <c r="C3989" t="s">
        <v>4035</v>
      </c>
      <c r="D3989" t="s">
        <v>51</v>
      </c>
      <c r="E3989" t="s">
        <v>4035</v>
      </c>
      <c r="F3989" t="s">
        <v>51</v>
      </c>
      <c r="G3989" t="s">
        <v>4035</v>
      </c>
      <c r="H3989" t="s">
        <v>51</v>
      </c>
    </row>
    <row r="3990" spans="1:8" x14ac:dyDescent="0.35">
      <c r="A3990" t="s">
        <v>4036</v>
      </c>
      <c r="B3990" t="s">
        <v>51</v>
      </c>
      <c r="C3990" t="s">
        <v>4036</v>
      </c>
      <c r="D3990" t="s">
        <v>51</v>
      </c>
      <c r="E3990" t="s">
        <v>4036</v>
      </c>
      <c r="F3990" t="s">
        <v>51</v>
      </c>
      <c r="G3990" t="s">
        <v>4036</v>
      </c>
      <c r="H3990" t="s">
        <v>51</v>
      </c>
    </row>
    <row r="3991" spans="1:8" x14ac:dyDescent="0.35">
      <c r="A3991" t="s">
        <v>4037</v>
      </c>
      <c r="B3991" t="s">
        <v>51</v>
      </c>
      <c r="C3991" t="s">
        <v>4037</v>
      </c>
      <c r="D3991" t="s">
        <v>51</v>
      </c>
      <c r="E3991" t="s">
        <v>4037</v>
      </c>
      <c r="F3991" t="s">
        <v>51</v>
      </c>
      <c r="G3991" t="s">
        <v>4037</v>
      </c>
      <c r="H3991" t="s">
        <v>51</v>
      </c>
    </row>
    <row r="3992" spans="1:8" x14ac:dyDescent="0.35">
      <c r="A3992" t="s">
        <v>4038</v>
      </c>
      <c r="B3992" t="s">
        <v>47</v>
      </c>
      <c r="C3992" t="s">
        <v>4038</v>
      </c>
      <c r="D3992" t="s">
        <v>47</v>
      </c>
      <c r="E3992" t="s">
        <v>4038</v>
      </c>
      <c r="F3992" t="s">
        <v>47</v>
      </c>
      <c r="G3992" t="s">
        <v>4038</v>
      </c>
      <c r="H3992" t="s">
        <v>47</v>
      </c>
    </row>
    <row r="3993" spans="1:8" x14ac:dyDescent="0.35">
      <c r="A3993" t="s">
        <v>4039</v>
      </c>
      <c r="B3993" t="s">
        <v>47</v>
      </c>
      <c r="C3993" t="s">
        <v>4039</v>
      </c>
      <c r="D3993" t="s">
        <v>47</v>
      </c>
      <c r="E3993" t="s">
        <v>4039</v>
      </c>
      <c r="F3993" t="s">
        <v>47</v>
      </c>
      <c r="G3993" t="s">
        <v>4039</v>
      </c>
      <c r="H3993" t="s">
        <v>47</v>
      </c>
    </row>
    <row r="3994" spans="1:8" x14ac:dyDescent="0.35">
      <c r="A3994" t="s">
        <v>4040</v>
      </c>
      <c r="B3994" t="s">
        <v>44</v>
      </c>
      <c r="C3994" t="s">
        <v>4040</v>
      </c>
      <c r="D3994" t="s">
        <v>44</v>
      </c>
      <c r="E3994" t="s">
        <v>4040</v>
      </c>
      <c r="F3994" t="s">
        <v>44</v>
      </c>
      <c r="G3994" t="s">
        <v>4040</v>
      </c>
      <c r="H3994" t="s">
        <v>44</v>
      </c>
    </row>
    <row r="3995" spans="1:8" x14ac:dyDescent="0.35">
      <c r="A3995" t="s">
        <v>4041</v>
      </c>
      <c r="B3995" t="s">
        <v>57</v>
      </c>
      <c r="C3995" t="s">
        <v>4041</v>
      </c>
      <c r="D3995" t="s">
        <v>57</v>
      </c>
      <c r="E3995" t="s">
        <v>4041</v>
      </c>
      <c r="F3995" t="s">
        <v>57</v>
      </c>
      <c r="G3995" t="s">
        <v>4041</v>
      </c>
      <c r="H3995" t="s">
        <v>57</v>
      </c>
    </row>
    <row r="3996" spans="1:8" x14ac:dyDescent="0.35">
      <c r="A3996" t="s">
        <v>4042</v>
      </c>
      <c r="B3996" t="s">
        <v>44</v>
      </c>
      <c r="C3996" t="s">
        <v>4042</v>
      </c>
      <c r="D3996" t="s">
        <v>44</v>
      </c>
      <c r="E3996" t="s">
        <v>4042</v>
      </c>
      <c r="F3996" t="s">
        <v>44</v>
      </c>
      <c r="G3996" t="s">
        <v>4042</v>
      </c>
      <c r="H3996" t="s">
        <v>44</v>
      </c>
    </row>
    <row r="3997" spans="1:8" x14ac:dyDescent="0.35">
      <c r="A3997" t="s">
        <v>4043</v>
      </c>
      <c r="B3997" t="s">
        <v>47</v>
      </c>
      <c r="C3997" t="s">
        <v>4043</v>
      </c>
      <c r="D3997" t="s">
        <v>47</v>
      </c>
      <c r="E3997" t="s">
        <v>4043</v>
      </c>
      <c r="F3997" t="s">
        <v>47</v>
      </c>
      <c r="G3997" t="s">
        <v>4043</v>
      </c>
      <c r="H3997" t="s">
        <v>47</v>
      </c>
    </row>
    <row r="3998" spans="1:8" x14ac:dyDescent="0.35">
      <c r="A3998" t="s">
        <v>4044</v>
      </c>
      <c r="B3998" t="s">
        <v>47</v>
      </c>
      <c r="C3998" t="s">
        <v>4044</v>
      </c>
      <c r="D3998" t="s">
        <v>47</v>
      </c>
      <c r="E3998" t="s">
        <v>4044</v>
      </c>
      <c r="F3998" t="s">
        <v>47</v>
      </c>
      <c r="G3998" t="s">
        <v>4044</v>
      </c>
      <c r="H3998" t="s">
        <v>47</v>
      </c>
    </row>
    <row r="3999" spans="1:8" x14ac:dyDescent="0.35">
      <c r="A3999" t="s">
        <v>4045</v>
      </c>
      <c r="B3999" t="s">
        <v>51</v>
      </c>
      <c r="C3999" t="s">
        <v>4045</v>
      </c>
      <c r="D3999" t="s">
        <v>51</v>
      </c>
      <c r="E3999" t="s">
        <v>4045</v>
      </c>
      <c r="F3999" t="s">
        <v>51</v>
      </c>
      <c r="G3999" t="s">
        <v>4045</v>
      </c>
      <c r="H3999" t="s">
        <v>51</v>
      </c>
    </row>
    <row r="4000" spans="1:8" x14ac:dyDescent="0.35">
      <c r="A4000" t="s">
        <v>4046</v>
      </c>
      <c r="B4000" t="s">
        <v>44</v>
      </c>
      <c r="C4000" t="s">
        <v>4046</v>
      </c>
      <c r="D4000" t="s">
        <v>44</v>
      </c>
      <c r="E4000" t="s">
        <v>4046</v>
      </c>
      <c r="F4000" t="s">
        <v>44</v>
      </c>
      <c r="G4000" t="s">
        <v>4046</v>
      </c>
      <c r="H4000" t="s">
        <v>44</v>
      </c>
    </row>
    <row r="4001" spans="1:8" x14ac:dyDescent="0.35">
      <c r="A4001" t="s">
        <v>4047</v>
      </c>
      <c r="B4001" t="s">
        <v>51</v>
      </c>
      <c r="C4001" t="s">
        <v>4047</v>
      </c>
      <c r="D4001" t="s">
        <v>51</v>
      </c>
      <c r="E4001" t="s">
        <v>4047</v>
      </c>
      <c r="F4001" t="s">
        <v>51</v>
      </c>
      <c r="G4001" t="s">
        <v>4047</v>
      </c>
      <c r="H4001" t="s">
        <v>51</v>
      </c>
    </row>
    <row r="4002" spans="1:8" x14ac:dyDescent="0.35">
      <c r="A4002" t="s">
        <v>4048</v>
      </c>
      <c r="B4002" t="s">
        <v>47</v>
      </c>
      <c r="C4002" t="s">
        <v>4048</v>
      </c>
      <c r="D4002" t="s">
        <v>47</v>
      </c>
      <c r="E4002" t="s">
        <v>4048</v>
      </c>
      <c r="F4002" t="s">
        <v>47</v>
      </c>
      <c r="G4002" t="s">
        <v>4048</v>
      </c>
      <c r="H4002" t="s">
        <v>47</v>
      </c>
    </row>
    <row r="4003" spans="1:8" x14ac:dyDescent="0.35">
      <c r="A4003" t="s">
        <v>4049</v>
      </c>
      <c r="B4003" t="s">
        <v>51</v>
      </c>
      <c r="C4003" t="s">
        <v>4049</v>
      </c>
      <c r="D4003" t="s">
        <v>51</v>
      </c>
      <c r="E4003" t="s">
        <v>4049</v>
      </c>
      <c r="F4003" t="s">
        <v>51</v>
      </c>
      <c r="G4003" t="s">
        <v>4049</v>
      </c>
      <c r="H4003" t="s">
        <v>51</v>
      </c>
    </row>
    <row r="4004" spans="1:8" x14ac:dyDescent="0.35">
      <c r="A4004" t="s">
        <v>4050</v>
      </c>
      <c r="B4004" t="s">
        <v>47</v>
      </c>
      <c r="C4004" t="s">
        <v>4050</v>
      </c>
      <c r="D4004" t="s">
        <v>47</v>
      </c>
      <c r="E4004" t="s">
        <v>4050</v>
      </c>
      <c r="F4004" t="s">
        <v>47</v>
      </c>
      <c r="G4004" t="s">
        <v>4050</v>
      </c>
      <c r="H4004" t="s">
        <v>47</v>
      </c>
    </row>
    <row r="4005" spans="1:8" x14ac:dyDescent="0.35">
      <c r="A4005" t="s">
        <v>4051</v>
      </c>
      <c r="B4005" t="s">
        <v>51</v>
      </c>
      <c r="C4005" t="s">
        <v>4051</v>
      </c>
      <c r="D4005" t="s">
        <v>51</v>
      </c>
      <c r="E4005" t="s">
        <v>4051</v>
      </c>
      <c r="F4005" t="s">
        <v>51</v>
      </c>
      <c r="G4005" t="s">
        <v>4051</v>
      </c>
      <c r="H4005" t="s">
        <v>51</v>
      </c>
    </row>
    <row r="4006" spans="1:8" x14ac:dyDescent="0.35">
      <c r="A4006" t="s">
        <v>4052</v>
      </c>
      <c r="B4006" t="s">
        <v>44</v>
      </c>
      <c r="C4006" t="s">
        <v>4052</v>
      </c>
      <c r="D4006" t="s">
        <v>44</v>
      </c>
      <c r="E4006" t="s">
        <v>4052</v>
      </c>
      <c r="F4006" t="s">
        <v>44</v>
      </c>
      <c r="G4006" t="s">
        <v>4052</v>
      </c>
      <c r="H4006" t="s">
        <v>44</v>
      </c>
    </row>
    <row r="4007" spans="1:8" x14ac:dyDescent="0.35">
      <c r="A4007" t="s">
        <v>4053</v>
      </c>
      <c r="B4007" t="s">
        <v>51</v>
      </c>
      <c r="C4007" t="s">
        <v>4053</v>
      </c>
      <c r="D4007" t="s">
        <v>51</v>
      </c>
      <c r="E4007" t="s">
        <v>4053</v>
      </c>
      <c r="F4007" t="s">
        <v>51</v>
      </c>
      <c r="G4007" t="s">
        <v>4053</v>
      </c>
      <c r="H4007" t="s">
        <v>51</v>
      </c>
    </row>
    <row r="4008" spans="1:8" x14ac:dyDescent="0.35">
      <c r="A4008" t="s">
        <v>4054</v>
      </c>
      <c r="B4008" t="s">
        <v>44</v>
      </c>
      <c r="C4008" t="s">
        <v>4054</v>
      </c>
      <c r="D4008" t="s">
        <v>44</v>
      </c>
      <c r="E4008" t="s">
        <v>4054</v>
      </c>
      <c r="F4008" t="s">
        <v>44</v>
      </c>
      <c r="G4008" t="s">
        <v>4054</v>
      </c>
      <c r="H4008" t="s">
        <v>44</v>
      </c>
    </row>
    <row r="4009" spans="1:8" x14ac:dyDescent="0.35">
      <c r="A4009" t="s">
        <v>4055</v>
      </c>
      <c r="B4009" t="s">
        <v>51</v>
      </c>
      <c r="C4009" t="s">
        <v>4055</v>
      </c>
      <c r="D4009" t="s">
        <v>51</v>
      </c>
      <c r="E4009" t="s">
        <v>4055</v>
      </c>
      <c r="F4009" t="s">
        <v>51</v>
      </c>
      <c r="G4009" t="s">
        <v>4055</v>
      </c>
      <c r="H4009" t="s">
        <v>51</v>
      </c>
    </row>
    <row r="4010" spans="1:8" x14ac:dyDescent="0.35">
      <c r="A4010" t="s">
        <v>4056</v>
      </c>
      <c r="B4010" t="s">
        <v>44</v>
      </c>
      <c r="C4010" t="s">
        <v>4056</v>
      </c>
      <c r="D4010" t="s">
        <v>44</v>
      </c>
      <c r="E4010" t="s">
        <v>4056</v>
      </c>
      <c r="F4010" t="s">
        <v>44</v>
      </c>
      <c r="G4010" t="s">
        <v>4056</v>
      </c>
      <c r="H4010" t="s">
        <v>44</v>
      </c>
    </row>
    <row r="4011" spans="1:8" x14ac:dyDescent="0.35">
      <c r="A4011" t="s">
        <v>4057</v>
      </c>
      <c r="B4011" t="s">
        <v>44</v>
      </c>
      <c r="C4011" t="s">
        <v>4057</v>
      </c>
      <c r="D4011" t="s">
        <v>44</v>
      </c>
      <c r="E4011" t="s">
        <v>4057</v>
      </c>
      <c r="F4011" t="s">
        <v>44</v>
      </c>
      <c r="G4011" t="s">
        <v>4057</v>
      </c>
      <c r="H4011" t="s">
        <v>44</v>
      </c>
    </row>
    <row r="4012" spans="1:8" x14ac:dyDescent="0.35">
      <c r="A4012" t="s">
        <v>4058</v>
      </c>
      <c r="B4012" t="s">
        <v>51</v>
      </c>
      <c r="C4012" t="s">
        <v>4058</v>
      </c>
      <c r="D4012" t="s">
        <v>51</v>
      </c>
      <c r="E4012" t="s">
        <v>4058</v>
      </c>
      <c r="F4012" t="s">
        <v>51</v>
      </c>
      <c r="G4012" t="s">
        <v>4058</v>
      </c>
      <c r="H4012" t="s">
        <v>51</v>
      </c>
    </row>
    <row r="4013" spans="1:8" x14ac:dyDescent="0.35">
      <c r="A4013" t="s">
        <v>4059</v>
      </c>
      <c r="B4013" t="s">
        <v>51</v>
      </c>
      <c r="C4013" t="s">
        <v>4059</v>
      </c>
      <c r="D4013" t="s">
        <v>51</v>
      </c>
      <c r="E4013" t="s">
        <v>4059</v>
      </c>
      <c r="F4013" t="s">
        <v>51</v>
      </c>
      <c r="G4013" t="s">
        <v>4059</v>
      </c>
      <c r="H4013" t="s">
        <v>51</v>
      </c>
    </row>
    <row r="4014" spans="1:8" x14ac:dyDescent="0.35">
      <c r="A4014" t="s">
        <v>4060</v>
      </c>
      <c r="B4014" t="s">
        <v>51</v>
      </c>
      <c r="C4014" t="s">
        <v>4060</v>
      </c>
      <c r="D4014" t="s">
        <v>51</v>
      </c>
      <c r="E4014" t="s">
        <v>4060</v>
      </c>
      <c r="F4014" t="s">
        <v>51</v>
      </c>
      <c r="G4014" t="s">
        <v>4060</v>
      </c>
      <c r="H4014" t="s">
        <v>51</v>
      </c>
    </row>
    <row r="4015" spans="1:8" x14ac:dyDescent="0.35">
      <c r="A4015" t="s">
        <v>4061</v>
      </c>
      <c r="B4015" t="s">
        <v>51</v>
      </c>
      <c r="C4015" t="s">
        <v>4061</v>
      </c>
      <c r="D4015" t="s">
        <v>51</v>
      </c>
      <c r="E4015" t="s">
        <v>4061</v>
      </c>
      <c r="F4015" t="s">
        <v>51</v>
      </c>
      <c r="G4015" t="s">
        <v>4061</v>
      </c>
      <c r="H4015" t="s">
        <v>51</v>
      </c>
    </row>
    <row r="4016" spans="1:8" x14ac:dyDescent="0.35">
      <c r="A4016" t="s">
        <v>4062</v>
      </c>
      <c r="B4016" t="s">
        <v>47</v>
      </c>
      <c r="C4016" t="s">
        <v>4062</v>
      </c>
      <c r="D4016" t="s">
        <v>47</v>
      </c>
      <c r="E4016" t="s">
        <v>4062</v>
      </c>
      <c r="F4016" t="s">
        <v>47</v>
      </c>
      <c r="G4016" t="s">
        <v>4062</v>
      </c>
      <c r="H4016" t="s">
        <v>47</v>
      </c>
    </row>
    <row r="4017" spans="1:8" x14ac:dyDescent="0.35">
      <c r="A4017" t="s">
        <v>4063</v>
      </c>
      <c r="B4017" t="s">
        <v>47</v>
      </c>
      <c r="C4017" t="s">
        <v>4063</v>
      </c>
      <c r="D4017" t="s">
        <v>47</v>
      </c>
      <c r="E4017" t="s">
        <v>4063</v>
      </c>
      <c r="F4017" t="s">
        <v>47</v>
      </c>
      <c r="G4017" t="s">
        <v>4063</v>
      </c>
      <c r="H4017" t="s">
        <v>47</v>
      </c>
    </row>
    <row r="4018" spans="1:8" x14ac:dyDescent="0.35">
      <c r="A4018" t="s">
        <v>4064</v>
      </c>
      <c r="B4018" t="s">
        <v>47</v>
      </c>
      <c r="C4018" t="s">
        <v>4064</v>
      </c>
      <c r="D4018" t="s">
        <v>47</v>
      </c>
      <c r="E4018" t="s">
        <v>4064</v>
      </c>
      <c r="F4018" t="s">
        <v>47</v>
      </c>
      <c r="G4018" t="s">
        <v>4064</v>
      </c>
      <c r="H4018" t="s">
        <v>47</v>
      </c>
    </row>
    <row r="4019" spans="1:8" x14ac:dyDescent="0.35">
      <c r="A4019" t="s">
        <v>4065</v>
      </c>
      <c r="B4019" t="s">
        <v>51</v>
      </c>
      <c r="C4019" t="s">
        <v>4065</v>
      </c>
      <c r="D4019" t="s">
        <v>51</v>
      </c>
      <c r="E4019" t="s">
        <v>4065</v>
      </c>
      <c r="F4019" t="s">
        <v>51</v>
      </c>
      <c r="G4019" t="s">
        <v>4065</v>
      </c>
      <c r="H4019" t="s">
        <v>51</v>
      </c>
    </row>
    <row r="4020" spans="1:8" x14ac:dyDescent="0.35">
      <c r="A4020" t="s">
        <v>4066</v>
      </c>
      <c r="B4020" t="s">
        <v>51</v>
      </c>
      <c r="C4020" t="s">
        <v>4066</v>
      </c>
      <c r="D4020" t="s">
        <v>51</v>
      </c>
      <c r="E4020" t="s">
        <v>4066</v>
      </c>
      <c r="F4020" t="s">
        <v>51</v>
      </c>
      <c r="G4020" t="s">
        <v>4066</v>
      </c>
      <c r="H4020" t="s">
        <v>51</v>
      </c>
    </row>
    <row r="4021" spans="1:8" x14ac:dyDescent="0.35">
      <c r="A4021" t="s">
        <v>4067</v>
      </c>
      <c r="B4021" t="s">
        <v>44</v>
      </c>
      <c r="C4021" t="s">
        <v>4067</v>
      </c>
      <c r="D4021" t="s">
        <v>44</v>
      </c>
      <c r="E4021" t="s">
        <v>4067</v>
      </c>
      <c r="F4021" t="s">
        <v>44</v>
      </c>
      <c r="G4021" t="s">
        <v>4067</v>
      </c>
      <c r="H4021" t="s">
        <v>44</v>
      </c>
    </row>
    <row r="4022" spans="1:8" x14ac:dyDescent="0.35">
      <c r="A4022" t="s">
        <v>4068</v>
      </c>
      <c r="B4022" t="s">
        <v>44</v>
      </c>
      <c r="C4022" t="s">
        <v>4068</v>
      </c>
      <c r="D4022" t="s">
        <v>44</v>
      </c>
      <c r="E4022" t="s">
        <v>4068</v>
      </c>
      <c r="F4022" t="s">
        <v>44</v>
      </c>
      <c r="G4022" t="s">
        <v>4068</v>
      </c>
      <c r="H4022" t="s">
        <v>44</v>
      </c>
    </row>
    <row r="4023" spans="1:8" x14ac:dyDescent="0.35">
      <c r="A4023" t="s">
        <v>4069</v>
      </c>
      <c r="B4023" t="s">
        <v>51</v>
      </c>
      <c r="C4023" t="s">
        <v>4069</v>
      </c>
      <c r="D4023" t="s">
        <v>51</v>
      </c>
      <c r="E4023" t="s">
        <v>4069</v>
      </c>
      <c r="F4023" t="s">
        <v>51</v>
      </c>
      <c r="G4023" t="s">
        <v>4069</v>
      </c>
      <c r="H4023" t="s">
        <v>51</v>
      </c>
    </row>
    <row r="4024" spans="1:8" x14ac:dyDescent="0.35">
      <c r="A4024" t="s">
        <v>4070</v>
      </c>
      <c r="B4024" t="s">
        <v>47</v>
      </c>
      <c r="C4024" t="s">
        <v>4070</v>
      </c>
      <c r="D4024" t="s">
        <v>47</v>
      </c>
      <c r="E4024" t="s">
        <v>4070</v>
      </c>
      <c r="F4024" t="s">
        <v>47</v>
      </c>
      <c r="G4024" t="s">
        <v>4070</v>
      </c>
      <c r="H4024" t="s">
        <v>47</v>
      </c>
    </row>
    <row r="4025" spans="1:8" x14ac:dyDescent="0.35">
      <c r="A4025" t="s">
        <v>4071</v>
      </c>
      <c r="B4025" t="s">
        <v>44</v>
      </c>
      <c r="C4025" t="s">
        <v>4071</v>
      </c>
      <c r="D4025" t="s">
        <v>44</v>
      </c>
      <c r="E4025" t="s">
        <v>4071</v>
      </c>
      <c r="F4025" t="s">
        <v>44</v>
      </c>
      <c r="G4025" t="s">
        <v>4071</v>
      </c>
      <c r="H4025" t="s">
        <v>44</v>
      </c>
    </row>
    <row r="4026" spans="1:8" x14ac:dyDescent="0.35">
      <c r="A4026" t="s">
        <v>4072</v>
      </c>
      <c r="B4026" t="s">
        <v>47</v>
      </c>
      <c r="C4026" t="s">
        <v>4072</v>
      </c>
      <c r="D4026" t="s">
        <v>47</v>
      </c>
      <c r="E4026" t="s">
        <v>4072</v>
      </c>
      <c r="F4026" t="s">
        <v>47</v>
      </c>
      <c r="G4026" t="s">
        <v>4072</v>
      </c>
      <c r="H4026" t="s">
        <v>47</v>
      </c>
    </row>
    <row r="4027" spans="1:8" x14ac:dyDescent="0.35">
      <c r="A4027" t="s">
        <v>4073</v>
      </c>
      <c r="B4027" t="s">
        <v>47</v>
      </c>
      <c r="C4027" t="s">
        <v>4073</v>
      </c>
      <c r="D4027" t="s">
        <v>47</v>
      </c>
      <c r="E4027" t="s">
        <v>4073</v>
      </c>
      <c r="F4027" t="s">
        <v>47</v>
      </c>
      <c r="G4027" t="s">
        <v>4073</v>
      </c>
      <c r="H4027" t="s">
        <v>47</v>
      </c>
    </row>
    <row r="4028" spans="1:8" x14ac:dyDescent="0.35">
      <c r="A4028" t="s">
        <v>4074</v>
      </c>
      <c r="B4028" t="s">
        <v>53</v>
      </c>
      <c r="C4028" t="s">
        <v>4074</v>
      </c>
      <c r="D4028" t="s">
        <v>53</v>
      </c>
      <c r="E4028" t="s">
        <v>4074</v>
      </c>
      <c r="F4028" t="s">
        <v>53</v>
      </c>
      <c r="G4028" t="s">
        <v>4074</v>
      </c>
      <c r="H4028" t="s">
        <v>53</v>
      </c>
    </row>
    <row r="4029" spans="1:8" x14ac:dyDescent="0.35">
      <c r="A4029" t="s">
        <v>4075</v>
      </c>
      <c r="B4029" t="s">
        <v>47</v>
      </c>
      <c r="C4029" t="s">
        <v>4075</v>
      </c>
      <c r="D4029" t="s">
        <v>47</v>
      </c>
      <c r="E4029" t="s">
        <v>4075</v>
      </c>
      <c r="F4029" t="s">
        <v>47</v>
      </c>
      <c r="G4029" t="s">
        <v>4075</v>
      </c>
      <c r="H4029" t="s">
        <v>47</v>
      </c>
    </row>
    <row r="4030" spans="1:8" x14ac:dyDescent="0.35">
      <c r="A4030" t="s">
        <v>4076</v>
      </c>
      <c r="B4030" t="s">
        <v>51</v>
      </c>
      <c r="C4030" t="s">
        <v>4076</v>
      </c>
      <c r="D4030" t="s">
        <v>51</v>
      </c>
      <c r="E4030" t="s">
        <v>4076</v>
      </c>
      <c r="F4030" t="s">
        <v>51</v>
      </c>
      <c r="G4030" t="s">
        <v>4076</v>
      </c>
      <c r="H4030" t="s">
        <v>51</v>
      </c>
    </row>
    <row r="4031" spans="1:8" x14ac:dyDescent="0.35">
      <c r="A4031" t="s">
        <v>4077</v>
      </c>
      <c r="B4031" t="s">
        <v>44</v>
      </c>
      <c r="C4031" t="s">
        <v>4077</v>
      </c>
      <c r="D4031" t="s">
        <v>44</v>
      </c>
      <c r="E4031" t="s">
        <v>4077</v>
      </c>
      <c r="F4031" t="s">
        <v>44</v>
      </c>
      <c r="G4031" t="s">
        <v>4077</v>
      </c>
      <c r="H4031" t="s">
        <v>44</v>
      </c>
    </row>
    <row r="4032" spans="1:8" x14ac:dyDescent="0.35">
      <c r="A4032" t="s">
        <v>4078</v>
      </c>
      <c r="B4032" t="s">
        <v>47</v>
      </c>
      <c r="C4032" t="s">
        <v>4078</v>
      </c>
      <c r="D4032" t="s">
        <v>47</v>
      </c>
      <c r="E4032" t="s">
        <v>4078</v>
      </c>
      <c r="F4032" t="s">
        <v>47</v>
      </c>
      <c r="G4032" t="s">
        <v>4078</v>
      </c>
      <c r="H4032" t="s">
        <v>47</v>
      </c>
    </row>
    <row r="4033" spans="1:8" x14ac:dyDescent="0.35">
      <c r="A4033" t="s">
        <v>4079</v>
      </c>
      <c r="B4033" t="s">
        <v>44</v>
      </c>
      <c r="C4033" t="s">
        <v>4079</v>
      </c>
      <c r="D4033" t="s">
        <v>44</v>
      </c>
      <c r="E4033" t="s">
        <v>4079</v>
      </c>
      <c r="F4033" t="s">
        <v>44</v>
      </c>
      <c r="G4033" t="s">
        <v>4079</v>
      </c>
      <c r="H4033" t="s">
        <v>44</v>
      </c>
    </row>
    <row r="4034" spans="1:8" x14ac:dyDescent="0.35">
      <c r="A4034" t="s">
        <v>4080</v>
      </c>
      <c r="B4034" t="s">
        <v>51</v>
      </c>
      <c r="C4034" t="s">
        <v>4080</v>
      </c>
      <c r="D4034" t="s">
        <v>51</v>
      </c>
      <c r="E4034" t="s">
        <v>4080</v>
      </c>
      <c r="F4034" t="s">
        <v>51</v>
      </c>
      <c r="G4034" t="s">
        <v>4080</v>
      </c>
      <c r="H4034" t="s">
        <v>51</v>
      </c>
    </row>
    <row r="4035" spans="1:8" x14ac:dyDescent="0.35">
      <c r="A4035" t="s">
        <v>4081</v>
      </c>
      <c r="B4035" t="s">
        <v>47</v>
      </c>
      <c r="C4035" t="s">
        <v>4081</v>
      </c>
      <c r="D4035" t="s">
        <v>47</v>
      </c>
      <c r="E4035" t="s">
        <v>4081</v>
      </c>
      <c r="F4035" t="s">
        <v>47</v>
      </c>
      <c r="G4035" t="s">
        <v>4081</v>
      </c>
      <c r="H4035" t="s">
        <v>47</v>
      </c>
    </row>
    <row r="4036" spans="1:8" x14ac:dyDescent="0.35">
      <c r="A4036" t="s">
        <v>4082</v>
      </c>
      <c r="B4036" t="s">
        <v>47</v>
      </c>
      <c r="C4036" t="s">
        <v>4082</v>
      </c>
      <c r="D4036" t="s">
        <v>47</v>
      </c>
      <c r="E4036" t="s">
        <v>4082</v>
      </c>
      <c r="F4036" t="s">
        <v>47</v>
      </c>
      <c r="G4036" t="s">
        <v>4082</v>
      </c>
      <c r="H4036" t="s">
        <v>47</v>
      </c>
    </row>
    <row r="4037" spans="1:8" x14ac:dyDescent="0.35">
      <c r="A4037" t="s">
        <v>4083</v>
      </c>
      <c r="B4037" t="s">
        <v>51</v>
      </c>
      <c r="C4037" t="s">
        <v>4083</v>
      </c>
      <c r="D4037" t="s">
        <v>51</v>
      </c>
      <c r="E4037" t="s">
        <v>4083</v>
      </c>
      <c r="F4037" t="s">
        <v>51</v>
      </c>
      <c r="G4037" t="s">
        <v>4083</v>
      </c>
      <c r="H4037" t="s">
        <v>51</v>
      </c>
    </row>
    <row r="4038" spans="1:8" x14ac:dyDescent="0.35">
      <c r="A4038" t="s">
        <v>4084</v>
      </c>
      <c r="B4038" t="s">
        <v>53</v>
      </c>
      <c r="C4038" t="s">
        <v>4084</v>
      </c>
      <c r="D4038" t="s">
        <v>53</v>
      </c>
      <c r="E4038" t="s">
        <v>4084</v>
      </c>
      <c r="F4038" t="s">
        <v>53</v>
      </c>
      <c r="G4038" t="s">
        <v>4084</v>
      </c>
      <c r="H4038" t="s">
        <v>53</v>
      </c>
    </row>
    <row r="4039" spans="1:8" x14ac:dyDescent="0.35">
      <c r="A4039" t="s">
        <v>4085</v>
      </c>
      <c r="B4039" t="s">
        <v>47</v>
      </c>
      <c r="C4039" t="s">
        <v>4085</v>
      </c>
      <c r="D4039" t="s">
        <v>47</v>
      </c>
      <c r="E4039" t="s">
        <v>4085</v>
      </c>
      <c r="F4039" t="s">
        <v>47</v>
      </c>
      <c r="G4039" t="s">
        <v>4085</v>
      </c>
      <c r="H4039" t="s">
        <v>47</v>
      </c>
    </row>
    <row r="4040" spans="1:8" x14ac:dyDescent="0.35">
      <c r="A4040" t="s">
        <v>4086</v>
      </c>
      <c r="B4040" t="s">
        <v>47</v>
      </c>
      <c r="C4040" t="s">
        <v>4086</v>
      </c>
      <c r="D4040" t="s">
        <v>47</v>
      </c>
      <c r="E4040" t="s">
        <v>4086</v>
      </c>
      <c r="F4040" t="s">
        <v>47</v>
      </c>
      <c r="G4040" t="s">
        <v>4086</v>
      </c>
      <c r="H4040" t="s">
        <v>47</v>
      </c>
    </row>
    <row r="4041" spans="1:8" x14ac:dyDescent="0.35">
      <c r="A4041" t="s">
        <v>4087</v>
      </c>
      <c r="B4041" t="s">
        <v>47</v>
      </c>
      <c r="C4041" t="s">
        <v>4087</v>
      </c>
      <c r="D4041" t="s">
        <v>47</v>
      </c>
      <c r="E4041" t="s">
        <v>4087</v>
      </c>
      <c r="F4041" t="s">
        <v>47</v>
      </c>
      <c r="G4041" t="s">
        <v>4087</v>
      </c>
      <c r="H4041" t="s">
        <v>47</v>
      </c>
    </row>
    <row r="4042" spans="1:8" x14ac:dyDescent="0.35">
      <c r="A4042" t="s">
        <v>4088</v>
      </c>
      <c r="B4042" t="s">
        <v>51</v>
      </c>
      <c r="C4042" t="s">
        <v>4088</v>
      </c>
      <c r="D4042" t="s">
        <v>51</v>
      </c>
      <c r="E4042" t="s">
        <v>4088</v>
      </c>
      <c r="F4042" t="s">
        <v>51</v>
      </c>
      <c r="G4042" t="s">
        <v>4088</v>
      </c>
      <c r="H4042" t="s">
        <v>51</v>
      </c>
    </row>
    <row r="4043" spans="1:8" x14ac:dyDescent="0.35">
      <c r="A4043" t="s">
        <v>4089</v>
      </c>
      <c r="B4043" t="s">
        <v>47</v>
      </c>
      <c r="C4043" t="s">
        <v>4089</v>
      </c>
      <c r="D4043" t="s">
        <v>47</v>
      </c>
      <c r="E4043" t="s">
        <v>4089</v>
      </c>
      <c r="F4043" t="s">
        <v>47</v>
      </c>
      <c r="G4043" t="s">
        <v>4089</v>
      </c>
      <c r="H4043" t="s">
        <v>47</v>
      </c>
    </row>
    <row r="4044" spans="1:8" x14ac:dyDescent="0.35">
      <c r="A4044" t="s">
        <v>4090</v>
      </c>
      <c r="B4044" t="s">
        <v>47</v>
      </c>
      <c r="C4044" t="s">
        <v>4090</v>
      </c>
      <c r="D4044" t="s">
        <v>47</v>
      </c>
      <c r="E4044" t="s">
        <v>4090</v>
      </c>
      <c r="F4044" t="s">
        <v>47</v>
      </c>
      <c r="G4044" t="s">
        <v>4090</v>
      </c>
      <c r="H4044" t="s">
        <v>47</v>
      </c>
    </row>
    <row r="4045" spans="1:8" x14ac:dyDescent="0.35">
      <c r="A4045" t="s">
        <v>4091</v>
      </c>
      <c r="B4045" t="s">
        <v>51</v>
      </c>
      <c r="C4045" t="s">
        <v>4091</v>
      </c>
      <c r="D4045" t="s">
        <v>51</v>
      </c>
      <c r="E4045" t="s">
        <v>4091</v>
      </c>
      <c r="F4045" t="s">
        <v>51</v>
      </c>
      <c r="G4045" t="s">
        <v>4091</v>
      </c>
      <c r="H4045" t="s">
        <v>51</v>
      </c>
    </row>
    <row r="4046" spans="1:8" x14ac:dyDescent="0.35">
      <c r="A4046" t="s">
        <v>4092</v>
      </c>
      <c r="B4046" t="s">
        <v>47</v>
      </c>
      <c r="C4046" t="s">
        <v>4092</v>
      </c>
      <c r="D4046" t="s">
        <v>47</v>
      </c>
      <c r="E4046" t="s">
        <v>4092</v>
      </c>
      <c r="F4046" t="s">
        <v>47</v>
      </c>
      <c r="G4046" t="s">
        <v>4092</v>
      </c>
      <c r="H4046" t="s">
        <v>47</v>
      </c>
    </row>
    <row r="4047" spans="1:8" x14ac:dyDescent="0.35">
      <c r="A4047" t="s">
        <v>4093</v>
      </c>
      <c r="B4047" t="s">
        <v>51</v>
      </c>
      <c r="C4047" t="s">
        <v>4093</v>
      </c>
      <c r="D4047" t="s">
        <v>51</v>
      </c>
      <c r="E4047" t="s">
        <v>4093</v>
      </c>
      <c r="F4047" t="s">
        <v>51</v>
      </c>
      <c r="G4047" t="s">
        <v>4093</v>
      </c>
      <c r="H4047" t="s">
        <v>51</v>
      </c>
    </row>
    <row r="4048" spans="1:8" x14ac:dyDescent="0.35">
      <c r="A4048" t="s">
        <v>4094</v>
      </c>
      <c r="B4048" t="s">
        <v>44</v>
      </c>
      <c r="C4048" t="s">
        <v>4094</v>
      </c>
      <c r="D4048" t="s">
        <v>44</v>
      </c>
      <c r="E4048" t="s">
        <v>4094</v>
      </c>
      <c r="F4048" t="s">
        <v>44</v>
      </c>
      <c r="G4048" t="s">
        <v>4094</v>
      </c>
      <c r="H4048" t="s">
        <v>44</v>
      </c>
    </row>
    <row r="4049" spans="1:8" x14ac:dyDescent="0.35">
      <c r="A4049" t="s">
        <v>4095</v>
      </c>
      <c r="B4049" t="s">
        <v>51</v>
      </c>
      <c r="C4049" t="s">
        <v>4095</v>
      </c>
      <c r="D4049" t="s">
        <v>51</v>
      </c>
      <c r="E4049" t="s">
        <v>4095</v>
      </c>
      <c r="F4049" t="s">
        <v>51</v>
      </c>
      <c r="G4049" t="s">
        <v>4095</v>
      </c>
      <c r="H4049" t="s">
        <v>51</v>
      </c>
    </row>
    <row r="4050" spans="1:8" x14ac:dyDescent="0.35">
      <c r="A4050" t="s">
        <v>4096</v>
      </c>
      <c r="B4050" t="s">
        <v>47</v>
      </c>
      <c r="C4050" t="s">
        <v>4096</v>
      </c>
      <c r="D4050" t="s">
        <v>47</v>
      </c>
      <c r="E4050" t="s">
        <v>4096</v>
      </c>
      <c r="F4050" t="s">
        <v>47</v>
      </c>
      <c r="G4050" t="s">
        <v>4096</v>
      </c>
      <c r="H4050" t="s">
        <v>47</v>
      </c>
    </row>
    <row r="4051" spans="1:8" x14ac:dyDescent="0.35">
      <c r="A4051" t="s">
        <v>4097</v>
      </c>
      <c r="B4051" t="s">
        <v>51</v>
      </c>
      <c r="C4051" t="s">
        <v>4097</v>
      </c>
      <c r="D4051" t="s">
        <v>51</v>
      </c>
      <c r="E4051" t="s">
        <v>4097</v>
      </c>
      <c r="F4051" t="s">
        <v>51</v>
      </c>
      <c r="G4051" t="s">
        <v>4097</v>
      </c>
      <c r="H4051" t="s">
        <v>51</v>
      </c>
    </row>
    <row r="4052" spans="1:8" x14ac:dyDescent="0.35">
      <c r="A4052" t="s">
        <v>4098</v>
      </c>
      <c r="B4052" t="s">
        <v>51</v>
      </c>
      <c r="C4052" t="s">
        <v>4098</v>
      </c>
      <c r="D4052" t="s">
        <v>51</v>
      </c>
      <c r="E4052" t="s">
        <v>4098</v>
      </c>
      <c r="F4052" t="s">
        <v>51</v>
      </c>
      <c r="G4052" t="s">
        <v>4098</v>
      </c>
      <c r="H4052" t="s">
        <v>51</v>
      </c>
    </row>
    <row r="4053" spans="1:8" x14ac:dyDescent="0.35">
      <c r="A4053" t="s">
        <v>4099</v>
      </c>
      <c r="B4053" t="s">
        <v>44</v>
      </c>
      <c r="C4053" t="s">
        <v>4099</v>
      </c>
      <c r="D4053" t="s">
        <v>44</v>
      </c>
      <c r="E4053" t="s">
        <v>4099</v>
      </c>
      <c r="F4053" t="s">
        <v>44</v>
      </c>
      <c r="G4053" t="s">
        <v>4099</v>
      </c>
      <c r="H4053" t="s">
        <v>44</v>
      </c>
    </row>
    <row r="4054" spans="1:8" x14ac:dyDescent="0.35">
      <c r="A4054" t="s">
        <v>4100</v>
      </c>
      <c r="B4054" t="s">
        <v>51</v>
      </c>
      <c r="C4054" t="s">
        <v>4100</v>
      </c>
      <c r="D4054" t="s">
        <v>51</v>
      </c>
      <c r="E4054" t="s">
        <v>4100</v>
      </c>
      <c r="F4054" t="s">
        <v>51</v>
      </c>
      <c r="G4054" t="s">
        <v>4100</v>
      </c>
      <c r="H4054" t="s">
        <v>51</v>
      </c>
    </row>
    <row r="4055" spans="1:8" x14ac:dyDescent="0.35">
      <c r="A4055" t="s">
        <v>4101</v>
      </c>
      <c r="B4055" t="s">
        <v>51</v>
      </c>
      <c r="C4055" t="s">
        <v>4101</v>
      </c>
      <c r="D4055" t="s">
        <v>51</v>
      </c>
      <c r="E4055" t="s">
        <v>4101</v>
      </c>
      <c r="F4055" t="s">
        <v>51</v>
      </c>
      <c r="G4055" t="s">
        <v>4101</v>
      </c>
      <c r="H4055" t="s">
        <v>51</v>
      </c>
    </row>
    <row r="4056" spans="1:8" x14ac:dyDescent="0.35">
      <c r="A4056" t="s">
        <v>4102</v>
      </c>
      <c r="B4056" t="s">
        <v>44</v>
      </c>
      <c r="C4056" t="s">
        <v>4102</v>
      </c>
      <c r="D4056" t="s">
        <v>44</v>
      </c>
      <c r="E4056" t="s">
        <v>4102</v>
      </c>
      <c r="F4056" t="s">
        <v>44</v>
      </c>
      <c r="G4056" t="s">
        <v>4102</v>
      </c>
      <c r="H4056" t="s">
        <v>44</v>
      </c>
    </row>
    <row r="4057" spans="1:8" x14ac:dyDescent="0.35">
      <c r="A4057" t="s">
        <v>4103</v>
      </c>
      <c r="B4057" t="s">
        <v>51</v>
      </c>
      <c r="C4057" t="s">
        <v>4103</v>
      </c>
      <c r="D4057" t="s">
        <v>51</v>
      </c>
      <c r="E4057" t="s">
        <v>4103</v>
      </c>
      <c r="F4057" t="s">
        <v>51</v>
      </c>
      <c r="G4057" t="s">
        <v>4103</v>
      </c>
      <c r="H4057" t="s">
        <v>51</v>
      </c>
    </row>
    <row r="4058" spans="1:8" x14ac:dyDescent="0.35">
      <c r="A4058" t="s">
        <v>4104</v>
      </c>
      <c r="B4058" t="s">
        <v>44</v>
      </c>
      <c r="C4058" t="s">
        <v>4104</v>
      </c>
      <c r="D4058" t="s">
        <v>44</v>
      </c>
      <c r="E4058" t="s">
        <v>4104</v>
      </c>
      <c r="F4058" t="s">
        <v>44</v>
      </c>
      <c r="G4058" t="s">
        <v>4104</v>
      </c>
      <c r="H4058" t="s">
        <v>44</v>
      </c>
    </row>
    <row r="4059" spans="1:8" x14ac:dyDescent="0.35">
      <c r="A4059" t="s">
        <v>4105</v>
      </c>
      <c r="B4059" t="s">
        <v>44</v>
      </c>
      <c r="C4059" t="s">
        <v>4105</v>
      </c>
      <c r="D4059" t="s">
        <v>44</v>
      </c>
      <c r="E4059" t="s">
        <v>4105</v>
      </c>
      <c r="F4059" t="s">
        <v>44</v>
      </c>
      <c r="G4059" t="s">
        <v>4105</v>
      </c>
      <c r="H4059" t="s">
        <v>44</v>
      </c>
    </row>
    <row r="4060" spans="1:8" x14ac:dyDescent="0.35">
      <c r="A4060" t="s">
        <v>4106</v>
      </c>
      <c r="B4060" t="s">
        <v>53</v>
      </c>
      <c r="C4060" t="s">
        <v>4106</v>
      </c>
      <c r="D4060" t="s">
        <v>53</v>
      </c>
      <c r="E4060" t="s">
        <v>4106</v>
      </c>
      <c r="F4060" t="s">
        <v>53</v>
      </c>
      <c r="G4060" t="s">
        <v>4106</v>
      </c>
      <c r="H4060" t="s">
        <v>53</v>
      </c>
    </row>
    <row r="4061" spans="1:8" x14ac:dyDescent="0.35">
      <c r="A4061" t="s">
        <v>4107</v>
      </c>
      <c r="B4061" t="s">
        <v>47</v>
      </c>
      <c r="C4061" t="s">
        <v>4107</v>
      </c>
      <c r="D4061" t="s">
        <v>47</v>
      </c>
      <c r="E4061" t="s">
        <v>4107</v>
      </c>
      <c r="F4061" t="s">
        <v>47</v>
      </c>
      <c r="G4061" t="s">
        <v>4107</v>
      </c>
      <c r="H4061" t="s">
        <v>47</v>
      </c>
    </row>
    <row r="4062" spans="1:8" x14ac:dyDescent="0.35">
      <c r="A4062" t="s">
        <v>4108</v>
      </c>
      <c r="B4062" t="s">
        <v>47</v>
      </c>
      <c r="C4062" t="s">
        <v>4108</v>
      </c>
      <c r="D4062" t="s">
        <v>47</v>
      </c>
      <c r="E4062" t="s">
        <v>4108</v>
      </c>
      <c r="F4062" t="s">
        <v>47</v>
      </c>
      <c r="G4062" t="s">
        <v>4108</v>
      </c>
      <c r="H4062" t="s">
        <v>47</v>
      </c>
    </row>
    <row r="4063" spans="1:8" x14ac:dyDescent="0.35">
      <c r="A4063" t="s">
        <v>4109</v>
      </c>
      <c r="B4063" t="s">
        <v>47</v>
      </c>
      <c r="C4063" t="s">
        <v>4109</v>
      </c>
      <c r="D4063" t="s">
        <v>47</v>
      </c>
      <c r="E4063" t="s">
        <v>4109</v>
      </c>
      <c r="F4063" t="s">
        <v>47</v>
      </c>
      <c r="G4063" t="s">
        <v>4109</v>
      </c>
      <c r="H4063" t="s">
        <v>47</v>
      </c>
    </row>
    <row r="4064" spans="1:8" x14ac:dyDescent="0.35">
      <c r="A4064" t="s">
        <v>4110</v>
      </c>
      <c r="B4064" t="s">
        <v>44</v>
      </c>
      <c r="C4064" t="s">
        <v>4110</v>
      </c>
      <c r="D4064" t="s">
        <v>44</v>
      </c>
      <c r="E4064" t="s">
        <v>4110</v>
      </c>
      <c r="F4064" t="s">
        <v>44</v>
      </c>
      <c r="G4064" t="s">
        <v>4110</v>
      </c>
      <c r="H4064" t="s">
        <v>44</v>
      </c>
    </row>
    <row r="4065" spans="1:8" x14ac:dyDescent="0.35">
      <c r="A4065" t="s">
        <v>4111</v>
      </c>
      <c r="B4065" t="s">
        <v>51</v>
      </c>
      <c r="C4065" t="s">
        <v>4111</v>
      </c>
      <c r="D4065" t="s">
        <v>51</v>
      </c>
      <c r="E4065" t="s">
        <v>4111</v>
      </c>
      <c r="F4065" t="s">
        <v>51</v>
      </c>
      <c r="G4065" t="s">
        <v>4111</v>
      </c>
      <c r="H4065" t="s">
        <v>51</v>
      </c>
    </row>
    <row r="4066" spans="1:8" x14ac:dyDescent="0.35">
      <c r="A4066" t="s">
        <v>4112</v>
      </c>
      <c r="B4066" t="s">
        <v>44</v>
      </c>
      <c r="C4066" t="s">
        <v>4112</v>
      </c>
      <c r="D4066" t="s">
        <v>44</v>
      </c>
      <c r="E4066" t="s">
        <v>4112</v>
      </c>
      <c r="F4066" t="s">
        <v>44</v>
      </c>
      <c r="G4066" t="s">
        <v>4112</v>
      </c>
      <c r="H4066" t="s">
        <v>44</v>
      </c>
    </row>
    <row r="4067" spans="1:8" x14ac:dyDescent="0.35">
      <c r="A4067" t="s">
        <v>4113</v>
      </c>
      <c r="B4067" t="s">
        <v>47</v>
      </c>
      <c r="C4067" t="s">
        <v>4113</v>
      </c>
      <c r="D4067" t="s">
        <v>47</v>
      </c>
      <c r="E4067" t="s">
        <v>4113</v>
      </c>
      <c r="F4067" t="s">
        <v>47</v>
      </c>
      <c r="G4067" t="s">
        <v>4113</v>
      </c>
      <c r="H4067" t="s">
        <v>47</v>
      </c>
    </row>
    <row r="4068" spans="1:8" x14ac:dyDescent="0.35">
      <c r="A4068" t="s">
        <v>4114</v>
      </c>
      <c r="B4068" t="s">
        <v>47</v>
      </c>
      <c r="C4068" t="s">
        <v>4114</v>
      </c>
      <c r="D4068" t="s">
        <v>47</v>
      </c>
      <c r="E4068" t="s">
        <v>4114</v>
      </c>
      <c r="F4068" t="s">
        <v>47</v>
      </c>
      <c r="G4068" t="s">
        <v>4114</v>
      </c>
      <c r="H4068" t="s">
        <v>47</v>
      </c>
    </row>
    <row r="4069" spans="1:8" x14ac:dyDescent="0.35">
      <c r="A4069" t="s">
        <v>4115</v>
      </c>
      <c r="B4069" t="s">
        <v>51</v>
      </c>
      <c r="C4069" t="s">
        <v>4115</v>
      </c>
      <c r="D4069" t="s">
        <v>51</v>
      </c>
      <c r="E4069" t="s">
        <v>4115</v>
      </c>
      <c r="F4069" t="s">
        <v>51</v>
      </c>
      <c r="G4069" t="s">
        <v>4115</v>
      </c>
      <c r="H4069" t="s">
        <v>51</v>
      </c>
    </row>
    <row r="4070" spans="1:8" x14ac:dyDescent="0.35">
      <c r="A4070" t="s">
        <v>4116</v>
      </c>
      <c r="B4070" t="s">
        <v>51</v>
      </c>
      <c r="C4070" t="s">
        <v>4116</v>
      </c>
      <c r="D4070" t="s">
        <v>51</v>
      </c>
      <c r="E4070" t="s">
        <v>4116</v>
      </c>
      <c r="F4070" t="s">
        <v>51</v>
      </c>
      <c r="G4070" t="s">
        <v>4116</v>
      </c>
      <c r="H4070" t="s">
        <v>51</v>
      </c>
    </row>
    <row r="4071" spans="1:8" x14ac:dyDescent="0.35">
      <c r="A4071" t="s">
        <v>4117</v>
      </c>
      <c r="B4071" t="s">
        <v>51</v>
      </c>
      <c r="C4071" t="s">
        <v>4117</v>
      </c>
      <c r="D4071" t="s">
        <v>51</v>
      </c>
      <c r="E4071" t="s">
        <v>4117</v>
      </c>
      <c r="F4071" t="s">
        <v>51</v>
      </c>
      <c r="G4071" t="s">
        <v>4117</v>
      </c>
      <c r="H4071" t="s">
        <v>51</v>
      </c>
    </row>
    <row r="4072" spans="1:8" x14ac:dyDescent="0.35">
      <c r="A4072" t="s">
        <v>4118</v>
      </c>
      <c r="B4072" t="s">
        <v>47</v>
      </c>
      <c r="C4072" t="s">
        <v>4118</v>
      </c>
      <c r="D4072" t="s">
        <v>47</v>
      </c>
      <c r="E4072" t="s">
        <v>4118</v>
      </c>
      <c r="F4072" t="s">
        <v>47</v>
      </c>
      <c r="G4072" t="s">
        <v>4118</v>
      </c>
      <c r="H4072" t="s">
        <v>47</v>
      </c>
    </row>
    <row r="4073" spans="1:8" x14ac:dyDescent="0.35">
      <c r="A4073" t="s">
        <v>4119</v>
      </c>
      <c r="B4073" t="s">
        <v>51</v>
      </c>
      <c r="C4073" t="s">
        <v>4119</v>
      </c>
      <c r="D4073" t="s">
        <v>51</v>
      </c>
      <c r="E4073" t="s">
        <v>4119</v>
      </c>
      <c r="F4073" t="s">
        <v>51</v>
      </c>
      <c r="G4073" t="s">
        <v>4119</v>
      </c>
      <c r="H4073" t="s">
        <v>51</v>
      </c>
    </row>
    <row r="4074" spans="1:8" x14ac:dyDescent="0.35">
      <c r="A4074" t="s">
        <v>4120</v>
      </c>
      <c r="B4074" t="s">
        <v>44</v>
      </c>
      <c r="C4074" t="s">
        <v>4120</v>
      </c>
      <c r="D4074" t="s">
        <v>44</v>
      </c>
      <c r="E4074" t="s">
        <v>4120</v>
      </c>
      <c r="F4074" t="s">
        <v>44</v>
      </c>
      <c r="G4074" t="s">
        <v>4120</v>
      </c>
      <c r="H4074" t="s">
        <v>44</v>
      </c>
    </row>
    <row r="4075" spans="1:8" x14ac:dyDescent="0.35">
      <c r="A4075" t="s">
        <v>4121</v>
      </c>
      <c r="B4075" t="s">
        <v>57</v>
      </c>
      <c r="C4075" t="s">
        <v>4121</v>
      </c>
      <c r="D4075" t="s">
        <v>57</v>
      </c>
      <c r="E4075" t="s">
        <v>4121</v>
      </c>
      <c r="F4075" t="s">
        <v>57</v>
      </c>
      <c r="G4075" t="s">
        <v>4121</v>
      </c>
      <c r="H4075" t="s">
        <v>57</v>
      </c>
    </row>
    <row r="4076" spans="1:8" x14ac:dyDescent="0.35">
      <c r="A4076" t="s">
        <v>4122</v>
      </c>
      <c r="B4076" t="s">
        <v>47</v>
      </c>
      <c r="C4076" t="s">
        <v>4122</v>
      </c>
      <c r="D4076" t="s">
        <v>47</v>
      </c>
      <c r="E4076" t="s">
        <v>4122</v>
      </c>
      <c r="F4076" t="s">
        <v>47</v>
      </c>
      <c r="G4076" t="s">
        <v>4122</v>
      </c>
      <c r="H4076" t="s">
        <v>47</v>
      </c>
    </row>
    <row r="4077" spans="1:8" x14ac:dyDescent="0.35">
      <c r="A4077" t="s">
        <v>4123</v>
      </c>
      <c r="B4077" t="s">
        <v>51</v>
      </c>
      <c r="C4077" t="s">
        <v>4123</v>
      </c>
      <c r="D4077" t="s">
        <v>51</v>
      </c>
      <c r="E4077" t="s">
        <v>4123</v>
      </c>
      <c r="F4077" t="s">
        <v>51</v>
      </c>
      <c r="G4077" t="s">
        <v>4123</v>
      </c>
      <c r="H4077" t="s">
        <v>51</v>
      </c>
    </row>
    <row r="4078" spans="1:8" x14ac:dyDescent="0.35">
      <c r="A4078" t="s">
        <v>4124</v>
      </c>
      <c r="B4078" t="s">
        <v>47</v>
      </c>
      <c r="C4078" t="s">
        <v>4124</v>
      </c>
      <c r="D4078" t="s">
        <v>47</v>
      </c>
      <c r="E4078" t="s">
        <v>4124</v>
      </c>
      <c r="F4078" t="s">
        <v>47</v>
      </c>
      <c r="G4078" t="s">
        <v>4124</v>
      </c>
      <c r="H4078" t="s">
        <v>47</v>
      </c>
    </row>
    <row r="4079" spans="1:8" x14ac:dyDescent="0.35">
      <c r="A4079" t="s">
        <v>4125</v>
      </c>
      <c r="B4079" t="s">
        <v>53</v>
      </c>
      <c r="C4079" t="s">
        <v>4125</v>
      </c>
      <c r="D4079" t="s">
        <v>53</v>
      </c>
      <c r="E4079" t="s">
        <v>4125</v>
      </c>
      <c r="F4079" t="s">
        <v>53</v>
      </c>
      <c r="G4079" t="s">
        <v>4125</v>
      </c>
      <c r="H4079" t="s">
        <v>53</v>
      </c>
    </row>
    <row r="4080" spans="1:8" x14ac:dyDescent="0.35">
      <c r="A4080" t="s">
        <v>4126</v>
      </c>
      <c r="B4080" t="s">
        <v>51</v>
      </c>
      <c r="C4080" t="s">
        <v>4126</v>
      </c>
      <c r="D4080" t="s">
        <v>51</v>
      </c>
      <c r="E4080" t="s">
        <v>4126</v>
      </c>
      <c r="F4080" t="s">
        <v>51</v>
      </c>
      <c r="G4080" t="s">
        <v>4126</v>
      </c>
      <c r="H4080" t="s">
        <v>51</v>
      </c>
    </row>
    <row r="4081" spans="1:8" x14ac:dyDescent="0.35">
      <c r="A4081" t="s">
        <v>4127</v>
      </c>
      <c r="B4081" t="s">
        <v>44</v>
      </c>
      <c r="C4081" t="s">
        <v>4127</v>
      </c>
      <c r="D4081" t="s">
        <v>44</v>
      </c>
      <c r="E4081" t="s">
        <v>4127</v>
      </c>
      <c r="F4081" t="s">
        <v>44</v>
      </c>
      <c r="G4081" t="s">
        <v>4127</v>
      </c>
      <c r="H4081" t="s">
        <v>44</v>
      </c>
    </row>
    <row r="4082" spans="1:8" x14ac:dyDescent="0.35">
      <c r="A4082" t="s">
        <v>4128</v>
      </c>
      <c r="B4082" t="s">
        <v>47</v>
      </c>
      <c r="C4082" t="s">
        <v>4128</v>
      </c>
      <c r="D4082" t="s">
        <v>47</v>
      </c>
      <c r="E4082" t="s">
        <v>4128</v>
      </c>
      <c r="F4082" t="s">
        <v>47</v>
      </c>
      <c r="G4082" t="s">
        <v>4128</v>
      </c>
      <c r="H4082" t="s">
        <v>47</v>
      </c>
    </row>
    <row r="4083" spans="1:8" x14ac:dyDescent="0.35">
      <c r="A4083" t="s">
        <v>4129</v>
      </c>
      <c r="B4083" t="s">
        <v>51</v>
      </c>
      <c r="C4083" t="s">
        <v>4129</v>
      </c>
      <c r="D4083" t="s">
        <v>51</v>
      </c>
      <c r="E4083" t="s">
        <v>4129</v>
      </c>
      <c r="F4083" t="s">
        <v>51</v>
      </c>
      <c r="G4083" t="s">
        <v>4129</v>
      </c>
      <c r="H4083" t="s">
        <v>51</v>
      </c>
    </row>
    <row r="4084" spans="1:8" x14ac:dyDescent="0.35">
      <c r="A4084" t="s">
        <v>4130</v>
      </c>
      <c r="B4084" t="s">
        <v>44</v>
      </c>
      <c r="C4084" t="s">
        <v>4130</v>
      </c>
      <c r="D4084" t="s">
        <v>44</v>
      </c>
      <c r="E4084" t="s">
        <v>4130</v>
      </c>
      <c r="F4084" t="s">
        <v>44</v>
      </c>
      <c r="G4084" t="s">
        <v>4130</v>
      </c>
      <c r="H4084" t="s">
        <v>44</v>
      </c>
    </row>
    <row r="4085" spans="1:8" x14ac:dyDescent="0.35">
      <c r="A4085" t="s">
        <v>4131</v>
      </c>
      <c r="B4085" t="s">
        <v>47</v>
      </c>
      <c r="C4085" t="s">
        <v>4131</v>
      </c>
      <c r="D4085" t="s">
        <v>47</v>
      </c>
      <c r="E4085" t="s">
        <v>4131</v>
      </c>
      <c r="F4085" t="s">
        <v>47</v>
      </c>
      <c r="G4085" t="s">
        <v>4131</v>
      </c>
      <c r="H4085" t="s">
        <v>47</v>
      </c>
    </row>
    <row r="4086" spans="1:8" x14ac:dyDescent="0.35">
      <c r="A4086" t="s">
        <v>4132</v>
      </c>
      <c r="B4086" t="s">
        <v>47</v>
      </c>
      <c r="C4086" t="s">
        <v>4132</v>
      </c>
      <c r="D4086" t="s">
        <v>47</v>
      </c>
      <c r="E4086" t="s">
        <v>4132</v>
      </c>
      <c r="F4086" t="s">
        <v>47</v>
      </c>
      <c r="G4086" t="s">
        <v>4132</v>
      </c>
      <c r="H4086" t="s">
        <v>47</v>
      </c>
    </row>
    <row r="4087" spans="1:8" x14ac:dyDescent="0.35">
      <c r="A4087" t="s">
        <v>4133</v>
      </c>
      <c r="B4087" t="s">
        <v>51</v>
      </c>
      <c r="C4087" t="s">
        <v>4133</v>
      </c>
      <c r="D4087" t="s">
        <v>51</v>
      </c>
      <c r="E4087" t="s">
        <v>4133</v>
      </c>
      <c r="F4087" t="s">
        <v>51</v>
      </c>
      <c r="G4087" t="s">
        <v>4133</v>
      </c>
      <c r="H4087" t="s">
        <v>51</v>
      </c>
    </row>
    <row r="4088" spans="1:8" x14ac:dyDescent="0.35">
      <c r="A4088" t="s">
        <v>4134</v>
      </c>
      <c r="B4088" t="s">
        <v>44</v>
      </c>
      <c r="C4088" t="s">
        <v>4134</v>
      </c>
      <c r="D4088" t="s">
        <v>44</v>
      </c>
      <c r="E4088" t="s">
        <v>4134</v>
      </c>
      <c r="F4088" t="s">
        <v>44</v>
      </c>
      <c r="G4088" t="s">
        <v>4134</v>
      </c>
      <c r="H4088" t="s">
        <v>44</v>
      </c>
    </row>
    <row r="4089" spans="1:8" x14ac:dyDescent="0.35">
      <c r="A4089" t="s">
        <v>4135</v>
      </c>
      <c r="B4089" t="s">
        <v>51</v>
      </c>
      <c r="C4089" t="s">
        <v>4135</v>
      </c>
      <c r="D4089" t="s">
        <v>51</v>
      </c>
      <c r="E4089" t="s">
        <v>4135</v>
      </c>
      <c r="F4089" t="s">
        <v>51</v>
      </c>
      <c r="G4089" t="s">
        <v>4135</v>
      </c>
      <c r="H4089" t="s">
        <v>51</v>
      </c>
    </row>
    <row r="4090" spans="1:8" x14ac:dyDescent="0.35">
      <c r="A4090" t="s">
        <v>4136</v>
      </c>
      <c r="B4090" t="s">
        <v>44</v>
      </c>
      <c r="C4090" t="s">
        <v>4136</v>
      </c>
      <c r="D4090" t="s">
        <v>44</v>
      </c>
      <c r="E4090" t="s">
        <v>4136</v>
      </c>
      <c r="F4090" t="s">
        <v>44</v>
      </c>
      <c r="G4090" t="s">
        <v>4136</v>
      </c>
      <c r="H4090" t="s">
        <v>44</v>
      </c>
    </row>
    <row r="4091" spans="1:8" x14ac:dyDescent="0.35">
      <c r="A4091" t="s">
        <v>4137</v>
      </c>
      <c r="B4091" t="s">
        <v>47</v>
      </c>
      <c r="C4091" t="s">
        <v>4137</v>
      </c>
      <c r="D4091" t="s">
        <v>47</v>
      </c>
      <c r="E4091" t="s">
        <v>4137</v>
      </c>
      <c r="F4091" t="s">
        <v>47</v>
      </c>
      <c r="G4091" t="s">
        <v>4137</v>
      </c>
      <c r="H4091" t="s">
        <v>47</v>
      </c>
    </row>
    <row r="4092" spans="1:8" x14ac:dyDescent="0.35">
      <c r="A4092" t="s">
        <v>4138</v>
      </c>
      <c r="B4092" t="s">
        <v>47</v>
      </c>
      <c r="C4092" t="s">
        <v>4138</v>
      </c>
      <c r="D4092" t="s">
        <v>47</v>
      </c>
      <c r="E4092" t="s">
        <v>4138</v>
      </c>
      <c r="F4092" t="s">
        <v>47</v>
      </c>
      <c r="G4092" t="s">
        <v>4138</v>
      </c>
      <c r="H4092" t="s">
        <v>47</v>
      </c>
    </row>
    <row r="4093" spans="1:8" x14ac:dyDescent="0.35">
      <c r="A4093" t="s">
        <v>4139</v>
      </c>
      <c r="B4093" t="s">
        <v>51</v>
      </c>
      <c r="C4093" t="s">
        <v>4139</v>
      </c>
      <c r="D4093" t="s">
        <v>51</v>
      </c>
      <c r="E4093" t="s">
        <v>4139</v>
      </c>
      <c r="F4093" t="s">
        <v>51</v>
      </c>
      <c r="G4093" t="s">
        <v>4139</v>
      </c>
      <c r="H4093" t="s">
        <v>51</v>
      </c>
    </row>
    <row r="4094" spans="1:8" x14ac:dyDescent="0.35">
      <c r="A4094" t="s">
        <v>4140</v>
      </c>
      <c r="B4094" t="s">
        <v>53</v>
      </c>
      <c r="C4094" t="s">
        <v>4140</v>
      </c>
      <c r="D4094" t="s">
        <v>53</v>
      </c>
      <c r="E4094" t="s">
        <v>4140</v>
      </c>
      <c r="F4094" t="s">
        <v>53</v>
      </c>
      <c r="G4094" t="s">
        <v>4140</v>
      </c>
      <c r="H4094" t="s">
        <v>53</v>
      </c>
    </row>
    <row r="4095" spans="1:8" x14ac:dyDescent="0.35">
      <c r="A4095" t="s">
        <v>4141</v>
      </c>
      <c r="B4095" t="s">
        <v>44</v>
      </c>
      <c r="C4095" t="s">
        <v>4141</v>
      </c>
      <c r="D4095" t="s">
        <v>44</v>
      </c>
      <c r="E4095" t="s">
        <v>4141</v>
      </c>
      <c r="F4095" t="s">
        <v>44</v>
      </c>
      <c r="G4095" t="s">
        <v>4141</v>
      </c>
      <c r="H4095" t="s">
        <v>44</v>
      </c>
    </row>
    <row r="4096" spans="1:8" x14ac:dyDescent="0.35">
      <c r="A4096" t="s">
        <v>4142</v>
      </c>
      <c r="B4096" t="s">
        <v>53</v>
      </c>
      <c r="C4096" t="s">
        <v>4142</v>
      </c>
      <c r="D4096" t="s">
        <v>53</v>
      </c>
      <c r="E4096" t="s">
        <v>4142</v>
      </c>
      <c r="F4096" t="s">
        <v>53</v>
      </c>
      <c r="G4096" t="s">
        <v>4142</v>
      </c>
      <c r="H4096" t="s">
        <v>53</v>
      </c>
    </row>
    <row r="4097" spans="1:8" x14ac:dyDescent="0.35">
      <c r="A4097" t="s">
        <v>4143</v>
      </c>
      <c r="B4097" t="s">
        <v>53</v>
      </c>
      <c r="C4097" t="s">
        <v>4143</v>
      </c>
      <c r="D4097" t="s">
        <v>53</v>
      </c>
      <c r="E4097" t="s">
        <v>4143</v>
      </c>
      <c r="F4097" t="s">
        <v>53</v>
      </c>
      <c r="G4097" t="s">
        <v>4143</v>
      </c>
      <c r="H4097" t="s">
        <v>53</v>
      </c>
    </row>
    <row r="4098" spans="1:8" x14ac:dyDescent="0.35">
      <c r="A4098" t="s">
        <v>4144</v>
      </c>
      <c r="B4098" t="s">
        <v>47</v>
      </c>
      <c r="C4098" t="s">
        <v>4144</v>
      </c>
      <c r="D4098" t="s">
        <v>47</v>
      </c>
      <c r="E4098" t="s">
        <v>4144</v>
      </c>
      <c r="F4098" t="s">
        <v>47</v>
      </c>
      <c r="G4098" t="s">
        <v>4144</v>
      </c>
      <c r="H4098" t="s">
        <v>47</v>
      </c>
    </row>
    <row r="4099" spans="1:8" x14ac:dyDescent="0.35">
      <c r="A4099" t="s">
        <v>4145</v>
      </c>
      <c r="B4099" t="s">
        <v>51</v>
      </c>
      <c r="C4099" t="s">
        <v>4145</v>
      </c>
      <c r="D4099" t="s">
        <v>51</v>
      </c>
      <c r="E4099" t="s">
        <v>4145</v>
      </c>
      <c r="F4099" t="s">
        <v>51</v>
      </c>
      <c r="G4099" t="s">
        <v>4145</v>
      </c>
      <c r="H4099" t="s">
        <v>51</v>
      </c>
    </row>
    <row r="4100" spans="1:8" x14ac:dyDescent="0.35">
      <c r="A4100" t="s">
        <v>4146</v>
      </c>
      <c r="B4100" t="s">
        <v>44</v>
      </c>
      <c r="C4100" t="s">
        <v>4146</v>
      </c>
      <c r="D4100" t="s">
        <v>44</v>
      </c>
      <c r="E4100" t="s">
        <v>4146</v>
      </c>
      <c r="F4100" t="s">
        <v>44</v>
      </c>
      <c r="G4100" t="s">
        <v>4146</v>
      </c>
      <c r="H4100" t="s">
        <v>44</v>
      </c>
    </row>
    <row r="4101" spans="1:8" x14ac:dyDescent="0.35">
      <c r="A4101" t="s">
        <v>4147</v>
      </c>
      <c r="B4101" t="s">
        <v>57</v>
      </c>
      <c r="C4101" t="s">
        <v>4147</v>
      </c>
      <c r="D4101" t="s">
        <v>57</v>
      </c>
      <c r="E4101" t="s">
        <v>4147</v>
      </c>
      <c r="F4101" t="s">
        <v>57</v>
      </c>
      <c r="G4101" t="s">
        <v>4147</v>
      </c>
      <c r="H4101" t="s">
        <v>57</v>
      </c>
    </row>
    <row r="4102" spans="1:8" x14ac:dyDescent="0.35">
      <c r="A4102" t="s">
        <v>4148</v>
      </c>
      <c r="B4102" t="s">
        <v>51</v>
      </c>
      <c r="C4102" t="s">
        <v>4148</v>
      </c>
      <c r="D4102" t="s">
        <v>51</v>
      </c>
      <c r="E4102" t="s">
        <v>4148</v>
      </c>
      <c r="F4102" t="s">
        <v>51</v>
      </c>
      <c r="G4102" t="s">
        <v>4148</v>
      </c>
      <c r="H4102" t="s">
        <v>51</v>
      </c>
    </row>
    <row r="4103" spans="1:8" x14ac:dyDescent="0.35">
      <c r="A4103" t="s">
        <v>4149</v>
      </c>
      <c r="B4103" t="s">
        <v>51</v>
      </c>
      <c r="C4103" t="s">
        <v>4149</v>
      </c>
      <c r="D4103" t="s">
        <v>51</v>
      </c>
      <c r="E4103" t="s">
        <v>4149</v>
      </c>
      <c r="F4103" t="s">
        <v>51</v>
      </c>
      <c r="G4103" t="s">
        <v>4149</v>
      </c>
      <c r="H4103" t="s">
        <v>51</v>
      </c>
    </row>
    <row r="4104" spans="1:8" x14ac:dyDescent="0.35">
      <c r="A4104" t="s">
        <v>4150</v>
      </c>
      <c r="B4104" t="s">
        <v>51</v>
      </c>
      <c r="C4104" t="s">
        <v>4150</v>
      </c>
      <c r="D4104" t="s">
        <v>51</v>
      </c>
      <c r="E4104" t="s">
        <v>4150</v>
      </c>
      <c r="F4104" t="s">
        <v>51</v>
      </c>
      <c r="G4104" t="s">
        <v>4150</v>
      </c>
      <c r="H4104" t="s">
        <v>51</v>
      </c>
    </row>
    <row r="4105" spans="1:8" x14ac:dyDescent="0.35">
      <c r="A4105" t="s">
        <v>4151</v>
      </c>
      <c r="B4105" t="s">
        <v>51</v>
      </c>
      <c r="C4105" t="s">
        <v>4151</v>
      </c>
      <c r="D4105" t="s">
        <v>51</v>
      </c>
      <c r="E4105" t="s">
        <v>4151</v>
      </c>
      <c r="F4105" t="s">
        <v>51</v>
      </c>
      <c r="G4105" t="s">
        <v>4151</v>
      </c>
      <c r="H4105" t="s">
        <v>51</v>
      </c>
    </row>
    <row r="4106" spans="1:8" x14ac:dyDescent="0.35">
      <c r="A4106" t="s">
        <v>4152</v>
      </c>
      <c r="B4106" t="s">
        <v>47</v>
      </c>
      <c r="C4106" t="s">
        <v>4152</v>
      </c>
      <c r="D4106" t="s">
        <v>47</v>
      </c>
      <c r="E4106" t="s">
        <v>4152</v>
      </c>
      <c r="F4106" t="s">
        <v>47</v>
      </c>
      <c r="G4106" t="s">
        <v>4152</v>
      </c>
      <c r="H4106" t="s">
        <v>47</v>
      </c>
    </row>
    <row r="4107" spans="1:8" x14ac:dyDescent="0.35">
      <c r="A4107" t="s">
        <v>4153</v>
      </c>
      <c r="B4107" t="s">
        <v>51</v>
      </c>
      <c r="C4107" t="s">
        <v>4153</v>
      </c>
      <c r="D4107" t="s">
        <v>51</v>
      </c>
      <c r="E4107" t="s">
        <v>4153</v>
      </c>
      <c r="F4107" t="s">
        <v>51</v>
      </c>
      <c r="G4107" t="s">
        <v>4153</v>
      </c>
      <c r="H4107" t="s">
        <v>51</v>
      </c>
    </row>
    <row r="4108" spans="1:8" x14ac:dyDescent="0.35">
      <c r="A4108" t="s">
        <v>4154</v>
      </c>
      <c r="B4108" t="s">
        <v>44</v>
      </c>
      <c r="C4108" t="s">
        <v>4154</v>
      </c>
      <c r="D4108" t="s">
        <v>44</v>
      </c>
      <c r="E4108" t="s">
        <v>4154</v>
      </c>
      <c r="F4108" t="s">
        <v>44</v>
      </c>
      <c r="G4108" t="s">
        <v>4154</v>
      </c>
      <c r="H4108" t="s">
        <v>44</v>
      </c>
    </row>
    <row r="4109" spans="1:8" x14ac:dyDescent="0.35">
      <c r="A4109" t="s">
        <v>4155</v>
      </c>
      <c r="B4109" t="s">
        <v>51</v>
      </c>
      <c r="C4109" t="s">
        <v>4155</v>
      </c>
      <c r="D4109" t="s">
        <v>51</v>
      </c>
      <c r="E4109" t="s">
        <v>4155</v>
      </c>
      <c r="F4109" t="s">
        <v>51</v>
      </c>
      <c r="G4109" t="s">
        <v>4155</v>
      </c>
      <c r="H4109" t="s">
        <v>51</v>
      </c>
    </row>
    <row r="4110" spans="1:8" x14ac:dyDescent="0.35">
      <c r="A4110" t="s">
        <v>4156</v>
      </c>
      <c r="B4110" t="s">
        <v>51</v>
      </c>
      <c r="C4110" t="s">
        <v>4156</v>
      </c>
      <c r="D4110" t="s">
        <v>51</v>
      </c>
      <c r="E4110" t="s">
        <v>4156</v>
      </c>
      <c r="F4110" t="s">
        <v>51</v>
      </c>
      <c r="G4110" t="s">
        <v>4156</v>
      </c>
      <c r="H4110" t="s">
        <v>51</v>
      </c>
    </row>
    <row r="4111" spans="1:8" x14ac:dyDescent="0.35">
      <c r="A4111" t="s">
        <v>4157</v>
      </c>
      <c r="B4111" t="s">
        <v>44</v>
      </c>
      <c r="C4111" t="s">
        <v>4157</v>
      </c>
      <c r="D4111" t="s">
        <v>44</v>
      </c>
      <c r="E4111" t="s">
        <v>4157</v>
      </c>
      <c r="F4111" t="s">
        <v>44</v>
      </c>
      <c r="G4111" t="s">
        <v>4157</v>
      </c>
      <c r="H4111" t="s">
        <v>44</v>
      </c>
    </row>
    <row r="4112" spans="1:8" x14ac:dyDescent="0.35">
      <c r="A4112" t="s">
        <v>4158</v>
      </c>
      <c r="B4112" t="s">
        <v>47</v>
      </c>
      <c r="C4112" t="s">
        <v>4158</v>
      </c>
      <c r="D4112" t="s">
        <v>47</v>
      </c>
      <c r="E4112" t="s">
        <v>4158</v>
      </c>
      <c r="F4112" t="s">
        <v>47</v>
      </c>
      <c r="G4112" t="s">
        <v>4158</v>
      </c>
      <c r="H4112" t="s">
        <v>47</v>
      </c>
    </row>
    <row r="4113" spans="1:8" x14ac:dyDescent="0.35">
      <c r="A4113" t="s">
        <v>4159</v>
      </c>
      <c r="B4113" t="s">
        <v>47</v>
      </c>
      <c r="C4113" t="s">
        <v>4159</v>
      </c>
      <c r="D4113" t="s">
        <v>47</v>
      </c>
      <c r="E4113" t="s">
        <v>4159</v>
      </c>
      <c r="F4113" t="s">
        <v>47</v>
      </c>
      <c r="G4113" t="s">
        <v>4159</v>
      </c>
      <c r="H4113" t="s">
        <v>47</v>
      </c>
    </row>
    <row r="4114" spans="1:8" x14ac:dyDescent="0.35">
      <c r="A4114" t="s">
        <v>4160</v>
      </c>
      <c r="B4114" t="s">
        <v>51</v>
      </c>
      <c r="C4114" t="s">
        <v>4160</v>
      </c>
      <c r="D4114" t="s">
        <v>51</v>
      </c>
      <c r="E4114" t="s">
        <v>4160</v>
      </c>
      <c r="F4114" t="s">
        <v>51</v>
      </c>
      <c r="G4114" t="s">
        <v>4160</v>
      </c>
      <c r="H4114" t="s">
        <v>51</v>
      </c>
    </row>
    <row r="4115" spans="1:8" x14ac:dyDescent="0.35">
      <c r="A4115" t="s">
        <v>4161</v>
      </c>
      <c r="B4115" t="s">
        <v>51</v>
      </c>
      <c r="C4115" t="s">
        <v>4161</v>
      </c>
      <c r="D4115" t="s">
        <v>51</v>
      </c>
      <c r="E4115" t="s">
        <v>4161</v>
      </c>
      <c r="F4115" t="s">
        <v>51</v>
      </c>
      <c r="G4115" t="s">
        <v>4161</v>
      </c>
      <c r="H4115" t="s">
        <v>51</v>
      </c>
    </row>
    <row r="4116" spans="1:8" x14ac:dyDescent="0.35">
      <c r="A4116" t="s">
        <v>4162</v>
      </c>
      <c r="B4116" t="s">
        <v>51</v>
      </c>
      <c r="C4116" t="s">
        <v>4162</v>
      </c>
      <c r="D4116" t="s">
        <v>51</v>
      </c>
      <c r="E4116" t="s">
        <v>4162</v>
      </c>
      <c r="F4116" t="s">
        <v>51</v>
      </c>
      <c r="G4116" t="s">
        <v>4162</v>
      </c>
      <c r="H4116" t="s">
        <v>51</v>
      </c>
    </row>
    <row r="4117" spans="1:8" x14ac:dyDescent="0.35">
      <c r="A4117" t="s">
        <v>4163</v>
      </c>
      <c r="B4117" t="s">
        <v>51</v>
      </c>
      <c r="C4117" t="s">
        <v>4163</v>
      </c>
      <c r="D4117" t="s">
        <v>51</v>
      </c>
      <c r="E4117" t="s">
        <v>4163</v>
      </c>
      <c r="F4117" t="s">
        <v>51</v>
      </c>
      <c r="G4117" t="s">
        <v>4163</v>
      </c>
      <c r="H4117" t="s">
        <v>51</v>
      </c>
    </row>
    <row r="4118" spans="1:8" x14ac:dyDescent="0.35">
      <c r="A4118" t="s">
        <v>4164</v>
      </c>
      <c r="B4118" t="s">
        <v>47</v>
      </c>
      <c r="C4118" t="s">
        <v>4164</v>
      </c>
      <c r="D4118" t="s">
        <v>47</v>
      </c>
      <c r="E4118" t="s">
        <v>4164</v>
      </c>
      <c r="F4118" t="s">
        <v>47</v>
      </c>
      <c r="G4118" t="s">
        <v>4164</v>
      </c>
      <c r="H4118" t="s">
        <v>47</v>
      </c>
    </row>
    <row r="4119" spans="1:8" x14ac:dyDescent="0.35">
      <c r="A4119" t="s">
        <v>4165</v>
      </c>
      <c r="B4119" t="s">
        <v>51</v>
      </c>
      <c r="C4119" t="s">
        <v>4165</v>
      </c>
      <c r="D4119" t="s">
        <v>51</v>
      </c>
      <c r="E4119" t="s">
        <v>4165</v>
      </c>
      <c r="F4119" t="s">
        <v>51</v>
      </c>
      <c r="G4119" t="s">
        <v>4165</v>
      </c>
      <c r="H4119" t="s">
        <v>51</v>
      </c>
    </row>
    <row r="4120" spans="1:8" x14ac:dyDescent="0.35">
      <c r="A4120" t="s">
        <v>4166</v>
      </c>
      <c r="B4120" t="s">
        <v>51</v>
      </c>
      <c r="C4120" t="s">
        <v>4166</v>
      </c>
      <c r="D4120" t="s">
        <v>51</v>
      </c>
      <c r="E4120" t="s">
        <v>4166</v>
      </c>
      <c r="F4120" t="s">
        <v>51</v>
      </c>
      <c r="G4120" t="s">
        <v>4166</v>
      </c>
      <c r="H4120" t="s">
        <v>51</v>
      </c>
    </row>
    <row r="4121" spans="1:8" x14ac:dyDescent="0.35">
      <c r="A4121" t="s">
        <v>4167</v>
      </c>
      <c r="B4121" t="s">
        <v>44</v>
      </c>
      <c r="C4121" t="s">
        <v>4167</v>
      </c>
      <c r="D4121" t="s">
        <v>44</v>
      </c>
      <c r="E4121" t="s">
        <v>4167</v>
      </c>
      <c r="F4121" t="s">
        <v>44</v>
      </c>
      <c r="G4121" t="s">
        <v>4167</v>
      </c>
      <c r="H4121" t="s">
        <v>44</v>
      </c>
    </row>
    <row r="4122" spans="1:8" x14ac:dyDescent="0.35">
      <c r="A4122" t="s">
        <v>4168</v>
      </c>
      <c r="B4122" t="s">
        <v>47</v>
      </c>
      <c r="C4122" t="s">
        <v>4168</v>
      </c>
      <c r="D4122" t="s">
        <v>47</v>
      </c>
      <c r="E4122" t="s">
        <v>4168</v>
      </c>
      <c r="F4122" t="s">
        <v>47</v>
      </c>
      <c r="G4122" t="s">
        <v>4168</v>
      </c>
      <c r="H4122" t="s">
        <v>47</v>
      </c>
    </row>
    <row r="4123" spans="1:8" x14ac:dyDescent="0.35">
      <c r="A4123" t="s">
        <v>4169</v>
      </c>
      <c r="B4123" t="s">
        <v>47</v>
      </c>
      <c r="C4123" t="s">
        <v>4169</v>
      </c>
      <c r="D4123" t="s">
        <v>47</v>
      </c>
      <c r="E4123" t="s">
        <v>4169</v>
      </c>
      <c r="F4123" t="s">
        <v>47</v>
      </c>
      <c r="G4123" t="s">
        <v>4169</v>
      </c>
      <c r="H4123" t="s">
        <v>47</v>
      </c>
    </row>
    <row r="4124" spans="1:8" x14ac:dyDescent="0.35">
      <c r="A4124" t="s">
        <v>4170</v>
      </c>
      <c r="B4124" t="s">
        <v>47</v>
      </c>
      <c r="C4124" t="s">
        <v>4170</v>
      </c>
      <c r="D4124" t="s">
        <v>47</v>
      </c>
      <c r="E4124" t="s">
        <v>4170</v>
      </c>
      <c r="F4124" t="s">
        <v>47</v>
      </c>
      <c r="G4124" t="s">
        <v>4170</v>
      </c>
      <c r="H4124" t="s">
        <v>47</v>
      </c>
    </row>
    <row r="4125" spans="1:8" x14ac:dyDescent="0.35">
      <c r="A4125" t="s">
        <v>4171</v>
      </c>
      <c r="B4125" t="s">
        <v>44</v>
      </c>
      <c r="C4125" t="s">
        <v>4171</v>
      </c>
      <c r="D4125" t="s">
        <v>44</v>
      </c>
      <c r="E4125" t="s">
        <v>4171</v>
      </c>
      <c r="F4125" t="s">
        <v>44</v>
      </c>
      <c r="G4125" t="s">
        <v>4171</v>
      </c>
      <c r="H4125" t="s">
        <v>44</v>
      </c>
    </row>
    <row r="4126" spans="1:8" x14ac:dyDescent="0.35">
      <c r="A4126" t="s">
        <v>4172</v>
      </c>
      <c r="B4126" t="s">
        <v>53</v>
      </c>
      <c r="C4126" t="s">
        <v>4172</v>
      </c>
      <c r="D4126" t="s">
        <v>53</v>
      </c>
      <c r="E4126" t="s">
        <v>4172</v>
      </c>
      <c r="F4126" t="s">
        <v>53</v>
      </c>
      <c r="G4126" t="s">
        <v>4172</v>
      </c>
      <c r="H4126" t="s">
        <v>53</v>
      </c>
    </row>
    <row r="4127" spans="1:8" x14ac:dyDescent="0.35">
      <c r="A4127" t="s">
        <v>4173</v>
      </c>
      <c r="B4127" t="s">
        <v>51</v>
      </c>
      <c r="C4127" t="s">
        <v>4173</v>
      </c>
      <c r="D4127" t="s">
        <v>51</v>
      </c>
      <c r="E4127" t="s">
        <v>4173</v>
      </c>
      <c r="F4127" t="s">
        <v>51</v>
      </c>
      <c r="G4127" t="s">
        <v>4173</v>
      </c>
      <c r="H4127" t="s">
        <v>51</v>
      </c>
    </row>
    <row r="4128" spans="1:8" x14ac:dyDescent="0.35">
      <c r="A4128" t="s">
        <v>4174</v>
      </c>
      <c r="B4128" t="s">
        <v>47</v>
      </c>
      <c r="C4128" t="s">
        <v>4174</v>
      </c>
      <c r="D4128" t="s">
        <v>47</v>
      </c>
      <c r="E4128" t="s">
        <v>4174</v>
      </c>
      <c r="F4128" t="s">
        <v>47</v>
      </c>
      <c r="G4128" t="s">
        <v>4174</v>
      </c>
      <c r="H4128" t="s">
        <v>47</v>
      </c>
    </row>
    <row r="4129" spans="1:8" x14ac:dyDescent="0.35">
      <c r="A4129" t="s">
        <v>4175</v>
      </c>
      <c r="B4129" t="s">
        <v>51</v>
      </c>
      <c r="C4129" t="s">
        <v>4175</v>
      </c>
      <c r="D4129" t="s">
        <v>51</v>
      </c>
      <c r="E4129" t="s">
        <v>4175</v>
      </c>
      <c r="F4129" t="s">
        <v>51</v>
      </c>
      <c r="G4129" t="s">
        <v>4175</v>
      </c>
      <c r="H4129" t="s">
        <v>51</v>
      </c>
    </row>
    <row r="4130" spans="1:8" x14ac:dyDescent="0.35">
      <c r="A4130" t="s">
        <v>4176</v>
      </c>
      <c r="B4130" t="s">
        <v>44</v>
      </c>
      <c r="C4130" t="s">
        <v>4176</v>
      </c>
      <c r="D4130" t="s">
        <v>44</v>
      </c>
      <c r="E4130" t="s">
        <v>4176</v>
      </c>
      <c r="F4130" t="s">
        <v>44</v>
      </c>
      <c r="G4130" t="s">
        <v>4176</v>
      </c>
      <c r="H4130" t="s">
        <v>44</v>
      </c>
    </row>
    <row r="4131" spans="1:8" x14ac:dyDescent="0.35">
      <c r="A4131" t="s">
        <v>4177</v>
      </c>
      <c r="B4131" t="s">
        <v>51</v>
      </c>
      <c r="C4131" t="s">
        <v>4177</v>
      </c>
      <c r="D4131" t="s">
        <v>51</v>
      </c>
      <c r="E4131" t="s">
        <v>4177</v>
      </c>
      <c r="F4131" t="s">
        <v>51</v>
      </c>
      <c r="G4131" t="s">
        <v>4177</v>
      </c>
      <c r="H4131" t="s">
        <v>51</v>
      </c>
    </row>
    <row r="4132" spans="1:8" x14ac:dyDescent="0.35">
      <c r="A4132" t="s">
        <v>4178</v>
      </c>
      <c r="B4132" t="s">
        <v>53</v>
      </c>
      <c r="C4132" t="s">
        <v>4178</v>
      </c>
      <c r="D4132" t="s">
        <v>53</v>
      </c>
      <c r="E4132" t="s">
        <v>4178</v>
      </c>
      <c r="F4132" t="s">
        <v>53</v>
      </c>
      <c r="G4132" t="s">
        <v>4178</v>
      </c>
      <c r="H4132" t="s">
        <v>53</v>
      </c>
    </row>
    <row r="4133" spans="1:8" x14ac:dyDescent="0.35">
      <c r="A4133" t="s">
        <v>4179</v>
      </c>
      <c r="B4133" t="s">
        <v>51</v>
      </c>
      <c r="C4133" t="s">
        <v>4179</v>
      </c>
      <c r="D4133" t="s">
        <v>51</v>
      </c>
      <c r="E4133" t="s">
        <v>4179</v>
      </c>
      <c r="F4133" t="s">
        <v>51</v>
      </c>
      <c r="G4133" t="s">
        <v>4179</v>
      </c>
      <c r="H4133" t="s">
        <v>51</v>
      </c>
    </row>
    <row r="4134" spans="1:8" x14ac:dyDescent="0.35">
      <c r="A4134" t="s">
        <v>4180</v>
      </c>
      <c r="B4134" t="s">
        <v>51</v>
      </c>
      <c r="C4134" t="s">
        <v>4180</v>
      </c>
      <c r="D4134" t="s">
        <v>51</v>
      </c>
      <c r="E4134" t="s">
        <v>4180</v>
      </c>
      <c r="F4134" t="s">
        <v>51</v>
      </c>
      <c r="G4134" t="s">
        <v>4180</v>
      </c>
      <c r="H4134" t="s">
        <v>51</v>
      </c>
    </row>
    <row r="4135" spans="1:8" x14ac:dyDescent="0.35">
      <c r="A4135" t="s">
        <v>4181</v>
      </c>
      <c r="B4135" t="s">
        <v>44</v>
      </c>
      <c r="C4135" t="s">
        <v>4181</v>
      </c>
      <c r="D4135" t="s">
        <v>44</v>
      </c>
      <c r="E4135" t="s">
        <v>4181</v>
      </c>
      <c r="F4135" t="s">
        <v>44</v>
      </c>
      <c r="G4135" t="s">
        <v>4181</v>
      </c>
      <c r="H4135" t="s">
        <v>44</v>
      </c>
    </row>
    <row r="4136" spans="1:8" x14ac:dyDescent="0.35">
      <c r="A4136" t="s">
        <v>4182</v>
      </c>
      <c r="B4136" t="s">
        <v>51</v>
      </c>
      <c r="C4136" t="s">
        <v>4182</v>
      </c>
      <c r="D4136" t="s">
        <v>51</v>
      </c>
      <c r="E4136" t="s">
        <v>4182</v>
      </c>
      <c r="F4136" t="s">
        <v>51</v>
      </c>
      <c r="G4136" t="s">
        <v>4182</v>
      </c>
      <c r="H4136" t="s">
        <v>51</v>
      </c>
    </row>
    <row r="4137" spans="1:8" x14ac:dyDescent="0.35">
      <c r="A4137" t="s">
        <v>4183</v>
      </c>
      <c r="B4137" t="s">
        <v>47</v>
      </c>
      <c r="C4137" t="s">
        <v>4183</v>
      </c>
      <c r="D4137" t="s">
        <v>47</v>
      </c>
      <c r="E4137" t="s">
        <v>4183</v>
      </c>
      <c r="F4137" t="s">
        <v>47</v>
      </c>
      <c r="G4137" t="s">
        <v>4183</v>
      </c>
      <c r="H4137" t="s">
        <v>47</v>
      </c>
    </row>
    <row r="4138" spans="1:8" x14ac:dyDescent="0.35">
      <c r="A4138" t="s">
        <v>4184</v>
      </c>
      <c r="B4138" t="s">
        <v>57</v>
      </c>
      <c r="C4138" t="s">
        <v>4184</v>
      </c>
      <c r="D4138" t="s">
        <v>57</v>
      </c>
      <c r="E4138" t="s">
        <v>4184</v>
      </c>
      <c r="F4138" t="s">
        <v>57</v>
      </c>
      <c r="G4138" t="s">
        <v>4184</v>
      </c>
      <c r="H4138" t="s">
        <v>57</v>
      </c>
    </row>
    <row r="4139" spans="1:8" x14ac:dyDescent="0.35">
      <c r="A4139" t="s">
        <v>4185</v>
      </c>
      <c r="B4139" t="s">
        <v>51</v>
      </c>
      <c r="C4139" t="s">
        <v>4185</v>
      </c>
      <c r="D4139" t="s">
        <v>51</v>
      </c>
      <c r="E4139" t="s">
        <v>4185</v>
      </c>
      <c r="F4139" t="s">
        <v>51</v>
      </c>
      <c r="G4139" t="s">
        <v>4185</v>
      </c>
      <c r="H4139" t="s">
        <v>51</v>
      </c>
    </row>
    <row r="4140" spans="1:8" x14ac:dyDescent="0.35">
      <c r="A4140" t="s">
        <v>4186</v>
      </c>
      <c r="B4140" t="s">
        <v>51</v>
      </c>
      <c r="C4140" t="s">
        <v>4186</v>
      </c>
      <c r="D4140" t="s">
        <v>51</v>
      </c>
      <c r="E4140" t="s">
        <v>4186</v>
      </c>
      <c r="F4140" t="s">
        <v>51</v>
      </c>
      <c r="G4140" t="s">
        <v>4186</v>
      </c>
      <c r="H4140" t="s">
        <v>51</v>
      </c>
    </row>
    <row r="4141" spans="1:8" x14ac:dyDescent="0.35">
      <c r="A4141" t="s">
        <v>4187</v>
      </c>
      <c r="B4141" t="s">
        <v>47</v>
      </c>
      <c r="C4141" t="s">
        <v>4187</v>
      </c>
      <c r="D4141" t="s">
        <v>47</v>
      </c>
      <c r="E4141" t="s">
        <v>4187</v>
      </c>
      <c r="F4141" t="s">
        <v>47</v>
      </c>
      <c r="G4141" t="s">
        <v>4187</v>
      </c>
      <c r="H4141" t="s">
        <v>47</v>
      </c>
    </row>
    <row r="4142" spans="1:8" x14ac:dyDescent="0.35">
      <c r="A4142" t="s">
        <v>4188</v>
      </c>
      <c r="B4142" t="s">
        <v>57</v>
      </c>
      <c r="C4142" t="s">
        <v>4188</v>
      </c>
      <c r="D4142" t="s">
        <v>57</v>
      </c>
      <c r="E4142" t="s">
        <v>4188</v>
      </c>
      <c r="F4142" t="s">
        <v>57</v>
      </c>
      <c r="G4142" t="s">
        <v>4188</v>
      </c>
      <c r="H4142" t="s">
        <v>57</v>
      </c>
    </row>
    <row r="4143" spans="1:8" x14ac:dyDescent="0.35">
      <c r="A4143" t="s">
        <v>4189</v>
      </c>
      <c r="B4143" t="s">
        <v>51</v>
      </c>
      <c r="C4143" t="s">
        <v>4189</v>
      </c>
      <c r="D4143" t="s">
        <v>51</v>
      </c>
      <c r="E4143" t="s">
        <v>4189</v>
      </c>
      <c r="F4143" t="s">
        <v>51</v>
      </c>
      <c r="G4143" t="s">
        <v>4189</v>
      </c>
      <c r="H4143" t="s">
        <v>51</v>
      </c>
    </row>
    <row r="4144" spans="1:8" x14ac:dyDescent="0.35">
      <c r="A4144" t="s">
        <v>4190</v>
      </c>
      <c r="B4144" t="s">
        <v>44</v>
      </c>
      <c r="C4144" t="s">
        <v>4190</v>
      </c>
      <c r="D4144" t="s">
        <v>44</v>
      </c>
      <c r="E4144" t="s">
        <v>4190</v>
      </c>
      <c r="F4144" t="s">
        <v>44</v>
      </c>
      <c r="G4144" t="s">
        <v>4190</v>
      </c>
      <c r="H4144" t="s">
        <v>44</v>
      </c>
    </row>
    <row r="4145" spans="1:8" x14ac:dyDescent="0.35">
      <c r="A4145" t="s">
        <v>4191</v>
      </c>
      <c r="B4145" t="s">
        <v>51</v>
      </c>
      <c r="C4145" t="s">
        <v>4191</v>
      </c>
      <c r="D4145" t="s">
        <v>51</v>
      </c>
      <c r="E4145" t="s">
        <v>4191</v>
      </c>
      <c r="F4145" t="s">
        <v>51</v>
      </c>
      <c r="G4145" t="s">
        <v>4191</v>
      </c>
      <c r="H4145" t="s">
        <v>51</v>
      </c>
    </row>
    <row r="4146" spans="1:8" x14ac:dyDescent="0.35">
      <c r="A4146" t="s">
        <v>4192</v>
      </c>
      <c r="B4146" t="s">
        <v>53</v>
      </c>
      <c r="C4146" t="s">
        <v>4192</v>
      </c>
      <c r="D4146" t="s">
        <v>53</v>
      </c>
      <c r="E4146" t="s">
        <v>4192</v>
      </c>
      <c r="F4146" t="s">
        <v>53</v>
      </c>
      <c r="G4146" t="s">
        <v>4192</v>
      </c>
      <c r="H4146" t="s">
        <v>53</v>
      </c>
    </row>
    <row r="4147" spans="1:8" x14ac:dyDescent="0.35">
      <c r="A4147" t="s">
        <v>4193</v>
      </c>
      <c r="B4147" t="s">
        <v>47</v>
      </c>
      <c r="C4147" t="s">
        <v>4193</v>
      </c>
      <c r="D4147" t="s">
        <v>47</v>
      </c>
      <c r="E4147" t="s">
        <v>4193</v>
      </c>
      <c r="F4147" t="s">
        <v>47</v>
      </c>
      <c r="G4147" t="s">
        <v>4193</v>
      </c>
      <c r="H4147" t="s">
        <v>47</v>
      </c>
    </row>
    <row r="4148" spans="1:8" x14ac:dyDescent="0.35">
      <c r="A4148" t="s">
        <v>4194</v>
      </c>
      <c r="B4148" t="s">
        <v>47</v>
      </c>
      <c r="C4148" t="s">
        <v>4194</v>
      </c>
      <c r="D4148" t="s">
        <v>47</v>
      </c>
      <c r="E4148" t="s">
        <v>4194</v>
      </c>
      <c r="F4148" t="s">
        <v>47</v>
      </c>
      <c r="G4148" t="s">
        <v>4194</v>
      </c>
      <c r="H4148" t="s">
        <v>47</v>
      </c>
    </row>
    <row r="4149" spans="1:8" x14ac:dyDescent="0.35">
      <c r="A4149" t="s">
        <v>4195</v>
      </c>
      <c r="B4149" t="s">
        <v>44</v>
      </c>
      <c r="C4149" t="s">
        <v>4195</v>
      </c>
      <c r="D4149" t="s">
        <v>44</v>
      </c>
      <c r="E4149" t="s">
        <v>4195</v>
      </c>
      <c r="F4149" t="s">
        <v>44</v>
      </c>
      <c r="G4149" t="s">
        <v>4195</v>
      </c>
      <c r="H4149" t="s">
        <v>44</v>
      </c>
    </row>
    <row r="4150" spans="1:8" x14ac:dyDescent="0.35">
      <c r="A4150" t="s">
        <v>4196</v>
      </c>
      <c r="B4150" t="s">
        <v>51</v>
      </c>
      <c r="C4150" t="s">
        <v>4196</v>
      </c>
      <c r="D4150" t="s">
        <v>51</v>
      </c>
      <c r="E4150" t="s">
        <v>4196</v>
      </c>
      <c r="F4150" t="s">
        <v>51</v>
      </c>
      <c r="G4150" t="s">
        <v>4196</v>
      </c>
      <c r="H4150" t="s">
        <v>51</v>
      </c>
    </row>
    <row r="4151" spans="1:8" x14ac:dyDescent="0.35">
      <c r="A4151" t="s">
        <v>4197</v>
      </c>
      <c r="B4151" t="s">
        <v>51</v>
      </c>
      <c r="C4151" t="s">
        <v>4197</v>
      </c>
      <c r="D4151" t="s">
        <v>51</v>
      </c>
      <c r="E4151" t="s">
        <v>4197</v>
      </c>
      <c r="F4151" t="s">
        <v>51</v>
      </c>
      <c r="G4151" t="s">
        <v>4197</v>
      </c>
      <c r="H4151" t="s">
        <v>51</v>
      </c>
    </row>
    <row r="4152" spans="1:8" x14ac:dyDescent="0.35">
      <c r="A4152" t="s">
        <v>4198</v>
      </c>
      <c r="B4152" t="s">
        <v>44</v>
      </c>
      <c r="C4152" t="s">
        <v>4198</v>
      </c>
      <c r="D4152" t="s">
        <v>44</v>
      </c>
      <c r="E4152" t="s">
        <v>4198</v>
      </c>
      <c r="F4152" t="s">
        <v>44</v>
      </c>
      <c r="G4152" t="s">
        <v>4198</v>
      </c>
      <c r="H4152" t="s">
        <v>44</v>
      </c>
    </row>
    <row r="4153" spans="1:8" x14ac:dyDescent="0.35">
      <c r="A4153" t="s">
        <v>4199</v>
      </c>
      <c r="B4153" t="s">
        <v>44</v>
      </c>
      <c r="C4153" t="s">
        <v>4199</v>
      </c>
      <c r="D4153" t="s">
        <v>44</v>
      </c>
      <c r="E4153" t="s">
        <v>4199</v>
      </c>
      <c r="F4153" t="s">
        <v>44</v>
      </c>
      <c r="G4153" t="s">
        <v>4199</v>
      </c>
      <c r="H4153" t="s">
        <v>44</v>
      </c>
    </row>
    <row r="4154" spans="1:8" x14ac:dyDescent="0.35">
      <c r="A4154" t="s">
        <v>4200</v>
      </c>
      <c r="B4154" t="s">
        <v>51</v>
      </c>
      <c r="C4154" t="s">
        <v>4200</v>
      </c>
      <c r="D4154" t="s">
        <v>51</v>
      </c>
      <c r="E4154" t="s">
        <v>4200</v>
      </c>
      <c r="F4154" t="s">
        <v>51</v>
      </c>
      <c r="G4154" t="s">
        <v>4200</v>
      </c>
      <c r="H4154" t="s">
        <v>51</v>
      </c>
    </row>
    <row r="4155" spans="1:8" x14ac:dyDescent="0.35">
      <c r="A4155" t="s">
        <v>4201</v>
      </c>
      <c r="B4155" t="s">
        <v>47</v>
      </c>
      <c r="C4155" t="s">
        <v>4201</v>
      </c>
      <c r="D4155" t="s">
        <v>47</v>
      </c>
      <c r="E4155" t="s">
        <v>4201</v>
      </c>
      <c r="F4155" t="s">
        <v>47</v>
      </c>
      <c r="G4155" t="s">
        <v>4201</v>
      </c>
      <c r="H4155" t="s">
        <v>47</v>
      </c>
    </row>
    <row r="4156" spans="1:8" x14ac:dyDescent="0.35">
      <c r="A4156" t="s">
        <v>4202</v>
      </c>
      <c r="B4156" t="s">
        <v>51</v>
      </c>
      <c r="C4156" t="s">
        <v>4202</v>
      </c>
      <c r="D4156" t="s">
        <v>51</v>
      </c>
      <c r="E4156" t="s">
        <v>4202</v>
      </c>
      <c r="F4156" t="s">
        <v>51</v>
      </c>
      <c r="G4156" t="s">
        <v>4202</v>
      </c>
      <c r="H4156" t="s">
        <v>51</v>
      </c>
    </row>
    <row r="4157" spans="1:8" x14ac:dyDescent="0.35">
      <c r="A4157" t="s">
        <v>4203</v>
      </c>
      <c r="B4157" t="s">
        <v>44</v>
      </c>
      <c r="C4157" t="s">
        <v>4203</v>
      </c>
      <c r="D4157" t="s">
        <v>44</v>
      </c>
      <c r="E4157" t="s">
        <v>4203</v>
      </c>
      <c r="F4157" t="s">
        <v>44</v>
      </c>
      <c r="G4157" t="s">
        <v>4203</v>
      </c>
      <c r="H4157" t="s">
        <v>44</v>
      </c>
    </row>
    <row r="4158" spans="1:8" x14ac:dyDescent="0.35">
      <c r="A4158" t="s">
        <v>4204</v>
      </c>
      <c r="B4158" t="s">
        <v>44</v>
      </c>
      <c r="C4158" t="s">
        <v>4204</v>
      </c>
      <c r="D4158" t="s">
        <v>44</v>
      </c>
      <c r="E4158" t="s">
        <v>4204</v>
      </c>
      <c r="F4158" t="s">
        <v>44</v>
      </c>
      <c r="G4158" t="s">
        <v>4204</v>
      </c>
      <c r="H4158" t="s">
        <v>44</v>
      </c>
    </row>
    <row r="4159" spans="1:8" x14ac:dyDescent="0.35">
      <c r="A4159" t="s">
        <v>4205</v>
      </c>
      <c r="B4159" t="s">
        <v>44</v>
      </c>
      <c r="C4159" t="s">
        <v>4205</v>
      </c>
      <c r="D4159" t="s">
        <v>44</v>
      </c>
      <c r="E4159" t="s">
        <v>4205</v>
      </c>
      <c r="F4159" t="s">
        <v>44</v>
      </c>
      <c r="G4159" t="s">
        <v>4205</v>
      </c>
      <c r="H4159" t="s">
        <v>44</v>
      </c>
    </row>
    <row r="4160" spans="1:8" x14ac:dyDescent="0.35">
      <c r="A4160" t="s">
        <v>4206</v>
      </c>
      <c r="B4160" t="s">
        <v>51</v>
      </c>
      <c r="C4160" t="s">
        <v>4206</v>
      </c>
      <c r="D4160" t="s">
        <v>51</v>
      </c>
      <c r="E4160" t="s">
        <v>4206</v>
      </c>
      <c r="F4160" t="s">
        <v>51</v>
      </c>
      <c r="G4160" t="s">
        <v>4206</v>
      </c>
      <c r="H4160" t="s">
        <v>51</v>
      </c>
    </row>
    <row r="4161" spans="1:8" x14ac:dyDescent="0.35">
      <c r="A4161" t="s">
        <v>4207</v>
      </c>
      <c r="B4161" t="s">
        <v>44</v>
      </c>
      <c r="C4161" t="s">
        <v>4207</v>
      </c>
      <c r="D4161" t="s">
        <v>44</v>
      </c>
      <c r="E4161" t="s">
        <v>4207</v>
      </c>
      <c r="F4161" t="s">
        <v>44</v>
      </c>
      <c r="G4161" t="s">
        <v>4207</v>
      </c>
      <c r="H4161" t="s">
        <v>44</v>
      </c>
    </row>
    <row r="4162" spans="1:8" x14ac:dyDescent="0.35">
      <c r="A4162" t="s">
        <v>4208</v>
      </c>
      <c r="B4162" t="s">
        <v>51</v>
      </c>
      <c r="C4162" t="s">
        <v>4208</v>
      </c>
      <c r="D4162" t="s">
        <v>51</v>
      </c>
      <c r="E4162" t="s">
        <v>4208</v>
      </c>
      <c r="F4162" t="s">
        <v>51</v>
      </c>
      <c r="G4162" t="s">
        <v>4208</v>
      </c>
      <c r="H4162" t="s">
        <v>51</v>
      </c>
    </row>
    <row r="4163" spans="1:8" x14ac:dyDescent="0.35">
      <c r="A4163" t="s">
        <v>4209</v>
      </c>
      <c r="B4163" t="s">
        <v>44</v>
      </c>
      <c r="C4163" t="s">
        <v>4209</v>
      </c>
      <c r="D4163" t="s">
        <v>44</v>
      </c>
      <c r="E4163" t="s">
        <v>4209</v>
      </c>
      <c r="F4163" t="s">
        <v>44</v>
      </c>
      <c r="G4163" t="s">
        <v>4209</v>
      </c>
      <c r="H4163" t="s">
        <v>44</v>
      </c>
    </row>
    <row r="4164" spans="1:8" x14ac:dyDescent="0.35">
      <c r="A4164" t="s">
        <v>4210</v>
      </c>
      <c r="B4164" t="s">
        <v>47</v>
      </c>
      <c r="C4164" t="s">
        <v>4210</v>
      </c>
      <c r="D4164" t="s">
        <v>47</v>
      </c>
      <c r="E4164" t="s">
        <v>4210</v>
      </c>
      <c r="F4164" t="s">
        <v>47</v>
      </c>
      <c r="G4164" t="s">
        <v>4210</v>
      </c>
      <c r="H4164" t="s">
        <v>47</v>
      </c>
    </row>
    <row r="4165" spans="1:8" x14ac:dyDescent="0.35">
      <c r="A4165" t="s">
        <v>4211</v>
      </c>
      <c r="B4165" t="s">
        <v>51</v>
      </c>
      <c r="C4165" t="s">
        <v>4211</v>
      </c>
      <c r="D4165" t="s">
        <v>51</v>
      </c>
      <c r="E4165" t="s">
        <v>4211</v>
      </c>
      <c r="F4165" t="s">
        <v>51</v>
      </c>
      <c r="G4165" t="s">
        <v>4211</v>
      </c>
      <c r="H4165" t="s">
        <v>51</v>
      </c>
    </row>
    <row r="4166" spans="1:8" x14ac:dyDescent="0.35">
      <c r="A4166" t="s">
        <v>4212</v>
      </c>
      <c r="B4166" t="s">
        <v>47</v>
      </c>
      <c r="C4166" t="s">
        <v>4212</v>
      </c>
      <c r="D4166" t="s">
        <v>47</v>
      </c>
      <c r="E4166" t="s">
        <v>4212</v>
      </c>
      <c r="F4166" t="s">
        <v>47</v>
      </c>
      <c r="G4166" t="s">
        <v>4212</v>
      </c>
      <c r="H4166" t="s">
        <v>47</v>
      </c>
    </row>
    <row r="4167" spans="1:8" x14ac:dyDescent="0.35">
      <c r="A4167" t="s">
        <v>4213</v>
      </c>
      <c r="B4167" t="s">
        <v>51</v>
      </c>
      <c r="C4167" t="s">
        <v>4213</v>
      </c>
      <c r="D4167" t="s">
        <v>51</v>
      </c>
      <c r="E4167" t="s">
        <v>4213</v>
      </c>
      <c r="F4167" t="s">
        <v>51</v>
      </c>
      <c r="G4167" t="s">
        <v>4213</v>
      </c>
      <c r="H4167" t="s">
        <v>51</v>
      </c>
    </row>
    <row r="4168" spans="1:8" x14ac:dyDescent="0.35">
      <c r="A4168" t="s">
        <v>4214</v>
      </c>
      <c r="B4168" t="s">
        <v>47</v>
      </c>
      <c r="C4168" t="s">
        <v>4214</v>
      </c>
      <c r="D4168" t="s">
        <v>47</v>
      </c>
      <c r="E4168" t="s">
        <v>4214</v>
      </c>
      <c r="F4168" t="s">
        <v>47</v>
      </c>
      <c r="G4168" t="s">
        <v>4214</v>
      </c>
      <c r="H4168" t="s">
        <v>47</v>
      </c>
    </row>
    <row r="4169" spans="1:8" x14ac:dyDescent="0.35">
      <c r="A4169" t="s">
        <v>4215</v>
      </c>
      <c r="B4169" t="s">
        <v>44</v>
      </c>
      <c r="C4169" t="s">
        <v>4215</v>
      </c>
      <c r="D4169" t="s">
        <v>44</v>
      </c>
      <c r="E4169" t="s">
        <v>4215</v>
      </c>
      <c r="F4169" t="s">
        <v>44</v>
      </c>
      <c r="G4169" t="s">
        <v>4215</v>
      </c>
      <c r="H4169" t="s">
        <v>44</v>
      </c>
    </row>
    <row r="4170" spans="1:8" x14ac:dyDescent="0.35">
      <c r="A4170" t="s">
        <v>4216</v>
      </c>
      <c r="B4170" t="s">
        <v>47</v>
      </c>
      <c r="C4170" t="s">
        <v>4216</v>
      </c>
      <c r="D4170" t="s">
        <v>47</v>
      </c>
      <c r="E4170" t="s">
        <v>4216</v>
      </c>
      <c r="F4170" t="s">
        <v>47</v>
      </c>
      <c r="G4170" t="s">
        <v>4216</v>
      </c>
      <c r="H4170" t="s">
        <v>47</v>
      </c>
    </row>
    <row r="4171" spans="1:8" x14ac:dyDescent="0.35">
      <c r="A4171" t="s">
        <v>4217</v>
      </c>
      <c r="B4171" t="s">
        <v>44</v>
      </c>
      <c r="C4171" t="s">
        <v>4217</v>
      </c>
      <c r="D4171" t="s">
        <v>44</v>
      </c>
      <c r="E4171" t="s">
        <v>4217</v>
      </c>
      <c r="F4171" t="s">
        <v>44</v>
      </c>
      <c r="G4171" t="s">
        <v>4217</v>
      </c>
      <c r="H4171" t="s">
        <v>44</v>
      </c>
    </row>
    <row r="4172" spans="1:8" x14ac:dyDescent="0.35">
      <c r="A4172" t="s">
        <v>4218</v>
      </c>
      <c r="B4172" t="s">
        <v>44</v>
      </c>
      <c r="C4172" t="s">
        <v>4218</v>
      </c>
      <c r="D4172" t="s">
        <v>44</v>
      </c>
      <c r="E4172" t="s">
        <v>4218</v>
      </c>
      <c r="F4172" t="s">
        <v>44</v>
      </c>
      <c r="G4172" t="s">
        <v>4218</v>
      </c>
      <c r="H4172" t="s">
        <v>44</v>
      </c>
    </row>
    <row r="4173" spans="1:8" x14ac:dyDescent="0.35">
      <c r="A4173" t="s">
        <v>4219</v>
      </c>
      <c r="B4173" t="s">
        <v>51</v>
      </c>
      <c r="C4173" t="s">
        <v>4219</v>
      </c>
      <c r="D4173" t="s">
        <v>51</v>
      </c>
      <c r="E4173" t="s">
        <v>4219</v>
      </c>
      <c r="F4173" t="s">
        <v>51</v>
      </c>
      <c r="G4173" t="s">
        <v>4219</v>
      </c>
      <c r="H4173" t="s">
        <v>51</v>
      </c>
    </row>
    <row r="4174" spans="1:8" x14ac:dyDescent="0.35">
      <c r="A4174" t="s">
        <v>4220</v>
      </c>
      <c r="B4174" t="s">
        <v>51</v>
      </c>
      <c r="C4174" t="s">
        <v>4220</v>
      </c>
      <c r="D4174" t="s">
        <v>51</v>
      </c>
      <c r="E4174" t="s">
        <v>4220</v>
      </c>
      <c r="F4174" t="s">
        <v>51</v>
      </c>
      <c r="G4174" t="s">
        <v>4220</v>
      </c>
      <c r="H4174" t="s">
        <v>51</v>
      </c>
    </row>
    <row r="4175" spans="1:8" x14ac:dyDescent="0.35">
      <c r="A4175" t="s">
        <v>4221</v>
      </c>
      <c r="B4175" t="s">
        <v>51</v>
      </c>
      <c r="C4175" t="s">
        <v>4221</v>
      </c>
      <c r="D4175" t="s">
        <v>51</v>
      </c>
      <c r="E4175" t="s">
        <v>4221</v>
      </c>
      <c r="F4175" t="s">
        <v>51</v>
      </c>
      <c r="G4175" t="s">
        <v>4221</v>
      </c>
      <c r="H4175" t="s">
        <v>51</v>
      </c>
    </row>
    <row r="4176" spans="1:8" x14ac:dyDescent="0.35">
      <c r="A4176" t="s">
        <v>4222</v>
      </c>
      <c r="B4176" t="s">
        <v>44</v>
      </c>
      <c r="C4176" t="s">
        <v>4222</v>
      </c>
      <c r="D4176" t="s">
        <v>44</v>
      </c>
      <c r="E4176" t="s">
        <v>4222</v>
      </c>
      <c r="F4176" t="s">
        <v>44</v>
      </c>
      <c r="G4176" t="s">
        <v>4222</v>
      </c>
      <c r="H4176" t="s">
        <v>44</v>
      </c>
    </row>
    <row r="4177" spans="1:8" x14ac:dyDescent="0.35">
      <c r="A4177" t="s">
        <v>4223</v>
      </c>
      <c r="B4177" t="s">
        <v>47</v>
      </c>
      <c r="C4177" t="s">
        <v>4223</v>
      </c>
      <c r="D4177" t="s">
        <v>47</v>
      </c>
      <c r="E4177" t="s">
        <v>4223</v>
      </c>
      <c r="F4177" t="s">
        <v>47</v>
      </c>
      <c r="G4177" t="s">
        <v>4223</v>
      </c>
      <c r="H4177" t="s">
        <v>47</v>
      </c>
    </row>
    <row r="4178" spans="1:8" x14ac:dyDescent="0.35">
      <c r="A4178" t="s">
        <v>4224</v>
      </c>
      <c r="B4178" t="s">
        <v>51</v>
      </c>
      <c r="C4178" t="s">
        <v>4224</v>
      </c>
      <c r="D4178" t="s">
        <v>51</v>
      </c>
      <c r="E4178" t="s">
        <v>4224</v>
      </c>
      <c r="F4178" t="s">
        <v>51</v>
      </c>
      <c r="G4178" t="s">
        <v>4224</v>
      </c>
      <c r="H4178" t="s">
        <v>51</v>
      </c>
    </row>
    <row r="4179" spans="1:8" x14ac:dyDescent="0.35">
      <c r="A4179" t="s">
        <v>4225</v>
      </c>
      <c r="B4179" t="s">
        <v>44</v>
      </c>
      <c r="C4179" t="s">
        <v>4225</v>
      </c>
      <c r="D4179" t="s">
        <v>44</v>
      </c>
      <c r="E4179" t="s">
        <v>4225</v>
      </c>
      <c r="F4179" t="s">
        <v>44</v>
      </c>
      <c r="G4179" t="s">
        <v>4225</v>
      </c>
      <c r="H4179" t="s">
        <v>44</v>
      </c>
    </row>
    <row r="4180" spans="1:8" x14ac:dyDescent="0.35">
      <c r="A4180" t="s">
        <v>4226</v>
      </c>
      <c r="B4180" t="s">
        <v>51</v>
      </c>
      <c r="C4180" t="s">
        <v>4226</v>
      </c>
      <c r="D4180" t="s">
        <v>51</v>
      </c>
      <c r="E4180" t="s">
        <v>4226</v>
      </c>
      <c r="F4180" t="s">
        <v>51</v>
      </c>
      <c r="G4180" t="s">
        <v>4226</v>
      </c>
      <c r="H4180" t="s">
        <v>51</v>
      </c>
    </row>
    <row r="4181" spans="1:8" x14ac:dyDescent="0.35">
      <c r="A4181" t="s">
        <v>4227</v>
      </c>
      <c r="B4181" t="s">
        <v>44</v>
      </c>
      <c r="C4181" t="s">
        <v>4227</v>
      </c>
      <c r="D4181" t="s">
        <v>44</v>
      </c>
      <c r="E4181" t="s">
        <v>4227</v>
      </c>
      <c r="F4181" t="s">
        <v>44</v>
      </c>
      <c r="G4181" t="s">
        <v>4227</v>
      </c>
      <c r="H4181" t="s">
        <v>44</v>
      </c>
    </row>
    <row r="4182" spans="1:8" x14ac:dyDescent="0.35">
      <c r="A4182" t="s">
        <v>4228</v>
      </c>
      <c r="B4182" t="s">
        <v>44</v>
      </c>
      <c r="C4182" t="s">
        <v>4228</v>
      </c>
      <c r="D4182" t="s">
        <v>44</v>
      </c>
      <c r="E4182" t="s">
        <v>4228</v>
      </c>
      <c r="F4182" t="s">
        <v>44</v>
      </c>
      <c r="G4182" t="s">
        <v>4228</v>
      </c>
      <c r="H4182" t="s">
        <v>44</v>
      </c>
    </row>
    <row r="4183" spans="1:8" x14ac:dyDescent="0.35">
      <c r="A4183" t="s">
        <v>4229</v>
      </c>
      <c r="B4183" t="s">
        <v>51</v>
      </c>
      <c r="C4183" t="s">
        <v>4229</v>
      </c>
      <c r="D4183" t="s">
        <v>51</v>
      </c>
      <c r="E4183" t="s">
        <v>4229</v>
      </c>
      <c r="F4183" t="s">
        <v>51</v>
      </c>
      <c r="G4183" t="s">
        <v>4229</v>
      </c>
      <c r="H4183" t="s">
        <v>51</v>
      </c>
    </row>
    <row r="4184" spans="1:8" x14ac:dyDescent="0.35">
      <c r="A4184" t="s">
        <v>4230</v>
      </c>
      <c r="B4184" t="s">
        <v>47</v>
      </c>
      <c r="C4184" t="s">
        <v>4230</v>
      </c>
      <c r="D4184" t="s">
        <v>47</v>
      </c>
      <c r="E4184" t="s">
        <v>4230</v>
      </c>
      <c r="F4184" t="s">
        <v>47</v>
      </c>
      <c r="G4184" t="s">
        <v>4230</v>
      </c>
      <c r="H4184" t="s">
        <v>47</v>
      </c>
    </row>
    <row r="4185" spans="1:8" x14ac:dyDescent="0.35">
      <c r="A4185" t="s">
        <v>4231</v>
      </c>
      <c r="B4185" t="s">
        <v>51</v>
      </c>
      <c r="C4185" t="s">
        <v>4231</v>
      </c>
      <c r="D4185" t="s">
        <v>51</v>
      </c>
      <c r="E4185" t="s">
        <v>4231</v>
      </c>
      <c r="F4185" t="s">
        <v>51</v>
      </c>
      <c r="G4185" t="s">
        <v>4231</v>
      </c>
      <c r="H4185" t="s">
        <v>51</v>
      </c>
    </row>
    <row r="4186" spans="1:8" x14ac:dyDescent="0.35">
      <c r="A4186" t="s">
        <v>4232</v>
      </c>
      <c r="B4186" t="s">
        <v>57</v>
      </c>
      <c r="C4186" t="s">
        <v>4232</v>
      </c>
      <c r="D4186" t="s">
        <v>57</v>
      </c>
      <c r="E4186" t="s">
        <v>4232</v>
      </c>
      <c r="F4186" t="s">
        <v>57</v>
      </c>
      <c r="G4186" t="s">
        <v>4232</v>
      </c>
      <c r="H4186" t="s">
        <v>57</v>
      </c>
    </row>
    <row r="4187" spans="1:8" x14ac:dyDescent="0.35">
      <c r="A4187" t="s">
        <v>4233</v>
      </c>
      <c r="B4187" t="s">
        <v>51</v>
      </c>
      <c r="C4187" t="s">
        <v>4233</v>
      </c>
      <c r="D4187" t="s">
        <v>51</v>
      </c>
      <c r="E4187" t="s">
        <v>4233</v>
      </c>
      <c r="F4187" t="s">
        <v>51</v>
      </c>
      <c r="G4187" t="s">
        <v>4233</v>
      </c>
      <c r="H4187" t="s">
        <v>51</v>
      </c>
    </row>
    <row r="4188" spans="1:8" x14ac:dyDescent="0.35">
      <c r="A4188" t="s">
        <v>4234</v>
      </c>
      <c r="B4188" t="s">
        <v>44</v>
      </c>
      <c r="C4188" t="s">
        <v>4234</v>
      </c>
      <c r="D4188" t="s">
        <v>44</v>
      </c>
      <c r="E4188" t="s">
        <v>4234</v>
      </c>
      <c r="F4188" t="s">
        <v>44</v>
      </c>
      <c r="G4188" t="s">
        <v>4234</v>
      </c>
      <c r="H4188" t="s">
        <v>44</v>
      </c>
    </row>
    <row r="4189" spans="1:8" x14ac:dyDescent="0.35">
      <c r="A4189" t="s">
        <v>4235</v>
      </c>
      <c r="B4189" t="s">
        <v>51</v>
      </c>
      <c r="C4189" t="s">
        <v>4235</v>
      </c>
      <c r="D4189" t="s">
        <v>51</v>
      </c>
      <c r="E4189" t="s">
        <v>4235</v>
      </c>
      <c r="F4189" t="s">
        <v>51</v>
      </c>
      <c r="G4189" t="s">
        <v>4235</v>
      </c>
      <c r="H4189" t="s">
        <v>51</v>
      </c>
    </row>
    <row r="4190" spans="1:8" x14ac:dyDescent="0.35">
      <c r="A4190" t="s">
        <v>4236</v>
      </c>
      <c r="B4190" t="s">
        <v>57</v>
      </c>
      <c r="C4190" t="s">
        <v>4236</v>
      </c>
      <c r="D4190" t="s">
        <v>57</v>
      </c>
      <c r="E4190" t="s">
        <v>4236</v>
      </c>
      <c r="F4190" t="s">
        <v>57</v>
      </c>
      <c r="G4190" t="s">
        <v>4236</v>
      </c>
      <c r="H4190" t="s">
        <v>57</v>
      </c>
    </row>
    <row r="4191" spans="1:8" x14ac:dyDescent="0.35">
      <c r="A4191" t="s">
        <v>4237</v>
      </c>
      <c r="B4191" t="s">
        <v>44</v>
      </c>
      <c r="C4191" t="s">
        <v>4237</v>
      </c>
      <c r="D4191" t="s">
        <v>44</v>
      </c>
      <c r="E4191" t="s">
        <v>4237</v>
      </c>
      <c r="F4191" t="s">
        <v>44</v>
      </c>
      <c r="G4191" t="s">
        <v>4237</v>
      </c>
      <c r="H4191" t="s">
        <v>44</v>
      </c>
    </row>
    <row r="4192" spans="1:8" x14ac:dyDescent="0.35">
      <c r="A4192" t="s">
        <v>4238</v>
      </c>
      <c r="B4192" t="s">
        <v>51</v>
      </c>
      <c r="C4192" t="s">
        <v>4238</v>
      </c>
      <c r="D4192" t="s">
        <v>51</v>
      </c>
      <c r="E4192" t="s">
        <v>4238</v>
      </c>
      <c r="F4192" t="s">
        <v>51</v>
      </c>
      <c r="G4192" t="s">
        <v>4238</v>
      </c>
      <c r="H4192" t="s">
        <v>51</v>
      </c>
    </row>
    <row r="4193" spans="1:8" x14ac:dyDescent="0.35">
      <c r="A4193" t="s">
        <v>4239</v>
      </c>
      <c r="B4193" t="s">
        <v>44</v>
      </c>
      <c r="C4193" t="s">
        <v>4239</v>
      </c>
      <c r="D4193" t="s">
        <v>44</v>
      </c>
      <c r="E4193" t="s">
        <v>4239</v>
      </c>
      <c r="F4193" t="s">
        <v>44</v>
      </c>
      <c r="G4193" t="s">
        <v>4239</v>
      </c>
      <c r="H4193" t="s">
        <v>44</v>
      </c>
    </row>
    <row r="4194" spans="1:8" x14ac:dyDescent="0.35">
      <c r="A4194" t="s">
        <v>4240</v>
      </c>
      <c r="B4194" t="s">
        <v>47</v>
      </c>
      <c r="C4194" t="s">
        <v>4240</v>
      </c>
      <c r="D4194" t="s">
        <v>47</v>
      </c>
      <c r="E4194" t="s">
        <v>4240</v>
      </c>
      <c r="F4194" t="s">
        <v>47</v>
      </c>
      <c r="G4194" t="s">
        <v>4240</v>
      </c>
      <c r="H4194" t="s">
        <v>47</v>
      </c>
    </row>
    <row r="4195" spans="1:8" x14ac:dyDescent="0.35">
      <c r="A4195" t="s">
        <v>4241</v>
      </c>
      <c r="B4195" t="s">
        <v>44</v>
      </c>
      <c r="C4195" t="s">
        <v>4241</v>
      </c>
      <c r="D4195" t="s">
        <v>44</v>
      </c>
      <c r="E4195" t="s">
        <v>4241</v>
      </c>
      <c r="F4195" t="s">
        <v>44</v>
      </c>
      <c r="G4195" t="s">
        <v>4241</v>
      </c>
      <c r="H4195" t="s">
        <v>44</v>
      </c>
    </row>
    <row r="4196" spans="1:8" x14ac:dyDescent="0.35">
      <c r="A4196" t="s">
        <v>4242</v>
      </c>
      <c r="B4196" t="s">
        <v>51</v>
      </c>
      <c r="C4196" t="s">
        <v>4242</v>
      </c>
      <c r="D4196" t="s">
        <v>51</v>
      </c>
      <c r="E4196" t="s">
        <v>4242</v>
      </c>
      <c r="F4196" t="s">
        <v>51</v>
      </c>
      <c r="G4196" t="s">
        <v>4242</v>
      </c>
      <c r="H4196" t="s">
        <v>51</v>
      </c>
    </row>
    <row r="4197" spans="1:8" x14ac:dyDescent="0.35">
      <c r="A4197" t="s">
        <v>4243</v>
      </c>
      <c r="B4197" t="s">
        <v>47</v>
      </c>
      <c r="C4197" t="s">
        <v>4243</v>
      </c>
      <c r="D4197" t="s">
        <v>47</v>
      </c>
      <c r="E4197" t="s">
        <v>4243</v>
      </c>
      <c r="F4197" t="s">
        <v>47</v>
      </c>
      <c r="G4197" t="s">
        <v>4243</v>
      </c>
      <c r="H4197" t="s">
        <v>47</v>
      </c>
    </row>
    <row r="4198" spans="1:8" x14ac:dyDescent="0.35">
      <c r="A4198" t="s">
        <v>4244</v>
      </c>
      <c r="B4198" t="s">
        <v>44</v>
      </c>
      <c r="C4198" t="s">
        <v>4244</v>
      </c>
      <c r="D4198" t="s">
        <v>44</v>
      </c>
      <c r="E4198" t="s">
        <v>4244</v>
      </c>
      <c r="F4198" t="s">
        <v>44</v>
      </c>
      <c r="G4198" t="s">
        <v>4244</v>
      </c>
      <c r="H4198" t="s">
        <v>44</v>
      </c>
    </row>
    <row r="4199" spans="1:8" x14ac:dyDescent="0.35">
      <c r="A4199" t="s">
        <v>4245</v>
      </c>
      <c r="B4199" t="s">
        <v>44</v>
      </c>
      <c r="C4199" t="s">
        <v>4245</v>
      </c>
      <c r="D4199" t="s">
        <v>44</v>
      </c>
      <c r="E4199" t="s">
        <v>4245</v>
      </c>
      <c r="F4199" t="s">
        <v>44</v>
      </c>
      <c r="G4199" t="s">
        <v>4245</v>
      </c>
      <c r="H4199" t="s">
        <v>44</v>
      </c>
    </row>
    <row r="4200" spans="1:8" x14ac:dyDescent="0.35">
      <c r="A4200" t="s">
        <v>4246</v>
      </c>
      <c r="B4200" t="s">
        <v>51</v>
      </c>
      <c r="C4200" t="s">
        <v>4246</v>
      </c>
      <c r="D4200" t="s">
        <v>51</v>
      </c>
      <c r="E4200" t="s">
        <v>4246</v>
      </c>
      <c r="F4200" t="s">
        <v>51</v>
      </c>
      <c r="G4200" t="s">
        <v>4246</v>
      </c>
      <c r="H4200" t="s">
        <v>51</v>
      </c>
    </row>
    <row r="4201" spans="1:8" x14ac:dyDescent="0.35">
      <c r="A4201" t="s">
        <v>4247</v>
      </c>
      <c r="B4201" t="s">
        <v>44</v>
      </c>
      <c r="C4201" t="s">
        <v>4247</v>
      </c>
      <c r="D4201" t="s">
        <v>44</v>
      </c>
      <c r="E4201" t="s">
        <v>4247</v>
      </c>
      <c r="F4201" t="s">
        <v>44</v>
      </c>
      <c r="G4201" t="s">
        <v>4247</v>
      </c>
      <c r="H4201" t="s">
        <v>44</v>
      </c>
    </row>
    <row r="4202" spans="1:8" x14ac:dyDescent="0.35">
      <c r="A4202" t="s">
        <v>4248</v>
      </c>
      <c r="B4202" t="s">
        <v>44</v>
      </c>
      <c r="C4202" t="s">
        <v>4248</v>
      </c>
      <c r="D4202" t="s">
        <v>44</v>
      </c>
      <c r="E4202" t="s">
        <v>4248</v>
      </c>
      <c r="F4202" t="s">
        <v>44</v>
      </c>
      <c r="G4202" t="s">
        <v>4248</v>
      </c>
      <c r="H4202" t="s">
        <v>44</v>
      </c>
    </row>
    <row r="4203" spans="1:8" x14ac:dyDescent="0.35">
      <c r="A4203" t="s">
        <v>4249</v>
      </c>
      <c r="B4203" t="s">
        <v>51</v>
      </c>
      <c r="C4203" t="s">
        <v>4249</v>
      </c>
      <c r="D4203" t="s">
        <v>51</v>
      </c>
      <c r="E4203" t="s">
        <v>4249</v>
      </c>
      <c r="F4203" t="s">
        <v>51</v>
      </c>
      <c r="G4203" t="s">
        <v>4249</v>
      </c>
      <c r="H4203" t="s">
        <v>51</v>
      </c>
    </row>
    <row r="4204" spans="1:8" x14ac:dyDescent="0.35">
      <c r="A4204" t="s">
        <v>4250</v>
      </c>
      <c r="B4204" t="s">
        <v>51</v>
      </c>
      <c r="C4204" t="s">
        <v>4250</v>
      </c>
      <c r="D4204" t="s">
        <v>51</v>
      </c>
      <c r="E4204" t="s">
        <v>4250</v>
      </c>
      <c r="F4204" t="s">
        <v>51</v>
      </c>
      <c r="G4204" t="s">
        <v>4250</v>
      </c>
      <c r="H4204" t="s">
        <v>51</v>
      </c>
    </row>
    <row r="4205" spans="1:8" x14ac:dyDescent="0.35">
      <c r="A4205" t="s">
        <v>4251</v>
      </c>
      <c r="B4205" t="s">
        <v>47</v>
      </c>
      <c r="C4205" t="s">
        <v>4251</v>
      </c>
      <c r="D4205" t="s">
        <v>47</v>
      </c>
      <c r="E4205" t="s">
        <v>4251</v>
      </c>
      <c r="F4205" t="s">
        <v>47</v>
      </c>
      <c r="G4205" t="s">
        <v>4251</v>
      </c>
      <c r="H4205" t="s">
        <v>47</v>
      </c>
    </row>
    <row r="4206" spans="1:8" x14ac:dyDescent="0.35">
      <c r="A4206" t="s">
        <v>4252</v>
      </c>
      <c r="B4206" t="s">
        <v>47</v>
      </c>
      <c r="C4206" t="s">
        <v>4252</v>
      </c>
      <c r="D4206" t="s">
        <v>47</v>
      </c>
      <c r="E4206" t="s">
        <v>4252</v>
      </c>
      <c r="F4206" t="s">
        <v>47</v>
      </c>
      <c r="G4206" t="s">
        <v>4252</v>
      </c>
      <c r="H4206" t="s">
        <v>47</v>
      </c>
    </row>
    <row r="4207" spans="1:8" x14ac:dyDescent="0.35">
      <c r="A4207" t="s">
        <v>4253</v>
      </c>
      <c r="B4207" t="s">
        <v>47</v>
      </c>
      <c r="C4207" t="s">
        <v>4253</v>
      </c>
      <c r="D4207" t="s">
        <v>47</v>
      </c>
      <c r="E4207" t="s">
        <v>4253</v>
      </c>
      <c r="F4207" t="s">
        <v>47</v>
      </c>
      <c r="G4207" t="s">
        <v>4253</v>
      </c>
      <c r="H4207" t="s">
        <v>47</v>
      </c>
    </row>
    <row r="4208" spans="1:8" x14ac:dyDescent="0.35">
      <c r="A4208" t="s">
        <v>4254</v>
      </c>
      <c r="B4208" t="s">
        <v>47</v>
      </c>
      <c r="C4208" t="s">
        <v>4254</v>
      </c>
      <c r="D4208" t="s">
        <v>47</v>
      </c>
      <c r="E4208" t="s">
        <v>4254</v>
      </c>
      <c r="F4208" t="s">
        <v>47</v>
      </c>
      <c r="G4208" t="s">
        <v>4254</v>
      </c>
      <c r="H4208" t="s">
        <v>47</v>
      </c>
    </row>
    <row r="4209" spans="1:8" x14ac:dyDescent="0.35">
      <c r="A4209" t="s">
        <v>4255</v>
      </c>
      <c r="B4209" t="s">
        <v>51</v>
      </c>
      <c r="C4209" t="s">
        <v>4255</v>
      </c>
      <c r="D4209" t="s">
        <v>51</v>
      </c>
      <c r="E4209" t="s">
        <v>4255</v>
      </c>
      <c r="F4209" t="s">
        <v>51</v>
      </c>
      <c r="G4209" t="s">
        <v>4255</v>
      </c>
      <c r="H4209" t="s">
        <v>51</v>
      </c>
    </row>
    <row r="4210" spans="1:8" x14ac:dyDescent="0.35">
      <c r="A4210" t="s">
        <v>4256</v>
      </c>
      <c r="B4210" t="s">
        <v>44</v>
      </c>
      <c r="C4210" t="s">
        <v>4256</v>
      </c>
      <c r="D4210" t="s">
        <v>44</v>
      </c>
      <c r="E4210" t="s">
        <v>4256</v>
      </c>
      <c r="F4210" t="s">
        <v>44</v>
      </c>
      <c r="G4210" t="s">
        <v>4256</v>
      </c>
      <c r="H4210" t="s">
        <v>44</v>
      </c>
    </row>
    <row r="4211" spans="1:8" x14ac:dyDescent="0.35">
      <c r="A4211" t="s">
        <v>4257</v>
      </c>
      <c r="B4211" t="s">
        <v>44</v>
      </c>
      <c r="C4211" t="s">
        <v>4257</v>
      </c>
      <c r="D4211" t="s">
        <v>44</v>
      </c>
      <c r="E4211" t="s">
        <v>4257</v>
      </c>
      <c r="F4211" t="s">
        <v>44</v>
      </c>
      <c r="G4211" t="s">
        <v>4257</v>
      </c>
      <c r="H4211" t="s">
        <v>44</v>
      </c>
    </row>
    <row r="4212" spans="1:8" x14ac:dyDescent="0.35">
      <c r="A4212" t="s">
        <v>4258</v>
      </c>
      <c r="B4212" t="s">
        <v>53</v>
      </c>
      <c r="C4212" t="s">
        <v>4258</v>
      </c>
      <c r="D4212" t="s">
        <v>53</v>
      </c>
      <c r="E4212" t="s">
        <v>4258</v>
      </c>
      <c r="F4212" t="s">
        <v>53</v>
      </c>
      <c r="G4212" t="s">
        <v>4258</v>
      </c>
      <c r="H4212" t="s">
        <v>53</v>
      </c>
    </row>
    <row r="4213" spans="1:8" x14ac:dyDescent="0.35">
      <c r="A4213" t="s">
        <v>4259</v>
      </c>
      <c r="B4213" t="s">
        <v>53</v>
      </c>
      <c r="C4213" t="s">
        <v>4259</v>
      </c>
      <c r="D4213" t="s">
        <v>53</v>
      </c>
      <c r="E4213" t="s">
        <v>4259</v>
      </c>
      <c r="F4213" t="s">
        <v>53</v>
      </c>
      <c r="G4213" t="s">
        <v>4259</v>
      </c>
      <c r="H4213" t="s">
        <v>53</v>
      </c>
    </row>
    <row r="4214" spans="1:8" x14ac:dyDescent="0.35">
      <c r="A4214" t="s">
        <v>4260</v>
      </c>
      <c r="B4214" t="s">
        <v>51</v>
      </c>
      <c r="C4214" t="s">
        <v>4260</v>
      </c>
      <c r="D4214" t="s">
        <v>51</v>
      </c>
      <c r="E4214" t="s">
        <v>4260</v>
      </c>
      <c r="F4214" t="s">
        <v>51</v>
      </c>
      <c r="G4214" t="s">
        <v>4260</v>
      </c>
      <c r="H4214" t="s">
        <v>51</v>
      </c>
    </row>
    <row r="4215" spans="1:8" x14ac:dyDescent="0.35">
      <c r="A4215" t="s">
        <v>4261</v>
      </c>
      <c r="B4215" t="s">
        <v>51</v>
      </c>
      <c r="C4215" t="s">
        <v>4261</v>
      </c>
      <c r="D4215" t="s">
        <v>51</v>
      </c>
      <c r="E4215" t="s">
        <v>4261</v>
      </c>
      <c r="F4215" t="s">
        <v>51</v>
      </c>
      <c r="G4215" t="s">
        <v>4261</v>
      </c>
      <c r="H4215" t="s">
        <v>51</v>
      </c>
    </row>
    <row r="4216" spans="1:8" x14ac:dyDescent="0.35">
      <c r="A4216" t="s">
        <v>4262</v>
      </c>
      <c r="B4216" t="s">
        <v>51</v>
      </c>
      <c r="C4216" t="s">
        <v>4262</v>
      </c>
      <c r="D4216" t="s">
        <v>51</v>
      </c>
      <c r="E4216" t="s">
        <v>4262</v>
      </c>
      <c r="F4216" t="s">
        <v>51</v>
      </c>
      <c r="G4216" t="s">
        <v>4262</v>
      </c>
      <c r="H4216" t="s">
        <v>51</v>
      </c>
    </row>
    <row r="4217" spans="1:8" x14ac:dyDescent="0.35">
      <c r="A4217" t="s">
        <v>4263</v>
      </c>
      <c r="B4217" t="s">
        <v>51</v>
      </c>
      <c r="C4217" t="s">
        <v>4263</v>
      </c>
      <c r="D4217" t="s">
        <v>51</v>
      </c>
      <c r="E4217" t="s">
        <v>4263</v>
      </c>
      <c r="F4217" t="s">
        <v>51</v>
      </c>
      <c r="G4217" t="s">
        <v>4263</v>
      </c>
      <c r="H4217" t="s">
        <v>51</v>
      </c>
    </row>
    <row r="4218" spans="1:8" x14ac:dyDescent="0.35">
      <c r="A4218" t="s">
        <v>4264</v>
      </c>
      <c r="B4218" t="s">
        <v>51</v>
      </c>
      <c r="C4218" t="s">
        <v>4264</v>
      </c>
      <c r="D4218" t="s">
        <v>51</v>
      </c>
      <c r="E4218" t="s">
        <v>4264</v>
      </c>
      <c r="F4218" t="s">
        <v>51</v>
      </c>
      <c r="G4218" t="s">
        <v>4264</v>
      </c>
      <c r="H4218" t="s">
        <v>51</v>
      </c>
    </row>
    <row r="4219" spans="1:8" x14ac:dyDescent="0.35">
      <c r="A4219" t="s">
        <v>4265</v>
      </c>
      <c r="B4219" t="s">
        <v>47</v>
      </c>
      <c r="C4219" t="s">
        <v>4265</v>
      </c>
      <c r="D4219" t="s">
        <v>47</v>
      </c>
      <c r="E4219" t="s">
        <v>4265</v>
      </c>
      <c r="F4219" t="s">
        <v>47</v>
      </c>
      <c r="G4219" t="s">
        <v>4265</v>
      </c>
      <c r="H4219" t="s">
        <v>47</v>
      </c>
    </row>
    <row r="4220" spans="1:8" x14ac:dyDescent="0.35">
      <c r="A4220" t="s">
        <v>4266</v>
      </c>
      <c r="B4220" t="s">
        <v>51</v>
      </c>
      <c r="C4220" t="s">
        <v>4266</v>
      </c>
      <c r="D4220" t="s">
        <v>51</v>
      </c>
      <c r="E4220" t="s">
        <v>4266</v>
      </c>
      <c r="F4220" t="s">
        <v>51</v>
      </c>
      <c r="G4220" t="s">
        <v>4266</v>
      </c>
      <c r="H4220" t="s">
        <v>51</v>
      </c>
    </row>
    <row r="4221" spans="1:8" x14ac:dyDescent="0.35">
      <c r="A4221" t="s">
        <v>4267</v>
      </c>
      <c r="B4221" t="s">
        <v>51</v>
      </c>
      <c r="C4221" t="s">
        <v>4267</v>
      </c>
      <c r="D4221" t="s">
        <v>51</v>
      </c>
      <c r="E4221" t="s">
        <v>4267</v>
      </c>
      <c r="F4221" t="s">
        <v>51</v>
      </c>
      <c r="G4221" t="s">
        <v>4267</v>
      </c>
      <c r="H4221" t="s">
        <v>51</v>
      </c>
    </row>
    <row r="4222" spans="1:8" x14ac:dyDescent="0.35">
      <c r="A4222" t="s">
        <v>4268</v>
      </c>
      <c r="B4222" t="s">
        <v>57</v>
      </c>
      <c r="C4222" t="s">
        <v>4268</v>
      </c>
      <c r="D4222" t="s">
        <v>57</v>
      </c>
      <c r="E4222" t="s">
        <v>4268</v>
      </c>
      <c r="F4222" t="s">
        <v>57</v>
      </c>
      <c r="G4222" t="s">
        <v>4268</v>
      </c>
      <c r="H4222" t="s">
        <v>57</v>
      </c>
    </row>
    <row r="4223" spans="1:8" x14ac:dyDescent="0.35">
      <c r="A4223" t="s">
        <v>4269</v>
      </c>
      <c r="B4223" t="s">
        <v>44</v>
      </c>
      <c r="C4223" t="s">
        <v>4269</v>
      </c>
      <c r="D4223" t="s">
        <v>44</v>
      </c>
      <c r="E4223" t="s">
        <v>4269</v>
      </c>
      <c r="F4223" t="s">
        <v>44</v>
      </c>
      <c r="G4223" t="s">
        <v>4269</v>
      </c>
      <c r="H4223" t="s">
        <v>44</v>
      </c>
    </row>
    <row r="4224" spans="1:8" x14ac:dyDescent="0.35">
      <c r="A4224" t="s">
        <v>4270</v>
      </c>
      <c r="B4224" t="s">
        <v>51</v>
      </c>
      <c r="C4224" t="s">
        <v>4270</v>
      </c>
      <c r="D4224" t="s">
        <v>51</v>
      </c>
      <c r="E4224" t="s">
        <v>4270</v>
      </c>
      <c r="F4224" t="s">
        <v>51</v>
      </c>
      <c r="G4224" t="s">
        <v>4270</v>
      </c>
      <c r="H4224" t="s">
        <v>51</v>
      </c>
    </row>
    <row r="4225" spans="1:8" x14ac:dyDescent="0.35">
      <c r="A4225" t="s">
        <v>4271</v>
      </c>
      <c r="B4225" t="s">
        <v>51</v>
      </c>
      <c r="C4225" t="s">
        <v>4271</v>
      </c>
      <c r="D4225" t="s">
        <v>51</v>
      </c>
      <c r="E4225" t="s">
        <v>4271</v>
      </c>
      <c r="F4225" t="s">
        <v>51</v>
      </c>
      <c r="G4225" t="s">
        <v>4271</v>
      </c>
      <c r="H4225" t="s">
        <v>51</v>
      </c>
    </row>
    <row r="4226" spans="1:8" x14ac:dyDescent="0.35">
      <c r="A4226" t="s">
        <v>4272</v>
      </c>
      <c r="B4226" t="s">
        <v>44</v>
      </c>
      <c r="C4226" t="s">
        <v>4272</v>
      </c>
      <c r="D4226" t="s">
        <v>44</v>
      </c>
      <c r="E4226" t="s">
        <v>4272</v>
      </c>
      <c r="F4226" t="s">
        <v>44</v>
      </c>
      <c r="G4226" t="s">
        <v>4272</v>
      </c>
      <c r="H4226" t="s">
        <v>44</v>
      </c>
    </row>
    <row r="4227" spans="1:8" x14ac:dyDescent="0.35">
      <c r="A4227" t="s">
        <v>4273</v>
      </c>
      <c r="B4227" t="s">
        <v>51</v>
      </c>
      <c r="C4227" t="s">
        <v>4273</v>
      </c>
      <c r="D4227" t="s">
        <v>51</v>
      </c>
      <c r="E4227" t="s">
        <v>4273</v>
      </c>
      <c r="F4227" t="s">
        <v>51</v>
      </c>
      <c r="G4227" t="s">
        <v>4273</v>
      </c>
      <c r="H4227" t="s">
        <v>51</v>
      </c>
    </row>
    <row r="4228" spans="1:8" x14ac:dyDescent="0.35">
      <c r="A4228" t="s">
        <v>4274</v>
      </c>
      <c r="B4228" t="s">
        <v>51</v>
      </c>
      <c r="C4228" t="s">
        <v>4274</v>
      </c>
      <c r="D4228" t="s">
        <v>51</v>
      </c>
      <c r="E4228" t="s">
        <v>4274</v>
      </c>
      <c r="F4228" t="s">
        <v>51</v>
      </c>
      <c r="G4228" t="s">
        <v>4274</v>
      </c>
      <c r="H4228" t="s">
        <v>51</v>
      </c>
    </row>
    <row r="4229" spans="1:8" x14ac:dyDescent="0.35">
      <c r="A4229" t="s">
        <v>4275</v>
      </c>
      <c r="B4229" t="s">
        <v>47</v>
      </c>
      <c r="C4229" t="s">
        <v>4275</v>
      </c>
      <c r="D4229" t="s">
        <v>47</v>
      </c>
      <c r="E4229" t="s">
        <v>4275</v>
      </c>
      <c r="F4229" t="s">
        <v>47</v>
      </c>
      <c r="G4229" t="s">
        <v>4275</v>
      </c>
      <c r="H4229" t="s">
        <v>47</v>
      </c>
    </row>
    <row r="4230" spans="1:8" x14ac:dyDescent="0.35">
      <c r="A4230" t="s">
        <v>4276</v>
      </c>
      <c r="B4230" t="s">
        <v>47</v>
      </c>
      <c r="C4230" t="s">
        <v>4276</v>
      </c>
      <c r="D4230" t="s">
        <v>47</v>
      </c>
      <c r="E4230" t="s">
        <v>4276</v>
      </c>
      <c r="F4230" t="s">
        <v>47</v>
      </c>
      <c r="G4230" t="s">
        <v>4276</v>
      </c>
      <c r="H4230" t="s">
        <v>47</v>
      </c>
    </row>
    <row r="4231" spans="1:8" x14ac:dyDescent="0.35">
      <c r="A4231" t="s">
        <v>4277</v>
      </c>
      <c r="B4231" t="s">
        <v>44</v>
      </c>
      <c r="C4231" t="s">
        <v>4277</v>
      </c>
      <c r="D4231" t="s">
        <v>44</v>
      </c>
      <c r="E4231" t="s">
        <v>4277</v>
      </c>
      <c r="F4231" t="s">
        <v>44</v>
      </c>
      <c r="G4231" t="s">
        <v>4277</v>
      </c>
      <c r="H4231" t="s">
        <v>44</v>
      </c>
    </row>
    <row r="4232" spans="1:8" x14ac:dyDescent="0.35">
      <c r="A4232" t="s">
        <v>4278</v>
      </c>
      <c r="B4232" t="s">
        <v>51</v>
      </c>
      <c r="C4232" t="s">
        <v>4278</v>
      </c>
      <c r="D4232" t="s">
        <v>51</v>
      </c>
      <c r="E4232" t="s">
        <v>4278</v>
      </c>
      <c r="F4232" t="s">
        <v>51</v>
      </c>
      <c r="G4232" t="s">
        <v>4278</v>
      </c>
      <c r="H4232" t="s">
        <v>51</v>
      </c>
    </row>
    <row r="4233" spans="1:8" x14ac:dyDescent="0.35">
      <c r="A4233" t="s">
        <v>4279</v>
      </c>
      <c r="B4233" t="s">
        <v>47</v>
      </c>
      <c r="C4233" t="s">
        <v>4279</v>
      </c>
      <c r="D4233" t="s">
        <v>47</v>
      </c>
      <c r="E4233" t="s">
        <v>4279</v>
      </c>
      <c r="F4233" t="s">
        <v>47</v>
      </c>
      <c r="G4233" t="s">
        <v>4279</v>
      </c>
      <c r="H4233" t="s">
        <v>47</v>
      </c>
    </row>
    <row r="4234" spans="1:8" x14ac:dyDescent="0.35">
      <c r="A4234" t="s">
        <v>4280</v>
      </c>
      <c r="B4234" t="s">
        <v>47</v>
      </c>
      <c r="C4234" t="s">
        <v>4280</v>
      </c>
      <c r="D4234" t="s">
        <v>47</v>
      </c>
      <c r="E4234" t="s">
        <v>4280</v>
      </c>
      <c r="F4234" t="s">
        <v>47</v>
      </c>
      <c r="G4234" t="s">
        <v>4280</v>
      </c>
      <c r="H4234" t="s">
        <v>47</v>
      </c>
    </row>
    <row r="4235" spans="1:8" x14ac:dyDescent="0.35">
      <c r="A4235" t="s">
        <v>4281</v>
      </c>
      <c r="B4235" t="s">
        <v>44</v>
      </c>
      <c r="C4235" t="s">
        <v>4281</v>
      </c>
      <c r="D4235" t="s">
        <v>44</v>
      </c>
      <c r="E4235" t="s">
        <v>4281</v>
      </c>
      <c r="F4235" t="s">
        <v>44</v>
      </c>
      <c r="G4235" t="s">
        <v>4281</v>
      </c>
      <c r="H4235" t="s">
        <v>44</v>
      </c>
    </row>
    <row r="4236" spans="1:8" x14ac:dyDescent="0.35">
      <c r="A4236" t="s">
        <v>4282</v>
      </c>
      <c r="B4236" t="s">
        <v>51</v>
      </c>
      <c r="C4236" t="s">
        <v>4282</v>
      </c>
      <c r="D4236" t="s">
        <v>51</v>
      </c>
      <c r="E4236" t="s">
        <v>4282</v>
      </c>
      <c r="F4236" t="s">
        <v>51</v>
      </c>
      <c r="G4236" t="s">
        <v>4282</v>
      </c>
      <c r="H4236" t="s">
        <v>51</v>
      </c>
    </row>
    <row r="4237" spans="1:8" x14ac:dyDescent="0.35">
      <c r="A4237" t="s">
        <v>4283</v>
      </c>
      <c r="B4237" t="s">
        <v>51</v>
      </c>
      <c r="C4237" t="s">
        <v>4283</v>
      </c>
      <c r="D4237" t="s">
        <v>51</v>
      </c>
      <c r="E4237" t="s">
        <v>4283</v>
      </c>
      <c r="F4237" t="s">
        <v>51</v>
      </c>
      <c r="G4237" t="s">
        <v>4283</v>
      </c>
      <c r="H4237" t="s">
        <v>51</v>
      </c>
    </row>
    <row r="4238" spans="1:8" x14ac:dyDescent="0.35">
      <c r="A4238" t="s">
        <v>4284</v>
      </c>
      <c r="B4238" t="s">
        <v>51</v>
      </c>
      <c r="C4238" t="s">
        <v>4284</v>
      </c>
      <c r="D4238" t="s">
        <v>51</v>
      </c>
      <c r="E4238" t="s">
        <v>4284</v>
      </c>
      <c r="F4238" t="s">
        <v>51</v>
      </c>
      <c r="G4238" t="s">
        <v>4284</v>
      </c>
      <c r="H4238" t="s">
        <v>51</v>
      </c>
    </row>
    <row r="4239" spans="1:8" x14ac:dyDescent="0.35">
      <c r="A4239" t="s">
        <v>4285</v>
      </c>
      <c r="B4239" t="s">
        <v>53</v>
      </c>
      <c r="C4239" t="s">
        <v>4285</v>
      </c>
      <c r="D4239" t="s">
        <v>53</v>
      </c>
      <c r="E4239" t="s">
        <v>4285</v>
      </c>
      <c r="F4239" t="s">
        <v>53</v>
      </c>
      <c r="G4239" t="s">
        <v>4285</v>
      </c>
      <c r="H4239" t="s">
        <v>53</v>
      </c>
    </row>
    <row r="4240" spans="1:8" x14ac:dyDescent="0.35">
      <c r="A4240" t="s">
        <v>4286</v>
      </c>
      <c r="B4240" t="s">
        <v>51</v>
      </c>
      <c r="C4240" t="s">
        <v>4286</v>
      </c>
      <c r="D4240" t="s">
        <v>51</v>
      </c>
      <c r="E4240" t="s">
        <v>4286</v>
      </c>
      <c r="F4240" t="s">
        <v>51</v>
      </c>
      <c r="G4240" t="s">
        <v>4286</v>
      </c>
      <c r="H4240" t="s">
        <v>51</v>
      </c>
    </row>
    <row r="4241" spans="1:8" x14ac:dyDescent="0.35">
      <c r="A4241" t="s">
        <v>4287</v>
      </c>
      <c r="B4241" t="s">
        <v>51</v>
      </c>
      <c r="C4241" t="s">
        <v>4287</v>
      </c>
      <c r="D4241" t="s">
        <v>51</v>
      </c>
      <c r="E4241" t="s">
        <v>4287</v>
      </c>
      <c r="F4241" t="s">
        <v>51</v>
      </c>
      <c r="G4241" t="s">
        <v>4287</v>
      </c>
      <c r="H4241" t="s">
        <v>51</v>
      </c>
    </row>
    <row r="4242" spans="1:8" x14ac:dyDescent="0.35">
      <c r="A4242" t="s">
        <v>4288</v>
      </c>
      <c r="B4242" t="s">
        <v>44</v>
      </c>
      <c r="C4242" t="s">
        <v>4288</v>
      </c>
      <c r="D4242" t="s">
        <v>44</v>
      </c>
      <c r="E4242" t="s">
        <v>4288</v>
      </c>
      <c r="F4242" t="s">
        <v>44</v>
      </c>
      <c r="G4242" t="s">
        <v>4288</v>
      </c>
      <c r="H4242" t="s">
        <v>44</v>
      </c>
    </row>
    <row r="4243" spans="1:8" x14ac:dyDescent="0.35">
      <c r="A4243" t="s">
        <v>4289</v>
      </c>
      <c r="B4243" t="s">
        <v>51</v>
      </c>
      <c r="C4243" t="s">
        <v>4289</v>
      </c>
      <c r="D4243" t="s">
        <v>51</v>
      </c>
      <c r="E4243" t="s">
        <v>4289</v>
      </c>
      <c r="F4243" t="s">
        <v>51</v>
      </c>
      <c r="G4243" t="s">
        <v>4289</v>
      </c>
      <c r="H4243" t="s">
        <v>51</v>
      </c>
    </row>
    <row r="4244" spans="1:8" x14ac:dyDescent="0.35">
      <c r="A4244" t="s">
        <v>4290</v>
      </c>
      <c r="B4244" t="s">
        <v>47</v>
      </c>
      <c r="C4244" t="s">
        <v>4290</v>
      </c>
      <c r="D4244" t="s">
        <v>47</v>
      </c>
      <c r="E4244" t="s">
        <v>4290</v>
      </c>
      <c r="F4244" t="s">
        <v>47</v>
      </c>
      <c r="G4244" t="s">
        <v>4290</v>
      </c>
      <c r="H4244" t="s">
        <v>47</v>
      </c>
    </row>
    <row r="4245" spans="1:8" x14ac:dyDescent="0.35">
      <c r="A4245" t="s">
        <v>4291</v>
      </c>
      <c r="B4245" t="s">
        <v>51</v>
      </c>
      <c r="C4245" t="s">
        <v>4291</v>
      </c>
      <c r="D4245" t="s">
        <v>51</v>
      </c>
      <c r="E4245" t="s">
        <v>4291</v>
      </c>
      <c r="F4245" t="s">
        <v>51</v>
      </c>
      <c r="G4245" t="s">
        <v>4291</v>
      </c>
      <c r="H4245" t="s">
        <v>51</v>
      </c>
    </row>
    <row r="4246" spans="1:8" x14ac:dyDescent="0.35">
      <c r="A4246" t="s">
        <v>4292</v>
      </c>
      <c r="B4246" t="s">
        <v>44</v>
      </c>
      <c r="C4246" t="s">
        <v>4292</v>
      </c>
      <c r="D4246" t="s">
        <v>44</v>
      </c>
      <c r="E4246" t="s">
        <v>4292</v>
      </c>
      <c r="F4246" t="s">
        <v>44</v>
      </c>
      <c r="G4246" t="s">
        <v>4292</v>
      </c>
      <c r="H4246" t="s">
        <v>44</v>
      </c>
    </row>
    <row r="4247" spans="1:8" x14ac:dyDescent="0.35">
      <c r="A4247" t="s">
        <v>4293</v>
      </c>
      <c r="B4247" t="s">
        <v>47</v>
      </c>
      <c r="C4247" t="s">
        <v>4293</v>
      </c>
      <c r="D4247" t="s">
        <v>47</v>
      </c>
      <c r="E4247" t="s">
        <v>4293</v>
      </c>
      <c r="F4247" t="s">
        <v>47</v>
      </c>
      <c r="G4247" t="s">
        <v>4293</v>
      </c>
      <c r="H4247" t="s">
        <v>47</v>
      </c>
    </row>
    <row r="4248" spans="1:8" x14ac:dyDescent="0.35">
      <c r="A4248" t="s">
        <v>4294</v>
      </c>
      <c r="B4248" t="s">
        <v>47</v>
      </c>
      <c r="C4248" t="s">
        <v>4294</v>
      </c>
      <c r="D4248" t="s">
        <v>47</v>
      </c>
      <c r="E4248" t="s">
        <v>4294</v>
      </c>
      <c r="F4248" t="s">
        <v>47</v>
      </c>
      <c r="G4248" t="s">
        <v>4294</v>
      </c>
      <c r="H4248" t="s">
        <v>47</v>
      </c>
    </row>
    <row r="4249" spans="1:8" x14ac:dyDescent="0.35">
      <c r="A4249" t="s">
        <v>4295</v>
      </c>
      <c r="B4249" t="s">
        <v>44</v>
      </c>
      <c r="C4249" t="s">
        <v>4295</v>
      </c>
      <c r="D4249" t="s">
        <v>44</v>
      </c>
      <c r="E4249" t="s">
        <v>4295</v>
      </c>
      <c r="F4249" t="s">
        <v>44</v>
      </c>
      <c r="G4249" t="s">
        <v>4295</v>
      </c>
      <c r="H4249" t="s">
        <v>44</v>
      </c>
    </row>
    <row r="4250" spans="1:8" x14ac:dyDescent="0.35">
      <c r="A4250" t="s">
        <v>4296</v>
      </c>
      <c r="B4250" t="s">
        <v>51</v>
      </c>
      <c r="C4250" t="s">
        <v>4296</v>
      </c>
      <c r="D4250" t="s">
        <v>51</v>
      </c>
      <c r="E4250" t="s">
        <v>4296</v>
      </c>
      <c r="F4250" t="s">
        <v>51</v>
      </c>
      <c r="G4250" t="s">
        <v>4296</v>
      </c>
      <c r="H4250" t="s">
        <v>51</v>
      </c>
    </row>
    <row r="4251" spans="1:8" x14ac:dyDescent="0.35">
      <c r="A4251" t="s">
        <v>4297</v>
      </c>
      <c r="B4251" t="s">
        <v>47</v>
      </c>
      <c r="C4251" t="s">
        <v>4297</v>
      </c>
      <c r="D4251" t="s">
        <v>47</v>
      </c>
      <c r="E4251" t="s">
        <v>4297</v>
      </c>
      <c r="F4251" t="s">
        <v>47</v>
      </c>
      <c r="G4251" t="s">
        <v>4297</v>
      </c>
      <c r="H4251" t="s">
        <v>47</v>
      </c>
    </row>
    <row r="4252" spans="1:8" x14ac:dyDescent="0.35">
      <c r="A4252" t="s">
        <v>4298</v>
      </c>
      <c r="B4252" t="s">
        <v>44</v>
      </c>
      <c r="C4252" t="s">
        <v>4298</v>
      </c>
      <c r="D4252" t="s">
        <v>44</v>
      </c>
      <c r="E4252" t="s">
        <v>4298</v>
      </c>
      <c r="F4252" t="s">
        <v>44</v>
      </c>
      <c r="G4252" t="s">
        <v>4298</v>
      </c>
      <c r="H4252" t="s">
        <v>44</v>
      </c>
    </row>
    <row r="4253" spans="1:8" x14ac:dyDescent="0.35">
      <c r="A4253" t="s">
        <v>4299</v>
      </c>
      <c r="B4253" t="s">
        <v>53</v>
      </c>
      <c r="C4253" t="s">
        <v>4299</v>
      </c>
      <c r="D4253" t="s">
        <v>53</v>
      </c>
      <c r="E4253" t="s">
        <v>4299</v>
      </c>
      <c r="F4253" t="s">
        <v>53</v>
      </c>
      <c r="G4253" t="s">
        <v>4299</v>
      </c>
      <c r="H4253" t="s">
        <v>53</v>
      </c>
    </row>
    <row r="4254" spans="1:8" x14ac:dyDescent="0.35">
      <c r="A4254" t="s">
        <v>4300</v>
      </c>
      <c r="B4254" t="s">
        <v>44</v>
      </c>
      <c r="C4254" t="s">
        <v>4300</v>
      </c>
      <c r="D4254" t="s">
        <v>44</v>
      </c>
      <c r="E4254" t="s">
        <v>4300</v>
      </c>
      <c r="F4254" t="s">
        <v>44</v>
      </c>
      <c r="G4254" t="s">
        <v>4300</v>
      </c>
      <c r="H4254" t="s">
        <v>44</v>
      </c>
    </row>
    <row r="4255" spans="1:8" x14ac:dyDescent="0.35">
      <c r="A4255" t="s">
        <v>4301</v>
      </c>
      <c r="B4255" t="s">
        <v>47</v>
      </c>
      <c r="C4255" t="s">
        <v>4301</v>
      </c>
      <c r="D4255" t="s">
        <v>47</v>
      </c>
      <c r="E4255" t="s">
        <v>4301</v>
      </c>
      <c r="F4255" t="s">
        <v>47</v>
      </c>
      <c r="G4255" t="s">
        <v>4301</v>
      </c>
      <c r="H4255" t="s">
        <v>47</v>
      </c>
    </row>
    <row r="4256" spans="1:8" x14ac:dyDescent="0.35">
      <c r="A4256" t="s">
        <v>4302</v>
      </c>
      <c r="B4256" t="s">
        <v>47</v>
      </c>
      <c r="C4256" t="s">
        <v>4302</v>
      </c>
      <c r="D4256" t="s">
        <v>47</v>
      </c>
      <c r="E4256" t="s">
        <v>4302</v>
      </c>
      <c r="F4256" t="s">
        <v>47</v>
      </c>
      <c r="G4256" t="s">
        <v>4302</v>
      </c>
      <c r="H4256" t="s">
        <v>47</v>
      </c>
    </row>
    <row r="4257" spans="1:8" x14ac:dyDescent="0.35">
      <c r="A4257" t="s">
        <v>4303</v>
      </c>
      <c r="B4257" t="s">
        <v>51</v>
      </c>
      <c r="C4257" t="s">
        <v>4303</v>
      </c>
      <c r="D4257" t="s">
        <v>51</v>
      </c>
      <c r="E4257" t="s">
        <v>4303</v>
      </c>
      <c r="F4257" t="s">
        <v>51</v>
      </c>
      <c r="G4257" t="s">
        <v>4303</v>
      </c>
      <c r="H4257" t="s">
        <v>51</v>
      </c>
    </row>
    <row r="4258" spans="1:8" x14ac:dyDescent="0.35">
      <c r="A4258" t="s">
        <v>4304</v>
      </c>
      <c r="B4258" t="s">
        <v>44</v>
      </c>
      <c r="C4258" t="s">
        <v>4304</v>
      </c>
      <c r="D4258" t="s">
        <v>44</v>
      </c>
      <c r="E4258" t="s">
        <v>4304</v>
      </c>
      <c r="F4258" t="s">
        <v>44</v>
      </c>
      <c r="G4258" t="s">
        <v>4304</v>
      </c>
      <c r="H4258" t="s">
        <v>44</v>
      </c>
    </row>
    <row r="4259" spans="1:8" x14ac:dyDescent="0.35">
      <c r="A4259" t="s">
        <v>4305</v>
      </c>
      <c r="B4259" t="s">
        <v>47</v>
      </c>
      <c r="C4259" t="s">
        <v>4305</v>
      </c>
      <c r="D4259" t="s">
        <v>47</v>
      </c>
      <c r="E4259" t="s">
        <v>4305</v>
      </c>
      <c r="F4259" t="s">
        <v>47</v>
      </c>
      <c r="G4259" t="s">
        <v>4305</v>
      </c>
      <c r="H4259" t="s">
        <v>47</v>
      </c>
    </row>
    <row r="4260" spans="1:8" x14ac:dyDescent="0.35">
      <c r="A4260" t="s">
        <v>4306</v>
      </c>
      <c r="B4260" t="s">
        <v>44</v>
      </c>
      <c r="C4260" t="s">
        <v>4306</v>
      </c>
      <c r="D4260" t="s">
        <v>44</v>
      </c>
      <c r="E4260" t="s">
        <v>4306</v>
      </c>
      <c r="F4260" t="s">
        <v>44</v>
      </c>
      <c r="G4260" t="s">
        <v>4306</v>
      </c>
      <c r="H4260" t="s">
        <v>44</v>
      </c>
    </row>
    <row r="4261" spans="1:8" x14ac:dyDescent="0.35">
      <c r="A4261" t="s">
        <v>4307</v>
      </c>
      <c r="B4261" t="s">
        <v>47</v>
      </c>
      <c r="C4261" t="s">
        <v>4307</v>
      </c>
      <c r="D4261" t="s">
        <v>47</v>
      </c>
      <c r="E4261" t="s">
        <v>4307</v>
      </c>
      <c r="F4261" t="s">
        <v>47</v>
      </c>
      <c r="G4261" t="s">
        <v>4307</v>
      </c>
      <c r="H4261" t="s">
        <v>47</v>
      </c>
    </row>
    <row r="4262" spans="1:8" x14ac:dyDescent="0.35">
      <c r="A4262" t="s">
        <v>4308</v>
      </c>
      <c r="B4262" t="s">
        <v>51</v>
      </c>
      <c r="C4262" t="s">
        <v>4308</v>
      </c>
      <c r="D4262" t="s">
        <v>51</v>
      </c>
      <c r="E4262" t="s">
        <v>4308</v>
      </c>
      <c r="F4262" t="s">
        <v>51</v>
      </c>
      <c r="G4262" t="s">
        <v>4308</v>
      </c>
      <c r="H4262" t="s">
        <v>51</v>
      </c>
    </row>
    <row r="4263" spans="1:8" x14ac:dyDescent="0.35">
      <c r="A4263" t="s">
        <v>4309</v>
      </c>
      <c r="B4263" t="s">
        <v>53</v>
      </c>
      <c r="C4263" t="s">
        <v>4309</v>
      </c>
      <c r="D4263" t="s">
        <v>53</v>
      </c>
      <c r="E4263" t="s">
        <v>4309</v>
      </c>
      <c r="F4263" t="s">
        <v>53</v>
      </c>
      <c r="G4263" t="s">
        <v>4309</v>
      </c>
      <c r="H4263" t="s">
        <v>53</v>
      </c>
    </row>
    <row r="4264" spans="1:8" x14ac:dyDescent="0.35">
      <c r="A4264" t="s">
        <v>4310</v>
      </c>
      <c r="B4264" t="s">
        <v>53</v>
      </c>
      <c r="C4264" t="s">
        <v>4310</v>
      </c>
      <c r="D4264" t="s">
        <v>53</v>
      </c>
      <c r="E4264" t="s">
        <v>4310</v>
      </c>
      <c r="F4264" t="s">
        <v>53</v>
      </c>
      <c r="G4264" t="s">
        <v>4310</v>
      </c>
      <c r="H4264" t="s">
        <v>53</v>
      </c>
    </row>
    <row r="4265" spans="1:8" x14ac:dyDescent="0.35">
      <c r="A4265" t="s">
        <v>4311</v>
      </c>
      <c r="B4265" t="s">
        <v>51</v>
      </c>
      <c r="C4265" t="s">
        <v>4311</v>
      </c>
      <c r="D4265" t="s">
        <v>51</v>
      </c>
      <c r="E4265" t="s">
        <v>4311</v>
      </c>
      <c r="F4265" t="s">
        <v>51</v>
      </c>
      <c r="G4265" t="s">
        <v>4311</v>
      </c>
      <c r="H4265" t="s">
        <v>51</v>
      </c>
    </row>
    <row r="4266" spans="1:8" x14ac:dyDescent="0.35">
      <c r="A4266" t="s">
        <v>4312</v>
      </c>
      <c r="B4266" t="s">
        <v>53</v>
      </c>
      <c r="C4266" t="s">
        <v>4312</v>
      </c>
      <c r="D4266" t="s">
        <v>53</v>
      </c>
      <c r="E4266" t="s">
        <v>4312</v>
      </c>
      <c r="F4266" t="s">
        <v>53</v>
      </c>
      <c r="G4266" t="s">
        <v>4312</v>
      </c>
      <c r="H4266" t="s">
        <v>53</v>
      </c>
    </row>
    <row r="4267" spans="1:8" x14ac:dyDescent="0.35">
      <c r="A4267" t="s">
        <v>4313</v>
      </c>
      <c r="B4267" t="s">
        <v>51</v>
      </c>
      <c r="C4267" t="s">
        <v>4313</v>
      </c>
      <c r="D4267" t="s">
        <v>51</v>
      </c>
      <c r="E4267" t="s">
        <v>4313</v>
      </c>
      <c r="F4267" t="s">
        <v>51</v>
      </c>
      <c r="G4267" t="s">
        <v>4313</v>
      </c>
      <c r="H4267" t="s">
        <v>51</v>
      </c>
    </row>
    <row r="4268" spans="1:8" x14ac:dyDescent="0.35">
      <c r="A4268" t="s">
        <v>4314</v>
      </c>
      <c r="B4268" t="s">
        <v>44</v>
      </c>
      <c r="C4268" t="s">
        <v>4314</v>
      </c>
      <c r="D4268" t="s">
        <v>44</v>
      </c>
      <c r="E4268" t="s">
        <v>4314</v>
      </c>
      <c r="F4268" t="s">
        <v>44</v>
      </c>
      <c r="G4268" t="s">
        <v>4314</v>
      </c>
      <c r="H4268" t="s">
        <v>44</v>
      </c>
    </row>
    <row r="4269" spans="1:8" x14ac:dyDescent="0.35">
      <c r="A4269" t="s">
        <v>4315</v>
      </c>
      <c r="B4269" t="s">
        <v>44</v>
      </c>
      <c r="C4269" t="s">
        <v>4315</v>
      </c>
      <c r="D4269" t="s">
        <v>44</v>
      </c>
      <c r="E4269" t="s">
        <v>4315</v>
      </c>
      <c r="F4269" t="s">
        <v>44</v>
      </c>
      <c r="G4269" t="s">
        <v>4315</v>
      </c>
      <c r="H4269" t="s">
        <v>44</v>
      </c>
    </row>
    <row r="4270" spans="1:8" x14ac:dyDescent="0.35">
      <c r="A4270" t="s">
        <v>4316</v>
      </c>
      <c r="B4270" t="s">
        <v>44</v>
      </c>
      <c r="C4270" t="s">
        <v>4316</v>
      </c>
      <c r="D4270" t="s">
        <v>44</v>
      </c>
      <c r="E4270" t="s">
        <v>4316</v>
      </c>
      <c r="F4270" t="s">
        <v>44</v>
      </c>
      <c r="G4270" t="s">
        <v>4316</v>
      </c>
      <c r="H4270" t="s">
        <v>44</v>
      </c>
    </row>
    <row r="4271" spans="1:8" x14ac:dyDescent="0.35">
      <c r="A4271" t="s">
        <v>4317</v>
      </c>
      <c r="B4271" t="s">
        <v>51</v>
      </c>
      <c r="C4271" t="s">
        <v>4317</v>
      </c>
      <c r="D4271" t="s">
        <v>51</v>
      </c>
      <c r="E4271" t="s">
        <v>4317</v>
      </c>
      <c r="F4271" t="s">
        <v>51</v>
      </c>
      <c r="G4271" t="s">
        <v>4317</v>
      </c>
      <c r="H4271" t="s">
        <v>51</v>
      </c>
    </row>
    <row r="4272" spans="1:8" x14ac:dyDescent="0.35">
      <c r="A4272" t="s">
        <v>4318</v>
      </c>
      <c r="B4272" t="s">
        <v>47</v>
      </c>
      <c r="C4272" t="s">
        <v>4318</v>
      </c>
      <c r="D4272" t="s">
        <v>47</v>
      </c>
      <c r="E4272" t="s">
        <v>4318</v>
      </c>
      <c r="F4272" t="s">
        <v>47</v>
      </c>
      <c r="G4272" t="s">
        <v>4318</v>
      </c>
      <c r="H4272" t="s">
        <v>47</v>
      </c>
    </row>
    <row r="4273" spans="1:8" x14ac:dyDescent="0.35">
      <c r="A4273" t="s">
        <v>4319</v>
      </c>
      <c r="B4273" t="s">
        <v>51</v>
      </c>
      <c r="C4273" t="s">
        <v>4319</v>
      </c>
      <c r="D4273" t="s">
        <v>51</v>
      </c>
      <c r="E4273" t="s">
        <v>4319</v>
      </c>
      <c r="F4273" t="s">
        <v>51</v>
      </c>
      <c r="G4273" t="s">
        <v>4319</v>
      </c>
      <c r="H4273" t="s">
        <v>51</v>
      </c>
    </row>
    <row r="4274" spans="1:8" x14ac:dyDescent="0.35">
      <c r="A4274" t="s">
        <v>4320</v>
      </c>
      <c r="B4274" t="s">
        <v>51</v>
      </c>
      <c r="C4274" t="s">
        <v>4320</v>
      </c>
      <c r="D4274" t="s">
        <v>51</v>
      </c>
      <c r="E4274" t="s">
        <v>4320</v>
      </c>
      <c r="F4274" t="s">
        <v>51</v>
      </c>
      <c r="G4274" t="s">
        <v>4320</v>
      </c>
      <c r="H4274" t="s">
        <v>51</v>
      </c>
    </row>
    <row r="4275" spans="1:8" x14ac:dyDescent="0.35">
      <c r="A4275" t="s">
        <v>4321</v>
      </c>
      <c r="B4275" t="s">
        <v>51</v>
      </c>
      <c r="C4275" t="s">
        <v>4321</v>
      </c>
      <c r="D4275" t="s">
        <v>51</v>
      </c>
      <c r="E4275" t="s">
        <v>4321</v>
      </c>
      <c r="F4275" t="s">
        <v>51</v>
      </c>
      <c r="G4275" t="s">
        <v>4321</v>
      </c>
      <c r="H4275" t="s">
        <v>51</v>
      </c>
    </row>
    <row r="4276" spans="1:8" x14ac:dyDescent="0.35">
      <c r="A4276" t="s">
        <v>4322</v>
      </c>
      <c r="B4276" t="s">
        <v>44</v>
      </c>
      <c r="C4276" t="s">
        <v>4322</v>
      </c>
      <c r="D4276" t="s">
        <v>44</v>
      </c>
      <c r="E4276" t="s">
        <v>4322</v>
      </c>
      <c r="F4276" t="s">
        <v>44</v>
      </c>
      <c r="G4276" t="s">
        <v>4322</v>
      </c>
      <c r="H4276" t="s">
        <v>44</v>
      </c>
    </row>
    <row r="4277" spans="1:8" x14ac:dyDescent="0.35">
      <c r="A4277" t="s">
        <v>4323</v>
      </c>
      <c r="B4277" t="s">
        <v>44</v>
      </c>
      <c r="C4277" t="s">
        <v>4323</v>
      </c>
      <c r="D4277" t="s">
        <v>44</v>
      </c>
      <c r="E4277" t="s">
        <v>4323</v>
      </c>
      <c r="F4277" t="s">
        <v>44</v>
      </c>
      <c r="G4277" t="s">
        <v>4323</v>
      </c>
      <c r="H4277" t="s">
        <v>44</v>
      </c>
    </row>
    <row r="4278" spans="1:8" x14ac:dyDescent="0.35">
      <c r="A4278" t="s">
        <v>4324</v>
      </c>
      <c r="B4278" t="s">
        <v>51</v>
      </c>
      <c r="C4278" t="s">
        <v>4324</v>
      </c>
      <c r="D4278" t="s">
        <v>51</v>
      </c>
      <c r="E4278" t="s">
        <v>4324</v>
      </c>
      <c r="F4278" t="s">
        <v>51</v>
      </c>
      <c r="G4278" t="s">
        <v>4324</v>
      </c>
      <c r="H4278" t="s">
        <v>51</v>
      </c>
    </row>
    <row r="4279" spans="1:8" x14ac:dyDescent="0.35">
      <c r="A4279" t="s">
        <v>4325</v>
      </c>
      <c r="B4279" t="s">
        <v>47</v>
      </c>
      <c r="C4279" t="s">
        <v>4325</v>
      </c>
      <c r="D4279" t="s">
        <v>47</v>
      </c>
      <c r="E4279" t="s">
        <v>4325</v>
      </c>
      <c r="F4279" t="s">
        <v>47</v>
      </c>
      <c r="G4279" t="s">
        <v>4325</v>
      </c>
      <c r="H4279" t="s">
        <v>47</v>
      </c>
    </row>
    <row r="4280" spans="1:8" x14ac:dyDescent="0.35">
      <c r="A4280" t="s">
        <v>4326</v>
      </c>
      <c r="B4280" t="s">
        <v>51</v>
      </c>
      <c r="C4280" t="s">
        <v>4326</v>
      </c>
      <c r="D4280" t="s">
        <v>51</v>
      </c>
      <c r="E4280" t="s">
        <v>4326</v>
      </c>
      <c r="F4280" t="s">
        <v>51</v>
      </c>
      <c r="G4280" t="s">
        <v>4326</v>
      </c>
      <c r="H4280" t="s">
        <v>51</v>
      </c>
    </row>
    <row r="4281" spans="1:8" x14ac:dyDescent="0.35">
      <c r="A4281" t="s">
        <v>4327</v>
      </c>
      <c r="B4281" t="s">
        <v>47</v>
      </c>
      <c r="C4281" t="s">
        <v>4327</v>
      </c>
      <c r="D4281" t="s">
        <v>47</v>
      </c>
      <c r="E4281" t="s">
        <v>4327</v>
      </c>
      <c r="F4281" t="s">
        <v>47</v>
      </c>
      <c r="G4281" t="s">
        <v>4327</v>
      </c>
      <c r="H4281" t="s">
        <v>47</v>
      </c>
    </row>
    <row r="4282" spans="1:8" x14ac:dyDescent="0.35">
      <c r="A4282" t="s">
        <v>4328</v>
      </c>
      <c r="B4282" t="s">
        <v>51</v>
      </c>
      <c r="C4282" t="s">
        <v>4328</v>
      </c>
      <c r="D4282" t="s">
        <v>51</v>
      </c>
      <c r="E4282" t="s">
        <v>4328</v>
      </c>
      <c r="F4282" t="s">
        <v>51</v>
      </c>
      <c r="G4282" t="s">
        <v>4328</v>
      </c>
      <c r="H4282" t="s">
        <v>51</v>
      </c>
    </row>
    <row r="4283" spans="1:8" x14ac:dyDescent="0.35">
      <c r="A4283" t="s">
        <v>4329</v>
      </c>
      <c r="B4283" t="s">
        <v>51</v>
      </c>
      <c r="C4283" t="s">
        <v>4329</v>
      </c>
      <c r="D4283" t="s">
        <v>51</v>
      </c>
      <c r="E4283" t="s">
        <v>4329</v>
      </c>
      <c r="F4283" t="s">
        <v>51</v>
      </c>
      <c r="G4283" t="s">
        <v>4329</v>
      </c>
      <c r="H4283" t="s">
        <v>51</v>
      </c>
    </row>
    <row r="4284" spans="1:8" x14ac:dyDescent="0.35">
      <c r="A4284" t="s">
        <v>4330</v>
      </c>
      <c r="B4284" t="s">
        <v>44</v>
      </c>
      <c r="C4284" t="s">
        <v>4330</v>
      </c>
      <c r="D4284" t="s">
        <v>44</v>
      </c>
      <c r="E4284" t="s">
        <v>4330</v>
      </c>
      <c r="F4284" t="s">
        <v>44</v>
      </c>
      <c r="G4284" t="s">
        <v>4330</v>
      </c>
      <c r="H4284" t="s">
        <v>44</v>
      </c>
    </row>
    <row r="4285" spans="1:8" x14ac:dyDescent="0.35">
      <c r="A4285" t="s">
        <v>4331</v>
      </c>
      <c r="B4285" t="s">
        <v>44</v>
      </c>
      <c r="C4285" t="s">
        <v>4331</v>
      </c>
      <c r="D4285" t="s">
        <v>44</v>
      </c>
      <c r="E4285" t="s">
        <v>4331</v>
      </c>
      <c r="F4285" t="s">
        <v>44</v>
      </c>
      <c r="G4285" t="s">
        <v>4331</v>
      </c>
      <c r="H4285" t="s">
        <v>44</v>
      </c>
    </row>
    <row r="4286" spans="1:8" x14ac:dyDescent="0.35">
      <c r="A4286" t="s">
        <v>4332</v>
      </c>
      <c r="B4286" t="s">
        <v>44</v>
      </c>
      <c r="C4286" t="s">
        <v>4332</v>
      </c>
      <c r="D4286" t="s">
        <v>44</v>
      </c>
      <c r="E4286" t="s">
        <v>4332</v>
      </c>
      <c r="F4286" t="s">
        <v>44</v>
      </c>
      <c r="G4286" t="s">
        <v>4332</v>
      </c>
      <c r="H4286" t="s">
        <v>44</v>
      </c>
    </row>
    <row r="4287" spans="1:8" x14ac:dyDescent="0.35">
      <c r="A4287" t="s">
        <v>4333</v>
      </c>
      <c r="B4287" t="s">
        <v>47</v>
      </c>
      <c r="C4287" t="s">
        <v>4333</v>
      </c>
      <c r="D4287" t="s">
        <v>47</v>
      </c>
      <c r="E4287" t="s">
        <v>4333</v>
      </c>
      <c r="F4287" t="s">
        <v>47</v>
      </c>
      <c r="G4287" t="s">
        <v>4333</v>
      </c>
      <c r="H4287" t="s">
        <v>47</v>
      </c>
    </row>
    <row r="4288" spans="1:8" x14ac:dyDescent="0.35">
      <c r="A4288" t="s">
        <v>4334</v>
      </c>
      <c r="B4288" t="s">
        <v>44</v>
      </c>
      <c r="C4288" t="s">
        <v>4334</v>
      </c>
      <c r="D4288" t="s">
        <v>44</v>
      </c>
      <c r="E4288" t="s">
        <v>4334</v>
      </c>
      <c r="F4288" t="s">
        <v>44</v>
      </c>
      <c r="G4288" t="s">
        <v>4334</v>
      </c>
      <c r="H4288" t="s">
        <v>44</v>
      </c>
    </row>
    <row r="4289" spans="1:8" x14ac:dyDescent="0.35">
      <c r="A4289" t="s">
        <v>4335</v>
      </c>
      <c r="B4289" t="s">
        <v>47</v>
      </c>
      <c r="C4289" t="s">
        <v>4335</v>
      </c>
      <c r="D4289" t="s">
        <v>47</v>
      </c>
      <c r="E4289" t="s">
        <v>4335</v>
      </c>
      <c r="F4289" t="s">
        <v>47</v>
      </c>
      <c r="G4289" t="s">
        <v>4335</v>
      </c>
      <c r="H4289" t="s">
        <v>47</v>
      </c>
    </row>
    <row r="4290" spans="1:8" x14ac:dyDescent="0.35">
      <c r="A4290" t="s">
        <v>4336</v>
      </c>
      <c r="B4290" t="s">
        <v>47</v>
      </c>
      <c r="C4290" t="s">
        <v>4336</v>
      </c>
      <c r="D4290" t="s">
        <v>47</v>
      </c>
      <c r="E4290" t="s">
        <v>4336</v>
      </c>
      <c r="F4290" t="s">
        <v>47</v>
      </c>
      <c r="G4290" t="s">
        <v>4336</v>
      </c>
      <c r="H4290" t="s">
        <v>47</v>
      </c>
    </row>
    <row r="4291" spans="1:8" x14ac:dyDescent="0.35">
      <c r="A4291" t="s">
        <v>4337</v>
      </c>
      <c r="B4291" t="s">
        <v>51</v>
      </c>
      <c r="C4291" t="s">
        <v>4337</v>
      </c>
      <c r="D4291" t="s">
        <v>51</v>
      </c>
      <c r="E4291" t="s">
        <v>4337</v>
      </c>
      <c r="F4291" t="s">
        <v>51</v>
      </c>
      <c r="G4291" t="s">
        <v>4337</v>
      </c>
      <c r="H4291" t="s">
        <v>51</v>
      </c>
    </row>
    <row r="4292" spans="1:8" x14ac:dyDescent="0.35">
      <c r="A4292" t="s">
        <v>4338</v>
      </c>
      <c r="B4292" t="s">
        <v>47</v>
      </c>
      <c r="C4292" t="s">
        <v>4338</v>
      </c>
      <c r="D4292" t="s">
        <v>47</v>
      </c>
      <c r="E4292" t="s">
        <v>4338</v>
      </c>
      <c r="F4292" t="s">
        <v>47</v>
      </c>
      <c r="G4292" t="s">
        <v>4338</v>
      </c>
      <c r="H4292" t="s">
        <v>47</v>
      </c>
    </row>
    <row r="4293" spans="1:8" x14ac:dyDescent="0.35">
      <c r="A4293" t="s">
        <v>4339</v>
      </c>
      <c r="B4293" t="s">
        <v>47</v>
      </c>
      <c r="C4293" t="s">
        <v>4339</v>
      </c>
      <c r="D4293" t="s">
        <v>47</v>
      </c>
      <c r="E4293" t="s">
        <v>4339</v>
      </c>
      <c r="F4293" t="s">
        <v>47</v>
      </c>
      <c r="G4293" t="s">
        <v>4339</v>
      </c>
      <c r="H4293" t="s">
        <v>47</v>
      </c>
    </row>
    <row r="4294" spans="1:8" x14ac:dyDescent="0.35">
      <c r="A4294" t="s">
        <v>4340</v>
      </c>
      <c r="B4294" t="s">
        <v>51</v>
      </c>
      <c r="C4294" t="s">
        <v>4340</v>
      </c>
      <c r="D4294" t="s">
        <v>51</v>
      </c>
      <c r="E4294" t="s">
        <v>4340</v>
      </c>
      <c r="F4294" t="s">
        <v>51</v>
      </c>
      <c r="G4294" t="s">
        <v>4340</v>
      </c>
      <c r="H4294" t="s">
        <v>51</v>
      </c>
    </row>
    <row r="4295" spans="1:8" x14ac:dyDescent="0.35">
      <c r="A4295" t="s">
        <v>4341</v>
      </c>
      <c r="B4295" t="s">
        <v>51</v>
      </c>
      <c r="C4295" t="s">
        <v>4341</v>
      </c>
      <c r="D4295" t="s">
        <v>51</v>
      </c>
      <c r="E4295" t="s">
        <v>4341</v>
      </c>
      <c r="F4295" t="s">
        <v>51</v>
      </c>
      <c r="G4295" t="s">
        <v>4341</v>
      </c>
      <c r="H4295" t="s">
        <v>51</v>
      </c>
    </row>
    <row r="4296" spans="1:8" x14ac:dyDescent="0.35">
      <c r="A4296" t="s">
        <v>4342</v>
      </c>
      <c r="B4296" t="s">
        <v>47</v>
      </c>
      <c r="C4296" t="s">
        <v>4342</v>
      </c>
      <c r="D4296" t="s">
        <v>47</v>
      </c>
      <c r="E4296" t="s">
        <v>4342</v>
      </c>
      <c r="F4296" t="s">
        <v>47</v>
      </c>
      <c r="G4296" t="s">
        <v>4342</v>
      </c>
      <c r="H4296" t="s">
        <v>47</v>
      </c>
    </row>
    <row r="4297" spans="1:8" x14ac:dyDescent="0.35">
      <c r="A4297" t="s">
        <v>4343</v>
      </c>
      <c r="B4297" t="s">
        <v>53</v>
      </c>
      <c r="C4297" t="s">
        <v>4343</v>
      </c>
      <c r="D4297" t="s">
        <v>53</v>
      </c>
      <c r="E4297" t="s">
        <v>4343</v>
      </c>
      <c r="F4297" t="s">
        <v>53</v>
      </c>
      <c r="G4297" t="s">
        <v>4343</v>
      </c>
      <c r="H4297" t="s">
        <v>53</v>
      </c>
    </row>
    <row r="4298" spans="1:8" x14ac:dyDescent="0.35">
      <c r="A4298" t="s">
        <v>4344</v>
      </c>
      <c r="B4298" t="s">
        <v>44</v>
      </c>
      <c r="C4298" t="s">
        <v>4344</v>
      </c>
      <c r="D4298" t="s">
        <v>44</v>
      </c>
      <c r="E4298" t="s">
        <v>4344</v>
      </c>
      <c r="F4298" t="s">
        <v>44</v>
      </c>
      <c r="G4298" t="s">
        <v>4344</v>
      </c>
      <c r="H4298" t="s">
        <v>44</v>
      </c>
    </row>
    <row r="4299" spans="1:8" x14ac:dyDescent="0.35">
      <c r="A4299" t="s">
        <v>4345</v>
      </c>
      <c r="B4299" t="s">
        <v>51</v>
      </c>
      <c r="C4299" t="s">
        <v>4345</v>
      </c>
      <c r="D4299" t="s">
        <v>51</v>
      </c>
      <c r="E4299" t="s">
        <v>4345</v>
      </c>
      <c r="F4299" t="s">
        <v>51</v>
      </c>
      <c r="G4299" t="s">
        <v>4345</v>
      </c>
      <c r="H4299" t="s">
        <v>51</v>
      </c>
    </row>
    <row r="4300" spans="1:8" x14ac:dyDescent="0.35">
      <c r="A4300" t="s">
        <v>4346</v>
      </c>
      <c r="B4300" t="s">
        <v>47</v>
      </c>
      <c r="C4300" t="s">
        <v>4346</v>
      </c>
      <c r="D4300" t="s">
        <v>47</v>
      </c>
      <c r="E4300" t="s">
        <v>4346</v>
      </c>
      <c r="F4300" t="s">
        <v>47</v>
      </c>
      <c r="G4300" t="s">
        <v>4346</v>
      </c>
      <c r="H4300" t="s">
        <v>47</v>
      </c>
    </row>
    <row r="4301" spans="1:8" x14ac:dyDescent="0.35">
      <c r="A4301" t="s">
        <v>4347</v>
      </c>
      <c r="B4301" t="s">
        <v>44</v>
      </c>
      <c r="C4301" t="s">
        <v>4347</v>
      </c>
      <c r="D4301" t="s">
        <v>44</v>
      </c>
      <c r="E4301" t="s">
        <v>4347</v>
      </c>
      <c r="F4301" t="s">
        <v>44</v>
      </c>
      <c r="G4301" t="s">
        <v>4347</v>
      </c>
      <c r="H4301" t="s">
        <v>44</v>
      </c>
    </row>
    <row r="4302" spans="1:8" x14ac:dyDescent="0.35">
      <c r="A4302" t="s">
        <v>4348</v>
      </c>
      <c r="B4302" t="s">
        <v>51</v>
      </c>
      <c r="C4302" t="s">
        <v>4348</v>
      </c>
      <c r="D4302" t="s">
        <v>51</v>
      </c>
      <c r="E4302" t="s">
        <v>4348</v>
      </c>
      <c r="F4302" t="s">
        <v>51</v>
      </c>
      <c r="G4302" t="s">
        <v>4348</v>
      </c>
      <c r="H4302" t="s">
        <v>51</v>
      </c>
    </row>
    <row r="4303" spans="1:8" x14ac:dyDescent="0.35">
      <c r="A4303" t="s">
        <v>4349</v>
      </c>
      <c r="B4303" t="s">
        <v>51</v>
      </c>
      <c r="C4303" t="s">
        <v>4349</v>
      </c>
      <c r="D4303" t="s">
        <v>51</v>
      </c>
      <c r="E4303" t="s">
        <v>4349</v>
      </c>
      <c r="F4303" t="s">
        <v>51</v>
      </c>
      <c r="G4303" t="s">
        <v>4349</v>
      </c>
      <c r="H4303" t="s">
        <v>51</v>
      </c>
    </row>
    <row r="4304" spans="1:8" x14ac:dyDescent="0.35">
      <c r="A4304" t="s">
        <v>4350</v>
      </c>
      <c r="B4304" t="s">
        <v>44</v>
      </c>
      <c r="C4304" t="s">
        <v>4350</v>
      </c>
      <c r="D4304" t="s">
        <v>44</v>
      </c>
      <c r="E4304" t="s">
        <v>4350</v>
      </c>
      <c r="F4304" t="s">
        <v>44</v>
      </c>
      <c r="G4304" t="s">
        <v>4350</v>
      </c>
      <c r="H4304" t="s">
        <v>44</v>
      </c>
    </row>
    <row r="4305" spans="1:8" x14ac:dyDescent="0.35">
      <c r="A4305" t="s">
        <v>4351</v>
      </c>
      <c r="B4305" t="s">
        <v>44</v>
      </c>
      <c r="C4305" t="s">
        <v>4351</v>
      </c>
      <c r="D4305" t="s">
        <v>44</v>
      </c>
      <c r="E4305" t="s">
        <v>4351</v>
      </c>
      <c r="F4305" t="s">
        <v>44</v>
      </c>
      <c r="G4305" t="s">
        <v>4351</v>
      </c>
      <c r="H4305" t="s">
        <v>44</v>
      </c>
    </row>
    <row r="4306" spans="1:8" x14ac:dyDescent="0.35">
      <c r="A4306" t="s">
        <v>4352</v>
      </c>
      <c r="B4306" t="s">
        <v>51</v>
      </c>
      <c r="C4306" t="s">
        <v>4352</v>
      </c>
      <c r="D4306" t="s">
        <v>51</v>
      </c>
      <c r="E4306" t="s">
        <v>4352</v>
      </c>
      <c r="F4306" t="s">
        <v>51</v>
      </c>
      <c r="G4306" t="s">
        <v>4352</v>
      </c>
      <c r="H4306" t="s">
        <v>51</v>
      </c>
    </row>
    <row r="4307" spans="1:8" x14ac:dyDescent="0.35">
      <c r="A4307" t="s">
        <v>4353</v>
      </c>
      <c r="B4307" t="s">
        <v>51</v>
      </c>
      <c r="C4307" t="s">
        <v>4353</v>
      </c>
      <c r="D4307" t="s">
        <v>51</v>
      </c>
      <c r="E4307" t="s">
        <v>4353</v>
      </c>
      <c r="F4307" t="s">
        <v>51</v>
      </c>
      <c r="G4307" t="s">
        <v>4353</v>
      </c>
      <c r="H4307" t="s">
        <v>51</v>
      </c>
    </row>
    <row r="4308" spans="1:8" x14ac:dyDescent="0.35">
      <c r="A4308" t="s">
        <v>4354</v>
      </c>
      <c r="B4308" t="s">
        <v>44</v>
      </c>
      <c r="C4308" t="s">
        <v>4354</v>
      </c>
      <c r="D4308" t="s">
        <v>44</v>
      </c>
      <c r="E4308" t="s">
        <v>4354</v>
      </c>
      <c r="F4308" t="s">
        <v>44</v>
      </c>
      <c r="G4308" t="s">
        <v>4354</v>
      </c>
      <c r="H4308" t="s">
        <v>44</v>
      </c>
    </row>
    <row r="4309" spans="1:8" x14ac:dyDescent="0.35">
      <c r="A4309" t="s">
        <v>4355</v>
      </c>
      <c r="B4309" t="s">
        <v>47</v>
      </c>
      <c r="C4309" t="s">
        <v>4355</v>
      </c>
      <c r="D4309" t="s">
        <v>47</v>
      </c>
      <c r="E4309" t="s">
        <v>4355</v>
      </c>
      <c r="F4309" t="s">
        <v>47</v>
      </c>
      <c r="G4309" t="s">
        <v>4355</v>
      </c>
      <c r="H4309" t="s">
        <v>47</v>
      </c>
    </row>
    <row r="4310" spans="1:8" x14ac:dyDescent="0.35">
      <c r="A4310" t="s">
        <v>4356</v>
      </c>
      <c r="B4310" t="s">
        <v>51</v>
      </c>
      <c r="C4310" t="s">
        <v>4356</v>
      </c>
      <c r="D4310" t="s">
        <v>51</v>
      </c>
      <c r="E4310" t="s">
        <v>4356</v>
      </c>
      <c r="F4310" t="s">
        <v>51</v>
      </c>
      <c r="G4310" t="s">
        <v>4356</v>
      </c>
      <c r="H4310" t="s">
        <v>51</v>
      </c>
    </row>
    <row r="4311" spans="1:8" x14ac:dyDescent="0.35">
      <c r="A4311" t="s">
        <v>4357</v>
      </c>
      <c r="B4311" t="s">
        <v>44</v>
      </c>
      <c r="C4311" t="s">
        <v>4357</v>
      </c>
      <c r="D4311" t="s">
        <v>44</v>
      </c>
      <c r="E4311" t="s">
        <v>4357</v>
      </c>
      <c r="F4311" t="s">
        <v>44</v>
      </c>
      <c r="G4311" t="s">
        <v>4357</v>
      </c>
      <c r="H4311" t="s">
        <v>44</v>
      </c>
    </row>
    <row r="4312" spans="1:8" x14ac:dyDescent="0.35">
      <c r="A4312" t="s">
        <v>4358</v>
      </c>
      <c r="B4312" t="s">
        <v>51</v>
      </c>
      <c r="C4312" t="s">
        <v>4358</v>
      </c>
      <c r="D4312" t="s">
        <v>51</v>
      </c>
      <c r="E4312" t="s">
        <v>4358</v>
      </c>
      <c r="F4312" t="s">
        <v>51</v>
      </c>
      <c r="G4312" t="s">
        <v>4358</v>
      </c>
      <c r="H4312" t="s">
        <v>51</v>
      </c>
    </row>
    <row r="4313" spans="1:8" x14ac:dyDescent="0.35">
      <c r="A4313" t="s">
        <v>4359</v>
      </c>
      <c r="B4313" t="s">
        <v>51</v>
      </c>
      <c r="C4313" t="s">
        <v>4359</v>
      </c>
      <c r="D4313" t="s">
        <v>51</v>
      </c>
      <c r="E4313" t="s">
        <v>4359</v>
      </c>
      <c r="F4313" t="s">
        <v>51</v>
      </c>
      <c r="G4313" t="s">
        <v>4359</v>
      </c>
      <c r="H4313" t="s">
        <v>51</v>
      </c>
    </row>
    <row r="4314" spans="1:8" x14ac:dyDescent="0.35">
      <c r="A4314" t="s">
        <v>4360</v>
      </c>
      <c r="B4314" t="s">
        <v>44</v>
      </c>
      <c r="C4314" t="s">
        <v>4360</v>
      </c>
      <c r="D4314" t="s">
        <v>44</v>
      </c>
      <c r="E4314" t="s">
        <v>4360</v>
      </c>
      <c r="F4314" t="s">
        <v>44</v>
      </c>
      <c r="G4314" t="s">
        <v>4360</v>
      </c>
      <c r="H4314" t="s">
        <v>44</v>
      </c>
    </row>
    <row r="4315" spans="1:8" x14ac:dyDescent="0.35">
      <c r="A4315" t="s">
        <v>4361</v>
      </c>
      <c r="B4315" t="s">
        <v>44</v>
      </c>
      <c r="C4315" t="s">
        <v>4361</v>
      </c>
      <c r="D4315" t="s">
        <v>44</v>
      </c>
      <c r="E4315" t="s">
        <v>4361</v>
      </c>
      <c r="F4315" t="s">
        <v>44</v>
      </c>
      <c r="G4315" t="s">
        <v>4361</v>
      </c>
      <c r="H4315" t="s">
        <v>44</v>
      </c>
    </row>
    <row r="4316" spans="1:8" x14ac:dyDescent="0.35">
      <c r="A4316" t="s">
        <v>4362</v>
      </c>
      <c r="B4316" t="s">
        <v>44</v>
      </c>
      <c r="C4316" t="s">
        <v>4362</v>
      </c>
      <c r="D4316" t="s">
        <v>44</v>
      </c>
      <c r="E4316" t="s">
        <v>4362</v>
      </c>
      <c r="F4316" t="s">
        <v>44</v>
      </c>
      <c r="G4316" t="s">
        <v>4362</v>
      </c>
      <c r="H4316" t="s">
        <v>44</v>
      </c>
    </row>
    <row r="4317" spans="1:8" x14ac:dyDescent="0.35">
      <c r="A4317" t="s">
        <v>4363</v>
      </c>
      <c r="B4317" t="s">
        <v>51</v>
      </c>
      <c r="C4317" t="s">
        <v>4363</v>
      </c>
      <c r="D4317" t="s">
        <v>51</v>
      </c>
      <c r="E4317" t="s">
        <v>4363</v>
      </c>
      <c r="F4317" t="s">
        <v>51</v>
      </c>
      <c r="G4317" t="s">
        <v>4363</v>
      </c>
      <c r="H4317" t="s">
        <v>51</v>
      </c>
    </row>
    <row r="4318" spans="1:8" x14ac:dyDescent="0.35">
      <c r="A4318" t="s">
        <v>4364</v>
      </c>
      <c r="B4318" t="s">
        <v>47</v>
      </c>
      <c r="C4318" t="s">
        <v>4364</v>
      </c>
      <c r="D4318" t="s">
        <v>47</v>
      </c>
      <c r="E4318" t="s">
        <v>4364</v>
      </c>
      <c r="F4318" t="s">
        <v>47</v>
      </c>
      <c r="G4318" t="s">
        <v>4364</v>
      </c>
      <c r="H4318" t="s">
        <v>47</v>
      </c>
    </row>
    <row r="4319" spans="1:8" x14ac:dyDescent="0.35">
      <c r="A4319" t="s">
        <v>4365</v>
      </c>
      <c r="B4319" t="s">
        <v>47</v>
      </c>
      <c r="C4319" t="s">
        <v>4365</v>
      </c>
      <c r="D4319" t="s">
        <v>47</v>
      </c>
      <c r="E4319" t="s">
        <v>4365</v>
      </c>
      <c r="F4319" t="s">
        <v>47</v>
      </c>
      <c r="G4319" t="s">
        <v>4365</v>
      </c>
      <c r="H4319" t="s">
        <v>47</v>
      </c>
    </row>
    <row r="4320" spans="1:8" x14ac:dyDescent="0.35">
      <c r="A4320" t="s">
        <v>4366</v>
      </c>
      <c r="B4320" t="s">
        <v>44</v>
      </c>
      <c r="C4320" t="s">
        <v>4366</v>
      </c>
      <c r="D4320" t="s">
        <v>44</v>
      </c>
      <c r="E4320" t="s">
        <v>4366</v>
      </c>
      <c r="F4320" t="s">
        <v>44</v>
      </c>
      <c r="G4320" t="s">
        <v>4366</v>
      </c>
      <c r="H4320" t="s">
        <v>44</v>
      </c>
    </row>
    <row r="4321" spans="1:8" x14ac:dyDescent="0.35">
      <c r="A4321" t="s">
        <v>4367</v>
      </c>
      <c r="B4321" t="s">
        <v>51</v>
      </c>
      <c r="C4321" t="s">
        <v>4367</v>
      </c>
      <c r="D4321" t="s">
        <v>51</v>
      </c>
      <c r="E4321" t="s">
        <v>4367</v>
      </c>
      <c r="F4321" t="s">
        <v>51</v>
      </c>
      <c r="G4321" t="s">
        <v>4367</v>
      </c>
      <c r="H4321" t="s">
        <v>51</v>
      </c>
    </row>
    <row r="4322" spans="1:8" x14ac:dyDescent="0.35">
      <c r="A4322" t="s">
        <v>4368</v>
      </c>
      <c r="B4322" t="s">
        <v>47</v>
      </c>
      <c r="C4322" t="s">
        <v>4368</v>
      </c>
      <c r="D4322" t="s">
        <v>47</v>
      </c>
      <c r="E4322" t="s">
        <v>4368</v>
      </c>
      <c r="F4322" t="s">
        <v>47</v>
      </c>
      <c r="G4322" t="s">
        <v>4368</v>
      </c>
      <c r="H4322" t="s">
        <v>47</v>
      </c>
    </row>
    <row r="4323" spans="1:8" x14ac:dyDescent="0.35">
      <c r="A4323" t="s">
        <v>4369</v>
      </c>
      <c r="B4323" t="s">
        <v>51</v>
      </c>
      <c r="C4323" t="s">
        <v>4369</v>
      </c>
      <c r="D4323" t="s">
        <v>51</v>
      </c>
      <c r="E4323" t="s">
        <v>4369</v>
      </c>
      <c r="F4323" t="s">
        <v>51</v>
      </c>
      <c r="G4323" t="s">
        <v>4369</v>
      </c>
      <c r="H4323" t="s">
        <v>51</v>
      </c>
    </row>
    <row r="4324" spans="1:8" x14ac:dyDescent="0.35">
      <c r="A4324" t="s">
        <v>4370</v>
      </c>
      <c r="B4324" t="s">
        <v>47</v>
      </c>
      <c r="C4324" t="s">
        <v>4370</v>
      </c>
      <c r="D4324" t="s">
        <v>47</v>
      </c>
      <c r="E4324" t="s">
        <v>4370</v>
      </c>
      <c r="F4324" t="s">
        <v>47</v>
      </c>
      <c r="G4324" t="s">
        <v>4370</v>
      </c>
      <c r="H4324" t="s">
        <v>47</v>
      </c>
    </row>
    <row r="4325" spans="1:8" x14ac:dyDescent="0.35">
      <c r="A4325" t="s">
        <v>4371</v>
      </c>
      <c r="B4325" t="s">
        <v>51</v>
      </c>
      <c r="C4325" t="s">
        <v>4371</v>
      </c>
      <c r="D4325" t="s">
        <v>51</v>
      </c>
      <c r="E4325" t="s">
        <v>4371</v>
      </c>
      <c r="F4325" t="s">
        <v>51</v>
      </c>
      <c r="G4325" t="s">
        <v>4371</v>
      </c>
      <c r="H4325" t="s">
        <v>51</v>
      </c>
    </row>
    <row r="4326" spans="1:8" x14ac:dyDescent="0.35">
      <c r="A4326" t="s">
        <v>4372</v>
      </c>
      <c r="B4326" t="s">
        <v>47</v>
      </c>
      <c r="C4326" t="s">
        <v>4372</v>
      </c>
      <c r="D4326" t="s">
        <v>47</v>
      </c>
      <c r="E4326" t="s">
        <v>4372</v>
      </c>
      <c r="F4326" t="s">
        <v>47</v>
      </c>
      <c r="G4326" t="s">
        <v>4372</v>
      </c>
      <c r="H4326" t="s">
        <v>47</v>
      </c>
    </row>
    <row r="4327" spans="1:8" x14ac:dyDescent="0.35">
      <c r="A4327" t="s">
        <v>4373</v>
      </c>
      <c r="B4327" t="s">
        <v>51</v>
      </c>
      <c r="C4327" t="s">
        <v>4373</v>
      </c>
      <c r="D4327" t="s">
        <v>51</v>
      </c>
      <c r="E4327" t="s">
        <v>4373</v>
      </c>
      <c r="F4327" t="s">
        <v>51</v>
      </c>
      <c r="G4327" t="s">
        <v>4373</v>
      </c>
      <c r="H4327" t="s">
        <v>51</v>
      </c>
    </row>
    <row r="4328" spans="1:8" x14ac:dyDescent="0.35">
      <c r="A4328" t="s">
        <v>4374</v>
      </c>
      <c r="B4328" t="s">
        <v>44</v>
      </c>
      <c r="C4328" t="s">
        <v>4374</v>
      </c>
      <c r="D4328" t="s">
        <v>44</v>
      </c>
      <c r="E4328" t="s">
        <v>4374</v>
      </c>
      <c r="F4328" t="s">
        <v>44</v>
      </c>
      <c r="G4328" t="s">
        <v>4374</v>
      </c>
      <c r="H4328" t="s">
        <v>44</v>
      </c>
    </row>
    <row r="4329" spans="1:8" x14ac:dyDescent="0.35">
      <c r="A4329" t="s">
        <v>4375</v>
      </c>
      <c r="B4329" t="s">
        <v>51</v>
      </c>
      <c r="C4329" t="s">
        <v>4375</v>
      </c>
      <c r="D4329" t="s">
        <v>51</v>
      </c>
      <c r="E4329" t="s">
        <v>4375</v>
      </c>
      <c r="F4329" t="s">
        <v>51</v>
      </c>
      <c r="G4329" t="s">
        <v>4375</v>
      </c>
      <c r="H4329" t="s">
        <v>51</v>
      </c>
    </row>
    <row r="4330" spans="1:8" x14ac:dyDescent="0.35">
      <c r="A4330" t="s">
        <v>4376</v>
      </c>
      <c r="B4330" t="s">
        <v>44</v>
      </c>
      <c r="C4330" t="s">
        <v>4376</v>
      </c>
      <c r="D4330" t="s">
        <v>44</v>
      </c>
      <c r="E4330" t="s">
        <v>4376</v>
      </c>
      <c r="F4330" t="s">
        <v>44</v>
      </c>
      <c r="G4330" t="s">
        <v>4376</v>
      </c>
      <c r="H4330" t="s">
        <v>44</v>
      </c>
    </row>
    <row r="4331" spans="1:8" x14ac:dyDescent="0.35">
      <c r="A4331" t="s">
        <v>4377</v>
      </c>
      <c r="B4331" t="s">
        <v>53</v>
      </c>
      <c r="C4331" t="s">
        <v>4377</v>
      </c>
      <c r="D4331" t="s">
        <v>53</v>
      </c>
      <c r="E4331" t="s">
        <v>4377</v>
      </c>
      <c r="F4331" t="s">
        <v>53</v>
      </c>
      <c r="G4331" t="s">
        <v>4377</v>
      </c>
      <c r="H4331" t="s">
        <v>53</v>
      </c>
    </row>
    <row r="4332" spans="1:8" x14ac:dyDescent="0.35">
      <c r="A4332" t="s">
        <v>4378</v>
      </c>
      <c r="B4332" t="s">
        <v>51</v>
      </c>
      <c r="C4332" t="s">
        <v>4378</v>
      </c>
      <c r="D4332" t="s">
        <v>51</v>
      </c>
      <c r="E4332" t="s">
        <v>4378</v>
      </c>
      <c r="F4332" t="s">
        <v>51</v>
      </c>
      <c r="G4332" t="s">
        <v>4378</v>
      </c>
      <c r="H4332" t="s">
        <v>51</v>
      </c>
    </row>
    <row r="4333" spans="1:8" x14ac:dyDescent="0.35">
      <c r="A4333" t="s">
        <v>4379</v>
      </c>
      <c r="B4333" t="s">
        <v>51</v>
      </c>
      <c r="C4333" t="s">
        <v>4379</v>
      </c>
      <c r="D4333" t="s">
        <v>51</v>
      </c>
      <c r="E4333" t="s">
        <v>4379</v>
      </c>
      <c r="F4333" t="s">
        <v>51</v>
      </c>
      <c r="G4333" t="s">
        <v>4379</v>
      </c>
      <c r="H4333" t="s">
        <v>51</v>
      </c>
    </row>
    <row r="4334" spans="1:8" x14ac:dyDescent="0.35">
      <c r="A4334" t="s">
        <v>4380</v>
      </c>
      <c r="B4334" t="s">
        <v>47</v>
      </c>
      <c r="C4334" t="s">
        <v>4380</v>
      </c>
      <c r="D4334" t="s">
        <v>47</v>
      </c>
      <c r="E4334" t="s">
        <v>4380</v>
      </c>
      <c r="F4334" t="s">
        <v>47</v>
      </c>
      <c r="G4334" t="s">
        <v>4380</v>
      </c>
      <c r="H4334" t="s">
        <v>47</v>
      </c>
    </row>
    <row r="4335" spans="1:8" x14ac:dyDescent="0.35">
      <c r="A4335" t="s">
        <v>4381</v>
      </c>
      <c r="B4335" t="s">
        <v>51</v>
      </c>
      <c r="C4335" t="s">
        <v>4381</v>
      </c>
      <c r="D4335" t="s">
        <v>51</v>
      </c>
      <c r="E4335" t="s">
        <v>4381</v>
      </c>
      <c r="F4335" t="s">
        <v>51</v>
      </c>
      <c r="G4335" t="s">
        <v>4381</v>
      </c>
      <c r="H4335" t="s">
        <v>51</v>
      </c>
    </row>
    <row r="4336" spans="1:8" x14ac:dyDescent="0.35">
      <c r="A4336" t="s">
        <v>4382</v>
      </c>
      <c r="B4336" t="s">
        <v>44</v>
      </c>
      <c r="C4336" t="s">
        <v>4382</v>
      </c>
      <c r="D4336" t="s">
        <v>44</v>
      </c>
      <c r="E4336" t="s">
        <v>4382</v>
      </c>
      <c r="F4336" t="s">
        <v>44</v>
      </c>
      <c r="G4336" t="s">
        <v>4382</v>
      </c>
      <c r="H4336" t="s">
        <v>44</v>
      </c>
    </row>
    <row r="4337" spans="1:8" x14ac:dyDescent="0.35">
      <c r="A4337" t="s">
        <v>4383</v>
      </c>
      <c r="B4337" t="s">
        <v>44</v>
      </c>
      <c r="C4337" t="s">
        <v>4383</v>
      </c>
      <c r="D4337" t="s">
        <v>44</v>
      </c>
      <c r="E4337" t="s">
        <v>4383</v>
      </c>
      <c r="F4337" t="s">
        <v>44</v>
      </c>
      <c r="G4337" t="s">
        <v>4383</v>
      </c>
      <c r="H4337" t="s">
        <v>44</v>
      </c>
    </row>
    <row r="4338" spans="1:8" x14ac:dyDescent="0.35">
      <c r="A4338" t="s">
        <v>4384</v>
      </c>
      <c r="B4338" t="s">
        <v>44</v>
      </c>
      <c r="C4338" t="s">
        <v>4384</v>
      </c>
      <c r="D4338" t="s">
        <v>44</v>
      </c>
      <c r="E4338" t="s">
        <v>4384</v>
      </c>
      <c r="F4338" t="s">
        <v>44</v>
      </c>
      <c r="G4338" t="s">
        <v>4384</v>
      </c>
      <c r="H4338" t="s">
        <v>44</v>
      </c>
    </row>
    <row r="4339" spans="1:8" x14ac:dyDescent="0.35">
      <c r="A4339" t="s">
        <v>4385</v>
      </c>
      <c r="B4339" t="s">
        <v>51</v>
      </c>
      <c r="C4339" t="s">
        <v>4385</v>
      </c>
      <c r="D4339" t="s">
        <v>51</v>
      </c>
      <c r="E4339" t="s">
        <v>4385</v>
      </c>
      <c r="F4339" t="s">
        <v>51</v>
      </c>
      <c r="G4339" t="s">
        <v>4385</v>
      </c>
      <c r="H4339" t="s">
        <v>51</v>
      </c>
    </row>
    <row r="4340" spans="1:8" x14ac:dyDescent="0.35">
      <c r="A4340" t="s">
        <v>4386</v>
      </c>
      <c r="B4340" t="s">
        <v>51</v>
      </c>
      <c r="C4340" t="s">
        <v>4386</v>
      </c>
      <c r="D4340" t="s">
        <v>51</v>
      </c>
      <c r="E4340" t="s">
        <v>4386</v>
      </c>
      <c r="F4340" t="s">
        <v>51</v>
      </c>
      <c r="G4340" t="s">
        <v>4386</v>
      </c>
      <c r="H4340" t="s">
        <v>51</v>
      </c>
    </row>
    <row r="4341" spans="1:8" x14ac:dyDescent="0.35">
      <c r="A4341" t="s">
        <v>4387</v>
      </c>
      <c r="B4341" t="s">
        <v>47</v>
      </c>
      <c r="C4341" t="s">
        <v>4387</v>
      </c>
      <c r="D4341" t="s">
        <v>47</v>
      </c>
      <c r="E4341" t="s">
        <v>4387</v>
      </c>
      <c r="F4341" t="s">
        <v>47</v>
      </c>
      <c r="G4341" t="s">
        <v>4387</v>
      </c>
      <c r="H4341" t="s">
        <v>47</v>
      </c>
    </row>
    <row r="4342" spans="1:8" x14ac:dyDescent="0.35">
      <c r="A4342" t="s">
        <v>4388</v>
      </c>
      <c r="B4342" t="s">
        <v>47</v>
      </c>
      <c r="C4342" t="s">
        <v>4388</v>
      </c>
      <c r="D4342" t="s">
        <v>47</v>
      </c>
      <c r="E4342" t="s">
        <v>4388</v>
      </c>
      <c r="F4342" t="s">
        <v>47</v>
      </c>
      <c r="G4342" t="s">
        <v>4388</v>
      </c>
      <c r="H4342" t="s">
        <v>47</v>
      </c>
    </row>
    <row r="4343" spans="1:8" x14ac:dyDescent="0.35">
      <c r="A4343" t="s">
        <v>4389</v>
      </c>
      <c r="B4343" t="s">
        <v>44</v>
      </c>
      <c r="C4343" t="s">
        <v>4389</v>
      </c>
      <c r="D4343" t="s">
        <v>44</v>
      </c>
      <c r="E4343" t="s">
        <v>4389</v>
      </c>
      <c r="F4343" t="s">
        <v>44</v>
      </c>
      <c r="G4343" t="s">
        <v>4389</v>
      </c>
      <c r="H4343" t="s">
        <v>44</v>
      </c>
    </row>
    <row r="4344" spans="1:8" x14ac:dyDescent="0.35">
      <c r="A4344" t="s">
        <v>4390</v>
      </c>
      <c r="B4344" t="s">
        <v>44</v>
      </c>
      <c r="C4344" t="s">
        <v>4390</v>
      </c>
      <c r="D4344" t="s">
        <v>44</v>
      </c>
      <c r="E4344" t="s">
        <v>4390</v>
      </c>
      <c r="F4344" t="s">
        <v>44</v>
      </c>
      <c r="G4344" t="s">
        <v>4390</v>
      </c>
      <c r="H4344" t="s">
        <v>44</v>
      </c>
    </row>
    <row r="4345" spans="1:8" x14ac:dyDescent="0.35">
      <c r="A4345" t="s">
        <v>4391</v>
      </c>
      <c r="B4345" t="s">
        <v>44</v>
      </c>
      <c r="C4345" t="s">
        <v>4391</v>
      </c>
      <c r="D4345" t="s">
        <v>44</v>
      </c>
      <c r="E4345" t="s">
        <v>4391</v>
      </c>
      <c r="F4345" t="s">
        <v>44</v>
      </c>
      <c r="G4345" t="s">
        <v>4391</v>
      </c>
      <c r="H4345" t="s">
        <v>44</v>
      </c>
    </row>
    <row r="4346" spans="1:8" x14ac:dyDescent="0.35">
      <c r="A4346" t="s">
        <v>4392</v>
      </c>
      <c r="B4346" t="s">
        <v>51</v>
      </c>
      <c r="C4346" t="s">
        <v>4392</v>
      </c>
      <c r="D4346" t="s">
        <v>51</v>
      </c>
      <c r="E4346" t="s">
        <v>4392</v>
      </c>
      <c r="F4346" t="s">
        <v>51</v>
      </c>
      <c r="G4346" t="s">
        <v>4392</v>
      </c>
      <c r="H4346" t="s">
        <v>51</v>
      </c>
    </row>
    <row r="4347" spans="1:8" x14ac:dyDescent="0.35">
      <c r="A4347" t="s">
        <v>4393</v>
      </c>
      <c r="B4347" t="s">
        <v>51</v>
      </c>
      <c r="C4347" t="s">
        <v>4393</v>
      </c>
      <c r="D4347" t="s">
        <v>51</v>
      </c>
      <c r="E4347" t="s">
        <v>4393</v>
      </c>
      <c r="F4347" t="s">
        <v>51</v>
      </c>
      <c r="G4347" t="s">
        <v>4393</v>
      </c>
      <c r="H4347" t="s">
        <v>51</v>
      </c>
    </row>
    <row r="4348" spans="1:8" x14ac:dyDescent="0.35">
      <c r="A4348" t="s">
        <v>4394</v>
      </c>
      <c r="B4348" t="s">
        <v>51</v>
      </c>
      <c r="C4348" t="s">
        <v>4394</v>
      </c>
      <c r="D4348" t="s">
        <v>51</v>
      </c>
      <c r="E4348" t="s">
        <v>4394</v>
      </c>
      <c r="F4348" t="s">
        <v>51</v>
      </c>
      <c r="G4348" t="s">
        <v>4394</v>
      </c>
      <c r="H4348" t="s">
        <v>51</v>
      </c>
    </row>
    <row r="4349" spans="1:8" x14ac:dyDescent="0.35">
      <c r="A4349" t="s">
        <v>4395</v>
      </c>
      <c r="B4349" t="s">
        <v>51</v>
      </c>
      <c r="C4349" t="s">
        <v>4395</v>
      </c>
      <c r="D4349" t="s">
        <v>51</v>
      </c>
      <c r="E4349" t="s">
        <v>4395</v>
      </c>
      <c r="F4349" t="s">
        <v>51</v>
      </c>
      <c r="G4349" t="s">
        <v>4395</v>
      </c>
      <c r="H4349" t="s">
        <v>51</v>
      </c>
    </row>
    <row r="4350" spans="1:8" x14ac:dyDescent="0.35">
      <c r="A4350" t="s">
        <v>4396</v>
      </c>
      <c r="B4350" t="s">
        <v>51</v>
      </c>
      <c r="C4350" t="s">
        <v>4396</v>
      </c>
      <c r="D4350" t="s">
        <v>51</v>
      </c>
      <c r="E4350" t="s">
        <v>4396</v>
      </c>
      <c r="F4350" t="s">
        <v>51</v>
      </c>
      <c r="G4350" t="s">
        <v>4396</v>
      </c>
      <c r="H4350" t="s">
        <v>51</v>
      </c>
    </row>
    <row r="4351" spans="1:8" x14ac:dyDescent="0.35">
      <c r="A4351" t="s">
        <v>4397</v>
      </c>
      <c r="B4351" t="s">
        <v>44</v>
      </c>
      <c r="C4351" t="s">
        <v>4397</v>
      </c>
      <c r="D4351" t="s">
        <v>44</v>
      </c>
      <c r="E4351" t="s">
        <v>4397</v>
      </c>
      <c r="F4351" t="s">
        <v>44</v>
      </c>
      <c r="G4351" t="s">
        <v>4397</v>
      </c>
      <c r="H4351" t="s">
        <v>44</v>
      </c>
    </row>
    <row r="4352" spans="1:8" x14ac:dyDescent="0.35">
      <c r="A4352" t="s">
        <v>4398</v>
      </c>
      <c r="B4352" t="s">
        <v>44</v>
      </c>
      <c r="C4352" t="s">
        <v>4398</v>
      </c>
      <c r="D4352" t="s">
        <v>44</v>
      </c>
      <c r="E4352" t="s">
        <v>4398</v>
      </c>
      <c r="F4352" t="s">
        <v>44</v>
      </c>
      <c r="G4352" t="s">
        <v>4398</v>
      </c>
      <c r="H4352" t="s">
        <v>44</v>
      </c>
    </row>
    <row r="4353" spans="1:8" x14ac:dyDescent="0.35">
      <c r="A4353" t="s">
        <v>4399</v>
      </c>
      <c r="B4353" t="s">
        <v>51</v>
      </c>
      <c r="C4353" t="s">
        <v>4399</v>
      </c>
      <c r="D4353" t="s">
        <v>51</v>
      </c>
      <c r="E4353" t="s">
        <v>4399</v>
      </c>
      <c r="F4353" t="s">
        <v>51</v>
      </c>
      <c r="G4353" t="s">
        <v>4399</v>
      </c>
      <c r="H4353" t="s">
        <v>51</v>
      </c>
    </row>
    <row r="4354" spans="1:8" x14ac:dyDescent="0.35">
      <c r="A4354" t="s">
        <v>4400</v>
      </c>
      <c r="B4354" t="s">
        <v>44</v>
      </c>
      <c r="C4354" t="s">
        <v>4400</v>
      </c>
      <c r="D4354" t="s">
        <v>44</v>
      </c>
      <c r="E4354" t="s">
        <v>4400</v>
      </c>
      <c r="F4354" t="s">
        <v>44</v>
      </c>
      <c r="G4354" t="s">
        <v>4400</v>
      </c>
      <c r="H4354" t="s">
        <v>44</v>
      </c>
    </row>
    <row r="4355" spans="1:8" x14ac:dyDescent="0.35">
      <c r="A4355" t="s">
        <v>4401</v>
      </c>
      <c r="B4355" t="s">
        <v>44</v>
      </c>
      <c r="C4355" t="s">
        <v>4401</v>
      </c>
      <c r="D4355" t="s">
        <v>44</v>
      </c>
      <c r="E4355" t="s">
        <v>4401</v>
      </c>
      <c r="F4355" t="s">
        <v>44</v>
      </c>
      <c r="G4355" t="s">
        <v>4401</v>
      </c>
      <c r="H4355" t="s">
        <v>44</v>
      </c>
    </row>
    <row r="4356" spans="1:8" x14ac:dyDescent="0.35">
      <c r="A4356" t="s">
        <v>4402</v>
      </c>
      <c r="B4356" t="s">
        <v>44</v>
      </c>
      <c r="C4356" t="s">
        <v>4402</v>
      </c>
      <c r="D4356" t="s">
        <v>44</v>
      </c>
      <c r="E4356" t="s">
        <v>4402</v>
      </c>
      <c r="F4356" t="s">
        <v>44</v>
      </c>
      <c r="G4356" t="s">
        <v>4402</v>
      </c>
      <c r="H4356" t="s">
        <v>44</v>
      </c>
    </row>
    <row r="4357" spans="1:8" x14ac:dyDescent="0.35">
      <c r="A4357" t="s">
        <v>4403</v>
      </c>
      <c r="B4357" t="s">
        <v>47</v>
      </c>
      <c r="C4357" t="s">
        <v>4403</v>
      </c>
      <c r="D4357" t="s">
        <v>47</v>
      </c>
      <c r="E4357" t="s">
        <v>4403</v>
      </c>
      <c r="F4357" t="s">
        <v>47</v>
      </c>
      <c r="G4357" t="s">
        <v>4403</v>
      </c>
      <c r="H4357" t="s">
        <v>47</v>
      </c>
    </row>
    <row r="4358" spans="1:8" x14ac:dyDescent="0.35">
      <c r="A4358" t="s">
        <v>4404</v>
      </c>
      <c r="B4358" t="s">
        <v>44</v>
      </c>
      <c r="C4358" t="s">
        <v>4404</v>
      </c>
      <c r="D4358" t="s">
        <v>44</v>
      </c>
      <c r="E4358" t="s">
        <v>4404</v>
      </c>
      <c r="F4358" t="s">
        <v>44</v>
      </c>
      <c r="G4358" t="s">
        <v>4404</v>
      </c>
      <c r="H4358" t="s">
        <v>44</v>
      </c>
    </row>
    <row r="4359" spans="1:8" x14ac:dyDescent="0.35">
      <c r="A4359" t="s">
        <v>4405</v>
      </c>
      <c r="B4359" t="s">
        <v>53</v>
      </c>
      <c r="C4359" t="s">
        <v>4405</v>
      </c>
      <c r="D4359" t="s">
        <v>53</v>
      </c>
      <c r="E4359" t="s">
        <v>4405</v>
      </c>
      <c r="F4359" t="s">
        <v>53</v>
      </c>
      <c r="G4359" t="s">
        <v>4405</v>
      </c>
      <c r="H4359" t="s">
        <v>53</v>
      </c>
    </row>
    <row r="4360" spans="1:8" x14ac:dyDescent="0.35">
      <c r="A4360" t="s">
        <v>4406</v>
      </c>
      <c r="B4360" t="s">
        <v>51</v>
      </c>
      <c r="C4360" t="s">
        <v>4406</v>
      </c>
      <c r="D4360" t="s">
        <v>51</v>
      </c>
      <c r="E4360" t="s">
        <v>4406</v>
      </c>
      <c r="F4360" t="s">
        <v>51</v>
      </c>
      <c r="G4360" t="s">
        <v>4406</v>
      </c>
      <c r="H4360" t="s">
        <v>51</v>
      </c>
    </row>
    <row r="4361" spans="1:8" x14ac:dyDescent="0.35">
      <c r="A4361" t="s">
        <v>4407</v>
      </c>
      <c r="B4361" t="s">
        <v>51</v>
      </c>
      <c r="C4361" t="s">
        <v>4407</v>
      </c>
      <c r="D4361" t="s">
        <v>51</v>
      </c>
      <c r="E4361" t="s">
        <v>4407</v>
      </c>
      <c r="F4361" t="s">
        <v>51</v>
      </c>
      <c r="G4361" t="s">
        <v>4407</v>
      </c>
      <c r="H4361" t="s">
        <v>51</v>
      </c>
    </row>
    <row r="4362" spans="1:8" x14ac:dyDescent="0.35">
      <c r="A4362" t="s">
        <v>4408</v>
      </c>
      <c r="B4362" t="s">
        <v>44</v>
      </c>
      <c r="C4362" t="s">
        <v>4408</v>
      </c>
      <c r="D4362" t="s">
        <v>44</v>
      </c>
      <c r="E4362" t="s">
        <v>4408</v>
      </c>
      <c r="F4362" t="s">
        <v>44</v>
      </c>
      <c r="G4362" t="s">
        <v>4408</v>
      </c>
      <c r="H4362" t="s">
        <v>44</v>
      </c>
    </row>
    <row r="4363" spans="1:8" x14ac:dyDescent="0.35">
      <c r="A4363" t="s">
        <v>4409</v>
      </c>
      <c r="B4363" t="s">
        <v>44</v>
      </c>
      <c r="C4363" t="s">
        <v>4409</v>
      </c>
      <c r="D4363" t="s">
        <v>44</v>
      </c>
      <c r="E4363" t="s">
        <v>4409</v>
      </c>
      <c r="F4363" t="s">
        <v>44</v>
      </c>
      <c r="G4363" t="s">
        <v>4409</v>
      </c>
      <c r="H4363" t="s">
        <v>44</v>
      </c>
    </row>
    <row r="4364" spans="1:8" x14ac:dyDescent="0.35">
      <c r="A4364" t="s">
        <v>4410</v>
      </c>
      <c r="B4364" t="s">
        <v>51</v>
      </c>
      <c r="C4364" t="s">
        <v>4410</v>
      </c>
      <c r="D4364" t="s">
        <v>51</v>
      </c>
      <c r="E4364" t="s">
        <v>4410</v>
      </c>
      <c r="F4364" t="s">
        <v>51</v>
      </c>
      <c r="G4364" t="s">
        <v>4410</v>
      </c>
      <c r="H4364" t="s">
        <v>51</v>
      </c>
    </row>
    <row r="4365" spans="1:8" x14ac:dyDescent="0.35">
      <c r="A4365" t="s">
        <v>4411</v>
      </c>
      <c r="B4365" t="s">
        <v>44</v>
      </c>
      <c r="C4365" t="s">
        <v>4411</v>
      </c>
      <c r="D4365" t="s">
        <v>44</v>
      </c>
      <c r="E4365" t="s">
        <v>4411</v>
      </c>
      <c r="F4365" t="s">
        <v>44</v>
      </c>
      <c r="G4365" t="s">
        <v>4411</v>
      </c>
      <c r="H4365" t="s">
        <v>44</v>
      </c>
    </row>
    <row r="4366" spans="1:8" x14ac:dyDescent="0.35">
      <c r="A4366" t="s">
        <v>4412</v>
      </c>
      <c r="B4366" t="s">
        <v>44</v>
      </c>
      <c r="C4366" t="s">
        <v>4412</v>
      </c>
      <c r="D4366" t="s">
        <v>44</v>
      </c>
      <c r="E4366" t="s">
        <v>4412</v>
      </c>
      <c r="F4366" t="s">
        <v>44</v>
      </c>
      <c r="G4366" t="s">
        <v>4412</v>
      </c>
      <c r="H4366" t="s">
        <v>44</v>
      </c>
    </row>
    <row r="4367" spans="1:8" x14ac:dyDescent="0.35">
      <c r="A4367" t="s">
        <v>4413</v>
      </c>
      <c r="B4367" t="s">
        <v>51</v>
      </c>
      <c r="C4367" t="s">
        <v>4413</v>
      </c>
      <c r="D4367" t="s">
        <v>51</v>
      </c>
      <c r="E4367" t="s">
        <v>4413</v>
      </c>
      <c r="F4367" t="s">
        <v>51</v>
      </c>
      <c r="G4367" t="s">
        <v>4413</v>
      </c>
      <c r="H4367" t="s">
        <v>51</v>
      </c>
    </row>
    <row r="4368" spans="1:8" x14ac:dyDescent="0.35">
      <c r="A4368" t="s">
        <v>4414</v>
      </c>
      <c r="B4368" t="s">
        <v>53</v>
      </c>
      <c r="C4368" t="s">
        <v>4414</v>
      </c>
      <c r="D4368" t="s">
        <v>53</v>
      </c>
      <c r="E4368" t="s">
        <v>4414</v>
      </c>
      <c r="F4368" t="s">
        <v>53</v>
      </c>
      <c r="G4368" t="s">
        <v>4414</v>
      </c>
      <c r="H4368" t="s">
        <v>53</v>
      </c>
    </row>
    <row r="4369" spans="1:8" x14ac:dyDescent="0.35">
      <c r="A4369" t="s">
        <v>4415</v>
      </c>
      <c r="B4369" t="s">
        <v>47</v>
      </c>
      <c r="C4369" t="s">
        <v>4415</v>
      </c>
      <c r="D4369" t="s">
        <v>47</v>
      </c>
      <c r="E4369" t="s">
        <v>4415</v>
      </c>
      <c r="F4369" t="s">
        <v>47</v>
      </c>
      <c r="G4369" t="s">
        <v>4415</v>
      </c>
      <c r="H4369" t="s">
        <v>47</v>
      </c>
    </row>
    <row r="4370" spans="1:8" x14ac:dyDescent="0.35">
      <c r="A4370" t="s">
        <v>4416</v>
      </c>
      <c r="B4370" t="s">
        <v>51</v>
      </c>
      <c r="C4370" t="s">
        <v>4416</v>
      </c>
      <c r="D4370" t="s">
        <v>51</v>
      </c>
      <c r="E4370" t="s">
        <v>4416</v>
      </c>
      <c r="F4370" t="s">
        <v>51</v>
      </c>
      <c r="G4370" t="s">
        <v>4416</v>
      </c>
      <c r="H4370" t="s">
        <v>51</v>
      </c>
    </row>
    <row r="4371" spans="1:8" x14ac:dyDescent="0.35">
      <c r="A4371" t="s">
        <v>4417</v>
      </c>
      <c r="B4371" t="s">
        <v>51</v>
      </c>
      <c r="C4371" t="s">
        <v>4417</v>
      </c>
      <c r="D4371" t="s">
        <v>51</v>
      </c>
      <c r="E4371" t="s">
        <v>4417</v>
      </c>
      <c r="F4371" t="s">
        <v>51</v>
      </c>
      <c r="G4371" t="s">
        <v>4417</v>
      </c>
      <c r="H4371" t="s">
        <v>51</v>
      </c>
    </row>
    <row r="4372" spans="1:8" x14ac:dyDescent="0.35">
      <c r="A4372" t="s">
        <v>4418</v>
      </c>
      <c r="B4372" t="s">
        <v>51</v>
      </c>
      <c r="C4372" t="s">
        <v>4418</v>
      </c>
      <c r="D4372" t="s">
        <v>51</v>
      </c>
      <c r="E4372" t="s">
        <v>4418</v>
      </c>
      <c r="F4372" t="s">
        <v>51</v>
      </c>
      <c r="G4372" t="s">
        <v>4418</v>
      </c>
      <c r="H4372" t="s">
        <v>51</v>
      </c>
    </row>
    <row r="4373" spans="1:8" x14ac:dyDescent="0.35">
      <c r="A4373" t="s">
        <v>4419</v>
      </c>
      <c r="B4373" t="s">
        <v>44</v>
      </c>
      <c r="C4373" t="s">
        <v>4419</v>
      </c>
      <c r="D4373" t="s">
        <v>44</v>
      </c>
      <c r="E4373" t="s">
        <v>4419</v>
      </c>
      <c r="F4373" t="s">
        <v>44</v>
      </c>
      <c r="G4373" t="s">
        <v>4419</v>
      </c>
      <c r="H4373" t="s">
        <v>44</v>
      </c>
    </row>
    <row r="4374" spans="1:8" x14ac:dyDescent="0.35">
      <c r="A4374" t="s">
        <v>4420</v>
      </c>
      <c r="B4374" t="s">
        <v>47</v>
      </c>
      <c r="C4374" t="s">
        <v>4420</v>
      </c>
      <c r="D4374" t="s">
        <v>47</v>
      </c>
      <c r="E4374" t="s">
        <v>4420</v>
      </c>
      <c r="F4374" t="s">
        <v>47</v>
      </c>
      <c r="G4374" t="s">
        <v>4420</v>
      </c>
      <c r="H4374" t="s">
        <v>47</v>
      </c>
    </row>
    <row r="4375" spans="1:8" x14ac:dyDescent="0.35">
      <c r="A4375" t="s">
        <v>4421</v>
      </c>
      <c r="B4375" t="s">
        <v>53</v>
      </c>
      <c r="C4375" t="s">
        <v>4421</v>
      </c>
      <c r="D4375" t="s">
        <v>53</v>
      </c>
      <c r="E4375" t="s">
        <v>4421</v>
      </c>
      <c r="F4375" t="s">
        <v>53</v>
      </c>
      <c r="G4375" t="s">
        <v>4421</v>
      </c>
      <c r="H4375" t="s">
        <v>53</v>
      </c>
    </row>
    <row r="4376" spans="1:8" x14ac:dyDescent="0.35">
      <c r="A4376" t="s">
        <v>4422</v>
      </c>
      <c r="B4376" t="s">
        <v>51</v>
      </c>
      <c r="C4376" t="s">
        <v>4422</v>
      </c>
      <c r="D4376" t="s">
        <v>51</v>
      </c>
      <c r="E4376" t="s">
        <v>4422</v>
      </c>
      <c r="F4376" t="s">
        <v>51</v>
      </c>
      <c r="G4376" t="s">
        <v>4422</v>
      </c>
      <c r="H4376" t="s">
        <v>51</v>
      </c>
    </row>
    <row r="4377" spans="1:8" x14ac:dyDescent="0.35">
      <c r="A4377" t="s">
        <v>4423</v>
      </c>
      <c r="B4377" t="s">
        <v>44</v>
      </c>
      <c r="C4377" t="s">
        <v>4423</v>
      </c>
      <c r="D4377" t="s">
        <v>44</v>
      </c>
      <c r="E4377" t="s">
        <v>4423</v>
      </c>
      <c r="F4377" t="s">
        <v>44</v>
      </c>
      <c r="G4377" t="s">
        <v>4423</v>
      </c>
      <c r="H4377" t="s">
        <v>44</v>
      </c>
    </row>
    <row r="4378" spans="1:8" x14ac:dyDescent="0.35">
      <c r="A4378" t="s">
        <v>4424</v>
      </c>
      <c r="B4378" t="s">
        <v>51</v>
      </c>
      <c r="C4378" t="s">
        <v>4424</v>
      </c>
      <c r="D4378" t="s">
        <v>51</v>
      </c>
      <c r="E4378" t="s">
        <v>4424</v>
      </c>
      <c r="F4378" t="s">
        <v>51</v>
      </c>
      <c r="G4378" t="s">
        <v>4424</v>
      </c>
      <c r="H4378" t="s">
        <v>51</v>
      </c>
    </row>
    <row r="4379" spans="1:8" x14ac:dyDescent="0.35">
      <c r="A4379" t="s">
        <v>4425</v>
      </c>
      <c r="B4379" t="s">
        <v>47</v>
      </c>
      <c r="C4379" t="s">
        <v>4425</v>
      </c>
      <c r="D4379" t="s">
        <v>47</v>
      </c>
      <c r="E4379" t="s">
        <v>4425</v>
      </c>
      <c r="F4379" t="s">
        <v>47</v>
      </c>
      <c r="G4379" t="s">
        <v>4425</v>
      </c>
      <c r="H4379" t="s">
        <v>47</v>
      </c>
    </row>
    <row r="4380" spans="1:8" x14ac:dyDescent="0.35">
      <c r="A4380" t="s">
        <v>4426</v>
      </c>
      <c r="B4380" t="s">
        <v>51</v>
      </c>
      <c r="C4380" t="s">
        <v>4426</v>
      </c>
      <c r="D4380" t="s">
        <v>51</v>
      </c>
      <c r="E4380" t="s">
        <v>4426</v>
      </c>
      <c r="F4380" t="s">
        <v>51</v>
      </c>
      <c r="G4380" t="s">
        <v>4426</v>
      </c>
      <c r="H4380" t="s">
        <v>51</v>
      </c>
    </row>
    <row r="4381" spans="1:8" x14ac:dyDescent="0.35">
      <c r="A4381" t="s">
        <v>4427</v>
      </c>
      <c r="B4381" t="s">
        <v>44</v>
      </c>
      <c r="C4381" t="s">
        <v>4427</v>
      </c>
      <c r="D4381" t="s">
        <v>44</v>
      </c>
      <c r="E4381" t="s">
        <v>4427</v>
      </c>
      <c r="F4381" t="s">
        <v>44</v>
      </c>
      <c r="G4381" t="s">
        <v>4427</v>
      </c>
      <c r="H4381" t="s">
        <v>44</v>
      </c>
    </row>
    <row r="4382" spans="1:8" x14ac:dyDescent="0.35">
      <c r="A4382" t="s">
        <v>4428</v>
      </c>
      <c r="B4382" t="s">
        <v>44</v>
      </c>
      <c r="C4382" t="s">
        <v>4428</v>
      </c>
      <c r="D4382" t="s">
        <v>44</v>
      </c>
      <c r="E4382" t="s">
        <v>4428</v>
      </c>
      <c r="F4382" t="s">
        <v>44</v>
      </c>
      <c r="G4382" t="s">
        <v>4428</v>
      </c>
      <c r="H4382" t="s">
        <v>44</v>
      </c>
    </row>
    <row r="4383" spans="1:8" x14ac:dyDescent="0.35">
      <c r="A4383" t="s">
        <v>4429</v>
      </c>
      <c r="B4383" t="s">
        <v>44</v>
      </c>
      <c r="C4383" t="s">
        <v>4429</v>
      </c>
      <c r="D4383" t="s">
        <v>44</v>
      </c>
      <c r="E4383" t="s">
        <v>4429</v>
      </c>
      <c r="F4383" t="s">
        <v>44</v>
      </c>
      <c r="G4383" t="s">
        <v>4429</v>
      </c>
      <c r="H4383" t="s">
        <v>44</v>
      </c>
    </row>
    <row r="4384" spans="1:8" x14ac:dyDescent="0.35">
      <c r="A4384" t="s">
        <v>4430</v>
      </c>
      <c r="B4384" t="s">
        <v>51</v>
      </c>
      <c r="C4384" t="s">
        <v>4430</v>
      </c>
      <c r="D4384" t="s">
        <v>51</v>
      </c>
      <c r="E4384" t="s">
        <v>4430</v>
      </c>
      <c r="F4384" t="s">
        <v>51</v>
      </c>
      <c r="G4384" t="s">
        <v>4430</v>
      </c>
      <c r="H4384" t="s">
        <v>51</v>
      </c>
    </row>
    <row r="4385" spans="1:8" x14ac:dyDescent="0.35">
      <c r="A4385" t="s">
        <v>4431</v>
      </c>
      <c r="B4385" t="s">
        <v>51</v>
      </c>
      <c r="C4385" t="s">
        <v>4431</v>
      </c>
      <c r="D4385" t="s">
        <v>51</v>
      </c>
      <c r="E4385" t="s">
        <v>4431</v>
      </c>
      <c r="F4385" t="s">
        <v>51</v>
      </c>
      <c r="G4385" t="s">
        <v>4431</v>
      </c>
      <c r="H4385" t="s">
        <v>51</v>
      </c>
    </row>
    <row r="4386" spans="1:8" x14ac:dyDescent="0.35">
      <c r="A4386" t="s">
        <v>4432</v>
      </c>
      <c r="B4386" t="s">
        <v>44</v>
      </c>
      <c r="C4386" t="s">
        <v>4432</v>
      </c>
      <c r="D4386" t="s">
        <v>44</v>
      </c>
      <c r="E4386" t="s">
        <v>4432</v>
      </c>
      <c r="F4386" t="s">
        <v>44</v>
      </c>
      <c r="G4386" t="s">
        <v>4432</v>
      </c>
      <c r="H4386" t="s">
        <v>44</v>
      </c>
    </row>
    <row r="4387" spans="1:8" x14ac:dyDescent="0.35">
      <c r="A4387" t="s">
        <v>4433</v>
      </c>
      <c r="B4387" t="s">
        <v>44</v>
      </c>
      <c r="C4387" t="s">
        <v>4433</v>
      </c>
      <c r="D4387" t="s">
        <v>44</v>
      </c>
      <c r="E4387" t="s">
        <v>4433</v>
      </c>
      <c r="F4387" t="s">
        <v>44</v>
      </c>
      <c r="G4387" t="s">
        <v>4433</v>
      </c>
      <c r="H4387" t="s">
        <v>44</v>
      </c>
    </row>
    <row r="4388" spans="1:8" x14ac:dyDescent="0.35">
      <c r="A4388" t="s">
        <v>4434</v>
      </c>
      <c r="B4388" t="s">
        <v>51</v>
      </c>
      <c r="C4388" t="s">
        <v>4434</v>
      </c>
      <c r="D4388" t="s">
        <v>51</v>
      </c>
      <c r="E4388" t="s">
        <v>4434</v>
      </c>
      <c r="F4388" t="s">
        <v>51</v>
      </c>
      <c r="G4388" t="s">
        <v>4434</v>
      </c>
      <c r="H4388" t="s">
        <v>51</v>
      </c>
    </row>
    <row r="4389" spans="1:8" x14ac:dyDescent="0.35">
      <c r="A4389" t="s">
        <v>4435</v>
      </c>
      <c r="B4389" t="s">
        <v>51</v>
      </c>
      <c r="C4389" t="s">
        <v>4435</v>
      </c>
      <c r="D4389" t="s">
        <v>51</v>
      </c>
      <c r="E4389" t="s">
        <v>4435</v>
      </c>
      <c r="F4389" t="s">
        <v>51</v>
      </c>
      <c r="G4389" t="s">
        <v>4435</v>
      </c>
      <c r="H4389" t="s">
        <v>51</v>
      </c>
    </row>
    <row r="4390" spans="1:8" x14ac:dyDescent="0.35">
      <c r="A4390" t="s">
        <v>4436</v>
      </c>
      <c r="B4390" t="s">
        <v>47</v>
      </c>
      <c r="C4390" t="s">
        <v>4436</v>
      </c>
      <c r="D4390" t="s">
        <v>47</v>
      </c>
      <c r="E4390" t="s">
        <v>4436</v>
      </c>
      <c r="F4390" t="s">
        <v>47</v>
      </c>
      <c r="G4390" t="s">
        <v>4436</v>
      </c>
      <c r="H4390" t="s">
        <v>47</v>
      </c>
    </row>
    <row r="4391" spans="1:8" x14ac:dyDescent="0.35">
      <c r="A4391" t="s">
        <v>4437</v>
      </c>
      <c r="B4391" t="s">
        <v>47</v>
      </c>
      <c r="C4391" t="s">
        <v>4437</v>
      </c>
      <c r="D4391" t="s">
        <v>47</v>
      </c>
      <c r="E4391" t="s">
        <v>4437</v>
      </c>
      <c r="F4391" t="s">
        <v>47</v>
      </c>
      <c r="G4391" t="s">
        <v>4437</v>
      </c>
      <c r="H4391" t="s">
        <v>47</v>
      </c>
    </row>
    <row r="4392" spans="1:8" x14ac:dyDescent="0.35">
      <c r="A4392" t="s">
        <v>4438</v>
      </c>
      <c r="B4392" t="s">
        <v>44</v>
      </c>
      <c r="C4392" t="s">
        <v>4438</v>
      </c>
      <c r="D4392" t="s">
        <v>44</v>
      </c>
      <c r="E4392" t="s">
        <v>4438</v>
      </c>
      <c r="F4392" t="s">
        <v>44</v>
      </c>
      <c r="G4392" t="s">
        <v>4438</v>
      </c>
      <c r="H4392" t="s">
        <v>44</v>
      </c>
    </row>
    <row r="4393" spans="1:8" x14ac:dyDescent="0.35">
      <c r="A4393" t="s">
        <v>4439</v>
      </c>
      <c r="B4393" t="s">
        <v>44</v>
      </c>
      <c r="C4393" t="s">
        <v>4439</v>
      </c>
      <c r="D4393" t="s">
        <v>44</v>
      </c>
      <c r="E4393" t="s">
        <v>4439</v>
      </c>
      <c r="F4393" t="s">
        <v>44</v>
      </c>
      <c r="G4393" t="s">
        <v>4439</v>
      </c>
      <c r="H4393" t="s">
        <v>44</v>
      </c>
    </row>
    <row r="4394" spans="1:8" x14ac:dyDescent="0.35">
      <c r="A4394" t="s">
        <v>4440</v>
      </c>
      <c r="B4394" t="s">
        <v>47</v>
      </c>
      <c r="C4394" t="s">
        <v>4440</v>
      </c>
      <c r="D4394" t="s">
        <v>47</v>
      </c>
      <c r="E4394" t="s">
        <v>4440</v>
      </c>
      <c r="F4394" t="s">
        <v>47</v>
      </c>
      <c r="G4394" t="s">
        <v>4440</v>
      </c>
      <c r="H4394" t="s">
        <v>47</v>
      </c>
    </row>
    <row r="4395" spans="1:8" x14ac:dyDescent="0.35">
      <c r="A4395" t="s">
        <v>4441</v>
      </c>
      <c r="B4395" t="s">
        <v>44</v>
      </c>
      <c r="C4395" t="s">
        <v>4441</v>
      </c>
      <c r="D4395" t="s">
        <v>44</v>
      </c>
      <c r="E4395" t="s">
        <v>4441</v>
      </c>
      <c r="F4395" t="s">
        <v>44</v>
      </c>
      <c r="G4395" t="s">
        <v>4441</v>
      </c>
      <c r="H4395" t="s">
        <v>44</v>
      </c>
    </row>
    <row r="4396" spans="1:8" x14ac:dyDescent="0.35">
      <c r="A4396" t="s">
        <v>4442</v>
      </c>
      <c r="B4396" t="s">
        <v>44</v>
      </c>
      <c r="C4396" t="s">
        <v>4442</v>
      </c>
      <c r="D4396" t="s">
        <v>44</v>
      </c>
      <c r="E4396" t="s">
        <v>4442</v>
      </c>
      <c r="F4396" t="s">
        <v>44</v>
      </c>
      <c r="G4396" t="s">
        <v>4442</v>
      </c>
      <c r="H4396" t="s">
        <v>44</v>
      </c>
    </row>
    <row r="4397" spans="1:8" x14ac:dyDescent="0.35">
      <c r="A4397" t="s">
        <v>4443</v>
      </c>
      <c r="B4397" t="s">
        <v>51</v>
      </c>
      <c r="C4397" t="s">
        <v>4443</v>
      </c>
      <c r="D4397" t="s">
        <v>51</v>
      </c>
      <c r="E4397" t="s">
        <v>4443</v>
      </c>
      <c r="F4397" t="s">
        <v>51</v>
      </c>
      <c r="G4397" t="s">
        <v>4443</v>
      </c>
      <c r="H4397" t="s">
        <v>51</v>
      </c>
    </row>
    <row r="4398" spans="1:8" x14ac:dyDescent="0.35">
      <c r="A4398" t="s">
        <v>4444</v>
      </c>
      <c r="B4398" t="s">
        <v>44</v>
      </c>
      <c r="C4398" t="s">
        <v>4444</v>
      </c>
      <c r="D4398" t="s">
        <v>44</v>
      </c>
      <c r="E4398" t="s">
        <v>4444</v>
      </c>
      <c r="F4398" t="s">
        <v>44</v>
      </c>
      <c r="G4398" t="s">
        <v>4444</v>
      </c>
      <c r="H4398" t="s">
        <v>44</v>
      </c>
    </row>
    <row r="4399" spans="1:8" x14ac:dyDescent="0.35">
      <c r="A4399" t="s">
        <v>4445</v>
      </c>
      <c r="B4399" t="s">
        <v>53</v>
      </c>
      <c r="C4399" t="s">
        <v>4445</v>
      </c>
      <c r="D4399" t="s">
        <v>53</v>
      </c>
      <c r="E4399" t="s">
        <v>4445</v>
      </c>
      <c r="F4399" t="s">
        <v>53</v>
      </c>
      <c r="G4399" t="s">
        <v>4445</v>
      </c>
      <c r="H4399" t="s">
        <v>53</v>
      </c>
    </row>
    <row r="4400" spans="1:8" x14ac:dyDescent="0.35">
      <c r="A4400" t="s">
        <v>4446</v>
      </c>
      <c r="B4400" t="s">
        <v>47</v>
      </c>
      <c r="C4400" t="s">
        <v>4446</v>
      </c>
      <c r="D4400" t="s">
        <v>47</v>
      </c>
      <c r="E4400" t="s">
        <v>4446</v>
      </c>
      <c r="F4400" t="s">
        <v>47</v>
      </c>
      <c r="G4400" t="s">
        <v>4446</v>
      </c>
      <c r="H4400" t="s">
        <v>47</v>
      </c>
    </row>
    <row r="4401" spans="1:8" x14ac:dyDescent="0.35">
      <c r="A4401" t="s">
        <v>4447</v>
      </c>
      <c r="B4401" t="s">
        <v>47</v>
      </c>
      <c r="C4401" t="s">
        <v>4447</v>
      </c>
      <c r="D4401" t="s">
        <v>47</v>
      </c>
      <c r="E4401" t="s">
        <v>4447</v>
      </c>
      <c r="F4401" t="s">
        <v>47</v>
      </c>
      <c r="G4401" t="s">
        <v>4447</v>
      </c>
      <c r="H4401" t="s">
        <v>47</v>
      </c>
    </row>
    <row r="4402" spans="1:8" x14ac:dyDescent="0.35">
      <c r="A4402" t="s">
        <v>4448</v>
      </c>
      <c r="B4402" t="s">
        <v>51</v>
      </c>
      <c r="C4402" t="s">
        <v>4448</v>
      </c>
      <c r="D4402" t="s">
        <v>51</v>
      </c>
      <c r="E4402" t="s">
        <v>4448</v>
      </c>
      <c r="F4402" t="s">
        <v>51</v>
      </c>
      <c r="G4402" t="s">
        <v>4448</v>
      </c>
      <c r="H4402" t="s">
        <v>51</v>
      </c>
    </row>
    <row r="4403" spans="1:8" x14ac:dyDescent="0.35">
      <c r="A4403" t="s">
        <v>4449</v>
      </c>
      <c r="B4403" t="s">
        <v>47</v>
      </c>
      <c r="C4403" t="s">
        <v>4449</v>
      </c>
      <c r="D4403" t="s">
        <v>47</v>
      </c>
      <c r="E4403" t="s">
        <v>4449</v>
      </c>
      <c r="F4403" t="s">
        <v>47</v>
      </c>
      <c r="G4403" t="s">
        <v>4449</v>
      </c>
      <c r="H4403" t="s">
        <v>47</v>
      </c>
    </row>
    <row r="4404" spans="1:8" x14ac:dyDescent="0.35">
      <c r="A4404" t="s">
        <v>4450</v>
      </c>
      <c r="B4404" t="s">
        <v>51</v>
      </c>
      <c r="C4404" t="s">
        <v>4450</v>
      </c>
      <c r="D4404" t="s">
        <v>51</v>
      </c>
      <c r="E4404" t="s">
        <v>4450</v>
      </c>
      <c r="F4404" t="s">
        <v>51</v>
      </c>
      <c r="G4404" t="s">
        <v>4450</v>
      </c>
      <c r="H4404" t="s">
        <v>51</v>
      </c>
    </row>
    <row r="4405" spans="1:8" x14ac:dyDescent="0.35">
      <c r="A4405" t="s">
        <v>4451</v>
      </c>
      <c r="B4405" t="s">
        <v>51</v>
      </c>
      <c r="C4405" t="s">
        <v>4451</v>
      </c>
      <c r="D4405" t="s">
        <v>51</v>
      </c>
      <c r="E4405" t="s">
        <v>4451</v>
      </c>
      <c r="F4405" t="s">
        <v>51</v>
      </c>
      <c r="G4405" t="s">
        <v>4451</v>
      </c>
      <c r="H4405" t="s">
        <v>51</v>
      </c>
    </row>
    <row r="4406" spans="1:8" x14ac:dyDescent="0.35">
      <c r="A4406" t="s">
        <v>4452</v>
      </c>
      <c r="B4406" t="s">
        <v>51</v>
      </c>
      <c r="C4406" t="s">
        <v>4452</v>
      </c>
      <c r="D4406" t="s">
        <v>51</v>
      </c>
      <c r="E4406" t="s">
        <v>4452</v>
      </c>
      <c r="F4406" t="s">
        <v>51</v>
      </c>
      <c r="G4406" t="s">
        <v>4452</v>
      </c>
      <c r="H4406" t="s">
        <v>51</v>
      </c>
    </row>
    <row r="4407" spans="1:8" x14ac:dyDescent="0.35">
      <c r="A4407" t="s">
        <v>4453</v>
      </c>
      <c r="B4407" t="s">
        <v>44</v>
      </c>
      <c r="C4407" t="s">
        <v>4453</v>
      </c>
      <c r="D4407" t="s">
        <v>44</v>
      </c>
      <c r="E4407" t="s">
        <v>4453</v>
      </c>
      <c r="F4407" t="s">
        <v>44</v>
      </c>
      <c r="G4407" t="s">
        <v>4453</v>
      </c>
      <c r="H4407" t="s">
        <v>44</v>
      </c>
    </row>
    <row r="4408" spans="1:8" x14ac:dyDescent="0.35">
      <c r="A4408" t="s">
        <v>4454</v>
      </c>
      <c r="B4408" t="s">
        <v>44</v>
      </c>
      <c r="C4408" t="s">
        <v>4454</v>
      </c>
      <c r="D4408" t="s">
        <v>44</v>
      </c>
      <c r="E4408" t="s">
        <v>4454</v>
      </c>
      <c r="F4408" t="s">
        <v>44</v>
      </c>
      <c r="G4408" t="s">
        <v>4454</v>
      </c>
      <c r="H4408" t="s">
        <v>44</v>
      </c>
    </row>
    <row r="4409" spans="1:8" x14ac:dyDescent="0.35">
      <c r="A4409" t="s">
        <v>4455</v>
      </c>
      <c r="B4409" t="s">
        <v>51</v>
      </c>
      <c r="C4409" t="s">
        <v>4455</v>
      </c>
      <c r="D4409" t="s">
        <v>51</v>
      </c>
      <c r="E4409" t="s">
        <v>4455</v>
      </c>
      <c r="F4409" t="s">
        <v>51</v>
      </c>
      <c r="G4409" t="s">
        <v>4455</v>
      </c>
      <c r="H4409" t="s">
        <v>51</v>
      </c>
    </row>
    <row r="4410" spans="1:8" x14ac:dyDescent="0.35">
      <c r="A4410" t="s">
        <v>4456</v>
      </c>
      <c r="B4410" t="s">
        <v>47</v>
      </c>
      <c r="C4410" t="s">
        <v>4456</v>
      </c>
      <c r="D4410" t="s">
        <v>47</v>
      </c>
      <c r="E4410" t="s">
        <v>4456</v>
      </c>
      <c r="F4410" t="s">
        <v>47</v>
      </c>
      <c r="G4410" t="s">
        <v>4456</v>
      </c>
      <c r="H4410" t="s">
        <v>47</v>
      </c>
    </row>
    <row r="4411" spans="1:8" x14ac:dyDescent="0.35">
      <c r="A4411" t="s">
        <v>4457</v>
      </c>
      <c r="B4411" t="s">
        <v>47</v>
      </c>
      <c r="C4411" t="s">
        <v>4457</v>
      </c>
      <c r="D4411" t="s">
        <v>47</v>
      </c>
      <c r="E4411" t="s">
        <v>4457</v>
      </c>
      <c r="F4411" t="s">
        <v>47</v>
      </c>
      <c r="G4411" t="s">
        <v>4457</v>
      </c>
      <c r="H4411" t="s">
        <v>47</v>
      </c>
    </row>
    <row r="4412" spans="1:8" x14ac:dyDescent="0.35">
      <c r="A4412" t="s">
        <v>4458</v>
      </c>
      <c r="B4412" t="s">
        <v>51</v>
      </c>
      <c r="C4412" t="s">
        <v>4458</v>
      </c>
      <c r="D4412" t="s">
        <v>51</v>
      </c>
      <c r="E4412" t="s">
        <v>4458</v>
      </c>
      <c r="F4412" t="s">
        <v>51</v>
      </c>
      <c r="G4412" t="s">
        <v>4458</v>
      </c>
      <c r="H4412" t="s">
        <v>51</v>
      </c>
    </row>
    <row r="4413" spans="1:8" x14ac:dyDescent="0.35">
      <c r="A4413" t="s">
        <v>4459</v>
      </c>
      <c r="B4413" t="s">
        <v>53</v>
      </c>
      <c r="C4413" t="s">
        <v>4459</v>
      </c>
      <c r="D4413" t="s">
        <v>53</v>
      </c>
      <c r="E4413" t="s">
        <v>4459</v>
      </c>
      <c r="F4413" t="s">
        <v>53</v>
      </c>
      <c r="G4413" t="s">
        <v>4459</v>
      </c>
      <c r="H4413" t="s">
        <v>53</v>
      </c>
    </row>
    <row r="4414" spans="1:8" x14ac:dyDescent="0.35">
      <c r="A4414" t="s">
        <v>4460</v>
      </c>
      <c r="B4414" t="s">
        <v>44</v>
      </c>
      <c r="C4414" t="s">
        <v>4460</v>
      </c>
      <c r="D4414" t="s">
        <v>44</v>
      </c>
      <c r="E4414" t="s">
        <v>4460</v>
      </c>
      <c r="F4414" t="s">
        <v>44</v>
      </c>
      <c r="G4414" t="s">
        <v>4460</v>
      </c>
      <c r="H4414" t="s">
        <v>44</v>
      </c>
    </row>
    <row r="4415" spans="1:8" x14ac:dyDescent="0.35">
      <c r="A4415" t="s">
        <v>4461</v>
      </c>
      <c r="B4415" t="s">
        <v>51</v>
      </c>
      <c r="C4415" t="s">
        <v>4461</v>
      </c>
      <c r="D4415" t="s">
        <v>51</v>
      </c>
      <c r="E4415" t="s">
        <v>4461</v>
      </c>
      <c r="F4415" t="s">
        <v>51</v>
      </c>
      <c r="G4415" t="s">
        <v>4461</v>
      </c>
      <c r="H4415" t="s">
        <v>51</v>
      </c>
    </row>
    <row r="4416" spans="1:8" x14ac:dyDescent="0.35">
      <c r="A4416" t="s">
        <v>4462</v>
      </c>
      <c r="B4416" t="s">
        <v>53</v>
      </c>
      <c r="C4416" t="s">
        <v>4462</v>
      </c>
      <c r="D4416" t="s">
        <v>53</v>
      </c>
      <c r="E4416" t="s">
        <v>4462</v>
      </c>
      <c r="F4416" t="s">
        <v>53</v>
      </c>
      <c r="G4416" t="s">
        <v>4462</v>
      </c>
      <c r="H4416" t="s">
        <v>53</v>
      </c>
    </row>
    <row r="4417" spans="1:8" x14ac:dyDescent="0.35">
      <c r="A4417" t="s">
        <v>4463</v>
      </c>
      <c r="B4417" t="s">
        <v>44</v>
      </c>
      <c r="C4417" t="s">
        <v>4463</v>
      </c>
      <c r="D4417" t="s">
        <v>44</v>
      </c>
      <c r="E4417" t="s">
        <v>4463</v>
      </c>
      <c r="F4417" t="s">
        <v>44</v>
      </c>
      <c r="G4417" t="s">
        <v>4463</v>
      </c>
      <c r="H4417" t="s">
        <v>44</v>
      </c>
    </row>
    <row r="4418" spans="1:8" x14ac:dyDescent="0.35">
      <c r="A4418" t="s">
        <v>4464</v>
      </c>
      <c r="B4418" t="s">
        <v>44</v>
      </c>
      <c r="C4418" t="s">
        <v>4464</v>
      </c>
      <c r="D4418" t="s">
        <v>44</v>
      </c>
      <c r="E4418" t="s">
        <v>4464</v>
      </c>
      <c r="F4418" t="s">
        <v>44</v>
      </c>
      <c r="G4418" t="s">
        <v>4464</v>
      </c>
      <c r="H4418" t="s">
        <v>44</v>
      </c>
    </row>
    <row r="4419" spans="1:8" x14ac:dyDescent="0.35">
      <c r="A4419" t="s">
        <v>4465</v>
      </c>
      <c r="B4419" t="s">
        <v>44</v>
      </c>
      <c r="C4419" t="s">
        <v>4465</v>
      </c>
      <c r="D4419" t="s">
        <v>44</v>
      </c>
      <c r="E4419" t="s">
        <v>4465</v>
      </c>
      <c r="F4419" t="s">
        <v>44</v>
      </c>
      <c r="G4419" t="s">
        <v>4465</v>
      </c>
      <c r="H4419" t="s">
        <v>44</v>
      </c>
    </row>
    <row r="4420" spans="1:8" x14ac:dyDescent="0.35">
      <c r="A4420" t="s">
        <v>4466</v>
      </c>
      <c r="B4420" t="s">
        <v>51</v>
      </c>
      <c r="C4420" t="s">
        <v>4466</v>
      </c>
      <c r="D4420" t="s">
        <v>51</v>
      </c>
      <c r="E4420" t="s">
        <v>4466</v>
      </c>
      <c r="F4420" t="s">
        <v>51</v>
      </c>
      <c r="G4420" t="s">
        <v>4466</v>
      </c>
      <c r="H4420" t="s">
        <v>51</v>
      </c>
    </row>
    <row r="4421" spans="1:8" x14ac:dyDescent="0.35">
      <c r="A4421" t="s">
        <v>4467</v>
      </c>
      <c r="B4421" t="s">
        <v>51</v>
      </c>
      <c r="C4421" t="s">
        <v>4467</v>
      </c>
      <c r="D4421" t="s">
        <v>51</v>
      </c>
      <c r="E4421" t="s">
        <v>4467</v>
      </c>
      <c r="F4421" t="s">
        <v>51</v>
      </c>
      <c r="G4421" t="s">
        <v>4467</v>
      </c>
      <c r="H4421" t="s">
        <v>51</v>
      </c>
    </row>
    <row r="4422" spans="1:8" x14ac:dyDescent="0.35">
      <c r="A4422" t="s">
        <v>4468</v>
      </c>
      <c r="B4422" t="s">
        <v>44</v>
      </c>
      <c r="C4422" t="s">
        <v>4468</v>
      </c>
      <c r="D4422" t="s">
        <v>44</v>
      </c>
      <c r="E4422" t="s">
        <v>4468</v>
      </c>
      <c r="F4422" t="s">
        <v>44</v>
      </c>
      <c r="G4422" t="s">
        <v>4468</v>
      </c>
      <c r="H4422" t="s">
        <v>44</v>
      </c>
    </row>
    <row r="4423" spans="1:8" x14ac:dyDescent="0.35">
      <c r="A4423" t="s">
        <v>4469</v>
      </c>
      <c r="B4423" t="s">
        <v>44</v>
      </c>
      <c r="C4423" t="s">
        <v>4469</v>
      </c>
      <c r="D4423" t="s">
        <v>44</v>
      </c>
      <c r="E4423" t="s">
        <v>4469</v>
      </c>
      <c r="F4423" t="s">
        <v>44</v>
      </c>
      <c r="G4423" t="s">
        <v>4469</v>
      </c>
      <c r="H4423" t="s">
        <v>44</v>
      </c>
    </row>
    <row r="4424" spans="1:8" x14ac:dyDescent="0.35">
      <c r="A4424" t="s">
        <v>4470</v>
      </c>
      <c r="B4424" t="s">
        <v>47</v>
      </c>
      <c r="C4424" t="s">
        <v>4470</v>
      </c>
      <c r="D4424" t="s">
        <v>47</v>
      </c>
      <c r="E4424" t="s">
        <v>4470</v>
      </c>
      <c r="F4424" t="s">
        <v>47</v>
      </c>
      <c r="G4424" t="s">
        <v>4470</v>
      </c>
      <c r="H4424" t="s">
        <v>47</v>
      </c>
    </row>
    <row r="4425" spans="1:8" x14ac:dyDescent="0.35">
      <c r="A4425" t="s">
        <v>4471</v>
      </c>
      <c r="B4425" t="s">
        <v>47</v>
      </c>
      <c r="C4425" t="s">
        <v>4471</v>
      </c>
      <c r="D4425" t="s">
        <v>47</v>
      </c>
      <c r="E4425" t="s">
        <v>4471</v>
      </c>
      <c r="F4425" t="s">
        <v>47</v>
      </c>
      <c r="G4425" t="s">
        <v>4471</v>
      </c>
      <c r="H4425" t="s">
        <v>47</v>
      </c>
    </row>
    <row r="4426" spans="1:8" x14ac:dyDescent="0.35">
      <c r="A4426" t="s">
        <v>4472</v>
      </c>
      <c r="B4426" t="s">
        <v>51</v>
      </c>
      <c r="C4426" t="s">
        <v>4472</v>
      </c>
      <c r="D4426" t="s">
        <v>51</v>
      </c>
      <c r="E4426" t="s">
        <v>4472</v>
      </c>
      <c r="F4426" t="s">
        <v>51</v>
      </c>
      <c r="G4426" t="s">
        <v>4472</v>
      </c>
      <c r="H4426" t="s">
        <v>51</v>
      </c>
    </row>
    <row r="4427" spans="1:8" x14ac:dyDescent="0.35">
      <c r="A4427" t="s">
        <v>4473</v>
      </c>
      <c r="B4427" t="s">
        <v>47</v>
      </c>
      <c r="C4427" t="s">
        <v>4473</v>
      </c>
      <c r="D4427" t="s">
        <v>47</v>
      </c>
      <c r="E4427" t="s">
        <v>4473</v>
      </c>
      <c r="F4427" t="s">
        <v>47</v>
      </c>
      <c r="G4427" t="s">
        <v>4473</v>
      </c>
      <c r="H4427" t="s">
        <v>47</v>
      </c>
    </row>
    <row r="4428" spans="1:8" x14ac:dyDescent="0.35">
      <c r="A4428" t="s">
        <v>4474</v>
      </c>
      <c r="B4428" t="s">
        <v>53</v>
      </c>
      <c r="C4428" t="s">
        <v>4474</v>
      </c>
      <c r="D4428" t="s">
        <v>53</v>
      </c>
      <c r="E4428" t="s">
        <v>4474</v>
      </c>
      <c r="F4428" t="s">
        <v>53</v>
      </c>
      <c r="G4428" t="s">
        <v>4474</v>
      </c>
      <c r="H4428" t="s">
        <v>53</v>
      </c>
    </row>
    <row r="4429" spans="1:8" x14ac:dyDescent="0.35">
      <c r="A4429" t="s">
        <v>4475</v>
      </c>
      <c r="B4429" t="s">
        <v>44</v>
      </c>
      <c r="C4429" t="s">
        <v>4475</v>
      </c>
      <c r="D4429" t="s">
        <v>44</v>
      </c>
      <c r="E4429" t="s">
        <v>4475</v>
      </c>
      <c r="F4429" t="s">
        <v>44</v>
      </c>
      <c r="G4429" t="s">
        <v>4475</v>
      </c>
      <c r="H4429" t="s">
        <v>44</v>
      </c>
    </row>
    <row r="4430" spans="1:8" x14ac:dyDescent="0.35">
      <c r="A4430" t="s">
        <v>4476</v>
      </c>
      <c r="B4430" t="s">
        <v>44</v>
      </c>
      <c r="C4430" t="s">
        <v>4476</v>
      </c>
      <c r="D4430" t="s">
        <v>44</v>
      </c>
      <c r="E4430" t="s">
        <v>4476</v>
      </c>
      <c r="F4430" t="s">
        <v>44</v>
      </c>
      <c r="G4430" t="s">
        <v>4476</v>
      </c>
      <c r="H4430" t="s">
        <v>44</v>
      </c>
    </row>
    <row r="4431" spans="1:8" x14ac:dyDescent="0.35">
      <c r="A4431" t="s">
        <v>4477</v>
      </c>
      <c r="B4431" t="s">
        <v>57</v>
      </c>
      <c r="C4431" t="s">
        <v>4477</v>
      </c>
      <c r="D4431" t="s">
        <v>57</v>
      </c>
      <c r="E4431" t="s">
        <v>4477</v>
      </c>
      <c r="F4431" t="s">
        <v>57</v>
      </c>
      <c r="G4431" t="s">
        <v>4477</v>
      </c>
      <c r="H4431" t="s">
        <v>57</v>
      </c>
    </row>
    <row r="4432" spans="1:8" x14ac:dyDescent="0.35">
      <c r="A4432" t="s">
        <v>4478</v>
      </c>
      <c r="B4432" t="s">
        <v>51</v>
      </c>
      <c r="C4432" t="s">
        <v>4478</v>
      </c>
      <c r="D4432" t="s">
        <v>51</v>
      </c>
      <c r="E4432" t="s">
        <v>4478</v>
      </c>
      <c r="F4432" t="s">
        <v>51</v>
      </c>
      <c r="G4432" t="s">
        <v>4478</v>
      </c>
      <c r="H4432" t="s">
        <v>51</v>
      </c>
    </row>
    <row r="4433" spans="1:8" x14ac:dyDescent="0.35">
      <c r="A4433" t="s">
        <v>4479</v>
      </c>
      <c r="B4433" t="s">
        <v>51</v>
      </c>
      <c r="C4433" t="s">
        <v>4479</v>
      </c>
      <c r="D4433" t="s">
        <v>51</v>
      </c>
      <c r="E4433" t="s">
        <v>4479</v>
      </c>
      <c r="F4433" t="s">
        <v>51</v>
      </c>
      <c r="G4433" t="s">
        <v>4479</v>
      </c>
      <c r="H4433" t="s">
        <v>51</v>
      </c>
    </row>
    <row r="4434" spans="1:8" x14ac:dyDescent="0.35">
      <c r="A4434" t="s">
        <v>4480</v>
      </c>
      <c r="B4434" t="s">
        <v>44</v>
      </c>
      <c r="C4434" t="s">
        <v>4480</v>
      </c>
      <c r="D4434" t="s">
        <v>44</v>
      </c>
      <c r="E4434" t="s">
        <v>4480</v>
      </c>
      <c r="F4434" t="s">
        <v>44</v>
      </c>
      <c r="G4434" t="s">
        <v>4480</v>
      </c>
      <c r="H4434" t="s">
        <v>44</v>
      </c>
    </row>
    <row r="4435" spans="1:8" x14ac:dyDescent="0.35">
      <c r="A4435" t="s">
        <v>4481</v>
      </c>
      <c r="B4435" t="s">
        <v>47</v>
      </c>
      <c r="C4435" t="s">
        <v>4481</v>
      </c>
      <c r="D4435" t="s">
        <v>47</v>
      </c>
      <c r="E4435" t="s">
        <v>4481</v>
      </c>
      <c r="F4435" t="s">
        <v>47</v>
      </c>
      <c r="G4435" t="s">
        <v>4481</v>
      </c>
      <c r="H4435" t="s">
        <v>47</v>
      </c>
    </row>
    <row r="4436" spans="1:8" x14ac:dyDescent="0.35">
      <c r="A4436" t="s">
        <v>4482</v>
      </c>
      <c r="B4436" t="s">
        <v>44</v>
      </c>
      <c r="C4436" t="s">
        <v>4482</v>
      </c>
      <c r="D4436" t="s">
        <v>44</v>
      </c>
      <c r="E4436" t="s">
        <v>4482</v>
      </c>
      <c r="F4436" t="s">
        <v>44</v>
      </c>
      <c r="G4436" t="s">
        <v>4482</v>
      </c>
      <c r="H4436" t="s">
        <v>44</v>
      </c>
    </row>
    <row r="4437" spans="1:8" x14ac:dyDescent="0.35">
      <c r="A4437" t="s">
        <v>4483</v>
      </c>
      <c r="B4437" t="s">
        <v>44</v>
      </c>
      <c r="C4437" t="s">
        <v>4483</v>
      </c>
      <c r="D4437" t="s">
        <v>44</v>
      </c>
      <c r="E4437" t="s">
        <v>4483</v>
      </c>
      <c r="F4437" t="s">
        <v>44</v>
      </c>
      <c r="G4437" t="s">
        <v>4483</v>
      </c>
      <c r="H4437" t="s">
        <v>44</v>
      </c>
    </row>
    <row r="4438" spans="1:8" x14ac:dyDescent="0.35">
      <c r="A4438" t="s">
        <v>4484</v>
      </c>
      <c r="B4438" t="s">
        <v>51</v>
      </c>
      <c r="C4438" t="s">
        <v>4484</v>
      </c>
      <c r="D4438" t="s">
        <v>51</v>
      </c>
      <c r="E4438" t="s">
        <v>4484</v>
      </c>
      <c r="F4438" t="s">
        <v>51</v>
      </c>
      <c r="G4438" t="s">
        <v>4484</v>
      </c>
      <c r="H4438" t="s">
        <v>51</v>
      </c>
    </row>
    <row r="4439" spans="1:8" x14ac:dyDescent="0.35">
      <c r="A4439" t="s">
        <v>4485</v>
      </c>
      <c r="B4439" t="s">
        <v>51</v>
      </c>
      <c r="C4439" t="s">
        <v>4485</v>
      </c>
      <c r="D4439" t="s">
        <v>51</v>
      </c>
      <c r="E4439" t="s">
        <v>4485</v>
      </c>
      <c r="F4439" t="s">
        <v>51</v>
      </c>
      <c r="G4439" t="s">
        <v>4485</v>
      </c>
      <c r="H4439" t="s">
        <v>51</v>
      </c>
    </row>
    <row r="4440" spans="1:8" x14ac:dyDescent="0.35">
      <c r="A4440" t="s">
        <v>4486</v>
      </c>
      <c r="B4440" t="s">
        <v>44</v>
      </c>
      <c r="C4440" t="s">
        <v>4486</v>
      </c>
      <c r="D4440" t="s">
        <v>44</v>
      </c>
      <c r="E4440" t="s">
        <v>4486</v>
      </c>
      <c r="F4440" t="s">
        <v>44</v>
      </c>
      <c r="G4440" t="s">
        <v>4486</v>
      </c>
      <c r="H4440" t="s">
        <v>44</v>
      </c>
    </row>
    <row r="4441" spans="1:8" x14ac:dyDescent="0.35">
      <c r="A4441" t="s">
        <v>4487</v>
      </c>
      <c r="B4441" t="s">
        <v>44</v>
      </c>
      <c r="C4441" t="s">
        <v>4487</v>
      </c>
      <c r="D4441" t="s">
        <v>44</v>
      </c>
      <c r="E4441" t="s">
        <v>4487</v>
      </c>
      <c r="F4441" t="s">
        <v>44</v>
      </c>
      <c r="G4441" t="s">
        <v>4487</v>
      </c>
      <c r="H4441" t="s">
        <v>44</v>
      </c>
    </row>
    <row r="4442" spans="1:8" x14ac:dyDescent="0.35">
      <c r="A4442" t="s">
        <v>4488</v>
      </c>
      <c r="B4442" t="s">
        <v>53</v>
      </c>
      <c r="C4442" t="s">
        <v>4488</v>
      </c>
      <c r="D4442" t="s">
        <v>53</v>
      </c>
      <c r="E4442" t="s">
        <v>4488</v>
      </c>
      <c r="F4442" t="s">
        <v>53</v>
      </c>
      <c r="G4442" t="s">
        <v>4488</v>
      </c>
      <c r="H4442" t="s">
        <v>53</v>
      </c>
    </row>
    <row r="4443" spans="1:8" x14ac:dyDescent="0.35">
      <c r="A4443" t="s">
        <v>4489</v>
      </c>
      <c r="B4443" t="s">
        <v>47</v>
      </c>
      <c r="C4443" t="s">
        <v>4489</v>
      </c>
      <c r="D4443" t="s">
        <v>47</v>
      </c>
      <c r="E4443" t="s">
        <v>4489</v>
      </c>
      <c r="F4443" t="s">
        <v>47</v>
      </c>
      <c r="G4443" t="s">
        <v>4489</v>
      </c>
      <c r="H4443" t="s">
        <v>47</v>
      </c>
    </row>
    <row r="4444" spans="1:8" x14ac:dyDescent="0.35">
      <c r="A4444" t="s">
        <v>4490</v>
      </c>
      <c r="B4444" t="s">
        <v>47</v>
      </c>
      <c r="C4444" t="s">
        <v>4490</v>
      </c>
      <c r="D4444" t="s">
        <v>47</v>
      </c>
      <c r="E4444" t="s">
        <v>4490</v>
      </c>
      <c r="F4444" t="s">
        <v>47</v>
      </c>
      <c r="G4444" t="s">
        <v>4490</v>
      </c>
      <c r="H4444" t="s">
        <v>47</v>
      </c>
    </row>
    <row r="4445" spans="1:8" x14ac:dyDescent="0.35">
      <c r="A4445" t="s">
        <v>4491</v>
      </c>
      <c r="B4445" t="s">
        <v>47</v>
      </c>
      <c r="C4445" t="s">
        <v>4491</v>
      </c>
      <c r="D4445" t="s">
        <v>47</v>
      </c>
      <c r="E4445" t="s">
        <v>4491</v>
      </c>
      <c r="F4445" t="s">
        <v>47</v>
      </c>
      <c r="G4445" t="s">
        <v>4491</v>
      </c>
      <c r="H4445" t="s">
        <v>47</v>
      </c>
    </row>
    <row r="4446" spans="1:8" x14ac:dyDescent="0.35">
      <c r="A4446" t="s">
        <v>4492</v>
      </c>
      <c r="B4446" t="s">
        <v>44</v>
      </c>
      <c r="C4446" t="s">
        <v>4492</v>
      </c>
      <c r="D4446" t="s">
        <v>44</v>
      </c>
      <c r="E4446" t="s">
        <v>4492</v>
      </c>
      <c r="F4446" t="s">
        <v>44</v>
      </c>
      <c r="G4446" t="s">
        <v>4492</v>
      </c>
      <c r="H4446" t="s">
        <v>44</v>
      </c>
    </row>
    <row r="4447" spans="1:8" x14ac:dyDescent="0.35">
      <c r="A4447" t="s">
        <v>4493</v>
      </c>
      <c r="B4447" t="s">
        <v>44</v>
      </c>
      <c r="C4447" t="s">
        <v>4493</v>
      </c>
      <c r="D4447" t="s">
        <v>44</v>
      </c>
      <c r="E4447" t="s">
        <v>4493</v>
      </c>
      <c r="F4447" t="s">
        <v>44</v>
      </c>
      <c r="G4447" t="s">
        <v>4493</v>
      </c>
      <c r="H4447" t="s">
        <v>44</v>
      </c>
    </row>
    <row r="4448" spans="1:8" x14ac:dyDescent="0.35">
      <c r="A4448" t="s">
        <v>4494</v>
      </c>
      <c r="B4448" t="s">
        <v>44</v>
      </c>
      <c r="C4448" t="s">
        <v>4494</v>
      </c>
      <c r="D4448" t="s">
        <v>44</v>
      </c>
      <c r="E4448" t="s">
        <v>4494</v>
      </c>
      <c r="F4448" t="s">
        <v>44</v>
      </c>
      <c r="G4448" t="s">
        <v>4494</v>
      </c>
      <c r="H4448" t="s">
        <v>44</v>
      </c>
    </row>
    <row r="4449" spans="1:8" x14ac:dyDescent="0.35">
      <c r="A4449" t="s">
        <v>4495</v>
      </c>
      <c r="B4449" t="s">
        <v>47</v>
      </c>
      <c r="C4449" t="s">
        <v>4495</v>
      </c>
      <c r="D4449" t="s">
        <v>47</v>
      </c>
      <c r="E4449" t="s">
        <v>4495</v>
      </c>
      <c r="F4449" t="s">
        <v>47</v>
      </c>
      <c r="G4449" t="s">
        <v>4495</v>
      </c>
      <c r="H4449" t="s">
        <v>47</v>
      </c>
    </row>
    <row r="4450" spans="1:8" x14ac:dyDescent="0.35">
      <c r="A4450" t="s">
        <v>4496</v>
      </c>
      <c r="B4450" t="s">
        <v>47</v>
      </c>
      <c r="C4450" t="s">
        <v>4496</v>
      </c>
      <c r="D4450" t="s">
        <v>47</v>
      </c>
      <c r="E4450" t="s">
        <v>4496</v>
      </c>
      <c r="F4450" t="s">
        <v>47</v>
      </c>
      <c r="G4450" t="s">
        <v>4496</v>
      </c>
      <c r="H4450" t="s">
        <v>47</v>
      </c>
    </row>
    <row r="4451" spans="1:8" x14ac:dyDescent="0.35">
      <c r="A4451" t="s">
        <v>4497</v>
      </c>
      <c r="B4451" t="s">
        <v>51</v>
      </c>
      <c r="C4451" t="s">
        <v>4497</v>
      </c>
      <c r="D4451" t="s">
        <v>51</v>
      </c>
      <c r="E4451" t="s">
        <v>4497</v>
      </c>
      <c r="F4451" t="s">
        <v>51</v>
      </c>
      <c r="G4451" t="s">
        <v>4497</v>
      </c>
      <c r="H4451" t="s">
        <v>51</v>
      </c>
    </row>
    <row r="4452" spans="1:8" x14ac:dyDescent="0.35">
      <c r="A4452" t="s">
        <v>4498</v>
      </c>
      <c r="B4452" t="s">
        <v>47</v>
      </c>
      <c r="C4452" t="s">
        <v>4498</v>
      </c>
      <c r="D4452" t="s">
        <v>47</v>
      </c>
      <c r="E4452" t="s">
        <v>4498</v>
      </c>
      <c r="F4452" t="s">
        <v>47</v>
      </c>
      <c r="G4452" t="s">
        <v>4498</v>
      </c>
      <c r="H4452" t="s">
        <v>47</v>
      </c>
    </row>
    <row r="4453" spans="1:8" x14ac:dyDescent="0.35">
      <c r="A4453" t="s">
        <v>4499</v>
      </c>
      <c r="B4453" t="s">
        <v>44</v>
      </c>
      <c r="C4453" t="s">
        <v>4499</v>
      </c>
      <c r="D4453" t="s">
        <v>44</v>
      </c>
      <c r="E4453" t="s">
        <v>4499</v>
      </c>
      <c r="F4453" t="s">
        <v>44</v>
      </c>
      <c r="G4453" t="s">
        <v>4499</v>
      </c>
      <c r="H4453" t="s">
        <v>44</v>
      </c>
    </row>
    <row r="4454" spans="1:8" x14ac:dyDescent="0.35">
      <c r="A4454" t="s">
        <v>4500</v>
      </c>
      <c r="B4454" t="s">
        <v>44</v>
      </c>
      <c r="C4454" t="s">
        <v>4500</v>
      </c>
      <c r="D4454" t="s">
        <v>44</v>
      </c>
      <c r="E4454" t="s">
        <v>4500</v>
      </c>
      <c r="F4454" t="s">
        <v>44</v>
      </c>
      <c r="G4454" t="s">
        <v>4500</v>
      </c>
      <c r="H4454" t="s">
        <v>44</v>
      </c>
    </row>
    <row r="4455" spans="1:8" x14ac:dyDescent="0.35">
      <c r="A4455" t="s">
        <v>4501</v>
      </c>
      <c r="B4455" t="s">
        <v>51</v>
      </c>
      <c r="C4455" t="s">
        <v>4501</v>
      </c>
      <c r="D4455" t="s">
        <v>51</v>
      </c>
      <c r="E4455" t="s">
        <v>4501</v>
      </c>
      <c r="F4455" t="s">
        <v>51</v>
      </c>
      <c r="G4455" t="s">
        <v>4501</v>
      </c>
      <c r="H4455" t="s">
        <v>51</v>
      </c>
    </row>
    <row r="4456" spans="1:8" x14ac:dyDescent="0.35">
      <c r="A4456" t="s">
        <v>4502</v>
      </c>
      <c r="B4456" t="s">
        <v>51</v>
      </c>
      <c r="C4456" t="s">
        <v>4502</v>
      </c>
      <c r="D4456" t="s">
        <v>51</v>
      </c>
      <c r="E4456" t="s">
        <v>4502</v>
      </c>
      <c r="F4456" t="s">
        <v>51</v>
      </c>
      <c r="G4456" t="s">
        <v>4502</v>
      </c>
      <c r="H4456" t="s">
        <v>51</v>
      </c>
    </row>
    <row r="4457" spans="1:8" x14ac:dyDescent="0.35">
      <c r="A4457" t="s">
        <v>4503</v>
      </c>
      <c r="B4457" t="s">
        <v>51</v>
      </c>
      <c r="C4457" t="s">
        <v>4503</v>
      </c>
      <c r="D4457" t="s">
        <v>51</v>
      </c>
      <c r="E4457" t="s">
        <v>4503</v>
      </c>
      <c r="F4457" t="s">
        <v>51</v>
      </c>
      <c r="G4457" t="s">
        <v>4503</v>
      </c>
      <c r="H4457" t="s">
        <v>51</v>
      </c>
    </row>
    <row r="4458" spans="1:8" x14ac:dyDescent="0.35">
      <c r="A4458" t="s">
        <v>4504</v>
      </c>
      <c r="B4458" t="s">
        <v>44</v>
      </c>
      <c r="C4458" t="s">
        <v>4504</v>
      </c>
      <c r="D4458" t="s">
        <v>44</v>
      </c>
      <c r="E4458" t="s">
        <v>4504</v>
      </c>
      <c r="F4458" t="s">
        <v>44</v>
      </c>
      <c r="G4458" t="s">
        <v>4504</v>
      </c>
      <c r="H4458" t="s">
        <v>44</v>
      </c>
    </row>
    <row r="4459" spans="1:8" x14ac:dyDescent="0.35">
      <c r="A4459" t="s">
        <v>4505</v>
      </c>
      <c r="B4459" t="s">
        <v>47</v>
      </c>
      <c r="C4459" t="s">
        <v>4505</v>
      </c>
      <c r="D4459" t="s">
        <v>47</v>
      </c>
      <c r="E4459" t="s">
        <v>4505</v>
      </c>
      <c r="F4459" t="s">
        <v>47</v>
      </c>
      <c r="G4459" t="s">
        <v>4505</v>
      </c>
      <c r="H4459" t="s">
        <v>47</v>
      </c>
    </row>
    <row r="4460" spans="1:8" x14ac:dyDescent="0.35">
      <c r="A4460" t="s">
        <v>4506</v>
      </c>
      <c r="B4460" t="s">
        <v>44</v>
      </c>
      <c r="C4460" t="s">
        <v>4506</v>
      </c>
      <c r="D4460" t="s">
        <v>44</v>
      </c>
      <c r="E4460" t="s">
        <v>4506</v>
      </c>
      <c r="F4460" t="s">
        <v>44</v>
      </c>
      <c r="G4460" t="s">
        <v>4506</v>
      </c>
      <c r="H4460" t="s">
        <v>44</v>
      </c>
    </row>
    <row r="4461" spans="1:8" x14ac:dyDescent="0.35">
      <c r="A4461" t="s">
        <v>4507</v>
      </c>
      <c r="B4461" t="s">
        <v>44</v>
      </c>
      <c r="C4461" t="s">
        <v>4507</v>
      </c>
      <c r="D4461" t="s">
        <v>44</v>
      </c>
      <c r="E4461" t="s">
        <v>4507</v>
      </c>
      <c r="F4461" t="s">
        <v>44</v>
      </c>
      <c r="G4461" t="s">
        <v>4507</v>
      </c>
      <c r="H4461" t="s">
        <v>44</v>
      </c>
    </row>
    <row r="4462" spans="1:8" x14ac:dyDescent="0.35">
      <c r="A4462" t="s">
        <v>4508</v>
      </c>
      <c r="B4462" t="s">
        <v>51</v>
      </c>
      <c r="C4462" t="s">
        <v>4508</v>
      </c>
      <c r="D4462" t="s">
        <v>51</v>
      </c>
      <c r="E4462" t="s">
        <v>4508</v>
      </c>
      <c r="F4462" t="s">
        <v>51</v>
      </c>
      <c r="G4462" t="s">
        <v>4508</v>
      </c>
      <c r="H4462" t="s">
        <v>51</v>
      </c>
    </row>
    <row r="4463" spans="1:8" x14ac:dyDescent="0.35">
      <c r="A4463" t="s">
        <v>4509</v>
      </c>
      <c r="B4463" t="s">
        <v>47</v>
      </c>
      <c r="C4463" t="s">
        <v>4509</v>
      </c>
      <c r="D4463" t="s">
        <v>47</v>
      </c>
      <c r="E4463" t="s">
        <v>4509</v>
      </c>
      <c r="F4463" t="s">
        <v>47</v>
      </c>
      <c r="G4463" t="s">
        <v>4509</v>
      </c>
      <c r="H4463" t="s">
        <v>47</v>
      </c>
    </row>
    <row r="4464" spans="1:8" x14ac:dyDescent="0.35">
      <c r="A4464" t="s">
        <v>4510</v>
      </c>
      <c r="B4464" t="s">
        <v>47</v>
      </c>
      <c r="C4464" t="s">
        <v>4510</v>
      </c>
      <c r="D4464" t="s">
        <v>47</v>
      </c>
      <c r="E4464" t="s">
        <v>4510</v>
      </c>
      <c r="F4464" t="s">
        <v>47</v>
      </c>
      <c r="G4464" t="s">
        <v>4510</v>
      </c>
      <c r="H4464" t="s">
        <v>47</v>
      </c>
    </row>
    <row r="4465" spans="1:8" x14ac:dyDescent="0.35">
      <c r="A4465" t="s">
        <v>4511</v>
      </c>
      <c r="B4465" t="s">
        <v>51</v>
      </c>
      <c r="C4465" t="s">
        <v>4511</v>
      </c>
      <c r="D4465" t="s">
        <v>51</v>
      </c>
      <c r="E4465" t="s">
        <v>4511</v>
      </c>
      <c r="F4465" t="s">
        <v>51</v>
      </c>
      <c r="G4465" t="s">
        <v>4511</v>
      </c>
      <c r="H4465" t="s">
        <v>51</v>
      </c>
    </row>
    <row r="4466" spans="1:8" x14ac:dyDescent="0.35">
      <c r="A4466" t="s">
        <v>4512</v>
      </c>
      <c r="B4466" t="s">
        <v>44</v>
      </c>
      <c r="C4466" t="s">
        <v>4512</v>
      </c>
      <c r="D4466" t="s">
        <v>44</v>
      </c>
      <c r="E4466" t="s">
        <v>4512</v>
      </c>
      <c r="F4466" t="s">
        <v>44</v>
      </c>
      <c r="G4466" t="s">
        <v>4512</v>
      </c>
      <c r="H4466" t="s">
        <v>44</v>
      </c>
    </row>
    <row r="4467" spans="1:8" x14ac:dyDescent="0.35">
      <c r="A4467" t="s">
        <v>4513</v>
      </c>
      <c r="B4467" t="s">
        <v>53</v>
      </c>
      <c r="C4467" t="s">
        <v>4513</v>
      </c>
      <c r="D4467" t="s">
        <v>53</v>
      </c>
      <c r="E4467" t="s">
        <v>4513</v>
      </c>
      <c r="F4467" t="s">
        <v>53</v>
      </c>
      <c r="G4467" t="s">
        <v>4513</v>
      </c>
      <c r="H4467" t="s">
        <v>53</v>
      </c>
    </row>
    <row r="4468" spans="1:8" x14ac:dyDescent="0.35">
      <c r="A4468" t="s">
        <v>4514</v>
      </c>
      <c r="B4468" t="s">
        <v>44</v>
      </c>
      <c r="C4468" t="s">
        <v>4514</v>
      </c>
      <c r="D4468" t="s">
        <v>44</v>
      </c>
      <c r="E4468" t="s">
        <v>4514</v>
      </c>
      <c r="F4468" t="s">
        <v>44</v>
      </c>
      <c r="G4468" t="s">
        <v>4514</v>
      </c>
      <c r="H4468" t="s">
        <v>44</v>
      </c>
    </row>
    <row r="4469" spans="1:8" x14ac:dyDescent="0.35">
      <c r="A4469" t="s">
        <v>4515</v>
      </c>
      <c r="B4469" t="s">
        <v>51</v>
      </c>
      <c r="C4469" t="s">
        <v>4515</v>
      </c>
      <c r="D4469" t="s">
        <v>51</v>
      </c>
      <c r="E4469" t="s">
        <v>4515</v>
      </c>
      <c r="F4469" t="s">
        <v>51</v>
      </c>
      <c r="G4469" t="s">
        <v>4515</v>
      </c>
      <c r="H4469" t="s">
        <v>51</v>
      </c>
    </row>
    <row r="4470" spans="1:8" x14ac:dyDescent="0.35">
      <c r="A4470" t="s">
        <v>4516</v>
      </c>
      <c r="B4470" t="s">
        <v>44</v>
      </c>
      <c r="C4470" t="s">
        <v>4516</v>
      </c>
      <c r="D4470" t="s">
        <v>44</v>
      </c>
      <c r="E4470" t="s">
        <v>4516</v>
      </c>
      <c r="F4470" t="s">
        <v>44</v>
      </c>
      <c r="G4470" t="s">
        <v>4516</v>
      </c>
      <c r="H4470" t="s">
        <v>44</v>
      </c>
    </row>
    <row r="4471" spans="1:8" x14ac:dyDescent="0.35">
      <c r="A4471" t="s">
        <v>4517</v>
      </c>
      <c r="B4471" t="s">
        <v>47</v>
      </c>
      <c r="C4471" t="s">
        <v>4517</v>
      </c>
      <c r="D4471" t="s">
        <v>47</v>
      </c>
      <c r="E4471" t="s">
        <v>4517</v>
      </c>
      <c r="F4471" t="s">
        <v>47</v>
      </c>
      <c r="G4471" t="s">
        <v>4517</v>
      </c>
      <c r="H4471" t="s">
        <v>47</v>
      </c>
    </row>
    <row r="4472" spans="1:8" x14ac:dyDescent="0.35">
      <c r="A4472" t="s">
        <v>4518</v>
      </c>
      <c r="B4472" t="s">
        <v>51</v>
      </c>
      <c r="C4472" t="s">
        <v>4518</v>
      </c>
      <c r="D4472" t="s">
        <v>51</v>
      </c>
      <c r="E4472" t="s">
        <v>4518</v>
      </c>
      <c r="F4472" t="s">
        <v>51</v>
      </c>
      <c r="G4472" t="s">
        <v>4518</v>
      </c>
      <c r="H4472" t="s">
        <v>51</v>
      </c>
    </row>
    <row r="4473" spans="1:8" x14ac:dyDescent="0.35">
      <c r="A4473" t="s">
        <v>4519</v>
      </c>
      <c r="B4473" t="s">
        <v>53</v>
      </c>
      <c r="C4473" t="s">
        <v>4519</v>
      </c>
      <c r="D4473" t="s">
        <v>53</v>
      </c>
      <c r="E4473" t="s">
        <v>4519</v>
      </c>
      <c r="F4473" t="s">
        <v>53</v>
      </c>
      <c r="G4473" t="s">
        <v>4519</v>
      </c>
      <c r="H4473" t="s">
        <v>53</v>
      </c>
    </row>
    <row r="4474" spans="1:8" x14ac:dyDescent="0.35">
      <c r="A4474" t="s">
        <v>4520</v>
      </c>
      <c r="B4474" t="s">
        <v>51</v>
      </c>
      <c r="C4474" t="s">
        <v>4520</v>
      </c>
      <c r="D4474" t="s">
        <v>51</v>
      </c>
      <c r="E4474" t="s">
        <v>4520</v>
      </c>
      <c r="F4474" t="s">
        <v>51</v>
      </c>
      <c r="G4474" t="s">
        <v>4520</v>
      </c>
      <c r="H4474" t="s">
        <v>51</v>
      </c>
    </row>
    <row r="4475" spans="1:8" x14ac:dyDescent="0.35">
      <c r="A4475" t="s">
        <v>4521</v>
      </c>
      <c r="B4475" t="s">
        <v>51</v>
      </c>
      <c r="C4475" t="s">
        <v>4521</v>
      </c>
      <c r="D4475" t="s">
        <v>51</v>
      </c>
      <c r="E4475" t="s">
        <v>4521</v>
      </c>
      <c r="F4475" t="s">
        <v>51</v>
      </c>
      <c r="G4475" t="s">
        <v>4521</v>
      </c>
      <c r="H4475" t="s">
        <v>51</v>
      </c>
    </row>
    <row r="4476" spans="1:8" x14ac:dyDescent="0.35">
      <c r="A4476" t="s">
        <v>4522</v>
      </c>
      <c r="B4476" t="s">
        <v>47</v>
      </c>
      <c r="C4476" t="s">
        <v>4522</v>
      </c>
      <c r="D4476" t="s">
        <v>47</v>
      </c>
      <c r="E4476" t="s">
        <v>4522</v>
      </c>
      <c r="F4476" t="s">
        <v>47</v>
      </c>
      <c r="G4476" t="s">
        <v>4522</v>
      </c>
      <c r="H4476" t="s">
        <v>47</v>
      </c>
    </row>
    <row r="4477" spans="1:8" x14ac:dyDescent="0.35">
      <c r="A4477" t="s">
        <v>4523</v>
      </c>
      <c r="B4477" t="s">
        <v>47</v>
      </c>
      <c r="C4477" t="s">
        <v>4523</v>
      </c>
      <c r="D4477" t="s">
        <v>47</v>
      </c>
      <c r="E4477" t="s">
        <v>4523</v>
      </c>
      <c r="F4477" t="s">
        <v>47</v>
      </c>
      <c r="G4477" t="s">
        <v>4523</v>
      </c>
      <c r="H4477" t="s">
        <v>47</v>
      </c>
    </row>
    <row r="4478" spans="1:8" x14ac:dyDescent="0.35">
      <c r="A4478" t="s">
        <v>4524</v>
      </c>
      <c r="B4478" t="s">
        <v>47</v>
      </c>
      <c r="C4478" t="s">
        <v>4524</v>
      </c>
      <c r="D4478" t="s">
        <v>47</v>
      </c>
      <c r="E4478" t="s">
        <v>4524</v>
      </c>
      <c r="F4478" t="s">
        <v>47</v>
      </c>
      <c r="G4478" t="s">
        <v>4524</v>
      </c>
      <c r="H4478" t="s">
        <v>47</v>
      </c>
    </row>
    <row r="4479" spans="1:8" x14ac:dyDescent="0.35">
      <c r="A4479" t="s">
        <v>4525</v>
      </c>
      <c r="B4479" t="s">
        <v>44</v>
      </c>
      <c r="C4479" t="s">
        <v>4525</v>
      </c>
      <c r="D4479" t="s">
        <v>44</v>
      </c>
      <c r="E4479" t="s">
        <v>4525</v>
      </c>
      <c r="F4479" t="s">
        <v>44</v>
      </c>
      <c r="G4479" t="s">
        <v>4525</v>
      </c>
      <c r="H4479" t="s">
        <v>44</v>
      </c>
    </row>
    <row r="4480" spans="1:8" x14ac:dyDescent="0.35">
      <c r="A4480" t="s">
        <v>4526</v>
      </c>
      <c r="B4480" t="s">
        <v>44</v>
      </c>
      <c r="C4480" t="s">
        <v>4526</v>
      </c>
      <c r="D4480" t="s">
        <v>44</v>
      </c>
      <c r="E4480" t="s">
        <v>4526</v>
      </c>
      <c r="F4480" t="s">
        <v>44</v>
      </c>
      <c r="G4480" t="s">
        <v>4526</v>
      </c>
      <c r="H4480" t="s">
        <v>44</v>
      </c>
    </row>
    <row r="4481" spans="1:8" x14ac:dyDescent="0.35">
      <c r="A4481" t="s">
        <v>4527</v>
      </c>
      <c r="B4481" t="s">
        <v>51</v>
      </c>
      <c r="C4481" t="s">
        <v>4527</v>
      </c>
      <c r="D4481" t="s">
        <v>51</v>
      </c>
      <c r="E4481" t="s">
        <v>4527</v>
      </c>
      <c r="F4481" t="s">
        <v>51</v>
      </c>
      <c r="G4481" t="s">
        <v>4527</v>
      </c>
      <c r="H4481" t="s">
        <v>51</v>
      </c>
    </row>
    <row r="4482" spans="1:8" x14ac:dyDescent="0.35">
      <c r="A4482" t="s">
        <v>4528</v>
      </c>
      <c r="B4482" t="s">
        <v>51</v>
      </c>
      <c r="C4482" t="s">
        <v>4528</v>
      </c>
      <c r="D4482" t="s">
        <v>51</v>
      </c>
      <c r="E4482" t="s">
        <v>4528</v>
      </c>
      <c r="F4482" t="s">
        <v>51</v>
      </c>
      <c r="G4482" t="s">
        <v>4528</v>
      </c>
      <c r="H4482" t="s">
        <v>51</v>
      </c>
    </row>
    <row r="4483" spans="1:8" x14ac:dyDescent="0.35">
      <c r="A4483" t="s">
        <v>4529</v>
      </c>
      <c r="B4483" t="s">
        <v>47</v>
      </c>
      <c r="C4483" t="s">
        <v>4529</v>
      </c>
      <c r="D4483" t="s">
        <v>47</v>
      </c>
      <c r="E4483" t="s">
        <v>4529</v>
      </c>
      <c r="F4483" t="s">
        <v>47</v>
      </c>
      <c r="G4483" t="s">
        <v>4529</v>
      </c>
      <c r="H4483" t="s">
        <v>47</v>
      </c>
    </row>
    <row r="4484" spans="1:8" x14ac:dyDescent="0.35">
      <c r="A4484" t="s">
        <v>4530</v>
      </c>
      <c r="B4484" t="s">
        <v>51</v>
      </c>
      <c r="C4484" t="s">
        <v>4530</v>
      </c>
      <c r="D4484" t="s">
        <v>51</v>
      </c>
      <c r="E4484" t="s">
        <v>4530</v>
      </c>
      <c r="F4484" t="s">
        <v>51</v>
      </c>
      <c r="G4484" t="s">
        <v>4530</v>
      </c>
      <c r="H4484" t="s">
        <v>51</v>
      </c>
    </row>
    <row r="4485" spans="1:8" x14ac:dyDescent="0.35">
      <c r="A4485" t="s">
        <v>4531</v>
      </c>
      <c r="B4485" t="s">
        <v>51</v>
      </c>
      <c r="C4485" t="s">
        <v>4531</v>
      </c>
      <c r="D4485" t="s">
        <v>51</v>
      </c>
      <c r="E4485" t="s">
        <v>4531</v>
      </c>
      <c r="F4485" t="s">
        <v>51</v>
      </c>
      <c r="G4485" t="s">
        <v>4531</v>
      </c>
      <c r="H4485" t="s">
        <v>51</v>
      </c>
    </row>
    <row r="4486" spans="1:8" x14ac:dyDescent="0.35">
      <c r="A4486" t="s">
        <v>4532</v>
      </c>
      <c r="B4486" t="s">
        <v>51</v>
      </c>
      <c r="C4486" t="s">
        <v>4532</v>
      </c>
      <c r="D4486" t="s">
        <v>51</v>
      </c>
      <c r="E4486" t="s">
        <v>4532</v>
      </c>
      <c r="F4486" t="s">
        <v>51</v>
      </c>
      <c r="G4486" t="s">
        <v>4532</v>
      </c>
      <c r="H4486" t="s">
        <v>51</v>
      </c>
    </row>
    <row r="4487" spans="1:8" x14ac:dyDescent="0.35">
      <c r="A4487" t="s">
        <v>4533</v>
      </c>
      <c r="B4487" t="s">
        <v>44</v>
      </c>
      <c r="C4487" t="s">
        <v>4533</v>
      </c>
      <c r="D4487" t="s">
        <v>44</v>
      </c>
      <c r="E4487" t="s">
        <v>4533</v>
      </c>
      <c r="F4487" t="s">
        <v>44</v>
      </c>
      <c r="G4487" t="s">
        <v>4533</v>
      </c>
      <c r="H4487" t="s">
        <v>44</v>
      </c>
    </row>
    <row r="4488" spans="1:8" x14ac:dyDescent="0.35">
      <c r="A4488" t="s">
        <v>4534</v>
      </c>
      <c r="B4488" t="s">
        <v>44</v>
      </c>
      <c r="C4488" t="s">
        <v>4534</v>
      </c>
      <c r="D4488" t="s">
        <v>44</v>
      </c>
      <c r="E4488" t="s">
        <v>4534</v>
      </c>
      <c r="F4488" t="s">
        <v>44</v>
      </c>
      <c r="G4488" t="s">
        <v>4534</v>
      </c>
      <c r="H4488" t="s">
        <v>44</v>
      </c>
    </row>
    <row r="4489" spans="1:8" x14ac:dyDescent="0.35">
      <c r="A4489" t="s">
        <v>4535</v>
      </c>
      <c r="B4489" t="s">
        <v>51</v>
      </c>
      <c r="C4489" t="s">
        <v>4535</v>
      </c>
      <c r="D4489" t="s">
        <v>51</v>
      </c>
      <c r="E4489" t="s">
        <v>4535</v>
      </c>
      <c r="F4489" t="s">
        <v>51</v>
      </c>
      <c r="G4489" t="s">
        <v>4535</v>
      </c>
      <c r="H4489" t="s">
        <v>51</v>
      </c>
    </row>
    <row r="4490" spans="1:8" x14ac:dyDescent="0.35">
      <c r="A4490" t="s">
        <v>4536</v>
      </c>
      <c r="B4490" t="s">
        <v>47</v>
      </c>
      <c r="C4490" t="s">
        <v>4536</v>
      </c>
      <c r="D4490" t="s">
        <v>47</v>
      </c>
      <c r="E4490" t="s">
        <v>4536</v>
      </c>
      <c r="F4490" t="s">
        <v>47</v>
      </c>
      <c r="G4490" t="s">
        <v>4536</v>
      </c>
      <c r="H4490" t="s">
        <v>47</v>
      </c>
    </row>
    <row r="4491" spans="1:8" x14ac:dyDescent="0.35">
      <c r="A4491" t="s">
        <v>4537</v>
      </c>
      <c r="B4491" t="s">
        <v>53</v>
      </c>
      <c r="C4491" t="s">
        <v>4537</v>
      </c>
      <c r="D4491" t="s">
        <v>53</v>
      </c>
      <c r="E4491" t="s">
        <v>4537</v>
      </c>
      <c r="F4491" t="s">
        <v>53</v>
      </c>
      <c r="G4491" t="s">
        <v>4537</v>
      </c>
      <c r="H4491" t="s">
        <v>53</v>
      </c>
    </row>
    <row r="4492" spans="1:8" x14ac:dyDescent="0.35">
      <c r="A4492" t="s">
        <v>4538</v>
      </c>
      <c r="B4492" t="s">
        <v>44</v>
      </c>
      <c r="C4492" t="s">
        <v>4538</v>
      </c>
      <c r="D4492" t="s">
        <v>44</v>
      </c>
      <c r="E4492" t="s">
        <v>4538</v>
      </c>
      <c r="F4492" t="s">
        <v>44</v>
      </c>
      <c r="G4492" t="s">
        <v>4538</v>
      </c>
      <c r="H4492" t="s">
        <v>44</v>
      </c>
    </row>
    <row r="4493" spans="1:8" x14ac:dyDescent="0.35">
      <c r="A4493" t="s">
        <v>4539</v>
      </c>
      <c r="B4493" t="s">
        <v>53</v>
      </c>
      <c r="C4493" t="s">
        <v>4539</v>
      </c>
      <c r="D4493" t="s">
        <v>53</v>
      </c>
      <c r="E4493" t="s">
        <v>4539</v>
      </c>
      <c r="F4493" t="s">
        <v>53</v>
      </c>
      <c r="G4493" t="s">
        <v>4539</v>
      </c>
      <c r="H4493" t="s">
        <v>53</v>
      </c>
    </row>
    <row r="4494" spans="1:8" x14ac:dyDescent="0.35">
      <c r="A4494" t="s">
        <v>4540</v>
      </c>
      <c r="B4494" t="s">
        <v>51</v>
      </c>
      <c r="C4494" t="s">
        <v>4540</v>
      </c>
      <c r="D4494" t="s">
        <v>51</v>
      </c>
      <c r="E4494" t="s">
        <v>4540</v>
      </c>
      <c r="F4494" t="s">
        <v>51</v>
      </c>
      <c r="G4494" t="s">
        <v>4540</v>
      </c>
      <c r="H4494" t="s">
        <v>51</v>
      </c>
    </row>
    <row r="4495" spans="1:8" x14ac:dyDescent="0.35">
      <c r="A4495" t="s">
        <v>4541</v>
      </c>
      <c r="B4495" t="s">
        <v>47</v>
      </c>
      <c r="C4495" t="s">
        <v>4541</v>
      </c>
      <c r="D4495" t="s">
        <v>47</v>
      </c>
      <c r="E4495" t="s">
        <v>4541</v>
      </c>
      <c r="F4495" t="s">
        <v>47</v>
      </c>
      <c r="G4495" t="s">
        <v>4541</v>
      </c>
      <c r="H4495" t="s">
        <v>47</v>
      </c>
    </row>
    <row r="4496" spans="1:8" x14ac:dyDescent="0.35">
      <c r="A4496" t="s">
        <v>4542</v>
      </c>
      <c r="B4496" t="s">
        <v>51</v>
      </c>
      <c r="C4496" t="s">
        <v>4542</v>
      </c>
      <c r="D4496" t="s">
        <v>51</v>
      </c>
      <c r="E4496" t="s">
        <v>4542</v>
      </c>
      <c r="F4496" t="s">
        <v>51</v>
      </c>
      <c r="G4496" t="s">
        <v>4542</v>
      </c>
      <c r="H4496" t="s">
        <v>51</v>
      </c>
    </row>
    <row r="4497" spans="1:8" x14ac:dyDescent="0.35">
      <c r="A4497" t="s">
        <v>4543</v>
      </c>
      <c r="B4497" t="s">
        <v>51</v>
      </c>
      <c r="C4497" t="s">
        <v>4543</v>
      </c>
      <c r="D4497" t="s">
        <v>51</v>
      </c>
      <c r="E4497" t="s">
        <v>4543</v>
      </c>
      <c r="F4497" t="s">
        <v>51</v>
      </c>
      <c r="G4497" t="s">
        <v>4543</v>
      </c>
      <c r="H4497" t="s">
        <v>51</v>
      </c>
    </row>
    <row r="4498" spans="1:8" x14ac:dyDescent="0.35">
      <c r="A4498" t="s">
        <v>4544</v>
      </c>
      <c r="B4498" t="s">
        <v>53</v>
      </c>
      <c r="C4498" t="s">
        <v>4544</v>
      </c>
      <c r="D4498" t="s">
        <v>53</v>
      </c>
      <c r="E4498" t="s">
        <v>4544</v>
      </c>
      <c r="F4498" t="s">
        <v>53</v>
      </c>
      <c r="G4498" t="s">
        <v>4544</v>
      </c>
      <c r="H4498" t="s">
        <v>53</v>
      </c>
    </row>
    <row r="4499" spans="1:8" x14ac:dyDescent="0.35">
      <c r="A4499" t="s">
        <v>4545</v>
      </c>
      <c r="B4499" t="s">
        <v>44</v>
      </c>
      <c r="C4499" t="s">
        <v>4545</v>
      </c>
      <c r="D4499" t="s">
        <v>44</v>
      </c>
      <c r="E4499" t="s">
        <v>4545</v>
      </c>
      <c r="F4499" t="s">
        <v>44</v>
      </c>
      <c r="G4499" t="s">
        <v>4545</v>
      </c>
      <c r="H4499" t="s">
        <v>44</v>
      </c>
    </row>
    <row r="4500" spans="1:8" x14ac:dyDescent="0.35">
      <c r="A4500" t="s">
        <v>4546</v>
      </c>
      <c r="B4500" t="s">
        <v>47</v>
      </c>
      <c r="C4500" t="s">
        <v>4546</v>
      </c>
      <c r="D4500" t="s">
        <v>47</v>
      </c>
      <c r="E4500" t="s">
        <v>4546</v>
      </c>
      <c r="F4500" t="s">
        <v>47</v>
      </c>
      <c r="G4500" t="s">
        <v>4546</v>
      </c>
      <c r="H4500" t="s">
        <v>47</v>
      </c>
    </row>
    <row r="4501" spans="1:8" x14ac:dyDescent="0.35">
      <c r="A4501" t="s">
        <v>4547</v>
      </c>
      <c r="B4501" t="s">
        <v>47</v>
      </c>
      <c r="C4501" t="s">
        <v>4547</v>
      </c>
      <c r="D4501" t="s">
        <v>47</v>
      </c>
      <c r="E4501" t="s">
        <v>4547</v>
      </c>
      <c r="F4501" t="s">
        <v>47</v>
      </c>
      <c r="G4501" t="s">
        <v>4547</v>
      </c>
      <c r="H4501" t="s">
        <v>47</v>
      </c>
    </row>
    <row r="4502" spans="1:8" x14ac:dyDescent="0.35">
      <c r="A4502" t="s">
        <v>4548</v>
      </c>
      <c r="B4502" t="s">
        <v>47</v>
      </c>
      <c r="C4502" t="s">
        <v>4548</v>
      </c>
      <c r="D4502" t="s">
        <v>47</v>
      </c>
      <c r="E4502" t="s">
        <v>4548</v>
      </c>
      <c r="F4502" t="s">
        <v>47</v>
      </c>
      <c r="G4502" t="s">
        <v>4548</v>
      </c>
      <c r="H4502" t="s">
        <v>47</v>
      </c>
    </row>
    <row r="4503" spans="1:8" x14ac:dyDescent="0.35">
      <c r="A4503" t="s">
        <v>4549</v>
      </c>
      <c r="B4503" t="s">
        <v>47</v>
      </c>
      <c r="C4503" t="s">
        <v>4549</v>
      </c>
      <c r="D4503" t="s">
        <v>47</v>
      </c>
      <c r="E4503" t="s">
        <v>4549</v>
      </c>
      <c r="F4503" t="s">
        <v>47</v>
      </c>
      <c r="G4503" t="s">
        <v>4549</v>
      </c>
      <c r="H4503" t="s">
        <v>47</v>
      </c>
    </row>
    <row r="4504" spans="1:8" x14ac:dyDescent="0.35">
      <c r="A4504" t="s">
        <v>4550</v>
      </c>
      <c r="B4504" t="s">
        <v>44</v>
      </c>
      <c r="C4504" t="s">
        <v>4550</v>
      </c>
      <c r="D4504" t="s">
        <v>44</v>
      </c>
      <c r="E4504" t="s">
        <v>4550</v>
      </c>
      <c r="F4504" t="s">
        <v>44</v>
      </c>
      <c r="G4504" t="s">
        <v>4550</v>
      </c>
      <c r="H4504" t="s">
        <v>44</v>
      </c>
    </row>
    <row r="4505" spans="1:8" x14ac:dyDescent="0.35">
      <c r="A4505" t="s">
        <v>4551</v>
      </c>
      <c r="B4505" t="s">
        <v>44</v>
      </c>
      <c r="C4505" t="s">
        <v>4551</v>
      </c>
      <c r="D4505" t="s">
        <v>44</v>
      </c>
      <c r="E4505" t="s">
        <v>4551</v>
      </c>
      <c r="F4505" t="s">
        <v>44</v>
      </c>
      <c r="G4505" t="s">
        <v>4551</v>
      </c>
      <c r="H4505" t="s">
        <v>44</v>
      </c>
    </row>
    <row r="4506" spans="1:8" x14ac:dyDescent="0.35">
      <c r="A4506" t="s">
        <v>4552</v>
      </c>
      <c r="B4506" t="s">
        <v>47</v>
      </c>
      <c r="C4506" t="s">
        <v>4552</v>
      </c>
      <c r="D4506" t="s">
        <v>47</v>
      </c>
      <c r="E4506" t="s">
        <v>4552</v>
      </c>
      <c r="F4506" t="s">
        <v>47</v>
      </c>
      <c r="G4506" t="s">
        <v>4552</v>
      </c>
      <c r="H4506" t="s">
        <v>47</v>
      </c>
    </row>
    <row r="4507" spans="1:8" x14ac:dyDescent="0.35">
      <c r="A4507" t="s">
        <v>4553</v>
      </c>
      <c r="B4507" t="s">
        <v>51</v>
      </c>
      <c r="C4507" t="s">
        <v>4553</v>
      </c>
      <c r="D4507" t="s">
        <v>51</v>
      </c>
      <c r="E4507" t="s">
        <v>4553</v>
      </c>
      <c r="F4507" t="s">
        <v>51</v>
      </c>
      <c r="G4507" t="s">
        <v>4553</v>
      </c>
      <c r="H4507" t="s">
        <v>51</v>
      </c>
    </row>
    <row r="4508" spans="1:8" x14ac:dyDescent="0.35">
      <c r="A4508" t="s">
        <v>4554</v>
      </c>
      <c r="B4508" t="s">
        <v>53</v>
      </c>
      <c r="C4508" t="s">
        <v>4554</v>
      </c>
      <c r="D4508" t="s">
        <v>53</v>
      </c>
      <c r="E4508" t="s">
        <v>4554</v>
      </c>
      <c r="F4508" t="s">
        <v>53</v>
      </c>
      <c r="G4508" t="s">
        <v>4554</v>
      </c>
      <c r="H4508" t="s">
        <v>53</v>
      </c>
    </row>
    <row r="4509" spans="1:8" x14ac:dyDescent="0.35">
      <c r="A4509" t="s">
        <v>4555</v>
      </c>
      <c r="B4509" t="s">
        <v>51</v>
      </c>
      <c r="C4509" t="s">
        <v>4555</v>
      </c>
      <c r="D4509" t="s">
        <v>51</v>
      </c>
      <c r="E4509" t="s">
        <v>4555</v>
      </c>
      <c r="F4509" t="s">
        <v>51</v>
      </c>
      <c r="G4509" t="s">
        <v>4555</v>
      </c>
      <c r="H4509" t="s">
        <v>51</v>
      </c>
    </row>
    <row r="4510" spans="1:8" x14ac:dyDescent="0.35">
      <c r="A4510" t="s">
        <v>4556</v>
      </c>
      <c r="B4510" t="s">
        <v>47</v>
      </c>
      <c r="C4510" t="s">
        <v>4556</v>
      </c>
      <c r="D4510" t="s">
        <v>47</v>
      </c>
      <c r="E4510" t="s">
        <v>4556</v>
      </c>
      <c r="F4510" t="s">
        <v>47</v>
      </c>
      <c r="G4510" t="s">
        <v>4556</v>
      </c>
      <c r="H4510" t="s">
        <v>47</v>
      </c>
    </row>
    <row r="4511" spans="1:8" x14ac:dyDescent="0.35">
      <c r="A4511" t="s">
        <v>4557</v>
      </c>
      <c r="B4511" t="s">
        <v>47</v>
      </c>
      <c r="C4511" t="s">
        <v>4557</v>
      </c>
      <c r="D4511" t="s">
        <v>47</v>
      </c>
      <c r="E4511" t="s">
        <v>4557</v>
      </c>
      <c r="F4511" t="s">
        <v>47</v>
      </c>
      <c r="G4511" t="s">
        <v>4557</v>
      </c>
      <c r="H4511" t="s">
        <v>47</v>
      </c>
    </row>
    <row r="4512" spans="1:8" x14ac:dyDescent="0.35">
      <c r="A4512" t="s">
        <v>4558</v>
      </c>
      <c r="B4512" t="s">
        <v>44</v>
      </c>
      <c r="C4512" t="s">
        <v>4558</v>
      </c>
      <c r="D4512" t="s">
        <v>44</v>
      </c>
      <c r="E4512" t="s">
        <v>4558</v>
      </c>
      <c r="F4512" t="s">
        <v>44</v>
      </c>
      <c r="G4512" t="s">
        <v>4558</v>
      </c>
      <c r="H4512" t="s">
        <v>44</v>
      </c>
    </row>
    <row r="4513" spans="1:8" x14ac:dyDescent="0.35">
      <c r="A4513" t="s">
        <v>4559</v>
      </c>
      <c r="B4513" t="s">
        <v>51</v>
      </c>
      <c r="C4513" t="s">
        <v>4559</v>
      </c>
      <c r="D4513" t="s">
        <v>51</v>
      </c>
      <c r="E4513" t="s">
        <v>4559</v>
      </c>
      <c r="F4513" t="s">
        <v>51</v>
      </c>
      <c r="G4513" t="s">
        <v>4559</v>
      </c>
      <c r="H4513" t="s">
        <v>51</v>
      </c>
    </row>
    <row r="4514" spans="1:8" x14ac:dyDescent="0.35">
      <c r="A4514" t="s">
        <v>4560</v>
      </c>
      <c r="B4514" t="s">
        <v>51</v>
      </c>
      <c r="C4514" t="s">
        <v>4560</v>
      </c>
      <c r="D4514" t="s">
        <v>51</v>
      </c>
      <c r="E4514" t="s">
        <v>4560</v>
      </c>
      <c r="F4514" t="s">
        <v>51</v>
      </c>
      <c r="G4514" t="s">
        <v>4560</v>
      </c>
      <c r="H4514" t="s">
        <v>51</v>
      </c>
    </row>
    <row r="4515" spans="1:8" x14ac:dyDescent="0.35">
      <c r="A4515" t="s">
        <v>4561</v>
      </c>
      <c r="B4515" t="s">
        <v>53</v>
      </c>
      <c r="C4515" t="s">
        <v>4561</v>
      </c>
      <c r="D4515" t="s">
        <v>53</v>
      </c>
      <c r="E4515" t="s">
        <v>4561</v>
      </c>
      <c r="F4515" t="s">
        <v>53</v>
      </c>
      <c r="G4515" t="s">
        <v>4561</v>
      </c>
      <c r="H4515" t="s">
        <v>53</v>
      </c>
    </row>
    <row r="4516" spans="1:8" x14ac:dyDescent="0.35">
      <c r="A4516" t="s">
        <v>4562</v>
      </c>
      <c r="B4516" t="s">
        <v>51</v>
      </c>
      <c r="C4516" t="s">
        <v>4562</v>
      </c>
      <c r="D4516" t="s">
        <v>51</v>
      </c>
      <c r="E4516" t="s">
        <v>4562</v>
      </c>
      <c r="F4516" t="s">
        <v>51</v>
      </c>
      <c r="G4516" t="s">
        <v>4562</v>
      </c>
      <c r="H4516" t="s">
        <v>51</v>
      </c>
    </row>
    <row r="4517" spans="1:8" x14ac:dyDescent="0.35">
      <c r="A4517" t="s">
        <v>4563</v>
      </c>
      <c r="B4517" t="s">
        <v>47</v>
      </c>
      <c r="C4517" t="s">
        <v>4563</v>
      </c>
      <c r="D4517" t="s">
        <v>47</v>
      </c>
      <c r="E4517" t="s">
        <v>4563</v>
      </c>
      <c r="F4517" t="s">
        <v>47</v>
      </c>
      <c r="G4517" t="s">
        <v>4563</v>
      </c>
      <c r="H4517" t="s">
        <v>47</v>
      </c>
    </row>
    <row r="4518" spans="1:8" x14ac:dyDescent="0.35">
      <c r="A4518" t="s">
        <v>4564</v>
      </c>
      <c r="B4518" t="s">
        <v>47</v>
      </c>
      <c r="C4518" t="s">
        <v>4564</v>
      </c>
      <c r="D4518" t="s">
        <v>47</v>
      </c>
      <c r="E4518" t="s">
        <v>4564</v>
      </c>
      <c r="F4518" t="s">
        <v>47</v>
      </c>
      <c r="G4518" t="s">
        <v>4564</v>
      </c>
      <c r="H4518" t="s">
        <v>47</v>
      </c>
    </row>
    <row r="4519" spans="1:8" x14ac:dyDescent="0.35">
      <c r="A4519" t="s">
        <v>4565</v>
      </c>
      <c r="B4519" t="s">
        <v>51</v>
      </c>
      <c r="C4519" t="s">
        <v>4565</v>
      </c>
      <c r="D4519" t="s">
        <v>51</v>
      </c>
      <c r="E4519" t="s">
        <v>4565</v>
      </c>
      <c r="F4519" t="s">
        <v>51</v>
      </c>
      <c r="G4519" t="s">
        <v>4565</v>
      </c>
      <c r="H4519" t="s">
        <v>51</v>
      </c>
    </row>
    <row r="4520" spans="1:8" x14ac:dyDescent="0.35">
      <c r="A4520" t="s">
        <v>4566</v>
      </c>
      <c r="B4520" t="s">
        <v>44</v>
      </c>
      <c r="C4520" t="s">
        <v>4566</v>
      </c>
      <c r="D4520" t="s">
        <v>44</v>
      </c>
      <c r="E4520" t="s">
        <v>4566</v>
      </c>
      <c r="F4520" t="s">
        <v>44</v>
      </c>
      <c r="G4520" t="s">
        <v>4566</v>
      </c>
      <c r="H4520" t="s">
        <v>44</v>
      </c>
    </row>
    <row r="4521" spans="1:8" x14ac:dyDescent="0.35">
      <c r="A4521" t="s">
        <v>4567</v>
      </c>
      <c r="B4521" t="s">
        <v>51</v>
      </c>
      <c r="C4521" t="s">
        <v>4567</v>
      </c>
      <c r="D4521" t="s">
        <v>51</v>
      </c>
      <c r="E4521" t="s">
        <v>4567</v>
      </c>
      <c r="F4521" t="s">
        <v>51</v>
      </c>
      <c r="G4521" t="s">
        <v>4567</v>
      </c>
      <c r="H4521" t="s">
        <v>51</v>
      </c>
    </row>
    <row r="4522" spans="1:8" x14ac:dyDescent="0.35">
      <c r="A4522" t="s">
        <v>4568</v>
      </c>
      <c r="B4522" t="s">
        <v>51</v>
      </c>
      <c r="C4522" t="s">
        <v>4568</v>
      </c>
      <c r="D4522" t="s">
        <v>51</v>
      </c>
      <c r="E4522" t="s">
        <v>4568</v>
      </c>
      <c r="F4522" t="s">
        <v>51</v>
      </c>
      <c r="G4522" t="s">
        <v>4568</v>
      </c>
      <c r="H4522" t="s">
        <v>51</v>
      </c>
    </row>
    <row r="4523" spans="1:8" x14ac:dyDescent="0.35">
      <c r="A4523" t="s">
        <v>4569</v>
      </c>
      <c r="B4523" t="s">
        <v>51</v>
      </c>
      <c r="C4523" t="s">
        <v>4569</v>
      </c>
      <c r="D4523" t="s">
        <v>51</v>
      </c>
      <c r="E4523" t="s">
        <v>4569</v>
      </c>
      <c r="F4523" t="s">
        <v>51</v>
      </c>
      <c r="G4523" t="s">
        <v>4569</v>
      </c>
      <c r="H4523" t="s">
        <v>51</v>
      </c>
    </row>
    <row r="4524" spans="1:8" x14ac:dyDescent="0.35">
      <c r="A4524" t="s">
        <v>4570</v>
      </c>
      <c r="B4524" t="s">
        <v>44</v>
      </c>
      <c r="C4524" t="s">
        <v>4570</v>
      </c>
      <c r="D4524" t="s">
        <v>44</v>
      </c>
      <c r="E4524" t="s">
        <v>4570</v>
      </c>
      <c r="F4524" t="s">
        <v>44</v>
      </c>
      <c r="G4524" t="s">
        <v>4570</v>
      </c>
      <c r="H4524" t="s">
        <v>44</v>
      </c>
    </row>
    <row r="4525" spans="1:8" x14ac:dyDescent="0.35">
      <c r="A4525" t="s">
        <v>4571</v>
      </c>
      <c r="B4525" t="s">
        <v>47</v>
      </c>
      <c r="C4525" t="s">
        <v>4571</v>
      </c>
      <c r="D4525" t="s">
        <v>47</v>
      </c>
      <c r="E4525" t="s">
        <v>4571</v>
      </c>
      <c r="F4525" t="s">
        <v>47</v>
      </c>
      <c r="G4525" t="s">
        <v>4571</v>
      </c>
      <c r="H4525" t="s">
        <v>47</v>
      </c>
    </row>
    <row r="4526" spans="1:8" x14ac:dyDescent="0.35">
      <c r="A4526" t="s">
        <v>4572</v>
      </c>
      <c r="B4526" t="s">
        <v>51</v>
      </c>
      <c r="C4526" t="s">
        <v>4572</v>
      </c>
      <c r="D4526" t="s">
        <v>51</v>
      </c>
      <c r="E4526" t="s">
        <v>4572</v>
      </c>
      <c r="F4526" t="s">
        <v>51</v>
      </c>
      <c r="G4526" t="s">
        <v>4572</v>
      </c>
      <c r="H4526" t="s">
        <v>51</v>
      </c>
    </row>
    <row r="4527" spans="1:8" x14ac:dyDescent="0.35">
      <c r="A4527" t="s">
        <v>4573</v>
      </c>
      <c r="B4527" t="s">
        <v>51</v>
      </c>
      <c r="C4527" t="s">
        <v>4573</v>
      </c>
      <c r="D4527" t="s">
        <v>51</v>
      </c>
      <c r="E4527" t="s">
        <v>4573</v>
      </c>
      <c r="F4527" t="s">
        <v>51</v>
      </c>
      <c r="G4527" t="s">
        <v>4573</v>
      </c>
      <c r="H4527" t="s">
        <v>51</v>
      </c>
    </row>
    <row r="4528" spans="1:8" x14ac:dyDescent="0.35">
      <c r="A4528" t="s">
        <v>4574</v>
      </c>
      <c r="B4528" t="s">
        <v>44</v>
      </c>
      <c r="C4528" t="s">
        <v>4574</v>
      </c>
      <c r="D4528" t="s">
        <v>44</v>
      </c>
      <c r="E4528" t="s">
        <v>4574</v>
      </c>
      <c r="F4528" t="s">
        <v>44</v>
      </c>
      <c r="G4528" t="s">
        <v>4574</v>
      </c>
      <c r="H4528" t="s">
        <v>44</v>
      </c>
    </row>
    <row r="4529" spans="1:8" x14ac:dyDescent="0.35">
      <c r="A4529" t="s">
        <v>4575</v>
      </c>
      <c r="B4529" t="s">
        <v>51</v>
      </c>
      <c r="C4529" t="s">
        <v>4575</v>
      </c>
      <c r="D4529" t="s">
        <v>51</v>
      </c>
      <c r="E4529" t="s">
        <v>4575</v>
      </c>
      <c r="F4529" t="s">
        <v>51</v>
      </c>
      <c r="G4529" t="s">
        <v>4575</v>
      </c>
      <c r="H4529" t="s">
        <v>51</v>
      </c>
    </row>
    <row r="4530" spans="1:8" x14ac:dyDescent="0.35">
      <c r="A4530" t="s">
        <v>4576</v>
      </c>
      <c r="B4530" t="s">
        <v>57</v>
      </c>
      <c r="C4530" t="s">
        <v>4576</v>
      </c>
      <c r="D4530" t="s">
        <v>57</v>
      </c>
      <c r="E4530" t="s">
        <v>4576</v>
      </c>
      <c r="F4530" t="s">
        <v>57</v>
      </c>
      <c r="G4530" t="s">
        <v>4576</v>
      </c>
      <c r="H4530" t="s">
        <v>57</v>
      </c>
    </row>
    <row r="4531" spans="1:8" x14ac:dyDescent="0.35">
      <c r="A4531" t="s">
        <v>4577</v>
      </c>
      <c r="B4531" t="s">
        <v>44</v>
      </c>
      <c r="C4531" t="s">
        <v>4577</v>
      </c>
      <c r="D4531" t="s">
        <v>44</v>
      </c>
      <c r="E4531" t="s">
        <v>4577</v>
      </c>
      <c r="F4531" t="s">
        <v>44</v>
      </c>
      <c r="G4531" t="s">
        <v>4577</v>
      </c>
      <c r="H4531" t="s">
        <v>44</v>
      </c>
    </row>
    <row r="4532" spans="1:8" x14ac:dyDescent="0.35">
      <c r="A4532" t="s">
        <v>4578</v>
      </c>
      <c r="B4532" t="s">
        <v>47</v>
      </c>
      <c r="C4532" t="s">
        <v>4578</v>
      </c>
      <c r="D4532" t="s">
        <v>47</v>
      </c>
      <c r="E4532" t="s">
        <v>4578</v>
      </c>
      <c r="F4532" t="s">
        <v>47</v>
      </c>
      <c r="G4532" t="s">
        <v>4578</v>
      </c>
      <c r="H4532" t="s">
        <v>47</v>
      </c>
    </row>
    <row r="4533" spans="1:8" x14ac:dyDescent="0.35">
      <c r="A4533" t="s">
        <v>4579</v>
      </c>
      <c r="B4533" t="s">
        <v>47</v>
      </c>
      <c r="C4533" t="s">
        <v>4579</v>
      </c>
      <c r="D4533" t="s">
        <v>47</v>
      </c>
      <c r="E4533" t="s">
        <v>4579</v>
      </c>
      <c r="F4533" t="s">
        <v>47</v>
      </c>
      <c r="G4533" t="s">
        <v>4579</v>
      </c>
      <c r="H4533" t="s">
        <v>47</v>
      </c>
    </row>
    <row r="4534" spans="1:8" x14ac:dyDescent="0.35">
      <c r="A4534" t="s">
        <v>4580</v>
      </c>
      <c r="B4534" t="s">
        <v>44</v>
      </c>
      <c r="C4534" t="s">
        <v>4580</v>
      </c>
      <c r="D4534" t="s">
        <v>44</v>
      </c>
      <c r="E4534" t="s">
        <v>4580</v>
      </c>
      <c r="F4534" t="s">
        <v>44</v>
      </c>
      <c r="G4534" t="s">
        <v>4580</v>
      </c>
      <c r="H4534" t="s">
        <v>44</v>
      </c>
    </row>
    <row r="4535" spans="1:8" x14ac:dyDescent="0.35">
      <c r="A4535" t="s">
        <v>4581</v>
      </c>
      <c r="B4535" t="s">
        <v>47</v>
      </c>
      <c r="C4535" t="s">
        <v>4581</v>
      </c>
      <c r="D4535" t="s">
        <v>47</v>
      </c>
      <c r="E4535" t="s">
        <v>4581</v>
      </c>
      <c r="F4535" t="s">
        <v>47</v>
      </c>
      <c r="G4535" t="s">
        <v>4581</v>
      </c>
      <c r="H4535" t="s">
        <v>47</v>
      </c>
    </row>
    <row r="4536" spans="1:8" x14ac:dyDescent="0.35">
      <c r="A4536" t="s">
        <v>4582</v>
      </c>
      <c r="B4536" t="s">
        <v>51</v>
      </c>
      <c r="C4536" t="s">
        <v>4582</v>
      </c>
      <c r="D4536" t="s">
        <v>51</v>
      </c>
      <c r="E4536" t="s">
        <v>4582</v>
      </c>
      <c r="F4536" t="s">
        <v>51</v>
      </c>
      <c r="G4536" t="s">
        <v>4582</v>
      </c>
      <c r="H4536" t="s">
        <v>51</v>
      </c>
    </row>
    <row r="4537" spans="1:8" x14ac:dyDescent="0.35">
      <c r="A4537" t="s">
        <v>4583</v>
      </c>
      <c r="B4537" t="s">
        <v>44</v>
      </c>
      <c r="C4537" t="s">
        <v>4583</v>
      </c>
      <c r="D4537" t="s">
        <v>44</v>
      </c>
      <c r="E4537" t="s">
        <v>4583</v>
      </c>
      <c r="F4537" t="s">
        <v>44</v>
      </c>
      <c r="G4537" t="s">
        <v>4583</v>
      </c>
      <c r="H4537" t="s">
        <v>44</v>
      </c>
    </row>
    <row r="4538" spans="1:8" x14ac:dyDescent="0.35">
      <c r="A4538" t="s">
        <v>4584</v>
      </c>
      <c r="B4538" t="s">
        <v>51</v>
      </c>
      <c r="C4538" t="s">
        <v>4584</v>
      </c>
      <c r="D4538" t="s">
        <v>51</v>
      </c>
      <c r="E4538" t="s">
        <v>4584</v>
      </c>
      <c r="F4538" t="s">
        <v>51</v>
      </c>
      <c r="G4538" t="s">
        <v>4584</v>
      </c>
      <c r="H4538" t="s">
        <v>51</v>
      </c>
    </row>
    <row r="4539" spans="1:8" x14ac:dyDescent="0.35">
      <c r="A4539" t="s">
        <v>4585</v>
      </c>
      <c r="B4539" t="s">
        <v>47</v>
      </c>
      <c r="C4539" t="s">
        <v>4585</v>
      </c>
      <c r="D4539" t="s">
        <v>47</v>
      </c>
      <c r="E4539" t="s">
        <v>4585</v>
      </c>
      <c r="F4539" t="s">
        <v>47</v>
      </c>
      <c r="G4539" t="s">
        <v>4585</v>
      </c>
      <c r="H4539" t="s">
        <v>47</v>
      </c>
    </row>
    <row r="4540" spans="1:8" x14ac:dyDescent="0.35">
      <c r="A4540" t="s">
        <v>4586</v>
      </c>
      <c r="B4540" t="s">
        <v>51</v>
      </c>
      <c r="C4540" t="s">
        <v>4586</v>
      </c>
      <c r="D4540" t="s">
        <v>51</v>
      </c>
      <c r="E4540" t="s">
        <v>4586</v>
      </c>
      <c r="F4540" t="s">
        <v>51</v>
      </c>
      <c r="G4540" t="s">
        <v>4586</v>
      </c>
      <c r="H4540" t="s">
        <v>51</v>
      </c>
    </row>
    <row r="4541" spans="1:8" x14ac:dyDescent="0.35">
      <c r="A4541" t="s">
        <v>4587</v>
      </c>
      <c r="B4541" t="s">
        <v>51</v>
      </c>
      <c r="C4541" t="s">
        <v>4587</v>
      </c>
      <c r="D4541" t="s">
        <v>51</v>
      </c>
      <c r="E4541" t="s">
        <v>4587</v>
      </c>
      <c r="F4541" t="s">
        <v>51</v>
      </c>
      <c r="G4541" t="s">
        <v>4587</v>
      </c>
      <c r="H4541" t="s">
        <v>51</v>
      </c>
    </row>
    <row r="4542" spans="1:8" x14ac:dyDescent="0.35">
      <c r="A4542" t="s">
        <v>4588</v>
      </c>
      <c r="B4542" t="s">
        <v>51</v>
      </c>
      <c r="C4542" t="s">
        <v>4588</v>
      </c>
      <c r="D4542" t="s">
        <v>51</v>
      </c>
      <c r="E4542" t="s">
        <v>4588</v>
      </c>
      <c r="F4542" t="s">
        <v>51</v>
      </c>
      <c r="G4542" t="s">
        <v>4588</v>
      </c>
      <c r="H4542" t="s">
        <v>51</v>
      </c>
    </row>
    <row r="4543" spans="1:8" x14ac:dyDescent="0.35">
      <c r="A4543" t="s">
        <v>4589</v>
      </c>
      <c r="B4543" t="s">
        <v>51</v>
      </c>
      <c r="C4543" t="s">
        <v>4589</v>
      </c>
      <c r="D4543" t="s">
        <v>51</v>
      </c>
      <c r="E4543" t="s">
        <v>4589</v>
      </c>
      <c r="F4543" t="s">
        <v>51</v>
      </c>
      <c r="G4543" t="s">
        <v>4589</v>
      </c>
      <c r="H4543" t="s">
        <v>51</v>
      </c>
    </row>
    <row r="4544" spans="1:8" x14ac:dyDescent="0.35">
      <c r="A4544" t="s">
        <v>4590</v>
      </c>
      <c r="B4544" t="s">
        <v>47</v>
      </c>
      <c r="C4544" t="s">
        <v>4590</v>
      </c>
      <c r="D4544" t="s">
        <v>47</v>
      </c>
      <c r="E4544" t="s">
        <v>4590</v>
      </c>
      <c r="F4544" t="s">
        <v>47</v>
      </c>
      <c r="G4544" t="s">
        <v>4590</v>
      </c>
      <c r="H4544" t="s">
        <v>47</v>
      </c>
    </row>
    <row r="4545" spans="1:8" x14ac:dyDescent="0.35">
      <c r="A4545" t="s">
        <v>4591</v>
      </c>
      <c r="B4545" t="s">
        <v>51</v>
      </c>
      <c r="C4545" t="s">
        <v>4591</v>
      </c>
      <c r="D4545" t="s">
        <v>51</v>
      </c>
      <c r="E4545" t="s">
        <v>4591</v>
      </c>
      <c r="F4545" t="s">
        <v>51</v>
      </c>
      <c r="G4545" t="s">
        <v>4591</v>
      </c>
      <c r="H4545" t="s">
        <v>51</v>
      </c>
    </row>
    <row r="4546" spans="1:8" x14ac:dyDescent="0.35">
      <c r="A4546" t="s">
        <v>4592</v>
      </c>
      <c r="B4546" t="s">
        <v>51</v>
      </c>
      <c r="C4546" t="s">
        <v>4592</v>
      </c>
      <c r="D4546" t="s">
        <v>51</v>
      </c>
      <c r="E4546" t="s">
        <v>4592</v>
      </c>
      <c r="F4546" t="s">
        <v>51</v>
      </c>
      <c r="G4546" t="s">
        <v>4592</v>
      </c>
      <c r="H4546" t="s">
        <v>51</v>
      </c>
    </row>
    <row r="4547" spans="1:8" x14ac:dyDescent="0.35">
      <c r="A4547" t="s">
        <v>4593</v>
      </c>
      <c r="B4547" t="s">
        <v>44</v>
      </c>
      <c r="C4547" t="s">
        <v>4593</v>
      </c>
      <c r="D4547" t="s">
        <v>44</v>
      </c>
      <c r="E4547" t="s">
        <v>4593</v>
      </c>
      <c r="F4547" t="s">
        <v>44</v>
      </c>
      <c r="G4547" t="s">
        <v>4593</v>
      </c>
      <c r="H4547" t="s">
        <v>44</v>
      </c>
    </row>
    <row r="4548" spans="1:8" x14ac:dyDescent="0.35">
      <c r="A4548" t="s">
        <v>4594</v>
      </c>
      <c r="B4548" t="s">
        <v>51</v>
      </c>
      <c r="C4548" t="s">
        <v>4594</v>
      </c>
      <c r="D4548" t="s">
        <v>51</v>
      </c>
      <c r="E4548" t="s">
        <v>4594</v>
      </c>
      <c r="F4548" t="s">
        <v>51</v>
      </c>
      <c r="G4548" t="s">
        <v>4594</v>
      </c>
      <c r="H4548" t="s">
        <v>51</v>
      </c>
    </row>
    <row r="4549" spans="1:8" x14ac:dyDescent="0.35">
      <c r="A4549" t="s">
        <v>4595</v>
      </c>
      <c r="B4549" t="s">
        <v>47</v>
      </c>
      <c r="C4549" t="s">
        <v>4595</v>
      </c>
      <c r="D4549" t="s">
        <v>47</v>
      </c>
      <c r="E4549" t="s">
        <v>4595</v>
      </c>
      <c r="F4549" t="s">
        <v>47</v>
      </c>
      <c r="G4549" t="s">
        <v>4595</v>
      </c>
      <c r="H4549" t="s">
        <v>47</v>
      </c>
    </row>
    <row r="4550" spans="1:8" x14ac:dyDescent="0.35">
      <c r="A4550" t="s">
        <v>4596</v>
      </c>
      <c r="B4550" t="s">
        <v>51</v>
      </c>
      <c r="C4550" t="s">
        <v>4596</v>
      </c>
      <c r="D4550" t="s">
        <v>51</v>
      </c>
      <c r="E4550" t="s">
        <v>4596</v>
      </c>
      <c r="F4550" t="s">
        <v>51</v>
      </c>
      <c r="G4550" t="s">
        <v>4596</v>
      </c>
      <c r="H4550" t="s">
        <v>51</v>
      </c>
    </row>
    <row r="4551" spans="1:8" x14ac:dyDescent="0.35">
      <c r="A4551" t="s">
        <v>4597</v>
      </c>
      <c r="B4551" t="s">
        <v>44</v>
      </c>
      <c r="C4551" t="s">
        <v>4597</v>
      </c>
      <c r="D4551" t="s">
        <v>44</v>
      </c>
      <c r="E4551" t="s">
        <v>4597</v>
      </c>
      <c r="F4551" t="s">
        <v>44</v>
      </c>
      <c r="G4551" t="s">
        <v>4597</v>
      </c>
      <c r="H4551" t="s">
        <v>44</v>
      </c>
    </row>
    <row r="4552" spans="1:8" x14ac:dyDescent="0.35">
      <c r="A4552" t="s">
        <v>4598</v>
      </c>
      <c r="B4552" t="s">
        <v>47</v>
      </c>
      <c r="C4552" t="s">
        <v>4598</v>
      </c>
      <c r="D4552" t="s">
        <v>47</v>
      </c>
      <c r="E4552" t="s">
        <v>4598</v>
      </c>
      <c r="F4552" t="s">
        <v>47</v>
      </c>
      <c r="G4552" t="s">
        <v>4598</v>
      </c>
      <c r="H4552" t="s">
        <v>47</v>
      </c>
    </row>
    <row r="4553" spans="1:8" x14ac:dyDescent="0.35">
      <c r="A4553" t="s">
        <v>4599</v>
      </c>
      <c r="B4553" t="s">
        <v>51</v>
      </c>
      <c r="C4553" t="s">
        <v>4599</v>
      </c>
      <c r="D4553" t="s">
        <v>51</v>
      </c>
      <c r="E4553" t="s">
        <v>4599</v>
      </c>
      <c r="F4553" t="s">
        <v>51</v>
      </c>
      <c r="G4553" t="s">
        <v>4599</v>
      </c>
      <c r="H4553" t="s">
        <v>51</v>
      </c>
    </row>
    <row r="4554" spans="1:8" x14ac:dyDescent="0.35">
      <c r="A4554" t="s">
        <v>4600</v>
      </c>
      <c r="B4554" t="s">
        <v>47</v>
      </c>
      <c r="C4554" t="s">
        <v>4600</v>
      </c>
      <c r="D4554" t="s">
        <v>47</v>
      </c>
      <c r="E4554" t="s">
        <v>4600</v>
      </c>
      <c r="F4554" t="s">
        <v>47</v>
      </c>
      <c r="G4554" t="s">
        <v>4600</v>
      </c>
      <c r="H4554" t="s">
        <v>47</v>
      </c>
    </row>
    <row r="4555" spans="1:8" x14ac:dyDescent="0.35">
      <c r="A4555" t="s">
        <v>4601</v>
      </c>
      <c r="B4555" t="s">
        <v>53</v>
      </c>
      <c r="C4555" t="s">
        <v>4601</v>
      </c>
      <c r="D4555" t="s">
        <v>53</v>
      </c>
      <c r="E4555" t="s">
        <v>4601</v>
      </c>
      <c r="F4555" t="s">
        <v>53</v>
      </c>
      <c r="G4555" t="s">
        <v>4601</v>
      </c>
      <c r="H4555" t="s">
        <v>53</v>
      </c>
    </row>
    <row r="4556" spans="1:8" x14ac:dyDescent="0.35">
      <c r="A4556" t="s">
        <v>4602</v>
      </c>
      <c r="B4556" t="s">
        <v>47</v>
      </c>
      <c r="C4556" t="s">
        <v>4602</v>
      </c>
      <c r="D4556" t="s">
        <v>47</v>
      </c>
      <c r="E4556" t="s">
        <v>4602</v>
      </c>
      <c r="F4556" t="s">
        <v>47</v>
      </c>
      <c r="G4556" t="s">
        <v>4602</v>
      </c>
      <c r="H4556" t="s">
        <v>47</v>
      </c>
    </row>
    <row r="4557" spans="1:8" x14ac:dyDescent="0.35">
      <c r="A4557" t="s">
        <v>4603</v>
      </c>
      <c r="B4557" t="s">
        <v>51</v>
      </c>
      <c r="C4557" t="s">
        <v>4603</v>
      </c>
      <c r="D4557" t="s">
        <v>51</v>
      </c>
      <c r="E4557" t="s">
        <v>4603</v>
      </c>
      <c r="F4557" t="s">
        <v>51</v>
      </c>
      <c r="G4557" t="s">
        <v>4603</v>
      </c>
      <c r="H4557" t="s">
        <v>51</v>
      </c>
    </row>
    <row r="4558" spans="1:8" x14ac:dyDescent="0.35">
      <c r="A4558" t="s">
        <v>4604</v>
      </c>
      <c r="B4558" t="s">
        <v>57</v>
      </c>
      <c r="C4558" t="s">
        <v>4604</v>
      </c>
      <c r="D4558" t="s">
        <v>57</v>
      </c>
      <c r="E4558" t="s">
        <v>4604</v>
      </c>
      <c r="F4558" t="s">
        <v>57</v>
      </c>
      <c r="G4558" t="s">
        <v>4604</v>
      </c>
      <c r="H4558" t="s">
        <v>57</v>
      </c>
    </row>
    <row r="4559" spans="1:8" x14ac:dyDescent="0.35">
      <c r="A4559" t="s">
        <v>4605</v>
      </c>
      <c r="B4559" t="s">
        <v>47</v>
      </c>
      <c r="C4559" t="s">
        <v>4605</v>
      </c>
      <c r="D4559" t="s">
        <v>47</v>
      </c>
      <c r="E4559" t="s">
        <v>4605</v>
      </c>
      <c r="F4559" t="s">
        <v>47</v>
      </c>
      <c r="G4559" t="s">
        <v>4605</v>
      </c>
      <c r="H4559" t="s">
        <v>47</v>
      </c>
    </row>
    <row r="4560" spans="1:8" x14ac:dyDescent="0.35">
      <c r="A4560" t="s">
        <v>4606</v>
      </c>
      <c r="B4560" t="s">
        <v>51</v>
      </c>
      <c r="C4560" t="s">
        <v>4606</v>
      </c>
      <c r="D4560" t="s">
        <v>51</v>
      </c>
      <c r="E4560" t="s">
        <v>4606</v>
      </c>
      <c r="F4560" t="s">
        <v>51</v>
      </c>
      <c r="G4560" t="s">
        <v>4606</v>
      </c>
      <c r="H4560" t="s">
        <v>51</v>
      </c>
    </row>
    <row r="4561" spans="1:8" x14ac:dyDescent="0.35">
      <c r="A4561" t="s">
        <v>4607</v>
      </c>
      <c r="B4561" t="s">
        <v>51</v>
      </c>
      <c r="C4561" t="s">
        <v>4607</v>
      </c>
      <c r="D4561" t="s">
        <v>51</v>
      </c>
      <c r="E4561" t="s">
        <v>4607</v>
      </c>
      <c r="F4561" t="s">
        <v>51</v>
      </c>
      <c r="G4561" t="s">
        <v>4607</v>
      </c>
      <c r="H4561" t="s">
        <v>51</v>
      </c>
    </row>
    <row r="4562" spans="1:8" x14ac:dyDescent="0.35">
      <c r="A4562" t="s">
        <v>4608</v>
      </c>
      <c r="B4562" t="s">
        <v>47</v>
      </c>
      <c r="C4562" t="s">
        <v>4608</v>
      </c>
      <c r="D4562" t="s">
        <v>47</v>
      </c>
      <c r="E4562" t="s">
        <v>4608</v>
      </c>
      <c r="F4562" t="s">
        <v>47</v>
      </c>
      <c r="G4562" t="s">
        <v>4608</v>
      </c>
      <c r="H4562" t="s">
        <v>47</v>
      </c>
    </row>
    <row r="4563" spans="1:8" x14ac:dyDescent="0.35">
      <c r="A4563" t="s">
        <v>4609</v>
      </c>
      <c r="B4563" t="s">
        <v>44</v>
      </c>
      <c r="C4563" t="s">
        <v>4609</v>
      </c>
      <c r="D4563" t="s">
        <v>44</v>
      </c>
      <c r="E4563" t="s">
        <v>4609</v>
      </c>
      <c r="F4563" t="s">
        <v>44</v>
      </c>
      <c r="G4563" t="s">
        <v>4609</v>
      </c>
      <c r="H4563" t="s">
        <v>44</v>
      </c>
    </row>
    <row r="4564" spans="1:8" x14ac:dyDescent="0.35">
      <c r="A4564" t="s">
        <v>4610</v>
      </c>
      <c r="B4564" t="s">
        <v>47</v>
      </c>
      <c r="C4564" t="s">
        <v>4610</v>
      </c>
      <c r="D4564" t="s">
        <v>47</v>
      </c>
      <c r="E4564" t="s">
        <v>4610</v>
      </c>
      <c r="F4564" t="s">
        <v>47</v>
      </c>
      <c r="G4564" t="s">
        <v>4610</v>
      </c>
      <c r="H4564" t="s">
        <v>47</v>
      </c>
    </row>
    <row r="4565" spans="1:8" x14ac:dyDescent="0.35">
      <c r="A4565" t="s">
        <v>4611</v>
      </c>
      <c r="B4565" t="s">
        <v>47</v>
      </c>
      <c r="C4565" t="s">
        <v>4611</v>
      </c>
      <c r="D4565" t="s">
        <v>47</v>
      </c>
      <c r="E4565" t="s">
        <v>4611</v>
      </c>
      <c r="F4565" t="s">
        <v>47</v>
      </c>
      <c r="G4565" t="s">
        <v>4611</v>
      </c>
      <c r="H4565" t="s">
        <v>47</v>
      </c>
    </row>
    <row r="4566" spans="1:8" x14ac:dyDescent="0.35">
      <c r="A4566" t="s">
        <v>4612</v>
      </c>
      <c r="B4566" t="s">
        <v>44</v>
      </c>
      <c r="C4566" t="s">
        <v>4612</v>
      </c>
      <c r="D4566" t="s">
        <v>44</v>
      </c>
      <c r="E4566" t="s">
        <v>4612</v>
      </c>
      <c r="F4566" t="s">
        <v>44</v>
      </c>
      <c r="G4566" t="s">
        <v>4612</v>
      </c>
      <c r="H4566" t="s">
        <v>44</v>
      </c>
    </row>
    <row r="4567" spans="1:8" x14ac:dyDescent="0.35">
      <c r="A4567" t="s">
        <v>4613</v>
      </c>
      <c r="B4567" t="s">
        <v>44</v>
      </c>
      <c r="C4567" t="s">
        <v>4613</v>
      </c>
      <c r="D4567" t="s">
        <v>44</v>
      </c>
      <c r="E4567" t="s">
        <v>4613</v>
      </c>
      <c r="F4567" t="s">
        <v>44</v>
      </c>
      <c r="G4567" t="s">
        <v>4613</v>
      </c>
      <c r="H4567" t="s">
        <v>44</v>
      </c>
    </row>
    <row r="4568" spans="1:8" x14ac:dyDescent="0.35">
      <c r="A4568" t="s">
        <v>4614</v>
      </c>
      <c r="B4568" t="s">
        <v>47</v>
      </c>
      <c r="C4568" t="s">
        <v>4614</v>
      </c>
      <c r="D4568" t="s">
        <v>47</v>
      </c>
      <c r="E4568" t="s">
        <v>4614</v>
      </c>
      <c r="F4568" t="s">
        <v>47</v>
      </c>
      <c r="G4568" t="s">
        <v>4614</v>
      </c>
      <c r="H4568" t="s">
        <v>47</v>
      </c>
    </row>
    <row r="4569" spans="1:8" x14ac:dyDescent="0.35">
      <c r="A4569" t="s">
        <v>4615</v>
      </c>
      <c r="B4569" t="s">
        <v>51</v>
      </c>
      <c r="C4569" t="s">
        <v>4615</v>
      </c>
      <c r="D4569" t="s">
        <v>51</v>
      </c>
      <c r="E4569" t="s">
        <v>4615</v>
      </c>
      <c r="F4569" t="s">
        <v>51</v>
      </c>
      <c r="G4569" t="s">
        <v>4615</v>
      </c>
      <c r="H4569" t="s">
        <v>51</v>
      </c>
    </row>
    <row r="4570" spans="1:8" x14ac:dyDescent="0.35">
      <c r="A4570" t="s">
        <v>4616</v>
      </c>
      <c r="B4570" t="s">
        <v>44</v>
      </c>
      <c r="C4570" t="s">
        <v>4616</v>
      </c>
      <c r="D4570" t="s">
        <v>44</v>
      </c>
      <c r="E4570" t="s">
        <v>4616</v>
      </c>
      <c r="F4570" t="s">
        <v>44</v>
      </c>
      <c r="G4570" t="s">
        <v>4616</v>
      </c>
      <c r="H4570" t="s">
        <v>44</v>
      </c>
    </row>
    <row r="4571" spans="1:8" x14ac:dyDescent="0.35">
      <c r="A4571" t="s">
        <v>4617</v>
      </c>
      <c r="B4571" t="s">
        <v>47</v>
      </c>
      <c r="C4571" t="s">
        <v>4617</v>
      </c>
      <c r="D4571" t="s">
        <v>47</v>
      </c>
      <c r="E4571" t="s">
        <v>4617</v>
      </c>
      <c r="F4571" t="s">
        <v>47</v>
      </c>
      <c r="G4571" t="s">
        <v>4617</v>
      </c>
      <c r="H4571" t="s">
        <v>47</v>
      </c>
    </row>
    <row r="4572" spans="1:8" x14ac:dyDescent="0.35">
      <c r="A4572" t="s">
        <v>4618</v>
      </c>
      <c r="B4572" t="s">
        <v>47</v>
      </c>
      <c r="C4572" t="s">
        <v>4618</v>
      </c>
      <c r="D4572" t="s">
        <v>47</v>
      </c>
      <c r="E4572" t="s">
        <v>4618</v>
      </c>
      <c r="F4572" t="s">
        <v>47</v>
      </c>
      <c r="G4572" t="s">
        <v>4618</v>
      </c>
      <c r="H4572" t="s">
        <v>47</v>
      </c>
    </row>
    <row r="4573" spans="1:8" x14ac:dyDescent="0.35">
      <c r="A4573" t="s">
        <v>4619</v>
      </c>
      <c r="B4573" t="s">
        <v>51</v>
      </c>
      <c r="C4573" t="s">
        <v>4619</v>
      </c>
      <c r="D4573" t="s">
        <v>51</v>
      </c>
      <c r="E4573" t="s">
        <v>4619</v>
      </c>
      <c r="F4573" t="s">
        <v>51</v>
      </c>
      <c r="G4573" t="s">
        <v>4619</v>
      </c>
      <c r="H4573" t="s">
        <v>51</v>
      </c>
    </row>
    <row r="4574" spans="1:8" x14ac:dyDescent="0.35">
      <c r="A4574" t="s">
        <v>4620</v>
      </c>
      <c r="B4574" t="s">
        <v>53</v>
      </c>
      <c r="C4574" t="s">
        <v>4620</v>
      </c>
      <c r="D4574" t="s">
        <v>53</v>
      </c>
      <c r="E4574" t="s">
        <v>4620</v>
      </c>
      <c r="F4574" t="s">
        <v>53</v>
      </c>
      <c r="G4574" t="s">
        <v>4620</v>
      </c>
      <c r="H4574" t="s">
        <v>53</v>
      </c>
    </row>
    <row r="4575" spans="1:8" x14ac:dyDescent="0.35">
      <c r="A4575" t="s">
        <v>4621</v>
      </c>
      <c r="B4575" t="s">
        <v>44</v>
      </c>
      <c r="C4575" t="s">
        <v>4621</v>
      </c>
      <c r="D4575" t="s">
        <v>44</v>
      </c>
      <c r="E4575" t="s">
        <v>4621</v>
      </c>
      <c r="F4575" t="s">
        <v>44</v>
      </c>
      <c r="G4575" t="s">
        <v>4621</v>
      </c>
      <c r="H4575" t="s">
        <v>44</v>
      </c>
    </row>
    <row r="4576" spans="1:8" x14ac:dyDescent="0.35">
      <c r="A4576" t="s">
        <v>4622</v>
      </c>
      <c r="B4576" t="s">
        <v>44</v>
      </c>
      <c r="C4576" t="s">
        <v>4622</v>
      </c>
      <c r="D4576" t="s">
        <v>44</v>
      </c>
      <c r="E4576" t="s">
        <v>4622</v>
      </c>
      <c r="F4576" t="s">
        <v>44</v>
      </c>
      <c r="G4576" t="s">
        <v>4622</v>
      </c>
      <c r="H4576" t="s">
        <v>44</v>
      </c>
    </row>
    <row r="4577" spans="1:8" x14ac:dyDescent="0.35">
      <c r="A4577" t="s">
        <v>4623</v>
      </c>
      <c r="B4577" t="s">
        <v>51</v>
      </c>
      <c r="C4577" t="s">
        <v>4623</v>
      </c>
      <c r="D4577" t="s">
        <v>51</v>
      </c>
      <c r="E4577" t="s">
        <v>4623</v>
      </c>
      <c r="F4577" t="s">
        <v>51</v>
      </c>
      <c r="G4577" t="s">
        <v>4623</v>
      </c>
      <c r="H4577" t="s">
        <v>51</v>
      </c>
    </row>
    <row r="4578" spans="1:8" x14ac:dyDescent="0.35">
      <c r="A4578" t="s">
        <v>4624</v>
      </c>
      <c r="B4578" t="s">
        <v>51</v>
      </c>
      <c r="C4578" t="s">
        <v>4624</v>
      </c>
      <c r="D4578" t="s">
        <v>51</v>
      </c>
      <c r="E4578" t="s">
        <v>4624</v>
      </c>
      <c r="F4578" t="s">
        <v>51</v>
      </c>
      <c r="G4578" t="s">
        <v>4624</v>
      </c>
      <c r="H4578" t="s">
        <v>51</v>
      </c>
    </row>
    <row r="4579" spans="1:8" x14ac:dyDescent="0.35">
      <c r="A4579" t="s">
        <v>4625</v>
      </c>
      <c r="B4579" t="s">
        <v>47</v>
      </c>
      <c r="C4579" t="s">
        <v>4625</v>
      </c>
      <c r="D4579" t="s">
        <v>47</v>
      </c>
      <c r="E4579" t="s">
        <v>4625</v>
      </c>
      <c r="F4579" t="s">
        <v>47</v>
      </c>
      <c r="G4579" t="s">
        <v>4625</v>
      </c>
      <c r="H4579" t="s">
        <v>47</v>
      </c>
    </row>
    <row r="4580" spans="1:8" x14ac:dyDescent="0.35">
      <c r="A4580" t="s">
        <v>4626</v>
      </c>
      <c r="B4580" t="s">
        <v>51</v>
      </c>
      <c r="C4580" t="s">
        <v>4626</v>
      </c>
      <c r="D4580" t="s">
        <v>51</v>
      </c>
      <c r="E4580" t="s">
        <v>4626</v>
      </c>
      <c r="F4580" t="s">
        <v>51</v>
      </c>
      <c r="G4580" t="s">
        <v>4626</v>
      </c>
      <c r="H4580" t="s">
        <v>51</v>
      </c>
    </row>
    <row r="4581" spans="1:8" x14ac:dyDescent="0.35">
      <c r="A4581" t="s">
        <v>4627</v>
      </c>
      <c r="B4581" t="s">
        <v>44</v>
      </c>
      <c r="C4581" t="s">
        <v>4627</v>
      </c>
      <c r="D4581" t="s">
        <v>44</v>
      </c>
      <c r="E4581" t="s">
        <v>4627</v>
      </c>
      <c r="F4581" t="s">
        <v>44</v>
      </c>
      <c r="G4581" t="s">
        <v>4627</v>
      </c>
      <c r="H4581" t="s">
        <v>44</v>
      </c>
    </row>
    <row r="4582" spans="1:8" x14ac:dyDescent="0.35">
      <c r="A4582" t="s">
        <v>4628</v>
      </c>
      <c r="B4582" t="s">
        <v>51</v>
      </c>
      <c r="C4582" t="s">
        <v>4628</v>
      </c>
      <c r="D4582" t="s">
        <v>51</v>
      </c>
      <c r="E4582" t="s">
        <v>4628</v>
      </c>
      <c r="F4582" t="s">
        <v>51</v>
      </c>
      <c r="G4582" t="s">
        <v>4628</v>
      </c>
      <c r="H4582" t="s">
        <v>51</v>
      </c>
    </row>
    <row r="4583" spans="1:8" x14ac:dyDescent="0.35">
      <c r="A4583" t="s">
        <v>4629</v>
      </c>
      <c r="B4583" t="s">
        <v>47</v>
      </c>
      <c r="C4583" t="s">
        <v>4629</v>
      </c>
      <c r="D4583" t="s">
        <v>47</v>
      </c>
      <c r="E4583" t="s">
        <v>4629</v>
      </c>
      <c r="F4583" t="s">
        <v>47</v>
      </c>
      <c r="G4583" t="s">
        <v>4629</v>
      </c>
      <c r="H4583" t="s">
        <v>47</v>
      </c>
    </row>
    <row r="4584" spans="1:8" x14ac:dyDescent="0.35">
      <c r="A4584" t="s">
        <v>4630</v>
      </c>
      <c r="B4584" t="s">
        <v>47</v>
      </c>
      <c r="C4584" t="s">
        <v>4630</v>
      </c>
      <c r="D4584" t="s">
        <v>47</v>
      </c>
      <c r="E4584" t="s">
        <v>4630</v>
      </c>
      <c r="F4584" t="s">
        <v>47</v>
      </c>
      <c r="G4584" t="s">
        <v>4630</v>
      </c>
      <c r="H4584" t="s">
        <v>47</v>
      </c>
    </row>
    <row r="4585" spans="1:8" x14ac:dyDescent="0.35">
      <c r="A4585" t="s">
        <v>4631</v>
      </c>
      <c r="B4585" t="s">
        <v>44</v>
      </c>
      <c r="C4585" t="s">
        <v>4631</v>
      </c>
      <c r="D4585" t="s">
        <v>44</v>
      </c>
      <c r="E4585" t="s">
        <v>4631</v>
      </c>
      <c r="F4585" t="s">
        <v>44</v>
      </c>
      <c r="G4585" t="s">
        <v>4631</v>
      </c>
      <c r="H4585" t="s">
        <v>44</v>
      </c>
    </row>
    <row r="4586" spans="1:8" x14ac:dyDescent="0.35">
      <c r="A4586" t="s">
        <v>4632</v>
      </c>
      <c r="B4586" t="s">
        <v>51</v>
      </c>
      <c r="C4586" t="s">
        <v>4632</v>
      </c>
      <c r="D4586" t="s">
        <v>51</v>
      </c>
      <c r="E4586" t="s">
        <v>4632</v>
      </c>
      <c r="F4586" t="s">
        <v>51</v>
      </c>
      <c r="G4586" t="s">
        <v>4632</v>
      </c>
      <c r="H4586" t="s">
        <v>51</v>
      </c>
    </row>
    <row r="4587" spans="1:8" x14ac:dyDescent="0.35">
      <c r="A4587" t="s">
        <v>4633</v>
      </c>
      <c r="B4587" t="s">
        <v>44</v>
      </c>
      <c r="C4587" t="s">
        <v>4633</v>
      </c>
      <c r="D4587" t="s">
        <v>44</v>
      </c>
      <c r="E4587" t="s">
        <v>4633</v>
      </c>
      <c r="F4587" t="s">
        <v>44</v>
      </c>
      <c r="G4587" t="s">
        <v>4633</v>
      </c>
      <c r="H4587" t="s">
        <v>44</v>
      </c>
    </row>
    <row r="4588" spans="1:8" x14ac:dyDescent="0.35">
      <c r="A4588" t="s">
        <v>4634</v>
      </c>
      <c r="B4588" t="s">
        <v>47</v>
      </c>
      <c r="C4588" t="s">
        <v>4634</v>
      </c>
      <c r="D4588" t="s">
        <v>47</v>
      </c>
      <c r="E4588" t="s">
        <v>4634</v>
      </c>
      <c r="F4588" t="s">
        <v>47</v>
      </c>
      <c r="G4588" t="s">
        <v>4634</v>
      </c>
      <c r="H4588" t="s">
        <v>47</v>
      </c>
    </row>
    <row r="4589" spans="1:8" x14ac:dyDescent="0.35">
      <c r="A4589" t="s">
        <v>4635</v>
      </c>
      <c r="B4589" t="s">
        <v>44</v>
      </c>
      <c r="C4589" t="s">
        <v>4635</v>
      </c>
      <c r="D4589" t="s">
        <v>44</v>
      </c>
      <c r="E4589" t="s">
        <v>4635</v>
      </c>
      <c r="F4589" t="s">
        <v>44</v>
      </c>
      <c r="G4589" t="s">
        <v>4635</v>
      </c>
      <c r="H4589" t="s">
        <v>44</v>
      </c>
    </row>
    <row r="4590" spans="1:8" x14ac:dyDescent="0.35">
      <c r="A4590" t="s">
        <v>4636</v>
      </c>
      <c r="B4590" t="s">
        <v>47</v>
      </c>
      <c r="C4590" t="s">
        <v>4636</v>
      </c>
      <c r="D4590" t="s">
        <v>47</v>
      </c>
      <c r="E4590" t="s">
        <v>4636</v>
      </c>
      <c r="F4590" t="s">
        <v>47</v>
      </c>
      <c r="G4590" t="s">
        <v>4636</v>
      </c>
      <c r="H4590" t="s">
        <v>47</v>
      </c>
    </row>
    <row r="4591" spans="1:8" x14ac:dyDescent="0.35">
      <c r="A4591" t="s">
        <v>4637</v>
      </c>
      <c r="B4591" t="s">
        <v>51</v>
      </c>
      <c r="C4591" t="s">
        <v>4637</v>
      </c>
      <c r="D4591" t="s">
        <v>51</v>
      </c>
      <c r="E4591" t="s">
        <v>4637</v>
      </c>
      <c r="F4591" t="s">
        <v>51</v>
      </c>
      <c r="G4591" t="s">
        <v>4637</v>
      </c>
      <c r="H4591" t="s">
        <v>51</v>
      </c>
    </row>
    <row r="4592" spans="1:8" x14ac:dyDescent="0.35">
      <c r="A4592" t="s">
        <v>4638</v>
      </c>
      <c r="B4592" t="s">
        <v>44</v>
      </c>
      <c r="C4592" t="s">
        <v>4638</v>
      </c>
      <c r="D4592" t="s">
        <v>44</v>
      </c>
      <c r="E4592" t="s">
        <v>4638</v>
      </c>
      <c r="F4592" t="s">
        <v>44</v>
      </c>
      <c r="G4592" t="s">
        <v>4638</v>
      </c>
      <c r="H4592" t="s">
        <v>44</v>
      </c>
    </row>
    <row r="4593" spans="1:8" x14ac:dyDescent="0.35">
      <c r="A4593" t="s">
        <v>4639</v>
      </c>
      <c r="B4593" t="s">
        <v>47</v>
      </c>
      <c r="C4593" t="s">
        <v>4639</v>
      </c>
      <c r="D4593" t="s">
        <v>47</v>
      </c>
      <c r="E4593" t="s">
        <v>4639</v>
      </c>
      <c r="F4593" t="s">
        <v>47</v>
      </c>
      <c r="G4593" t="s">
        <v>4639</v>
      </c>
      <c r="H4593" t="s">
        <v>47</v>
      </c>
    </row>
    <row r="4594" spans="1:8" x14ac:dyDescent="0.35">
      <c r="A4594" t="s">
        <v>4640</v>
      </c>
      <c r="B4594" t="s">
        <v>51</v>
      </c>
      <c r="C4594" t="s">
        <v>4640</v>
      </c>
      <c r="D4594" t="s">
        <v>51</v>
      </c>
      <c r="E4594" t="s">
        <v>4640</v>
      </c>
      <c r="F4594" t="s">
        <v>51</v>
      </c>
      <c r="G4594" t="s">
        <v>4640</v>
      </c>
      <c r="H4594" t="s">
        <v>51</v>
      </c>
    </row>
    <row r="4595" spans="1:8" x14ac:dyDescent="0.35">
      <c r="A4595" t="s">
        <v>4641</v>
      </c>
      <c r="B4595" t="s">
        <v>51</v>
      </c>
      <c r="C4595" t="s">
        <v>4641</v>
      </c>
      <c r="D4595" t="s">
        <v>51</v>
      </c>
      <c r="E4595" t="s">
        <v>4641</v>
      </c>
      <c r="F4595" t="s">
        <v>51</v>
      </c>
      <c r="G4595" t="s">
        <v>4641</v>
      </c>
      <c r="H4595" t="s">
        <v>51</v>
      </c>
    </row>
    <row r="4596" spans="1:8" x14ac:dyDescent="0.35">
      <c r="A4596" t="s">
        <v>4642</v>
      </c>
      <c r="B4596" t="s">
        <v>51</v>
      </c>
      <c r="C4596" t="s">
        <v>4642</v>
      </c>
      <c r="D4596" t="s">
        <v>51</v>
      </c>
      <c r="E4596" t="s">
        <v>4642</v>
      </c>
      <c r="F4596" t="s">
        <v>51</v>
      </c>
      <c r="G4596" t="s">
        <v>4642</v>
      </c>
      <c r="H4596" t="s">
        <v>51</v>
      </c>
    </row>
    <row r="4597" spans="1:8" x14ac:dyDescent="0.35">
      <c r="A4597" t="s">
        <v>4643</v>
      </c>
      <c r="B4597" t="s">
        <v>47</v>
      </c>
      <c r="C4597" t="s">
        <v>4643</v>
      </c>
      <c r="D4597" t="s">
        <v>47</v>
      </c>
      <c r="E4597" t="s">
        <v>4643</v>
      </c>
      <c r="F4597" t="s">
        <v>47</v>
      </c>
      <c r="G4597" t="s">
        <v>4643</v>
      </c>
      <c r="H4597" t="s">
        <v>47</v>
      </c>
    </row>
    <row r="4598" spans="1:8" x14ac:dyDescent="0.35">
      <c r="A4598" t="s">
        <v>4644</v>
      </c>
      <c r="B4598" t="s">
        <v>53</v>
      </c>
      <c r="C4598" t="s">
        <v>4644</v>
      </c>
      <c r="D4598" t="s">
        <v>53</v>
      </c>
      <c r="E4598" t="s">
        <v>4644</v>
      </c>
      <c r="F4598" t="s">
        <v>53</v>
      </c>
      <c r="G4598" t="s">
        <v>4644</v>
      </c>
      <c r="H4598" t="s">
        <v>53</v>
      </c>
    </row>
    <row r="4599" spans="1:8" x14ac:dyDescent="0.35">
      <c r="A4599" t="s">
        <v>4645</v>
      </c>
      <c r="B4599" t="s">
        <v>51</v>
      </c>
      <c r="C4599" t="s">
        <v>4645</v>
      </c>
      <c r="D4599" t="s">
        <v>51</v>
      </c>
      <c r="E4599" t="s">
        <v>4645</v>
      </c>
      <c r="F4599" t="s">
        <v>51</v>
      </c>
      <c r="G4599" t="s">
        <v>4645</v>
      </c>
      <c r="H4599" t="s">
        <v>51</v>
      </c>
    </row>
    <row r="4600" spans="1:8" x14ac:dyDescent="0.35">
      <c r="A4600" t="s">
        <v>4646</v>
      </c>
      <c r="B4600" t="s">
        <v>44</v>
      </c>
      <c r="C4600" t="s">
        <v>4646</v>
      </c>
      <c r="D4600" t="s">
        <v>44</v>
      </c>
      <c r="E4600" t="s">
        <v>4646</v>
      </c>
      <c r="F4600" t="s">
        <v>44</v>
      </c>
      <c r="G4600" t="s">
        <v>4646</v>
      </c>
      <c r="H4600" t="s">
        <v>44</v>
      </c>
    </row>
    <row r="4601" spans="1:8" x14ac:dyDescent="0.35">
      <c r="A4601" t="s">
        <v>4647</v>
      </c>
      <c r="B4601" t="s">
        <v>44</v>
      </c>
      <c r="C4601" t="s">
        <v>4647</v>
      </c>
      <c r="D4601" t="s">
        <v>44</v>
      </c>
      <c r="E4601" t="s">
        <v>4647</v>
      </c>
      <c r="F4601" t="s">
        <v>44</v>
      </c>
      <c r="G4601" t="s">
        <v>4647</v>
      </c>
      <c r="H4601" t="s">
        <v>44</v>
      </c>
    </row>
    <row r="4602" spans="1:8" x14ac:dyDescent="0.35">
      <c r="A4602" t="s">
        <v>4648</v>
      </c>
      <c r="B4602" t="s">
        <v>44</v>
      </c>
      <c r="C4602" t="s">
        <v>4648</v>
      </c>
      <c r="D4602" t="s">
        <v>44</v>
      </c>
      <c r="E4602" t="s">
        <v>4648</v>
      </c>
      <c r="F4602" t="s">
        <v>44</v>
      </c>
      <c r="G4602" t="s">
        <v>4648</v>
      </c>
      <c r="H4602" t="s">
        <v>44</v>
      </c>
    </row>
    <row r="4603" spans="1:8" x14ac:dyDescent="0.35">
      <c r="A4603" t="s">
        <v>4649</v>
      </c>
      <c r="B4603" t="s">
        <v>51</v>
      </c>
      <c r="C4603" t="s">
        <v>4649</v>
      </c>
      <c r="D4603" t="s">
        <v>51</v>
      </c>
      <c r="E4603" t="s">
        <v>4649</v>
      </c>
      <c r="F4603" t="s">
        <v>51</v>
      </c>
      <c r="G4603" t="s">
        <v>4649</v>
      </c>
      <c r="H4603" t="s">
        <v>51</v>
      </c>
    </row>
    <row r="4604" spans="1:8" x14ac:dyDescent="0.35">
      <c r="A4604" t="s">
        <v>4650</v>
      </c>
      <c r="B4604" t="s">
        <v>51</v>
      </c>
      <c r="C4604" t="s">
        <v>4650</v>
      </c>
      <c r="D4604" t="s">
        <v>51</v>
      </c>
      <c r="E4604" t="s">
        <v>4650</v>
      </c>
      <c r="F4604" t="s">
        <v>51</v>
      </c>
      <c r="G4604" t="s">
        <v>4650</v>
      </c>
      <c r="H4604" t="s">
        <v>51</v>
      </c>
    </row>
    <row r="4605" spans="1:8" x14ac:dyDescent="0.35">
      <c r="A4605" t="s">
        <v>4651</v>
      </c>
      <c r="B4605" t="s">
        <v>47</v>
      </c>
      <c r="C4605" t="s">
        <v>4651</v>
      </c>
      <c r="D4605" t="s">
        <v>47</v>
      </c>
      <c r="E4605" t="s">
        <v>4651</v>
      </c>
      <c r="F4605" t="s">
        <v>47</v>
      </c>
      <c r="G4605" t="s">
        <v>4651</v>
      </c>
      <c r="H4605" t="s">
        <v>47</v>
      </c>
    </row>
    <row r="4606" spans="1:8" x14ac:dyDescent="0.35">
      <c r="A4606" t="s">
        <v>4652</v>
      </c>
      <c r="B4606" t="s">
        <v>51</v>
      </c>
      <c r="C4606" t="s">
        <v>4652</v>
      </c>
      <c r="D4606" t="s">
        <v>51</v>
      </c>
      <c r="E4606" t="s">
        <v>4652</v>
      </c>
      <c r="F4606" t="s">
        <v>51</v>
      </c>
      <c r="G4606" t="s">
        <v>4652</v>
      </c>
      <c r="H4606" t="s">
        <v>51</v>
      </c>
    </row>
    <row r="4607" spans="1:8" x14ac:dyDescent="0.35">
      <c r="A4607" t="s">
        <v>4653</v>
      </c>
      <c r="B4607" t="s">
        <v>47</v>
      </c>
      <c r="C4607" t="s">
        <v>4653</v>
      </c>
      <c r="D4607" t="s">
        <v>47</v>
      </c>
      <c r="E4607" t="s">
        <v>4653</v>
      </c>
      <c r="F4607" t="s">
        <v>47</v>
      </c>
      <c r="G4607" t="s">
        <v>4653</v>
      </c>
      <c r="H4607" t="s">
        <v>47</v>
      </c>
    </row>
    <row r="4608" spans="1:8" x14ac:dyDescent="0.35">
      <c r="A4608" t="s">
        <v>4654</v>
      </c>
      <c r="B4608" t="s">
        <v>44</v>
      </c>
      <c r="C4608" t="s">
        <v>4654</v>
      </c>
      <c r="D4608" t="s">
        <v>44</v>
      </c>
      <c r="E4608" t="s">
        <v>4654</v>
      </c>
      <c r="F4608" t="s">
        <v>44</v>
      </c>
      <c r="G4608" t="s">
        <v>4654</v>
      </c>
      <c r="H4608" t="s">
        <v>44</v>
      </c>
    </row>
    <row r="4609" spans="1:8" x14ac:dyDescent="0.35">
      <c r="A4609" t="s">
        <v>4655</v>
      </c>
      <c r="B4609" t="s">
        <v>51</v>
      </c>
      <c r="C4609" t="s">
        <v>4655</v>
      </c>
      <c r="D4609" t="s">
        <v>51</v>
      </c>
      <c r="E4609" t="s">
        <v>4655</v>
      </c>
      <c r="F4609" t="s">
        <v>51</v>
      </c>
      <c r="G4609" t="s">
        <v>4655</v>
      </c>
      <c r="H4609" t="s">
        <v>51</v>
      </c>
    </row>
    <row r="4610" spans="1:8" x14ac:dyDescent="0.35">
      <c r="A4610" t="s">
        <v>4656</v>
      </c>
      <c r="B4610" t="s">
        <v>53</v>
      </c>
      <c r="C4610" t="s">
        <v>4656</v>
      </c>
      <c r="D4610" t="s">
        <v>53</v>
      </c>
      <c r="E4610" t="s">
        <v>4656</v>
      </c>
      <c r="F4610" t="s">
        <v>53</v>
      </c>
      <c r="G4610" t="s">
        <v>4656</v>
      </c>
      <c r="H4610" t="s">
        <v>53</v>
      </c>
    </row>
    <row r="4611" spans="1:8" x14ac:dyDescent="0.35">
      <c r="A4611" t="s">
        <v>4657</v>
      </c>
      <c r="B4611" t="s">
        <v>47</v>
      </c>
      <c r="C4611" t="s">
        <v>4657</v>
      </c>
      <c r="D4611" t="s">
        <v>47</v>
      </c>
      <c r="E4611" t="s">
        <v>4657</v>
      </c>
      <c r="F4611" t="s">
        <v>47</v>
      </c>
      <c r="G4611" t="s">
        <v>4657</v>
      </c>
      <c r="H4611" t="s">
        <v>47</v>
      </c>
    </row>
    <row r="4612" spans="1:8" x14ac:dyDescent="0.35">
      <c r="A4612" t="s">
        <v>4658</v>
      </c>
      <c r="B4612" t="s">
        <v>47</v>
      </c>
      <c r="C4612" t="s">
        <v>4658</v>
      </c>
      <c r="D4612" t="s">
        <v>47</v>
      </c>
      <c r="E4612" t="s">
        <v>4658</v>
      </c>
      <c r="F4612" t="s">
        <v>47</v>
      </c>
      <c r="G4612" t="s">
        <v>4658</v>
      </c>
      <c r="H4612" t="s">
        <v>47</v>
      </c>
    </row>
    <row r="4613" spans="1:8" x14ac:dyDescent="0.35">
      <c r="A4613" t="s">
        <v>4659</v>
      </c>
      <c r="B4613" t="s">
        <v>44</v>
      </c>
      <c r="C4613" t="s">
        <v>4659</v>
      </c>
      <c r="D4613" t="s">
        <v>44</v>
      </c>
      <c r="E4613" t="s">
        <v>4659</v>
      </c>
      <c r="F4613" t="s">
        <v>44</v>
      </c>
      <c r="G4613" t="s">
        <v>4659</v>
      </c>
      <c r="H4613" t="s">
        <v>44</v>
      </c>
    </row>
    <row r="4614" spans="1:8" x14ac:dyDescent="0.35">
      <c r="A4614" t="s">
        <v>4660</v>
      </c>
      <c r="B4614" t="s">
        <v>44</v>
      </c>
      <c r="C4614" t="s">
        <v>4660</v>
      </c>
      <c r="D4614" t="s">
        <v>44</v>
      </c>
      <c r="E4614" t="s">
        <v>4660</v>
      </c>
      <c r="F4614" t="s">
        <v>44</v>
      </c>
      <c r="G4614" t="s">
        <v>4660</v>
      </c>
      <c r="H4614" t="s">
        <v>44</v>
      </c>
    </row>
    <row r="4615" spans="1:8" x14ac:dyDescent="0.35">
      <c r="A4615" t="s">
        <v>4661</v>
      </c>
      <c r="B4615" t="s">
        <v>44</v>
      </c>
      <c r="C4615" t="s">
        <v>4661</v>
      </c>
      <c r="D4615" t="s">
        <v>44</v>
      </c>
      <c r="E4615" t="s">
        <v>4661</v>
      </c>
      <c r="F4615" t="s">
        <v>44</v>
      </c>
      <c r="G4615" t="s">
        <v>4661</v>
      </c>
      <c r="H4615" t="s">
        <v>44</v>
      </c>
    </row>
    <row r="4616" spans="1:8" x14ac:dyDescent="0.35">
      <c r="A4616" t="s">
        <v>4662</v>
      </c>
      <c r="B4616" t="s">
        <v>44</v>
      </c>
      <c r="C4616" t="s">
        <v>4662</v>
      </c>
      <c r="D4616" t="s">
        <v>44</v>
      </c>
      <c r="E4616" t="s">
        <v>4662</v>
      </c>
      <c r="F4616" t="s">
        <v>44</v>
      </c>
      <c r="G4616" t="s">
        <v>4662</v>
      </c>
      <c r="H4616" t="s">
        <v>44</v>
      </c>
    </row>
    <row r="4617" spans="1:8" x14ac:dyDescent="0.35">
      <c r="A4617" t="s">
        <v>4663</v>
      </c>
      <c r="B4617" t="s">
        <v>47</v>
      </c>
      <c r="C4617" t="s">
        <v>4663</v>
      </c>
      <c r="D4617" t="s">
        <v>47</v>
      </c>
      <c r="E4617" t="s">
        <v>4663</v>
      </c>
      <c r="F4617" t="s">
        <v>47</v>
      </c>
      <c r="G4617" t="s">
        <v>4663</v>
      </c>
      <c r="H4617" t="s">
        <v>47</v>
      </c>
    </row>
    <row r="4618" spans="1:8" x14ac:dyDescent="0.35">
      <c r="A4618" t="s">
        <v>4664</v>
      </c>
      <c r="B4618" t="s">
        <v>44</v>
      </c>
      <c r="C4618" t="s">
        <v>4664</v>
      </c>
      <c r="D4618" t="s">
        <v>44</v>
      </c>
      <c r="E4618" t="s">
        <v>4664</v>
      </c>
      <c r="F4618" t="s">
        <v>44</v>
      </c>
      <c r="G4618" t="s">
        <v>4664</v>
      </c>
      <c r="H4618" t="s">
        <v>44</v>
      </c>
    </row>
    <row r="4619" spans="1:8" x14ac:dyDescent="0.35">
      <c r="A4619" t="s">
        <v>4665</v>
      </c>
      <c r="B4619" t="s">
        <v>53</v>
      </c>
      <c r="C4619" t="s">
        <v>4665</v>
      </c>
      <c r="D4619" t="s">
        <v>53</v>
      </c>
      <c r="E4619" t="s">
        <v>4665</v>
      </c>
      <c r="F4619" t="s">
        <v>53</v>
      </c>
      <c r="G4619" t="s">
        <v>4665</v>
      </c>
      <c r="H4619" t="s">
        <v>53</v>
      </c>
    </row>
    <row r="4620" spans="1:8" x14ac:dyDescent="0.35">
      <c r="A4620" t="s">
        <v>4666</v>
      </c>
      <c r="B4620" t="s">
        <v>44</v>
      </c>
      <c r="C4620" t="s">
        <v>4666</v>
      </c>
      <c r="D4620" t="s">
        <v>44</v>
      </c>
      <c r="E4620" t="s">
        <v>4666</v>
      </c>
      <c r="F4620" t="s">
        <v>44</v>
      </c>
      <c r="G4620" t="s">
        <v>4666</v>
      </c>
      <c r="H4620" t="s">
        <v>44</v>
      </c>
    </row>
    <row r="4621" spans="1:8" x14ac:dyDescent="0.35">
      <c r="A4621" t="s">
        <v>4667</v>
      </c>
      <c r="B4621" t="s">
        <v>47</v>
      </c>
      <c r="C4621" t="s">
        <v>4667</v>
      </c>
      <c r="D4621" t="s">
        <v>47</v>
      </c>
      <c r="E4621" t="s">
        <v>4667</v>
      </c>
      <c r="F4621" t="s">
        <v>47</v>
      </c>
      <c r="G4621" t="s">
        <v>4667</v>
      </c>
      <c r="H4621" t="s">
        <v>47</v>
      </c>
    </row>
    <row r="4622" spans="1:8" x14ac:dyDescent="0.35">
      <c r="A4622" t="s">
        <v>4668</v>
      </c>
      <c r="B4622" t="s">
        <v>51</v>
      </c>
      <c r="C4622" t="s">
        <v>4668</v>
      </c>
      <c r="D4622" t="s">
        <v>51</v>
      </c>
      <c r="E4622" t="s">
        <v>4668</v>
      </c>
      <c r="F4622" t="s">
        <v>51</v>
      </c>
      <c r="G4622" t="s">
        <v>4668</v>
      </c>
      <c r="H4622" t="s">
        <v>51</v>
      </c>
    </row>
    <row r="4623" spans="1:8" x14ac:dyDescent="0.35">
      <c r="A4623" t="s">
        <v>4669</v>
      </c>
      <c r="B4623" t="s">
        <v>47</v>
      </c>
      <c r="C4623" t="s">
        <v>4669</v>
      </c>
      <c r="D4623" t="s">
        <v>47</v>
      </c>
      <c r="E4623" t="s">
        <v>4669</v>
      </c>
      <c r="F4623" t="s">
        <v>47</v>
      </c>
      <c r="G4623" t="s">
        <v>4669</v>
      </c>
      <c r="H4623" t="s">
        <v>47</v>
      </c>
    </row>
    <row r="4624" spans="1:8" x14ac:dyDescent="0.35">
      <c r="A4624" t="s">
        <v>4670</v>
      </c>
      <c r="B4624" t="s">
        <v>51</v>
      </c>
      <c r="C4624" t="s">
        <v>4670</v>
      </c>
      <c r="D4624" t="s">
        <v>51</v>
      </c>
      <c r="E4624" t="s">
        <v>4670</v>
      </c>
      <c r="F4624" t="s">
        <v>51</v>
      </c>
      <c r="G4624" t="s">
        <v>4670</v>
      </c>
      <c r="H4624" t="s">
        <v>51</v>
      </c>
    </row>
    <row r="4625" spans="1:8" x14ac:dyDescent="0.35">
      <c r="A4625" t="s">
        <v>4671</v>
      </c>
      <c r="B4625" t="s">
        <v>53</v>
      </c>
      <c r="C4625" t="s">
        <v>4671</v>
      </c>
      <c r="D4625" t="s">
        <v>53</v>
      </c>
      <c r="E4625" t="s">
        <v>4671</v>
      </c>
      <c r="F4625" t="s">
        <v>53</v>
      </c>
      <c r="G4625" t="s">
        <v>4671</v>
      </c>
      <c r="H4625" t="s">
        <v>53</v>
      </c>
    </row>
    <row r="4626" spans="1:8" x14ac:dyDescent="0.35">
      <c r="A4626" t="s">
        <v>4672</v>
      </c>
      <c r="B4626" t="s">
        <v>47</v>
      </c>
      <c r="C4626" t="s">
        <v>4672</v>
      </c>
      <c r="D4626" t="s">
        <v>47</v>
      </c>
      <c r="E4626" t="s">
        <v>4672</v>
      </c>
      <c r="F4626" t="s">
        <v>47</v>
      </c>
      <c r="G4626" t="s">
        <v>4672</v>
      </c>
      <c r="H4626" t="s">
        <v>47</v>
      </c>
    </row>
    <row r="4627" spans="1:8" x14ac:dyDescent="0.35">
      <c r="A4627" t="s">
        <v>4673</v>
      </c>
      <c r="B4627" t="s">
        <v>51</v>
      </c>
      <c r="C4627" t="s">
        <v>4673</v>
      </c>
      <c r="D4627" t="s">
        <v>51</v>
      </c>
      <c r="E4627" t="s">
        <v>4673</v>
      </c>
      <c r="F4627" t="s">
        <v>51</v>
      </c>
      <c r="G4627" t="s">
        <v>4673</v>
      </c>
      <c r="H4627" t="s">
        <v>51</v>
      </c>
    </row>
    <row r="4628" spans="1:8" x14ac:dyDescent="0.35">
      <c r="A4628" t="s">
        <v>4674</v>
      </c>
      <c r="B4628" t="s">
        <v>51</v>
      </c>
      <c r="C4628" t="s">
        <v>4674</v>
      </c>
      <c r="D4628" t="s">
        <v>51</v>
      </c>
      <c r="E4628" t="s">
        <v>4674</v>
      </c>
      <c r="F4628" t="s">
        <v>51</v>
      </c>
      <c r="G4628" t="s">
        <v>4674</v>
      </c>
      <c r="H4628" t="s">
        <v>51</v>
      </c>
    </row>
    <row r="4629" spans="1:8" x14ac:dyDescent="0.35">
      <c r="A4629" t="s">
        <v>4675</v>
      </c>
      <c r="B4629" t="s">
        <v>51</v>
      </c>
      <c r="C4629" t="s">
        <v>4675</v>
      </c>
      <c r="D4629" t="s">
        <v>51</v>
      </c>
      <c r="E4629" t="s">
        <v>4675</v>
      </c>
      <c r="F4629" t="s">
        <v>51</v>
      </c>
      <c r="G4629" t="s">
        <v>4675</v>
      </c>
      <c r="H4629" t="s">
        <v>51</v>
      </c>
    </row>
    <row r="4630" spans="1:8" x14ac:dyDescent="0.35">
      <c r="A4630" t="s">
        <v>4676</v>
      </c>
      <c r="B4630" t="s">
        <v>51</v>
      </c>
      <c r="C4630" t="s">
        <v>4676</v>
      </c>
      <c r="D4630" t="s">
        <v>51</v>
      </c>
      <c r="E4630" t="s">
        <v>4676</v>
      </c>
      <c r="F4630" t="s">
        <v>51</v>
      </c>
      <c r="G4630" t="s">
        <v>4676</v>
      </c>
      <c r="H4630" t="s">
        <v>51</v>
      </c>
    </row>
    <row r="4631" spans="1:8" x14ac:dyDescent="0.35">
      <c r="A4631" t="s">
        <v>4677</v>
      </c>
      <c r="B4631" t="s">
        <v>51</v>
      </c>
      <c r="C4631" t="s">
        <v>4677</v>
      </c>
      <c r="D4631" t="s">
        <v>51</v>
      </c>
      <c r="E4631" t="s">
        <v>4677</v>
      </c>
      <c r="F4631" t="s">
        <v>51</v>
      </c>
      <c r="G4631" t="s">
        <v>4677</v>
      </c>
      <c r="H4631" t="s">
        <v>51</v>
      </c>
    </row>
    <row r="4632" spans="1:8" x14ac:dyDescent="0.35">
      <c r="A4632" t="s">
        <v>4678</v>
      </c>
      <c r="B4632" t="s">
        <v>47</v>
      </c>
      <c r="C4632" t="s">
        <v>4678</v>
      </c>
      <c r="D4632" t="s">
        <v>47</v>
      </c>
      <c r="E4632" t="s">
        <v>4678</v>
      </c>
      <c r="F4632" t="s">
        <v>47</v>
      </c>
      <c r="G4632" t="s">
        <v>4678</v>
      </c>
      <c r="H4632" t="s">
        <v>47</v>
      </c>
    </row>
    <row r="4633" spans="1:8" x14ac:dyDescent="0.35">
      <c r="A4633" t="s">
        <v>4679</v>
      </c>
      <c r="B4633" t="s">
        <v>51</v>
      </c>
      <c r="C4633" t="s">
        <v>4679</v>
      </c>
      <c r="D4633" t="s">
        <v>51</v>
      </c>
      <c r="E4633" t="s">
        <v>4679</v>
      </c>
      <c r="F4633" t="s">
        <v>51</v>
      </c>
      <c r="G4633" t="s">
        <v>4679</v>
      </c>
      <c r="H4633" t="s">
        <v>51</v>
      </c>
    </row>
    <row r="4634" spans="1:8" x14ac:dyDescent="0.35">
      <c r="A4634" t="s">
        <v>4680</v>
      </c>
      <c r="B4634" t="s">
        <v>44</v>
      </c>
      <c r="C4634" t="s">
        <v>4680</v>
      </c>
      <c r="D4634" t="s">
        <v>44</v>
      </c>
      <c r="E4634" t="s">
        <v>4680</v>
      </c>
      <c r="F4634" t="s">
        <v>44</v>
      </c>
      <c r="G4634" t="s">
        <v>4680</v>
      </c>
      <c r="H4634" t="s">
        <v>44</v>
      </c>
    </row>
    <row r="4635" spans="1:8" x14ac:dyDescent="0.35">
      <c r="A4635" t="s">
        <v>4681</v>
      </c>
      <c r="B4635" t="s">
        <v>44</v>
      </c>
      <c r="C4635" t="s">
        <v>4681</v>
      </c>
      <c r="D4635" t="s">
        <v>44</v>
      </c>
      <c r="E4635" t="s">
        <v>4681</v>
      </c>
      <c r="F4635" t="s">
        <v>44</v>
      </c>
      <c r="G4635" t="s">
        <v>4681</v>
      </c>
      <c r="H4635" t="s">
        <v>44</v>
      </c>
    </row>
    <row r="4636" spans="1:8" x14ac:dyDescent="0.35">
      <c r="A4636" t="s">
        <v>4682</v>
      </c>
      <c r="B4636" t="s">
        <v>51</v>
      </c>
      <c r="C4636" t="s">
        <v>4682</v>
      </c>
      <c r="D4636" t="s">
        <v>51</v>
      </c>
      <c r="E4636" t="s">
        <v>4682</v>
      </c>
      <c r="F4636" t="s">
        <v>51</v>
      </c>
      <c r="G4636" t="s">
        <v>4682</v>
      </c>
      <c r="H4636" t="s">
        <v>51</v>
      </c>
    </row>
    <row r="4637" spans="1:8" x14ac:dyDescent="0.35">
      <c r="A4637" t="s">
        <v>4683</v>
      </c>
      <c r="B4637" t="s">
        <v>44</v>
      </c>
      <c r="C4637" t="s">
        <v>4683</v>
      </c>
      <c r="D4637" t="s">
        <v>44</v>
      </c>
      <c r="E4637" t="s">
        <v>4683</v>
      </c>
      <c r="F4637" t="s">
        <v>44</v>
      </c>
      <c r="G4637" t="s">
        <v>4683</v>
      </c>
      <c r="H4637" t="s">
        <v>44</v>
      </c>
    </row>
    <row r="4638" spans="1:8" x14ac:dyDescent="0.35">
      <c r="A4638" t="s">
        <v>4684</v>
      </c>
      <c r="B4638" t="s">
        <v>44</v>
      </c>
      <c r="C4638" t="s">
        <v>4684</v>
      </c>
      <c r="D4638" t="s">
        <v>44</v>
      </c>
      <c r="E4638" t="s">
        <v>4684</v>
      </c>
      <c r="F4638" t="s">
        <v>44</v>
      </c>
      <c r="G4638" t="s">
        <v>4684</v>
      </c>
      <c r="H4638" t="s">
        <v>44</v>
      </c>
    </row>
    <row r="4639" spans="1:8" x14ac:dyDescent="0.35">
      <c r="A4639" t="s">
        <v>4685</v>
      </c>
      <c r="B4639" t="s">
        <v>53</v>
      </c>
      <c r="C4639" t="s">
        <v>4685</v>
      </c>
      <c r="D4639" t="s">
        <v>53</v>
      </c>
      <c r="E4639" t="s">
        <v>4685</v>
      </c>
      <c r="F4639" t="s">
        <v>53</v>
      </c>
      <c r="G4639" t="s">
        <v>4685</v>
      </c>
      <c r="H4639" t="s">
        <v>53</v>
      </c>
    </row>
    <row r="4640" spans="1:8" x14ac:dyDescent="0.35">
      <c r="A4640" t="s">
        <v>4686</v>
      </c>
      <c r="B4640" t="s">
        <v>44</v>
      </c>
      <c r="C4640" t="s">
        <v>4686</v>
      </c>
      <c r="D4640" t="s">
        <v>44</v>
      </c>
      <c r="E4640" t="s">
        <v>4686</v>
      </c>
      <c r="F4640" t="s">
        <v>44</v>
      </c>
      <c r="G4640" t="s">
        <v>4686</v>
      </c>
      <c r="H4640" t="s">
        <v>44</v>
      </c>
    </row>
    <row r="4641" spans="1:8" x14ac:dyDescent="0.35">
      <c r="A4641" t="s">
        <v>4687</v>
      </c>
      <c r="B4641" t="s">
        <v>44</v>
      </c>
      <c r="C4641" t="s">
        <v>4687</v>
      </c>
      <c r="D4641" t="s">
        <v>44</v>
      </c>
      <c r="E4641" t="s">
        <v>4687</v>
      </c>
      <c r="F4641" t="s">
        <v>44</v>
      </c>
      <c r="G4641" t="s">
        <v>4687</v>
      </c>
      <c r="H4641" t="s">
        <v>44</v>
      </c>
    </row>
    <row r="4642" spans="1:8" x14ac:dyDescent="0.35">
      <c r="A4642" t="s">
        <v>4688</v>
      </c>
      <c r="B4642" t="s">
        <v>44</v>
      </c>
      <c r="C4642" t="s">
        <v>4688</v>
      </c>
      <c r="D4642" t="s">
        <v>44</v>
      </c>
      <c r="E4642" t="s">
        <v>4688</v>
      </c>
      <c r="F4642" t="s">
        <v>44</v>
      </c>
      <c r="G4642" t="s">
        <v>4688</v>
      </c>
      <c r="H4642" t="s">
        <v>44</v>
      </c>
    </row>
    <row r="4643" spans="1:8" x14ac:dyDescent="0.35">
      <c r="A4643" t="s">
        <v>4689</v>
      </c>
      <c r="B4643" t="s">
        <v>47</v>
      </c>
      <c r="C4643" t="s">
        <v>4689</v>
      </c>
      <c r="D4643" t="s">
        <v>47</v>
      </c>
      <c r="E4643" t="s">
        <v>4689</v>
      </c>
      <c r="F4643" t="s">
        <v>47</v>
      </c>
      <c r="G4643" t="s">
        <v>4689</v>
      </c>
      <c r="H4643" t="s">
        <v>47</v>
      </c>
    </row>
    <row r="4644" spans="1:8" x14ac:dyDescent="0.35">
      <c r="A4644" t="s">
        <v>4690</v>
      </c>
      <c r="B4644" t="s">
        <v>44</v>
      </c>
      <c r="C4644" t="s">
        <v>4690</v>
      </c>
      <c r="D4644" t="s">
        <v>44</v>
      </c>
      <c r="E4644" t="s">
        <v>4690</v>
      </c>
      <c r="F4644" t="s">
        <v>44</v>
      </c>
      <c r="G4644" t="s">
        <v>4690</v>
      </c>
      <c r="H4644" t="s">
        <v>44</v>
      </c>
    </row>
    <row r="4645" spans="1:8" x14ac:dyDescent="0.35">
      <c r="A4645" t="s">
        <v>4691</v>
      </c>
      <c r="B4645" t="s">
        <v>44</v>
      </c>
      <c r="C4645" t="s">
        <v>4691</v>
      </c>
      <c r="D4645" t="s">
        <v>44</v>
      </c>
      <c r="E4645" t="s">
        <v>4691</v>
      </c>
      <c r="F4645" t="s">
        <v>44</v>
      </c>
      <c r="G4645" t="s">
        <v>4691</v>
      </c>
      <c r="H4645" t="s">
        <v>44</v>
      </c>
    </row>
    <row r="4646" spans="1:8" x14ac:dyDescent="0.35">
      <c r="A4646" t="s">
        <v>4692</v>
      </c>
      <c r="B4646" t="s">
        <v>51</v>
      </c>
      <c r="C4646" t="s">
        <v>4692</v>
      </c>
      <c r="D4646" t="s">
        <v>51</v>
      </c>
      <c r="E4646" t="s">
        <v>4692</v>
      </c>
      <c r="F4646" t="s">
        <v>51</v>
      </c>
      <c r="G4646" t="s">
        <v>4692</v>
      </c>
      <c r="H4646" t="s">
        <v>51</v>
      </c>
    </row>
    <row r="4647" spans="1:8" x14ac:dyDescent="0.35">
      <c r="A4647" t="s">
        <v>4693</v>
      </c>
      <c r="B4647" t="s">
        <v>44</v>
      </c>
      <c r="C4647" t="s">
        <v>4693</v>
      </c>
      <c r="D4647" t="s">
        <v>44</v>
      </c>
      <c r="E4647" t="s">
        <v>4693</v>
      </c>
      <c r="F4647" t="s">
        <v>44</v>
      </c>
      <c r="G4647" t="s">
        <v>4693</v>
      </c>
      <c r="H4647" t="s">
        <v>44</v>
      </c>
    </row>
    <row r="4648" spans="1:8" x14ac:dyDescent="0.35">
      <c r="A4648" t="s">
        <v>4694</v>
      </c>
      <c r="B4648" t="s">
        <v>44</v>
      </c>
      <c r="C4648" t="s">
        <v>4694</v>
      </c>
      <c r="D4648" t="s">
        <v>44</v>
      </c>
      <c r="E4648" t="s">
        <v>4694</v>
      </c>
      <c r="F4648" t="s">
        <v>44</v>
      </c>
      <c r="G4648" t="s">
        <v>4694</v>
      </c>
      <c r="H4648" t="s">
        <v>44</v>
      </c>
    </row>
    <row r="4649" spans="1:8" x14ac:dyDescent="0.35">
      <c r="A4649" t="s">
        <v>4695</v>
      </c>
      <c r="B4649" t="s">
        <v>47</v>
      </c>
      <c r="C4649" t="s">
        <v>4695</v>
      </c>
      <c r="D4649" t="s">
        <v>47</v>
      </c>
      <c r="E4649" t="s">
        <v>4695</v>
      </c>
      <c r="F4649" t="s">
        <v>47</v>
      </c>
      <c r="G4649" t="s">
        <v>4695</v>
      </c>
      <c r="H4649" t="s">
        <v>47</v>
      </c>
    </row>
    <row r="4650" spans="1:8" x14ac:dyDescent="0.35">
      <c r="A4650" t="s">
        <v>4696</v>
      </c>
      <c r="B4650" t="s">
        <v>47</v>
      </c>
      <c r="C4650" t="s">
        <v>4696</v>
      </c>
      <c r="D4650" t="s">
        <v>47</v>
      </c>
      <c r="E4650" t="s">
        <v>4696</v>
      </c>
      <c r="F4650" t="s">
        <v>47</v>
      </c>
      <c r="G4650" t="s">
        <v>4696</v>
      </c>
      <c r="H4650" t="s">
        <v>47</v>
      </c>
    </row>
    <row r="4651" spans="1:8" x14ac:dyDescent="0.35">
      <c r="A4651" t="s">
        <v>4697</v>
      </c>
      <c r="B4651" t="s">
        <v>44</v>
      </c>
      <c r="C4651" t="s">
        <v>4697</v>
      </c>
      <c r="D4651" t="s">
        <v>44</v>
      </c>
      <c r="E4651" t="s">
        <v>4697</v>
      </c>
      <c r="F4651" t="s">
        <v>44</v>
      </c>
      <c r="G4651" t="s">
        <v>4697</v>
      </c>
      <c r="H4651" t="s">
        <v>44</v>
      </c>
    </row>
    <row r="4652" spans="1:8" x14ac:dyDescent="0.35">
      <c r="A4652" t="s">
        <v>4698</v>
      </c>
      <c r="B4652" t="s">
        <v>44</v>
      </c>
      <c r="C4652" t="s">
        <v>4698</v>
      </c>
      <c r="D4652" t="s">
        <v>44</v>
      </c>
      <c r="E4652" t="s">
        <v>4698</v>
      </c>
      <c r="F4652" t="s">
        <v>44</v>
      </c>
      <c r="G4652" t="s">
        <v>4698</v>
      </c>
      <c r="H4652" t="s">
        <v>44</v>
      </c>
    </row>
    <row r="4653" spans="1:8" x14ac:dyDescent="0.35">
      <c r="A4653" t="s">
        <v>4699</v>
      </c>
      <c r="B4653" t="s">
        <v>44</v>
      </c>
      <c r="C4653" t="s">
        <v>4699</v>
      </c>
      <c r="D4653" t="s">
        <v>44</v>
      </c>
      <c r="E4653" t="s">
        <v>4699</v>
      </c>
      <c r="F4653" t="s">
        <v>44</v>
      </c>
      <c r="G4653" t="s">
        <v>4699</v>
      </c>
      <c r="H4653" t="s">
        <v>44</v>
      </c>
    </row>
    <row r="4654" spans="1:8" x14ac:dyDescent="0.35">
      <c r="A4654" t="s">
        <v>4700</v>
      </c>
      <c r="B4654" t="s">
        <v>44</v>
      </c>
      <c r="C4654" t="s">
        <v>4700</v>
      </c>
      <c r="D4654" t="s">
        <v>44</v>
      </c>
      <c r="E4654" t="s">
        <v>4700</v>
      </c>
      <c r="F4654" t="s">
        <v>44</v>
      </c>
      <c r="G4654" t="s">
        <v>4700</v>
      </c>
      <c r="H4654" t="s">
        <v>44</v>
      </c>
    </row>
    <row r="4655" spans="1:8" x14ac:dyDescent="0.35">
      <c r="A4655" t="s">
        <v>4701</v>
      </c>
      <c r="B4655" t="s">
        <v>47</v>
      </c>
      <c r="C4655" t="s">
        <v>4701</v>
      </c>
      <c r="D4655" t="s">
        <v>47</v>
      </c>
      <c r="E4655" t="s">
        <v>4701</v>
      </c>
      <c r="F4655" t="s">
        <v>47</v>
      </c>
      <c r="G4655" t="s">
        <v>4701</v>
      </c>
      <c r="H4655" t="s">
        <v>47</v>
      </c>
    </row>
    <row r="4656" spans="1:8" x14ac:dyDescent="0.35">
      <c r="A4656" t="s">
        <v>4702</v>
      </c>
      <c r="B4656" t="s">
        <v>44</v>
      </c>
      <c r="C4656" t="s">
        <v>4702</v>
      </c>
      <c r="D4656" t="s">
        <v>44</v>
      </c>
      <c r="E4656" t="s">
        <v>4702</v>
      </c>
      <c r="F4656" t="s">
        <v>44</v>
      </c>
      <c r="G4656" t="s">
        <v>4702</v>
      </c>
      <c r="H4656" t="s">
        <v>44</v>
      </c>
    </row>
    <row r="4657" spans="1:8" x14ac:dyDescent="0.35">
      <c r="A4657" t="s">
        <v>4703</v>
      </c>
      <c r="B4657" t="s">
        <v>51</v>
      </c>
      <c r="C4657" t="s">
        <v>4703</v>
      </c>
      <c r="D4657" t="s">
        <v>51</v>
      </c>
      <c r="E4657" t="s">
        <v>4703</v>
      </c>
      <c r="F4657" t="s">
        <v>51</v>
      </c>
      <c r="G4657" t="s">
        <v>4703</v>
      </c>
      <c r="H4657" t="s">
        <v>51</v>
      </c>
    </row>
    <row r="4658" spans="1:8" x14ac:dyDescent="0.35">
      <c r="A4658" t="s">
        <v>4704</v>
      </c>
      <c r="B4658" t="s">
        <v>51</v>
      </c>
      <c r="C4658" t="s">
        <v>4704</v>
      </c>
      <c r="D4658" t="s">
        <v>51</v>
      </c>
      <c r="E4658" t="s">
        <v>4704</v>
      </c>
      <c r="F4658" t="s">
        <v>51</v>
      </c>
      <c r="G4658" t="s">
        <v>4704</v>
      </c>
      <c r="H4658" t="s">
        <v>51</v>
      </c>
    </row>
    <row r="4659" spans="1:8" x14ac:dyDescent="0.35">
      <c r="A4659" t="s">
        <v>4705</v>
      </c>
      <c r="B4659" t="s">
        <v>51</v>
      </c>
      <c r="C4659" t="s">
        <v>4705</v>
      </c>
      <c r="D4659" t="s">
        <v>51</v>
      </c>
      <c r="E4659" t="s">
        <v>4705</v>
      </c>
      <c r="F4659" t="s">
        <v>51</v>
      </c>
      <c r="G4659" t="s">
        <v>4705</v>
      </c>
      <c r="H4659" t="s">
        <v>51</v>
      </c>
    </row>
    <row r="4660" spans="1:8" x14ac:dyDescent="0.35">
      <c r="A4660" t="s">
        <v>4706</v>
      </c>
      <c r="B4660" t="s">
        <v>51</v>
      </c>
      <c r="C4660" t="s">
        <v>4706</v>
      </c>
      <c r="D4660" t="s">
        <v>51</v>
      </c>
      <c r="E4660" t="s">
        <v>4706</v>
      </c>
      <c r="F4660" t="s">
        <v>51</v>
      </c>
      <c r="G4660" t="s">
        <v>4706</v>
      </c>
      <c r="H4660" t="s">
        <v>51</v>
      </c>
    </row>
    <row r="4661" spans="1:8" x14ac:dyDescent="0.35">
      <c r="A4661" t="s">
        <v>4707</v>
      </c>
      <c r="B4661" t="s">
        <v>44</v>
      </c>
      <c r="C4661" t="s">
        <v>4707</v>
      </c>
      <c r="D4661" t="s">
        <v>44</v>
      </c>
      <c r="E4661" t="s">
        <v>4707</v>
      </c>
      <c r="F4661" t="s">
        <v>44</v>
      </c>
      <c r="G4661" t="s">
        <v>4707</v>
      </c>
      <c r="H4661" t="s">
        <v>44</v>
      </c>
    </row>
    <row r="4662" spans="1:8" x14ac:dyDescent="0.35">
      <c r="A4662" t="s">
        <v>4708</v>
      </c>
      <c r="B4662" t="s">
        <v>51</v>
      </c>
      <c r="C4662" t="s">
        <v>4708</v>
      </c>
      <c r="D4662" t="s">
        <v>51</v>
      </c>
      <c r="E4662" t="s">
        <v>4708</v>
      </c>
      <c r="F4662" t="s">
        <v>51</v>
      </c>
      <c r="G4662" t="s">
        <v>4708</v>
      </c>
      <c r="H4662" t="s">
        <v>51</v>
      </c>
    </row>
    <row r="4663" spans="1:8" x14ac:dyDescent="0.35">
      <c r="A4663" t="s">
        <v>4709</v>
      </c>
      <c r="B4663" t="s">
        <v>47</v>
      </c>
      <c r="C4663" t="s">
        <v>4709</v>
      </c>
      <c r="D4663" t="s">
        <v>47</v>
      </c>
      <c r="E4663" t="s">
        <v>4709</v>
      </c>
      <c r="F4663" t="s">
        <v>47</v>
      </c>
      <c r="G4663" t="s">
        <v>4709</v>
      </c>
      <c r="H4663" t="s">
        <v>47</v>
      </c>
    </row>
    <row r="4664" spans="1:8" x14ac:dyDescent="0.35">
      <c r="A4664" t="s">
        <v>4710</v>
      </c>
      <c r="B4664" t="s">
        <v>47</v>
      </c>
      <c r="C4664" t="s">
        <v>4710</v>
      </c>
      <c r="D4664" t="s">
        <v>47</v>
      </c>
      <c r="E4664" t="s">
        <v>4710</v>
      </c>
      <c r="F4664" t="s">
        <v>47</v>
      </c>
      <c r="G4664" t="s">
        <v>4710</v>
      </c>
      <c r="H4664" t="s">
        <v>47</v>
      </c>
    </row>
    <row r="4665" spans="1:8" x14ac:dyDescent="0.35">
      <c r="A4665" t="s">
        <v>4711</v>
      </c>
      <c r="B4665" t="s">
        <v>51</v>
      </c>
      <c r="C4665" t="s">
        <v>4711</v>
      </c>
      <c r="D4665" t="s">
        <v>51</v>
      </c>
      <c r="E4665" t="s">
        <v>4711</v>
      </c>
      <c r="F4665" t="s">
        <v>51</v>
      </c>
      <c r="G4665" t="s">
        <v>4711</v>
      </c>
      <c r="H4665" t="s">
        <v>51</v>
      </c>
    </row>
    <row r="4666" spans="1:8" x14ac:dyDescent="0.35">
      <c r="A4666" t="s">
        <v>4712</v>
      </c>
      <c r="B4666" t="s">
        <v>47</v>
      </c>
      <c r="C4666" t="s">
        <v>4712</v>
      </c>
      <c r="D4666" t="s">
        <v>47</v>
      </c>
      <c r="E4666" t="s">
        <v>4712</v>
      </c>
      <c r="F4666" t="s">
        <v>47</v>
      </c>
      <c r="G4666" t="s">
        <v>4712</v>
      </c>
      <c r="H4666" t="s">
        <v>47</v>
      </c>
    </row>
    <row r="4667" spans="1:8" x14ac:dyDescent="0.35">
      <c r="A4667" t="s">
        <v>4713</v>
      </c>
      <c r="B4667" t="s">
        <v>51</v>
      </c>
      <c r="C4667" t="s">
        <v>4713</v>
      </c>
      <c r="D4667" t="s">
        <v>51</v>
      </c>
      <c r="E4667" t="s">
        <v>4713</v>
      </c>
      <c r="F4667" t="s">
        <v>51</v>
      </c>
      <c r="G4667" t="s">
        <v>4713</v>
      </c>
      <c r="H4667" t="s">
        <v>51</v>
      </c>
    </row>
    <row r="4668" spans="1:8" x14ac:dyDescent="0.35">
      <c r="A4668" t="s">
        <v>4714</v>
      </c>
      <c r="B4668" t="s">
        <v>47</v>
      </c>
      <c r="C4668" t="s">
        <v>4714</v>
      </c>
      <c r="D4668" t="s">
        <v>47</v>
      </c>
      <c r="E4668" t="s">
        <v>4714</v>
      </c>
      <c r="F4668" t="s">
        <v>47</v>
      </c>
      <c r="G4668" t="s">
        <v>4714</v>
      </c>
      <c r="H4668" t="s">
        <v>47</v>
      </c>
    </row>
    <row r="4669" spans="1:8" x14ac:dyDescent="0.35">
      <c r="A4669" t="s">
        <v>4715</v>
      </c>
      <c r="B4669" t="s">
        <v>51</v>
      </c>
      <c r="C4669" t="s">
        <v>4715</v>
      </c>
      <c r="D4669" t="s">
        <v>51</v>
      </c>
      <c r="E4669" t="s">
        <v>4715</v>
      </c>
      <c r="F4669" t="s">
        <v>51</v>
      </c>
      <c r="G4669" t="s">
        <v>4715</v>
      </c>
      <c r="H4669" t="s">
        <v>51</v>
      </c>
    </row>
    <row r="4670" spans="1:8" x14ac:dyDescent="0.35">
      <c r="A4670" t="s">
        <v>4716</v>
      </c>
      <c r="B4670" t="s">
        <v>51</v>
      </c>
      <c r="C4670" t="s">
        <v>4716</v>
      </c>
      <c r="D4670" t="s">
        <v>51</v>
      </c>
      <c r="E4670" t="s">
        <v>4716</v>
      </c>
      <c r="F4670" t="s">
        <v>51</v>
      </c>
      <c r="G4670" t="s">
        <v>4716</v>
      </c>
      <c r="H4670" t="s">
        <v>51</v>
      </c>
    </row>
    <row r="4671" spans="1:8" x14ac:dyDescent="0.35">
      <c r="A4671" t="s">
        <v>4717</v>
      </c>
      <c r="B4671" t="s">
        <v>51</v>
      </c>
      <c r="C4671" t="s">
        <v>4717</v>
      </c>
      <c r="D4671" t="s">
        <v>51</v>
      </c>
      <c r="E4671" t="s">
        <v>4717</v>
      </c>
      <c r="F4671" t="s">
        <v>51</v>
      </c>
      <c r="G4671" t="s">
        <v>4717</v>
      </c>
      <c r="H4671" t="s">
        <v>51</v>
      </c>
    </row>
    <row r="4672" spans="1:8" x14ac:dyDescent="0.35">
      <c r="A4672" t="s">
        <v>4718</v>
      </c>
      <c r="B4672" t="s">
        <v>47</v>
      </c>
      <c r="C4672" t="s">
        <v>4718</v>
      </c>
      <c r="D4672" t="s">
        <v>47</v>
      </c>
      <c r="E4672" t="s">
        <v>4718</v>
      </c>
      <c r="F4672" t="s">
        <v>47</v>
      </c>
      <c r="G4672" t="s">
        <v>4718</v>
      </c>
      <c r="H4672" t="s">
        <v>47</v>
      </c>
    </row>
    <row r="4673" spans="1:8" x14ac:dyDescent="0.35">
      <c r="A4673" t="s">
        <v>4719</v>
      </c>
      <c r="B4673" t="s">
        <v>47</v>
      </c>
      <c r="C4673" t="s">
        <v>4719</v>
      </c>
      <c r="D4673" t="s">
        <v>47</v>
      </c>
      <c r="E4673" t="s">
        <v>4719</v>
      </c>
      <c r="F4673" t="s">
        <v>47</v>
      </c>
      <c r="G4673" t="s">
        <v>4719</v>
      </c>
      <c r="H4673" t="s">
        <v>47</v>
      </c>
    </row>
    <row r="4674" spans="1:8" x14ac:dyDescent="0.35">
      <c r="A4674" t="s">
        <v>4720</v>
      </c>
      <c r="B4674" t="s">
        <v>51</v>
      </c>
      <c r="C4674" t="s">
        <v>4720</v>
      </c>
      <c r="D4674" t="s">
        <v>51</v>
      </c>
      <c r="E4674" t="s">
        <v>4720</v>
      </c>
      <c r="F4674" t="s">
        <v>51</v>
      </c>
      <c r="G4674" t="s">
        <v>4720</v>
      </c>
      <c r="H4674" t="s">
        <v>51</v>
      </c>
    </row>
    <row r="4675" spans="1:8" x14ac:dyDescent="0.35">
      <c r="A4675" t="s">
        <v>4721</v>
      </c>
      <c r="B4675" t="s">
        <v>44</v>
      </c>
      <c r="C4675" t="s">
        <v>4721</v>
      </c>
      <c r="D4675" t="s">
        <v>44</v>
      </c>
      <c r="E4675" t="s">
        <v>4721</v>
      </c>
      <c r="F4675" t="s">
        <v>44</v>
      </c>
      <c r="G4675" t="s">
        <v>4721</v>
      </c>
      <c r="H4675" t="s">
        <v>44</v>
      </c>
    </row>
    <row r="4676" spans="1:8" x14ac:dyDescent="0.35">
      <c r="A4676" t="s">
        <v>4722</v>
      </c>
      <c r="B4676" t="s">
        <v>53</v>
      </c>
      <c r="C4676" t="s">
        <v>4722</v>
      </c>
      <c r="D4676" t="s">
        <v>53</v>
      </c>
      <c r="E4676" t="s">
        <v>4722</v>
      </c>
      <c r="F4676" t="s">
        <v>53</v>
      </c>
      <c r="G4676" t="s">
        <v>4722</v>
      </c>
      <c r="H4676" t="s">
        <v>53</v>
      </c>
    </row>
    <row r="4677" spans="1:8" x14ac:dyDescent="0.35">
      <c r="A4677" t="s">
        <v>4723</v>
      </c>
      <c r="B4677" t="s">
        <v>44</v>
      </c>
      <c r="C4677" t="s">
        <v>4723</v>
      </c>
      <c r="D4677" t="s">
        <v>44</v>
      </c>
      <c r="E4677" t="s">
        <v>4723</v>
      </c>
      <c r="F4677" t="s">
        <v>44</v>
      </c>
      <c r="G4677" t="s">
        <v>4723</v>
      </c>
      <c r="H4677" t="s">
        <v>44</v>
      </c>
    </row>
    <row r="4678" spans="1:8" x14ac:dyDescent="0.35">
      <c r="A4678" t="s">
        <v>4724</v>
      </c>
      <c r="B4678" t="s">
        <v>51</v>
      </c>
      <c r="C4678" t="s">
        <v>4724</v>
      </c>
      <c r="D4678" t="s">
        <v>51</v>
      </c>
      <c r="E4678" t="s">
        <v>4724</v>
      </c>
      <c r="F4678" t="s">
        <v>51</v>
      </c>
      <c r="G4678" t="s">
        <v>4724</v>
      </c>
      <c r="H4678" t="s">
        <v>51</v>
      </c>
    </row>
    <row r="4679" spans="1:8" x14ac:dyDescent="0.35">
      <c r="A4679" t="s">
        <v>4725</v>
      </c>
      <c r="B4679" t="s">
        <v>51</v>
      </c>
      <c r="C4679" t="s">
        <v>4725</v>
      </c>
      <c r="D4679" t="s">
        <v>51</v>
      </c>
      <c r="E4679" t="s">
        <v>4725</v>
      </c>
      <c r="F4679" t="s">
        <v>51</v>
      </c>
      <c r="G4679" t="s">
        <v>4725</v>
      </c>
      <c r="H4679" t="s">
        <v>51</v>
      </c>
    </row>
    <row r="4680" spans="1:8" x14ac:dyDescent="0.35">
      <c r="A4680" t="s">
        <v>4726</v>
      </c>
      <c r="B4680" t="s">
        <v>51</v>
      </c>
      <c r="C4680" t="s">
        <v>4726</v>
      </c>
      <c r="D4680" t="s">
        <v>51</v>
      </c>
      <c r="E4680" t="s">
        <v>4726</v>
      </c>
      <c r="F4680" t="s">
        <v>51</v>
      </c>
      <c r="G4680" t="s">
        <v>4726</v>
      </c>
      <c r="H4680" t="s">
        <v>51</v>
      </c>
    </row>
    <row r="4681" spans="1:8" x14ac:dyDescent="0.35">
      <c r="A4681" t="s">
        <v>4727</v>
      </c>
      <c r="B4681" t="s">
        <v>47</v>
      </c>
      <c r="C4681" t="s">
        <v>4727</v>
      </c>
      <c r="D4681" t="s">
        <v>47</v>
      </c>
      <c r="E4681" t="s">
        <v>4727</v>
      </c>
      <c r="F4681" t="s">
        <v>47</v>
      </c>
      <c r="G4681" t="s">
        <v>4727</v>
      </c>
      <c r="H4681" t="s">
        <v>47</v>
      </c>
    </row>
    <row r="4682" spans="1:8" x14ac:dyDescent="0.35">
      <c r="A4682" t="s">
        <v>4728</v>
      </c>
      <c r="B4682" t="s">
        <v>51</v>
      </c>
      <c r="C4682" t="s">
        <v>4728</v>
      </c>
      <c r="D4682" t="s">
        <v>51</v>
      </c>
      <c r="E4682" t="s">
        <v>4728</v>
      </c>
      <c r="F4682" t="s">
        <v>51</v>
      </c>
      <c r="G4682" t="s">
        <v>4728</v>
      </c>
      <c r="H4682" t="s">
        <v>51</v>
      </c>
    </row>
    <row r="4683" spans="1:8" x14ac:dyDescent="0.35">
      <c r="A4683" t="s">
        <v>4729</v>
      </c>
      <c r="B4683" t="s">
        <v>51</v>
      </c>
      <c r="C4683" t="s">
        <v>4729</v>
      </c>
      <c r="D4683" t="s">
        <v>51</v>
      </c>
      <c r="E4683" t="s">
        <v>4729</v>
      </c>
      <c r="F4683" t="s">
        <v>51</v>
      </c>
      <c r="G4683" t="s">
        <v>4729</v>
      </c>
      <c r="H4683" t="s">
        <v>51</v>
      </c>
    </row>
    <row r="4684" spans="1:8" x14ac:dyDescent="0.35">
      <c r="A4684" t="s">
        <v>4730</v>
      </c>
      <c r="B4684" t="s">
        <v>51</v>
      </c>
      <c r="C4684" t="s">
        <v>4730</v>
      </c>
      <c r="D4684" t="s">
        <v>51</v>
      </c>
      <c r="E4684" t="s">
        <v>4730</v>
      </c>
      <c r="F4684" t="s">
        <v>51</v>
      </c>
      <c r="G4684" t="s">
        <v>4730</v>
      </c>
      <c r="H4684" t="s">
        <v>51</v>
      </c>
    </row>
    <row r="4685" spans="1:8" x14ac:dyDescent="0.35">
      <c r="A4685" t="s">
        <v>4731</v>
      </c>
      <c r="B4685" t="s">
        <v>47</v>
      </c>
      <c r="C4685" t="s">
        <v>4731</v>
      </c>
      <c r="D4685" t="s">
        <v>47</v>
      </c>
      <c r="E4685" t="s">
        <v>4731</v>
      </c>
      <c r="F4685" t="s">
        <v>47</v>
      </c>
      <c r="G4685" t="s">
        <v>4731</v>
      </c>
      <c r="H4685" t="s">
        <v>47</v>
      </c>
    </row>
    <row r="4686" spans="1:8" x14ac:dyDescent="0.35">
      <c r="A4686" t="s">
        <v>4732</v>
      </c>
      <c r="B4686" t="s">
        <v>51</v>
      </c>
      <c r="C4686" t="s">
        <v>4732</v>
      </c>
      <c r="D4686" t="s">
        <v>51</v>
      </c>
      <c r="E4686" t="s">
        <v>4732</v>
      </c>
      <c r="F4686" t="s">
        <v>51</v>
      </c>
      <c r="G4686" t="s">
        <v>4732</v>
      </c>
      <c r="H4686" t="s">
        <v>51</v>
      </c>
    </row>
    <row r="4687" spans="1:8" x14ac:dyDescent="0.35">
      <c r="A4687" t="s">
        <v>4733</v>
      </c>
      <c r="B4687" t="s">
        <v>51</v>
      </c>
      <c r="C4687" t="s">
        <v>4733</v>
      </c>
      <c r="D4687" t="s">
        <v>51</v>
      </c>
      <c r="E4687" t="s">
        <v>4733</v>
      </c>
      <c r="F4687" t="s">
        <v>51</v>
      </c>
      <c r="G4687" t="s">
        <v>4733</v>
      </c>
      <c r="H4687" t="s">
        <v>51</v>
      </c>
    </row>
    <row r="4688" spans="1:8" x14ac:dyDescent="0.35">
      <c r="A4688" t="s">
        <v>4734</v>
      </c>
      <c r="B4688" t="s">
        <v>57</v>
      </c>
      <c r="C4688" t="s">
        <v>4734</v>
      </c>
      <c r="D4688" t="s">
        <v>57</v>
      </c>
      <c r="E4688" t="s">
        <v>4734</v>
      </c>
      <c r="F4688" t="s">
        <v>57</v>
      </c>
      <c r="G4688" t="s">
        <v>4734</v>
      </c>
      <c r="H4688" t="s">
        <v>57</v>
      </c>
    </row>
    <row r="4689" spans="1:8" x14ac:dyDescent="0.35">
      <c r="A4689" t="s">
        <v>4735</v>
      </c>
      <c r="B4689" t="s">
        <v>51</v>
      </c>
      <c r="C4689" t="s">
        <v>4735</v>
      </c>
      <c r="D4689" t="s">
        <v>51</v>
      </c>
      <c r="E4689" t="s">
        <v>4735</v>
      </c>
      <c r="F4689" t="s">
        <v>51</v>
      </c>
      <c r="G4689" t="s">
        <v>4735</v>
      </c>
      <c r="H4689" t="s">
        <v>51</v>
      </c>
    </row>
    <row r="4690" spans="1:8" x14ac:dyDescent="0.35">
      <c r="A4690" t="s">
        <v>4736</v>
      </c>
      <c r="B4690" t="s">
        <v>51</v>
      </c>
      <c r="C4690" t="s">
        <v>4736</v>
      </c>
      <c r="D4690" t="s">
        <v>51</v>
      </c>
      <c r="E4690" t="s">
        <v>4736</v>
      </c>
      <c r="F4690" t="s">
        <v>51</v>
      </c>
      <c r="G4690" t="s">
        <v>4736</v>
      </c>
      <c r="H4690" t="s">
        <v>51</v>
      </c>
    </row>
    <row r="4691" spans="1:8" x14ac:dyDescent="0.35">
      <c r="A4691" t="s">
        <v>4737</v>
      </c>
      <c r="B4691" t="s">
        <v>51</v>
      </c>
      <c r="C4691" t="s">
        <v>4737</v>
      </c>
      <c r="D4691" t="s">
        <v>51</v>
      </c>
      <c r="E4691" t="s">
        <v>4737</v>
      </c>
      <c r="F4691" t="s">
        <v>51</v>
      </c>
      <c r="G4691" t="s">
        <v>4737</v>
      </c>
      <c r="H4691" t="s">
        <v>51</v>
      </c>
    </row>
    <row r="4692" spans="1:8" x14ac:dyDescent="0.35">
      <c r="A4692" t="s">
        <v>4738</v>
      </c>
      <c r="B4692" t="s">
        <v>51</v>
      </c>
      <c r="C4692" t="s">
        <v>4738</v>
      </c>
      <c r="D4692" t="s">
        <v>51</v>
      </c>
      <c r="E4692" t="s">
        <v>4738</v>
      </c>
      <c r="F4692" t="s">
        <v>51</v>
      </c>
      <c r="G4692" t="s">
        <v>4738</v>
      </c>
      <c r="H4692" t="s">
        <v>51</v>
      </c>
    </row>
    <row r="4693" spans="1:8" x14ac:dyDescent="0.35">
      <c r="A4693" t="s">
        <v>4739</v>
      </c>
      <c r="B4693" t="s">
        <v>44</v>
      </c>
      <c r="C4693" t="s">
        <v>4739</v>
      </c>
      <c r="D4693" t="s">
        <v>44</v>
      </c>
      <c r="E4693" t="s">
        <v>4739</v>
      </c>
      <c r="F4693" t="s">
        <v>44</v>
      </c>
      <c r="G4693" t="s">
        <v>4739</v>
      </c>
      <c r="H4693" t="s">
        <v>44</v>
      </c>
    </row>
    <row r="4694" spans="1:8" x14ac:dyDescent="0.35">
      <c r="A4694" t="s">
        <v>4740</v>
      </c>
      <c r="B4694" t="s">
        <v>44</v>
      </c>
      <c r="C4694" t="s">
        <v>4740</v>
      </c>
      <c r="D4694" t="s">
        <v>44</v>
      </c>
      <c r="E4694" t="s">
        <v>4740</v>
      </c>
      <c r="F4694" t="s">
        <v>44</v>
      </c>
      <c r="G4694" t="s">
        <v>4740</v>
      </c>
      <c r="H4694" t="s">
        <v>44</v>
      </c>
    </row>
    <row r="4695" spans="1:8" x14ac:dyDescent="0.35">
      <c r="A4695" t="s">
        <v>4741</v>
      </c>
      <c r="B4695" t="s">
        <v>51</v>
      </c>
      <c r="C4695" t="s">
        <v>4741</v>
      </c>
      <c r="D4695" t="s">
        <v>51</v>
      </c>
      <c r="E4695" t="s">
        <v>4741</v>
      </c>
      <c r="F4695" t="s">
        <v>51</v>
      </c>
      <c r="G4695" t="s">
        <v>4741</v>
      </c>
      <c r="H4695" t="s">
        <v>51</v>
      </c>
    </row>
    <row r="4696" spans="1:8" x14ac:dyDescent="0.35">
      <c r="A4696" t="s">
        <v>4742</v>
      </c>
      <c r="B4696" t="s">
        <v>44</v>
      </c>
      <c r="C4696" t="s">
        <v>4742</v>
      </c>
      <c r="D4696" t="s">
        <v>44</v>
      </c>
      <c r="E4696" t="s">
        <v>4742</v>
      </c>
      <c r="F4696" t="s">
        <v>44</v>
      </c>
      <c r="G4696" t="s">
        <v>4742</v>
      </c>
      <c r="H4696" t="s">
        <v>44</v>
      </c>
    </row>
    <row r="4697" spans="1:8" x14ac:dyDescent="0.35">
      <c r="A4697" t="s">
        <v>4743</v>
      </c>
      <c r="B4697" t="s">
        <v>44</v>
      </c>
      <c r="C4697" t="s">
        <v>4743</v>
      </c>
      <c r="D4697" t="s">
        <v>44</v>
      </c>
      <c r="E4697" t="s">
        <v>4743</v>
      </c>
      <c r="F4697" t="s">
        <v>44</v>
      </c>
      <c r="G4697" t="s">
        <v>4743</v>
      </c>
      <c r="H4697" t="s">
        <v>44</v>
      </c>
    </row>
    <row r="4698" spans="1:8" x14ac:dyDescent="0.35">
      <c r="A4698" t="s">
        <v>4744</v>
      </c>
      <c r="B4698" t="s">
        <v>47</v>
      </c>
      <c r="C4698" t="s">
        <v>4744</v>
      </c>
      <c r="D4698" t="s">
        <v>47</v>
      </c>
      <c r="E4698" t="s">
        <v>4744</v>
      </c>
      <c r="F4698" t="s">
        <v>47</v>
      </c>
      <c r="G4698" t="s">
        <v>4744</v>
      </c>
      <c r="H4698" t="s">
        <v>47</v>
      </c>
    </row>
    <row r="4699" spans="1:8" x14ac:dyDescent="0.35">
      <c r="A4699" t="s">
        <v>4745</v>
      </c>
      <c r="B4699" t="s">
        <v>51</v>
      </c>
      <c r="C4699" t="s">
        <v>4745</v>
      </c>
      <c r="D4699" t="s">
        <v>51</v>
      </c>
      <c r="E4699" t="s">
        <v>4745</v>
      </c>
      <c r="F4699" t="s">
        <v>51</v>
      </c>
      <c r="G4699" t="s">
        <v>4745</v>
      </c>
      <c r="H4699" t="s">
        <v>51</v>
      </c>
    </row>
    <row r="4700" spans="1:8" x14ac:dyDescent="0.35">
      <c r="A4700" t="s">
        <v>4746</v>
      </c>
      <c r="B4700" t="s">
        <v>47</v>
      </c>
      <c r="C4700" t="s">
        <v>4746</v>
      </c>
      <c r="D4700" t="s">
        <v>47</v>
      </c>
      <c r="E4700" t="s">
        <v>4746</v>
      </c>
      <c r="F4700" t="s">
        <v>47</v>
      </c>
      <c r="G4700" t="s">
        <v>4746</v>
      </c>
      <c r="H4700" t="s">
        <v>47</v>
      </c>
    </row>
    <row r="4701" spans="1:8" x14ac:dyDescent="0.35">
      <c r="A4701" t="s">
        <v>4747</v>
      </c>
      <c r="B4701" t="s">
        <v>44</v>
      </c>
      <c r="C4701" t="s">
        <v>4747</v>
      </c>
      <c r="D4701" t="s">
        <v>44</v>
      </c>
      <c r="E4701" t="s">
        <v>4747</v>
      </c>
      <c r="F4701" t="s">
        <v>44</v>
      </c>
      <c r="G4701" t="s">
        <v>4747</v>
      </c>
      <c r="H4701" t="s">
        <v>44</v>
      </c>
    </row>
    <row r="4702" spans="1:8" x14ac:dyDescent="0.35">
      <c r="A4702" t="s">
        <v>4748</v>
      </c>
      <c r="B4702" t="s">
        <v>44</v>
      </c>
      <c r="C4702" t="s">
        <v>4748</v>
      </c>
      <c r="D4702" t="s">
        <v>44</v>
      </c>
      <c r="E4702" t="s">
        <v>4748</v>
      </c>
      <c r="F4702" t="s">
        <v>44</v>
      </c>
      <c r="G4702" t="s">
        <v>4748</v>
      </c>
      <c r="H4702" t="s">
        <v>44</v>
      </c>
    </row>
    <row r="4703" spans="1:8" x14ac:dyDescent="0.35">
      <c r="A4703" t="s">
        <v>4749</v>
      </c>
      <c r="B4703" t="s">
        <v>51</v>
      </c>
      <c r="C4703" t="s">
        <v>4749</v>
      </c>
      <c r="D4703" t="s">
        <v>51</v>
      </c>
      <c r="E4703" t="s">
        <v>4749</v>
      </c>
      <c r="F4703" t="s">
        <v>51</v>
      </c>
      <c r="G4703" t="s">
        <v>4749</v>
      </c>
      <c r="H4703" t="s">
        <v>51</v>
      </c>
    </row>
    <row r="4704" spans="1:8" x14ac:dyDescent="0.35">
      <c r="A4704" t="s">
        <v>4750</v>
      </c>
      <c r="B4704" t="s">
        <v>44</v>
      </c>
      <c r="C4704" t="s">
        <v>4750</v>
      </c>
      <c r="D4704" t="s">
        <v>44</v>
      </c>
      <c r="E4704" t="s">
        <v>4750</v>
      </c>
      <c r="F4704" t="s">
        <v>44</v>
      </c>
      <c r="G4704" t="s">
        <v>4750</v>
      </c>
      <c r="H4704" t="s">
        <v>44</v>
      </c>
    </row>
    <row r="4705" spans="1:8" x14ac:dyDescent="0.35">
      <c r="A4705" t="s">
        <v>4751</v>
      </c>
      <c r="B4705" t="s">
        <v>51</v>
      </c>
      <c r="C4705" t="s">
        <v>4751</v>
      </c>
      <c r="D4705" t="s">
        <v>51</v>
      </c>
      <c r="E4705" t="s">
        <v>4751</v>
      </c>
      <c r="F4705" t="s">
        <v>51</v>
      </c>
      <c r="G4705" t="s">
        <v>4751</v>
      </c>
      <c r="H4705" t="s">
        <v>51</v>
      </c>
    </row>
    <row r="4706" spans="1:8" x14ac:dyDescent="0.35">
      <c r="A4706" t="s">
        <v>4752</v>
      </c>
      <c r="B4706" t="s">
        <v>44</v>
      </c>
      <c r="C4706" t="s">
        <v>4752</v>
      </c>
      <c r="D4706" t="s">
        <v>44</v>
      </c>
      <c r="E4706" t="s">
        <v>4752</v>
      </c>
      <c r="F4706" t="s">
        <v>44</v>
      </c>
      <c r="G4706" t="s">
        <v>4752</v>
      </c>
      <c r="H4706" t="s">
        <v>44</v>
      </c>
    </row>
    <row r="4707" spans="1:8" x14ac:dyDescent="0.35">
      <c r="A4707" t="s">
        <v>4753</v>
      </c>
      <c r="B4707" t="s">
        <v>51</v>
      </c>
      <c r="C4707" t="s">
        <v>4753</v>
      </c>
      <c r="D4707" t="s">
        <v>51</v>
      </c>
      <c r="E4707" t="s">
        <v>4753</v>
      </c>
      <c r="F4707" t="s">
        <v>51</v>
      </c>
      <c r="G4707" t="s">
        <v>4753</v>
      </c>
      <c r="H4707" t="s">
        <v>51</v>
      </c>
    </row>
    <row r="4708" spans="1:8" x14ac:dyDescent="0.35">
      <c r="A4708" t="s">
        <v>4754</v>
      </c>
      <c r="B4708" t="s">
        <v>51</v>
      </c>
      <c r="C4708" t="s">
        <v>4754</v>
      </c>
      <c r="D4708" t="s">
        <v>51</v>
      </c>
      <c r="E4708" t="s">
        <v>4754</v>
      </c>
      <c r="F4708" t="s">
        <v>51</v>
      </c>
      <c r="G4708" t="s">
        <v>4754</v>
      </c>
      <c r="H4708" t="s">
        <v>51</v>
      </c>
    </row>
    <row r="4709" spans="1:8" x14ac:dyDescent="0.35">
      <c r="A4709" t="s">
        <v>4755</v>
      </c>
      <c r="B4709" t="s">
        <v>47</v>
      </c>
      <c r="C4709" t="s">
        <v>4755</v>
      </c>
      <c r="D4709" t="s">
        <v>47</v>
      </c>
      <c r="E4709" t="s">
        <v>4755</v>
      </c>
      <c r="F4709" t="s">
        <v>47</v>
      </c>
      <c r="G4709" t="s">
        <v>4755</v>
      </c>
      <c r="H4709" t="s">
        <v>47</v>
      </c>
    </row>
    <row r="4710" spans="1:8" x14ac:dyDescent="0.35">
      <c r="A4710" t="s">
        <v>4756</v>
      </c>
      <c r="B4710" t="s">
        <v>51</v>
      </c>
      <c r="C4710" t="s">
        <v>4756</v>
      </c>
      <c r="D4710" t="s">
        <v>51</v>
      </c>
      <c r="E4710" t="s">
        <v>4756</v>
      </c>
      <c r="F4710" t="s">
        <v>51</v>
      </c>
      <c r="G4710" t="s">
        <v>4756</v>
      </c>
      <c r="H4710" t="s">
        <v>51</v>
      </c>
    </row>
    <row r="4711" spans="1:8" x14ac:dyDescent="0.35">
      <c r="A4711" t="s">
        <v>4757</v>
      </c>
      <c r="B4711" t="s">
        <v>51</v>
      </c>
      <c r="C4711" t="s">
        <v>4757</v>
      </c>
      <c r="D4711" t="s">
        <v>51</v>
      </c>
      <c r="E4711" t="s">
        <v>4757</v>
      </c>
      <c r="F4711" t="s">
        <v>51</v>
      </c>
      <c r="G4711" t="s">
        <v>4757</v>
      </c>
      <c r="H4711" t="s">
        <v>51</v>
      </c>
    </row>
    <row r="4712" spans="1:8" x14ac:dyDescent="0.35">
      <c r="A4712" t="s">
        <v>4758</v>
      </c>
      <c r="B4712" t="s">
        <v>53</v>
      </c>
      <c r="C4712" t="s">
        <v>4758</v>
      </c>
      <c r="D4712" t="s">
        <v>53</v>
      </c>
      <c r="E4712" t="s">
        <v>4758</v>
      </c>
      <c r="F4712" t="s">
        <v>53</v>
      </c>
      <c r="G4712" t="s">
        <v>4758</v>
      </c>
      <c r="H4712" t="s">
        <v>53</v>
      </c>
    </row>
    <row r="4713" spans="1:8" x14ac:dyDescent="0.35">
      <c r="A4713" t="s">
        <v>4759</v>
      </c>
      <c r="B4713" t="s">
        <v>47</v>
      </c>
      <c r="C4713" t="s">
        <v>4759</v>
      </c>
      <c r="D4713" t="s">
        <v>47</v>
      </c>
      <c r="E4713" t="s">
        <v>4759</v>
      </c>
      <c r="F4713" t="s">
        <v>47</v>
      </c>
      <c r="G4713" t="s">
        <v>4759</v>
      </c>
      <c r="H4713" t="s">
        <v>47</v>
      </c>
    </row>
    <row r="4714" spans="1:8" x14ac:dyDescent="0.35">
      <c r="A4714" t="s">
        <v>4760</v>
      </c>
      <c r="B4714" t="s">
        <v>47</v>
      </c>
      <c r="C4714" t="s">
        <v>4760</v>
      </c>
      <c r="D4714" t="s">
        <v>47</v>
      </c>
      <c r="E4714" t="s">
        <v>4760</v>
      </c>
      <c r="F4714" t="s">
        <v>47</v>
      </c>
      <c r="G4714" t="s">
        <v>4760</v>
      </c>
      <c r="H4714" t="s">
        <v>47</v>
      </c>
    </row>
    <row r="4715" spans="1:8" x14ac:dyDescent="0.35">
      <c r="A4715" t="s">
        <v>4761</v>
      </c>
      <c r="B4715" t="s">
        <v>51</v>
      </c>
      <c r="C4715" t="s">
        <v>4761</v>
      </c>
      <c r="D4715" t="s">
        <v>51</v>
      </c>
      <c r="E4715" t="s">
        <v>4761</v>
      </c>
      <c r="F4715" t="s">
        <v>51</v>
      </c>
      <c r="G4715" t="s">
        <v>4761</v>
      </c>
      <c r="H4715" t="s">
        <v>51</v>
      </c>
    </row>
    <row r="4716" spans="1:8" x14ac:dyDescent="0.35">
      <c r="A4716" t="s">
        <v>4762</v>
      </c>
      <c r="B4716" t="s">
        <v>51</v>
      </c>
      <c r="C4716" t="s">
        <v>4762</v>
      </c>
      <c r="D4716" t="s">
        <v>51</v>
      </c>
      <c r="E4716" t="s">
        <v>4762</v>
      </c>
      <c r="F4716" t="s">
        <v>51</v>
      </c>
      <c r="G4716" t="s">
        <v>4762</v>
      </c>
      <c r="H4716" t="s">
        <v>51</v>
      </c>
    </row>
    <row r="4717" spans="1:8" x14ac:dyDescent="0.35">
      <c r="A4717" t="s">
        <v>4763</v>
      </c>
      <c r="B4717" t="s">
        <v>53</v>
      </c>
      <c r="C4717" t="s">
        <v>4763</v>
      </c>
      <c r="D4717" t="s">
        <v>53</v>
      </c>
      <c r="E4717" t="s">
        <v>4763</v>
      </c>
      <c r="F4717" t="s">
        <v>53</v>
      </c>
      <c r="G4717" t="s">
        <v>4763</v>
      </c>
      <c r="H4717" t="s">
        <v>53</v>
      </c>
    </row>
    <row r="4718" spans="1:8" x14ac:dyDescent="0.35">
      <c r="A4718" t="s">
        <v>4764</v>
      </c>
      <c r="B4718" t="s">
        <v>53</v>
      </c>
      <c r="C4718" t="s">
        <v>4764</v>
      </c>
      <c r="D4718" t="s">
        <v>53</v>
      </c>
      <c r="E4718" t="s">
        <v>4764</v>
      </c>
      <c r="F4718" t="s">
        <v>53</v>
      </c>
      <c r="G4718" t="s">
        <v>4764</v>
      </c>
      <c r="H4718" t="s">
        <v>53</v>
      </c>
    </row>
    <row r="4719" spans="1:8" x14ac:dyDescent="0.35">
      <c r="A4719" t="s">
        <v>4765</v>
      </c>
      <c r="B4719" t="s">
        <v>47</v>
      </c>
      <c r="C4719" t="s">
        <v>4765</v>
      </c>
      <c r="D4719" t="s">
        <v>47</v>
      </c>
      <c r="E4719" t="s">
        <v>4765</v>
      </c>
      <c r="F4719" t="s">
        <v>47</v>
      </c>
      <c r="G4719" t="s">
        <v>4765</v>
      </c>
      <c r="H4719" t="s">
        <v>47</v>
      </c>
    </row>
    <row r="4720" spans="1:8" x14ac:dyDescent="0.35">
      <c r="A4720" t="s">
        <v>4766</v>
      </c>
      <c r="B4720" t="s">
        <v>44</v>
      </c>
      <c r="C4720" t="s">
        <v>4766</v>
      </c>
      <c r="D4720" t="s">
        <v>44</v>
      </c>
      <c r="E4720" t="s">
        <v>4766</v>
      </c>
      <c r="F4720" t="s">
        <v>44</v>
      </c>
      <c r="G4720" t="s">
        <v>4766</v>
      </c>
      <c r="H4720" t="s">
        <v>44</v>
      </c>
    </row>
    <row r="4721" spans="1:8" x14ac:dyDescent="0.35">
      <c r="A4721" t="s">
        <v>4767</v>
      </c>
      <c r="B4721" t="s">
        <v>47</v>
      </c>
      <c r="C4721" t="s">
        <v>4767</v>
      </c>
      <c r="D4721" t="s">
        <v>47</v>
      </c>
      <c r="E4721" t="s">
        <v>4767</v>
      </c>
      <c r="F4721" t="s">
        <v>47</v>
      </c>
      <c r="G4721" t="s">
        <v>4767</v>
      </c>
      <c r="H4721" t="s">
        <v>47</v>
      </c>
    </row>
    <row r="4722" spans="1:8" x14ac:dyDescent="0.35">
      <c r="A4722" t="s">
        <v>4768</v>
      </c>
      <c r="B4722" t="s">
        <v>51</v>
      </c>
      <c r="C4722" t="s">
        <v>4768</v>
      </c>
      <c r="D4722" t="s">
        <v>51</v>
      </c>
      <c r="E4722" t="s">
        <v>4768</v>
      </c>
      <c r="F4722" t="s">
        <v>51</v>
      </c>
      <c r="G4722" t="s">
        <v>4768</v>
      </c>
      <c r="H4722" t="s">
        <v>51</v>
      </c>
    </row>
    <row r="4723" spans="1:8" x14ac:dyDescent="0.35">
      <c r="A4723" t="s">
        <v>4769</v>
      </c>
      <c r="B4723" t="s">
        <v>47</v>
      </c>
      <c r="C4723" t="s">
        <v>4769</v>
      </c>
      <c r="D4723" t="s">
        <v>47</v>
      </c>
      <c r="E4723" t="s">
        <v>4769</v>
      </c>
      <c r="F4723" t="s">
        <v>47</v>
      </c>
      <c r="G4723" t="s">
        <v>4769</v>
      </c>
      <c r="H4723" t="s">
        <v>47</v>
      </c>
    </row>
    <row r="4724" spans="1:8" x14ac:dyDescent="0.35">
      <c r="A4724" t="s">
        <v>4770</v>
      </c>
      <c r="B4724" t="s">
        <v>44</v>
      </c>
      <c r="C4724" t="s">
        <v>4770</v>
      </c>
      <c r="D4724" t="s">
        <v>44</v>
      </c>
      <c r="E4724" t="s">
        <v>4770</v>
      </c>
      <c r="F4724" t="s">
        <v>44</v>
      </c>
      <c r="G4724" t="s">
        <v>4770</v>
      </c>
      <c r="H4724" t="s">
        <v>44</v>
      </c>
    </row>
    <row r="4725" spans="1:8" x14ac:dyDescent="0.35">
      <c r="A4725" t="s">
        <v>4771</v>
      </c>
      <c r="B4725" t="s">
        <v>51</v>
      </c>
      <c r="C4725" t="s">
        <v>4771</v>
      </c>
      <c r="D4725" t="s">
        <v>51</v>
      </c>
      <c r="E4725" t="s">
        <v>4771</v>
      </c>
      <c r="F4725" t="s">
        <v>51</v>
      </c>
      <c r="G4725" t="s">
        <v>4771</v>
      </c>
      <c r="H4725" t="s">
        <v>51</v>
      </c>
    </row>
    <row r="4726" spans="1:8" x14ac:dyDescent="0.35">
      <c r="A4726" t="s">
        <v>4772</v>
      </c>
      <c r="B4726" t="s">
        <v>51</v>
      </c>
      <c r="C4726" t="s">
        <v>4772</v>
      </c>
      <c r="D4726" t="s">
        <v>51</v>
      </c>
      <c r="E4726" t="s">
        <v>4772</v>
      </c>
      <c r="F4726" t="s">
        <v>51</v>
      </c>
      <c r="G4726" t="s">
        <v>4772</v>
      </c>
      <c r="H4726" t="s">
        <v>51</v>
      </c>
    </row>
    <row r="4727" spans="1:8" x14ac:dyDescent="0.35">
      <c r="A4727" t="s">
        <v>4773</v>
      </c>
      <c r="B4727" t="s">
        <v>51</v>
      </c>
      <c r="C4727" t="s">
        <v>4773</v>
      </c>
      <c r="D4727" t="s">
        <v>51</v>
      </c>
      <c r="E4727" t="s">
        <v>4773</v>
      </c>
      <c r="F4727" t="s">
        <v>51</v>
      </c>
      <c r="G4727" t="s">
        <v>4773</v>
      </c>
      <c r="H4727" t="s">
        <v>51</v>
      </c>
    </row>
    <row r="4728" spans="1:8" x14ac:dyDescent="0.35">
      <c r="A4728" t="s">
        <v>4774</v>
      </c>
      <c r="B4728" t="s">
        <v>51</v>
      </c>
      <c r="C4728" t="s">
        <v>4774</v>
      </c>
      <c r="D4728" t="s">
        <v>51</v>
      </c>
      <c r="E4728" t="s">
        <v>4774</v>
      </c>
      <c r="F4728" t="s">
        <v>51</v>
      </c>
      <c r="G4728" t="s">
        <v>4774</v>
      </c>
      <c r="H4728" t="s">
        <v>51</v>
      </c>
    </row>
    <row r="4729" spans="1:8" x14ac:dyDescent="0.35">
      <c r="A4729" t="s">
        <v>4775</v>
      </c>
      <c r="B4729" t="s">
        <v>44</v>
      </c>
      <c r="C4729" t="s">
        <v>4775</v>
      </c>
      <c r="D4729" t="s">
        <v>44</v>
      </c>
      <c r="E4729" t="s">
        <v>4775</v>
      </c>
      <c r="F4729" t="s">
        <v>44</v>
      </c>
      <c r="G4729" t="s">
        <v>4775</v>
      </c>
      <c r="H4729" t="s">
        <v>44</v>
      </c>
    </row>
    <row r="4730" spans="1:8" x14ac:dyDescent="0.35">
      <c r="A4730" t="s">
        <v>4776</v>
      </c>
      <c r="B4730" t="s">
        <v>47</v>
      </c>
      <c r="C4730" t="s">
        <v>4776</v>
      </c>
      <c r="D4730" t="s">
        <v>47</v>
      </c>
      <c r="E4730" t="s">
        <v>4776</v>
      </c>
      <c r="F4730" t="s">
        <v>47</v>
      </c>
      <c r="G4730" t="s">
        <v>4776</v>
      </c>
      <c r="H4730" t="s">
        <v>47</v>
      </c>
    </row>
    <row r="4731" spans="1:8" x14ac:dyDescent="0.35">
      <c r="A4731" t="s">
        <v>4777</v>
      </c>
      <c r="B4731" t="s">
        <v>51</v>
      </c>
      <c r="C4731" t="s">
        <v>4777</v>
      </c>
      <c r="D4731" t="s">
        <v>51</v>
      </c>
      <c r="E4731" t="s">
        <v>4777</v>
      </c>
      <c r="F4731" t="s">
        <v>51</v>
      </c>
      <c r="G4731" t="s">
        <v>4777</v>
      </c>
      <c r="H4731" t="s">
        <v>51</v>
      </c>
    </row>
    <row r="4732" spans="1:8" x14ac:dyDescent="0.35">
      <c r="A4732" t="s">
        <v>4778</v>
      </c>
      <c r="B4732" t="s">
        <v>51</v>
      </c>
      <c r="C4732" t="s">
        <v>4778</v>
      </c>
      <c r="D4732" t="s">
        <v>51</v>
      </c>
      <c r="E4732" t="s">
        <v>4778</v>
      </c>
      <c r="F4732" t="s">
        <v>51</v>
      </c>
      <c r="G4732" t="s">
        <v>4778</v>
      </c>
      <c r="H4732" t="s">
        <v>51</v>
      </c>
    </row>
    <row r="4733" spans="1:8" x14ac:dyDescent="0.35">
      <c r="A4733" t="s">
        <v>4779</v>
      </c>
      <c r="B4733" t="s">
        <v>53</v>
      </c>
      <c r="C4733" t="s">
        <v>4779</v>
      </c>
      <c r="D4733" t="s">
        <v>53</v>
      </c>
      <c r="E4733" t="s">
        <v>4779</v>
      </c>
      <c r="F4733" t="s">
        <v>53</v>
      </c>
      <c r="G4733" t="s">
        <v>4779</v>
      </c>
      <c r="H4733" t="s">
        <v>53</v>
      </c>
    </row>
    <row r="4734" spans="1:8" x14ac:dyDescent="0.35">
      <c r="A4734" t="s">
        <v>4780</v>
      </c>
      <c r="B4734" t="s">
        <v>44</v>
      </c>
      <c r="C4734" t="s">
        <v>4780</v>
      </c>
      <c r="D4734" t="s">
        <v>44</v>
      </c>
      <c r="E4734" t="s">
        <v>4780</v>
      </c>
      <c r="F4734" t="s">
        <v>44</v>
      </c>
      <c r="G4734" t="s">
        <v>4780</v>
      </c>
      <c r="H4734" t="s">
        <v>44</v>
      </c>
    </row>
    <row r="4735" spans="1:8" x14ac:dyDescent="0.35">
      <c r="A4735" t="s">
        <v>4781</v>
      </c>
      <c r="B4735" t="s">
        <v>47</v>
      </c>
      <c r="C4735" t="s">
        <v>4781</v>
      </c>
      <c r="D4735" t="s">
        <v>47</v>
      </c>
      <c r="E4735" t="s">
        <v>4781</v>
      </c>
      <c r="F4735" t="s">
        <v>47</v>
      </c>
      <c r="G4735" t="s">
        <v>4781</v>
      </c>
      <c r="H4735" t="s">
        <v>47</v>
      </c>
    </row>
    <row r="4736" spans="1:8" x14ac:dyDescent="0.35">
      <c r="A4736" t="s">
        <v>4782</v>
      </c>
      <c r="B4736" t="s">
        <v>51</v>
      </c>
      <c r="C4736" t="s">
        <v>4782</v>
      </c>
      <c r="D4736" t="s">
        <v>51</v>
      </c>
      <c r="E4736" t="s">
        <v>4782</v>
      </c>
      <c r="F4736" t="s">
        <v>51</v>
      </c>
      <c r="G4736" t="s">
        <v>4782</v>
      </c>
      <c r="H4736" t="s">
        <v>51</v>
      </c>
    </row>
    <row r="4737" spans="1:8" x14ac:dyDescent="0.35">
      <c r="A4737" t="s">
        <v>4783</v>
      </c>
      <c r="B4737" t="s">
        <v>47</v>
      </c>
      <c r="C4737" t="s">
        <v>4783</v>
      </c>
      <c r="D4737" t="s">
        <v>47</v>
      </c>
      <c r="E4737" t="s">
        <v>4783</v>
      </c>
      <c r="F4737" t="s">
        <v>47</v>
      </c>
      <c r="G4737" t="s">
        <v>4783</v>
      </c>
      <c r="H4737" t="s">
        <v>47</v>
      </c>
    </row>
    <row r="4738" spans="1:8" x14ac:dyDescent="0.35">
      <c r="A4738" t="s">
        <v>4784</v>
      </c>
      <c r="B4738" t="s">
        <v>51</v>
      </c>
      <c r="C4738" t="s">
        <v>4784</v>
      </c>
      <c r="D4738" t="s">
        <v>51</v>
      </c>
      <c r="E4738" t="s">
        <v>4784</v>
      </c>
      <c r="F4738" t="s">
        <v>51</v>
      </c>
      <c r="G4738" t="s">
        <v>4784</v>
      </c>
      <c r="H4738" t="s">
        <v>51</v>
      </c>
    </row>
    <row r="4739" spans="1:8" x14ac:dyDescent="0.35">
      <c r="A4739" t="s">
        <v>4785</v>
      </c>
      <c r="B4739" t="s">
        <v>47</v>
      </c>
      <c r="C4739" t="s">
        <v>4785</v>
      </c>
      <c r="D4739" t="s">
        <v>47</v>
      </c>
      <c r="E4739" t="s">
        <v>4785</v>
      </c>
      <c r="F4739" t="s">
        <v>47</v>
      </c>
      <c r="G4739" t="s">
        <v>4785</v>
      </c>
      <c r="H4739" t="s">
        <v>47</v>
      </c>
    </row>
    <row r="4740" spans="1:8" x14ac:dyDescent="0.35">
      <c r="A4740" t="s">
        <v>4786</v>
      </c>
      <c r="B4740" t="s">
        <v>51</v>
      </c>
      <c r="C4740" t="s">
        <v>4786</v>
      </c>
      <c r="D4740" t="s">
        <v>51</v>
      </c>
      <c r="E4740" t="s">
        <v>4786</v>
      </c>
      <c r="F4740" t="s">
        <v>51</v>
      </c>
      <c r="G4740" t="s">
        <v>4786</v>
      </c>
      <c r="H4740" t="s">
        <v>51</v>
      </c>
    </row>
    <row r="4741" spans="1:8" x14ac:dyDescent="0.35">
      <c r="A4741" t="s">
        <v>4787</v>
      </c>
      <c r="B4741" t="s">
        <v>51</v>
      </c>
      <c r="C4741" t="s">
        <v>4787</v>
      </c>
      <c r="D4741" t="s">
        <v>51</v>
      </c>
      <c r="E4741" t="s">
        <v>4787</v>
      </c>
      <c r="F4741" t="s">
        <v>51</v>
      </c>
      <c r="G4741" t="s">
        <v>4787</v>
      </c>
      <c r="H4741" t="s">
        <v>51</v>
      </c>
    </row>
    <row r="4742" spans="1:8" x14ac:dyDescent="0.35">
      <c r="A4742" t="s">
        <v>4788</v>
      </c>
      <c r="B4742" t="s">
        <v>44</v>
      </c>
      <c r="C4742" t="s">
        <v>4788</v>
      </c>
      <c r="D4742" t="s">
        <v>44</v>
      </c>
      <c r="E4742" t="s">
        <v>4788</v>
      </c>
      <c r="F4742" t="s">
        <v>44</v>
      </c>
      <c r="G4742" t="s">
        <v>4788</v>
      </c>
      <c r="H4742" t="s">
        <v>44</v>
      </c>
    </row>
    <row r="4743" spans="1:8" x14ac:dyDescent="0.35">
      <c r="A4743" t="s">
        <v>4789</v>
      </c>
      <c r="B4743" t="s">
        <v>47</v>
      </c>
      <c r="C4743" t="s">
        <v>4789</v>
      </c>
      <c r="D4743" t="s">
        <v>47</v>
      </c>
      <c r="E4743" t="s">
        <v>4789</v>
      </c>
      <c r="F4743" t="s">
        <v>47</v>
      </c>
      <c r="G4743" t="s">
        <v>4789</v>
      </c>
      <c r="H4743" t="s">
        <v>47</v>
      </c>
    </row>
    <row r="4744" spans="1:8" x14ac:dyDescent="0.35">
      <c r="A4744" t="s">
        <v>4790</v>
      </c>
      <c r="B4744" t="s">
        <v>51</v>
      </c>
      <c r="C4744" t="s">
        <v>4790</v>
      </c>
      <c r="D4744" t="s">
        <v>51</v>
      </c>
      <c r="E4744" t="s">
        <v>4790</v>
      </c>
      <c r="F4744" t="s">
        <v>51</v>
      </c>
      <c r="G4744" t="s">
        <v>4790</v>
      </c>
      <c r="H4744" t="s">
        <v>51</v>
      </c>
    </row>
    <row r="4745" spans="1:8" x14ac:dyDescent="0.35">
      <c r="A4745" t="s">
        <v>4791</v>
      </c>
      <c r="B4745" t="s">
        <v>51</v>
      </c>
      <c r="C4745" t="s">
        <v>4791</v>
      </c>
      <c r="D4745" t="s">
        <v>51</v>
      </c>
      <c r="E4745" t="s">
        <v>4791</v>
      </c>
      <c r="F4745" t="s">
        <v>51</v>
      </c>
      <c r="G4745" t="s">
        <v>4791</v>
      </c>
      <c r="H4745" t="s">
        <v>51</v>
      </c>
    </row>
    <row r="4746" spans="1:8" x14ac:dyDescent="0.35">
      <c r="A4746" t="s">
        <v>4792</v>
      </c>
      <c r="B4746" t="s">
        <v>51</v>
      </c>
      <c r="C4746" t="s">
        <v>4792</v>
      </c>
      <c r="D4746" t="s">
        <v>51</v>
      </c>
      <c r="E4746" t="s">
        <v>4792</v>
      </c>
      <c r="F4746" t="s">
        <v>51</v>
      </c>
      <c r="G4746" t="s">
        <v>4792</v>
      </c>
      <c r="H4746" t="s">
        <v>51</v>
      </c>
    </row>
    <row r="4747" spans="1:8" x14ac:dyDescent="0.35">
      <c r="A4747" t="s">
        <v>4793</v>
      </c>
      <c r="B4747" t="s">
        <v>57</v>
      </c>
      <c r="C4747" t="s">
        <v>4793</v>
      </c>
      <c r="D4747" t="s">
        <v>57</v>
      </c>
      <c r="E4747" t="s">
        <v>4793</v>
      </c>
      <c r="F4747" t="s">
        <v>57</v>
      </c>
      <c r="G4747" t="s">
        <v>4793</v>
      </c>
      <c r="H4747" t="s">
        <v>57</v>
      </c>
    </row>
    <row r="4748" spans="1:8" x14ac:dyDescent="0.35">
      <c r="A4748" t="s">
        <v>4794</v>
      </c>
      <c r="B4748" t="s">
        <v>51</v>
      </c>
      <c r="C4748" t="s">
        <v>4794</v>
      </c>
      <c r="D4748" t="s">
        <v>51</v>
      </c>
      <c r="E4748" t="s">
        <v>4794</v>
      </c>
      <c r="F4748" t="s">
        <v>51</v>
      </c>
      <c r="G4748" t="s">
        <v>4794</v>
      </c>
      <c r="H4748" t="s">
        <v>51</v>
      </c>
    </row>
    <row r="4749" spans="1:8" x14ac:dyDescent="0.35">
      <c r="A4749" t="s">
        <v>4795</v>
      </c>
      <c r="B4749" t="s">
        <v>47</v>
      </c>
      <c r="C4749" t="s">
        <v>4795</v>
      </c>
      <c r="D4749" t="s">
        <v>47</v>
      </c>
      <c r="E4749" t="s">
        <v>4795</v>
      </c>
      <c r="F4749" t="s">
        <v>47</v>
      </c>
      <c r="G4749" t="s">
        <v>4795</v>
      </c>
      <c r="H4749" t="s">
        <v>47</v>
      </c>
    </row>
    <row r="4750" spans="1:8" x14ac:dyDescent="0.35">
      <c r="A4750" t="s">
        <v>4796</v>
      </c>
      <c r="B4750" t="s">
        <v>47</v>
      </c>
      <c r="C4750" t="s">
        <v>4796</v>
      </c>
      <c r="D4750" t="s">
        <v>47</v>
      </c>
      <c r="E4750" t="s">
        <v>4796</v>
      </c>
      <c r="F4750" t="s">
        <v>47</v>
      </c>
      <c r="G4750" t="s">
        <v>4796</v>
      </c>
      <c r="H4750" t="s">
        <v>47</v>
      </c>
    </row>
    <row r="4751" spans="1:8" x14ac:dyDescent="0.35">
      <c r="A4751" t="s">
        <v>4797</v>
      </c>
      <c r="B4751" t="s">
        <v>44</v>
      </c>
      <c r="C4751" t="s">
        <v>4797</v>
      </c>
      <c r="D4751" t="s">
        <v>44</v>
      </c>
      <c r="E4751" t="s">
        <v>4797</v>
      </c>
      <c r="F4751" t="s">
        <v>44</v>
      </c>
      <c r="G4751" t="s">
        <v>4797</v>
      </c>
      <c r="H4751" t="s">
        <v>44</v>
      </c>
    </row>
    <row r="4752" spans="1:8" x14ac:dyDescent="0.35">
      <c r="A4752" t="s">
        <v>4798</v>
      </c>
      <c r="B4752" t="s">
        <v>51</v>
      </c>
      <c r="C4752" t="s">
        <v>4798</v>
      </c>
      <c r="D4752" t="s">
        <v>51</v>
      </c>
      <c r="E4752" t="s">
        <v>4798</v>
      </c>
      <c r="F4752" t="s">
        <v>51</v>
      </c>
      <c r="G4752" t="s">
        <v>4798</v>
      </c>
      <c r="H4752" t="s">
        <v>51</v>
      </c>
    </row>
    <row r="4753" spans="1:8" x14ac:dyDescent="0.35">
      <c r="A4753" t="s">
        <v>4799</v>
      </c>
      <c r="B4753" t="s">
        <v>51</v>
      </c>
      <c r="C4753" t="s">
        <v>4799</v>
      </c>
      <c r="D4753" t="s">
        <v>51</v>
      </c>
      <c r="E4753" t="s">
        <v>4799</v>
      </c>
      <c r="F4753" t="s">
        <v>51</v>
      </c>
      <c r="G4753" t="s">
        <v>4799</v>
      </c>
      <c r="H4753" t="s">
        <v>51</v>
      </c>
    </row>
    <row r="4754" spans="1:8" x14ac:dyDescent="0.35">
      <c r="A4754" t="s">
        <v>4800</v>
      </c>
      <c r="B4754" t="s">
        <v>51</v>
      </c>
      <c r="C4754" t="s">
        <v>4800</v>
      </c>
      <c r="D4754" t="s">
        <v>51</v>
      </c>
      <c r="E4754" t="s">
        <v>4800</v>
      </c>
      <c r="F4754" t="s">
        <v>51</v>
      </c>
      <c r="G4754" t="s">
        <v>4800</v>
      </c>
      <c r="H4754" t="s">
        <v>51</v>
      </c>
    </row>
    <row r="4755" spans="1:8" x14ac:dyDescent="0.35">
      <c r="A4755" t="s">
        <v>4801</v>
      </c>
      <c r="B4755" t="s">
        <v>47</v>
      </c>
      <c r="C4755" t="s">
        <v>4801</v>
      </c>
      <c r="D4755" t="s">
        <v>47</v>
      </c>
      <c r="E4755" t="s">
        <v>4801</v>
      </c>
      <c r="F4755" t="s">
        <v>47</v>
      </c>
      <c r="G4755" t="s">
        <v>4801</v>
      </c>
      <c r="H4755" t="s">
        <v>47</v>
      </c>
    </row>
    <row r="4756" spans="1:8" x14ac:dyDescent="0.35">
      <c r="A4756" t="s">
        <v>4802</v>
      </c>
      <c r="B4756" t="s">
        <v>44</v>
      </c>
      <c r="C4756" t="s">
        <v>4802</v>
      </c>
      <c r="D4756" t="s">
        <v>44</v>
      </c>
      <c r="E4756" t="s">
        <v>4802</v>
      </c>
      <c r="F4756" t="s">
        <v>44</v>
      </c>
      <c r="G4756" t="s">
        <v>4802</v>
      </c>
      <c r="H4756" t="s">
        <v>44</v>
      </c>
    </row>
    <row r="4757" spans="1:8" x14ac:dyDescent="0.35">
      <c r="A4757" t="s">
        <v>4803</v>
      </c>
      <c r="B4757" t="s">
        <v>51</v>
      </c>
      <c r="C4757" t="s">
        <v>4803</v>
      </c>
      <c r="D4757" t="s">
        <v>51</v>
      </c>
      <c r="E4757" t="s">
        <v>4803</v>
      </c>
      <c r="F4757" t="s">
        <v>51</v>
      </c>
      <c r="G4757" t="s">
        <v>4803</v>
      </c>
      <c r="H4757" t="s">
        <v>51</v>
      </c>
    </row>
    <row r="4758" spans="1:8" x14ac:dyDescent="0.35">
      <c r="A4758" t="s">
        <v>4804</v>
      </c>
      <c r="B4758" t="s">
        <v>44</v>
      </c>
      <c r="C4758" t="s">
        <v>4804</v>
      </c>
      <c r="D4758" t="s">
        <v>44</v>
      </c>
      <c r="E4758" t="s">
        <v>4804</v>
      </c>
      <c r="F4758" t="s">
        <v>44</v>
      </c>
      <c r="G4758" t="s">
        <v>4804</v>
      </c>
      <c r="H4758" t="s">
        <v>44</v>
      </c>
    </row>
    <row r="4759" spans="1:8" x14ac:dyDescent="0.35">
      <c r="A4759" t="s">
        <v>4805</v>
      </c>
      <c r="B4759" t="s">
        <v>47</v>
      </c>
      <c r="C4759" t="s">
        <v>4805</v>
      </c>
      <c r="D4759" t="s">
        <v>47</v>
      </c>
      <c r="E4759" t="s">
        <v>4805</v>
      </c>
      <c r="F4759" t="s">
        <v>47</v>
      </c>
      <c r="G4759" t="s">
        <v>4805</v>
      </c>
      <c r="H4759" t="s">
        <v>47</v>
      </c>
    </row>
    <row r="4760" spans="1:8" x14ac:dyDescent="0.35">
      <c r="A4760" t="s">
        <v>4806</v>
      </c>
      <c r="B4760" t="s">
        <v>51</v>
      </c>
      <c r="C4760" t="s">
        <v>4806</v>
      </c>
      <c r="D4760" t="s">
        <v>51</v>
      </c>
      <c r="E4760" t="s">
        <v>4806</v>
      </c>
      <c r="F4760" t="s">
        <v>51</v>
      </c>
      <c r="G4760" t="s">
        <v>4806</v>
      </c>
      <c r="H4760" t="s">
        <v>51</v>
      </c>
    </row>
    <row r="4761" spans="1:8" x14ac:dyDescent="0.35">
      <c r="A4761" t="s">
        <v>4807</v>
      </c>
      <c r="B4761" t="s">
        <v>44</v>
      </c>
      <c r="C4761" t="s">
        <v>4807</v>
      </c>
      <c r="D4761" t="s">
        <v>44</v>
      </c>
      <c r="E4761" t="s">
        <v>4807</v>
      </c>
      <c r="F4761" t="s">
        <v>44</v>
      </c>
      <c r="G4761" t="s">
        <v>4807</v>
      </c>
      <c r="H4761" t="s">
        <v>44</v>
      </c>
    </row>
    <row r="4762" spans="1:8" x14ac:dyDescent="0.35">
      <c r="A4762" t="s">
        <v>4808</v>
      </c>
      <c r="B4762" t="s">
        <v>44</v>
      </c>
      <c r="C4762" t="s">
        <v>4808</v>
      </c>
      <c r="D4762" t="s">
        <v>44</v>
      </c>
      <c r="E4762" t="s">
        <v>4808</v>
      </c>
      <c r="F4762" t="s">
        <v>44</v>
      </c>
      <c r="G4762" t="s">
        <v>4808</v>
      </c>
      <c r="H4762" t="s">
        <v>44</v>
      </c>
    </row>
    <row r="4763" spans="1:8" x14ac:dyDescent="0.35">
      <c r="A4763" t="s">
        <v>4809</v>
      </c>
      <c r="B4763" t="s">
        <v>44</v>
      </c>
      <c r="C4763" t="s">
        <v>4809</v>
      </c>
      <c r="D4763" t="s">
        <v>44</v>
      </c>
      <c r="E4763" t="s">
        <v>4809</v>
      </c>
      <c r="F4763" t="s">
        <v>44</v>
      </c>
      <c r="G4763" t="s">
        <v>4809</v>
      </c>
      <c r="H4763" t="s">
        <v>44</v>
      </c>
    </row>
    <row r="4764" spans="1:8" x14ac:dyDescent="0.35">
      <c r="A4764" t="s">
        <v>4810</v>
      </c>
      <c r="B4764" t="s">
        <v>51</v>
      </c>
      <c r="C4764" t="s">
        <v>4810</v>
      </c>
      <c r="D4764" t="s">
        <v>51</v>
      </c>
      <c r="E4764" t="s">
        <v>4810</v>
      </c>
      <c r="F4764" t="s">
        <v>51</v>
      </c>
      <c r="G4764" t="s">
        <v>4810</v>
      </c>
      <c r="H4764" t="s">
        <v>51</v>
      </c>
    </row>
    <row r="4765" spans="1:8" x14ac:dyDescent="0.35">
      <c r="A4765" t="s">
        <v>4811</v>
      </c>
      <c r="B4765" t="s">
        <v>51</v>
      </c>
      <c r="C4765" t="s">
        <v>4811</v>
      </c>
      <c r="D4765" t="s">
        <v>51</v>
      </c>
      <c r="E4765" t="s">
        <v>4811</v>
      </c>
      <c r="F4765" t="s">
        <v>51</v>
      </c>
      <c r="G4765" t="s">
        <v>4811</v>
      </c>
      <c r="H4765" t="s">
        <v>51</v>
      </c>
    </row>
    <row r="4766" spans="1:8" x14ac:dyDescent="0.35">
      <c r="A4766" t="s">
        <v>4812</v>
      </c>
      <c r="B4766" t="s">
        <v>44</v>
      </c>
      <c r="C4766" t="s">
        <v>4812</v>
      </c>
      <c r="D4766" t="s">
        <v>44</v>
      </c>
      <c r="E4766" t="s">
        <v>4812</v>
      </c>
      <c r="F4766" t="s">
        <v>44</v>
      </c>
      <c r="G4766" t="s">
        <v>4812</v>
      </c>
      <c r="H4766" t="s">
        <v>44</v>
      </c>
    </row>
    <row r="4767" spans="1:8" x14ac:dyDescent="0.35">
      <c r="A4767" t="s">
        <v>4813</v>
      </c>
      <c r="B4767" t="s">
        <v>47</v>
      </c>
      <c r="C4767" t="s">
        <v>4813</v>
      </c>
      <c r="D4767" t="s">
        <v>47</v>
      </c>
      <c r="E4767" t="s">
        <v>4813</v>
      </c>
      <c r="F4767" t="s">
        <v>47</v>
      </c>
      <c r="G4767" t="s">
        <v>4813</v>
      </c>
      <c r="H4767" t="s">
        <v>47</v>
      </c>
    </row>
    <row r="4768" spans="1:8" x14ac:dyDescent="0.35">
      <c r="A4768" t="s">
        <v>4814</v>
      </c>
      <c r="B4768" t="s">
        <v>51</v>
      </c>
      <c r="C4768" t="s">
        <v>4814</v>
      </c>
      <c r="D4768" t="s">
        <v>51</v>
      </c>
      <c r="E4768" t="s">
        <v>4814</v>
      </c>
      <c r="F4768" t="s">
        <v>51</v>
      </c>
      <c r="G4768" t="s">
        <v>4814</v>
      </c>
      <c r="H4768" t="s">
        <v>51</v>
      </c>
    </row>
    <row r="4769" spans="1:8" x14ac:dyDescent="0.35">
      <c r="A4769" t="s">
        <v>4815</v>
      </c>
      <c r="B4769" t="s">
        <v>44</v>
      </c>
      <c r="C4769" t="s">
        <v>4815</v>
      </c>
      <c r="D4769" t="s">
        <v>44</v>
      </c>
      <c r="E4769" t="s">
        <v>4815</v>
      </c>
      <c r="F4769" t="s">
        <v>44</v>
      </c>
      <c r="G4769" t="s">
        <v>4815</v>
      </c>
      <c r="H4769" t="s">
        <v>44</v>
      </c>
    </row>
    <row r="4770" spans="1:8" x14ac:dyDescent="0.35">
      <c r="A4770" t="s">
        <v>4816</v>
      </c>
      <c r="B4770" t="s">
        <v>51</v>
      </c>
      <c r="C4770" t="s">
        <v>4816</v>
      </c>
      <c r="D4770" t="s">
        <v>51</v>
      </c>
      <c r="E4770" t="s">
        <v>4816</v>
      </c>
      <c r="F4770" t="s">
        <v>51</v>
      </c>
      <c r="G4770" t="s">
        <v>4816</v>
      </c>
      <c r="H4770" t="s">
        <v>51</v>
      </c>
    </row>
    <row r="4771" spans="1:8" x14ac:dyDescent="0.35">
      <c r="A4771" t="s">
        <v>4817</v>
      </c>
      <c r="B4771" t="s">
        <v>44</v>
      </c>
      <c r="C4771" t="s">
        <v>4817</v>
      </c>
      <c r="D4771" t="s">
        <v>44</v>
      </c>
      <c r="E4771" t="s">
        <v>4817</v>
      </c>
      <c r="F4771" t="s">
        <v>44</v>
      </c>
      <c r="G4771" t="s">
        <v>4817</v>
      </c>
      <c r="H4771" t="s">
        <v>44</v>
      </c>
    </row>
    <row r="4772" spans="1:8" x14ac:dyDescent="0.35">
      <c r="A4772" t="s">
        <v>4818</v>
      </c>
      <c r="B4772" t="s">
        <v>51</v>
      </c>
      <c r="C4772" t="s">
        <v>4818</v>
      </c>
      <c r="D4772" t="s">
        <v>51</v>
      </c>
      <c r="E4772" t="s">
        <v>4818</v>
      </c>
      <c r="F4772" t="s">
        <v>51</v>
      </c>
      <c r="G4772" t="s">
        <v>4818</v>
      </c>
      <c r="H4772" t="s">
        <v>51</v>
      </c>
    </row>
    <row r="4773" spans="1:8" x14ac:dyDescent="0.35">
      <c r="A4773" t="s">
        <v>4819</v>
      </c>
      <c r="B4773" t="s">
        <v>51</v>
      </c>
      <c r="C4773" t="s">
        <v>4819</v>
      </c>
      <c r="D4773" t="s">
        <v>51</v>
      </c>
      <c r="E4773" t="s">
        <v>4819</v>
      </c>
      <c r="F4773" t="s">
        <v>51</v>
      </c>
      <c r="G4773" t="s">
        <v>4819</v>
      </c>
      <c r="H4773" t="s">
        <v>51</v>
      </c>
    </row>
    <row r="4774" spans="1:8" x14ac:dyDescent="0.35">
      <c r="A4774" t="s">
        <v>4820</v>
      </c>
      <c r="B4774" t="s">
        <v>44</v>
      </c>
      <c r="C4774" t="s">
        <v>4820</v>
      </c>
      <c r="D4774" t="s">
        <v>44</v>
      </c>
      <c r="E4774" t="s">
        <v>4820</v>
      </c>
      <c r="F4774" t="s">
        <v>44</v>
      </c>
      <c r="G4774" t="s">
        <v>4820</v>
      </c>
      <c r="H4774" t="s">
        <v>44</v>
      </c>
    </row>
    <row r="4775" spans="1:8" x14ac:dyDescent="0.35">
      <c r="A4775" t="s">
        <v>4821</v>
      </c>
      <c r="B4775" t="s">
        <v>53</v>
      </c>
      <c r="C4775" t="s">
        <v>4821</v>
      </c>
      <c r="D4775" t="s">
        <v>53</v>
      </c>
      <c r="E4775" t="s">
        <v>4821</v>
      </c>
      <c r="F4775" t="s">
        <v>53</v>
      </c>
      <c r="G4775" t="s">
        <v>4821</v>
      </c>
      <c r="H4775" t="s">
        <v>53</v>
      </c>
    </row>
    <row r="4776" spans="1:8" x14ac:dyDescent="0.35">
      <c r="A4776" t="s">
        <v>4822</v>
      </c>
      <c r="B4776" t="s">
        <v>51</v>
      </c>
      <c r="C4776" t="s">
        <v>4822</v>
      </c>
      <c r="D4776" t="s">
        <v>51</v>
      </c>
      <c r="E4776" t="s">
        <v>4822</v>
      </c>
      <c r="F4776" t="s">
        <v>51</v>
      </c>
      <c r="G4776" t="s">
        <v>4822</v>
      </c>
      <c r="H4776" t="s">
        <v>51</v>
      </c>
    </row>
    <row r="4777" spans="1:8" x14ac:dyDescent="0.35">
      <c r="A4777" t="s">
        <v>4823</v>
      </c>
      <c r="B4777" t="s">
        <v>44</v>
      </c>
      <c r="C4777" t="s">
        <v>4823</v>
      </c>
      <c r="D4777" t="s">
        <v>44</v>
      </c>
      <c r="E4777" t="s">
        <v>4823</v>
      </c>
      <c r="F4777" t="s">
        <v>44</v>
      </c>
      <c r="G4777" t="s">
        <v>4823</v>
      </c>
      <c r="H4777" t="s">
        <v>44</v>
      </c>
    </row>
    <row r="4778" spans="1:8" x14ac:dyDescent="0.35">
      <c r="A4778" t="s">
        <v>4824</v>
      </c>
      <c r="B4778" t="s">
        <v>51</v>
      </c>
      <c r="C4778" t="s">
        <v>4824</v>
      </c>
      <c r="D4778" t="s">
        <v>51</v>
      </c>
      <c r="E4778" t="s">
        <v>4824</v>
      </c>
      <c r="F4778" t="s">
        <v>51</v>
      </c>
      <c r="G4778" t="s">
        <v>4824</v>
      </c>
      <c r="H4778" t="s">
        <v>51</v>
      </c>
    </row>
    <row r="4779" spans="1:8" x14ac:dyDescent="0.35">
      <c r="A4779" t="s">
        <v>4825</v>
      </c>
      <c r="B4779" t="s">
        <v>47</v>
      </c>
      <c r="C4779" t="s">
        <v>4825</v>
      </c>
      <c r="D4779" t="s">
        <v>47</v>
      </c>
      <c r="E4779" t="s">
        <v>4825</v>
      </c>
      <c r="F4779" t="s">
        <v>47</v>
      </c>
      <c r="G4779" t="s">
        <v>4825</v>
      </c>
      <c r="H4779" t="s">
        <v>47</v>
      </c>
    </row>
    <row r="4780" spans="1:8" x14ac:dyDescent="0.35">
      <c r="A4780" t="s">
        <v>4826</v>
      </c>
      <c r="B4780" t="s">
        <v>47</v>
      </c>
      <c r="C4780" t="s">
        <v>4826</v>
      </c>
      <c r="D4780" t="s">
        <v>47</v>
      </c>
      <c r="E4780" t="s">
        <v>4826</v>
      </c>
      <c r="F4780" t="s">
        <v>47</v>
      </c>
      <c r="G4780" t="s">
        <v>4826</v>
      </c>
      <c r="H4780" t="s">
        <v>47</v>
      </c>
    </row>
    <row r="4781" spans="1:8" x14ac:dyDescent="0.35">
      <c r="A4781" t="s">
        <v>4827</v>
      </c>
      <c r="B4781" t="s">
        <v>44</v>
      </c>
      <c r="C4781" t="s">
        <v>4827</v>
      </c>
      <c r="D4781" t="s">
        <v>44</v>
      </c>
      <c r="E4781" t="s">
        <v>4827</v>
      </c>
      <c r="F4781" t="s">
        <v>44</v>
      </c>
      <c r="G4781" t="s">
        <v>4827</v>
      </c>
      <c r="H4781" t="s">
        <v>44</v>
      </c>
    </row>
    <row r="4782" spans="1:8" x14ac:dyDescent="0.35">
      <c r="A4782" t="s">
        <v>4828</v>
      </c>
      <c r="B4782" t="s">
        <v>47</v>
      </c>
      <c r="C4782" t="s">
        <v>4828</v>
      </c>
      <c r="D4782" t="s">
        <v>47</v>
      </c>
      <c r="E4782" t="s">
        <v>4828</v>
      </c>
      <c r="F4782" t="s">
        <v>47</v>
      </c>
      <c r="G4782" t="s">
        <v>4828</v>
      </c>
      <c r="H4782" t="s">
        <v>47</v>
      </c>
    </row>
    <row r="4783" spans="1:8" x14ac:dyDescent="0.35">
      <c r="A4783" t="s">
        <v>4829</v>
      </c>
      <c r="B4783" t="s">
        <v>51</v>
      </c>
      <c r="C4783" t="s">
        <v>4829</v>
      </c>
      <c r="D4783" t="s">
        <v>51</v>
      </c>
      <c r="E4783" t="s">
        <v>4829</v>
      </c>
      <c r="F4783" t="s">
        <v>51</v>
      </c>
      <c r="G4783" t="s">
        <v>4829</v>
      </c>
      <c r="H4783" t="s">
        <v>51</v>
      </c>
    </row>
    <row r="4784" spans="1:8" x14ac:dyDescent="0.35">
      <c r="A4784" t="s">
        <v>4830</v>
      </c>
      <c r="B4784" t="s">
        <v>44</v>
      </c>
      <c r="C4784" t="s">
        <v>4830</v>
      </c>
      <c r="D4784" t="s">
        <v>44</v>
      </c>
      <c r="E4784" t="s">
        <v>4830</v>
      </c>
      <c r="F4784" t="s">
        <v>44</v>
      </c>
      <c r="G4784" t="s">
        <v>4830</v>
      </c>
      <c r="H4784" t="s">
        <v>44</v>
      </c>
    </row>
    <row r="4785" spans="1:8" x14ac:dyDescent="0.35">
      <c r="A4785" t="s">
        <v>4831</v>
      </c>
      <c r="B4785" t="s">
        <v>44</v>
      </c>
      <c r="C4785" t="s">
        <v>4831</v>
      </c>
      <c r="D4785" t="s">
        <v>44</v>
      </c>
      <c r="E4785" t="s">
        <v>4831</v>
      </c>
      <c r="F4785" t="s">
        <v>44</v>
      </c>
      <c r="G4785" t="s">
        <v>4831</v>
      </c>
      <c r="H4785" t="s">
        <v>44</v>
      </c>
    </row>
    <row r="4786" spans="1:8" x14ac:dyDescent="0.35">
      <c r="A4786" t="s">
        <v>4832</v>
      </c>
      <c r="B4786" t="s">
        <v>47</v>
      </c>
      <c r="C4786" t="s">
        <v>4832</v>
      </c>
      <c r="D4786" t="s">
        <v>47</v>
      </c>
      <c r="E4786" t="s">
        <v>4832</v>
      </c>
      <c r="F4786" t="s">
        <v>47</v>
      </c>
      <c r="G4786" t="s">
        <v>4832</v>
      </c>
      <c r="H4786" t="s">
        <v>47</v>
      </c>
    </row>
    <row r="4787" spans="1:8" x14ac:dyDescent="0.35">
      <c r="A4787" t="s">
        <v>4833</v>
      </c>
      <c r="B4787" t="s">
        <v>51</v>
      </c>
      <c r="C4787" t="s">
        <v>4833</v>
      </c>
      <c r="D4787" t="s">
        <v>51</v>
      </c>
      <c r="E4787" t="s">
        <v>4833</v>
      </c>
      <c r="F4787" t="s">
        <v>51</v>
      </c>
      <c r="G4787" t="s">
        <v>4833</v>
      </c>
      <c r="H4787" t="s">
        <v>51</v>
      </c>
    </row>
    <row r="4788" spans="1:8" x14ac:dyDescent="0.35">
      <c r="A4788" t="s">
        <v>4834</v>
      </c>
      <c r="B4788" t="s">
        <v>47</v>
      </c>
      <c r="C4788" t="s">
        <v>4834</v>
      </c>
      <c r="D4788" t="s">
        <v>47</v>
      </c>
      <c r="E4788" t="s">
        <v>4834</v>
      </c>
      <c r="F4788" t="s">
        <v>47</v>
      </c>
      <c r="G4788" t="s">
        <v>4834</v>
      </c>
      <c r="H4788" t="s">
        <v>47</v>
      </c>
    </row>
    <row r="4789" spans="1:8" x14ac:dyDescent="0.35">
      <c r="A4789" t="s">
        <v>4835</v>
      </c>
      <c r="B4789" t="s">
        <v>51</v>
      </c>
      <c r="C4789" t="s">
        <v>4835</v>
      </c>
      <c r="D4789" t="s">
        <v>51</v>
      </c>
      <c r="E4789" t="s">
        <v>4835</v>
      </c>
      <c r="F4789" t="s">
        <v>51</v>
      </c>
      <c r="G4789" t="s">
        <v>4835</v>
      </c>
      <c r="H4789" t="s">
        <v>51</v>
      </c>
    </row>
    <row r="4790" spans="1:8" x14ac:dyDescent="0.35">
      <c r="A4790" t="s">
        <v>4836</v>
      </c>
      <c r="B4790" t="s">
        <v>53</v>
      </c>
      <c r="C4790" t="s">
        <v>4836</v>
      </c>
      <c r="D4790" t="s">
        <v>53</v>
      </c>
      <c r="E4790" t="s">
        <v>4836</v>
      </c>
      <c r="F4790" t="s">
        <v>53</v>
      </c>
      <c r="G4790" t="s">
        <v>4836</v>
      </c>
      <c r="H4790" t="s">
        <v>53</v>
      </c>
    </row>
    <row r="4791" spans="1:8" x14ac:dyDescent="0.35">
      <c r="A4791" t="s">
        <v>4837</v>
      </c>
      <c r="B4791" t="s">
        <v>44</v>
      </c>
      <c r="C4791" t="s">
        <v>4837</v>
      </c>
      <c r="D4791" t="s">
        <v>44</v>
      </c>
      <c r="E4791" t="s">
        <v>4837</v>
      </c>
      <c r="F4791" t="s">
        <v>44</v>
      </c>
      <c r="G4791" t="s">
        <v>4837</v>
      </c>
      <c r="H4791" t="s">
        <v>44</v>
      </c>
    </row>
    <row r="4792" spans="1:8" x14ac:dyDescent="0.35">
      <c r="A4792" t="s">
        <v>4838</v>
      </c>
      <c r="B4792" t="s">
        <v>51</v>
      </c>
      <c r="C4792" t="s">
        <v>4838</v>
      </c>
      <c r="D4792" t="s">
        <v>51</v>
      </c>
      <c r="E4792" t="s">
        <v>4838</v>
      </c>
      <c r="F4792" t="s">
        <v>51</v>
      </c>
      <c r="G4792" t="s">
        <v>4838</v>
      </c>
      <c r="H4792" t="s">
        <v>51</v>
      </c>
    </row>
    <row r="4793" spans="1:8" x14ac:dyDescent="0.35">
      <c r="A4793" t="s">
        <v>4839</v>
      </c>
      <c r="B4793" t="s">
        <v>51</v>
      </c>
      <c r="C4793" t="s">
        <v>4839</v>
      </c>
      <c r="D4793" t="s">
        <v>51</v>
      </c>
      <c r="E4793" t="s">
        <v>4839</v>
      </c>
      <c r="F4793" t="s">
        <v>51</v>
      </c>
      <c r="G4793" t="s">
        <v>4839</v>
      </c>
      <c r="H4793" t="s">
        <v>51</v>
      </c>
    </row>
    <row r="4794" spans="1:8" x14ac:dyDescent="0.35">
      <c r="A4794" t="s">
        <v>4840</v>
      </c>
      <c r="B4794" t="s">
        <v>44</v>
      </c>
      <c r="C4794" t="s">
        <v>4840</v>
      </c>
      <c r="D4794" t="s">
        <v>44</v>
      </c>
      <c r="E4794" t="s">
        <v>4840</v>
      </c>
      <c r="F4794" t="s">
        <v>44</v>
      </c>
      <c r="G4794" t="s">
        <v>4840</v>
      </c>
      <c r="H4794" t="s">
        <v>44</v>
      </c>
    </row>
    <row r="4795" spans="1:8" x14ac:dyDescent="0.35">
      <c r="A4795" t="s">
        <v>4841</v>
      </c>
      <c r="B4795" t="s">
        <v>44</v>
      </c>
      <c r="C4795" t="s">
        <v>4841</v>
      </c>
      <c r="D4795" t="s">
        <v>44</v>
      </c>
      <c r="E4795" t="s">
        <v>4841</v>
      </c>
      <c r="F4795" t="s">
        <v>44</v>
      </c>
      <c r="G4795" t="s">
        <v>4841</v>
      </c>
      <c r="H4795" t="s">
        <v>44</v>
      </c>
    </row>
    <row r="4796" spans="1:8" x14ac:dyDescent="0.35">
      <c r="A4796" t="s">
        <v>4842</v>
      </c>
      <c r="B4796" t="s">
        <v>51</v>
      </c>
      <c r="C4796" t="s">
        <v>4842</v>
      </c>
      <c r="D4796" t="s">
        <v>51</v>
      </c>
      <c r="E4796" t="s">
        <v>4842</v>
      </c>
      <c r="F4796" t="s">
        <v>51</v>
      </c>
      <c r="G4796" t="s">
        <v>4842</v>
      </c>
      <c r="H4796" t="s">
        <v>51</v>
      </c>
    </row>
    <row r="4797" spans="1:8" x14ac:dyDescent="0.35">
      <c r="A4797" t="s">
        <v>4843</v>
      </c>
      <c r="B4797" t="s">
        <v>44</v>
      </c>
      <c r="C4797" t="s">
        <v>4843</v>
      </c>
      <c r="D4797" t="s">
        <v>44</v>
      </c>
      <c r="E4797" t="s">
        <v>4843</v>
      </c>
      <c r="F4797" t="s">
        <v>44</v>
      </c>
      <c r="G4797" t="s">
        <v>4843</v>
      </c>
      <c r="H4797" t="s">
        <v>44</v>
      </c>
    </row>
    <row r="4798" spans="1:8" x14ac:dyDescent="0.35">
      <c r="A4798" t="s">
        <v>4844</v>
      </c>
      <c r="B4798" t="s">
        <v>51</v>
      </c>
      <c r="C4798" t="s">
        <v>4844</v>
      </c>
      <c r="D4798" t="s">
        <v>51</v>
      </c>
      <c r="E4798" t="s">
        <v>4844</v>
      </c>
      <c r="F4798" t="s">
        <v>51</v>
      </c>
      <c r="G4798" t="s">
        <v>4844</v>
      </c>
      <c r="H4798" t="s">
        <v>51</v>
      </c>
    </row>
    <row r="4799" spans="1:8" x14ac:dyDescent="0.35">
      <c r="A4799" t="s">
        <v>4845</v>
      </c>
      <c r="B4799" t="s">
        <v>44</v>
      </c>
      <c r="C4799" t="s">
        <v>4845</v>
      </c>
      <c r="D4799" t="s">
        <v>44</v>
      </c>
      <c r="E4799" t="s">
        <v>4845</v>
      </c>
      <c r="F4799" t="s">
        <v>44</v>
      </c>
      <c r="G4799" t="s">
        <v>4845</v>
      </c>
      <c r="H4799" t="s">
        <v>44</v>
      </c>
    </row>
    <row r="4800" spans="1:8" x14ac:dyDescent="0.35">
      <c r="A4800" t="s">
        <v>4846</v>
      </c>
      <c r="B4800" t="s">
        <v>51</v>
      </c>
      <c r="C4800" t="s">
        <v>4846</v>
      </c>
      <c r="D4800" t="s">
        <v>51</v>
      </c>
      <c r="E4800" t="s">
        <v>4846</v>
      </c>
      <c r="F4800" t="s">
        <v>51</v>
      </c>
      <c r="G4800" t="s">
        <v>4846</v>
      </c>
      <c r="H4800" t="s">
        <v>51</v>
      </c>
    </row>
    <row r="4801" spans="1:8" x14ac:dyDescent="0.35">
      <c r="A4801" t="s">
        <v>4847</v>
      </c>
      <c r="B4801" t="s">
        <v>47</v>
      </c>
      <c r="C4801" t="s">
        <v>4847</v>
      </c>
      <c r="D4801" t="s">
        <v>47</v>
      </c>
      <c r="E4801" t="s">
        <v>4847</v>
      </c>
      <c r="F4801" t="s">
        <v>47</v>
      </c>
      <c r="G4801" t="s">
        <v>4847</v>
      </c>
      <c r="H4801" t="s">
        <v>47</v>
      </c>
    </row>
    <row r="4802" spans="1:8" x14ac:dyDescent="0.35">
      <c r="A4802" t="s">
        <v>4848</v>
      </c>
      <c r="B4802" t="s">
        <v>51</v>
      </c>
      <c r="C4802" t="s">
        <v>4848</v>
      </c>
      <c r="D4802" t="s">
        <v>51</v>
      </c>
      <c r="E4802" t="s">
        <v>4848</v>
      </c>
      <c r="F4802" t="s">
        <v>51</v>
      </c>
      <c r="G4802" t="s">
        <v>4848</v>
      </c>
      <c r="H4802" t="s">
        <v>51</v>
      </c>
    </row>
    <row r="4803" spans="1:8" x14ac:dyDescent="0.35">
      <c r="A4803" t="s">
        <v>4849</v>
      </c>
      <c r="B4803" t="s">
        <v>53</v>
      </c>
      <c r="C4803" t="s">
        <v>4849</v>
      </c>
      <c r="D4803" t="s">
        <v>53</v>
      </c>
      <c r="E4803" t="s">
        <v>4849</v>
      </c>
      <c r="F4803" t="s">
        <v>53</v>
      </c>
      <c r="G4803" t="s">
        <v>4849</v>
      </c>
      <c r="H4803" t="s">
        <v>53</v>
      </c>
    </row>
    <row r="4804" spans="1:8" x14ac:dyDescent="0.35">
      <c r="A4804" t="s">
        <v>4850</v>
      </c>
      <c r="B4804" t="s">
        <v>51</v>
      </c>
      <c r="C4804" t="s">
        <v>4850</v>
      </c>
      <c r="D4804" t="s">
        <v>51</v>
      </c>
      <c r="E4804" t="s">
        <v>4850</v>
      </c>
      <c r="F4804" t="s">
        <v>51</v>
      </c>
      <c r="G4804" t="s">
        <v>4850</v>
      </c>
      <c r="H4804" t="s">
        <v>51</v>
      </c>
    </row>
    <row r="4805" spans="1:8" x14ac:dyDescent="0.35">
      <c r="A4805" t="s">
        <v>4851</v>
      </c>
      <c r="B4805" t="s">
        <v>47</v>
      </c>
      <c r="C4805" t="s">
        <v>4851</v>
      </c>
      <c r="D4805" t="s">
        <v>47</v>
      </c>
      <c r="E4805" t="s">
        <v>4851</v>
      </c>
      <c r="F4805" t="s">
        <v>47</v>
      </c>
      <c r="G4805" t="s">
        <v>4851</v>
      </c>
      <c r="H4805" t="s">
        <v>47</v>
      </c>
    </row>
    <row r="4806" spans="1:8" x14ac:dyDescent="0.35">
      <c r="A4806" t="s">
        <v>4852</v>
      </c>
      <c r="B4806" t="s">
        <v>44</v>
      </c>
      <c r="C4806" t="s">
        <v>4852</v>
      </c>
      <c r="D4806" t="s">
        <v>44</v>
      </c>
      <c r="E4806" t="s">
        <v>4852</v>
      </c>
      <c r="F4806" t="s">
        <v>44</v>
      </c>
      <c r="G4806" t="s">
        <v>4852</v>
      </c>
      <c r="H4806" t="s">
        <v>44</v>
      </c>
    </row>
    <row r="4807" spans="1:8" x14ac:dyDescent="0.35">
      <c r="A4807" t="s">
        <v>4853</v>
      </c>
      <c r="B4807" t="s">
        <v>51</v>
      </c>
      <c r="C4807" t="s">
        <v>4853</v>
      </c>
      <c r="D4807" t="s">
        <v>51</v>
      </c>
      <c r="E4807" t="s">
        <v>4853</v>
      </c>
      <c r="F4807" t="s">
        <v>51</v>
      </c>
      <c r="G4807" t="s">
        <v>4853</v>
      </c>
      <c r="H4807" t="s">
        <v>51</v>
      </c>
    </row>
    <row r="4808" spans="1:8" x14ac:dyDescent="0.35">
      <c r="A4808" t="s">
        <v>4854</v>
      </c>
      <c r="B4808" t="s">
        <v>51</v>
      </c>
      <c r="C4808" t="s">
        <v>4854</v>
      </c>
      <c r="D4808" t="s">
        <v>51</v>
      </c>
      <c r="E4808" t="s">
        <v>4854</v>
      </c>
      <c r="F4808" t="s">
        <v>51</v>
      </c>
      <c r="G4808" t="s">
        <v>4854</v>
      </c>
      <c r="H4808" t="s">
        <v>51</v>
      </c>
    </row>
    <row r="4809" spans="1:8" x14ac:dyDescent="0.35">
      <c r="A4809" t="s">
        <v>4855</v>
      </c>
      <c r="B4809" t="s">
        <v>51</v>
      </c>
      <c r="C4809" t="s">
        <v>4855</v>
      </c>
      <c r="D4809" t="s">
        <v>51</v>
      </c>
      <c r="E4809" t="s">
        <v>4855</v>
      </c>
      <c r="F4809" t="s">
        <v>51</v>
      </c>
      <c r="G4809" t="s">
        <v>4855</v>
      </c>
      <c r="H4809" t="s">
        <v>51</v>
      </c>
    </row>
    <row r="4810" spans="1:8" x14ac:dyDescent="0.35">
      <c r="A4810" t="s">
        <v>4856</v>
      </c>
      <c r="B4810" t="s">
        <v>51</v>
      </c>
      <c r="C4810" t="s">
        <v>4856</v>
      </c>
      <c r="D4810" t="s">
        <v>51</v>
      </c>
      <c r="E4810" t="s">
        <v>4856</v>
      </c>
      <c r="F4810" t="s">
        <v>51</v>
      </c>
      <c r="G4810" t="s">
        <v>4856</v>
      </c>
      <c r="H4810" t="s">
        <v>51</v>
      </c>
    </row>
    <row r="4811" spans="1:8" x14ac:dyDescent="0.35">
      <c r="A4811" t="s">
        <v>4857</v>
      </c>
      <c r="B4811" t="s">
        <v>47</v>
      </c>
      <c r="C4811" t="s">
        <v>4857</v>
      </c>
      <c r="D4811" t="s">
        <v>47</v>
      </c>
      <c r="E4811" t="s">
        <v>4857</v>
      </c>
      <c r="F4811" t="s">
        <v>47</v>
      </c>
      <c r="G4811" t="s">
        <v>4857</v>
      </c>
      <c r="H4811" t="s">
        <v>47</v>
      </c>
    </row>
    <row r="4812" spans="1:8" x14ac:dyDescent="0.35">
      <c r="A4812" t="s">
        <v>4858</v>
      </c>
      <c r="B4812" t="s">
        <v>51</v>
      </c>
      <c r="C4812" t="s">
        <v>4858</v>
      </c>
      <c r="D4812" t="s">
        <v>51</v>
      </c>
      <c r="E4812" t="s">
        <v>4858</v>
      </c>
      <c r="F4812" t="s">
        <v>51</v>
      </c>
      <c r="G4812" t="s">
        <v>4858</v>
      </c>
      <c r="H4812" t="s">
        <v>51</v>
      </c>
    </row>
    <row r="4813" spans="1:8" x14ac:dyDescent="0.35">
      <c r="A4813" t="s">
        <v>4859</v>
      </c>
      <c r="B4813" t="s">
        <v>51</v>
      </c>
      <c r="C4813" t="s">
        <v>4859</v>
      </c>
      <c r="D4813" t="s">
        <v>51</v>
      </c>
      <c r="E4813" t="s">
        <v>4859</v>
      </c>
      <c r="F4813" t="s">
        <v>51</v>
      </c>
      <c r="G4813" t="s">
        <v>4859</v>
      </c>
      <c r="H4813" t="s">
        <v>51</v>
      </c>
    </row>
    <row r="4814" spans="1:8" x14ac:dyDescent="0.35">
      <c r="A4814" t="s">
        <v>4860</v>
      </c>
      <c r="B4814" t="s">
        <v>47</v>
      </c>
      <c r="C4814" t="s">
        <v>4860</v>
      </c>
      <c r="D4814" t="s">
        <v>47</v>
      </c>
      <c r="E4814" t="s">
        <v>4860</v>
      </c>
      <c r="F4814" t="s">
        <v>47</v>
      </c>
      <c r="G4814" t="s">
        <v>4860</v>
      </c>
      <c r="H4814" t="s">
        <v>47</v>
      </c>
    </row>
    <row r="4815" spans="1:8" x14ac:dyDescent="0.35">
      <c r="A4815" t="s">
        <v>4861</v>
      </c>
      <c r="B4815" t="s">
        <v>51</v>
      </c>
      <c r="C4815" t="s">
        <v>4861</v>
      </c>
      <c r="D4815" t="s">
        <v>51</v>
      </c>
      <c r="E4815" t="s">
        <v>4861</v>
      </c>
      <c r="F4815" t="s">
        <v>51</v>
      </c>
      <c r="G4815" t="s">
        <v>4861</v>
      </c>
      <c r="H4815" t="s">
        <v>51</v>
      </c>
    </row>
    <row r="4816" spans="1:8" x14ac:dyDescent="0.35">
      <c r="A4816" t="s">
        <v>4862</v>
      </c>
      <c r="B4816" t="s">
        <v>47</v>
      </c>
      <c r="C4816" t="s">
        <v>4862</v>
      </c>
      <c r="D4816" t="s">
        <v>47</v>
      </c>
      <c r="E4816" t="s">
        <v>4862</v>
      </c>
      <c r="F4816" t="s">
        <v>47</v>
      </c>
      <c r="G4816" t="s">
        <v>4862</v>
      </c>
      <c r="H4816" t="s">
        <v>47</v>
      </c>
    </row>
    <row r="4817" spans="1:8" x14ac:dyDescent="0.35">
      <c r="A4817" t="s">
        <v>4863</v>
      </c>
      <c r="B4817" t="s">
        <v>47</v>
      </c>
      <c r="C4817" t="s">
        <v>4863</v>
      </c>
      <c r="D4817" t="s">
        <v>47</v>
      </c>
      <c r="E4817" t="s">
        <v>4863</v>
      </c>
      <c r="F4817" t="s">
        <v>47</v>
      </c>
      <c r="G4817" t="s">
        <v>4863</v>
      </c>
      <c r="H4817" t="s">
        <v>47</v>
      </c>
    </row>
    <row r="4818" spans="1:8" x14ac:dyDescent="0.35">
      <c r="A4818" t="s">
        <v>4864</v>
      </c>
      <c r="B4818" t="s">
        <v>53</v>
      </c>
      <c r="C4818" t="s">
        <v>4864</v>
      </c>
      <c r="D4818" t="s">
        <v>53</v>
      </c>
      <c r="E4818" t="s">
        <v>4864</v>
      </c>
      <c r="F4818" t="s">
        <v>53</v>
      </c>
      <c r="G4818" t="s">
        <v>4864</v>
      </c>
      <c r="H4818" t="s">
        <v>53</v>
      </c>
    </row>
    <row r="4819" spans="1:8" x14ac:dyDescent="0.35">
      <c r="A4819" t="s">
        <v>4865</v>
      </c>
      <c r="B4819" t="s">
        <v>51</v>
      </c>
      <c r="C4819" t="s">
        <v>4865</v>
      </c>
      <c r="D4819" t="s">
        <v>51</v>
      </c>
      <c r="E4819" t="s">
        <v>4865</v>
      </c>
      <c r="F4819" t="s">
        <v>51</v>
      </c>
      <c r="G4819" t="s">
        <v>4865</v>
      </c>
      <c r="H4819" t="s">
        <v>51</v>
      </c>
    </row>
    <row r="4820" spans="1:8" x14ac:dyDescent="0.35">
      <c r="A4820" t="s">
        <v>4866</v>
      </c>
      <c r="B4820" t="s">
        <v>44</v>
      </c>
      <c r="C4820" t="s">
        <v>4866</v>
      </c>
      <c r="D4820" t="s">
        <v>44</v>
      </c>
      <c r="E4820" t="s">
        <v>4866</v>
      </c>
      <c r="F4820" t="s">
        <v>44</v>
      </c>
      <c r="G4820" t="s">
        <v>4866</v>
      </c>
      <c r="H4820" t="s">
        <v>44</v>
      </c>
    </row>
    <row r="4821" spans="1:8" x14ac:dyDescent="0.35">
      <c r="A4821" t="s">
        <v>4867</v>
      </c>
      <c r="B4821" t="s">
        <v>44</v>
      </c>
      <c r="C4821" t="s">
        <v>4867</v>
      </c>
      <c r="D4821" t="s">
        <v>44</v>
      </c>
      <c r="E4821" t="s">
        <v>4867</v>
      </c>
      <c r="F4821" t="s">
        <v>44</v>
      </c>
      <c r="G4821" t="s">
        <v>4867</v>
      </c>
      <c r="H4821" t="s">
        <v>44</v>
      </c>
    </row>
    <row r="4822" spans="1:8" x14ac:dyDescent="0.35">
      <c r="A4822" t="s">
        <v>4868</v>
      </c>
      <c r="B4822" t="s">
        <v>51</v>
      </c>
      <c r="C4822" t="s">
        <v>4868</v>
      </c>
      <c r="D4822" t="s">
        <v>51</v>
      </c>
      <c r="E4822" t="s">
        <v>4868</v>
      </c>
      <c r="F4822" t="s">
        <v>51</v>
      </c>
      <c r="G4822" t="s">
        <v>4868</v>
      </c>
      <c r="H4822" t="s">
        <v>51</v>
      </c>
    </row>
    <row r="4823" spans="1:8" x14ac:dyDescent="0.35">
      <c r="A4823" t="s">
        <v>4869</v>
      </c>
      <c r="B4823" t="s">
        <v>44</v>
      </c>
      <c r="C4823" t="s">
        <v>4869</v>
      </c>
      <c r="D4823" t="s">
        <v>44</v>
      </c>
      <c r="E4823" t="s">
        <v>4869</v>
      </c>
      <c r="F4823" t="s">
        <v>44</v>
      </c>
      <c r="G4823" t="s">
        <v>4869</v>
      </c>
      <c r="H4823" t="s">
        <v>44</v>
      </c>
    </row>
    <row r="4824" spans="1:8" x14ac:dyDescent="0.35">
      <c r="A4824" t="s">
        <v>4870</v>
      </c>
      <c r="B4824" t="s">
        <v>47</v>
      </c>
      <c r="C4824" t="s">
        <v>4870</v>
      </c>
      <c r="D4824" t="s">
        <v>47</v>
      </c>
      <c r="E4824" t="s">
        <v>4870</v>
      </c>
      <c r="F4824" t="s">
        <v>47</v>
      </c>
      <c r="G4824" t="s">
        <v>4870</v>
      </c>
      <c r="H4824" t="s">
        <v>47</v>
      </c>
    </row>
    <row r="4825" spans="1:8" x14ac:dyDescent="0.35">
      <c r="A4825" t="s">
        <v>4871</v>
      </c>
      <c r="B4825" t="s">
        <v>44</v>
      </c>
      <c r="C4825" t="s">
        <v>4871</v>
      </c>
      <c r="D4825" t="s">
        <v>44</v>
      </c>
      <c r="E4825" t="s">
        <v>4871</v>
      </c>
      <c r="F4825" t="s">
        <v>44</v>
      </c>
      <c r="G4825" t="s">
        <v>4871</v>
      </c>
      <c r="H4825" t="s">
        <v>44</v>
      </c>
    </row>
    <row r="4826" spans="1:8" x14ac:dyDescent="0.35">
      <c r="A4826" t="s">
        <v>4872</v>
      </c>
      <c r="B4826" t="s">
        <v>51</v>
      </c>
      <c r="C4826" t="s">
        <v>4872</v>
      </c>
      <c r="D4826" t="s">
        <v>51</v>
      </c>
      <c r="E4826" t="s">
        <v>4872</v>
      </c>
      <c r="F4826" t="s">
        <v>51</v>
      </c>
      <c r="G4826" t="s">
        <v>4872</v>
      </c>
      <c r="H4826" t="s">
        <v>51</v>
      </c>
    </row>
    <row r="4827" spans="1:8" x14ac:dyDescent="0.35">
      <c r="A4827" t="s">
        <v>4873</v>
      </c>
      <c r="B4827" t="s">
        <v>44</v>
      </c>
      <c r="C4827" t="s">
        <v>4873</v>
      </c>
      <c r="D4827" t="s">
        <v>44</v>
      </c>
      <c r="E4827" t="s">
        <v>4873</v>
      </c>
      <c r="F4827" t="s">
        <v>44</v>
      </c>
      <c r="G4827" t="s">
        <v>4873</v>
      </c>
      <c r="H4827" t="s">
        <v>44</v>
      </c>
    </row>
    <row r="4828" spans="1:8" x14ac:dyDescent="0.35">
      <c r="A4828" t="s">
        <v>4874</v>
      </c>
      <c r="B4828" t="s">
        <v>51</v>
      </c>
      <c r="C4828" t="s">
        <v>4874</v>
      </c>
      <c r="D4828" t="s">
        <v>51</v>
      </c>
      <c r="E4828" t="s">
        <v>4874</v>
      </c>
      <c r="F4828" t="s">
        <v>51</v>
      </c>
      <c r="G4828" t="s">
        <v>4874</v>
      </c>
      <c r="H4828" t="s">
        <v>51</v>
      </c>
    </row>
    <row r="4829" spans="1:8" x14ac:dyDescent="0.35">
      <c r="A4829" t="s">
        <v>4875</v>
      </c>
      <c r="B4829" t="s">
        <v>51</v>
      </c>
      <c r="C4829" t="s">
        <v>4875</v>
      </c>
      <c r="D4829" t="s">
        <v>51</v>
      </c>
      <c r="E4829" t="s">
        <v>4875</v>
      </c>
      <c r="F4829" t="s">
        <v>51</v>
      </c>
      <c r="G4829" t="s">
        <v>4875</v>
      </c>
      <c r="H4829" t="s">
        <v>51</v>
      </c>
    </row>
    <row r="4830" spans="1:8" x14ac:dyDescent="0.35">
      <c r="A4830" t="s">
        <v>4876</v>
      </c>
      <c r="B4830" t="s">
        <v>51</v>
      </c>
      <c r="C4830" t="s">
        <v>4876</v>
      </c>
      <c r="D4830" t="s">
        <v>51</v>
      </c>
      <c r="E4830" t="s">
        <v>4876</v>
      </c>
      <c r="F4830" t="s">
        <v>51</v>
      </c>
      <c r="G4830" t="s">
        <v>4876</v>
      </c>
      <c r="H4830" t="s">
        <v>51</v>
      </c>
    </row>
    <row r="4831" spans="1:8" x14ac:dyDescent="0.35">
      <c r="A4831" t="s">
        <v>4877</v>
      </c>
      <c r="B4831" t="s">
        <v>44</v>
      </c>
      <c r="C4831" t="s">
        <v>4877</v>
      </c>
      <c r="D4831" t="s">
        <v>44</v>
      </c>
      <c r="E4831" t="s">
        <v>4877</v>
      </c>
      <c r="F4831" t="s">
        <v>44</v>
      </c>
      <c r="G4831" t="s">
        <v>4877</v>
      </c>
      <c r="H4831" t="s">
        <v>44</v>
      </c>
    </row>
    <row r="4832" spans="1:8" x14ac:dyDescent="0.35">
      <c r="A4832" t="s">
        <v>4878</v>
      </c>
      <c r="B4832" t="s">
        <v>44</v>
      </c>
      <c r="C4832" t="s">
        <v>4878</v>
      </c>
      <c r="D4832" t="s">
        <v>44</v>
      </c>
      <c r="E4832" t="s">
        <v>4878</v>
      </c>
      <c r="F4832" t="s">
        <v>44</v>
      </c>
      <c r="G4832" t="s">
        <v>4878</v>
      </c>
      <c r="H4832" t="s">
        <v>44</v>
      </c>
    </row>
    <row r="4833" spans="1:8" x14ac:dyDescent="0.35">
      <c r="A4833" t="s">
        <v>4879</v>
      </c>
      <c r="B4833" t="s">
        <v>51</v>
      </c>
      <c r="C4833" t="s">
        <v>4879</v>
      </c>
      <c r="D4833" t="s">
        <v>51</v>
      </c>
      <c r="E4833" t="s">
        <v>4879</v>
      </c>
      <c r="F4833" t="s">
        <v>51</v>
      </c>
      <c r="G4833" t="s">
        <v>4879</v>
      </c>
      <c r="H4833" t="s">
        <v>51</v>
      </c>
    </row>
    <row r="4834" spans="1:8" x14ac:dyDescent="0.35">
      <c r="A4834" t="s">
        <v>4880</v>
      </c>
      <c r="B4834" t="s">
        <v>51</v>
      </c>
      <c r="C4834" t="s">
        <v>4880</v>
      </c>
      <c r="D4834" t="s">
        <v>51</v>
      </c>
      <c r="E4834" t="s">
        <v>4880</v>
      </c>
      <c r="F4834" t="s">
        <v>51</v>
      </c>
      <c r="G4834" t="s">
        <v>4880</v>
      </c>
      <c r="H4834" t="s">
        <v>51</v>
      </c>
    </row>
    <row r="4835" spans="1:8" x14ac:dyDescent="0.35">
      <c r="A4835" t="s">
        <v>4881</v>
      </c>
      <c r="B4835" t="s">
        <v>51</v>
      </c>
      <c r="C4835" t="s">
        <v>4881</v>
      </c>
      <c r="D4835" t="s">
        <v>51</v>
      </c>
      <c r="E4835" t="s">
        <v>4881</v>
      </c>
      <c r="F4835" t="s">
        <v>51</v>
      </c>
      <c r="G4835" t="s">
        <v>4881</v>
      </c>
      <c r="H4835" t="s">
        <v>51</v>
      </c>
    </row>
    <row r="4836" spans="1:8" x14ac:dyDescent="0.35">
      <c r="A4836" t="s">
        <v>4882</v>
      </c>
      <c r="B4836" t="s">
        <v>47</v>
      </c>
      <c r="C4836" t="s">
        <v>4882</v>
      </c>
      <c r="D4836" t="s">
        <v>47</v>
      </c>
      <c r="E4836" t="s">
        <v>4882</v>
      </c>
      <c r="F4836" t="s">
        <v>47</v>
      </c>
      <c r="G4836" t="s">
        <v>4882</v>
      </c>
      <c r="H4836" t="s">
        <v>47</v>
      </c>
    </row>
    <row r="4837" spans="1:8" x14ac:dyDescent="0.35">
      <c r="A4837" t="s">
        <v>4883</v>
      </c>
      <c r="B4837" t="s">
        <v>44</v>
      </c>
      <c r="C4837" t="s">
        <v>4883</v>
      </c>
      <c r="D4837" t="s">
        <v>44</v>
      </c>
      <c r="E4837" t="s">
        <v>4883</v>
      </c>
      <c r="F4837" t="s">
        <v>44</v>
      </c>
      <c r="G4837" t="s">
        <v>4883</v>
      </c>
      <c r="H4837" t="s">
        <v>44</v>
      </c>
    </row>
    <row r="4838" spans="1:8" x14ac:dyDescent="0.35">
      <c r="A4838" t="s">
        <v>4884</v>
      </c>
      <c r="B4838" t="s">
        <v>44</v>
      </c>
      <c r="C4838" t="s">
        <v>4884</v>
      </c>
      <c r="D4838" t="s">
        <v>44</v>
      </c>
      <c r="E4838" t="s">
        <v>4884</v>
      </c>
      <c r="F4838" t="s">
        <v>44</v>
      </c>
      <c r="G4838" t="s">
        <v>4884</v>
      </c>
      <c r="H4838" t="s">
        <v>44</v>
      </c>
    </row>
    <row r="4839" spans="1:8" x14ac:dyDescent="0.35">
      <c r="A4839" t="s">
        <v>4885</v>
      </c>
      <c r="B4839" t="s">
        <v>51</v>
      </c>
      <c r="C4839" t="s">
        <v>4885</v>
      </c>
      <c r="D4839" t="s">
        <v>51</v>
      </c>
      <c r="E4839" t="s">
        <v>4885</v>
      </c>
      <c r="F4839" t="s">
        <v>51</v>
      </c>
      <c r="G4839" t="s">
        <v>4885</v>
      </c>
      <c r="H4839" t="s">
        <v>51</v>
      </c>
    </row>
    <row r="4840" spans="1:8" x14ac:dyDescent="0.35">
      <c r="A4840" t="s">
        <v>4886</v>
      </c>
      <c r="B4840" t="s">
        <v>47</v>
      </c>
      <c r="C4840" t="s">
        <v>4886</v>
      </c>
      <c r="D4840" t="s">
        <v>47</v>
      </c>
      <c r="E4840" t="s">
        <v>4886</v>
      </c>
      <c r="F4840" t="s">
        <v>47</v>
      </c>
      <c r="G4840" t="s">
        <v>4886</v>
      </c>
      <c r="H4840" t="s">
        <v>47</v>
      </c>
    </row>
    <row r="4841" spans="1:8" x14ac:dyDescent="0.35">
      <c r="A4841" t="s">
        <v>4887</v>
      </c>
      <c r="B4841" t="s">
        <v>51</v>
      </c>
      <c r="C4841" t="s">
        <v>4887</v>
      </c>
      <c r="D4841" t="s">
        <v>51</v>
      </c>
      <c r="E4841" t="s">
        <v>4887</v>
      </c>
      <c r="F4841" t="s">
        <v>51</v>
      </c>
      <c r="G4841" t="s">
        <v>4887</v>
      </c>
      <c r="H4841" t="s">
        <v>51</v>
      </c>
    </row>
    <row r="4842" spans="1:8" x14ac:dyDescent="0.35">
      <c r="A4842" t="s">
        <v>4888</v>
      </c>
      <c r="B4842" t="s">
        <v>47</v>
      </c>
      <c r="C4842" t="s">
        <v>4888</v>
      </c>
      <c r="D4842" t="s">
        <v>47</v>
      </c>
      <c r="E4842" t="s">
        <v>4888</v>
      </c>
      <c r="F4842" t="s">
        <v>47</v>
      </c>
      <c r="G4842" t="s">
        <v>4888</v>
      </c>
      <c r="H4842" t="s">
        <v>47</v>
      </c>
    </row>
    <row r="4843" spans="1:8" x14ac:dyDescent="0.35">
      <c r="A4843" t="s">
        <v>4889</v>
      </c>
      <c r="B4843" t="s">
        <v>51</v>
      </c>
      <c r="C4843" t="s">
        <v>4889</v>
      </c>
      <c r="D4843" t="s">
        <v>51</v>
      </c>
      <c r="E4843" t="s">
        <v>4889</v>
      </c>
      <c r="F4843" t="s">
        <v>51</v>
      </c>
      <c r="G4843" t="s">
        <v>4889</v>
      </c>
      <c r="H4843" t="s">
        <v>51</v>
      </c>
    </row>
    <row r="4844" spans="1:8" x14ac:dyDescent="0.35">
      <c r="A4844" t="s">
        <v>4890</v>
      </c>
      <c r="B4844" t="s">
        <v>47</v>
      </c>
      <c r="C4844" t="s">
        <v>4890</v>
      </c>
      <c r="D4844" t="s">
        <v>47</v>
      </c>
      <c r="E4844" t="s">
        <v>4890</v>
      </c>
      <c r="F4844" t="s">
        <v>47</v>
      </c>
      <c r="G4844" t="s">
        <v>4890</v>
      </c>
      <c r="H4844" t="s">
        <v>47</v>
      </c>
    </row>
    <row r="4845" spans="1:8" x14ac:dyDescent="0.35">
      <c r="A4845" t="s">
        <v>4891</v>
      </c>
      <c r="B4845" t="s">
        <v>44</v>
      </c>
      <c r="C4845" t="s">
        <v>4891</v>
      </c>
      <c r="D4845" t="s">
        <v>44</v>
      </c>
      <c r="E4845" t="s">
        <v>4891</v>
      </c>
      <c r="F4845" t="s">
        <v>44</v>
      </c>
      <c r="G4845" t="s">
        <v>4891</v>
      </c>
      <c r="H4845" t="s">
        <v>44</v>
      </c>
    </row>
    <row r="4846" spans="1:8" x14ac:dyDescent="0.35">
      <c r="A4846" t="s">
        <v>4892</v>
      </c>
      <c r="B4846" t="s">
        <v>51</v>
      </c>
      <c r="C4846" t="s">
        <v>4892</v>
      </c>
      <c r="D4846" t="s">
        <v>51</v>
      </c>
      <c r="E4846" t="s">
        <v>4892</v>
      </c>
      <c r="F4846" t="s">
        <v>51</v>
      </c>
      <c r="G4846" t="s">
        <v>4892</v>
      </c>
      <c r="H4846" t="s">
        <v>51</v>
      </c>
    </row>
    <row r="4847" spans="1:8" x14ac:dyDescent="0.35">
      <c r="A4847" t="s">
        <v>4893</v>
      </c>
      <c r="B4847" t="s">
        <v>51</v>
      </c>
      <c r="C4847" t="s">
        <v>4893</v>
      </c>
      <c r="D4847" t="s">
        <v>51</v>
      </c>
      <c r="E4847" t="s">
        <v>4893</v>
      </c>
      <c r="F4847" t="s">
        <v>51</v>
      </c>
      <c r="G4847" t="s">
        <v>4893</v>
      </c>
      <c r="H4847" t="s">
        <v>51</v>
      </c>
    </row>
    <row r="4848" spans="1:8" x14ac:dyDescent="0.35">
      <c r="A4848" t="s">
        <v>4894</v>
      </c>
      <c r="B4848" t="s">
        <v>47</v>
      </c>
      <c r="C4848" t="s">
        <v>4894</v>
      </c>
      <c r="D4848" t="s">
        <v>47</v>
      </c>
      <c r="E4848" t="s">
        <v>4894</v>
      </c>
      <c r="F4848" t="s">
        <v>47</v>
      </c>
      <c r="G4848" t="s">
        <v>4894</v>
      </c>
      <c r="H4848" t="s">
        <v>47</v>
      </c>
    </row>
    <row r="4849" spans="1:8" x14ac:dyDescent="0.35">
      <c r="A4849" t="s">
        <v>4895</v>
      </c>
      <c r="B4849" t="s">
        <v>47</v>
      </c>
      <c r="C4849" t="s">
        <v>4895</v>
      </c>
      <c r="D4849" t="s">
        <v>47</v>
      </c>
      <c r="E4849" t="s">
        <v>4895</v>
      </c>
      <c r="F4849" t="s">
        <v>47</v>
      </c>
      <c r="G4849" t="s">
        <v>4895</v>
      </c>
      <c r="H4849" t="s">
        <v>47</v>
      </c>
    </row>
    <row r="4850" spans="1:8" x14ac:dyDescent="0.35">
      <c r="A4850" t="s">
        <v>4896</v>
      </c>
      <c r="B4850" t="s">
        <v>47</v>
      </c>
      <c r="C4850" t="s">
        <v>4896</v>
      </c>
      <c r="D4850" t="s">
        <v>47</v>
      </c>
      <c r="E4850" t="s">
        <v>4896</v>
      </c>
      <c r="F4850" t="s">
        <v>47</v>
      </c>
      <c r="G4850" t="s">
        <v>4896</v>
      </c>
      <c r="H4850" t="s">
        <v>47</v>
      </c>
    </row>
    <row r="4851" spans="1:8" x14ac:dyDescent="0.35">
      <c r="A4851" t="s">
        <v>4897</v>
      </c>
      <c r="B4851" t="s">
        <v>44</v>
      </c>
      <c r="C4851" t="s">
        <v>4897</v>
      </c>
      <c r="D4851" t="s">
        <v>44</v>
      </c>
      <c r="E4851" t="s">
        <v>4897</v>
      </c>
      <c r="F4851" t="s">
        <v>44</v>
      </c>
      <c r="G4851" t="s">
        <v>4897</v>
      </c>
      <c r="H4851" t="s">
        <v>44</v>
      </c>
    </row>
    <row r="4852" spans="1:8" x14ac:dyDescent="0.35">
      <c r="A4852" t="s">
        <v>4898</v>
      </c>
      <c r="B4852" t="s">
        <v>51</v>
      </c>
      <c r="C4852" t="s">
        <v>4898</v>
      </c>
      <c r="D4852" t="s">
        <v>51</v>
      </c>
      <c r="E4852" t="s">
        <v>4898</v>
      </c>
      <c r="F4852" t="s">
        <v>51</v>
      </c>
      <c r="G4852" t="s">
        <v>4898</v>
      </c>
      <c r="H4852" t="s">
        <v>51</v>
      </c>
    </row>
    <row r="4853" spans="1:8" x14ac:dyDescent="0.35">
      <c r="A4853" t="s">
        <v>4899</v>
      </c>
      <c r="B4853" t="s">
        <v>51</v>
      </c>
      <c r="C4853" t="s">
        <v>4899</v>
      </c>
      <c r="D4853" t="s">
        <v>51</v>
      </c>
      <c r="E4853" t="s">
        <v>4899</v>
      </c>
      <c r="F4853" t="s">
        <v>51</v>
      </c>
      <c r="G4853" t="s">
        <v>4899</v>
      </c>
      <c r="H4853" t="s">
        <v>51</v>
      </c>
    </row>
    <row r="4854" spans="1:8" x14ac:dyDescent="0.35">
      <c r="A4854" t="s">
        <v>4900</v>
      </c>
      <c r="B4854" t="s">
        <v>51</v>
      </c>
      <c r="C4854" t="s">
        <v>4900</v>
      </c>
      <c r="D4854" t="s">
        <v>51</v>
      </c>
      <c r="E4854" t="s">
        <v>4900</v>
      </c>
      <c r="F4854" t="s">
        <v>51</v>
      </c>
      <c r="G4854" t="s">
        <v>4900</v>
      </c>
      <c r="H4854" t="s">
        <v>51</v>
      </c>
    </row>
    <row r="4855" spans="1:8" x14ac:dyDescent="0.35">
      <c r="A4855" t="s">
        <v>4901</v>
      </c>
      <c r="B4855" t="s">
        <v>47</v>
      </c>
      <c r="C4855" t="s">
        <v>4901</v>
      </c>
      <c r="D4855" t="s">
        <v>47</v>
      </c>
      <c r="E4855" t="s">
        <v>4901</v>
      </c>
      <c r="F4855" t="s">
        <v>47</v>
      </c>
      <c r="G4855" t="s">
        <v>4901</v>
      </c>
      <c r="H4855" t="s">
        <v>47</v>
      </c>
    </row>
    <row r="4856" spans="1:8" x14ac:dyDescent="0.35">
      <c r="A4856" t="s">
        <v>4902</v>
      </c>
      <c r="B4856" t="s">
        <v>51</v>
      </c>
      <c r="C4856" t="s">
        <v>4902</v>
      </c>
      <c r="D4856" t="s">
        <v>51</v>
      </c>
      <c r="E4856" t="s">
        <v>4902</v>
      </c>
      <c r="F4856" t="s">
        <v>51</v>
      </c>
      <c r="G4856" t="s">
        <v>4902</v>
      </c>
      <c r="H4856" t="s">
        <v>51</v>
      </c>
    </row>
    <row r="4857" spans="1:8" x14ac:dyDescent="0.35">
      <c r="A4857" t="s">
        <v>4903</v>
      </c>
      <c r="B4857" t="s">
        <v>51</v>
      </c>
      <c r="C4857" t="s">
        <v>4903</v>
      </c>
      <c r="D4857" t="s">
        <v>51</v>
      </c>
      <c r="E4857" t="s">
        <v>4903</v>
      </c>
      <c r="F4857" t="s">
        <v>51</v>
      </c>
      <c r="G4857" t="s">
        <v>4903</v>
      </c>
      <c r="H4857" t="s">
        <v>51</v>
      </c>
    </row>
    <row r="4858" spans="1:8" x14ac:dyDescent="0.35">
      <c r="A4858" t="s">
        <v>4904</v>
      </c>
      <c r="B4858" t="s">
        <v>51</v>
      </c>
      <c r="C4858" t="s">
        <v>4904</v>
      </c>
      <c r="D4858" t="s">
        <v>51</v>
      </c>
      <c r="E4858" t="s">
        <v>4904</v>
      </c>
      <c r="F4858" t="s">
        <v>51</v>
      </c>
      <c r="G4858" t="s">
        <v>4904</v>
      </c>
      <c r="H4858" t="s">
        <v>51</v>
      </c>
    </row>
    <row r="4859" spans="1:8" x14ac:dyDescent="0.35">
      <c r="A4859" t="s">
        <v>4905</v>
      </c>
      <c r="B4859" t="s">
        <v>51</v>
      </c>
      <c r="C4859" t="s">
        <v>4905</v>
      </c>
      <c r="D4859" t="s">
        <v>51</v>
      </c>
      <c r="E4859" t="s">
        <v>4905</v>
      </c>
      <c r="F4859" t="s">
        <v>51</v>
      </c>
      <c r="G4859" t="s">
        <v>4905</v>
      </c>
      <c r="H4859" t="s">
        <v>51</v>
      </c>
    </row>
    <row r="4860" spans="1:8" x14ac:dyDescent="0.35">
      <c r="A4860" t="s">
        <v>4906</v>
      </c>
      <c r="B4860" t="s">
        <v>53</v>
      </c>
      <c r="C4860" t="s">
        <v>4906</v>
      </c>
      <c r="D4860" t="s">
        <v>53</v>
      </c>
      <c r="E4860" t="s">
        <v>4906</v>
      </c>
      <c r="F4860" t="s">
        <v>53</v>
      </c>
      <c r="G4860" t="s">
        <v>4906</v>
      </c>
      <c r="H4860" t="s">
        <v>53</v>
      </c>
    </row>
    <row r="4861" spans="1:8" x14ac:dyDescent="0.35">
      <c r="A4861" t="s">
        <v>4907</v>
      </c>
      <c r="B4861" t="s">
        <v>44</v>
      </c>
      <c r="C4861" t="s">
        <v>4907</v>
      </c>
      <c r="D4861" t="s">
        <v>44</v>
      </c>
      <c r="E4861" t="s">
        <v>4907</v>
      </c>
      <c r="F4861" t="s">
        <v>44</v>
      </c>
      <c r="G4861" t="s">
        <v>4907</v>
      </c>
      <c r="H4861" t="s">
        <v>44</v>
      </c>
    </row>
    <row r="4862" spans="1:8" x14ac:dyDescent="0.35">
      <c r="A4862" t="s">
        <v>4908</v>
      </c>
      <c r="B4862" t="s">
        <v>51</v>
      </c>
      <c r="C4862" t="s">
        <v>4908</v>
      </c>
      <c r="D4862" t="s">
        <v>51</v>
      </c>
      <c r="E4862" t="s">
        <v>4908</v>
      </c>
      <c r="F4862" t="s">
        <v>51</v>
      </c>
      <c r="G4862" t="s">
        <v>4908</v>
      </c>
      <c r="H4862" t="s">
        <v>51</v>
      </c>
    </row>
    <row r="4863" spans="1:8" x14ac:dyDescent="0.35">
      <c r="A4863" t="s">
        <v>4909</v>
      </c>
      <c r="B4863" t="s">
        <v>51</v>
      </c>
      <c r="C4863" t="s">
        <v>4909</v>
      </c>
      <c r="D4863" t="s">
        <v>51</v>
      </c>
      <c r="E4863" t="s">
        <v>4909</v>
      </c>
      <c r="F4863" t="s">
        <v>51</v>
      </c>
      <c r="G4863" t="s">
        <v>4909</v>
      </c>
      <c r="H4863" t="s">
        <v>51</v>
      </c>
    </row>
    <row r="4864" spans="1:8" x14ac:dyDescent="0.35">
      <c r="A4864" t="s">
        <v>4910</v>
      </c>
      <c r="B4864" t="s">
        <v>44</v>
      </c>
      <c r="C4864" t="s">
        <v>4910</v>
      </c>
      <c r="D4864" t="s">
        <v>44</v>
      </c>
      <c r="E4864" t="s">
        <v>4910</v>
      </c>
      <c r="F4864" t="s">
        <v>44</v>
      </c>
      <c r="G4864" t="s">
        <v>4910</v>
      </c>
      <c r="H4864" t="s">
        <v>44</v>
      </c>
    </row>
    <row r="4865" spans="1:8" x14ac:dyDescent="0.35">
      <c r="A4865" t="s">
        <v>4911</v>
      </c>
      <c r="B4865" t="s">
        <v>51</v>
      </c>
      <c r="C4865" t="s">
        <v>4911</v>
      </c>
      <c r="D4865" t="s">
        <v>51</v>
      </c>
      <c r="E4865" t="s">
        <v>4911</v>
      </c>
      <c r="F4865" t="s">
        <v>51</v>
      </c>
      <c r="G4865" t="s">
        <v>4911</v>
      </c>
      <c r="H4865" t="s">
        <v>51</v>
      </c>
    </row>
    <row r="4866" spans="1:8" x14ac:dyDescent="0.35">
      <c r="A4866" t="s">
        <v>4912</v>
      </c>
      <c r="B4866" t="s">
        <v>51</v>
      </c>
      <c r="C4866" t="s">
        <v>4912</v>
      </c>
      <c r="D4866" t="s">
        <v>51</v>
      </c>
      <c r="E4866" t="s">
        <v>4912</v>
      </c>
      <c r="F4866" t="s">
        <v>51</v>
      </c>
      <c r="G4866" t="s">
        <v>4912</v>
      </c>
      <c r="H4866" t="s">
        <v>51</v>
      </c>
    </row>
    <row r="4867" spans="1:8" x14ac:dyDescent="0.35">
      <c r="A4867" t="s">
        <v>4913</v>
      </c>
      <c r="B4867" t="s">
        <v>44</v>
      </c>
      <c r="C4867" t="s">
        <v>4913</v>
      </c>
      <c r="D4867" t="s">
        <v>44</v>
      </c>
      <c r="E4867" t="s">
        <v>4913</v>
      </c>
      <c r="F4867" t="s">
        <v>44</v>
      </c>
      <c r="G4867" t="s">
        <v>4913</v>
      </c>
      <c r="H4867" t="s">
        <v>44</v>
      </c>
    </row>
    <row r="4868" spans="1:8" x14ac:dyDescent="0.35">
      <c r="A4868" t="s">
        <v>4914</v>
      </c>
      <c r="B4868" t="s">
        <v>44</v>
      </c>
      <c r="C4868" t="s">
        <v>4914</v>
      </c>
      <c r="D4868" t="s">
        <v>44</v>
      </c>
      <c r="E4868" t="s">
        <v>4914</v>
      </c>
      <c r="F4868" t="s">
        <v>44</v>
      </c>
      <c r="G4868" t="s">
        <v>4914</v>
      </c>
      <c r="H4868" t="s">
        <v>44</v>
      </c>
    </row>
    <row r="4869" spans="1:8" x14ac:dyDescent="0.35">
      <c r="A4869" t="s">
        <v>4915</v>
      </c>
      <c r="B4869" t="s">
        <v>44</v>
      </c>
      <c r="C4869" t="s">
        <v>4915</v>
      </c>
      <c r="D4869" t="s">
        <v>44</v>
      </c>
      <c r="E4869" t="s">
        <v>4915</v>
      </c>
      <c r="F4869" t="s">
        <v>44</v>
      </c>
      <c r="G4869" t="s">
        <v>4915</v>
      </c>
      <c r="H4869" t="s">
        <v>44</v>
      </c>
    </row>
    <row r="4870" spans="1:8" x14ac:dyDescent="0.35">
      <c r="A4870" t="s">
        <v>4916</v>
      </c>
      <c r="B4870" t="s">
        <v>47</v>
      </c>
      <c r="C4870" t="s">
        <v>4916</v>
      </c>
      <c r="D4870" t="s">
        <v>47</v>
      </c>
      <c r="E4870" t="s">
        <v>4916</v>
      </c>
      <c r="F4870" t="s">
        <v>47</v>
      </c>
      <c r="G4870" t="s">
        <v>4916</v>
      </c>
      <c r="H4870" t="s">
        <v>47</v>
      </c>
    </row>
    <row r="4871" spans="1:8" x14ac:dyDescent="0.35">
      <c r="A4871" t="s">
        <v>4917</v>
      </c>
      <c r="B4871" t="s">
        <v>51</v>
      </c>
      <c r="C4871" t="s">
        <v>4917</v>
      </c>
      <c r="D4871" t="s">
        <v>51</v>
      </c>
      <c r="E4871" t="s">
        <v>4917</v>
      </c>
      <c r="F4871" t="s">
        <v>51</v>
      </c>
      <c r="G4871" t="s">
        <v>4917</v>
      </c>
      <c r="H4871" t="s">
        <v>51</v>
      </c>
    </row>
    <row r="4872" spans="1:8" x14ac:dyDescent="0.35">
      <c r="A4872" t="s">
        <v>4918</v>
      </c>
      <c r="B4872" t="s">
        <v>51</v>
      </c>
      <c r="C4872" t="s">
        <v>4918</v>
      </c>
      <c r="D4872" t="s">
        <v>51</v>
      </c>
      <c r="E4872" t="s">
        <v>4918</v>
      </c>
      <c r="F4872" t="s">
        <v>51</v>
      </c>
      <c r="G4872" t="s">
        <v>4918</v>
      </c>
      <c r="H4872" t="s">
        <v>51</v>
      </c>
    </row>
    <row r="4873" spans="1:8" x14ac:dyDescent="0.35">
      <c r="A4873" t="s">
        <v>4919</v>
      </c>
      <c r="B4873" t="s">
        <v>47</v>
      </c>
      <c r="C4873" t="s">
        <v>4919</v>
      </c>
      <c r="D4873" t="s">
        <v>47</v>
      </c>
      <c r="E4873" t="s">
        <v>4919</v>
      </c>
      <c r="F4873" t="s">
        <v>47</v>
      </c>
      <c r="G4873" t="s">
        <v>4919</v>
      </c>
      <c r="H4873" t="s">
        <v>47</v>
      </c>
    </row>
    <row r="4874" spans="1:8" x14ac:dyDescent="0.35">
      <c r="A4874" t="s">
        <v>4920</v>
      </c>
      <c r="B4874" t="s">
        <v>47</v>
      </c>
      <c r="C4874" t="s">
        <v>4920</v>
      </c>
      <c r="D4874" t="s">
        <v>47</v>
      </c>
      <c r="E4874" t="s">
        <v>4920</v>
      </c>
      <c r="F4874" t="s">
        <v>47</v>
      </c>
      <c r="G4874" t="s">
        <v>4920</v>
      </c>
      <c r="H4874" t="s">
        <v>47</v>
      </c>
    </row>
    <row r="4875" spans="1:8" x14ac:dyDescent="0.35">
      <c r="A4875" t="s">
        <v>4921</v>
      </c>
      <c r="B4875" t="s">
        <v>51</v>
      </c>
      <c r="C4875" t="s">
        <v>4921</v>
      </c>
      <c r="D4875" t="s">
        <v>51</v>
      </c>
      <c r="E4875" t="s">
        <v>4921</v>
      </c>
      <c r="F4875" t="s">
        <v>51</v>
      </c>
      <c r="G4875" t="s">
        <v>4921</v>
      </c>
      <c r="H4875" t="s">
        <v>51</v>
      </c>
    </row>
    <row r="4876" spans="1:8" x14ac:dyDescent="0.35">
      <c r="A4876" t="s">
        <v>4922</v>
      </c>
      <c r="B4876" t="s">
        <v>47</v>
      </c>
      <c r="C4876" t="s">
        <v>4922</v>
      </c>
      <c r="D4876" t="s">
        <v>47</v>
      </c>
      <c r="E4876" t="s">
        <v>4922</v>
      </c>
      <c r="F4876" t="s">
        <v>47</v>
      </c>
      <c r="G4876" t="s">
        <v>4922</v>
      </c>
      <c r="H4876" t="s">
        <v>47</v>
      </c>
    </row>
    <row r="4877" spans="1:8" x14ac:dyDescent="0.35">
      <c r="A4877" t="s">
        <v>4923</v>
      </c>
      <c r="B4877" t="s">
        <v>44</v>
      </c>
      <c r="C4877" t="s">
        <v>4923</v>
      </c>
      <c r="D4877" t="s">
        <v>44</v>
      </c>
      <c r="E4877" t="s">
        <v>4923</v>
      </c>
      <c r="F4877" t="s">
        <v>44</v>
      </c>
      <c r="G4877" t="s">
        <v>4923</v>
      </c>
      <c r="H4877" t="s">
        <v>44</v>
      </c>
    </row>
    <row r="4878" spans="1:8" x14ac:dyDescent="0.35">
      <c r="A4878" t="s">
        <v>4924</v>
      </c>
      <c r="B4878" t="s">
        <v>51</v>
      </c>
      <c r="C4878" t="s">
        <v>4924</v>
      </c>
      <c r="D4878" t="s">
        <v>51</v>
      </c>
      <c r="E4878" t="s">
        <v>4924</v>
      </c>
      <c r="F4878" t="s">
        <v>51</v>
      </c>
      <c r="G4878" t="s">
        <v>4924</v>
      </c>
      <c r="H4878" t="s">
        <v>51</v>
      </c>
    </row>
    <row r="4879" spans="1:8" x14ac:dyDescent="0.35">
      <c r="A4879" t="s">
        <v>4925</v>
      </c>
      <c r="B4879" t="s">
        <v>51</v>
      </c>
      <c r="C4879" t="s">
        <v>4925</v>
      </c>
      <c r="D4879" t="s">
        <v>51</v>
      </c>
      <c r="E4879" t="s">
        <v>4925</v>
      </c>
      <c r="F4879" t="s">
        <v>51</v>
      </c>
      <c r="G4879" t="s">
        <v>4925</v>
      </c>
      <c r="H4879" t="s">
        <v>51</v>
      </c>
    </row>
    <row r="4880" spans="1:8" x14ac:dyDescent="0.35">
      <c r="A4880" t="s">
        <v>4926</v>
      </c>
      <c r="B4880" t="s">
        <v>44</v>
      </c>
      <c r="C4880" t="s">
        <v>4926</v>
      </c>
      <c r="D4880" t="s">
        <v>44</v>
      </c>
      <c r="E4880" t="s">
        <v>4926</v>
      </c>
      <c r="F4880" t="s">
        <v>44</v>
      </c>
      <c r="G4880" t="s">
        <v>4926</v>
      </c>
      <c r="H4880" t="s">
        <v>44</v>
      </c>
    </row>
    <row r="4881" spans="1:8" x14ac:dyDescent="0.35">
      <c r="A4881" t="s">
        <v>4927</v>
      </c>
      <c r="B4881" t="s">
        <v>51</v>
      </c>
      <c r="C4881" t="s">
        <v>4927</v>
      </c>
      <c r="D4881" t="s">
        <v>51</v>
      </c>
      <c r="E4881" t="s">
        <v>4927</v>
      </c>
      <c r="F4881" t="s">
        <v>51</v>
      </c>
      <c r="G4881" t="s">
        <v>4927</v>
      </c>
      <c r="H4881" t="s">
        <v>51</v>
      </c>
    </row>
    <row r="4882" spans="1:8" x14ac:dyDescent="0.35">
      <c r="A4882" t="s">
        <v>4928</v>
      </c>
      <c r="B4882" t="s">
        <v>44</v>
      </c>
      <c r="C4882" t="s">
        <v>4928</v>
      </c>
      <c r="D4882" t="s">
        <v>44</v>
      </c>
      <c r="E4882" t="s">
        <v>4928</v>
      </c>
      <c r="F4882" t="s">
        <v>44</v>
      </c>
      <c r="G4882" t="s">
        <v>4928</v>
      </c>
      <c r="H4882" t="s">
        <v>44</v>
      </c>
    </row>
    <row r="4883" spans="1:8" x14ac:dyDescent="0.35">
      <c r="A4883" t="s">
        <v>4929</v>
      </c>
      <c r="B4883" t="s">
        <v>51</v>
      </c>
      <c r="C4883" t="s">
        <v>4929</v>
      </c>
      <c r="D4883" t="s">
        <v>51</v>
      </c>
      <c r="E4883" t="s">
        <v>4929</v>
      </c>
      <c r="F4883" t="s">
        <v>51</v>
      </c>
      <c r="G4883" t="s">
        <v>4929</v>
      </c>
      <c r="H4883" t="s">
        <v>51</v>
      </c>
    </row>
    <row r="4884" spans="1:8" x14ac:dyDescent="0.35">
      <c r="A4884" t="s">
        <v>4930</v>
      </c>
      <c r="B4884" t="s">
        <v>51</v>
      </c>
      <c r="C4884" t="s">
        <v>4930</v>
      </c>
      <c r="D4884" t="s">
        <v>51</v>
      </c>
      <c r="E4884" t="s">
        <v>4930</v>
      </c>
      <c r="F4884" t="s">
        <v>51</v>
      </c>
      <c r="G4884" t="s">
        <v>4930</v>
      </c>
      <c r="H4884" t="s">
        <v>51</v>
      </c>
    </row>
    <row r="4885" spans="1:8" x14ac:dyDescent="0.35">
      <c r="A4885" t="s">
        <v>4931</v>
      </c>
      <c r="B4885" t="s">
        <v>44</v>
      </c>
      <c r="C4885" t="s">
        <v>4931</v>
      </c>
      <c r="D4885" t="s">
        <v>44</v>
      </c>
      <c r="E4885" t="s">
        <v>4931</v>
      </c>
      <c r="F4885" t="s">
        <v>44</v>
      </c>
      <c r="G4885" t="s">
        <v>4931</v>
      </c>
      <c r="H4885" t="s">
        <v>44</v>
      </c>
    </row>
    <row r="4886" spans="1:8" x14ac:dyDescent="0.35">
      <c r="A4886" t="s">
        <v>4932</v>
      </c>
      <c r="B4886" t="s">
        <v>51</v>
      </c>
      <c r="C4886" t="s">
        <v>4932</v>
      </c>
      <c r="D4886" t="s">
        <v>51</v>
      </c>
      <c r="E4886" t="s">
        <v>4932</v>
      </c>
      <c r="F4886" t="s">
        <v>51</v>
      </c>
      <c r="G4886" t="s">
        <v>4932</v>
      </c>
      <c r="H4886" t="s">
        <v>51</v>
      </c>
    </row>
    <row r="4887" spans="1:8" x14ac:dyDescent="0.35">
      <c r="A4887" t="s">
        <v>4933</v>
      </c>
      <c r="B4887" t="s">
        <v>47</v>
      </c>
      <c r="C4887" t="s">
        <v>4933</v>
      </c>
      <c r="D4887" t="s">
        <v>47</v>
      </c>
      <c r="E4887" t="s">
        <v>4933</v>
      </c>
      <c r="F4887" t="s">
        <v>47</v>
      </c>
      <c r="G4887" t="s">
        <v>4933</v>
      </c>
      <c r="H4887" t="s">
        <v>47</v>
      </c>
    </row>
    <row r="4888" spans="1:8" x14ac:dyDescent="0.35">
      <c r="A4888" t="s">
        <v>4934</v>
      </c>
      <c r="B4888" t="s">
        <v>44</v>
      </c>
      <c r="C4888" t="s">
        <v>4934</v>
      </c>
      <c r="D4888" t="s">
        <v>44</v>
      </c>
      <c r="E4888" t="s">
        <v>4934</v>
      </c>
      <c r="F4888" t="s">
        <v>44</v>
      </c>
      <c r="G4888" t="s">
        <v>4934</v>
      </c>
      <c r="H4888" t="s">
        <v>44</v>
      </c>
    </row>
    <row r="4889" spans="1:8" x14ac:dyDescent="0.35">
      <c r="A4889" t="s">
        <v>4935</v>
      </c>
      <c r="B4889" t="s">
        <v>44</v>
      </c>
      <c r="C4889" t="s">
        <v>4935</v>
      </c>
      <c r="D4889" t="s">
        <v>44</v>
      </c>
      <c r="E4889" t="s">
        <v>4935</v>
      </c>
      <c r="F4889" t="s">
        <v>44</v>
      </c>
      <c r="G4889" t="s">
        <v>4935</v>
      </c>
      <c r="H4889" t="s">
        <v>44</v>
      </c>
    </row>
    <row r="4890" spans="1:8" x14ac:dyDescent="0.35">
      <c r="A4890" t="s">
        <v>4936</v>
      </c>
      <c r="B4890" t="s">
        <v>51</v>
      </c>
      <c r="C4890" t="s">
        <v>4936</v>
      </c>
      <c r="D4890" t="s">
        <v>51</v>
      </c>
      <c r="E4890" t="s">
        <v>4936</v>
      </c>
      <c r="F4890" t="s">
        <v>51</v>
      </c>
      <c r="G4890" t="s">
        <v>4936</v>
      </c>
      <c r="H4890" t="s">
        <v>51</v>
      </c>
    </row>
    <row r="4891" spans="1:8" x14ac:dyDescent="0.35">
      <c r="A4891" t="s">
        <v>4937</v>
      </c>
      <c r="B4891" t="s">
        <v>47</v>
      </c>
      <c r="C4891" t="s">
        <v>4937</v>
      </c>
      <c r="D4891" t="s">
        <v>47</v>
      </c>
      <c r="E4891" t="s">
        <v>4937</v>
      </c>
      <c r="F4891" t="s">
        <v>47</v>
      </c>
      <c r="G4891" t="s">
        <v>4937</v>
      </c>
      <c r="H4891" t="s">
        <v>47</v>
      </c>
    </row>
    <row r="4892" spans="1:8" x14ac:dyDescent="0.35">
      <c r="A4892" t="s">
        <v>4938</v>
      </c>
      <c r="B4892" t="s">
        <v>44</v>
      </c>
      <c r="C4892" t="s">
        <v>4938</v>
      </c>
      <c r="D4892" t="s">
        <v>44</v>
      </c>
      <c r="E4892" t="s">
        <v>4938</v>
      </c>
      <c r="F4892" t="s">
        <v>44</v>
      </c>
      <c r="G4892" t="s">
        <v>4938</v>
      </c>
      <c r="H4892" t="s">
        <v>44</v>
      </c>
    </row>
    <row r="4893" spans="1:8" x14ac:dyDescent="0.35">
      <c r="A4893" t="s">
        <v>4939</v>
      </c>
      <c r="B4893" t="s">
        <v>51</v>
      </c>
      <c r="C4893" t="s">
        <v>4939</v>
      </c>
      <c r="D4893" t="s">
        <v>51</v>
      </c>
      <c r="E4893" t="s">
        <v>4939</v>
      </c>
      <c r="F4893" t="s">
        <v>51</v>
      </c>
      <c r="G4893" t="s">
        <v>4939</v>
      </c>
      <c r="H4893" t="s">
        <v>51</v>
      </c>
    </row>
    <row r="4894" spans="1:8" x14ac:dyDescent="0.35">
      <c r="A4894" t="s">
        <v>4940</v>
      </c>
      <c r="B4894" t="s">
        <v>44</v>
      </c>
      <c r="C4894" t="s">
        <v>4940</v>
      </c>
      <c r="D4894" t="s">
        <v>44</v>
      </c>
      <c r="E4894" t="s">
        <v>4940</v>
      </c>
      <c r="F4894" t="s">
        <v>44</v>
      </c>
      <c r="G4894" t="s">
        <v>4940</v>
      </c>
      <c r="H4894" t="s">
        <v>44</v>
      </c>
    </row>
    <row r="4895" spans="1:8" x14ac:dyDescent="0.35">
      <c r="A4895" t="s">
        <v>4941</v>
      </c>
      <c r="B4895" t="s">
        <v>51</v>
      </c>
      <c r="C4895" t="s">
        <v>4941</v>
      </c>
      <c r="D4895" t="s">
        <v>51</v>
      </c>
      <c r="E4895" t="s">
        <v>4941</v>
      </c>
      <c r="F4895" t="s">
        <v>51</v>
      </c>
      <c r="G4895" t="s">
        <v>4941</v>
      </c>
      <c r="H4895" t="s">
        <v>51</v>
      </c>
    </row>
    <row r="4896" spans="1:8" x14ac:dyDescent="0.35">
      <c r="A4896" t="s">
        <v>4942</v>
      </c>
      <c r="B4896" t="s">
        <v>53</v>
      </c>
      <c r="C4896" t="s">
        <v>4942</v>
      </c>
      <c r="D4896" t="s">
        <v>53</v>
      </c>
      <c r="E4896" t="s">
        <v>4942</v>
      </c>
      <c r="F4896" t="s">
        <v>53</v>
      </c>
      <c r="G4896" t="s">
        <v>4942</v>
      </c>
      <c r="H4896" t="s">
        <v>53</v>
      </c>
    </row>
    <row r="4897" spans="1:8" x14ac:dyDescent="0.35">
      <c r="A4897" t="s">
        <v>4943</v>
      </c>
      <c r="B4897" t="s">
        <v>47</v>
      </c>
      <c r="C4897" t="s">
        <v>4943</v>
      </c>
      <c r="D4897" t="s">
        <v>47</v>
      </c>
      <c r="E4897" t="s">
        <v>4943</v>
      </c>
      <c r="F4897" t="s">
        <v>47</v>
      </c>
      <c r="G4897" t="s">
        <v>4943</v>
      </c>
      <c r="H4897" t="s">
        <v>47</v>
      </c>
    </row>
    <row r="4898" spans="1:8" x14ac:dyDescent="0.35">
      <c r="A4898" t="s">
        <v>4944</v>
      </c>
      <c r="B4898" t="s">
        <v>53</v>
      </c>
      <c r="C4898" t="s">
        <v>4944</v>
      </c>
      <c r="D4898" t="s">
        <v>53</v>
      </c>
      <c r="E4898" t="s">
        <v>4944</v>
      </c>
      <c r="F4898" t="s">
        <v>53</v>
      </c>
      <c r="G4898" t="s">
        <v>4944</v>
      </c>
      <c r="H4898" t="s">
        <v>53</v>
      </c>
    </row>
    <row r="4899" spans="1:8" x14ac:dyDescent="0.35">
      <c r="A4899" t="s">
        <v>4945</v>
      </c>
      <c r="B4899" t="s">
        <v>51</v>
      </c>
      <c r="C4899" t="s">
        <v>4945</v>
      </c>
      <c r="D4899" t="s">
        <v>51</v>
      </c>
      <c r="E4899" t="s">
        <v>4945</v>
      </c>
      <c r="F4899" t="s">
        <v>51</v>
      </c>
      <c r="G4899" t="s">
        <v>4945</v>
      </c>
      <c r="H4899" t="s">
        <v>51</v>
      </c>
    </row>
    <row r="4900" spans="1:8" x14ac:dyDescent="0.35">
      <c r="A4900" t="s">
        <v>4946</v>
      </c>
      <c r="B4900" t="s">
        <v>51</v>
      </c>
      <c r="C4900" t="s">
        <v>4946</v>
      </c>
      <c r="D4900" t="s">
        <v>51</v>
      </c>
      <c r="E4900" t="s">
        <v>4946</v>
      </c>
      <c r="F4900" t="s">
        <v>51</v>
      </c>
      <c r="G4900" t="s">
        <v>4946</v>
      </c>
      <c r="H4900" t="s">
        <v>51</v>
      </c>
    </row>
    <row r="4901" spans="1:8" x14ac:dyDescent="0.35">
      <c r="A4901" t="s">
        <v>4947</v>
      </c>
      <c r="B4901" t="s">
        <v>47</v>
      </c>
      <c r="C4901" t="s">
        <v>4947</v>
      </c>
      <c r="D4901" t="s">
        <v>47</v>
      </c>
      <c r="E4901" t="s">
        <v>4947</v>
      </c>
      <c r="F4901" t="s">
        <v>47</v>
      </c>
      <c r="G4901" t="s">
        <v>4947</v>
      </c>
      <c r="H4901" t="s">
        <v>47</v>
      </c>
    </row>
    <row r="4902" spans="1:8" x14ac:dyDescent="0.35">
      <c r="A4902" t="s">
        <v>4948</v>
      </c>
      <c r="B4902" t="s">
        <v>47</v>
      </c>
      <c r="C4902" t="s">
        <v>4948</v>
      </c>
      <c r="D4902" t="s">
        <v>47</v>
      </c>
      <c r="E4902" t="s">
        <v>4948</v>
      </c>
      <c r="F4902" t="s">
        <v>47</v>
      </c>
      <c r="G4902" t="s">
        <v>4948</v>
      </c>
      <c r="H4902" t="s">
        <v>47</v>
      </c>
    </row>
    <row r="4903" spans="1:8" x14ac:dyDescent="0.35">
      <c r="A4903" t="s">
        <v>4949</v>
      </c>
      <c r="B4903" t="s">
        <v>51</v>
      </c>
      <c r="C4903" t="s">
        <v>4949</v>
      </c>
      <c r="D4903" t="s">
        <v>51</v>
      </c>
      <c r="E4903" t="s">
        <v>4949</v>
      </c>
      <c r="F4903" t="s">
        <v>51</v>
      </c>
      <c r="G4903" t="s">
        <v>4949</v>
      </c>
      <c r="H4903" t="s">
        <v>51</v>
      </c>
    </row>
    <row r="4904" spans="1:8" x14ac:dyDescent="0.35">
      <c r="A4904" t="s">
        <v>4950</v>
      </c>
      <c r="B4904" t="s">
        <v>51</v>
      </c>
      <c r="C4904" t="s">
        <v>4950</v>
      </c>
      <c r="D4904" t="s">
        <v>51</v>
      </c>
      <c r="E4904" t="s">
        <v>4950</v>
      </c>
      <c r="F4904" t="s">
        <v>51</v>
      </c>
      <c r="G4904" t="s">
        <v>4950</v>
      </c>
      <c r="H4904" t="s">
        <v>51</v>
      </c>
    </row>
    <row r="4905" spans="1:8" x14ac:dyDescent="0.35">
      <c r="A4905" t="s">
        <v>4951</v>
      </c>
      <c r="B4905" t="s">
        <v>51</v>
      </c>
      <c r="C4905" t="s">
        <v>4951</v>
      </c>
      <c r="D4905" t="s">
        <v>51</v>
      </c>
      <c r="E4905" t="s">
        <v>4951</v>
      </c>
      <c r="F4905" t="s">
        <v>51</v>
      </c>
      <c r="G4905" t="s">
        <v>4951</v>
      </c>
      <c r="H4905" t="s">
        <v>51</v>
      </c>
    </row>
    <row r="4906" spans="1:8" x14ac:dyDescent="0.35">
      <c r="A4906" t="s">
        <v>4952</v>
      </c>
      <c r="B4906" t="s">
        <v>51</v>
      </c>
      <c r="C4906" t="s">
        <v>4952</v>
      </c>
      <c r="D4906" t="s">
        <v>51</v>
      </c>
      <c r="E4906" t="s">
        <v>4952</v>
      </c>
      <c r="F4906" t="s">
        <v>51</v>
      </c>
      <c r="G4906" t="s">
        <v>4952</v>
      </c>
      <c r="H4906" t="s">
        <v>51</v>
      </c>
    </row>
    <row r="4907" spans="1:8" x14ac:dyDescent="0.35">
      <c r="A4907" t="s">
        <v>4953</v>
      </c>
      <c r="B4907" t="s">
        <v>44</v>
      </c>
      <c r="C4907" t="s">
        <v>4953</v>
      </c>
      <c r="D4907" t="s">
        <v>44</v>
      </c>
      <c r="E4907" t="s">
        <v>4953</v>
      </c>
      <c r="F4907" t="s">
        <v>44</v>
      </c>
      <c r="G4907" t="s">
        <v>4953</v>
      </c>
      <c r="H4907" t="s">
        <v>44</v>
      </c>
    </row>
    <row r="4908" spans="1:8" x14ac:dyDescent="0.35">
      <c r="A4908" t="s">
        <v>4954</v>
      </c>
      <c r="B4908" t="s">
        <v>47</v>
      </c>
      <c r="C4908" t="s">
        <v>4954</v>
      </c>
      <c r="D4908" t="s">
        <v>47</v>
      </c>
      <c r="E4908" t="s">
        <v>4954</v>
      </c>
      <c r="F4908" t="s">
        <v>47</v>
      </c>
      <c r="G4908" t="s">
        <v>4954</v>
      </c>
      <c r="H4908" t="s">
        <v>47</v>
      </c>
    </row>
    <row r="4909" spans="1:8" x14ac:dyDescent="0.35">
      <c r="A4909" t="s">
        <v>4955</v>
      </c>
      <c r="B4909" t="s">
        <v>47</v>
      </c>
      <c r="C4909" t="s">
        <v>4955</v>
      </c>
      <c r="D4909" t="s">
        <v>47</v>
      </c>
      <c r="E4909" t="s">
        <v>4955</v>
      </c>
      <c r="F4909" t="s">
        <v>47</v>
      </c>
      <c r="G4909" t="s">
        <v>4955</v>
      </c>
      <c r="H4909" t="s">
        <v>47</v>
      </c>
    </row>
    <row r="4910" spans="1:8" x14ac:dyDescent="0.35">
      <c r="A4910" t="s">
        <v>4956</v>
      </c>
      <c r="B4910" t="s">
        <v>53</v>
      </c>
      <c r="C4910" t="s">
        <v>4956</v>
      </c>
      <c r="D4910" t="s">
        <v>53</v>
      </c>
      <c r="E4910" t="s">
        <v>4956</v>
      </c>
      <c r="F4910" t="s">
        <v>53</v>
      </c>
      <c r="G4910" t="s">
        <v>4956</v>
      </c>
      <c r="H4910" t="s">
        <v>53</v>
      </c>
    </row>
    <row r="4911" spans="1:8" x14ac:dyDescent="0.35">
      <c r="A4911" t="s">
        <v>4957</v>
      </c>
      <c r="B4911" t="s">
        <v>44</v>
      </c>
      <c r="C4911" t="s">
        <v>4957</v>
      </c>
      <c r="D4911" t="s">
        <v>44</v>
      </c>
      <c r="E4911" t="s">
        <v>4957</v>
      </c>
      <c r="F4911" t="s">
        <v>44</v>
      </c>
      <c r="G4911" t="s">
        <v>4957</v>
      </c>
      <c r="H4911" t="s">
        <v>44</v>
      </c>
    </row>
    <row r="4912" spans="1:8" x14ac:dyDescent="0.35">
      <c r="A4912" t="s">
        <v>4958</v>
      </c>
      <c r="B4912" t="s">
        <v>51</v>
      </c>
      <c r="C4912" t="s">
        <v>4958</v>
      </c>
      <c r="D4912" t="s">
        <v>51</v>
      </c>
      <c r="E4912" t="s">
        <v>4958</v>
      </c>
      <c r="F4912" t="s">
        <v>51</v>
      </c>
      <c r="G4912" t="s">
        <v>4958</v>
      </c>
      <c r="H4912" t="s">
        <v>51</v>
      </c>
    </row>
    <row r="4913" spans="1:8" x14ac:dyDescent="0.35">
      <c r="A4913" t="s">
        <v>4959</v>
      </c>
      <c r="B4913" t="s">
        <v>44</v>
      </c>
      <c r="C4913" t="s">
        <v>4959</v>
      </c>
      <c r="D4913" t="s">
        <v>44</v>
      </c>
      <c r="E4913" t="s">
        <v>4959</v>
      </c>
      <c r="F4913" t="s">
        <v>44</v>
      </c>
      <c r="G4913" t="s">
        <v>4959</v>
      </c>
      <c r="H4913" t="s">
        <v>44</v>
      </c>
    </row>
    <row r="4914" spans="1:8" x14ac:dyDescent="0.35">
      <c r="A4914" t="s">
        <v>4960</v>
      </c>
      <c r="B4914" t="s">
        <v>47</v>
      </c>
      <c r="C4914" t="s">
        <v>4960</v>
      </c>
      <c r="D4914" t="s">
        <v>47</v>
      </c>
      <c r="E4914" t="s">
        <v>4960</v>
      </c>
      <c r="F4914" t="s">
        <v>47</v>
      </c>
      <c r="G4914" t="s">
        <v>4960</v>
      </c>
      <c r="H4914" t="s">
        <v>47</v>
      </c>
    </row>
    <row r="4915" spans="1:8" x14ac:dyDescent="0.35">
      <c r="A4915" t="s">
        <v>4961</v>
      </c>
      <c r="B4915" t="s">
        <v>44</v>
      </c>
      <c r="C4915" t="s">
        <v>4961</v>
      </c>
      <c r="D4915" t="s">
        <v>44</v>
      </c>
      <c r="E4915" t="s">
        <v>4961</v>
      </c>
      <c r="F4915" t="s">
        <v>44</v>
      </c>
      <c r="G4915" t="s">
        <v>4961</v>
      </c>
      <c r="H4915" t="s">
        <v>44</v>
      </c>
    </row>
    <row r="4916" spans="1:8" x14ac:dyDescent="0.35">
      <c r="A4916" t="s">
        <v>4962</v>
      </c>
      <c r="B4916" t="s">
        <v>51</v>
      </c>
      <c r="C4916" t="s">
        <v>4962</v>
      </c>
      <c r="D4916" t="s">
        <v>51</v>
      </c>
      <c r="E4916" t="s">
        <v>4962</v>
      </c>
      <c r="F4916" t="s">
        <v>51</v>
      </c>
      <c r="G4916" t="s">
        <v>4962</v>
      </c>
      <c r="H4916" t="s">
        <v>51</v>
      </c>
    </row>
    <row r="4917" spans="1:8" x14ac:dyDescent="0.35">
      <c r="A4917" t="s">
        <v>4963</v>
      </c>
      <c r="B4917" t="s">
        <v>51</v>
      </c>
      <c r="C4917" t="s">
        <v>4963</v>
      </c>
      <c r="D4917" t="s">
        <v>51</v>
      </c>
      <c r="E4917" t="s">
        <v>4963</v>
      </c>
      <c r="F4917" t="s">
        <v>51</v>
      </c>
      <c r="G4917" t="s">
        <v>4963</v>
      </c>
      <c r="H4917" t="s">
        <v>51</v>
      </c>
    </row>
    <row r="4918" spans="1:8" x14ac:dyDescent="0.35">
      <c r="A4918" t="s">
        <v>4964</v>
      </c>
      <c r="B4918" t="s">
        <v>57</v>
      </c>
      <c r="C4918" t="s">
        <v>4964</v>
      </c>
      <c r="D4918" t="s">
        <v>57</v>
      </c>
      <c r="E4918" t="s">
        <v>4964</v>
      </c>
      <c r="F4918" t="s">
        <v>57</v>
      </c>
      <c r="G4918" t="s">
        <v>4964</v>
      </c>
      <c r="H4918" t="s">
        <v>57</v>
      </c>
    </row>
    <row r="4919" spans="1:8" x14ac:dyDescent="0.35">
      <c r="A4919" t="s">
        <v>4965</v>
      </c>
      <c r="B4919" t="s">
        <v>44</v>
      </c>
      <c r="C4919" t="s">
        <v>4965</v>
      </c>
      <c r="D4919" t="s">
        <v>44</v>
      </c>
      <c r="E4919" t="s">
        <v>4965</v>
      </c>
      <c r="F4919" t="s">
        <v>44</v>
      </c>
      <c r="G4919" t="s">
        <v>4965</v>
      </c>
      <c r="H4919" t="s">
        <v>44</v>
      </c>
    </row>
    <row r="4920" spans="1:8" x14ac:dyDescent="0.35">
      <c r="A4920" t="s">
        <v>4966</v>
      </c>
      <c r="B4920" t="s">
        <v>51</v>
      </c>
      <c r="C4920" t="s">
        <v>4966</v>
      </c>
      <c r="D4920" t="s">
        <v>51</v>
      </c>
      <c r="E4920" t="s">
        <v>4966</v>
      </c>
      <c r="F4920" t="s">
        <v>51</v>
      </c>
      <c r="G4920" t="s">
        <v>4966</v>
      </c>
      <c r="H4920" t="s">
        <v>51</v>
      </c>
    </row>
    <row r="4921" spans="1:8" x14ac:dyDescent="0.35">
      <c r="A4921" t="s">
        <v>4967</v>
      </c>
      <c r="B4921" t="s">
        <v>51</v>
      </c>
      <c r="C4921" t="s">
        <v>4967</v>
      </c>
      <c r="D4921" t="s">
        <v>51</v>
      </c>
      <c r="E4921" t="s">
        <v>4967</v>
      </c>
      <c r="F4921" t="s">
        <v>51</v>
      </c>
      <c r="G4921" t="s">
        <v>4967</v>
      </c>
      <c r="H4921" t="s">
        <v>51</v>
      </c>
    </row>
    <row r="4922" spans="1:8" x14ac:dyDescent="0.35">
      <c r="A4922" t="s">
        <v>4968</v>
      </c>
      <c r="B4922" t="s">
        <v>51</v>
      </c>
      <c r="C4922" t="s">
        <v>4968</v>
      </c>
      <c r="D4922" t="s">
        <v>51</v>
      </c>
      <c r="E4922" t="s">
        <v>4968</v>
      </c>
      <c r="F4922" t="s">
        <v>51</v>
      </c>
      <c r="G4922" t="s">
        <v>4968</v>
      </c>
      <c r="H4922" t="s">
        <v>51</v>
      </c>
    </row>
    <row r="4923" spans="1:8" x14ac:dyDescent="0.35">
      <c r="A4923" t="s">
        <v>4969</v>
      </c>
      <c r="B4923" t="s">
        <v>51</v>
      </c>
      <c r="C4923" t="s">
        <v>4969</v>
      </c>
      <c r="D4923" t="s">
        <v>51</v>
      </c>
      <c r="E4923" t="s">
        <v>4969</v>
      </c>
      <c r="F4923" t="s">
        <v>51</v>
      </c>
      <c r="G4923" t="s">
        <v>4969</v>
      </c>
      <c r="H4923" t="s">
        <v>51</v>
      </c>
    </row>
    <row r="4924" spans="1:8" x14ac:dyDescent="0.35">
      <c r="A4924" t="s">
        <v>4970</v>
      </c>
      <c r="B4924" t="s">
        <v>47</v>
      </c>
      <c r="C4924" t="s">
        <v>4970</v>
      </c>
      <c r="D4924" t="s">
        <v>47</v>
      </c>
      <c r="E4924" t="s">
        <v>4970</v>
      </c>
      <c r="F4924" t="s">
        <v>47</v>
      </c>
      <c r="G4924" t="s">
        <v>4970</v>
      </c>
      <c r="H4924" t="s">
        <v>47</v>
      </c>
    </row>
    <row r="4925" spans="1:8" x14ac:dyDescent="0.35">
      <c r="A4925" t="s">
        <v>4971</v>
      </c>
      <c r="B4925" t="s">
        <v>51</v>
      </c>
      <c r="C4925" t="s">
        <v>4971</v>
      </c>
      <c r="D4925" t="s">
        <v>51</v>
      </c>
      <c r="E4925" t="s">
        <v>4971</v>
      </c>
      <c r="F4925" t="s">
        <v>51</v>
      </c>
      <c r="G4925" t="s">
        <v>4971</v>
      </c>
      <c r="H4925" t="s">
        <v>51</v>
      </c>
    </row>
    <row r="4926" spans="1:8" x14ac:dyDescent="0.35">
      <c r="A4926" t="s">
        <v>4972</v>
      </c>
      <c r="B4926" t="s">
        <v>47</v>
      </c>
      <c r="C4926" t="s">
        <v>4972</v>
      </c>
      <c r="D4926" t="s">
        <v>47</v>
      </c>
      <c r="E4926" t="s">
        <v>4972</v>
      </c>
      <c r="F4926" t="s">
        <v>47</v>
      </c>
      <c r="G4926" t="s">
        <v>4972</v>
      </c>
      <c r="H4926" t="s">
        <v>47</v>
      </c>
    </row>
    <row r="4927" spans="1:8" x14ac:dyDescent="0.35">
      <c r="A4927" t="s">
        <v>4973</v>
      </c>
      <c r="B4927" t="s">
        <v>51</v>
      </c>
      <c r="C4927" t="s">
        <v>4973</v>
      </c>
      <c r="D4927" t="s">
        <v>51</v>
      </c>
      <c r="E4927" t="s">
        <v>4973</v>
      </c>
      <c r="F4927" t="s">
        <v>51</v>
      </c>
      <c r="G4927" t="s">
        <v>4973</v>
      </c>
      <c r="H4927" t="s">
        <v>51</v>
      </c>
    </row>
    <row r="4928" spans="1:8" x14ac:dyDescent="0.35">
      <c r="A4928" t="s">
        <v>4974</v>
      </c>
      <c r="B4928" t="s">
        <v>47</v>
      </c>
      <c r="C4928" t="s">
        <v>4974</v>
      </c>
      <c r="D4928" t="s">
        <v>47</v>
      </c>
      <c r="E4928" t="s">
        <v>4974</v>
      </c>
      <c r="F4928" t="s">
        <v>47</v>
      </c>
      <c r="G4928" t="s">
        <v>4974</v>
      </c>
      <c r="H4928" t="s">
        <v>47</v>
      </c>
    </row>
    <row r="4929" spans="1:8" x14ac:dyDescent="0.35">
      <c r="A4929" t="s">
        <v>4975</v>
      </c>
      <c r="B4929" t="s">
        <v>44</v>
      </c>
      <c r="C4929" t="s">
        <v>4975</v>
      </c>
      <c r="D4929" t="s">
        <v>44</v>
      </c>
      <c r="E4929" t="s">
        <v>4975</v>
      </c>
      <c r="F4929" t="s">
        <v>44</v>
      </c>
      <c r="G4929" t="s">
        <v>4975</v>
      </c>
      <c r="H4929" t="s">
        <v>44</v>
      </c>
    </row>
    <row r="4930" spans="1:8" x14ac:dyDescent="0.35">
      <c r="A4930" t="s">
        <v>4976</v>
      </c>
      <c r="B4930" t="s">
        <v>51</v>
      </c>
      <c r="C4930" t="s">
        <v>4976</v>
      </c>
      <c r="D4930" t="s">
        <v>51</v>
      </c>
      <c r="E4930" t="s">
        <v>4976</v>
      </c>
      <c r="F4930" t="s">
        <v>51</v>
      </c>
      <c r="G4930" t="s">
        <v>4976</v>
      </c>
      <c r="H4930" t="s">
        <v>51</v>
      </c>
    </row>
    <row r="4931" spans="1:8" x14ac:dyDescent="0.35">
      <c r="A4931" t="s">
        <v>4977</v>
      </c>
      <c r="B4931" t="s">
        <v>47</v>
      </c>
      <c r="C4931" t="s">
        <v>4977</v>
      </c>
      <c r="D4931" t="s">
        <v>47</v>
      </c>
      <c r="E4931" t="s">
        <v>4977</v>
      </c>
      <c r="F4931" t="s">
        <v>47</v>
      </c>
      <c r="G4931" t="s">
        <v>4977</v>
      </c>
      <c r="H4931" t="s">
        <v>47</v>
      </c>
    </row>
    <row r="4932" spans="1:8" x14ac:dyDescent="0.35">
      <c r="A4932" t="s">
        <v>4978</v>
      </c>
      <c r="B4932" t="s">
        <v>51</v>
      </c>
      <c r="C4932" t="s">
        <v>4978</v>
      </c>
      <c r="D4932" t="s">
        <v>51</v>
      </c>
      <c r="E4932" t="s">
        <v>4978</v>
      </c>
      <c r="F4932" t="s">
        <v>51</v>
      </c>
      <c r="G4932" t="s">
        <v>4978</v>
      </c>
      <c r="H4932" t="s">
        <v>51</v>
      </c>
    </row>
    <row r="4933" spans="1:8" x14ac:dyDescent="0.35">
      <c r="A4933" t="s">
        <v>4979</v>
      </c>
      <c r="B4933" t="s">
        <v>47</v>
      </c>
      <c r="C4933" t="s">
        <v>4979</v>
      </c>
      <c r="D4933" t="s">
        <v>47</v>
      </c>
      <c r="E4933" t="s">
        <v>4979</v>
      </c>
      <c r="F4933" t="s">
        <v>47</v>
      </c>
      <c r="G4933" t="s">
        <v>4979</v>
      </c>
      <c r="H4933" t="s">
        <v>47</v>
      </c>
    </row>
    <row r="4934" spans="1:8" x14ac:dyDescent="0.35">
      <c r="A4934" t="s">
        <v>4980</v>
      </c>
      <c r="B4934" t="s">
        <v>51</v>
      </c>
      <c r="C4934" t="s">
        <v>4980</v>
      </c>
      <c r="D4934" t="s">
        <v>51</v>
      </c>
      <c r="E4934" t="s">
        <v>4980</v>
      </c>
      <c r="F4934" t="s">
        <v>51</v>
      </c>
      <c r="G4934" t="s">
        <v>4980</v>
      </c>
      <c r="H4934" t="s">
        <v>51</v>
      </c>
    </row>
    <row r="4935" spans="1:8" x14ac:dyDescent="0.35">
      <c r="A4935" t="s">
        <v>4981</v>
      </c>
      <c r="B4935" t="s">
        <v>44</v>
      </c>
      <c r="C4935" t="s">
        <v>4981</v>
      </c>
      <c r="D4935" t="s">
        <v>44</v>
      </c>
      <c r="E4935" t="s">
        <v>4981</v>
      </c>
      <c r="F4935" t="s">
        <v>44</v>
      </c>
      <c r="G4935" t="s">
        <v>4981</v>
      </c>
      <c r="H4935" t="s">
        <v>44</v>
      </c>
    </row>
    <row r="4936" spans="1:8" x14ac:dyDescent="0.35">
      <c r="A4936" t="s">
        <v>4982</v>
      </c>
      <c r="B4936" t="s">
        <v>51</v>
      </c>
      <c r="C4936" t="s">
        <v>4982</v>
      </c>
      <c r="D4936" t="s">
        <v>51</v>
      </c>
      <c r="E4936" t="s">
        <v>4982</v>
      </c>
      <c r="F4936" t="s">
        <v>51</v>
      </c>
      <c r="G4936" t="s">
        <v>4982</v>
      </c>
      <c r="H4936" t="s">
        <v>51</v>
      </c>
    </row>
    <row r="4937" spans="1:8" x14ac:dyDescent="0.35">
      <c r="A4937" t="s">
        <v>4983</v>
      </c>
      <c r="B4937" t="s">
        <v>51</v>
      </c>
      <c r="C4937" t="s">
        <v>4983</v>
      </c>
      <c r="D4937" t="s">
        <v>51</v>
      </c>
      <c r="E4937" t="s">
        <v>4983</v>
      </c>
      <c r="F4937" t="s">
        <v>51</v>
      </c>
      <c r="G4937" t="s">
        <v>4983</v>
      </c>
      <c r="H4937" t="s">
        <v>51</v>
      </c>
    </row>
    <row r="4938" spans="1:8" x14ac:dyDescent="0.35">
      <c r="A4938" t="s">
        <v>4984</v>
      </c>
      <c r="B4938" t="s">
        <v>51</v>
      </c>
      <c r="C4938" t="s">
        <v>4984</v>
      </c>
      <c r="D4938" t="s">
        <v>51</v>
      </c>
      <c r="E4938" t="s">
        <v>4984</v>
      </c>
      <c r="F4938" t="s">
        <v>51</v>
      </c>
      <c r="G4938" t="s">
        <v>4984</v>
      </c>
      <c r="H4938" t="s">
        <v>51</v>
      </c>
    </row>
    <row r="4939" spans="1:8" x14ac:dyDescent="0.35">
      <c r="A4939" t="s">
        <v>4985</v>
      </c>
      <c r="B4939" t="s">
        <v>44</v>
      </c>
      <c r="C4939" t="s">
        <v>4985</v>
      </c>
      <c r="D4939" t="s">
        <v>44</v>
      </c>
      <c r="E4939" t="s">
        <v>4985</v>
      </c>
      <c r="F4939" t="s">
        <v>44</v>
      </c>
      <c r="G4939" t="s">
        <v>4985</v>
      </c>
      <c r="H4939" t="s">
        <v>44</v>
      </c>
    </row>
    <row r="4940" spans="1:8" x14ac:dyDescent="0.35">
      <c r="A4940" t="s">
        <v>4986</v>
      </c>
      <c r="B4940" t="s">
        <v>44</v>
      </c>
      <c r="C4940" t="s">
        <v>4986</v>
      </c>
      <c r="D4940" t="s">
        <v>44</v>
      </c>
      <c r="E4940" t="s">
        <v>4986</v>
      </c>
      <c r="F4940" t="s">
        <v>44</v>
      </c>
      <c r="G4940" t="s">
        <v>4986</v>
      </c>
      <c r="H4940" t="s">
        <v>44</v>
      </c>
    </row>
    <row r="4941" spans="1:8" x14ac:dyDescent="0.35">
      <c r="A4941" t="s">
        <v>4987</v>
      </c>
      <c r="B4941" t="s">
        <v>47</v>
      </c>
      <c r="C4941" t="s">
        <v>4987</v>
      </c>
      <c r="D4941" t="s">
        <v>47</v>
      </c>
      <c r="E4941" t="s">
        <v>4987</v>
      </c>
      <c r="F4941" t="s">
        <v>47</v>
      </c>
      <c r="G4941" t="s">
        <v>4987</v>
      </c>
      <c r="H4941" t="s">
        <v>47</v>
      </c>
    </row>
    <row r="4942" spans="1:8" x14ac:dyDescent="0.35">
      <c r="A4942" t="s">
        <v>4988</v>
      </c>
      <c r="B4942" t="s">
        <v>51</v>
      </c>
      <c r="C4942" t="s">
        <v>4988</v>
      </c>
      <c r="D4942" t="s">
        <v>51</v>
      </c>
      <c r="E4942" t="s">
        <v>4988</v>
      </c>
      <c r="F4942" t="s">
        <v>51</v>
      </c>
      <c r="G4942" t="s">
        <v>4988</v>
      </c>
      <c r="H4942" t="s">
        <v>51</v>
      </c>
    </row>
    <row r="4943" spans="1:8" x14ac:dyDescent="0.35">
      <c r="A4943" t="s">
        <v>4989</v>
      </c>
      <c r="B4943" t="s">
        <v>51</v>
      </c>
      <c r="C4943" t="s">
        <v>4989</v>
      </c>
      <c r="D4943" t="s">
        <v>51</v>
      </c>
      <c r="E4943" t="s">
        <v>4989</v>
      </c>
      <c r="F4943" t="s">
        <v>51</v>
      </c>
      <c r="G4943" t="s">
        <v>4989</v>
      </c>
      <c r="H4943" t="s">
        <v>51</v>
      </c>
    </row>
    <row r="4944" spans="1:8" x14ac:dyDescent="0.35">
      <c r="A4944" t="s">
        <v>4990</v>
      </c>
      <c r="B4944" t="s">
        <v>47</v>
      </c>
      <c r="C4944" t="s">
        <v>4990</v>
      </c>
      <c r="D4944" t="s">
        <v>47</v>
      </c>
      <c r="E4944" t="s">
        <v>4990</v>
      </c>
      <c r="F4944" t="s">
        <v>47</v>
      </c>
      <c r="G4944" t="s">
        <v>4990</v>
      </c>
      <c r="H4944" t="s">
        <v>47</v>
      </c>
    </row>
    <row r="4945" spans="1:8" x14ac:dyDescent="0.35">
      <c r="A4945" t="s">
        <v>4991</v>
      </c>
      <c r="B4945" t="s">
        <v>47</v>
      </c>
      <c r="C4945" t="s">
        <v>4991</v>
      </c>
      <c r="D4945" t="s">
        <v>47</v>
      </c>
      <c r="E4945" t="s">
        <v>4991</v>
      </c>
      <c r="F4945" t="s">
        <v>47</v>
      </c>
      <c r="G4945" t="s">
        <v>4991</v>
      </c>
      <c r="H4945" t="s">
        <v>47</v>
      </c>
    </row>
    <row r="4946" spans="1:8" x14ac:dyDescent="0.35">
      <c r="A4946" t="s">
        <v>4992</v>
      </c>
      <c r="B4946" t="s">
        <v>53</v>
      </c>
      <c r="C4946" t="s">
        <v>4992</v>
      </c>
      <c r="D4946" t="s">
        <v>53</v>
      </c>
      <c r="E4946" t="s">
        <v>4992</v>
      </c>
      <c r="F4946" t="s">
        <v>53</v>
      </c>
      <c r="G4946" t="s">
        <v>4992</v>
      </c>
      <c r="H4946" t="s">
        <v>53</v>
      </c>
    </row>
    <row r="4947" spans="1:8" x14ac:dyDescent="0.35">
      <c r="A4947" t="s">
        <v>4993</v>
      </c>
      <c r="B4947" t="s">
        <v>51</v>
      </c>
      <c r="C4947" t="s">
        <v>4993</v>
      </c>
      <c r="D4947" t="s">
        <v>51</v>
      </c>
      <c r="E4947" t="s">
        <v>4993</v>
      </c>
      <c r="F4947" t="s">
        <v>51</v>
      </c>
      <c r="G4947" t="s">
        <v>4993</v>
      </c>
      <c r="H4947" t="s">
        <v>51</v>
      </c>
    </row>
    <row r="4948" spans="1:8" x14ac:dyDescent="0.35">
      <c r="A4948" t="s">
        <v>4994</v>
      </c>
      <c r="B4948" t="s">
        <v>51</v>
      </c>
      <c r="C4948" t="s">
        <v>4994</v>
      </c>
      <c r="D4948" t="s">
        <v>51</v>
      </c>
      <c r="E4948" t="s">
        <v>4994</v>
      </c>
      <c r="F4948" t="s">
        <v>51</v>
      </c>
      <c r="G4948" t="s">
        <v>4994</v>
      </c>
      <c r="H4948" t="s">
        <v>51</v>
      </c>
    </row>
    <row r="4949" spans="1:8" x14ac:dyDescent="0.35">
      <c r="A4949" t="s">
        <v>4995</v>
      </c>
      <c r="B4949" t="s">
        <v>44</v>
      </c>
      <c r="C4949" t="s">
        <v>4995</v>
      </c>
      <c r="D4949" t="s">
        <v>44</v>
      </c>
      <c r="E4949" t="s">
        <v>4995</v>
      </c>
      <c r="F4949" t="s">
        <v>44</v>
      </c>
      <c r="G4949" t="s">
        <v>4995</v>
      </c>
      <c r="H4949" t="s">
        <v>44</v>
      </c>
    </row>
    <row r="4950" spans="1:8" x14ac:dyDescent="0.35">
      <c r="A4950" t="s">
        <v>4996</v>
      </c>
      <c r="B4950" t="s">
        <v>47</v>
      </c>
      <c r="C4950" t="s">
        <v>4996</v>
      </c>
      <c r="D4950" t="s">
        <v>47</v>
      </c>
      <c r="E4950" t="s">
        <v>4996</v>
      </c>
      <c r="F4950" t="s">
        <v>47</v>
      </c>
      <c r="G4950" t="s">
        <v>4996</v>
      </c>
      <c r="H4950" t="s">
        <v>47</v>
      </c>
    </row>
    <row r="4951" spans="1:8" x14ac:dyDescent="0.35">
      <c r="A4951" t="s">
        <v>4997</v>
      </c>
      <c r="B4951" t="s">
        <v>51</v>
      </c>
      <c r="C4951" t="s">
        <v>4997</v>
      </c>
      <c r="D4951" t="s">
        <v>51</v>
      </c>
      <c r="E4951" t="s">
        <v>4997</v>
      </c>
      <c r="F4951" t="s">
        <v>51</v>
      </c>
      <c r="G4951" t="s">
        <v>4997</v>
      </c>
      <c r="H4951" t="s">
        <v>51</v>
      </c>
    </row>
    <row r="4952" spans="1:8" x14ac:dyDescent="0.35">
      <c r="A4952" t="s">
        <v>4998</v>
      </c>
      <c r="B4952" t="s">
        <v>51</v>
      </c>
      <c r="C4952" t="s">
        <v>4998</v>
      </c>
      <c r="D4952" t="s">
        <v>51</v>
      </c>
      <c r="E4952" t="s">
        <v>4998</v>
      </c>
      <c r="F4952" t="s">
        <v>51</v>
      </c>
      <c r="G4952" t="s">
        <v>4998</v>
      </c>
      <c r="H4952" t="s">
        <v>51</v>
      </c>
    </row>
    <row r="4953" spans="1:8" x14ac:dyDescent="0.35">
      <c r="A4953" t="s">
        <v>4999</v>
      </c>
      <c r="B4953" t="s">
        <v>51</v>
      </c>
      <c r="C4953" t="s">
        <v>4999</v>
      </c>
      <c r="D4953" t="s">
        <v>51</v>
      </c>
      <c r="E4953" t="s">
        <v>4999</v>
      </c>
      <c r="F4953" t="s">
        <v>51</v>
      </c>
      <c r="G4953" t="s">
        <v>4999</v>
      </c>
      <c r="H4953" t="s">
        <v>51</v>
      </c>
    </row>
    <row r="4954" spans="1:8" x14ac:dyDescent="0.35">
      <c r="A4954" t="s">
        <v>5000</v>
      </c>
      <c r="B4954" t="s">
        <v>44</v>
      </c>
      <c r="C4954" t="s">
        <v>5000</v>
      </c>
      <c r="D4954" t="s">
        <v>44</v>
      </c>
      <c r="E4954" t="s">
        <v>5000</v>
      </c>
      <c r="F4954" t="s">
        <v>44</v>
      </c>
      <c r="G4954" t="s">
        <v>5000</v>
      </c>
      <c r="H4954" t="s">
        <v>44</v>
      </c>
    </row>
    <row r="4955" spans="1:8" x14ac:dyDescent="0.35">
      <c r="A4955" t="s">
        <v>5001</v>
      </c>
      <c r="B4955" t="s">
        <v>51</v>
      </c>
      <c r="C4955" t="s">
        <v>5001</v>
      </c>
      <c r="D4955" t="s">
        <v>51</v>
      </c>
      <c r="E4955" t="s">
        <v>5001</v>
      </c>
      <c r="F4955" t="s">
        <v>51</v>
      </c>
      <c r="G4955" t="s">
        <v>5001</v>
      </c>
      <c r="H4955" t="s">
        <v>51</v>
      </c>
    </row>
    <row r="4956" spans="1:8" x14ac:dyDescent="0.35">
      <c r="A4956" t="s">
        <v>5002</v>
      </c>
      <c r="B4956" t="s">
        <v>51</v>
      </c>
      <c r="C4956" t="s">
        <v>5002</v>
      </c>
      <c r="D4956" t="s">
        <v>51</v>
      </c>
      <c r="E4956" t="s">
        <v>5002</v>
      </c>
      <c r="F4956" t="s">
        <v>51</v>
      </c>
      <c r="G4956" t="s">
        <v>5002</v>
      </c>
      <c r="H4956" t="s">
        <v>51</v>
      </c>
    </row>
    <row r="4957" spans="1:8" x14ac:dyDescent="0.35">
      <c r="A4957" t="s">
        <v>5003</v>
      </c>
      <c r="B4957" t="s">
        <v>44</v>
      </c>
      <c r="C4957" t="s">
        <v>5003</v>
      </c>
      <c r="D4957" t="s">
        <v>44</v>
      </c>
      <c r="E4957" t="s">
        <v>5003</v>
      </c>
      <c r="F4957" t="s">
        <v>44</v>
      </c>
      <c r="G4957" t="s">
        <v>5003</v>
      </c>
      <c r="H4957" t="s">
        <v>44</v>
      </c>
    </row>
    <row r="4958" spans="1:8" x14ac:dyDescent="0.35">
      <c r="A4958" t="s">
        <v>5004</v>
      </c>
      <c r="B4958" t="s">
        <v>44</v>
      </c>
      <c r="C4958" t="s">
        <v>5004</v>
      </c>
      <c r="D4958" t="s">
        <v>44</v>
      </c>
      <c r="E4958" t="s">
        <v>5004</v>
      </c>
      <c r="F4958" t="s">
        <v>44</v>
      </c>
      <c r="G4958" t="s">
        <v>5004</v>
      </c>
      <c r="H4958" t="s">
        <v>44</v>
      </c>
    </row>
    <row r="4959" spans="1:8" x14ac:dyDescent="0.35">
      <c r="A4959" t="s">
        <v>5005</v>
      </c>
      <c r="B4959" t="s">
        <v>51</v>
      </c>
      <c r="C4959" t="s">
        <v>5005</v>
      </c>
      <c r="D4959" t="s">
        <v>51</v>
      </c>
      <c r="E4959" t="s">
        <v>5005</v>
      </c>
      <c r="F4959" t="s">
        <v>51</v>
      </c>
      <c r="G4959" t="s">
        <v>5005</v>
      </c>
      <c r="H4959" t="s">
        <v>51</v>
      </c>
    </row>
    <row r="4960" spans="1:8" x14ac:dyDescent="0.35">
      <c r="A4960" t="s">
        <v>5006</v>
      </c>
      <c r="B4960" t="s">
        <v>47</v>
      </c>
      <c r="C4960" t="s">
        <v>5006</v>
      </c>
      <c r="D4960" t="s">
        <v>47</v>
      </c>
      <c r="E4960" t="s">
        <v>5006</v>
      </c>
      <c r="F4960" t="s">
        <v>47</v>
      </c>
      <c r="G4960" t="s">
        <v>5006</v>
      </c>
      <c r="H4960" t="s">
        <v>47</v>
      </c>
    </row>
    <row r="4961" spans="1:8" x14ac:dyDescent="0.35">
      <c r="A4961" t="s">
        <v>5007</v>
      </c>
      <c r="B4961" t="s">
        <v>51</v>
      </c>
      <c r="C4961" t="s">
        <v>5007</v>
      </c>
      <c r="D4961" t="s">
        <v>51</v>
      </c>
      <c r="E4961" t="s">
        <v>5007</v>
      </c>
      <c r="F4961" t="s">
        <v>51</v>
      </c>
      <c r="G4961" t="s">
        <v>5007</v>
      </c>
      <c r="H4961" t="s">
        <v>51</v>
      </c>
    </row>
    <row r="4962" spans="1:8" x14ac:dyDescent="0.35">
      <c r="A4962" t="s">
        <v>5008</v>
      </c>
      <c r="B4962" t="s">
        <v>47</v>
      </c>
      <c r="C4962" t="s">
        <v>5008</v>
      </c>
      <c r="D4962" t="s">
        <v>47</v>
      </c>
      <c r="E4962" t="s">
        <v>5008</v>
      </c>
      <c r="F4962" t="s">
        <v>47</v>
      </c>
      <c r="G4962" t="s">
        <v>5008</v>
      </c>
      <c r="H4962" t="s">
        <v>47</v>
      </c>
    </row>
    <row r="4963" spans="1:8" x14ac:dyDescent="0.35">
      <c r="A4963" t="s">
        <v>5009</v>
      </c>
      <c r="B4963" t="s">
        <v>51</v>
      </c>
      <c r="C4963" t="s">
        <v>5009</v>
      </c>
      <c r="D4963" t="s">
        <v>51</v>
      </c>
      <c r="E4963" t="s">
        <v>5009</v>
      </c>
      <c r="F4963" t="s">
        <v>51</v>
      </c>
      <c r="G4963" t="s">
        <v>5009</v>
      </c>
      <c r="H4963" t="s">
        <v>51</v>
      </c>
    </row>
    <row r="4964" spans="1:8" x14ac:dyDescent="0.35">
      <c r="A4964" t="s">
        <v>5010</v>
      </c>
      <c r="B4964" t="s">
        <v>51</v>
      </c>
      <c r="C4964" t="s">
        <v>5010</v>
      </c>
      <c r="D4964" t="s">
        <v>51</v>
      </c>
      <c r="E4964" t="s">
        <v>5010</v>
      </c>
      <c r="F4964" t="s">
        <v>51</v>
      </c>
      <c r="G4964" t="s">
        <v>5010</v>
      </c>
      <c r="H4964" t="s">
        <v>51</v>
      </c>
    </row>
    <row r="4965" spans="1:8" x14ac:dyDescent="0.35">
      <c r="A4965" t="s">
        <v>5011</v>
      </c>
      <c r="B4965" t="s">
        <v>47</v>
      </c>
      <c r="C4965" t="s">
        <v>5011</v>
      </c>
      <c r="D4965" t="s">
        <v>47</v>
      </c>
      <c r="E4965" t="s">
        <v>5011</v>
      </c>
      <c r="F4965" t="s">
        <v>47</v>
      </c>
      <c r="G4965" t="s">
        <v>5011</v>
      </c>
      <c r="H4965" t="s">
        <v>47</v>
      </c>
    </row>
    <row r="4966" spans="1:8" x14ac:dyDescent="0.35">
      <c r="A4966" t="s">
        <v>5012</v>
      </c>
      <c r="B4966" t="s">
        <v>51</v>
      </c>
      <c r="C4966" t="s">
        <v>5012</v>
      </c>
      <c r="D4966" t="s">
        <v>51</v>
      </c>
      <c r="E4966" t="s">
        <v>5012</v>
      </c>
      <c r="F4966" t="s">
        <v>51</v>
      </c>
      <c r="G4966" t="s">
        <v>5012</v>
      </c>
      <c r="H4966" t="s">
        <v>51</v>
      </c>
    </row>
    <row r="4967" spans="1:8" x14ac:dyDescent="0.35">
      <c r="A4967" t="s">
        <v>5013</v>
      </c>
      <c r="B4967" t="s">
        <v>51</v>
      </c>
      <c r="C4967" t="s">
        <v>5013</v>
      </c>
      <c r="D4967" t="s">
        <v>51</v>
      </c>
      <c r="E4967" t="s">
        <v>5013</v>
      </c>
      <c r="F4967" t="s">
        <v>51</v>
      </c>
      <c r="G4967" t="s">
        <v>5013</v>
      </c>
      <c r="H4967" t="s">
        <v>51</v>
      </c>
    </row>
    <row r="4968" spans="1:8" x14ac:dyDescent="0.35">
      <c r="A4968" t="s">
        <v>5014</v>
      </c>
      <c r="B4968" t="s">
        <v>51</v>
      </c>
      <c r="C4968" t="s">
        <v>5014</v>
      </c>
      <c r="D4968" t="s">
        <v>51</v>
      </c>
      <c r="E4968" t="s">
        <v>5014</v>
      </c>
      <c r="F4968" t="s">
        <v>51</v>
      </c>
      <c r="G4968" t="s">
        <v>5014</v>
      </c>
      <c r="H4968" t="s">
        <v>51</v>
      </c>
    </row>
    <row r="4969" spans="1:8" x14ac:dyDescent="0.35">
      <c r="A4969" t="s">
        <v>5015</v>
      </c>
      <c r="B4969" t="s">
        <v>51</v>
      </c>
      <c r="C4969" t="s">
        <v>5015</v>
      </c>
      <c r="D4969" t="s">
        <v>51</v>
      </c>
      <c r="E4969" t="s">
        <v>5015</v>
      </c>
      <c r="F4969" t="s">
        <v>51</v>
      </c>
      <c r="G4969" t="s">
        <v>5015</v>
      </c>
      <c r="H4969" t="s">
        <v>51</v>
      </c>
    </row>
    <row r="4970" spans="1:8" x14ac:dyDescent="0.35">
      <c r="A4970" t="s">
        <v>5016</v>
      </c>
      <c r="B4970" t="s">
        <v>51</v>
      </c>
      <c r="C4970" t="s">
        <v>5016</v>
      </c>
      <c r="D4970" t="s">
        <v>51</v>
      </c>
      <c r="E4970" t="s">
        <v>5016</v>
      </c>
      <c r="F4970" t="s">
        <v>51</v>
      </c>
      <c r="G4970" t="s">
        <v>5016</v>
      </c>
      <c r="H4970" t="s">
        <v>51</v>
      </c>
    </row>
    <row r="4971" spans="1:8" x14ac:dyDescent="0.35">
      <c r="A4971" t="s">
        <v>5017</v>
      </c>
      <c r="B4971" t="s">
        <v>51</v>
      </c>
      <c r="C4971" t="s">
        <v>5017</v>
      </c>
      <c r="D4971" t="s">
        <v>51</v>
      </c>
      <c r="E4971" t="s">
        <v>5017</v>
      </c>
      <c r="F4971" t="s">
        <v>51</v>
      </c>
      <c r="G4971" t="s">
        <v>5017</v>
      </c>
      <c r="H4971" t="s">
        <v>51</v>
      </c>
    </row>
    <row r="4972" spans="1:8" x14ac:dyDescent="0.35">
      <c r="A4972" t="s">
        <v>5018</v>
      </c>
      <c r="B4972" t="s">
        <v>51</v>
      </c>
      <c r="C4972" t="s">
        <v>5018</v>
      </c>
      <c r="D4972" t="s">
        <v>51</v>
      </c>
      <c r="E4972" t="s">
        <v>5018</v>
      </c>
      <c r="F4972" t="s">
        <v>51</v>
      </c>
      <c r="G4972" t="s">
        <v>5018</v>
      </c>
      <c r="H4972" t="s">
        <v>51</v>
      </c>
    </row>
    <row r="4973" spans="1:8" x14ac:dyDescent="0.35">
      <c r="A4973" t="s">
        <v>5019</v>
      </c>
      <c r="B4973" t="s">
        <v>51</v>
      </c>
      <c r="C4973" t="s">
        <v>5019</v>
      </c>
      <c r="D4973" t="s">
        <v>51</v>
      </c>
      <c r="E4973" t="s">
        <v>5019</v>
      </c>
      <c r="F4973" t="s">
        <v>51</v>
      </c>
      <c r="G4973" t="s">
        <v>5019</v>
      </c>
      <c r="H4973" t="s">
        <v>51</v>
      </c>
    </row>
    <row r="4974" spans="1:8" x14ac:dyDescent="0.35">
      <c r="A4974" t="s">
        <v>5020</v>
      </c>
      <c r="B4974" t="s">
        <v>51</v>
      </c>
      <c r="C4974" t="s">
        <v>5020</v>
      </c>
      <c r="D4974" t="s">
        <v>51</v>
      </c>
      <c r="E4974" t="s">
        <v>5020</v>
      </c>
      <c r="F4974" t="s">
        <v>51</v>
      </c>
      <c r="G4974" t="s">
        <v>5020</v>
      </c>
      <c r="H4974" t="s">
        <v>51</v>
      </c>
    </row>
    <row r="4975" spans="1:8" x14ac:dyDescent="0.35">
      <c r="A4975" t="s">
        <v>5021</v>
      </c>
      <c r="B4975" t="s">
        <v>51</v>
      </c>
      <c r="C4975" t="s">
        <v>5021</v>
      </c>
      <c r="D4975" t="s">
        <v>51</v>
      </c>
      <c r="E4975" t="s">
        <v>5021</v>
      </c>
      <c r="F4975" t="s">
        <v>51</v>
      </c>
      <c r="G4975" t="s">
        <v>5021</v>
      </c>
      <c r="H4975" t="s">
        <v>51</v>
      </c>
    </row>
    <row r="4976" spans="1:8" x14ac:dyDescent="0.35">
      <c r="A4976" t="s">
        <v>5022</v>
      </c>
      <c r="B4976" t="s">
        <v>51</v>
      </c>
      <c r="C4976" t="s">
        <v>5022</v>
      </c>
      <c r="D4976" t="s">
        <v>51</v>
      </c>
      <c r="E4976" t="s">
        <v>5022</v>
      </c>
      <c r="F4976" t="s">
        <v>51</v>
      </c>
      <c r="G4976" t="s">
        <v>5022</v>
      </c>
      <c r="H4976" t="s">
        <v>51</v>
      </c>
    </row>
    <row r="4977" spans="1:8" x14ac:dyDescent="0.35">
      <c r="A4977" t="s">
        <v>5023</v>
      </c>
      <c r="B4977" t="s">
        <v>44</v>
      </c>
      <c r="C4977" t="s">
        <v>5023</v>
      </c>
      <c r="D4977" t="s">
        <v>44</v>
      </c>
      <c r="E4977" t="s">
        <v>5023</v>
      </c>
      <c r="F4977" t="s">
        <v>44</v>
      </c>
      <c r="G4977" t="s">
        <v>5023</v>
      </c>
      <c r="H4977" t="s">
        <v>44</v>
      </c>
    </row>
    <row r="4978" spans="1:8" x14ac:dyDescent="0.35">
      <c r="A4978" t="s">
        <v>5024</v>
      </c>
      <c r="B4978" t="s">
        <v>51</v>
      </c>
      <c r="C4978" t="s">
        <v>5024</v>
      </c>
      <c r="D4978" t="s">
        <v>51</v>
      </c>
      <c r="E4978" t="s">
        <v>5024</v>
      </c>
      <c r="F4978" t="s">
        <v>51</v>
      </c>
      <c r="G4978" t="s">
        <v>5024</v>
      </c>
      <c r="H4978" t="s">
        <v>51</v>
      </c>
    </row>
    <row r="4979" spans="1:8" x14ac:dyDescent="0.35">
      <c r="A4979" t="s">
        <v>5025</v>
      </c>
      <c r="B4979" t="s">
        <v>44</v>
      </c>
      <c r="C4979" t="s">
        <v>5025</v>
      </c>
      <c r="D4979" t="s">
        <v>44</v>
      </c>
      <c r="E4979" t="s">
        <v>5025</v>
      </c>
      <c r="F4979" t="s">
        <v>44</v>
      </c>
      <c r="G4979" t="s">
        <v>5025</v>
      </c>
      <c r="H4979" t="s">
        <v>44</v>
      </c>
    </row>
    <row r="4980" spans="1:8" x14ac:dyDescent="0.35">
      <c r="A4980" t="s">
        <v>5026</v>
      </c>
      <c r="B4980" t="s">
        <v>51</v>
      </c>
      <c r="C4980" t="s">
        <v>5026</v>
      </c>
      <c r="D4980" t="s">
        <v>51</v>
      </c>
      <c r="E4980" t="s">
        <v>5026</v>
      </c>
      <c r="F4980" t="s">
        <v>51</v>
      </c>
      <c r="G4980" t="s">
        <v>5026</v>
      </c>
      <c r="H4980" t="s">
        <v>51</v>
      </c>
    </row>
    <row r="4981" spans="1:8" x14ac:dyDescent="0.35">
      <c r="A4981" t="s">
        <v>5027</v>
      </c>
      <c r="B4981" t="s">
        <v>51</v>
      </c>
      <c r="C4981" t="s">
        <v>5027</v>
      </c>
      <c r="D4981" t="s">
        <v>51</v>
      </c>
      <c r="E4981" t="s">
        <v>5027</v>
      </c>
      <c r="F4981" t="s">
        <v>51</v>
      </c>
      <c r="G4981" t="s">
        <v>5027</v>
      </c>
      <c r="H4981" t="s">
        <v>51</v>
      </c>
    </row>
    <row r="4982" spans="1:8" x14ac:dyDescent="0.35">
      <c r="A4982" t="s">
        <v>5028</v>
      </c>
      <c r="B4982" t="s">
        <v>51</v>
      </c>
      <c r="C4982" t="s">
        <v>5028</v>
      </c>
      <c r="D4982" t="s">
        <v>51</v>
      </c>
      <c r="E4982" t="s">
        <v>5028</v>
      </c>
      <c r="F4982" t="s">
        <v>51</v>
      </c>
      <c r="G4982" t="s">
        <v>5028</v>
      </c>
      <c r="H4982" t="s">
        <v>51</v>
      </c>
    </row>
    <row r="4983" spans="1:8" x14ac:dyDescent="0.35">
      <c r="A4983" t="s">
        <v>5029</v>
      </c>
      <c r="B4983" t="s">
        <v>51</v>
      </c>
      <c r="C4983" t="s">
        <v>5029</v>
      </c>
      <c r="D4983" t="s">
        <v>51</v>
      </c>
      <c r="E4983" t="s">
        <v>5029</v>
      </c>
      <c r="F4983" t="s">
        <v>51</v>
      </c>
      <c r="G4983" t="s">
        <v>5029</v>
      </c>
      <c r="H4983" t="s">
        <v>51</v>
      </c>
    </row>
    <row r="4984" spans="1:8" x14ac:dyDescent="0.35">
      <c r="A4984" t="s">
        <v>5030</v>
      </c>
      <c r="B4984" t="s">
        <v>51</v>
      </c>
      <c r="C4984" t="s">
        <v>5030</v>
      </c>
      <c r="D4984" t="s">
        <v>51</v>
      </c>
      <c r="E4984" t="s">
        <v>5030</v>
      </c>
      <c r="F4984" t="s">
        <v>51</v>
      </c>
      <c r="G4984" t="s">
        <v>5030</v>
      </c>
      <c r="H4984" t="s">
        <v>51</v>
      </c>
    </row>
    <row r="4985" spans="1:8" x14ac:dyDescent="0.35">
      <c r="A4985" t="s">
        <v>5031</v>
      </c>
      <c r="B4985" t="s">
        <v>51</v>
      </c>
      <c r="C4985" t="s">
        <v>5031</v>
      </c>
      <c r="D4985" t="s">
        <v>51</v>
      </c>
      <c r="E4985" t="s">
        <v>5031</v>
      </c>
      <c r="F4985" t="s">
        <v>51</v>
      </c>
      <c r="G4985" t="s">
        <v>5031</v>
      </c>
      <c r="H4985" t="s">
        <v>51</v>
      </c>
    </row>
    <row r="4986" spans="1:8" x14ac:dyDescent="0.35">
      <c r="A4986" t="s">
        <v>5032</v>
      </c>
      <c r="B4986" t="s">
        <v>44</v>
      </c>
      <c r="C4986" t="s">
        <v>5032</v>
      </c>
      <c r="D4986" t="s">
        <v>44</v>
      </c>
      <c r="E4986" t="s">
        <v>5032</v>
      </c>
      <c r="F4986" t="s">
        <v>44</v>
      </c>
      <c r="G4986" t="s">
        <v>5032</v>
      </c>
      <c r="H4986" t="s">
        <v>44</v>
      </c>
    </row>
    <row r="4987" spans="1:8" x14ac:dyDescent="0.35">
      <c r="A4987" t="s">
        <v>5033</v>
      </c>
      <c r="B4987" t="s">
        <v>51</v>
      </c>
      <c r="C4987" t="s">
        <v>5033</v>
      </c>
      <c r="D4987" t="s">
        <v>51</v>
      </c>
      <c r="E4987" t="s">
        <v>5033</v>
      </c>
      <c r="F4987" t="s">
        <v>51</v>
      </c>
      <c r="G4987" t="s">
        <v>5033</v>
      </c>
      <c r="H4987" t="s">
        <v>51</v>
      </c>
    </row>
    <row r="4988" spans="1:8" x14ac:dyDescent="0.35">
      <c r="A4988" t="s">
        <v>5034</v>
      </c>
      <c r="B4988" t="s">
        <v>47</v>
      </c>
      <c r="C4988" t="s">
        <v>5034</v>
      </c>
      <c r="D4988" t="s">
        <v>47</v>
      </c>
      <c r="E4988" t="s">
        <v>5034</v>
      </c>
      <c r="F4988" t="s">
        <v>47</v>
      </c>
      <c r="G4988" t="s">
        <v>5034</v>
      </c>
      <c r="H4988" t="s">
        <v>47</v>
      </c>
    </row>
    <row r="4989" spans="1:8" x14ac:dyDescent="0.35">
      <c r="A4989" t="s">
        <v>5035</v>
      </c>
      <c r="B4989" t="s">
        <v>44</v>
      </c>
      <c r="C4989" t="s">
        <v>5035</v>
      </c>
      <c r="D4989" t="s">
        <v>44</v>
      </c>
      <c r="E4989" t="s">
        <v>5035</v>
      </c>
      <c r="F4989" t="s">
        <v>44</v>
      </c>
      <c r="G4989" t="s">
        <v>5035</v>
      </c>
      <c r="H4989" t="s">
        <v>44</v>
      </c>
    </row>
    <row r="4990" spans="1:8" x14ac:dyDescent="0.35">
      <c r="A4990" t="s">
        <v>5036</v>
      </c>
      <c r="B4990" t="s">
        <v>47</v>
      </c>
      <c r="C4990" t="s">
        <v>5036</v>
      </c>
      <c r="D4990" t="s">
        <v>47</v>
      </c>
      <c r="E4990" t="s">
        <v>5036</v>
      </c>
      <c r="F4990" t="s">
        <v>47</v>
      </c>
      <c r="G4990" t="s">
        <v>5036</v>
      </c>
      <c r="H4990" t="s">
        <v>47</v>
      </c>
    </row>
    <row r="4991" spans="1:8" x14ac:dyDescent="0.35">
      <c r="A4991" t="s">
        <v>5037</v>
      </c>
      <c r="B4991" t="s">
        <v>51</v>
      </c>
      <c r="C4991" t="s">
        <v>5037</v>
      </c>
      <c r="D4991" t="s">
        <v>51</v>
      </c>
      <c r="E4991" t="s">
        <v>5037</v>
      </c>
      <c r="F4991" t="s">
        <v>51</v>
      </c>
      <c r="G4991" t="s">
        <v>5037</v>
      </c>
      <c r="H4991" t="s">
        <v>51</v>
      </c>
    </row>
    <row r="4992" spans="1:8" x14ac:dyDescent="0.35">
      <c r="A4992" t="s">
        <v>5038</v>
      </c>
      <c r="B4992" t="s">
        <v>53</v>
      </c>
      <c r="C4992" t="s">
        <v>5038</v>
      </c>
      <c r="D4992" t="s">
        <v>53</v>
      </c>
      <c r="E4992" t="s">
        <v>5038</v>
      </c>
      <c r="F4992" t="s">
        <v>53</v>
      </c>
      <c r="G4992" t="s">
        <v>5038</v>
      </c>
      <c r="H4992" t="s">
        <v>53</v>
      </c>
    </row>
    <row r="4993" spans="1:8" x14ac:dyDescent="0.35">
      <c r="A4993" t="s">
        <v>5039</v>
      </c>
      <c r="B4993" t="s">
        <v>44</v>
      </c>
      <c r="C4993" t="s">
        <v>5039</v>
      </c>
      <c r="D4993" t="s">
        <v>44</v>
      </c>
      <c r="E4993" t="s">
        <v>5039</v>
      </c>
      <c r="F4993" t="s">
        <v>44</v>
      </c>
      <c r="G4993" t="s">
        <v>5039</v>
      </c>
      <c r="H4993" t="s">
        <v>44</v>
      </c>
    </row>
    <row r="4994" spans="1:8" x14ac:dyDescent="0.35">
      <c r="A4994" t="s">
        <v>5040</v>
      </c>
      <c r="B4994" t="s">
        <v>44</v>
      </c>
      <c r="C4994" t="s">
        <v>5040</v>
      </c>
      <c r="D4994" t="s">
        <v>44</v>
      </c>
      <c r="E4994" t="s">
        <v>5040</v>
      </c>
      <c r="F4994" t="s">
        <v>44</v>
      </c>
      <c r="G4994" t="s">
        <v>5040</v>
      </c>
      <c r="H4994" t="s">
        <v>44</v>
      </c>
    </row>
    <row r="4995" spans="1:8" x14ac:dyDescent="0.35">
      <c r="A4995" t="s">
        <v>5041</v>
      </c>
      <c r="B4995" t="s">
        <v>47</v>
      </c>
      <c r="C4995" t="s">
        <v>5041</v>
      </c>
      <c r="D4995" t="s">
        <v>47</v>
      </c>
      <c r="E4995" t="s">
        <v>5041</v>
      </c>
      <c r="F4995" t="s">
        <v>47</v>
      </c>
      <c r="G4995" t="s">
        <v>5041</v>
      </c>
      <c r="H4995" t="s">
        <v>47</v>
      </c>
    </row>
    <row r="4996" spans="1:8" x14ac:dyDescent="0.35">
      <c r="A4996" t="s">
        <v>5042</v>
      </c>
      <c r="B4996" t="s">
        <v>51</v>
      </c>
      <c r="C4996" t="s">
        <v>5042</v>
      </c>
      <c r="D4996" t="s">
        <v>51</v>
      </c>
      <c r="E4996" t="s">
        <v>5042</v>
      </c>
      <c r="F4996" t="s">
        <v>51</v>
      </c>
      <c r="G4996" t="s">
        <v>5042</v>
      </c>
      <c r="H4996" t="s">
        <v>51</v>
      </c>
    </row>
    <row r="4997" spans="1:8" x14ac:dyDescent="0.35">
      <c r="A4997" t="s">
        <v>5043</v>
      </c>
      <c r="B4997" t="s">
        <v>44</v>
      </c>
      <c r="C4997" t="s">
        <v>5043</v>
      </c>
      <c r="D4997" t="s">
        <v>44</v>
      </c>
      <c r="E4997" t="s">
        <v>5043</v>
      </c>
      <c r="F4997" t="s">
        <v>44</v>
      </c>
      <c r="G4997" t="s">
        <v>5043</v>
      </c>
      <c r="H4997" t="s">
        <v>44</v>
      </c>
    </row>
    <row r="4998" spans="1:8" x14ac:dyDescent="0.35">
      <c r="A4998" t="s">
        <v>5044</v>
      </c>
      <c r="B4998" t="s">
        <v>44</v>
      </c>
      <c r="C4998" t="s">
        <v>5044</v>
      </c>
      <c r="D4998" t="s">
        <v>44</v>
      </c>
      <c r="E4998" t="s">
        <v>5044</v>
      </c>
      <c r="F4998" t="s">
        <v>44</v>
      </c>
      <c r="G4998" t="s">
        <v>5044</v>
      </c>
      <c r="H4998" t="s">
        <v>44</v>
      </c>
    </row>
    <row r="4999" spans="1:8" x14ac:dyDescent="0.35">
      <c r="A4999" t="s">
        <v>5045</v>
      </c>
      <c r="B4999" t="s">
        <v>51</v>
      </c>
      <c r="C4999" t="s">
        <v>5045</v>
      </c>
      <c r="D4999" t="s">
        <v>51</v>
      </c>
      <c r="E4999" t="s">
        <v>5045</v>
      </c>
      <c r="F4999" t="s">
        <v>51</v>
      </c>
      <c r="G4999" t="s">
        <v>5045</v>
      </c>
      <c r="H4999" t="s">
        <v>51</v>
      </c>
    </row>
    <row r="5000" spans="1:8" x14ac:dyDescent="0.35">
      <c r="A5000" t="s">
        <v>5046</v>
      </c>
      <c r="B5000" t="s">
        <v>51</v>
      </c>
      <c r="C5000" t="s">
        <v>5046</v>
      </c>
      <c r="D5000" t="s">
        <v>51</v>
      </c>
      <c r="E5000" t="s">
        <v>5046</v>
      </c>
      <c r="F5000" t="s">
        <v>51</v>
      </c>
      <c r="G5000" t="s">
        <v>5046</v>
      </c>
      <c r="H5000" t="s">
        <v>51</v>
      </c>
    </row>
    <row r="5001" spans="1:8" x14ac:dyDescent="0.35">
      <c r="A5001" t="s">
        <v>5047</v>
      </c>
      <c r="B5001" t="s">
        <v>51</v>
      </c>
      <c r="C5001" t="s">
        <v>5047</v>
      </c>
      <c r="D5001" t="s">
        <v>51</v>
      </c>
      <c r="E5001" t="s">
        <v>5047</v>
      </c>
      <c r="F5001" t="s">
        <v>51</v>
      </c>
      <c r="G5001" t="s">
        <v>5047</v>
      </c>
      <c r="H5001" t="s">
        <v>51</v>
      </c>
    </row>
    <row r="5002" spans="1:8" x14ac:dyDescent="0.35">
      <c r="A5002" t="s">
        <v>5048</v>
      </c>
      <c r="B5002" t="s">
        <v>53</v>
      </c>
      <c r="C5002" t="s">
        <v>5048</v>
      </c>
      <c r="D5002" t="s">
        <v>53</v>
      </c>
      <c r="E5002" t="s">
        <v>5048</v>
      </c>
      <c r="F5002" t="s">
        <v>53</v>
      </c>
      <c r="G5002" t="s">
        <v>5048</v>
      </c>
      <c r="H5002" t="s">
        <v>53</v>
      </c>
    </row>
    <row r="5003" spans="1:8" x14ac:dyDescent="0.35">
      <c r="A5003" t="s">
        <v>5049</v>
      </c>
      <c r="B5003" t="s">
        <v>51</v>
      </c>
      <c r="C5003" t="s">
        <v>5049</v>
      </c>
      <c r="D5003" t="s">
        <v>51</v>
      </c>
      <c r="E5003" t="s">
        <v>5049</v>
      </c>
      <c r="F5003" t="s">
        <v>51</v>
      </c>
      <c r="G5003" t="s">
        <v>5049</v>
      </c>
      <c r="H5003" t="s">
        <v>51</v>
      </c>
    </row>
    <row r="5004" spans="1:8" x14ac:dyDescent="0.35">
      <c r="A5004" t="s">
        <v>5050</v>
      </c>
      <c r="B5004" t="s">
        <v>51</v>
      </c>
      <c r="C5004" t="s">
        <v>5050</v>
      </c>
      <c r="D5004" t="s">
        <v>51</v>
      </c>
      <c r="E5004" t="s">
        <v>5050</v>
      </c>
      <c r="F5004" t="s">
        <v>51</v>
      </c>
      <c r="G5004" t="s">
        <v>5050</v>
      </c>
      <c r="H5004" t="s">
        <v>51</v>
      </c>
    </row>
    <row r="5005" spans="1:8" x14ac:dyDescent="0.35">
      <c r="A5005" t="s">
        <v>5051</v>
      </c>
      <c r="B5005" t="s">
        <v>51</v>
      </c>
      <c r="C5005" t="s">
        <v>5051</v>
      </c>
      <c r="D5005" t="s">
        <v>51</v>
      </c>
      <c r="E5005" t="s">
        <v>5051</v>
      </c>
      <c r="F5005" t="s">
        <v>51</v>
      </c>
      <c r="G5005" t="s">
        <v>5051</v>
      </c>
      <c r="H5005" t="s">
        <v>51</v>
      </c>
    </row>
    <row r="5006" spans="1:8" x14ac:dyDescent="0.35">
      <c r="A5006" t="s">
        <v>5052</v>
      </c>
      <c r="B5006" t="s">
        <v>51</v>
      </c>
      <c r="C5006" t="s">
        <v>5052</v>
      </c>
      <c r="D5006" t="s">
        <v>51</v>
      </c>
      <c r="E5006" t="s">
        <v>5052</v>
      </c>
      <c r="F5006" t="s">
        <v>51</v>
      </c>
      <c r="G5006" t="s">
        <v>5052</v>
      </c>
      <c r="H5006" t="s">
        <v>51</v>
      </c>
    </row>
    <row r="5007" spans="1:8" x14ac:dyDescent="0.35">
      <c r="A5007" t="s">
        <v>5053</v>
      </c>
      <c r="B5007" t="s">
        <v>44</v>
      </c>
      <c r="C5007" t="s">
        <v>5053</v>
      </c>
      <c r="D5007" t="s">
        <v>44</v>
      </c>
      <c r="E5007" t="s">
        <v>5053</v>
      </c>
      <c r="F5007" t="s">
        <v>44</v>
      </c>
      <c r="G5007" t="s">
        <v>5053</v>
      </c>
      <c r="H5007" t="s">
        <v>44</v>
      </c>
    </row>
    <row r="5008" spans="1:8" x14ac:dyDescent="0.35">
      <c r="A5008" t="s">
        <v>5054</v>
      </c>
      <c r="B5008" t="s">
        <v>51</v>
      </c>
      <c r="C5008" t="s">
        <v>5054</v>
      </c>
      <c r="D5008" t="s">
        <v>51</v>
      </c>
      <c r="E5008" t="s">
        <v>5054</v>
      </c>
      <c r="F5008" t="s">
        <v>51</v>
      </c>
      <c r="G5008" t="s">
        <v>5054</v>
      </c>
      <c r="H5008" t="s">
        <v>51</v>
      </c>
    </row>
    <row r="5009" spans="1:8" x14ac:dyDescent="0.35">
      <c r="A5009" t="s">
        <v>5055</v>
      </c>
      <c r="B5009" t="s">
        <v>51</v>
      </c>
      <c r="C5009" t="s">
        <v>5055</v>
      </c>
      <c r="D5009" t="s">
        <v>51</v>
      </c>
      <c r="E5009" t="s">
        <v>5055</v>
      </c>
      <c r="F5009" t="s">
        <v>51</v>
      </c>
      <c r="G5009" t="s">
        <v>5055</v>
      </c>
      <c r="H5009" t="s">
        <v>51</v>
      </c>
    </row>
    <row r="5010" spans="1:8" x14ac:dyDescent="0.35">
      <c r="A5010" t="s">
        <v>5056</v>
      </c>
      <c r="B5010" t="s">
        <v>47</v>
      </c>
      <c r="C5010" t="s">
        <v>5056</v>
      </c>
      <c r="D5010" t="s">
        <v>47</v>
      </c>
      <c r="E5010" t="s">
        <v>5056</v>
      </c>
      <c r="F5010" t="s">
        <v>47</v>
      </c>
      <c r="G5010" t="s">
        <v>5056</v>
      </c>
      <c r="H5010" t="s">
        <v>47</v>
      </c>
    </row>
    <row r="5011" spans="1:8" x14ac:dyDescent="0.35">
      <c r="A5011" t="s">
        <v>5057</v>
      </c>
      <c r="B5011" t="s">
        <v>47</v>
      </c>
      <c r="C5011" t="s">
        <v>5057</v>
      </c>
      <c r="D5011" t="s">
        <v>47</v>
      </c>
      <c r="E5011" t="s">
        <v>5057</v>
      </c>
      <c r="F5011" t="s">
        <v>47</v>
      </c>
      <c r="G5011" t="s">
        <v>5057</v>
      </c>
      <c r="H5011" t="s">
        <v>47</v>
      </c>
    </row>
    <row r="5012" spans="1:8" x14ac:dyDescent="0.35">
      <c r="A5012" t="s">
        <v>5058</v>
      </c>
      <c r="B5012" t="s">
        <v>51</v>
      </c>
      <c r="C5012" t="s">
        <v>5058</v>
      </c>
      <c r="D5012" t="s">
        <v>51</v>
      </c>
      <c r="E5012" t="s">
        <v>5058</v>
      </c>
      <c r="F5012" t="s">
        <v>51</v>
      </c>
      <c r="G5012" t="s">
        <v>5058</v>
      </c>
      <c r="H5012" t="s">
        <v>51</v>
      </c>
    </row>
    <row r="5013" spans="1:8" x14ac:dyDescent="0.35">
      <c r="A5013" t="s">
        <v>5059</v>
      </c>
      <c r="B5013" t="s">
        <v>47</v>
      </c>
      <c r="C5013" t="s">
        <v>5059</v>
      </c>
      <c r="D5013" t="s">
        <v>47</v>
      </c>
      <c r="E5013" t="s">
        <v>5059</v>
      </c>
      <c r="F5013" t="s">
        <v>47</v>
      </c>
      <c r="G5013" t="s">
        <v>5059</v>
      </c>
      <c r="H5013" t="s">
        <v>47</v>
      </c>
    </row>
    <row r="5014" spans="1:8" x14ac:dyDescent="0.35">
      <c r="A5014" t="s">
        <v>5060</v>
      </c>
      <c r="B5014" t="s">
        <v>51</v>
      </c>
      <c r="C5014" t="s">
        <v>5060</v>
      </c>
      <c r="D5014" t="s">
        <v>51</v>
      </c>
      <c r="E5014" t="s">
        <v>5060</v>
      </c>
      <c r="F5014" t="s">
        <v>51</v>
      </c>
      <c r="G5014" t="s">
        <v>5060</v>
      </c>
      <c r="H5014" t="s">
        <v>51</v>
      </c>
    </row>
    <row r="5015" spans="1:8" x14ac:dyDescent="0.35">
      <c r="A5015" t="s">
        <v>5061</v>
      </c>
      <c r="B5015" t="s">
        <v>51</v>
      </c>
      <c r="C5015" t="s">
        <v>5061</v>
      </c>
      <c r="D5015" t="s">
        <v>51</v>
      </c>
      <c r="E5015" t="s">
        <v>5061</v>
      </c>
      <c r="F5015" t="s">
        <v>51</v>
      </c>
      <c r="G5015" t="s">
        <v>5061</v>
      </c>
      <c r="H5015" t="s">
        <v>51</v>
      </c>
    </row>
    <row r="5016" spans="1:8" x14ac:dyDescent="0.35">
      <c r="A5016" t="s">
        <v>5062</v>
      </c>
      <c r="B5016" t="s">
        <v>51</v>
      </c>
      <c r="C5016" t="s">
        <v>5062</v>
      </c>
      <c r="D5016" t="s">
        <v>51</v>
      </c>
      <c r="E5016" t="s">
        <v>5062</v>
      </c>
      <c r="F5016" t="s">
        <v>51</v>
      </c>
      <c r="G5016" t="s">
        <v>5062</v>
      </c>
      <c r="H5016" t="s">
        <v>51</v>
      </c>
    </row>
    <row r="5017" spans="1:8" x14ac:dyDescent="0.35">
      <c r="A5017" t="s">
        <v>5063</v>
      </c>
      <c r="B5017" t="s">
        <v>51</v>
      </c>
      <c r="C5017" t="s">
        <v>5063</v>
      </c>
      <c r="D5017" t="s">
        <v>51</v>
      </c>
      <c r="E5017" t="s">
        <v>5063</v>
      </c>
      <c r="F5017" t="s">
        <v>51</v>
      </c>
      <c r="G5017" t="s">
        <v>5063</v>
      </c>
      <c r="H5017" t="s">
        <v>51</v>
      </c>
    </row>
    <row r="5018" spans="1:8" x14ac:dyDescent="0.35">
      <c r="A5018" t="s">
        <v>5064</v>
      </c>
      <c r="B5018" t="s">
        <v>44</v>
      </c>
      <c r="C5018" t="s">
        <v>5064</v>
      </c>
      <c r="D5018" t="s">
        <v>44</v>
      </c>
      <c r="E5018" t="s">
        <v>5064</v>
      </c>
      <c r="F5018" t="s">
        <v>44</v>
      </c>
      <c r="G5018" t="s">
        <v>5064</v>
      </c>
      <c r="H5018" t="s">
        <v>44</v>
      </c>
    </row>
    <row r="5019" spans="1:8" x14ac:dyDescent="0.35">
      <c r="A5019" t="s">
        <v>5065</v>
      </c>
      <c r="B5019" t="s">
        <v>51</v>
      </c>
      <c r="C5019" t="s">
        <v>5065</v>
      </c>
      <c r="D5019" t="s">
        <v>51</v>
      </c>
      <c r="E5019" t="s">
        <v>5065</v>
      </c>
      <c r="F5019" t="s">
        <v>51</v>
      </c>
      <c r="G5019" t="s">
        <v>5065</v>
      </c>
      <c r="H5019" t="s">
        <v>51</v>
      </c>
    </row>
    <row r="5020" spans="1:8" x14ac:dyDescent="0.35">
      <c r="A5020" t="s">
        <v>5066</v>
      </c>
      <c r="B5020" t="s">
        <v>51</v>
      </c>
      <c r="C5020" t="s">
        <v>5066</v>
      </c>
      <c r="D5020" t="s">
        <v>51</v>
      </c>
      <c r="E5020" t="s">
        <v>5066</v>
      </c>
      <c r="F5020" t="s">
        <v>51</v>
      </c>
      <c r="G5020" t="s">
        <v>5066</v>
      </c>
      <c r="H5020" t="s">
        <v>51</v>
      </c>
    </row>
    <row r="5021" spans="1:8" x14ac:dyDescent="0.35">
      <c r="A5021" t="s">
        <v>5067</v>
      </c>
      <c r="B5021" t="s">
        <v>47</v>
      </c>
      <c r="C5021" t="s">
        <v>5067</v>
      </c>
      <c r="D5021" t="s">
        <v>47</v>
      </c>
      <c r="E5021" t="s">
        <v>5067</v>
      </c>
      <c r="F5021" t="s">
        <v>47</v>
      </c>
      <c r="G5021" t="s">
        <v>5067</v>
      </c>
      <c r="H5021" t="s">
        <v>47</v>
      </c>
    </row>
    <row r="5022" spans="1:8" x14ac:dyDescent="0.35">
      <c r="A5022" t="s">
        <v>5068</v>
      </c>
      <c r="B5022" t="s">
        <v>51</v>
      </c>
      <c r="C5022" t="s">
        <v>5068</v>
      </c>
      <c r="D5022" t="s">
        <v>51</v>
      </c>
      <c r="E5022" t="s">
        <v>5068</v>
      </c>
      <c r="F5022" t="s">
        <v>51</v>
      </c>
      <c r="G5022" t="s">
        <v>5068</v>
      </c>
      <c r="H5022" t="s">
        <v>51</v>
      </c>
    </row>
    <row r="5023" spans="1:8" x14ac:dyDescent="0.35">
      <c r="A5023" t="s">
        <v>5069</v>
      </c>
      <c r="B5023" t="s">
        <v>44</v>
      </c>
      <c r="C5023" t="s">
        <v>5069</v>
      </c>
      <c r="D5023" t="s">
        <v>44</v>
      </c>
      <c r="E5023" t="s">
        <v>5069</v>
      </c>
      <c r="F5023" t="s">
        <v>44</v>
      </c>
      <c r="G5023" t="s">
        <v>5069</v>
      </c>
      <c r="H5023" t="s">
        <v>44</v>
      </c>
    </row>
    <row r="5024" spans="1:8" x14ac:dyDescent="0.35">
      <c r="A5024" t="s">
        <v>5070</v>
      </c>
      <c r="B5024" t="s">
        <v>51</v>
      </c>
      <c r="C5024" t="s">
        <v>5070</v>
      </c>
      <c r="D5024" t="s">
        <v>51</v>
      </c>
      <c r="E5024" t="s">
        <v>5070</v>
      </c>
      <c r="F5024" t="s">
        <v>51</v>
      </c>
      <c r="G5024" t="s">
        <v>5070</v>
      </c>
      <c r="H5024" t="s">
        <v>51</v>
      </c>
    </row>
    <row r="5025" spans="1:8" x14ac:dyDescent="0.35">
      <c r="A5025" t="s">
        <v>5071</v>
      </c>
      <c r="B5025" t="s">
        <v>51</v>
      </c>
      <c r="C5025" t="s">
        <v>5071</v>
      </c>
      <c r="D5025" t="s">
        <v>51</v>
      </c>
      <c r="E5025" t="s">
        <v>5071</v>
      </c>
      <c r="F5025" t="s">
        <v>51</v>
      </c>
      <c r="G5025" t="s">
        <v>5071</v>
      </c>
      <c r="H5025" t="s">
        <v>51</v>
      </c>
    </row>
    <row r="5026" spans="1:8" x14ac:dyDescent="0.35">
      <c r="A5026" t="s">
        <v>5072</v>
      </c>
      <c r="B5026" t="s">
        <v>44</v>
      </c>
      <c r="C5026" t="s">
        <v>5072</v>
      </c>
      <c r="D5026" t="s">
        <v>44</v>
      </c>
      <c r="E5026" t="s">
        <v>5072</v>
      </c>
      <c r="F5026" t="s">
        <v>44</v>
      </c>
      <c r="G5026" t="s">
        <v>5072</v>
      </c>
      <c r="H5026" t="s">
        <v>44</v>
      </c>
    </row>
    <row r="5027" spans="1:8" x14ac:dyDescent="0.35">
      <c r="A5027" t="s">
        <v>5073</v>
      </c>
      <c r="B5027" t="s">
        <v>47</v>
      </c>
      <c r="C5027" t="s">
        <v>5073</v>
      </c>
      <c r="D5027" t="s">
        <v>47</v>
      </c>
      <c r="E5027" t="s">
        <v>5073</v>
      </c>
      <c r="F5027" t="s">
        <v>47</v>
      </c>
      <c r="G5027" t="s">
        <v>5073</v>
      </c>
      <c r="H5027" t="s">
        <v>47</v>
      </c>
    </row>
    <row r="5028" spans="1:8" x14ac:dyDescent="0.35">
      <c r="A5028" t="s">
        <v>5074</v>
      </c>
      <c r="B5028" t="s">
        <v>51</v>
      </c>
      <c r="C5028" t="s">
        <v>5074</v>
      </c>
      <c r="D5028" t="s">
        <v>51</v>
      </c>
      <c r="E5028" t="s">
        <v>5074</v>
      </c>
      <c r="F5028" t="s">
        <v>51</v>
      </c>
      <c r="G5028" t="s">
        <v>5074</v>
      </c>
      <c r="H5028" t="s">
        <v>51</v>
      </c>
    </row>
    <row r="5029" spans="1:8" x14ac:dyDescent="0.35">
      <c r="A5029" t="s">
        <v>5075</v>
      </c>
      <c r="B5029" t="s">
        <v>44</v>
      </c>
      <c r="C5029" t="s">
        <v>5075</v>
      </c>
      <c r="D5029" t="s">
        <v>44</v>
      </c>
      <c r="E5029" t="s">
        <v>5075</v>
      </c>
      <c r="F5029" t="s">
        <v>44</v>
      </c>
      <c r="G5029" t="s">
        <v>5075</v>
      </c>
      <c r="H5029" t="s">
        <v>44</v>
      </c>
    </row>
    <row r="5030" spans="1:8" x14ac:dyDescent="0.35">
      <c r="A5030" t="s">
        <v>5076</v>
      </c>
      <c r="B5030" t="s">
        <v>51</v>
      </c>
      <c r="C5030" t="s">
        <v>5076</v>
      </c>
      <c r="D5030" t="s">
        <v>51</v>
      </c>
      <c r="E5030" t="s">
        <v>5076</v>
      </c>
      <c r="F5030" t="s">
        <v>51</v>
      </c>
      <c r="G5030" t="s">
        <v>5076</v>
      </c>
      <c r="H5030" t="s">
        <v>51</v>
      </c>
    </row>
    <row r="5031" spans="1:8" x14ac:dyDescent="0.35">
      <c r="A5031" t="s">
        <v>5077</v>
      </c>
      <c r="B5031" t="s">
        <v>51</v>
      </c>
      <c r="C5031" t="s">
        <v>5077</v>
      </c>
      <c r="D5031" t="s">
        <v>51</v>
      </c>
      <c r="E5031" t="s">
        <v>5077</v>
      </c>
      <c r="F5031" t="s">
        <v>51</v>
      </c>
      <c r="G5031" t="s">
        <v>5077</v>
      </c>
      <c r="H5031" t="s">
        <v>51</v>
      </c>
    </row>
    <row r="5032" spans="1:8" x14ac:dyDescent="0.35">
      <c r="A5032" t="s">
        <v>5078</v>
      </c>
      <c r="B5032" t="s">
        <v>51</v>
      </c>
      <c r="C5032" t="s">
        <v>5078</v>
      </c>
      <c r="D5032" t="s">
        <v>51</v>
      </c>
      <c r="E5032" t="s">
        <v>5078</v>
      </c>
      <c r="F5032" t="s">
        <v>51</v>
      </c>
      <c r="G5032" t="s">
        <v>5078</v>
      </c>
      <c r="H5032" t="s">
        <v>51</v>
      </c>
    </row>
    <row r="5033" spans="1:8" x14ac:dyDescent="0.35">
      <c r="A5033" t="s">
        <v>5079</v>
      </c>
      <c r="B5033" t="s">
        <v>51</v>
      </c>
      <c r="C5033" t="s">
        <v>5079</v>
      </c>
      <c r="D5033" t="s">
        <v>51</v>
      </c>
      <c r="E5033" t="s">
        <v>5079</v>
      </c>
      <c r="F5033" t="s">
        <v>51</v>
      </c>
      <c r="G5033" t="s">
        <v>5079</v>
      </c>
      <c r="H5033" t="s">
        <v>51</v>
      </c>
    </row>
    <row r="5034" spans="1:8" x14ac:dyDescent="0.35">
      <c r="A5034" t="s">
        <v>5080</v>
      </c>
      <c r="B5034" t="s">
        <v>51</v>
      </c>
      <c r="C5034" t="s">
        <v>5080</v>
      </c>
      <c r="D5034" t="s">
        <v>51</v>
      </c>
      <c r="E5034" t="s">
        <v>5080</v>
      </c>
      <c r="F5034" t="s">
        <v>51</v>
      </c>
      <c r="G5034" t="s">
        <v>5080</v>
      </c>
      <c r="H5034" t="s">
        <v>51</v>
      </c>
    </row>
    <row r="5035" spans="1:8" x14ac:dyDescent="0.35">
      <c r="A5035" t="s">
        <v>5081</v>
      </c>
      <c r="B5035" t="s">
        <v>44</v>
      </c>
      <c r="C5035" t="s">
        <v>5081</v>
      </c>
      <c r="D5035" t="s">
        <v>44</v>
      </c>
      <c r="E5035" t="s">
        <v>5081</v>
      </c>
      <c r="F5035" t="s">
        <v>44</v>
      </c>
      <c r="G5035" t="s">
        <v>5081</v>
      </c>
      <c r="H5035" t="s">
        <v>44</v>
      </c>
    </row>
    <row r="5036" spans="1:8" x14ac:dyDescent="0.35">
      <c r="A5036" t="s">
        <v>5082</v>
      </c>
      <c r="B5036" t="s">
        <v>51</v>
      </c>
      <c r="C5036" t="s">
        <v>5082</v>
      </c>
      <c r="D5036" t="s">
        <v>51</v>
      </c>
      <c r="E5036" t="s">
        <v>5082</v>
      </c>
      <c r="F5036" t="s">
        <v>51</v>
      </c>
      <c r="G5036" t="s">
        <v>5082</v>
      </c>
      <c r="H5036" t="s">
        <v>51</v>
      </c>
    </row>
    <row r="5037" spans="1:8" x14ac:dyDescent="0.35">
      <c r="A5037" t="s">
        <v>5083</v>
      </c>
      <c r="B5037" t="s">
        <v>51</v>
      </c>
      <c r="C5037" t="s">
        <v>5083</v>
      </c>
      <c r="D5037" t="s">
        <v>51</v>
      </c>
      <c r="E5037" t="s">
        <v>5083</v>
      </c>
      <c r="F5037" t="s">
        <v>51</v>
      </c>
      <c r="G5037" t="s">
        <v>5083</v>
      </c>
      <c r="H5037" t="s">
        <v>51</v>
      </c>
    </row>
    <row r="5038" spans="1:8" x14ac:dyDescent="0.35">
      <c r="A5038" t="s">
        <v>5084</v>
      </c>
      <c r="B5038" t="s">
        <v>51</v>
      </c>
      <c r="C5038" t="s">
        <v>5084</v>
      </c>
      <c r="D5038" t="s">
        <v>51</v>
      </c>
      <c r="E5038" t="s">
        <v>5084</v>
      </c>
      <c r="F5038" t="s">
        <v>51</v>
      </c>
      <c r="G5038" t="s">
        <v>5084</v>
      </c>
      <c r="H5038" t="s">
        <v>51</v>
      </c>
    </row>
    <row r="5039" spans="1:8" x14ac:dyDescent="0.35">
      <c r="A5039" t="s">
        <v>5085</v>
      </c>
      <c r="B5039" t="s">
        <v>47</v>
      </c>
      <c r="C5039" t="s">
        <v>5085</v>
      </c>
      <c r="D5039" t="s">
        <v>47</v>
      </c>
      <c r="E5039" t="s">
        <v>5085</v>
      </c>
      <c r="F5039" t="s">
        <v>47</v>
      </c>
      <c r="G5039" t="s">
        <v>5085</v>
      </c>
      <c r="H5039" t="s">
        <v>47</v>
      </c>
    </row>
    <row r="5040" spans="1:8" x14ac:dyDescent="0.35">
      <c r="A5040" t="s">
        <v>5086</v>
      </c>
      <c r="B5040" t="s">
        <v>51</v>
      </c>
      <c r="C5040" t="s">
        <v>5086</v>
      </c>
      <c r="D5040" t="s">
        <v>51</v>
      </c>
      <c r="E5040" t="s">
        <v>5086</v>
      </c>
      <c r="F5040" t="s">
        <v>51</v>
      </c>
      <c r="G5040" t="s">
        <v>5086</v>
      </c>
      <c r="H5040" t="s">
        <v>51</v>
      </c>
    </row>
    <row r="5041" spans="1:8" x14ac:dyDescent="0.35">
      <c r="A5041" t="s">
        <v>5087</v>
      </c>
      <c r="B5041" t="s">
        <v>51</v>
      </c>
      <c r="C5041" t="s">
        <v>5087</v>
      </c>
      <c r="D5041" t="s">
        <v>51</v>
      </c>
      <c r="E5041" t="s">
        <v>5087</v>
      </c>
      <c r="F5041" t="s">
        <v>51</v>
      </c>
      <c r="G5041" t="s">
        <v>5087</v>
      </c>
      <c r="H5041" t="s">
        <v>51</v>
      </c>
    </row>
    <row r="5042" spans="1:8" x14ac:dyDescent="0.35">
      <c r="A5042" t="s">
        <v>5088</v>
      </c>
      <c r="B5042" t="s">
        <v>57</v>
      </c>
      <c r="C5042" t="s">
        <v>5088</v>
      </c>
      <c r="D5042" t="s">
        <v>57</v>
      </c>
      <c r="E5042" t="s">
        <v>5088</v>
      </c>
      <c r="F5042" t="s">
        <v>57</v>
      </c>
      <c r="G5042" t="s">
        <v>5088</v>
      </c>
      <c r="H5042" t="s">
        <v>57</v>
      </c>
    </row>
    <row r="5043" spans="1:8" x14ac:dyDescent="0.35">
      <c r="A5043" t="s">
        <v>5089</v>
      </c>
      <c r="B5043" t="s">
        <v>51</v>
      </c>
      <c r="C5043" t="s">
        <v>5089</v>
      </c>
      <c r="D5043" t="s">
        <v>51</v>
      </c>
      <c r="E5043" t="s">
        <v>5089</v>
      </c>
      <c r="F5043" t="s">
        <v>51</v>
      </c>
      <c r="G5043" t="s">
        <v>5089</v>
      </c>
      <c r="H5043" t="s">
        <v>51</v>
      </c>
    </row>
    <row r="5044" spans="1:8" x14ac:dyDescent="0.35">
      <c r="A5044" t="s">
        <v>5090</v>
      </c>
      <c r="B5044" t="s">
        <v>47</v>
      </c>
      <c r="C5044" t="s">
        <v>5090</v>
      </c>
      <c r="D5044" t="s">
        <v>47</v>
      </c>
      <c r="E5044" t="s">
        <v>5090</v>
      </c>
      <c r="F5044" t="s">
        <v>47</v>
      </c>
      <c r="G5044" t="s">
        <v>5090</v>
      </c>
      <c r="H5044" t="s">
        <v>47</v>
      </c>
    </row>
    <row r="5045" spans="1:8" x14ac:dyDescent="0.35">
      <c r="A5045" t="s">
        <v>5091</v>
      </c>
      <c r="B5045" t="s">
        <v>47</v>
      </c>
      <c r="C5045" t="s">
        <v>5091</v>
      </c>
      <c r="D5045" t="s">
        <v>47</v>
      </c>
      <c r="E5045" t="s">
        <v>5091</v>
      </c>
      <c r="F5045" t="s">
        <v>47</v>
      </c>
      <c r="G5045" t="s">
        <v>5091</v>
      </c>
      <c r="H5045" t="s">
        <v>47</v>
      </c>
    </row>
    <row r="5046" spans="1:8" x14ac:dyDescent="0.35">
      <c r="A5046" t="s">
        <v>5092</v>
      </c>
      <c r="B5046" t="s">
        <v>44</v>
      </c>
      <c r="C5046" t="s">
        <v>5092</v>
      </c>
      <c r="D5046" t="s">
        <v>44</v>
      </c>
      <c r="E5046" t="s">
        <v>5092</v>
      </c>
      <c r="F5046" t="s">
        <v>44</v>
      </c>
      <c r="G5046" t="s">
        <v>5092</v>
      </c>
      <c r="H5046" t="s">
        <v>44</v>
      </c>
    </row>
    <row r="5047" spans="1:8" x14ac:dyDescent="0.35">
      <c r="A5047" t="s">
        <v>5093</v>
      </c>
      <c r="B5047" t="s">
        <v>51</v>
      </c>
      <c r="C5047" t="s">
        <v>5093</v>
      </c>
      <c r="D5047" t="s">
        <v>51</v>
      </c>
      <c r="E5047" t="s">
        <v>5093</v>
      </c>
      <c r="F5047" t="s">
        <v>51</v>
      </c>
      <c r="G5047" t="s">
        <v>5093</v>
      </c>
      <c r="H5047" t="s">
        <v>51</v>
      </c>
    </row>
    <row r="5048" spans="1:8" x14ac:dyDescent="0.35">
      <c r="A5048" t="s">
        <v>5094</v>
      </c>
      <c r="B5048" t="s">
        <v>44</v>
      </c>
      <c r="C5048" t="s">
        <v>5094</v>
      </c>
      <c r="D5048" t="s">
        <v>44</v>
      </c>
      <c r="E5048" t="s">
        <v>5094</v>
      </c>
      <c r="F5048" t="s">
        <v>44</v>
      </c>
      <c r="G5048" t="s">
        <v>5094</v>
      </c>
      <c r="H5048" t="s">
        <v>44</v>
      </c>
    </row>
    <row r="5049" spans="1:8" x14ac:dyDescent="0.35">
      <c r="A5049" t="s">
        <v>5095</v>
      </c>
      <c r="B5049" t="s">
        <v>51</v>
      </c>
      <c r="C5049" t="s">
        <v>5095</v>
      </c>
      <c r="D5049" t="s">
        <v>51</v>
      </c>
      <c r="E5049" t="s">
        <v>5095</v>
      </c>
      <c r="F5049" t="s">
        <v>51</v>
      </c>
      <c r="G5049" t="s">
        <v>5095</v>
      </c>
      <c r="H5049" t="s">
        <v>51</v>
      </c>
    </row>
    <row r="5050" spans="1:8" x14ac:dyDescent="0.35">
      <c r="A5050" t="s">
        <v>5096</v>
      </c>
      <c r="B5050" t="s">
        <v>51</v>
      </c>
      <c r="C5050" t="s">
        <v>5096</v>
      </c>
      <c r="D5050" t="s">
        <v>51</v>
      </c>
      <c r="E5050" t="s">
        <v>5096</v>
      </c>
      <c r="F5050" t="s">
        <v>51</v>
      </c>
      <c r="G5050" t="s">
        <v>5096</v>
      </c>
      <c r="H5050" t="s">
        <v>51</v>
      </c>
    </row>
    <row r="5051" spans="1:8" x14ac:dyDescent="0.35">
      <c r="A5051" t="s">
        <v>5097</v>
      </c>
      <c r="B5051" t="s">
        <v>51</v>
      </c>
      <c r="C5051" t="s">
        <v>5097</v>
      </c>
      <c r="D5051" t="s">
        <v>51</v>
      </c>
      <c r="E5051" t="s">
        <v>5097</v>
      </c>
      <c r="F5051" t="s">
        <v>51</v>
      </c>
      <c r="G5051" t="s">
        <v>5097</v>
      </c>
      <c r="H5051" t="s">
        <v>51</v>
      </c>
    </row>
    <row r="5052" spans="1:8" x14ac:dyDescent="0.35">
      <c r="A5052" t="s">
        <v>5098</v>
      </c>
      <c r="B5052" t="s">
        <v>44</v>
      </c>
      <c r="C5052" t="s">
        <v>5098</v>
      </c>
      <c r="D5052" t="s">
        <v>44</v>
      </c>
      <c r="E5052" t="s">
        <v>5098</v>
      </c>
      <c r="F5052" t="s">
        <v>44</v>
      </c>
      <c r="G5052" t="s">
        <v>5098</v>
      </c>
      <c r="H5052" t="s">
        <v>44</v>
      </c>
    </row>
    <row r="5053" spans="1:8" x14ac:dyDescent="0.35">
      <c r="A5053" t="s">
        <v>5099</v>
      </c>
      <c r="B5053" t="s">
        <v>51</v>
      </c>
      <c r="C5053" t="s">
        <v>5099</v>
      </c>
      <c r="D5053" t="s">
        <v>51</v>
      </c>
      <c r="E5053" t="s">
        <v>5099</v>
      </c>
      <c r="F5053" t="s">
        <v>51</v>
      </c>
      <c r="G5053" t="s">
        <v>5099</v>
      </c>
      <c r="H5053" t="s">
        <v>51</v>
      </c>
    </row>
    <row r="5054" spans="1:8" x14ac:dyDescent="0.35">
      <c r="A5054" t="s">
        <v>5100</v>
      </c>
      <c r="B5054" t="s">
        <v>44</v>
      </c>
      <c r="C5054" t="s">
        <v>5100</v>
      </c>
      <c r="D5054" t="s">
        <v>44</v>
      </c>
      <c r="E5054" t="s">
        <v>5100</v>
      </c>
      <c r="F5054" t="s">
        <v>44</v>
      </c>
      <c r="G5054" t="s">
        <v>5100</v>
      </c>
      <c r="H5054" t="s">
        <v>44</v>
      </c>
    </row>
    <row r="5055" spans="1:8" x14ac:dyDescent="0.35">
      <c r="A5055" t="s">
        <v>5101</v>
      </c>
      <c r="B5055" t="s">
        <v>44</v>
      </c>
      <c r="C5055" t="s">
        <v>5101</v>
      </c>
      <c r="D5055" t="s">
        <v>44</v>
      </c>
      <c r="E5055" t="s">
        <v>5101</v>
      </c>
      <c r="F5055" t="s">
        <v>44</v>
      </c>
      <c r="G5055" t="s">
        <v>5101</v>
      </c>
      <c r="H5055" t="s">
        <v>44</v>
      </c>
    </row>
    <row r="5056" spans="1:8" x14ac:dyDescent="0.35">
      <c r="A5056" t="s">
        <v>5102</v>
      </c>
      <c r="B5056" t="s">
        <v>51</v>
      </c>
      <c r="C5056" t="s">
        <v>5102</v>
      </c>
      <c r="D5056" t="s">
        <v>51</v>
      </c>
      <c r="E5056" t="s">
        <v>5102</v>
      </c>
      <c r="F5056" t="s">
        <v>51</v>
      </c>
      <c r="G5056" t="s">
        <v>5102</v>
      </c>
      <c r="H5056" t="s">
        <v>51</v>
      </c>
    </row>
    <row r="5057" spans="1:8" x14ac:dyDescent="0.35">
      <c r="A5057" t="s">
        <v>5103</v>
      </c>
      <c r="B5057" t="s">
        <v>51</v>
      </c>
      <c r="C5057" t="s">
        <v>5103</v>
      </c>
      <c r="D5057" t="s">
        <v>51</v>
      </c>
      <c r="E5057" t="s">
        <v>5103</v>
      </c>
      <c r="F5057" t="s">
        <v>51</v>
      </c>
      <c r="G5057" t="s">
        <v>5103</v>
      </c>
      <c r="H5057" t="s">
        <v>51</v>
      </c>
    </row>
    <row r="5058" spans="1:8" x14ac:dyDescent="0.35">
      <c r="A5058" t="s">
        <v>5104</v>
      </c>
      <c r="B5058" t="s">
        <v>51</v>
      </c>
      <c r="C5058" t="s">
        <v>5104</v>
      </c>
      <c r="D5058" t="s">
        <v>51</v>
      </c>
      <c r="E5058" t="s">
        <v>5104</v>
      </c>
      <c r="F5058" t="s">
        <v>51</v>
      </c>
      <c r="G5058" t="s">
        <v>5104</v>
      </c>
      <c r="H5058" t="s">
        <v>51</v>
      </c>
    </row>
    <row r="5059" spans="1:8" x14ac:dyDescent="0.35">
      <c r="A5059" t="s">
        <v>5105</v>
      </c>
      <c r="B5059" t="s">
        <v>47</v>
      </c>
      <c r="C5059" t="s">
        <v>5105</v>
      </c>
      <c r="D5059" t="s">
        <v>47</v>
      </c>
      <c r="E5059" t="s">
        <v>5105</v>
      </c>
      <c r="F5059" t="s">
        <v>47</v>
      </c>
      <c r="G5059" t="s">
        <v>5105</v>
      </c>
      <c r="H5059" t="s">
        <v>47</v>
      </c>
    </row>
    <row r="5060" spans="1:8" x14ac:dyDescent="0.35">
      <c r="A5060" t="s">
        <v>5106</v>
      </c>
      <c r="B5060" t="s">
        <v>51</v>
      </c>
      <c r="C5060" t="s">
        <v>5106</v>
      </c>
      <c r="D5060" t="s">
        <v>51</v>
      </c>
      <c r="E5060" t="s">
        <v>5106</v>
      </c>
      <c r="F5060" t="s">
        <v>51</v>
      </c>
      <c r="G5060" t="s">
        <v>5106</v>
      </c>
      <c r="H5060" t="s">
        <v>51</v>
      </c>
    </row>
    <row r="5061" spans="1:8" x14ac:dyDescent="0.35">
      <c r="A5061" t="s">
        <v>5107</v>
      </c>
      <c r="B5061" t="s">
        <v>44</v>
      </c>
      <c r="C5061" t="s">
        <v>5107</v>
      </c>
      <c r="D5061" t="s">
        <v>44</v>
      </c>
      <c r="E5061" t="s">
        <v>5107</v>
      </c>
      <c r="F5061" t="s">
        <v>44</v>
      </c>
      <c r="G5061" t="s">
        <v>5107</v>
      </c>
      <c r="H5061" t="s">
        <v>44</v>
      </c>
    </row>
    <row r="5062" spans="1:8" x14ac:dyDescent="0.35">
      <c r="A5062" t="s">
        <v>5108</v>
      </c>
      <c r="B5062" t="s">
        <v>51</v>
      </c>
      <c r="C5062" t="s">
        <v>5108</v>
      </c>
      <c r="D5062" t="s">
        <v>51</v>
      </c>
      <c r="E5062" t="s">
        <v>5108</v>
      </c>
      <c r="F5062" t="s">
        <v>51</v>
      </c>
      <c r="G5062" t="s">
        <v>5108</v>
      </c>
      <c r="H5062" t="s">
        <v>51</v>
      </c>
    </row>
    <row r="5063" spans="1:8" x14ac:dyDescent="0.35">
      <c r="A5063" t="s">
        <v>5109</v>
      </c>
      <c r="B5063" t="s">
        <v>51</v>
      </c>
      <c r="C5063" t="s">
        <v>5109</v>
      </c>
      <c r="D5063" t="s">
        <v>51</v>
      </c>
      <c r="E5063" t="s">
        <v>5109</v>
      </c>
      <c r="F5063" t="s">
        <v>51</v>
      </c>
      <c r="G5063" t="s">
        <v>5109</v>
      </c>
      <c r="H5063" t="s">
        <v>51</v>
      </c>
    </row>
    <row r="5064" spans="1:8" x14ac:dyDescent="0.35">
      <c r="A5064" t="s">
        <v>5110</v>
      </c>
      <c r="B5064" t="s">
        <v>47</v>
      </c>
      <c r="C5064" t="s">
        <v>5110</v>
      </c>
      <c r="D5064" t="s">
        <v>47</v>
      </c>
      <c r="E5064" t="s">
        <v>5110</v>
      </c>
      <c r="F5064" t="s">
        <v>47</v>
      </c>
      <c r="G5064" t="s">
        <v>5110</v>
      </c>
      <c r="H5064" t="s">
        <v>47</v>
      </c>
    </row>
    <row r="5065" spans="1:8" x14ac:dyDescent="0.35">
      <c r="A5065" t="s">
        <v>5111</v>
      </c>
      <c r="B5065" t="s">
        <v>47</v>
      </c>
      <c r="C5065" t="s">
        <v>5111</v>
      </c>
      <c r="D5065" t="s">
        <v>47</v>
      </c>
      <c r="E5065" t="s">
        <v>5111</v>
      </c>
      <c r="F5065" t="s">
        <v>47</v>
      </c>
      <c r="G5065" t="s">
        <v>5111</v>
      </c>
      <c r="H5065" t="s">
        <v>47</v>
      </c>
    </row>
    <row r="5066" spans="1:8" x14ac:dyDescent="0.35">
      <c r="A5066" t="s">
        <v>5112</v>
      </c>
      <c r="B5066" t="s">
        <v>51</v>
      </c>
      <c r="C5066" t="s">
        <v>5112</v>
      </c>
      <c r="D5066" t="s">
        <v>51</v>
      </c>
      <c r="E5066" t="s">
        <v>5112</v>
      </c>
      <c r="F5066" t="s">
        <v>51</v>
      </c>
      <c r="G5066" t="s">
        <v>5112</v>
      </c>
      <c r="H5066" t="s">
        <v>51</v>
      </c>
    </row>
    <row r="5067" spans="1:8" x14ac:dyDescent="0.35">
      <c r="A5067" t="s">
        <v>5113</v>
      </c>
      <c r="B5067" t="s">
        <v>44</v>
      </c>
      <c r="C5067" t="s">
        <v>5113</v>
      </c>
      <c r="D5067" t="s">
        <v>44</v>
      </c>
      <c r="E5067" t="s">
        <v>5113</v>
      </c>
      <c r="F5067" t="s">
        <v>44</v>
      </c>
      <c r="G5067" t="s">
        <v>5113</v>
      </c>
      <c r="H5067" t="s">
        <v>44</v>
      </c>
    </row>
    <row r="5068" spans="1:8" x14ac:dyDescent="0.35">
      <c r="A5068" t="s">
        <v>5114</v>
      </c>
      <c r="B5068" t="s">
        <v>51</v>
      </c>
      <c r="C5068" t="s">
        <v>5114</v>
      </c>
      <c r="D5068" t="s">
        <v>51</v>
      </c>
      <c r="E5068" t="s">
        <v>5114</v>
      </c>
      <c r="F5068" t="s">
        <v>51</v>
      </c>
      <c r="G5068" t="s">
        <v>5114</v>
      </c>
      <c r="H5068" t="s">
        <v>51</v>
      </c>
    </row>
    <row r="5069" spans="1:8" x14ac:dyDescent="0.35">
      <c r="A5069" t="s">
        <v>5115</v>
      </c>
      <c r="B5069" t="s">
        <v>47</v>
      </c>
      <c r="C5069" t="s">
        <v>5115</v>
      </c>
      <c r="D5069" t="s">
        <v>47</v>
      </c>
      <c r="E5069" t="s">
        <v>5115</v>
      </c>
      <c r="F5069" t="s">
        <v>47</v>
      </c>
      <c r="G5069" t="s">
        <v>5115</v>
      </c>
      <c r="H5069" t="s">
        <v>47</v>
      </c>
    </row>
    <row r="5070" spans="1:8" x14ac:dyDescent="0.35">
      <c r="A5070" t="s">
        <v>5116</v>
      </c>
      <c r="B5070" t="s">
        <v>47</v>
      </c>
      <c r="C5070" t="s">
        <v>5116</v>
      </c>
      <c r="D5070" t="s">
        <v>47</v>
      </c>
      <c r="E5070" t="s">
        <v>5116</v>
      </c>
      <c r="F5070" t="s">
        <v>47</v>
      </c>
      <c r="G5070" t="s">
        <v>5116</v>
      </c>
      <c r="H5070" t="s">
        <v>47</v>
      </c>
    </row>
    <row r="5071" spans="1:8" x14ac:dyDescent="0.35">
      <c r="A5071" t="s">
        <v>5117</v>
      </c>
      <c r="B5071" t="s">
        <v>51</v>
      </c>
      <c r="C5071" t="s">
        <v>5117</v>
      </c>
      <c r="D5071" t="s">
        <v>51</v>
      </c>
      <c r="E5071" t="s">
        <v>5117</v>
      </c>
      <c r="F5071" t="s">
        <v>51</v>
      </c>
      <c r="G5071" t="s">
        <v>5117</v>
      </c>
      <c r="H5071" t="s">
        <v>51</v>
      </c>
    </row>
    <row r="5072" spans="1:8" x14ac:dyDescent="0.35">
      <c r="A5072" t="s">
        <v>5118</v>
      </c>
      <c r="B5072" t="s">
        <v>44</v>
      </c>
      <c r="C5072" t="s">
        <v>5118</v>
      </c>
      <c r="D5072" t="s">
        <v>44</v>
      </c>
      <c r="E5072" t="s">
        <v>5118</v>
      </c>
      <c r="F5072" t="s">
        <v>44</v>
      </c>
      <c r="G5072" t="s">
        <v>5118</v>
      </c>
      <c r="H5072" t="s">
        <v>44</v>
      </c>
    </row>
    <row r="5073" spans="1:8" x14ac:dyDescent="0.35">
      <c r="A5073" t="s">
        <v>5119</v>
      </c>
      <c r="B5073" t="s">
        <v>47</v>
      </c>
      <c r="C5073" t="s">
        <v>5119</v>
      </c>
      <c r="D5073" t="s">
        <v>47</v>
      </c>
      <c r="E5073" t="s">
        <v>5119</v>
      </c>
      <c r="F5073" t="s">
        <v>47</v>
      </c>
      <c r="G5073" t="s">
        <v>5119</v>
      </c>
      <c r="H5073" t="s">
        <v>47</v>
      </c>
    </row>
    <row r="5074" spans="1:8" x14ac:dyDescent="0.35">
      <c r="A5074" t="s">
        <v>5120</v>
      </c>
      <c r="B5074" t="s">
        <v>47</v>
      </c>
      <c r="C5074" t="s">
        <v>5120</v>
      </c>
      <c r="D5074" t="s">
        <v>47</v>
      </c>
      <c r="E5074" t="s">
        <v>5120</v>
      </c>
      <c r="F5074" t="s">
        <v>47</v>
      </c>
      <c r="G5074" t="s">
        <v>5120</v>
      </c>
      <c r="H5074" t="s">
        <v>47</v>
      </c>
    </row>
    <row r="5075" spans="1:8" x14ac:dyDescent="0.35">
      <c r="A5075" t="s">
        <v>5121</v>
      </c>
      <c r="B5075" t="s">
        <v>51</v>
      </c>
      <c r="C5075" t="s">
        <v>5121</v>
      </c>
      <c r="D5075" t="s">
        <v>51</v>
      </c>
      <c r="E5075" t="s">
        <v>5121</v>
      </c>
      <c r="F5075" t="s">
        <v>51</v>
      </c>
      <c r="G5075" t="s">
        <v>5121</v>
      </c>
      <c r="H5075" t="s">
        <v>51</v>
      </c>
    </row>
    <row r="5076" spans="1:8" x14ac:dyDescent="0.35">
      <c r="A5076" t="s">
        <v>5122</v>
      </c>
      <c r="B5076" t="s">
        <v>51</v>
      </c>
      <c r="C5076" t="s">
        <v>5122</v>
      </c>
      <c r="D5076" t="s">
        <v>51</v>
      </c>
      <c r="E5076" t="s">
        <v>5122</v>
      </c>
      <c r="F5076" t="s">
        <v>51</v>
      </c>
      <c r="G5076" t="s">
        <v>5122</v>
      </c>
      <c r="H5076" t="s">
        <v>51</v>
      </c>
    </row>
    <row r="5077" spans="1:8" x14ac:dyDescent="0.35">
      <c r="A5077" t="s">
        <v>5123</v>
      </c>
      <c r="B5077" t="s">
        <v>51</v>
      </c>
      <c r="C5077" t="s">
        <v>5123</v>
      </c>
      <c r="D5077" t="s">
        <v>51</v>
      </c>
      <c r="E5077" t="s">
        <v>5123</v>
      </c>
      <c r="F5077" t="s">
        <v>51</v>
      </c>
      <c r="G5077" t="s">
        <v>5123</v>
      </c>
      <c r="H5077" t="s">
        <v>51</v>
      </c>
    </row>
    <row r="5078" spans="1:8" x14ac:dyDescent="0.35">
      <c r="A5078" t="s">
        <v>5124</v>
      </c>
      <c r="B5078" t="s">
        <v>44</v>
      </c>
      <c r="C5078" t="s">
        <v>5124</v>
      </c>
      <c r="D5078" t="s">
        <v>44</v>
      </c>
      <c r="E5078" t="s">
        <v>5124</v>
      </c>
      <c r="F5078" t="s">
        <v>44</v>
      </c>
      <c r="G5078" t="s">
        <v>5124</v>
      </c>
      <c r="H5078" t="s">
        <v>44</v>
      </c>
    </row>
    <row r="5079" spans="1:8" x14ac:dyDescent="0.35">
      <c r="A5079" t="s">
        <v>5125</v>
      </c>
      <c r="B5079" t="s">
        <v>47</v>
      </c>
      <c r="C5079" t="s">
        <v>5125</v>
      </c>
      <c r="D5079" t="s">
        <v>47</v>
      </c>
      <c r="E5079" t="s">
        <v>5125</v>
      </c>
      <c r="F5079" t="s">
        <v>47</v>
      </c>
      <c r="G5079" t="s">
        <v>5125</v>
      </c>
      <c r="H5079" t="s">
        <v>47</v>
      </c>
    </row>
    <row r="5080" spans="1:8" x14ac:dyDescent="0.35">
      <c r="A5080" t="s">
        <v>5126</v>
      </c>
      <c r="B5080" t="s">
        <v>47</v>
      </c>
      <c r="C5080" t="s">
        <v>5126</v>
      </c>
      <c r="D5080" t="s">
        <v>47</v>
      </c>
      <c r="E5080" t="s">
        <v>5126</v>
      </c>
      <c r="F5080" t="s">
        <v>47</v>
      </c>
      <c r="G5080" t="s">
        <v>5126</v>
      </c>
      <c r="H5080" t="s">
        <v>47</v>
      </c>
    </row>
    <row r="5081" spans="1:8" x14ac:dyDescent="0.35">
      <c r="A5081" t="s">
        <v>5127</v>
      </c>
      <c r="B5081" t="s">
        <v>51</v>
      </c>
      <c r="C5081" t="s">
        <v>5127</v>
      </c>
      <c r="D5081" t="s">
        <v>51</v>
      </c>
      <c r="E5081" t="s">
        <v>5127</v>
      </c>
      <c r="F5081" t="s">
        <v>51</v>
      </c>
      <c r="G5081" t="s">
        <v>5127</v>
      </c>
      <c r="H5081" t="s">
        <v>51</v>
      </c>
    </row>
    <row r="5082" spans="1:8" x14ac:dyDescent="0.35">
      <c r="A5082" t="s">
        <v>5128</v>
      </c>
      <c r="B5082" t="s">
        <v>51</v>
      </c>
      <c r="C5082" t="s">
        <v>5128</v>
      </c>
      <c r="D5082" t="s">
        <v>51</v>
      </c>
      <c r="E5082" t="s">
        <v>5128</v>
      </c>
      <c r="F5082" t="s">
        <v>51</v>
      </c>
      <c r="G5082" t="s">
        <v>5128</v>
      </c>
      <c r="H5082" t="s">
        <v>51</v>
      </c>
    </row>
    <row r="5083" spans="1:8" x14ac:dyDescent="0.35">
      <c r="A5083" t="s">
        <v>5129</v>
      </c>
      <c r="B5083" t="s">
        <v>51</v>
      </c>
      <c r="C5083" t="s">
        <v>5129</v>
      </c>
      <c r="D5083" t="s">
        <v>51</v>
      </c>
      <c r="E5083" t="s">
        <v>5129</v>
      </c>
      <c r="F5083" t="s">
        <v>51</v>
      </c>
      <c r="G5083" t="s">
        <v>5129</v>
      </c>
      <c r="H5083" t="s">
        <v>51</v>
      </c>
    </row>
    <row r="5084" spans="1:8" x14ac:dyDescent="0.35">
      <c r="A5084" t="s">
        <v>5130</v>
      </c>
      <c r="B5084" t="s">
        <v>53</v>
      </c>
      <c r="C5084" t="s">
        <v>5130</v>
      </c>
      <c r="D5084" t="s">
        <v>53</v>
      </c>
      <c r="E5084" t="s">
        <v>5130</v>
      </c>
      <c r="F5084" t="s">
        <v>53</v>
      </c>
      <c r="G5084" t="s">
        <v>5130</v>
      </c>
      <c r="H5084" t="s">
        <v>53</v>
      </c>
    </row>
    <row r="5085" spans="1:8" x14ac:dyDescent="0.35">
      <c r="A5085" t="s">
        <v>5131</v>
      </c>
      <c r="B5085" t="s">
        <v>47</v>
      </c>
      <c r="C5085" t="s">
        <v>5131</v>
      </c>
      <c r="D5085" t="s">
        <v>47</v>
      </c>
      <c r="E5085" t="s">
        <v>5131</v>
      </c>
      <c r="F5085" t="s">
        <v>47</v>
      </c>
      <c r="G5085" t="s">
        <v>5131</v>
      </c>
      <c r="H5085" t="s">
        <v>47</v>
      </c>
    </row>
    <row r="5086" spans="1:8" x14ac:dyDescent="0.35">
      <c r="A5086" t="s">
        <v>5132</v>
      </c>
      <c r="B5086" t="s">
        <v>47</v>
      </c>
      <c r="C5086" t="s">
        <v>5132</v>
      </c>
      <c r="D5086" t="s">
        <v>47</v>
      </c>
      <c r="E5086" t="s">
        <v>5132</v>
      </c>
      <c r="F5086" t="s">
        <v>47</v>
      </c>
      <c r="G5086" t="s">
        <v>5132</v>
      </c>
      <c r="H5086" t="s">
        <v>47</v>
      </c>
    </row>
    <row r="5087" spans="1:8" x14ac:dyDescent="0.35">
      <c r="A5087" t="s">
        <v>5133</v>
      </c>
      <c r="B5087" t="s">
        <v>51</v>
      </c>
      <c r="C5087" t="s">
        <v>5133</v>
      </c>
      <c r="D5087" t="s">
        <v>51</v>
      </c>
      <c r="E5087" t="s">
        <v>5133</v>
      </c>
      <c r="F5087" t="s">
        <v>51</v>
      </c>
      <c r="G5087" t="s">
        <v>5133</v>
      </c>
      <c r="H5087" t="s">
        <v>51</v>
      </c>
    </row>
    <row r="5088" spans="1:8" x14ac:dyDescent="0.35">
      <c r="A5088" t="s">
        <v>5134</v>
      </c>
      <c r="B5088" t="s">
        <v>44</v>
      </c>
      <c r="C5088" t="s">
        <v>5134</v>
      </c>
      <c r="D5088" t="s">
        <v>44</v>
      </c>
      <c r="E5088" t="s">
        <v>5134</v>
      </c>
      <c r="F5088" t="s">
        <v>44</v>
      </c>
      <c r="G5088" t="s">
        <v>5134</v>
      </c>
      <c r="H5088" t="s">
        <v>44</v>
      </c>
    </row>
    <row r="5089" spans="1:8" x14ac:dyDescent="0.35">
      <c r="A5089" t="s">
        <v>5135</v>
      </c>
      <c r="B5089" t="s">
        <v>51</v>
      </c>
      <c r="C5089" t="s">
        <v>5135</v>
      </c>
      <c r="D5089" t="s">
        <v>51</v>
      </c>
      <c r="E5089" t="s">
        <v>5135</v>
      </c>
      <c r="F5089" t="s">
        <v>51</v>
      </c>
      <c r="G5089" t="s">
        <v>5135</v>
      </c>
      <c r="H5089" t="s">
        <v>51</v>
      </c>
    </row>
    <row r="5090" spans="1:8" x14ac:dyDescent="0.35">
      <c r="A5090" t="s">
        <v>5136</v>
      </c>
      <c r="B5090" t="s">
        <v>51</v>
      </c>
      <c r="C5090" t="s">
        <v>5136</v>
      </c>
      <c r="D5090" t="s">
        <v>51</v>
      </c>
      <c r="E5090" t="s">
        <v>5136</v>
      </c>
      <c r="F5090" t="s">
        <v>51</v>
      </c>
      <c r="G5090" t="s">
        <v>5136</v>
      </c>
      <c r="H5090" t="s">
        <v>51</v>
      </c>
    </row>
    <row r="5091" spans="1:8" x14ac:dyDescent="0.35">
      <c r="A5091" t="s">
        <v>5137</v>
      </c>
      <c r="B5091" t="s">
        <v>44</v>
      </c>
      <c r="C5091" t="s">
        <v>5137</v>
      </c>
      <c r="D5091" t="s">
        <v>44</v>
      </c>
      <c r="E5091" t="s">
        <v>5137</v>
      </c>
      <c r="F5091" t="s">
        <v>44</v>
      </c>
      <c r="G5091" t="s">
        <v>5137</v>
      </c>
      <c r="H5091" t="s">
        <v>44</v>
      </c>
    </row>
    <row r="5092" spans="1:8" x14ac:dyDescent="0.35">
      <c r="A5092" t="s">
        <v>5138</v>
      </c>
      <c r="B5092" t="s">
        <v>51</v>
      </c>
      <c r="C5092" t="s">
        <v>5138</v>
      </c>
      <c r="D5092" t="s">
        <v>51</v>
      </c>
      <c r="E5092" t="s">
        <v>5138</v>
      </c>
      <c r="F5092" t="s">
        <v>51</v>
      </c>
      <c r="G5092" t="s">
        <v>5138</v>
      </c>
      <c r="H5092" t="s">
        <v>51</v>
      </c>
    </row>
    <row r="5093" spans="1:8" x14ac:dyDescent="0.35">
      <c r="A5093" t="s">
        <v>5139</v>
      </c>
      <c r="B5093" t="s">
        <v>51</v>
      </c>
      <c r="C5093" t="s">
        <v>5139</v>
      </c>
      <c r="D5093" t="s">
        <v>51</v>
      </c>
      <c r="E5093" t="s">
        <v>5139</v>
      </c>
      <c r="F5093" t="s">
        <v>51</v>
      </c>
      <c r="G5093" t="s">
        <v>5139</v>
      </c>
      <c r="H5093" t="s">
        <v>51</v>
      </c>
    </row>
    <row r="5094" spans="1:8" x14ac:dyDescent="0.35">
      <c r="A5094" t="s">
        <v>5140</v>
      </c>
      <c r="B5094" t="s">
        <v>44</v>
      </c>
      <c r="C5094" t="s">
        <v>5140</v>
      </c>
      <c r="D5094" t="s">
        <v>44</v>
      </c>
      <c r="E5094" t="s">
        <v>5140</v>
      </c>
      <c r="F5094" t="s">
        <v>44</v>
      </c>
      <c r="G5094" t="s">
        <v>5140</v>
      </c>
      <c r="H5094" t="s">
        <v>44</v>
      </c>
    </row>
    <row r="5095" spans="1:8" x14ac:dyDescent="0.35">
      <c r="A5095" t="s">
        <v>5141</v>
      </c>
      <c r="B5095" t="s">
        <v>47</v>
      </c>
      <c r="C5095" t="s">
        <v>5141</v>
      </c>
      <c r="D5095" t="s">
        <v>47</v>
      </c>
      <c r="E5095" t="s">
        <v>5141</v>
      </c>
      <c r="F5095" t="s">
        <v>47</v>
      </c>
      <c r="G5095" t="s">
        <v>5141</v>
      </c>
      <c r="H5095" t="s">
        <v>47</v>
      </c>
    </row>
    <row r="5096" spans="1:8" x14ac:dyDescent="0.35">
      <c r="A5096" t="s">
        <v>5142</v>
      </c>
      <c r="B5096" t="s">
        <v>51</v>
      </c>
      <c r="C5096" t="s">
        <v>5142</v>
      </c>
      <c r="D5096" t="s">
        <v>51</v>
      </c>
      <c r="E5096" t="s">
        <v>5142</v>
      </c>
      <c r="F5096" t="s">
        <v>51</v>
      </c>
      <c r="G5096" t="s">
        <v>5142</v>
      </c>
      <c r="H5096" t="s">
        <v>51</v>
      </c>
    </row>
    <row r="5097" spans="1:8" x14ac:dyDescent="0.35">
      <c r="A5097" t="s">
        <v>5143</v>
      </c>
      <c r="B5097" t="s">
        <v>47</v>
      </c>
      <c r="C5097" t="s">
        <v>5143</v>
      </c>
      <c r="D5097" t="s">
        <v>47</v>
      </c>
      <c r="E5097" t="s">
        <v>5143</v>
      </c>
      <c r="F5097" t="s">
        <v>47</v>
      </c>
      <c r="G5097" t="s">
        <v>5143</v>
      </c>
      <c r="H5097" t="s">
        <v>47</v>
      </c>
    </row>
    <row r="5098" spans="1:8" x14ac:dyDescent="0.35">
      <c r="A5098" t="s">
        <v>5144</v>
      </c>
      <c r="B5098" t="s">
        <v>51</v>
      </c>
      <c r="C5098" t="s">
        <v>5144</v>
      </c>
      <c r="D5098" t="s">
        <v>51</v>
      </c>
      <c r="E5098" t="s">
        <v>5144</v>
      </c>
      <c r="F5098" t="s">
        <v>51</v>
      </c>
      <c r="G5098" t="s">
        <v>5144</v>
      </c>
      <c r="H5098" t="s">
        <v>51</v>
      </c>
    </row>
    <row r="5099" spans="1:8" x14ac:dyDescent="0.35">
      <c r="A5099" t="s">
        <v>5145</v>
      </c>
      <c r="B5099" t="s">
        <v>44</v>
      </c>
      <c r="C5099" t="s">
        <v>5145</v>
      </c>
      <c r="D5099" t="s">
        <v>44</v>
      </c>
      <c r="E5099" t="s">
        <v>5145</v>
      </c>
      <c r="F5099" t="s">
        <v>44</v>
      </c>
      <c r="G5099" t="s">
        <v>5145</v>
      </c>
      <c r="H5099" t="s">
        <v>44</v>
      </c>
    </row>
    <row r="5100" spans="1:8" x14ac:dyDescent="0.35">
      <c r="A5100" t="s">
        <v>5146</v>
      </c>
      <c r="B5100" t="s">
        <v>47</v>
      </c>
      <c r="C5100" t="s">
        <v>5146</v>
      </c>
      <c r="D5100" t="s">
        <v>47</v>
      </c>
      <c r="E5100" t="s">
        <v>5146</v>
      </c>
      <c r="F5100" t="s">
        <v>47</v>
      </c>
      <c r="G5100" t="s">
        <v>5146</v>
      </c>
      <c r="H5100" t="s">
        <v>47</v>
      </c>
    </row>
    <row r="5101" spans="1:8" x14ac:dyDescent="0.35">
      <c r="A5101" t="s">
        <v>5147</v>
      </c>
      <c r="B5101" t="s">
        <v>47</v>
      </c>
      <c r="C5101" t="s">
        <v>5147</v>
      </c>
      <c r="D5101" t="s">
        <v>47</v>
      </c>
      <c r="E5101" t="s">
        <v>5147</v>
      </c>
      <c r="F5101" t="s">
        <v>47</v>
      </c>
      <c r="G5101" t="s">
        <v>5147</v>
      </c>
      <c r="H5101" t="s">
        <v>47</v>
      </c>
    </row>
    <row r="5102" spans="1:8" x14ac:dyDescent="0.35">
      <c r="A5102" t="s">
        <v>5148</v>
      </c>
      <c r="B5102" t="s">
        <v>51</v>
      </c>
      <c r="C5102" t="s">
        <v>5148</v>
      </c>
      <c r="D5102" t="s">
        <v>51</v>
      </c>
      <c r="E5102" t="s">
        <v>5148</v>
      </c>
      <c r="F5102" t="s">
        <v>51</v>
      </c>
      <c r="G5102" t="s">
        <v>5148</v>
      </c>
      <c r="H5102" t="s">
        <v>51</v>
      </c>
    </row>
    <row r="5103" spans="1:8" x14ac:dyDescent="0.35">
      <c r="A5103" t="s">
        <v>5149</v>
      </c>
      <c r="B5103" t="s">
        <v>47</v>
      </c>
      <c r="C5103" t="s">
        <v>5149</v>
      </c>
      <c r="D5103" t="s">
        <v>47</v>
      </c>
      <c r="E5103" t="s">
        <v>5149</v>
      </c>
      <c r="F5103" t="s">
        <v>47</v>
      </c>
      <c r="G5103" t="s">
        <v>5149</v>
      </c>
      <c r="H5103" t="s">
        <v>47</v>
      </c>
    </row>
    <row r="5104" spans="1:8" x14ac:dyDescent="0.35">
      <c r="A5104" t="s">
        <v>5150</v>
      </c>
      <c r="B5104" t="s">
        <v>51</v>
      </c>
      <c r="C5104" t="s">
        <v>5150</v>
      </c>
      <c r="D5104" t="s">
        <v>51</v>
      </c>
      <c r="E5104" t="s">
        <v>5150</v>
      </c>
      <c r="F5104" t="s">
        <v>51</v>
      </c>
      <c r="G5104" t="s">
        <v>5150</v>
      </c>
      <c r="H5104" t="s">
        <v>51</v>
      </c>
    </row>
    <row r="5105" spans="1:8" x14ac:dyDescent="0.35">
      <c r="A5105" t="s">
        <v>5151</v>
      </c>
      <c r="B5105" t="s">
        <v>51</v>
      </c>
      <c r="C5105" t="s">
        <v>5151</v>
      </c>
      <c r="D5105" t="s">
        <v>51</v>
      </c>
      <c r="E5105" t="s">
        <v>5151</v>
      </c>
      <c r="F5105" t="s">
        <v>51</v>
      </c>
      <c r="G5105" t="s">
        <v>5151</v>
      </c>
      <c r="H5105" t="s">
        <v>51</v>
      </c>
    </row>
    <row r="5106" spans="1:8" x14ac:dyDescent="0.35">
      <c r="A5106" t="s">
        <v>5152</v>
      </c>
      <c r="B5106" t="s">
        <v>51</v>
      </c>
      <c r="C5106" t="s">
        <v>5152</v>
      </c>
      <c r="D5106" t="s">
        <v>51</v>
      </c>
      <c r="E5106" t="s">
        <v>5152</v>
      </c>
      <c r="F5106" t="s">
        <v>51</v>
      </c>
      <c r="G5106" t="s">
        <v>5152</v>
      </c>
      <c r="H5106" t="s">
        <v>51</v>
      </c>
    </row>
    <row r="5107" spans="1:8" x14ac:dyDescent="0.35">
      <c r="A5107" t="s">
        <v>5153</v>
      </c>
      <c r="B5107" t="s">
        <v>44</v>
      </c>
      <c r="C5107" t="s">
        <v>5153</v>
      </c>
      <c r="D5107" t="s">
        <v>44</v>
      </c>
      <c r="E5107" t="s">
        <v>5153</v>
      </c>
      <c r="F5107" t="s">
        <v>44</v>
      </c>
      <c r="G5107" t="s">
        <v>5153</v>
      </c>
      <c r="H5107" t="s">
        <v>44</v>
      </c>
    </row>
    <row r="5108" spans="1:8" x14ac:dyDescent="0.35">
      <c r="A5108" t="s">
        <v>5154</v>
      </c>
      <c r="B5108" t="s">
        <v>51</v>
      </c>
      <c r="C5108" t="s">
        <v>5154</v>
      </c>
      <c r="D5108" t="s">
        <v>51</v>
      </c>
      <c r="E5108" t="s">
        <v>5154</v>
      </c>
      <c r="F5108" t="s">
        <v>51</v>
      </c>
      <c r="G5108" t="s">
        <v>5154</v>
      </c>
      <c r="H5108" t="s">
        <v>51</v>
      </c>
    </row>
    <row r="5109" spans="1:8" x14ac:dyDescent="0.35">
      <c r="A5109" t="s">
        <v>5155</v>
      </c>
      <c r="B5109" t="s">
        <v>44</v>
      </c>
      <c r="C5109" t="s">
        <v>5155</v>
      </c>
      <c r="D5109" t="s">
        <v>44</v>
      </c>
      <c r="E5109" t="s">
        <v>5155</v>
      </c>
      <c r="F5109" t="s">
        <v>44</v>
      </c>
      <c r="G5109" t="s">
        <v>5155</v>
      </c>
      <c r="H5109" t="s">
        <v>44</v>
      </c>
    </row>
    <row r="5110" spans="1:8" x14ac:dyDescent="0.35">
      <c r="A5110" t="s">
        <v>5156</v>
      </c>
      <c r="B5110" t="s">
        <v>51</v>
      </c>
      <c r="C5110" t="s">
        <v>5156</v>
      </c>
      <c r="D5110" t="s">
        <v>51</v>
      </c>
      <c r="E5110" t="s">
        <v>5156</v>
      </c>
      <c r="F5110" t="s">
        <v>51</v>
      </c>
      <c r="G5110" t="s">
        <v>5156</v>
      </c>
      <c r="H5110" t="s">
        <v>51</v>
      </c>
    </row>
    <row r="5111" spans="1:8" x14ac:dyDescent="0.35">
      <c r="A5111" t="s">
        <v>5157</v>
      </c>
      <c r="B5111" t="s">
        <v>44</v>
      </c>
      <c r="C5111" t="s">
        <v>5157</v>
      </c>
      <c r="D5111" t="s">
        <v>44</v>
      </c>
      <c r="E5111" t="s">
        <v>5157</v>
      </c>
      <c r="F5111" t="s">
        <v>44</v>
      </c>
      <c r="G5111" t="s">
        <v>5157</v>
      </c>
      <c r="H5111" t="s">
        <v>44</v>
      </c>
    </row>
    <row r="5112" spans="1:8" x14ac:dyDescent="0.35">
      <c r="A5112" t="s">
        <v>5158</v>
      </c>
      <c r="B5112" t="s">
        <v>51</v>
      </c>
      <c r="C5112" t="s">
        <v>5158</v>
      </c>
      <c r="D5112" t="s">
        <v>51</v>
      </c>
      <c r="E5112" t="s">
        <v>5158</v>
      </c>
      <c r="F5112" t="s">
        <v>51</v>
      </c>
      <c r="G5112" t="s">
        <v>5158</v>
      </c>
      <c r="H5112" t="s">
        <v>51</v>
      </c>
    </row>
    <row r="5113" spans="1:8" x14ac:dyDescent="0.35">
      <c r="A5113" t="s">
        <v>5159</v>
      </c>
      <c r="B5113" t="s">
        <v>51</v>
      </c>
      <c r="C5113" t="s">
        <v>5159</v>
      </c>
      <c r="D5113" t="s">
        <v>51</v>
      </c>
      <c r="E5113" t="s">
        <v>5159</v>
      </c>
      <c r="F5113" t="s">
        <v>51</v>
      </c>
      <c r="G5113" t="s">
        <v>5159</v>
      </c>
      <c r="H5113" t="s">
        <v>51</v>
      </c>
    </row>
    <row r="5114" spans="1:8" x14ac:dyDescent="0.35">
      <c r="A5114" t="s">
        <v>5160</v>
      </c>
      <c r="B5114" t="s">
        <v>51</v>
      </c>
      <c r="C5114" t="s">
        <v>5160</v>
      </c>
      <c r="D5114" t="s">
        <v>51</v>
      </c>
      <c r="E5114" t="s">
        <v>5160</v>
      </c>
      <c r="F5114" t="s">
        <v>51</v>
      </c>
      <c r="G5114" t="s">
        <v>5160</v>
      </c>
      <c r="H5114" t="s">
        <v>51</v>
      </c>
    </row>
    <row r="5115" spans="1:8" x14ac:dyDescent="0.35">
      <c r="A5115" t="s">
        <v>5161</v>
      </c>
      <c r="B5115" t="s">
        <v>51</v>
      </c>
      <c r="C5115" t="s">
        <v>5161</v>
      </c>
      <c r="D5115" t="s">
        <v>51</v>
      </c>
      <c r="E5115" t="s">
        <v>5161</v>
      </c>
      <c r="F5115" t="s">
        <v>51</v>
      </c>
      <c r="G5115" t="s">
        <v>5161</v>
      </c>
      <c r="H5115" t="s">
        <v>51</v>
      </c>
    </row>
    <row r="5116" spans="1:8" x14ac:dyDescent="0.35">
      <c r="A5116" t="s">
        <v>5162</v>
      </c>
      <c r="B5116" t="s">
        <v>44</v>
      </c>
      <c r="C5116" t="s">
        <v>5162</v>
      </c>
      <c r="D5116" t="s">
        <v>44</v>
      </c>
      <c r="E5116" t="s">
        <v>5162</v>
      </c>
      <c r="F5116" t="s">
        <v>44</v>
      </c>
      <c r="G5116" t="s">
        <v>5162</v>
      </c>
      <c r="H5116" t="s">
        <v>44</v>
      </c>
    </row>
    <row r="5117" spans="1:8" x14ac:dyDescent="0.35">
      <c r="A5117" t="s">
        <v>5163</v>
      </c>
      <c r="B5117" t="s">
        <v>47</v>
      </c>
      <c r="C5117" t="s">
        <v>5163</v>
      </c>
      <c r="D5117" t="s">
        <v>47</v>
      </c>
      <c r="E5117" t="s">
        <v>5163</v>
      </c>
      <c r="F5117" t="s">
        <v>47</v>
      </c>
      <c r="G5117" t="s">
        <v>5163</v>
      </c>
      <c r="H5117" t="s">
        <v>47</v>
      </c>
    </row>
    <row r="5118" spans="1:8" x14ac:dyDescent="0.35">
      <c r="A5118" t="s">
        <v>5164</v>
      </c>
      <c r="B5118" t="s">
        <v>51</v>
      </c>
      <c r="C5118" t="s">
        <v>5164</v>
      </c>
      <c r="D5118" t="s">
        <v>51</v>
      </c>
      <c r="E5118" t="s">
        <v>5164</v>
      </c>
      <c r="F5118" t="s">
        <v>51</v>
      </c>
      <c r="G5118" t="s">
        <v>5164</v>
      </c>
      <c r="H5118" t="s">
        <v>51</v>
      </c>
    </row>
    <row r="5119" spans="1:8" x14ac:dyDescent="0.35">
      <c r="A5119" t="s">
        <v>5165</v>
      </c>
      <c r="B5119" t="s">
        <v>51</v>
      </c>
      <c r="C5119" t="s">
        <v>5165</v>
      </c>
      <c r="D5119" t="s">
        <v>51</v>
      </c>
      <c r="E5119" t="s">
        <v>5165</v>
      </c>
      <c r="F5119" t="s">
        <v>51</v>
      </c>
      <c r="G5119" t="s">
        <v>5165</v>
      </c>
      <c r="H5119" t="s">
        <v>51</v>
      </c>
    </row>
    <row r="5120" spans="1:8" x14ac:dyDescent="0.35">
      <c r="A5120" t="s">
        <v>5166</v>
      </c>
      <c r="B5120" t="s">
        <v>44</v>
      </c>
      <c r="C5120" t="s">
        <v>5166</v>
      </c>
      <c r="D5120" t="s">
        <v>44</v>
      </c>
      <c r="E5120" t="s">
        <v>5166</v>
      </c>
      <c r="F5120" t="s">
        <v>44</v>
      </c>
      <c r="G5120" t="s">
        <v>5166</v>
      </c>
      <c r="H5120" t="s">
        <v>44</v>
      </c>
    </row>
    <row r="5121" spans="1:8" x14ac:dyDescent="0.35">
      <c r="A5121" t="s">
        <v>5167</v>
      </c>
      <c r="B5121" t="s">
        <v>44</v>
      </c>
      <c r="C5121" t="s">
        <v>5167</v>
      </c>
      <c r="D5121" t="s">
        <v>44</v>
      </c>
      <c r="E5121" t="s">
        <v>5167</v>
      </c>
      <c r="F5121" t="s">
        <v>44</v>
      </c>
      <c r="G5121" t="s">
        <v>5167</v>
      </c>
      <c r="H5121" t="s">
        <v>44</v>
      </c>
    </row>
    <row r="5122" spans="1:8" x14ac:dyDescent="0.35">
      <c r="A5122" t="s">
        <v>5168</v>
      </c>
      <c r="B5122" t="s">
        <v>51</v>
      </c>
      <c r="C5122" t="s">
        <v>5168</v>
      </c>
      <c r="D5122" t="s">
        <v>51</v>
      </c>
      <c r="E5122" t="s">
        <v>5168</v>
      </c>
      <c r="F5122" t="s">
        <v>51</v>
      </c>
      <c r="G5122" t="s">
        <v>5168</v>
      </c>
      <c r="H5122" t="s">
        <v>51</v>
      </c>
    </row>
    <row r="5123" spans="1:8" x14ac:dyDescent="0.35">
      <c r="A5123" t="s">
        <v>5169</v>
      </c>
      <c r="B5123" t="s">
        <v>44</v>
      </c>
      <c r="C5123" t="s">
        <v>5169</v>
      </c>
      <c r="D5123" t="s">
        <v>44</v>
      </c>
      <c r="E5123" t="s">
        <v>5169</v>
      </c>
      <c r="F5123" t="s">
        <v>44</v>
      </c>
      <c r="G5123" t="s">
        <v>5169</v>
      </c>
      <c r="H5123" t="s">
        <v>44</v>
      </c>
    </row>
    <row r="5124" spans="1:8" x14ac:dyDescent="0.35">
      <c r="A5124" t="s">
        <v>5170</v>
      </c>
      <c r="B5124" t="s">
        <v>51</v>
      </c>
      <c r="C5124" t="s">
        <v>5170</v>
      </c>
      <c r="D5124" t="s">
        <v>51</v>
      </c>
      <c r="E5124" t="s">
        <v>5170</v>
      </c>
      <c r="F5124" t="s">
        <v>51</v>
      </c>
      <c r="G5124" t="s">
        <v>5170</v>
      </c>
      <c r="H5124" t="s">
        <v>51</v>
      </c>
    </row>
    <row r="5125" spans="1:8" x14ac:dyDescent="0.35">
      <c r="A5125" t="s">
        <v>5171</v>
      </c>
      <c r="B5125" t="s">
        <v>51</v>
      </c>
      <c r="C5125" t="s">
        <v>5171</v>
      </c>
      <c r="D5125" t="s">
        <v>51</v>
      </c>
      <c r="E5125" t="s">
        <v>5171</v>
      </c>
      <c r="F5125" t="s">
        <v>51</v>
      </c>
      <c r="G5125" t="s">
        <v>5171</v>
      </c>
      <c r="H5125" t="s">
        <v>51</v>
      </c>
    </row>
    <row r="5126" spans="1:8" x14ac:dyDescent="0.35">
      <c r="A5126" t="s">
        <v>5172</v>
      </c>
      <c r="B5126" t="s">
        <v>53</v>
      </c>
      <c r="C5126" t="s">
        <v>5172</v>
      </c>
      <c r="D5126" t="s">
        <v>53</v>
      </c>
      <c r="E5126" t="s">
        <v>5172</v>
      </c>
      <c r="F5126" t="s">
        <v>53</v>
      </c>
      <c r="G5126" t="s">
        <v>5172</v>
      </c>
      <c r="H5126" t="s">
        <v>53</v>
      </c>
    </row>
    <row r="5127" spans="1:8" x14ac:dyDescent="0.35">
      <c r="A5127" t="s">
        <v>5173</v>
      </c>
      <c r="B5127" t="s">
        <v>51</v>
      </c>
      <c r="C5127" t="s">
        <v>5173</v>
      </c>
      <c r="D5127" t="s">
        <v>51</v>
      </c>
      <c r="E5127" t="s">
        <v>5173</v>
      </c>
      <c r="F5127" t="s">
        <v>51</v>
      </c>
      <c r="G5127" t="s">
        <v>5173</v>
      </c>
      <c r="H5127" t="s">
        <v>51</v>
      </c>
    </row>
    <row r="5128" spans="1:8" x14ac:dyDescent="0.35">
      <c r="A5128" t="s">
        <v>5174</v>
      </c>
      <c r="B5128" t="s">
        <v>47</v>
      </c>
      <c r="C5128" t="s">
        <v>5174</v>
      </c>
      <c r="D5128" t="s">
        <v>47</v>
      </c>
      <c r="E5128" t="s">
        <v>5174</v>
      </c>
      <c r="F5128" t="s">
        <v>47</v>
      </c>
      <c r="G5128" t="s">
        <v>5174</v>
      </c>
      <c r="H5128" t="s">
        <v>47</v>
      </c>
    </row>
    <row r="5129" spans="1:8" x14ac:dyDescent="0.35">
      <c r="A5129" t="s">
        <v>5175</v>
      </c>
      <c r="B5129" t="s">
        <v>51</v>
      </c>
      <c r="C5129" t="s">
        <v>5175</v>
      </c>
      <c r="D5129" t="s">
        <v>51</v>
      </c>
      <c r="E5129" t="s">
        <v>5175</v>
      </c>
      <c r="F5129" t="s">
        <v>51</v>
      </c>
      <c r="G5129" t="s">
        <v>5175</v>
      </c>
      <c r="H5129" t="s">
        <v>51</v>
      </c>
    </row>
    <row r="5130" spans="1:8" x14ac:dyDescent="0.35">
      <c r="A5130" t="s">
        <v>5176</v>
      </c>
      <c r="B5130" t="s">
        <v>51</v>
      </c>
      <c r="C5130" t="s">
        <v>5176</v>
      </c>
      <c r="D5130" t="s">
        <v>51</v>
      </c>
      <c r="E5130" t="s">
        <v>5176</v>
      </c>
      <c r="F5130" t="s">
        <v>51</v>
      </c>
      <c r="G5130" t="s">
        <v>5176</v>
      </c>
      <c r="H5130" t="s">
        <v>51</v>
      </c>
    </row>
    <row r="5131" spans="1:8" x14ac:dyDescent="0.35">
      <c r="A5131" t="s">
        <v>5177</v>
      </c>
      <c r="B5131" t="s">
        <v>44</v>
      </c>
      <c r="C5131" t="s">
        <v>5177</v>
      </c>
      <c r="D5131" t="s">
        <v>44</v>
      </c>
      <c r="E5131" t="s">
        <v>5177</v>
      </c>
      <c r="F5131" t="s">
        <v>44</v>
      </c>
      <c r="G5131" t="s">
        <v>5177</v>
      </c>
      <c r="H5131" t="s">
        <v>44</v>
      </c>
    </row>
    <row r="5132" spans="1:8" x14ac:dyDescent="0.35">
      <c r="A5132" t="s">
        <v>5178</v>
      </c>
      <c r="B5132" t="s">
        <v>51</v>
      </c>
      <c r="C5132" t="s">
        <v>5178</v>
      </c>
      <c r="D5132" t="s">
        <v>51</v>
      </c>
      <c r="E5132" t="s">
        <v>5178</v>
      </c>
      <c r="F5132" t="s">
        <v>51</v>
      </c>
      <c r="G5132" t="s">
        <v>5178</v>
      </c>
      <c r="H5132" t="s">
        <v>51</v>
      </c>
    </row>
    <row r="5133" spans="1:8" x14ac:dyDescent="0.35">
      <c r="A5133" t="s">
        <v>5179</v>
      </c>
      <c r="B5133" t="s">
        <v>44</v>
      </c>
      <c r="C5133" t="s">
        <v>5179</v>
      </c>
      <c r="D5133" t="s">
        <v>44</v>
      </c>
      <c r="E5133" t="s">
        <v>5179</v>
      </c>
      <c r="F5133" t="s">
        <v>44</v>
      </c>
      <c r="G5133" t="s">
        <v>5179</v>
      </c>
      <c r="H5133" t="s">
        <v>44</v>
      </c>
    </row>
    <row r="5134" spans="1:8" x14ac:dyDescent="0.35">
      <c r="A5134" t="s">
        <v>5180</v>
      </c>
      <c r="B5134" t="s">
        <v>44</v>
      </c>
      <c r="C5134" t="s">
        <v>5180</v>
      </c>
      <c r="D5134" t="s">
        <v>44</v>
      </c>
      <c r="E5134" t="s">
        <v>5180</v>
      </c>
      <c r="F5134" t="s">
        <v>44</v>
      </c>
      <c r="G5134" t="s">
        <v>5180</v>
      </c>
      <c r="H5134" t="s">
        <v>44</v>
      </c>
    </row>
    <row r="5135" spans="1:8" x14ac:dyDescent="0.35">
      <c r="A5135" t="s">
        <v>5181</v>
      </c>
      <c r="B5135" t="s">
        <v>51</v>
      </c>
      <c r="C5135" t="s">
        <v>5181</v>
      </c>
      <c r="D5135" t="s">
        <v>51</v>
      </c>
      <c r="E5135" t="s">
        <v>5181</v>
      </c>
      <c r="F5135" t="s">
        <v>51</v>
      </c>
      <c r="G5135" t="s">
        <v>5181</v>
      </c>
      <c r="H5135" t="s">
        <v>51</v>
      </c>
    </row>
    <row r="5136" spans="1:8" x14ac:dyDescent="0.35">
      <c r="A5136" t="s">
        <v>5182</v>
      </c>
      <c r="B5136" t="s">
        <v>44</v>
      </c>
      <c r="C5136" t="s">
        <v>5182</v>
      </c>
      <c r="D5136" t="s">
        <v>44</v>
      </c>
      <c r="E5136" t="s">
        <v>5182</v>
      </c>
      <c r="F5136" t="s">
        <v>44</v>
      </c>
      <c r="G5136" t="s">
        <v>5182</v>
      </c>
      <c r="H5136" t="s">
        <v>44</v>
      </c>
    </row>
    <row r="5137" spans="1:8" x14ac:dyDescent="0.35">
      <c r="A5137" t="s">
        <v>5183</v>
      </c>
      <c r="B5137" t="s">
        <v>47</v>
      </c>
      <c r="C5137" t="s">
        <v>5183</v>
      </c>
      <c r="D5137" t="s">
        <v>47</v>
      </c>
      <c r="E5137" t="s">
        <v>5183</v>
      </c>
      <c r="F5137" t="s">
        <v>47</v>
      </c>
      <c r="G5137" t="s">
        <v>5183</v>
      </c>
      <c r="H5137" t="s">
        <v>47</v>
      </c>
    </row>
    <row r="5138" spans="1:8" x14ac:dyDescent="0.35">
      <c r="A5138" t="s">
        <v>5184</v>
      </c>
      <c r="B5138" t="s">
        <v>44</v>
      </c>
      <c r="C5138" t="s">
        <v>5184</v>
      </c>
      <c r="D5138" t="s">
        <v>44</v>
      </c>
      <c r="E5138" t="s">
        <v>5184</v>
      </c>
      <c r="F5138" t="s">
        <v>44</v>
      </c>
      <c r="G5138" t="s">
        <v>5184</v>
      </c>
      <c r="H5138" t="s">
        <v>44</v>
      </c>
    </row>
    <row r="5139" spans="1:8" x14ac:dyDescent="0.35">
      <c r="A5139" t="s">
        <v>5185</v>
      </c>
      <c r="B5139" t="s">
        <v>51</v>
      </c>
      <c r="C5139" t="s">
        <v>5185</v>
      </c>
      <c r="D5139" t="s">
        <v>51</v>
      </c>
      <c r="E5139" t="s">
        <v>5185</v>
      </c>
      <c r="F5139" t="s">
        <v>51</v>
      </c>
      <c r="G5139" t="s">
        <v>5185</v>
      </c>
      <c r="H5139" t="s">
        <v>51</v>
      </c>
    </row>
    <row r="5140" spans="1:8" x14ac:dyDescent="0.35">
      <c r="A5140" t="s">
        <v>5186</v>
      </c>
      <c r="B5140" t="s">
        <v>44</v>
      </c>
      <c r="C5140" t="s">
        <v>5186</v>
      </c>
      <c r="D5140" t="s">
        <v>44</v>
      </c>
      <c r="E5140" t="s">
        <v>5186</v>
      </c>
      <c r="F5140" t="s">
        <v>44</v>
      </c>
      <c r="G5140" t="s">
        <v>5186</v>
      </c>
      <c r="H5140" t="s">
        <v>44</v>
      </c>
    </row>
    <row r="5141" spans="1:8" x14ac:dyDescent="0.35">
      <c r="A5141" t="s">
        <v>5187</v>
      </c>
      <c r="B5141" t="s">
        <v>51</v>
      </c>
      <c r="C5141" t="s">
        <v>5187</v>
      </c>
      <c r="D5141" t="s">
        <v>51</v>
      </c>
      <c r="E5141" t="s">
        <v>5187</v>
      </c>
      <c r="F5141" t="s">
        <v>51</v>
      </c>
      <c r="G5141" t="s">
        <v>5187</v>
      </c>
      <c r="H5141" t="s">
        <v>51</v>
      </c>
    </row>
    <row r="5142" spans="1:8" x14ac:dyDescent="0.35">
      <c r="A5142" t="s">
        <v>5188</v>
      </c>
      <c r="B5142" t="s">
        <v>44</v>
      </c>
      <c r="C5142" t="s">
        <v>5188</v>
      </c>
      <c r="D5142" t="s">
        <v>44</v>
      </c>
      <c r="E5142" t="s">
        <v>5188</v>
      </c>
      <c r="F5142" t="s">
        <v>44</v>
      </c>
      <c r="G5142" t="s">
        <v>5188</v>
      </c>
      <c r="H5142" t="s">
        <v>44</v>
      </c>
    </row>
    <row r="5143" spans="1:8" x14ac:dyDescent="0.35">
      <c r="A5143" t="s">
        <v>5189</v>
      </c>
      <c r="B5143" t="s">
        <v>51</v>
      </c>
      <c r="C5143" t="s">
        <v>5189</v>
      </c>
      <c r="D5143" t="s">
        <v>51</v>
      </c>
      <c r="E5143" t="s">
        <v>5189</v>
      </c>
      <c r="F5143" t="s">
        <v>51</v>
      </c>
      <c r="G5143" t="s">
        <v>5189</v>
      </c>
      <c r="H5143" t="s">
        <v>51</v>
      </c>
    </row>
    <row r="5144" spans="1:8" x14ac:dyDescent="0.35">
      <c r="A5144" t="s">
        <v>5190</v>
      </c>
      <c r="B5144" t="s">
        <v>47</v>
      </c>
      <c r="C5144" t="s">
        <v>5190</v>
      </c>
      <c r="D5144" t="s">
        <v>47</v>
      </c>
      <c r="E5144" t="s">
        <v>5190</v>
      </c>
      <c r="F5144" t="s">
        <v>47</v>
      </c>
      <c r="G5144" t="s">
        <v>5190</v>
      </c>
      <c r="H5144" t="s">
        <v>47</v>
      </c>
    </row>
    <row r="5145" spans="1:8" x14ac:dyDescent="0.35">
      <c r="A5145" t="s">
        <v>5191</v>
      </c>
      <c r="B5145" t="s">
        <v>44</v>
      </c>
      <c r="C5145" t="s">
        <v>5191</v>
      </c>
      <c r="D5145" t="s">
        <v>44</v>
      </c>
      <c r="E5145" t="s">
        <v>5191</v>
      </c>
      <c r="F5145" t="s">
        <v>44</v>
      </c>
      <c r="G5145" t="s">
        <v>5191</v>
      </c>
      <c r="H5145" t="s">
        <v>44</v>
      </c>
    </row>
    <row r="5146" spans="1:8" x14ac:dyDescent="0.35">
      <c r="A5146" t="s">
        <v>5192</v>
      </c>
      <c r="B5146" t="s">
        <v>47</v>
      </c>
      <c r="C5146" t="s">
        <v>5192</v>
      </c>
      <c r="D5146" t="s">
        <v>47</v>
      </c>
      <c r="E5146" t="s">
        <v>5192</v>
      </c>
      <c r="F5146" t="s">
        <v>47</v>
      </c>
      <c r="G5146" t="s">
        <v>5192</v>
      </c>
      <c r="H5146" t="s">
        <v>47</v>
      </c>
    </row>
    <row r="5147" spans="1:8" x14ac:dyDescent="0.35">
      <c r="A5147" t="s">
        <v>5193</v>
      </c>
      <c r="B5147" t="s">
        <v>51</v>
      </c>
      <c r="C5147" t="s">
        <v>5193</v>
      </c>
      <c r="D5147" t="s">
        <v>51</v>
      </c>
      <c r="E5147" t="s">
        <v>5193</v>
      </c>
      <c r="F5147" t="s">
        <v>51</v>
      </c>
      <c r="G5147" t="s">
        <v>5193</v>
      </c>
      <c r="H5147" t="s">
        <v>51</v>
      </c>
    </row>
    <row r="5148" spans="1:8" x14ac:dyDescent="0.35">
      <c r="A5148" t="s">
        <v>5194</v>
      </c>
      <c r="B5148" t="s">
        <v>47</v>
      </c>
      <c r="C5148" t="s">
        <v>5194</v>
      </c>
      <c r="D5148" t="s">
        <v>47</v>
      </c>
      <c r="E5148" t="s">
        <v>5194</v>
      </c>
      <c r="F5148" t="s">
        <v>47</v>
      </c>
      <c r="G5148" t="s">
        <v>5194</v>
      </c>
      <c r="H5148" t="s">
        <v>47</v>
      </c>
    </row>
    <row r="5149" spans="1:8" x14ac:dyDescent="0.35">
      <c r="A5149" t="s">
        <v>5195</v>
      </c>
      <c r="B5149" t="s">
        <v>44</v>
      </c>
      <c r="C5149" t="s">
        <v>5195</v>
      </c>
      <c r="D5149" t="s">
        <v>44</v>
      </c>
      <c r="E5149" t="s">
        <v>5195</v>
      </c>
      <c r="F5149" t="s">
        <v>44</v>
      </c>
      <c r="G5149" t="s">
        <v>5195</v>
      </c>
      <c r="H5149" t="s">
        <v>44</v>
      </c>
    </row>
    <row r="5150" spans="1:8" x14ac:dyDescent="0.35">
      <c r="A5150" t="s">
        <v>5196</v>
      </c>
      <c r="B5150" t="s">
        <v>51</v>
      </c>
      <c r="C5150" t="s">
        <v>5196</v>
      </c>
      <c r="D5150" t="s">
        <v>51</v>
      </c>
      <c r="E5150" t="s">
        <v>5196</v>
      </c>
      <c r="F5150" t="s">
        <v>51</v>
      </c>
      <c r="G5150" t="s">
        <v>5196</v>
      </c>
      <c r="H5150" t="s">
        <v>51</v>
      </c>
    </row>
    <row r="5151" spans="1:8" x14ac:dyDescent="0.35">
      <c r="A5151" t="s">
        <v>5197</v>
      </c>
      <c r="B5151" t="s">
        <v>47</v>
      </c>
      <c r="C5151" t="s">
        <v>5197</v>
      </c>
      <c r="D5151" t="s">
        <v>47</v>
      </c>
      <c r="E5151" t="s">
        <v>5197</v>
      </c>
      <c r="F5151" t="s">
        <v>47</v>
      </c>
      <c r="G5151" t="s">
        <v>5197</v>
      </c>
      <c r="H5151" t="s">
        <v>47</v>
      </c>
    </row>
    <row r="5152" spans="1:8" x14ac:dyDescent="0.35">
      <c r="A5152" t="s">
        <v>5198</v>
      </c>
      <c r="B5152" t="s">
        <v>51</v>
      </c>
      <c r="C5152" t="s">
        <v>5198</v>
      </c>
      <c r="D5152" t="s">
        <v>51</v>
      </c>
      <c r="E5152" t="s">
        <v>5198</v>
      </c>
      <c r="F5152" t="s">
        <v>51</v>
      </c>
      <c r="G5152" t="s">
        <v>5198</v>
      </c>
      <c r="H5152" t="s">
        <v>51</v>
      </c>
    </row>
    <row r="5153" spans="1:8" x14ac:dyDescent="0.35">
      <c r="A5153" t="s">
        <v>5199</v>
      </c>
      <c r="B5153" t="s">
        <v>44</v>
      </c>
      <c r="C5153" t="s">
        <v>5199</v>
      </c>
      <c r="D5153" t="s">
        <v>44</v>
      </c>
      <c r="E5153" t="s">
        <v>5199</v>
      </c>
      <c r="F5153" t="s">
        <v>44</v>
      </c>
      <c r="G5153" t="s">
        <v>5199</v>
      </c>
      <c r="H5153" t="s">
        <v>44</v>
      </c>
    </row>
    <row r="5154" spans="1:8" x14ac:dyDescent="0.35">
      <c r="A5154" t="s">
        <v>5200</v>
      </c>
      <c r="B5154" t="s">
        <v>51</v>
      </c>
      <c r="C5154" t="s">
        <v>5200</v>
      </c>
      <c r="D5154" t="s">
        <v>51</v>
      </c>
      <c r="E5154" t="s">
        <v>5200</v>
      </c>
      <c r="F5154" t="s">
        <v>51</v>
      </c>
      <c r="G5154" t="s">
        <v>5200</v>
      </c>
      <c r="H5154" t="s">
        <v>51</v>
      </c>
    </row>
    <row r="5155" spans="1:8" x14ac:dyDescent="0.35">
      <c r="A5155" t="s">
        <v>5201</v>
      </c>
      <c r="B5155" t="s">
        <v>51</v>
      </c>
      <c r="C5155" t="s">
        <v>5201</v>
      </c>
      <c r="D5155" t="s">
        <v>51</v>
      </c>
      <c r="E5155" t="s">
        <v>5201</v>
      </c>
      <c r="F5155" t="s">
        <v>51</v>
      </c>
      <c r="G5155" t="s">
        <v>5201</v>
      </c>
      <c r="H5155" t="s">
        <v>51</v>
      </c>
    </row>
    <row r="5156" spans="1:8" x14ac:dyDescent="0.35">
      <c r="A5156" t="s">
        <v>5202</v>
      </c>
      <c r="B5156" t="s">
        <v>44</v>
      </c>
      <c r="C5156" t="s">
        <v>5202</v>
      </c>
      <c r="D5156" t="s">
        <v>44</v>
      </c>
      <c r="E5156" t="s">
        <v>5202</v>
      </c>
      <c r="F5156" t="s">
        <v>44</v>
      </c>
      <c r="G5156" t="s">
        <v>5202</v>
      </c>
      <c r="H5156" t="s">
        <v>44</v>
      </c>
    </row>
    <row r="5157" spans="1:8" x14ac:dyDescent="0.35">
      <c r="A5157" t="s">
        <v>5203</v>
      </c>
      <c r="B5157" t="s">
        <v>44</v>
      </c>
      <c r="C5157" t="s">
        <v>5203</v>
      </c>
      <c r="D5157" t="s">
        <v>44</v>
      </c>
      <c r="E5157" t="s">
        <v>5203</v>
      </c>
      <c r="F5157" t="s">
        <v>44</v>
      </c>
      <c r="G5157" t="s">
        <v>5203</v>
      </c>
      <c r="H5157" t="s">
        <v>44</v>
      </c>
    </row>
    <row r="5158" spans="1:8" x14ac:dyDescent="0.35">
      <c r="A5158" t="s">
        <v>5204</v>
      </c>
      <c r="B5158" t="s">
        <v>44</v>
      </c>
      <c r="C5158" t="s">
        <v>5204</v>
      </c>
      <c r="D5158" t="s">
        <v>44</v>
      </c>
      <c r="E5158" t="s">
        <v>5204</v>
      </c>
      <c r="F5158" t="s">
        <v>44</v>
      </c>
      <c r="G5158" t="s">
        <v>5204</v>
      </c>
      <c r="H5158" t="s">
        <v>44</v>
      </c>
    </row>
    <row r="5159" spans="1:8" x14ac:dyDescent="0.35">
      <c r="A5159" t="s">
        <v>5205</v>
      </c>
      <c r="B5159" t="s">
        <v>47</v>
      </c>
      <c r="C5159" t="s">
        <v>5205</v>
      </c>
      <c r="D5159" t="s">
        <v>47</v>
      </c>
      <c r="E5159" t="s">
        <v>5205</v>
      </c>
      <c r="F5159" t="s">
        <v>47</v>
      </c>
      <c r="G5159" t="s">
        <v>5205</v>
      </c>
      <c r="H5159" t="s">
        <v>47</v>
      </c>
    </row>
    <row r="5160" spans="1:8" x14ac:dyDescent="0.35">
      <c r="A5160" t="s">
        <v>5206</v>
      </c>
      <c r="B5160" t="s">
        <v>51</v>
      </c>
      <c r="C5160" t="s">
        <v>5206</v>
      </c>
      <c r="D5160" t="s">
        <v>51</v>
      </c>
      <c r="E5160" t="s">
        <v>5206</v>
      </c>
      <c r="F5160" t="s">
        <v>51</v>
      </c>
      <c r="G5160" t="s">
        <v>5206</v>
      </c>
      <c r="H5160" t="s">
        <v>51</v>
      </c>
    </row>
    <row r="5161" spans="1:8" x14ac:dyDescent="0.35">
      <c r="A5161" t="s">
        <v>5207</v>
      </c>
      <c r="B5161" t="s">
        <v>51</v>
      </c>
      <c r="C5161" t="s">
        <v>5207</v>
      </c>
      <c r="D5161" t="s">
        <v>51</v>
      </c>
      <c r="E5161" t="s">
        <v>5207</v>
      </c>
      <c r="F5161" t="s">
        <v>51</v>
      </c>
      <c r="G5161" t="s">
        <v>5207</v>
      </c>
      <c r="H5161" t="s">
        <v>51</v>
      </c>
    </row>
    <row r="5162" spans="1:8" x14ac:dyDescent="0.35">
      <c r="A5162" t="s">
        <v>5208</v>
      </c>
      <c r="B5162" t="s">
        <v>57</v>
      </c>
      <c r="C5162" t="s">
        <v>5208</v>
      </c>
      <c r="D5162" t="s">
        <v>57</v>
      </c>
      <c r="E5162" t="s">
        <v>5208</v>
      </c>
      <c r="F5162" t="s">
        <v>57</v>
      </c>
      <c r="G5162" t="s">
        <v>5208</v>
      </c>
      <c r="H5162" t="s">
        <v>57</v>
      </c>
    </row>
    <row r="5163" spans="1:8" x14ac:dyDescent="0.35">
      <c r="A5163" t="s">
        <v>5209</v>
      </c>
      <c r="B5163" t="s">
        <v>51</v>
      </c>
      <c r="C5163" t="s">
        <v>5209</v>
      </c>
      <c r="D5163" t="s">
        <v>51</v>
      </c>
      <c r="E5163" t="s">
        <v>5209</v>
      </c>
      <c r="F5163" t="s">
        <v>51</v>
      </c>
      <c r="G5163" t="s">
        <v>5209</v>
      </c>
      <c r="H5163" t="s">
        <v>51</v>
      </c>
    </row>
    <row r="5164" spans="1:8" x14ac:dyDescent="0.35">
      <c r="A5164" t="s">
        <v>5210</v>
      </c>
      <c r="B5164" t="s">
        <v>51</v>
      </c>
      <c r="C5164" t="s">
        <v>5210</v>
      </c>
      <c r="D5164" t="s">
        <v>51</v>
      </c>
      <c r="E5164" t="s">
        <v>5210</v>
      </c>
      <c r="F5164" t="s">
        <v>51</v>
      </c>
      <c r="G5164" t="s">
        <v>5210</v>
      </c>
      <c r="H5164" t="s">
        <v>51</v>
      </c>
    </row>
    <row r="5165" spans="1:8" x14ac:dyDescent="0.35">
      <c r="A5165" t="s">
        <v>5211</v>
      </c>
      <c r="B5165" t="s">
        <v>51</v>
      </c>
      <c r="C5165" t="s">
        <v>5211</v>
      </c>
      <c r="D5165" t="s">
        <v>51</v>
      </c>
      <c r="E5165" t="s">
        <v>5211</v>
      </c>
      <c r="F5165" t="s">
        <v>51</v>
      </c>
      <c r="G5165" t="s">
        <v>5211</v>
      </c>
      <c r="H5165" t="s">
        <v>51</v>
      </c>
    </row>
    <row r="5166" spans="1:8" x14ac:dyDescent="0.35">
      <c r="A5166" t="s">
        <v>5212</v>
      </c>
      <c r="B5166" t="s">
        <v>51</v>
      </c>
      <c r="C5166" t="s">
        <v>5212</v>
      </c>
      <c r="D5166" t="s">
        <v>51</v>
      </c>
      <c r="E5166" t="s">
        <v>5212</v>
      </c>
      <c r="F5166" t="s">
        <v>51</v>
      </c>
      <c r="G5166" t="s">
        <v>5212</v>
      </c>
      <c r="H5166" t="s">
        <v>51</v>
      </c>
    </row>
    <row r="5167" spans="1:8" x14ac:dyDescent="0.35">
      <c r="A5167" t="s">
        <v>5213</v>
      </c>
      <c r="B5167" t="s">
        <v>51</v>
      </c>
      <c r="C5167" t="s">
        <v>5213</v>
      </c>
      <c r="D5167" t="s">
        <v>51</v>
      </c>
      <c r="E5167" t="s">
        <v>5213</v>
      </c>
      <c r="F5167" t="s">
        <v>51</v>
      </c>
      <c r="G5167" t="s">
        <v>5213</v>
      </c>
      <c r="H5167" t="s">
        <v>51</v>
      </c>
    </row>
    <row r="5168" spans="1:8" x14ac:dyDescent="0.35">
      <c r="A5168" t="s">
        <v>5214</v>
      </c>
      <c r="B5168" t="s">
        <v>44</v>
      </c>
      <c r="C5168" t="s">
        <v>5214</v>
      </c>
      <c r="D5168" t="s">
        <v>44</v>
      </c>
      <c r="E5168" t="s">
        <v>5214</v>
      </c>
      <c r="F5168" t="s">
        <v>44</v>
      </c>
      <c r="G5168" t="s">
        <v>5214</v>
      </c>
      <c r="H5168" t="s">
        <v>44</v>
      </c>
    </row>
    <row r="5169" spans="1:8" x14ac:dyDescent="0.35">
      <c r="A5169" t="s">
        <v>5215</v>
      </c>
      <c r="B5169" t="s">
        <v>51</v>
      </c>
      <c r="C5169" t="s">
        <v>5215</v>
      </c>
      <c r="D5169" t="s">
        <v>51</v>
      </c>
      <c r="E5169" t="s">
        <v>5215</v>
      </c>
      <c r="F5169" t="s">
        <v>51</v>
      </c>
      <c r="G5169" t="s">
        <v>5215</v>
      </c>
      <c r="H5169" t="s">
        <v>51</v>
      </c>
    </row>
    <row r="5170" spans="1:8" x14ac:dyDescent="0.35">
      <c r="A5170" t="s">
        <v>5216</v>
      </c>
      <c r="B5170" t="s">
        <v>51</v>
      </c>
      <c r="C5170" t="s">
        <v>5216</v>
      </c>
      <c r="D5170" t="s">
        <v>51</v>
      </c>
      <c r="E5170" t="s">
        <v>5216</v>
      </c>
      <c r="F5170" t="s">
        <v>51</v>
      </c>
      <c r="G5170" t="s">
        <v>5216</v>
      </c>
      <c r="H5170" t="s">
        <v>51</v>
      </c>
    </row>
    <row r="5171" spans="1:8" x14ac:dyDescent="0.35">
      <c r="A5171" t="s">
        <v>5217</v>
      </c>
      <c r="B5171" t="s">
        <v>51</v>
      </c>
      <c r="C5171" t="s">
        <v>5217</v>
      </c>
      <c r="D5171" t="s">
        <v>51</v>
      </c>
      <c r="E5171" t="s">
        <v>5217</v>
      </c>
      <c r="F5171" t="s">
        <v>51</v>
      </c>
      <c r="G5171" t="s">
        <v>5217</v>
      </c>
      <c r="H5171" t="s">
        <v>51</v>
      </c>
    </row>
    <row r="5172" spans="1:8" x14ac:dyDescent="0.35">
      <c r="A5172" t="s">
        <v>5218</v>
      </c>
      <c r="B5172" t="s">
        <v>51</v>
      </c>
      <c r="C5172" t="s">
        <v>5218</v>
      </c>
      <c r="D5172" t="s">
        <v>51</v>
      </c>
      <c r="E5172" t="s">
        <v>5218</v>
      </c>
      <c r="F5172" t="s">
        <v>51</v>
      </c>
      <c r="G5172" t="s">
        <v>5218</v>
      </c>
      <c r="H5172" t="s">
        <v>51</v>
      </c>
    </row>
    <row r="5173" spans="1:8" x14ac:dyDescent="0.35">
      <c r="A5173" t="s">
        <v>5219</v>
      </c>
      <c r="B5173" t="s">
        <v>51</v>
      </c>
      <c r="C5173" t="s">
        <v>5219</v>
      </c>
      <c r="D5173" t="s">
        <v>51</v>
      </c>
      <c r="E5173" t="s">
        <v>5219</v>
      </c>
      <c r="F5173" t="s">
        <v>51</v>
      </c>
      <c r="G5173" t="s">
        <v>5219</v>
      </c>
      <c r="H5173" t="s">
        <v>51</v>
      </c>
    </row>
    <row r="5174" spans="1:8" x14ac:dyDescent="0.35">
      <c r="A5174" t="s">
        <v>5220</v>
      </c>
      <c r="B5174" t="s">
        <v>44</v>
      </c>
      <c r="C5174" t="s">
        <v>5220</v>
      </c>
      <c r="D5174" t="s">
        <v>44</v>
      </c>
      <c r="E5174" t="s">
        <v>5220</v>
      </c>
      <c r="F5174" t="s">
        <v>44</v>
      </c>
      <c r="G5174" t="s">
        <v>5220</v>
      </c>
      <c r="H5174" t="s">
        <v>44</v>
      </c>
    </row>
    <row r="5175" spans="1:8" x14ac:dyDescent="0.35">
      <c r="A5175" t="s">
        <v>5221</v>
      </c>
      <c r="B5175" t="s">
        <v>44</v>
      </c>
      <c r="C5175" t="s">
        <v>5221</v>
      </c>
      <c r="D5175" t="s">
        <v>44</v>
      </c>
      <c r="E5175" t="s">
        <v>5221</v>
      </c>
      <c r="F5175" t="s">
        <v>44</v>
      </c>
      <c r="G5175" t="s">
        <v>5221</v>
      </c>
      <c r="H5175" t="s">
        <v>44</v>
      </c>
    </row>
    <row r="5176" spans="1:8" x14ac:dyDescent="0.35">
      <c r="A5176" t="s">
        <v>5222</v>
      </c>
      <c r="B5176" t="s">
        <v>53</v>
      </c>
      <c r="C5176" t="s">
        <v>5222</v>
      </c>
      <c r="D5176" t="s">
        <v>53</v>
      </c>
      <c r="E5176" t="s">
        <v>5222</v>
      </c>
      <c r="F5176" t="s">
        <v>53</v>
      </c>
      <c r="G5176" t="s">
        <v>5222</v>
      </c>
      <c r="H5176" t="s">
        <v>53</v>
      </c>
    </row>
    <row r="5177" spans="1:8" x14ac:dyDescent="0.35">
      <c r="A5177" t="s">
        <v>5223</v>
      </c>
      <c r="B5177" t="s">
        <v>53</v>
      </c>
      <c r="C5177" t="s">
        <v>5223</v>
      </c>
      <c r="D5177" t="s">
        <v>53</v>
      </c>
      <c r="E5177" t="s">
        <v>5223</v>
      </c>
      <c r="F5177" t="s">
        <v>53</v>
      </c>
      <c r="G5177" t="s">
        <v>5223</v>
      </c>
      <c r="H5177" t="s">
        <v>53</v>
      </c>
    </row>
    <row r="5178" spans="1:8" x14ac:dyDescent="0.35">
      <c r="A5178" t="s">
        <v>5224</v>
      </c>
      <c r="B5178" t="s">
        <v>44</v>
      </c>
      <c r="C5178" t="s">
        <v>5224</v>
      </c>
      <c r="D5178" t="s">
        <v>44</v>
      </c>
      <c r="E5178" t="s">
        <v>5224</v>
      </c>
      <c r="F5178" t="s">
        <v>44</v>
      </c>
      <c r="G5178" t="s">
        <v>5224</v>
      </c>
      <c r="H5178" t="s">
        <v>44</v>
      </c>
    </row>
    <row r="5179" spans="1:8" x14ac:dyDescent="0.35">
      <c r="A5179" t="s">
        <v>5225</v>
      </c>
      <c r="B5179" t="s">
        <v>44</v>
      </c>
      <c r="C5179" t="s">
        <v>5225</v>
      </c>
      <c r="D5179" t="s">
        <v>44</v>
      </c>
      <c r="E5179" t="s">
        <v>5225</v>
      </c>
      <c r="F5179" t="s">
        <v>44</v>
      </c>
      <c r="G5179" t="s">
        <v>5225</v>
      </c>
      <c r="H5179" t="s">
        <v>44</v>
      </c>
    </row>
    <row r="5180" spans="1:8" x14ac:dyDescent="0.35">
      <c r="A5180" t="s">
        <v>5226</v>
      </c>
      <c r="B5180" t="s">
        <v>51</v>
      </c>
      <c r="C5180" t="s">
        <v>5226</v>
      </c>
      <c r="D5180" t="s">
        <v>51</v>
      </c>
      <c r="E5180" t="s">
        <v>5226</v>
      </c>
      <c r="F5180" t="s">
        <v>51</v>
      </c>
      <c r="G5180" t="s">
        <v>5226</v>
      </c>
      <c r="H5180" t="s">
        <v>51</v>
      </c>
    </row>
    <row r="5181" spans="1:8" x14ac:dyDescent="0.35">
      <c r="A5181" t="s">
        <v>5227</v>
      </c>
      <c r="B5181" t="s">
        <v>44</v>
      </c>
      <c r="C5181" t="s">
        <v>5227</v>
      </c>
      <c r="D5181" t="s">
        <v>44</v>
      </c>
      <c r="E5181" t="s">
        <v>5227</v>
      </c>
      <c r="F5181" t="s">
        <v>44</v>
      </c>
      <c r="G5181" t="s">
        <v>5227</v>
      </c>
      <c r="H5181" t="s">
        <v>44</v>
      </c>
    </row>
    <row r="5182" spans="1:8" x14ac:dyDescent="0.35">
      <c r="A5182" t="s">
        <v>5228</v>
      </c>
      <c r="B5182" t="s">
        <v>47</v>
      </c>
      <c r="C5182" t="s">
        <v>5228</v>
      </c>
      <c r="D5182" t="s">
        <v>47</v>
      </c>
      <c r="E5182" t="s">
        <v>5228</v>
      </c>
      <c r="F5182" t="s">
        <v>47</v>
      </c>
      <c r="G5182" t="s">
        <v>5228</v>
      </c>
      <c r="H5182" t="s">
        <v>47</v>
      </c>
    </row>
    <row r="5183" spans="1:8" x14ac:dyDescent="0.35">
      <c r="A5183" t="s">
        <v>5229</v>
      </c>
      <c r="B5183" t="s">
        <v>44</v>
      </c>
      <c r="C5183" t="s">
        <v>5229</v>
      </c>
      <c r="D5183" t="s">
        <v>44</v>
      </c>
      <c r="E5183" t="s">
        <v>5229</v>
      </c>
      <c r="F5183" t="s">
        <v>44</v>
      </c>
      <c r="G5183" t="s">
        <v>5229</v>
      </c>
      <c r="H5183" t="s">
        <v>44</v>
      </c>
    </row>
    <row r="5184" spans="1:8" x14ac:dyDescent="0.35">
      <c r="A5184" t="s">
        <v>5230</v>
      </c>
      <c r="B5184" t="s">
        <v>47</v>
      </c>
      <c r="C5184" t="s">
        <v>5230</v>
      </c>
      <c r="D5184" t="s">
        <v>47</v>
      </c>
      <c r="E5184" t="s">
        <v>5230</v>
      </c>
      <c r="F5184" t="s">
        <v>47</v>
      </c>
      <c r="G5184" t="s">
        <v>5230</v>
      </c>
      <c r="H5184" t="s">
        <v>47</v>
      </c>
    </row>
    <row r="5185" spans="1:8" x14ac:dyDescent="0.35">
      <c r="A5185" t="s">
        <v>5231</v>
      </c>
      <c r="B5185" t="s">
        <v>44</v>
      </c>
      <c r="C5185" t="s">
        <v>5231</v>
      </c>
      <c r="D5185" t="s">
        <v>44</v>
      </c>
      <c r="E5185" t="s">
        <v>5231</v>
      </c>
      <c r="F5185" t="s">
        <v>44</v>
      </c>
      <c r="G5185" t="s">
        <v>5231</v>
      </c>
      <c r="H5185" t="s">
        <v>44</v>
      </c>
    </row>
    <row r="5186" spans="1:8" x14ac:dyDescent="0.35">
      <c r="A5186" t="s">
        <v>5232</v>
      </c>
      <c r="B5186" t="s">
        <v>44</v>
      </c>
      <c r="C5186" t="s">
        <v>5232</v>
      </c>
      <c r="D5186" t="s">
        <v>44</v>
      </c>
      <c r="E5186" t="s">
        <v>5232</v>
      </c>
      <c r="F5186" t="s">
        <v>44</v>
      </c>
      <c r="G5186" t="s">
        <v>5232</v>
      </c>
      <c r="H5186" t="s">
        <v>44</v>
      </c>
    </row>
    <row r="5187" spans="1:8" x14ac:dyDescent="0.35">
      <c r="A5187" t="s">
        <v>5233</v>
      </c>
      <c r="B5187" t="s">
        <v>51</v>
      </c>
      <c r="C5187" t="s">
        <v>5233</v>
      </c>
      <c r="D5187" t="s">
        <v>51</v>
      </c>
      <c r="E5187" t="s">
        <v>5233</v>
      </c>
      <c r="F5187" t="s">
        <v>51</v>
      </c>
      <c r="G5187" t="s">
        <v>5233</v>
      </c>
      <c r="H5187" t="s">
        <v>51</v>
      </c>
    </row>
    <row r="5188" spans="1:8" x14ac:dyDescent="0.35">
      <c r="A5188" t="s">
        <v>5234</v>
      </c>
      <c r="B5188" t="s">
        <v>51</v>
      </c>
      <c r="C5188" t="s">
        <v>5234</v>
      </c>
      <c r="D5188" t="s">
        <v>51</v>
      </c>
      <c r="E5188" t="s">
        <v>5234</v>
      </c>
      <c r="F5188" t="s">
        <v>51</v>
      </c>
      <c r="G5188" t="s">
        <v>5234</v>
      </c>
      <c r="H5188" t="s">
        <v>51</v>
      </c>
    </row>
    <row r="5189" spans="1:8" x14ac:dyDescent="0.35">
      <c r="A5189" t="s">
        <v>5235</v>
      </c>
      <c r="B5189" t="s">
        <v>44</v>
      </c>
      <c r="C5189" t="s">
        <v>5235</v>
      </c>
      <c r="D5189" t="s">
        <v>44</v>
      </c>
      <c r="E5189" t="s">
        <v>5235</v>
      </c>
      <c r="F5189" t="s">
        <v>44</v>
      </c>
      <c r="G5189" t="s">
        <v>5235</v>
      </c>
      <c r="H5189" t="s">
        <v>44</v>
      </c>
    </row>
    <row r="5190" spans="1:8" x14ac:dyDescent="0.35">
      <c r="A5190" t="s">
        <v>5236</v>
      </c>
      <c r="B5190" t="s">
        <v>51</v>
      </c>
      <c r="C5190" t="s">
        <v>5236</v>
      </c>
      <c r="D5190" t="s">
        <v>51</v>
      </c>
      <c r="E5190" t="s">
        <v>5236</v>
      </c>
      <c r="F5190" t="s">
        <v>51</v>
      </c>
      <c r="G5190" t="s">
        <v>5236</v>
      </c>
      <c r="H5190" t="s">
        <v>51</v>
      </c>
    </row>
    <row r="5191" spans="1:8" x14ac:dyDescent="0.35">
      <c r="A5191" t="s">
        <v>5237</v>
      </c>
      <c r="B5191" t="s">
        <v>51</v>
      </c>
      <c r="C5191" t="s">
        <v>5237</v>
      </c>
      <c r="D5191" t="s">
        <v>51</v>
      </c>
      <c r="E5191" t="s">
        <v>5237</v>
      </c>
      <c r="F5191" t="s">
        <v>51</v>
      </c>
      <c r="G5191" t="s">
        <v>5237</v>
      </c>
      <c r="H5191" t="s">
        <v>51</v>
      </c>
    </row>
    <row r="5192" spans="1:8" x14ac:dyDescent="0.35">
      <c r="A5192" t="s">
        <v>5238</v>
      </c>
      <c r="B5192" t="s">
        <v>51</v>
      </c>
      <c r="C5192" t="s">
        <v>5238</v>
      </c>
      <c r="D5192" t="s">
        <v>51</v>
      </c>
      <c r="E5192" t="s">
        <v>5238</v>
      </c>
      <c r="F5192" t="s">
        <v>51</v>
      </c>
      <c r="G5192" t="s">
        <v>5238</v>
      </c>
      <c r="H5192" t="s">
        <v>51</v>
      </c>
    </row>
    <row r="5193" spans="1:8" x14ac:dyDescent="0.35">
      <c r="A5193" t="s">
        <v>5239</v>
      </c>
      <c r="B5193" t="s">
        <v>51</v>
      </c>
      <c r="C5193" t="s">
        <v>5239</v>
      </c>
      <c r="D5193" t="s">
        <v>51</v>
      </c>
      <c r="E5193" t="s">
        <v>5239</v>
      </c>
      <c r="F5193" t="s">
        <v>51</v>
      </c>
      <c r="G5193" t="s">
        <v>5239</v>
      </c>
      <c r="H5193" t="s">
        <v>51</v>
      </c>
    </row>
    <row r="5194" spans="1:8" x14ac:dyDescent="0.35">
      <c r="A5194" t="s">
        <v>5240</v>
      </c>
      <c r="B5194" t="s">
        <v>44</v>
      </c>
      <c r="C5194" t="s">
        <v>5240</v>
      </c>
      <c r="D5194" t="s">
        <v>44</v>
      </c>
      <c r="E5194" t="s">
        <v>5240</v>
      </c>
      <c r="F5194" t="s">
        <v>44</v>
      </c>
      <c r="G5194" t="s">
        <v>5240</v>
      </c>
      <c r="H5194" t="s">
        <v>44</v>
      </c>
    </row>
    <row r="5195" spans="1:8" x14ac:dyDescent="0.35">
      <c r="A5195" t="s">
        <v>5241</v>
      </c>
      <c r="B5195" t="s">
        <v>51</v>
      </c>
      <c r="C5195" t="s">
        <v>5241</v>
      </c>
      <c r="D5195" t="s">
        <v>51</v>
      </c>
      <c r="E5195" t="s">
        <v>5241</v>
      </c>
      <c r="F5195" t="s">
        <v>51</v>
      </c>
      <c r="G5195" t="s">
        <v>5241</v>
      </c>
      <c r="H5195" t="s">
        <v>51</v>
      </c>
    </row>
    <row r="5196" spans="1:8" x14ac:dyDescent="0.35">
      <c r="A5196" t="s">
        <v>5242</v>
      </c>
      <c r="B5196" t="s">
        <v>44</v>
      </c>
      <c r="C5196" t="s">
        <v>5242</v>
      </c>
      <c r="D5196" t="s">
        <v>44</v>
      </c>
      <c r="E5196" t="s">
        <v>5242</v>
      </c>
      <c r="F5196" t="s">
        <v>44</v>
      </c>
      <c r="G5196" t="s">
        <v>5242</v>
      </c>
      <c r="H5196" t="s">
        <v>44</v>
      </c>
    </row>
    <row r="5197" spans="1:8" x14ac:dyDescent="0.35">
      <c r="A5197" t="s">
        <v>5243</v>
      </c>
      <c r="B5197" t="s">
        <v>51</v>
      </c>
      <c r="C5197" t="s">
        <v>5243</v>
      </c>
      <c r="D5197" t="s">
        <v>51</v>
      </c>
      <c r="E5197" t="s">
        <v>5243</v>
      </c>
      <c r="F5197" t="s">
        <v>51</v>
      </c>
      <c r="G5197" t="s">
        <v>5243</v>
      </c>
      <c r="H5197" t="s">
        <v>51</v>
      </c>
    </row>
    <row r="5198" spans="1:8" x14ac:dyDescent="0.35">
      <c r="A5198" t="s">
        <v>5244</v>
      </c>
      <c r="B5198" t="s">
        <v>51</v>
      </c>
      <c r="C5198" t="s">
        <v>5244</v>
      </c>
      <c r="D5198" t="s">
        <v>51</v>
      </c>
      <c r="E5198" t="s">
        <v>5244</v>
      </c>
      <c r="F5198" t="s">
        <v>51</v>
      </c>
      <c r="G5198" t="s">
        <v>5244</v>
      </c>
      <c r="H5198" t="s">
        <v>51</v>
      </c>
    </row>
    <row r="5199" spans="1:8" x14ac:dyDescent="0.35">
      <c r="A5199" t="s">
        <v>5245</v>
      </c>
      <c r="B5199" t="s">
        <v>51</v>
      </c>
      <c r="C5199" t="s">
        <v>5245</v>
      </c>
      <c r="D5199" t="s">
        <v>51</v>
      </c>
      <c r="E5199" t="s">
        <v>5245</v>
      </c>
      <c r="F5199" t="s">
        <v>51</v>
      </c>
      <c r="G5199" t="s">
        <v>5245</v>
      </c>
      <c r="H5199" t="s">
        <v>51</v>
      </c>
    </row>
    <row r="5200" spans="1:8" x14ac:dyDescent="0.35">
      <c r="A5200" t="s">
        <v>5246</v>
      </c>
      <c r="B5200" t="s">
        <v>44</v>
      </c>
      <c r="C5200" t="s">
        <v>5246</v>
      </c>
      <c r="D5200" t="s">
        <v>44</v>
      </c>
      <c r="E5200" t="s">
        <v>5246</v>
      </c>
      <c r="F5200" t="s">
        <v>44</v>
      </c>
      <c r="G5200" t="s">
        <v>5246</v>
      </c>
      <c r="H5200" t="s">
        <v>44</v>
      </c>
    </row>
    <row r="5201" spans="1:8" x14ac:dyDescent="0.35">
      <c r="A5201" t="s">
        <v>5247</v>
      </c>
      <c r="B5201" t="s">
        <v>47</v>
      </c>
      <c r="C5201" t="s">
        <v>5247</v>
      </c>
      <c r="D5201" t="s">
        <v>47</v>
      </c>
      <c r="E5201" t="s">
        <v>5247</v>
      </c>
      <c r="F5201" t="s">
        <v>47</v>
      </c>
      <c r="G5201" t="s">
        <v>5247</v>
      </c>
      <c r="H5201" t="s">
        <v>47</v>
      </c>
    </row>
    <row r="5202" spans="1:8" x14ac:dyDescent="0.35">
      <c r="A5202" t="s">
        <v>5248</v>
      </c>
      <c r="B5202" t="s">
        <v>44</v>
      </c>
      <c r="C5202" t="s">
        <v>5248</v>
      </c>
      <c r="D5202" t="s">
        <v>44</v>
      </c>
      <c r="E5202" t="s">
        <v>5248</v>
      </c>
      <c r="F5202" t="s">
        <v>44</v>
      </c>
      <c r="G5202" t="s">
        <v>5248</v>
      </c>
      <c r="H5202" t="s">
        <v>44</v>
      </c>
    </row>
    <row r="5203" spans="1:8" x14ac:dyDescent="0.35">
      <c r="A5203" t="s">
        <v>5249</v>
      </c>
      <c r="B5203" t="s">
        <v>51</v>
      </c>
      <c r="C5203" t="s">
        <v>5249</v>
      </c>
      <c r="D5203" t="s">
        <v>51</v>
      </c>
      <c r="E5203" t="s">
        <v>5249</v>
      </c>
      <c r="F5203" t="s">
        <v>51</v>
      </c>
      <c r="G5203" t="s">
        <v>5249</v>
      </c>
      <c r="H5203" t="s">
        <v>51</v>
      </c>
    </row>
    <row r="5204" spans="1:8" x14ac:dyDescent="0.35">
      <c r="A5204" t="s">
        <v>5250</v>
      </c>
      <c r="B5204" t="s">
        <v>44</v>
      </c>
      <c r="C5204" t="s">
        <v>5250</v>
      </c>
      <c r="D5204" t="s">
        <v>44</v>
      </c>
      <c r="E5204" t="s">
        <v>5250</v>
      </c>
      <c r="F5204" t="s">
        <v>44</v>
      </c>
      <c r="G5204" t="s">
        <v>5250</v>
      </c>
      <c r="H5204" t="s">
        <v>44</v>
      </c>
    </row>
    <row r="5205" spans="1:8" x14ac:dyDescent="0.35">
      <c r="A5205" t="s">
        <v>5251</v>
      </c>
      <c r="B5205" t="s">
        <v>44</v>
      </c>
      <c r="C5205" t="s">
        <v>5251</v>
      </c>
      <c r="D5205" t="s">
        <v>44</v>
      </c>
      <c r="E5205" t="s">
        <v>5251</v>
      </c>
      <c r="F5205" t="s">
        <v>44</v>
      </c>
      <c r="G5205" t="s">
        <v>5251</v>
      </c>
      <c r="H5205" t="s">
        <v>44</v>
      </c>
    </row>
    <row r="5206" spans="1:8" x14ac:dyDescent="0.35">
      <c r="A5206" t="s">
        <v>5252</v>
      </c>
      <c r="B5206" t="s">
        <v>47</v>
      </c>
      <c r="C5206" t="s">
        <v>5252</v>
      </c>
      <c r="D5206" t="s">
        <v>47</v>
      </c>
      <c r="E5206" t="s">
        <v>5252</v>
      </c>
      <c r="F5206" t="s">
        <v>47</v>
      </c>
      <c r="G5206" t="s">
        <v>5252</v>
      </c>
      <c r="H5206" t="s">
        <v>47</v>
      </c>
    </row>
    <row r="5207" spans="1:8" x14ac:dyDescent="0.35">
      <c r="A5207" t="s">
        <v>5253</v>
      </c>
      <c r="B5207" t="s">
        <v>44</v>
      </c>
      <c r="C5207" t="s">
        <v>5253</v>
      </c>
      <c r="D5207" t="s">
        <v>44</v>
      </c>
      <c r="E5207" t="s">
        <v>5253</v>
      </c>
      <c r="F5207" t="s">
        <v>44</v>
      </c>
      <c r="G5207" t="s">
        <v>5253</v>
      </c>
      <c r="H5207" t="s">
        <v>44</v>
      </c>
    </row>
    <row r="5208" spans="1:8" x14ac:dyDescent="0.35">
      <c r="A5208" t="s">
        <v>5254</v>
      </c>
      <c r="B5208" t="s">
        <v>47</v>
      </c>
      <c r="C5208" t="s">
        <v>5254</v>
      </c>
      <c r="D5208" t="s">
        <v>47</v>
      </c>
      <c r="E5208" t="s">
        <v>5254</v>
      </c>
      <c r="F5208" t="s">
        <v>47</v>
      </c>
      <c r="G5208" t="s">
        <v>5254</v>
      </c>
      <c r="H5208" t="s">
        <v>47</v>
      </c>
    </row>
    <row r="5209" spans="1:8" x14ac:dyDescent="0.35">
      <c r="A5209" t="s">
        <v>5255</v>
      </c>
      <c r="B5209" t="s">
        <v>51</v>
      </c>
      <c r="C5209" t="s">
        <v>5255</v>
      </c>
      <c r="D5209" t="s">
        <v>51</v>
      </c>
      <c r="E5209" t="s">
        <v>5255</v>
      </c>
      <c r="F5209" t="s">
        <v>51</v>
      </c>
      <c r="G5209" t="s">
        <v>5255</v>
      </c>
      <c r="H5209" t="s">
        <v>51</v>
      </c>
    </row>
    <row r="5210" spans="1:8" x14ac:dyDescent="0.35">
      <c r="A5210" t="s">
        <v>5256</v>
      </c>
      <c r="B5210" t="s">
        <v>47</v>
      </c>
      <c r="C5210" t="s">
        <v>5256</v>
      </c>
      <c r="D5210" t="s">
        <v>47</v>
      </c>
      <c r="E5210" t="s">
        <v>5256</v>
      </c>
      <c r="F5210" t="s">
        <v>47</v>
      </c>
      <c r="G5210" t="s">
        <v>5256</v>
      </c>
      <c r="H5210" t="s">
        <v>47</v>
      </c>
    </row>
    <row r="5211" spans="1:8" x14ac:dyDescent="0.35">
      <c r="A5211" t="s">
        <v>5257</v>
      </c>
      <c r="B5211" t="s">
        <v>51</v>
      </c>
      <c r="C5211" t="s">
        <v>5257</v>
      </c>
      <c r="D5211" t="s">
        <v>51</v>
      </c>
      <c r="E5211" t="s">
        <v>5257</v>
      </c>
      <c r="F5211" t="s">
        <v>51</v>
      </c>
      <c r="G5211" t="s">
        <v>5257</v>
      </c>
      <c r="H5211" t="s">
        <v>51</v>
      </c>
    </row>
    <row r="5212" spans="1:8" x14ac:dyDescent="0.35">
      <c r="A5212" t="s">
        <v>5258</v>
      </c>
      <c r="B5212" t="s">
        <v>51</v>
      </c>
      <c r="C5212" t="s">
        <v>5258</v>
      </c>
      <c r="D5212" t="s">
        <v>51</v>
      </c>
      <c r="E5212" t="s">
        <v>5258</v>
      </c>
      <c r="F5212" t="s">
        <v>51</v>
      </c>
      <c r="G5212" t="s">
        <v>5258</v>
      </c>
      <c r="H5212" t="s">
        <v>51</v>
      </c>
    </row>
    <row r="5213" spans="1:8" x14ac:dyDescent="0.35">
      <c r="A5213" t="s">
        <v>5259</v>
      </c>
      <c r="B5213" t="s">
        <v>51</v>
      </c>
      <c r="C5213" t="s">
        <v>5259</v>
      </c>
      <c r="D5213" t="s">
        <v>51</v>
      </c>
      <c r="E5213" t="s">
        <v>5259</v>
      </c>
      <c r="F5213" t="s">
        <v>51</v>
      </c>
      <c r="G5213" t="s">
        <v>5259</v>
      </c>
      <c r="H5213" t="s">
        <v>51</v>
      </c>
    </row>
    <row r="5214" spans="1:8" x14ac:dyDescent="0.35">
      <c r="A5214" t="s">
        <v>5260</v>
      </c>
      <c r="B5214" t="s">
        <v>51</v>
      </c>
      <c r="C5214" t="s">
        <v>5260</v>
      </c>
      <c r="D5214" t="s">
        <v>51</v>
      </c>
      <c r="E5214" t="s">
        <v>5260</v>
      </c>
      <c r="F5214" t="s">
        <v>51</v>
      </c>
      <c r="G5214" t="s">
        <v>5260</v>
      </c>
      <c r="H5214" t="s">
        <v>51</v>
      </c>
    </row>
    <row r="5215" spans="1:8" x14ac:dyDescent="0.35">
      <c r="A5215" t="s">
        <v>5261</v>
      </c>
      <c r="B5215" t="s">
        <v>51</v>
      </c>
      <c r="C5215" t="s">
        <v>5261</v>
      </c>
      <c r="D5215" t="s">
        <v>51</v>
      </c>
      <c r="E5215" t="s">
        <v>5261</v>
      </c>
      <c r="F5215" t="s">
        <v>51</v>
      </c>
      <c r="G5215" t="s">
        <v>5261</v>
      </c>
      <c r="H5215" t="s">
        <v>51</v>
      </c>
    </row>
    <row r="5216" spans="1:8" x14ac:dyDescent="0.35">
      <c r="A5216" t="s">
        <v>5262</v>
      </c>
      <c r="B5216" t="s">
        <v>51</v>
      </c>
      <c r="C5216" t="s">
        <v>5262</v>
      </c>
      <c r="D5216" t="s">
        <v>51</v>
      </c>
      <c r="E5216" t="s">
        <v>5262</v>
      </c>
      <c r="F5216" t="s">
        <v>51</v>
      </c>
      <c r="G5216" t="s">
        <v>5262</v>
      </c>
      <c r="H5216" t="s">
        <v>51</v>
      </c>
    </row>
    <row r="5217" spans="1:8" x14ac:dyDescent="0.35">
      <c r="A5217" t="s">
        <v>5263</v>
      </c>
      <c r="B5217" t="s">
        <v>44</v>
      </c>
      <c r="C5217" t="s">
        <v>5263</v>
      </c>
      <c r="D5217" t="s">
        <v>44</v>
      </c>
      <c r="E5217" t="s">
        <v>5263</v>
      </c>
      <c r="F5217" t="s">
        <v>44</v>
      </c>
      <c r="G5217" t="s">
        <v>5263</v>
      </c>
      <c r="H5217" t="s">
        <v>44</v>
      </c>
    </row>
    <row r="5218" spans="1:8" x14ac:dyDescent="0.35">
      <c r="A5218" t="s">
        <v>5264</v>
      </c>
      <c r="B5218" t="s">
        <v>51</v>
      </c>
      <c r="C5218" t="s">
        <v>5264</v>
      </c>
      <c r="D5218" t="s">
        <v>51</v>
      </c>
      <c r="E5218" t="s">
        <v>5264</v>
      </c>
      <c r="F5218" t="s">
        <v>51</v>
      </c>
      <c r="G5218" t="s">
        <v>5264</v>
      </c>
      <c r="H5218" t="s">
        <v>51</v>
      </c>
    </row>
    <row r="5219" spans="1:8" x14ac:dyDescent="0.35">
      <c r="A5219" t="s">
        <v>5265</v>
      </c>
      <c r="B5219" t="s">
        <v>51</v>
      </c>
      <c r="C5219" t="s">
        <v>5265</v>
      </c>
      <c r="D5219" t="s">
        <v>51</v>
      </c>
      <c r="E5219" t="s">
        <v>5265</v>
      </c>
      <c r="F5219" t="s">
        <v>51</v>
      </c>
      <c r="G5219" t="s">
        <v>5265</v>
      </c>
      <c r="H5219" t="s">
        <v>51</v>
      </c>
    </row>
    <row r="5220" spans="1:8" x14ac:dyDescent="0.35">
      <c r="A5220" t="s">
        <v>5266</v>
      </c>
      <c r="B5220" t="s">
        <v>47</v>
      </c>
      <c r="C5220" t="s">
        <v>5266</v>
      </c>
      <c r="D5220" t="s">
        <v>47</v>
      </c>
      <c r="E5220" t="s">
        <v>5266</v>
      </c>
      <c r="F5220" t="s">
        <v>47</v>
      </c>
      <c r="G5220" t="s">
        <v>5266</v>
      </c>
      <c r="H5220" t="s">
        <v>47</v>
      </c>
    </row>
    <row r="5221" spans="1:8" x14ac:dyDescent="0.35">
      <c r="A5221" t="s">
        <v>5267</v>
      </c>
      <c r="B5221" t="s">
        <v>51</v>
      </c>
      <c r="C5221" t="s">
        <v>5267</v>
      </c>
      <c r="D5221" t="s">
        <v>51</v>
      </c>
      <c r="E5221" t="s">
        <v>5267</v>
      </c>
      <c r="F5221" t="s">
        <v>51</v>
      </c>
      <c r="G5221" t="s">
        <v>5267</v>
      </c>
      <c r="H5221" t="s">
        <v>51</v>
      </c>
    </row>
    <row r="5222" spans="1:8" x14ac:dyDescent="0.35">
      <c r="A5222" t="s">
        <v>5268</v>
      </c>
      <c r="B5222" t="s">
        <v>51</v>
      </c>
      <c r="C5222" t="s">
        <v>5268</v>
      </c>
      <c r="D5222" t="s">
        <v>51</v>
      </c>
      <c r="E5222" t="s">
        <v>5268</v>
      </c>
      <c r="F5222" t="s">
        <v>51</v>
      </c>
      <c r="G5222" t="s">
        <v>5268</v>
      </c>
      <c r="H5222" t="s">
        <v>51</v>
      </c>
    </row>
    <row r="5223" spans="1:8" x14ac:dyDescent="0.35">
      <c r="A5223" t="s">
        <v>5269</v>
      </c>
      <c r="B5223" t="s">
        <v>51</v>
      </c>
      <c r="C5223" t="s">
        <v>5269</v>
      </c>
      <c r="D5223" t="s">
        <v>51</v>
      </c>
      <c r="E5223" t="s">
        <v>5269</v>
      </c>
      <c r="F5223" t="s">
        <v>51</v>
      </c>
      <c r="G5223" t="s">
        <v>5269</v>
      </c>
      <c r="H5223" t="s">
        <v>51</v>
      </c>
    </row>
    <row r="5224" spans="1:8" x14ac:dyDescent="0.35">
      <c r="A5224" t="s">
        <v>5270</v>
      </c>
      <c r="B5224" t="s">
        <v>51</v>
      </c>
      <c r="C5224" t="s">
        <v>5270</v>
      </c>
      <c r="D5224" t="s">
        <v>51</v>
      </c>
      <c r="E5224" t="s">
        <v>5270</v>
      </c>
      <c r="F5224" t="s">
        <v>51</v>
      </c>
      <c r="G5224" t="s">
        <v>5270</v>
      </c>
      <c r="H5224" t="s">
        <v>51</v>
      </c>
    </row>
    <row r="5225" spans="1:8" x14ac:dyDescent="0.35">
      <c r="A5225" t="s">
        <v>5271</v>
      </c>
      <c r="B5225" t="s">
        <v>44</v>
      </c>
      <c r="C5225" t="s">
        <v>5271</v>
      </c>
      <c r="D5225" t="s">
        <v>44</v>
      </c>
      <c r="E5225" t="s">
        <v>5271</v>
      </c>
      <c r="F5225" t="s">
        <v>44</v>
      </c>
      <c r="G5225" t="s">
        <v>5271</v>
      </c>
      <c r="H5225" t="s">
        <v>44</v>
      </c>
    </row>
    <row r="5226" spans="1:8" x14ac:dyDescent="0.35">
      <c r="A5226" t="s">
        <v>5272</v>
      </c>
      <c r="B5226" t="s">
        <v>47</v>
      </c>
      <c r="C5226" t="s">
        <v>5272</v>
      </c>
      <c r="D5226" t="s">
        <v>47</v>
      </c>
      <c r="E5226" t="s">
        <v>5272</v>
      </c>
      <c r="F5226" t="s">
        <v>47</v>
      </c>
      <c r="G5226" t="s">
        <v>5272</v>
      </c>
      <c r="H5226" t="s">
        <v>47</v>
      </c>
    </row>
    <row r="5227" spans="1:8" x14ac:dyDescent="0.35">
      <c r="A5227" t="s">
        <v>5273</v>
      </c>
      <c r="B5227" t="s">
        <v>51</v>
      </c>
      <c r="C5227" t="s">
        <v>5273</v>
      </c>
      <c r="D5227" t="s">
        <v>51</v>
      </c>
      <c r="E5227" t="s">
        <v>5273</v>
      </c>
      <c r="F5227" t="s">
        <v>51</v>
      </c>
      <c r="G5227" t="s">
        <v>5273</v>
      </c>
      <c r="H5227" t="s">
        <v>51</v>
      </c>
    </row>
    <row r="5228" spans="1:8" x14ac:dyDescent="0.35">
      <c r="A5228" t="s">
        <v>5274</v>
      </c>
      <c r="B5228" t="s">
        <v>44</v>
      </c>
      <c r="C5228" t="s">
        <v>5274</v>
      </c>
      <c r="D5228" t="s">
        <v>44</v>
      </c>
      <c r="E5228" t="s">
        <v>5274</v>
      </c>
      <c r="F5228" t="s">
        <v>44</v>
      </c>
      <c r="G5228" t="s">
        <v>5274</v>
      </c>
      <c r="H5228" t="s">
        <v>44</v>
      </c>
    </row>
    <row r="5229" spans="1:8" x14ac:dyDescent="0.35">
      <c r="A5229" t="s">
        <v>5275</v>
      </c>
      <c r="B5229" t="s">
        <v>51</v>
      </c>
      <c r="C5229" t="s">
        <v>5275</v>
      </c>
      <c r="D5229" t="s">
        <v>51</v>
      </c>
      <c r="E5229" t="s">
        <v>5275</v>
      </c>
      <c r="F5229" t="s">
        <v>51</v>
      </c>
      <c r="G5229" t="s">
        <v>5275</v>
      </c>
      <c r="H5229" t="s">
        <v>51</v>
      </c>
    </row>
    <row r="5230" spans="1:8" x14ac:dyDescent="0.35">
      <c r="A5230" t="s">
        <v>5276</v>
      </c>
      <c r="B5230" t="s">
        <v>51</v>
      </c>
      <c r="C5230" t="s">
        <v>5276</v>
      </c>
      <c r="D5230" t="s">
        <v>51</v>
      </c>
      <c r="E5230" t="s">
        <v>5276</v>
      </c>
      <c r="F5230" t="s">
        <v>51</v>
      </c>
      <c r="G5230" t="s">
        <v>5276</v>
      </c>
      <c r="H5230" t="s">
        <v>51</v>
      </c>
    </row>
    <row r="5231" spans="1:8" x14ac:dyDescent="0.35">
      <c r="A5231" t="s">
        <v>5277</v>
      </c>
      <c r="B5231" t="s">
        <v>44</v>
      </c>
      <c r="C5231" t="s">
        <v>5277</v>
      </c>
      <c r="D5231" t="s">
        <v>44</v>
      </c>
      <c r="E5231" t="s">
        <v>5277</v>
      </c>
      <c r="F5231" t="s">
        <v>44</v>
      </c>
      <c r="G5231" t="s">
        <v>5277</v>
      </c>
      <c r="H5231" t="s">
        <v>44</v>
      </c>
    </row>
    <row r="5232" spans="1:8" x14ac:dyDescent="0.35">
      <c r="A5232" t="s">
        <v>5278</v>
      </c>
      <c r="B5232" t="s">
        <v>51</v>
      </c>
      <c r="C5232" t="s">
        <v>5278</v>
      </c>
      <c r="D5232" t="s">
        <v>51</v>
      </c>
      <c r="E5232" t="s">
        <v>5278</v>
      </c>
      <c r="F5232" t="s">
        <v>51</v>
      </c>
      <c r="G5232" t="s">
        <v>5278</v>
      </c>
      <c r="H5232" t="s">
        <v>51</v>
      </c>
    </row>
    <row r="5233" spans="1:8" x14ac:dyDescent="0.35">
      <c r="A5233" t="s">
        <v>5279</v>
      </c>
      <c r="B5233" t="s">
        <v>51</v>
      </c>
      <c r="C5233" t="s">
        <v>5279</v>
      </c>
      <c r="D5233" t="s">
        <v>51</v>
      </c>
      <c r="E5233" t="s">
        <v>5279</v>
      </c>
      <c r="F5233" t="s">
        <v>51</v>
      </c>
      <c r="G5233" t="s">
        <v>5279</v>
      </c>
      <c r="H5233" t="s">
        <v>51</v>
      </c>
    </row>
    <row r="5234" spans="1:8" x14ac:dyDescent="0.35">
      <c r="A5234" t="s">
        <v>5280</v>
      </c>
      <c r="B5234" t="s">
        <v>44</v>
      </c>
      <c r="C5234" t="s">
        <v>5280</v>
      </c>
      <c r="D5234" t="s">
        <v>44</v>
      </c>
      <c r="E5234" t="s">
        <v>5280</v>
      </c>
      <c r="F5234" t="s">
        <v>44</v>
      </c>
      <c r="G5234" t="s">
        <v>5280</v>
      </c>
      <c r="H5234" t="s">
        <v>44</v>
      </c>
    </row>
    <row r="5235" spans="1:8" x14ac:dyDescent="0.35">
      <c r="A5235" t="s">
        <v>5281</v>
      </c>
      <c r="B5235" t="s">
        <v>44</v>
      </c>
      <c r="C5235" t="s">
        <v>5281</v>
      </c>
      <c r="D5235" t="s">
        <v>44</v>
      </c>
      <c r="E5235" t="s">
        <v>5281</v>
      </c>
      <c r="F5235" t="s">
        <v>44</v>
      </c>
      <c r="G5235" t="s">
        <v>5281</v>
      </c>
      <c r="H5235" t="s">
        <v>44</v>
      </c>
    </row>
    <row r="5236" spans="1:8" x14ac:dyDescent="0.35">
      <c r="A5236" t="s">
        <v>5282</v>
      </c>
      <c r="B5236" t="s">
        <v>47</v>
      </c>
      <c r="C5236" t="s">
        <v>5282</v>
      </c>
      <c r="D5236" t="s">
        <v>47</v>
      </c>
      <c r="E5236" t="s">
        <v>5282</v>
      </c>
      <c r="F5236" t="s">
        <v>47</v>
      </c>
      <c r="G5236" t="s">
        <v>5282</v>
      </c>
      <c r="H5236" t="s">
        <v>47</v>
      </c>
    </row>
    <row r="5237" spans="1:8" x14ac:dyDescent="0.35">
      <c r="A5237" t="s">
        <v>5283</v>
      </c>
      <c r="B5237" t="s">
        <v>44</v>
      </c>
      <c r="C5237" t="s">
        <v>5283</v>
      </c>
      <c r="D5237" t="s">
        <v>44</v>
      </c>
      <c r="E5237" t="s">
        <v>5283</v>
      </c>
      <c r="F5237" t="s">
        <v>44</v>
      </c>
      <c r="G5237" t="s">
        <v>5283</v>
      </c>
      <c r="H5237" t="s">
        <v>44</v>
      </c>
    </row>
    <row r="5238" spans="1:8" x14ac:dyDescent="0.35">
      <c r="A5238" t="s">
        <v>5284</v>
      </c>
      <c r="B5238" t="s">
        <v>44</v>
      </c>
      <c r="C5238" t="s">
        <v>5284</v>
      </c>
      <c r="D5238" t="s">
        <v>44</v>
      </c>
      <c r="E5238" t="s">
        <v>5284</v>
      </c>
      <c r="F5238" t="s">
        <v>44</v>
      </c>
      <c r="G5238" t="s">
        <v>5284</v>
      </c>
      <c r="H5238" t="s">
        <v>44</v>
      </c>
    </row>
    <row r="5239" spans="1:8" x14ac:dyDescent="0.35">
      <c r="A5239" t="s">
        <v>5285</v>
      </c>
      <c r="B5239" t="s">
        <v>44</v>
      </c>
      <c r="C5239" t="s">
        <v>5285</v>
      </c>
      <c r="D5239" t="s">
        <v>44</v>
      </c>
      <c r="E5239" t="s">
        <v>5285</v>
      </c>
      <c r="F5239" t="s">
        <v>44</v>
      </c>
      <c r="G5239" t="s">
        <v>5285</v>
      </c>
      <c r="H5239" t="s">
        <v>44</v>
      </c>
    </row>
    <row r="5240" spans="1:8" x14ac:dyDescent="0.35">
      <c r="A5240" t="s">
        <v>5286</v>
      </c>
      <c r="B5240" t="s">
        <v>44</v>
      </c>
      <c r="C5240" t="s">
        <v>5286</v>
      </c>
      <c r="D5240" t="s">
        <v>44</v>
      </c>
      <c r="E5240" t="s">
        <v>5286</v>
      </c>
      <c r="F5240" t="s">
        <v>44</v>
      </c>
      <c r="G5240" t="s">
        <v>5286</v>
      </c>
      <c r="H5240" t="s">
        <v>44</v>
      </c>
    </row>
    <row r="5241" spans="1:8" x14ac:dyDescent="0.35">
      <c r="A5241" t="s">
        <v>5287</v>
      </c>
      <c r="B5241" t="s">
        <v>51</v>
      </c>
      <c r="C5241" t="s">
        <v>5287</v>
      </c>
      <c r="D5241" t="s">
        <v>51</v>
      </c>
      <c r="E5241" t="s">
        <v>5287</v>
      </c>
      <c r="F5241" t="s">
        <v>51</v>
      </c>
      <c r="G5241" t="s">
        <v>5287</v>
      </c>
      <c r="H5241" t="s">
        <v>51</v>
      </c>
    </row>
    <row r="5242" spans="1:8" x14ac:dyDescent="0.35">
      <c r="A5242" t="s">
        <v>5288</v>
      </c>
      <c r="B5242" t="s">
        <v>51</v>
      </c>
      <c r="C5242" t="s">
        <v>5288</v>
      </c>
      <c r="D5242" t="s">
        <v>51</v>
      </c>
      <c r="E5242" t="s">
        <v>5288</v>
      </c>
      <c r="F5242" t="s">
        <v>51</v>
      </c>
      <c r="G5242" t="s">
        <v>5288</v>
      </c>
      <c r="H5242" t="s">
        <v>51</v>
      </c>
    </row>
    <row r="5243" spans="1:8" x14ac:dyDescent="0.35">
      <c r="A5243" t="s">
        <v>5289</v>
      </c>
      <c r="B5243" t="s">
        <v>51</v>
      </c>
      <c r="C5243" t="s">
        <v>5289</v>
      </c>
      <c r="D5243" t="s">
        <v>51</v>
      </c>
      <c r="E5243" t="s">
        <v>5289</v>
      </c>
      <c r="F5243" t="s">
        <v>51</v>
      </c>
      <c r="G5243" t="s">
        <v>5289</v>
      </c>
      <c r="H5243" t="s">
        <v>51</v>
      </c>
    </row>
    <row r="5244" spans="1:8" x14ac:dyDescent="0.35">
      <c r="A5244" t="s">
        <v>5290</v>
      </c>
      <c r="B5244" t="s">
        <v>51</v>
      </c>
      <c r="C5244" t="s">
        <v>5290</v>
      </c>
      <c r="D5244" t="s">
        <v>51</v>
      </c>
      <c r="E5244" t="s">
        <v>5290</v>
      </c>
      <c r="F5244" t="s">
        <v>51</v>
      </c>
      <c r="G5244" t="s">
        <v>5290</v>
      </c>
      <c r="H5244" t="s">
        <v>51</v>
      </c>
    </row>
    <row r="5245" spans="1:8" x14ac:dyDescent="0.35">
      <c r="A5245" t="s">
        <v>5291</v>
      </c>
      <c r="B5245" t="s">
        <v>51</v>
      </c>
      <c r="C5245" t="s">
        <v>5291</v>
      </c>
      <c r="D5245" t="s">
        <v>51</v>
      </c>
      <c r="E5245" t="s">
        <v>5291</v>
      </c>
      <c r="F5245" t="s">
        <v>51</v>
      </c>
      <c r="G5245" t="s">
        <v>5291</v>
      </c>
      <c r="H5245" t="s">
        <v>51</v>
      </c>
    </row>
    <row r="5246" spans="1:8" x14ac:dyDescent="0.35">
      <c r="A5246" t="s">
        <v>5292</v>
      </c>
      <c r="B5246" t="s">
        <v>47</v>
      </c>
      <c r="C5246" t="s">
        <v>5292</v>
      </c>
      <c r="D5246" t="s">
        <v>47</v>
      </c>
      <c r="E5246" t="s">
        <v>5292</v>
      </c>
      <c r="F5246" t="s">
        <v>47</v>
      </c>
      <c r="G5246" t="s">
        <v>5292</v>
      </c>
      <c r="H5246" t="s">
        <v>47</v>
      </c>
    </row>
    <row r="5247" spans="1:8" x14ac:dyDescent="0.35">
      <c r="A5247" t="s">
        <v>5293</v>
      </c>
      <c r="B5247" t="s">
        <v>51</v>
      </c>
      <c r="C5247" t="s">
        <v>5293</v>
      </c>
      <c r="D5247" t="s">
        <v>51</v>
      </c>
      <c r="E5247" t="s">
        <v>5293</v>
      </c>
      <c r="F5247" t="s">
        <v>51</v>
      </c>
      <c r="G5247" t="s">
        <v>5293</v>
      </c>
      <c r="H5247" t="s">
        <v>51</v>
      </c>
    </row>
    <row r="5248" spans="1:8" x14ac:dyDescent="0.35">
      <c r="A5248" t="s">
        <v>5294</v>
      </c>
      <c r="B5248" t="s">
        <v>44</v>
      </c>
      <c r="C5248" t="s">
        <v>5294</v>
      </c>
      <c r="D5248" t="s">
        <v>44</v>
      </c>
      <c r="E5248" t="s">
        <v>5294</v>
      </c>
      <c r="F5248" t="s">
        <v>44</v>
      </c>
      <c r="G5248" t="s">
        <v>5294</v>
      </c>
      <c r="H5248" t="s">
        <v>44</v>
      </c>
    </row>
    <row r="5249" spans="1:8" x14ac:dyDescent="0.35">
      <c r="A5249" t="s">
        <v>5295</v>
      </c>
      <c r="B5249" t="s">
        <v>47</v>
      </c>
      <c r="C5249" t="s">
        <v>5295</v>
      </c>
      <c r="D5249" t="s">
        <v>47</v>
      </c>
      <c r="E5249" t="s">
        <v>5295</v>
      </c>
      <c r="F5249" t="s">
        <v>47</v>
      </c>
      <c r="G5249" t="s">
        <v>5295</v>
      </c>
      <c r="H5249" t="s">
        <v>47</v>
      </c>
    </row>
    <row r="5250" spans="1:8" x14ac:dyDescent="0.35">
      <c r="A5250" t="s">
        <v>5296</v>
      </c>
      <c r="B5250" t="s">
        <v>51</v>
      </c>
      <c r="C5250" t="s">
        <v>5296</v>
      </c>
      <c r="D5250" t="s">
        <v>51</v>
      </c>
      <c r="E5250" t="s">
        <v>5296</v>
      </c>
      <c r="F5250" t="s">
        <v>51</v>
      </c>
      <c r="G5250" t="s">
        <v>5296</v>
      </c>
      <c r="H5250" t="s">
        <v>51</v>
      </c>
    </row>
    <row r="5251" spans="1:8" x14ac:dyDescent="0.35">
      <c r="A5251" t="s">
        <v>5297</v>
      </c>
      <c r="B5251" t="s">
        <v>51</v>
      </c>
      <c r="C5251" t="s">
        <v>5297</v>
      </c>
      <c r="D5251" t="s">
        <v>51</v>
      </c>
      <c r="E5251" t="s">
        <v>5297</v>
      </c>
      <c r="F5251" t="s">
        <v>51</v>
      </c>
      <c r="G5251" t="s">
        <v>5297</v>
      </c>
      <c r="H5251" t="s">
        <v>51</v>
      </c>
    </row>
    <row r="5252" spans="1:8" x14ac:dyDescent="0.35">
      <c r="A5252" t="s">
        <v>5298</v>
      </c>
      <c r="B5252" t="s">
        <v>51</v>
      </c>
      <c r="C5252" t="s">
        <v>5298</v>
      </c>
      <c r="D5252" t="s">
        <v>51</v>
      </c>
      <c r="E5252" t="s">
        <v>5298</v>
      </c>
      <c r="F5252" t="s">
        <v>51</v>
      </c>
      <c r="G5252" t="s">
        <v>5298</v>
      </c>
      <c r="H5252" t="s">
        <v>51</v>
      </c>
    </row>
    <row r="5253" spans="1:8" x14ac:dyDescent="0.35">
      <c r="A5253" t="s">
        <v>5299</v>
      </c>
      <c r="B5253" t="s">
        <v>44</v>
      </c>
      <c r="C5253" t="s">
        <v>5299</v>
      </c>
      <c r="D5253" t="s">
        <v>44</v>
      </c>
      <c r="E5253" t="s">
        <v>5299</v>
      </c>
      <c r="F5253" t="s">
        <v>44</v>
      </c>
      <c r="G5253" t="s">
        <v>5299</v>
      </c>
      <c r="H5253" t="s">
        <v>44</v>
      </c>
    </row>
    <row r="5254" spans="1:8" x14ac:dyDescent="0.35">
      <c r="A5254" t="s">
        <v>5300</v>
      </c>
      <c r="B5254" t="s">
        <v>51</v>
      </c>
      <c r="C5254" t="s">
        <v>5300</v>
      </c>
      <c r="D5254" t="s">
        <v>51</v>
      </c>
      <c r="E5254" t="s">
        <v>5300</v>
      </c>
      <c r="F5254" t="s">
        <v>51</v>
      </c>
      <c r="G5254" t="s">
        <v>5300</v>
      </c>
      <c r="H5254" t="s">
        <v>51</v>
      </c>
    </row>
    <row r="5255" spans="1:8" x14ac:dyDescent="0.35">
      <c r="A5255" t="s">
        <v>5301</v>
      </c>
      <c r="B5255" t="s">
        <v>47</v>
      </c>
      <c r="C5255" t="s">
        <v>5301</v>
      </c>
      <c r="D5255" t="s">
        <v>47</v>
      </c>
      <c r="E5255" t="s">
        <v>5301</v>
      </c>
      <c r="F5255" t="s">
        <v>47</v>
      </c>
      <c r="G5255" t="s">
        <v>5301</v>
      </c>
      <c r="H5255" t="s">
        <v>47</v>
      </c>
    </row>
    <row r="5256" spans="1:8" x14ac:dyDescent="0.35">
      <c r="A5256" t="s">
        <v>5302</v>
      </c>
      <c r="B5256" t="s">
        <v>51</v>
      </c>
      <c r="C5256" t="s">
        <v>5302</v>
      </c>
      <c r="D5256" t="s">
        <v>51</v>
      </c>
      <c r="E5256" t="s">
        <v>5302</v>
      </c>
      <c r="F5256" t="s">
        <v>51</v>
      </c>
      <c r="G5256" t="s">
        <v>5302</v>
      </c>
      <c r="H5256" t="s">
        <v>51</v>
      </c>
    </row>
    <row r="5257" spans="1:8" x14ac:dyDescent="0.35">
      <c r="A5257" t="s">
        <v>5303</v>
      </c>
      <c r="B5257" t="s">
        <v>51</v>
      </c>
      <c r="C5257" t="s">
        <v>5303</v>
      </c>
      <c r="D5257" t="s">
        <v>51</v>
      </c>
      <c r="E5257" t="s">
        <v>5303</v>
      </c>
      <c r="F5257" t="s">
        <v>51</v>
      </c>
      <c r="G5257" t="s">
        <v>5303</v>
      </c>
      <c r="H5257" t="s">
        <v>51</v>
      </c>
    </row>
    <row r="5258" spans="1:8" x14ac:dyDescent="0.35">
      <c r="A5258" t="s">
        <v>5304</v>
      </c>
      <c r="B5258" t="s">
        <v>51</v>
      </c>
      <c r="C5258" t="s">
        <v>5304</v>
      </c>
      <c r="D5258" t="s">
        <v>51</v>
      </c>
      <c r="E5258" t="s">
        <v>5304</v>
      </c>
      <c r="F5258" t="s">
        <v>51</v>
      </c>
      <c r="G5258" t="s">
        <v>5304</v>
      </c>
      <c r="H5258" t="s">
        <v>51</v>
      </c>
    </row>
    <row r="5259" spans="1:8" x14ac:dyDescent="0.35">
      <c r="A5259" t="s">
        <v>5305</v>
      </c>
      <c r="B5259" t="s">
        <v>51</v>
      </c>
      <c r="C5259" t="s">
        <v>5305</v>
      </c>
      <c r="D5259" t="s">
        <v>51</v>
      </c>
      <c r="E5259" t="s">
        <v>5305</v>
      </c>
      <c r="F5259" t="s">
        <v>51</v>
      </c>
      <c r="G5259" t="s">
        <v>5305</v>
      </c>
      <c r="H5259" t="s">
        <v>51</v>
      </c>
    </row>
    <row r="5260" spans="1:8" x14ac:dyDescent="0.35">
      <c r="A5260" t="s">
        <v>5306</v>
      </c>
      <c r="B5260" t="s">
        <v>51</v>
      </c>
      <c r="C5260" t="s">
        <v>5306</v>
      </c>
      <c r="D5260" t="s">
        <v>51</v>
      </c>
      <c r="E5260" t="s">
        <v>5306</v>
      </c>
      <c r="F5260" t="s">
        <v>51</v>
      </c>
      <c r="G5260" t="s">
        <v>5306</v>
      </c>
      <c r="H5260" t="s">
        <v>51</v>
      </c>
    </row>
    <row r="5261" spans="1:8" x14ac:dyDescent="0.35">
      <c r="A5261" t="s">
        <v>5307</v>
      </c>
      <c r="B5261" t="s">
        <v>47</v>
      </c>
      <c r="C5261" t="s">
        <v>5307</v>
      </c>
      <c r="D5261" t="s">
        <v>47</v>
      </c>
      <c r="E5261" t="s">
        <v>5307</v>
      </c>
      <c r="F5261" t="s">
        <v>47</v>
      </c>
      <c r="G5261" t="s">
        <v>5307</v>
      </c>
      <c r="H5261" t="s">
        <v>47</v>
      </c>
    </row>
    <row r="5262" spans="1:8" x14ac:dyDescent="0.35">
      <c r="A5262" t="s">
        <v>5308</v>
      </c>
      <c r="B5262" t="s">
        <v>47</v>
      </c>
      <c r="C5262" t="s">
        <v>5308</v>
      </c>
      <c r="D5262" t="s">
        <v>47</v>
      </c>
      <c r="E5262" t="s">
        <v>5308</v>
      </c>
      <c r="F5262" t="s">
        <v>47</v>
      </c>
      <c r="G5262" t="s">
        <v>5308</v>
      </c>
      <c r="H5262" t="s">
        <v>47</v>
      </c>
    </row>
    <row r="5263" spans="1:8" x14ac:dyDescent="0.35">
      <c r="A5263" t="s">
        <v>5309</v>
      </c>
      <c r="B5263" t="s">
        <v>44</v>
      </c>
      <c r="C5263" t="s">
        <v>5309</v>
      </c>
      <c r="D5263" t="s">
        <v>44</v>
      </c>
      <c r="E5263" t="s">
        <v>5309</v>
      </c>
      <c r="F5263" t="s">
        <v>44</v>
      </c>
      <c r="G5263" t="s">
        <v>5309</v>
      </c>
      <c r="H5263" t="s">
        <v>44</v>
      </c>
    </row>
    <row r="5264" spans="1:8" x14ac:dyDescent="0.35">
      <c r="A5264" t="s">
        <v>5310</v>
      </c>
      <c r="B5264" t="s">
        <v>51</v>
      </c>
      <c r="C5264" t="s">
        <v>5310</v>
      </c>
      <c r="D5264" t="s">
        <v>51</v>
      </c>
      <c r="E5264" t="s">
        <v>5310</v>
      </c>
      <c r="F5264" t="s">
        <v>51</v>
      </c>
      <c r="G5264" t="s">
        <v>5310</v>
      </c>
      <c r="H5264" t="s">
        <v>51</v>
      </c>
    </row>
    <row r="5265" spans="1:8" x14ac:dyDescent="0.35">
      <c r="A5265" t="s">
        <v>5311</v>
      </c>
      <c r="B5265" t="s">
        <v>51</v>
      </c>
      <c r="C5265" t="s">
        <v>5311</v>
      </c>
      <c r="D5265" t="s">
        <v>51</v>
      </c>
      <c r="E5265" t="s">
        <v>5311</v>
      </c>
      <c r="F5265" t="s">
        <v>51</v>
      </c>
      <c r="G5265" t="s">
        <v>5311</v>
      </c>
      <c r="H5265" t="s">
        <v>51</v>
      </c>
    </row>
    <row r="5266" spans="1:8" x14ac:dyDescent="0.35">
      <c r="A5266" t="s">
        <v>5312</v>
      </c>
      <c r="B5266" t="s">
        <v>51</v>
      </c>
      <c r="C5266" t="s">
        <v>5312</v>
      </c>
      <c r="D5266" t="s">
        <v>51</v>
      </c>
      <c r="E5266" t="s">
        <v>5312</v>
      </c>
      <c r="F5266" t="s">
        <v>51</v>
      </c>
      <c r="G5266" t="s">
        <v>5312</v>
      </c>
      <c r="H5266" t="s">
        <v>51</v>
      </c>
    </row>
    <row r="5267" spans="1:8" x14ac:dyDescent="0.35">
      <c r="A5267" t="s">
        <v>5313</v>
      </c>
      <c r="B5267" t="s">
        <v>51</v>
      </c>
      <c r="C5267" t="s">
        <v>5313</v>
      </c>
      <c r="D5267" t="s">
        <v>51</v>
      </c>
      <c r="E5267" t="s">
        <v>5313</v>
      </c>
      <c r="F5267" t="s">
        <v>51</v>
      </c>
      <c r="G5267" t="s">
        <v>5313</v>
      </c>
      <c r="H5267" t="s">
        <v>51</v>
      </c>
    </row>
    <row r="5268" spans="1:8" x14ac:dyDescent="0.35">
      <c r="A5268" t="s">
        <v>5314</v>
      </c>
      <c r="B5268" t="s">
        <v>44</v>
      </c>
      <c r="C5268" t="s">
        <v>5314</v>
      </c>
      <c r="D5268" t="s">
        <v>44</v>
      </c>
      <c r="E5268" t="s">
        <v>5314</v>
      </c>
      <c r="F5268" t="s">
        <v>44</v>
      </c>
      <c r="G5268" t="s">
        <v>5314</v>
      </c>
      <c r="H5268" t="s">
        <v>44</v>
      </c>
    </row>
    <row r="5269" spans="1:8" x14ac:dyDescent="0.35">
      <c r="A5269" t="s">
        <v>5315</v>
      </c>
      <c r="B5269" t="s">
        <v>47</v>
      </c>
      <c r="C5269" t="s">
        <v>5315</v>
      </c>
      <c r="D5269" t="s">
        <v>47</v>
      </c>
      <c r="E5269" t="s">
        <v>5315</v>
      </c>
      <c r="F5269" t="s">
        <v>47</v>
      </c>
      <c r="G5269" t="s">
        <v>5315</v>
      </c>
      <c r="H5269" t="s">
        <v>47</v>
      </c>
    </row>
    <row r="5270" spans="1:8" x14ac:dyDescent="0.35">
      <c r="A5270" t="s">
        <v>5316</v>
      </c>
      <c r="B5270" t="s">
        <v>53</v>
      </c>
      <c r="C5270" t="s">
        <v>5316</v>
      </c>
      <c r="D5270" t="s">
        <v>53</v>
      </c>
      <c r="E5270" t="s">
        <v>5316</v>
      </c>
      <c r="F5270" t="s">
        <v>53</v>
      </c>
      <c r="G5270" t="s">
        <v>5316</v>
      </c>
      <c r="H5270" t="s">
        <v>53</v>
      </c>
    </row>
    <row r="5271" spans="1:8" x14ac:dyDescent="0.35">
      <c r="A5271" t="s">
        <v>5317</v>
      </c>
      <c r="B5271" t="s">
        <v>51</v>
      </c>
      <c r="C5271" t="s">
        <v>5317</v>
      </c>
      <c r="D5271" t="s">
        <v>51</v>
      </c>
      <c r="E5271" t="s">
        <v>5317</v>
      </c>
      <c r="F5271" t="s">
        <v>51</v>
      </c>
      <c r="G5271" t="s">
        <v>5317</v>
      </c>
      <c r="H5271" t="s">
        <v>51</v>
      </c>
    </row>
    <row r="5272" spans="1:8" x14ac:dyDescent="0.35">
      <c r="A5272" t="s">
        <v>5318</v>
      </c>
      <c r="B5272" t="s">
        <v>51</v>
      </c>
      <c r="C5272" t="s">
        <v>5318</v>
      </c>
      <c r="D5272" t="s">
        <v>51</v>
      </c>
      <c r="E5272" t="s">
        <v>5318</v>
      </c>
      <c r="F5272" t="s">
        <v>51</v>
      </c>
      <c r="G5272" t="s">
        <v>5318</v>
      </c>
      <c r="H5272" t="s">
        <v>51</v>
      </c>
    </row>
    <row r="5273" spans="1:8" x14ac:dyDescent="0.35">
      <c r="A5273" t="s">
        <v>5319</v>
      </c>
      <c r="B5273" t="s">
        <v>51</v>
      </c>
      <c r="C5273" t="s">
        <v>5319</v>
      </c>
      <c r="D5273" t="s">
        <v>51</v>
      </c>
      <c r="E5273" t="s">
        <v>5319</v>
      </c>
      <c r="F5273" t="s">
        <v>51</v>
      </c>
      <c r="G5273" t="s">
        <v>5319</v>
      </c>
      <c r="H5273" t="s">
        <v>51</v>
      </c>
    </row>
    <row r="5274" spans="1:8" x14ac:dyDescent="0.35">
      <c r="A5274" t="s">
        <v>5320</v>
      </c>
      <c r="B5274" t="s">
        <v>44</v>
      </c>
      <c r="C5274" t="s">
        <v>5320</v>
      </c>
      <c r="D5274" t="s">
        <v>44</v>
      </c>
      <c r="E5274" t="s">
        <v>5320</v>
      </c>
      <c r="F5274" t="s">
        <v>44</v>
      </c>
      <c r="G5274" t="s">
        <v>5320</v>
      </c>
      <c r="H5274" t="s">
        <v>44</v>
      </c>
    </row>
    <row r="5275" spans="1:8" x14ac:dyDescent="0.35">
      <c r="A5275" t="s">
        <v>5321</v>
      </c>
      <c r="B5275" t="s">
        <v>47</v>
      </c>
      <c r="C5275" t="s">
        <v>5321</v>
      </c>
      <c r="D5275" t="s">
        <v>47</v>
      </c>
      <c r="E5275" t="s">
        <v>5321</v>
      </c>
      <c r="F5275" t="s">
        <v>47</v>
      </c>
      <c r="G5275" t="s">
        <v>5321</v>
      </c>
      <c r="H5275" t="s">
        <v>47</v>
      </c>
    </row>
    <row r="5276" spans="1:8" x14ac:dyDescent="0.35">
      <c r="A5276" t="s">
        <v>5322</v>
      </c>
      <c r="B5276" t="s">
        <v>44</v>
      </c>
      <c r="C5276" t="s">
        <v>5322</v>
      </c>
      <c r="D5276" t="s">
        <v>44</v>
      </c>
      <c r="E5276" t="s">
        <v>5322</v>
      </c>
      <c r="F5276" t="s">
        <v>44</v>
      </c>
      <c r="G5276" t="s">
        <v>5322</v>
      </c>
      <c r="H5276" t="s">
        <v>44</v>
      </c>
    </row>
    <row r="5277" spans="1:8" x14ac:dyDescent="0.35">
      <c r="A5277" t="s">
        <v>5323</v>
      </c>
      <c r="B5277" t="s">
        <v>51</v>
      </c>
      <c r="C5277" t="s">
        <v>5323</v>
      </c>
      <c r="D5277" t="s">
        <v>51</v>
      </c>
      <c r="E5277" t="s">
        <v>5323</v>
      </c>
      <c r="F5277" t="s">
        <v>51</v>
      </c>
      <c r="G5277" t="s">
        <v>5323</v>
      </c>
      <c r="H5277" t="s">
        <v>51</v>
      </c>
    </row>
    <row r="5278" spans="1:8" x14ac:dyDescent="0.35">
      <c r="A5278" t="s">
        <v>5324</v>
      </c>
      <c r="B5278" t="s">
        <v>44</v>
      </c>
      <c r="C5278" t="s">
        <v>5324</v>
      </c>
      <c r="D5278" t="s">
        <v>44</v>
      </c>
      <c r="E5278" t="s">
        <v>5324</v>
      </c>
      <c r="F5278" t="s">
        <v>44</v>
      </c>
      <c r="G5278" t="s">
        <v>5324</v>
      </c>
      <c r="H5278" t="s">
        <v>44</v>
      </c>
    </row>
    <row r="5279" spans="1:8" x14ac:dyDescent="0.35">
      <c r="A5279" t="s">
        <v>5325</v>
      </c>
      <c r="B5279" t="s">
        <v>44</v>
      </c>
      <c r="C5279" t="s">
        <v>5325</v>
      </c>
      <c r="D5279" t="s">
        <v>44</v>
      </c>
      <c r="E5279" t="s">
        <v>5325</v>
      </c>
      <c r="F5279" t="s">
        <v>44</v>
      </c>
      <c r="G5279" t="s">
        <v>5325</v>
      </c>
      <c r="H5279" t="s">
        <v>44</v>
      </c>
    </row>
    <row r="5280" spans="1:8" x14ac:dyDescent="0.35">
      <c r="A5280" t="s">
        <v>5326</v>
      </c>
      <c r="B5280" t="s">
        <v>47</v>
      </c>
      <c r="C5280" t="s">
        <v>5326</v>
      </c>
      <c r="D5280" t="s">
        <v>47</v>
      </c>
      <c r="E5280" t="s">
        <v>5326</v>
      </c>
      <c r="F5280" t="s">
        <v>47</v>
      </c>
      <c r="G5280" t="s">
        <v>5326</v>
      </c>
      <c r="H5280" t="s">
        <v>47</v>
      </c>
    </row>
    <row r="5281" spans="1:8" x14ac:dyDescent="0.35">
      <c r="A5281" t="s">
        <v>5327</v>
      </c>
      <c r="B5281" t="s">
        <v>44</v>
      </c>
      <c r="C5281" t="s">
        <v>5327</v>
      </c>
      <c r="D5281" t="s">
        <v>44</v>
      </c>
      <c r="E5281" t="s">
        <v>5327</v>
      </c>
      <c r="F5281" t="s">
        <v>44</v>
      </c>
      <c r="G5281" t="s">
        <v>5327</v>
      </c>
      <c r="H5281" t="s">
        <v>44</v>
      </c>
    </row>
    <row r="5282" spans="1:8" x14ac:dyDescent="0.35">
      <c r="A5282" t="s">
        <v>5328</v>
      </c>
      <c r="B5282" t="s">
        <v>51</v>
      </c>
      <c r="C5282" t="s">
        <v>5328</v>
      </c>
      <c r="D5282" t="s">
        <v>51</v>
      </c>
      <c r="E5282" t="s">
        <v>5328</v>
      </c>
      <c r="F5282" t="s">
        <v>51</v>
      </c>
      <c r="G5282" t="s">
        <v>5328</v>
      </c>
      <c r="H5282" t="s">
        <v>51</v>
      </c>
    </row>
    <row r="5283" spans="1:8" x14ac:dyDescent="0.35">
      <c r="A5283" t="s">
        <v>5329</v>
      </c>
      <c r="B5283" t="s">
        <v>51</v>
      </c>
      <c r="C5283" t="s">
        <v>5329</v>
      </c>
      <c r="D5283" t="s">
        <v>51</v>
      </c>
      <c r="E5283" t="s">
        <v>5329</v>
      </c>
      <c r="F5283" t="s">
        <v>51</v>
      </c>
      <c r="G5283" t="s">
        <v>5329</v>
      </c>
      <c r="H5283" t="s">
        <v>51</v>
      </c>
    </row>
    <row r="5284" spans="1:8" x14ac:dyDescent="0.35">
      <c r="A5284" t="s">
        <v>5330</v>
      </c>
      <c r="B5284" t="s">
        <v>51</v>
      </c>
      <c r="C5284" t="s">
        <v>5330</v>
      </c>
      <c r="D5284" t="s">
        <v>51</v>
      </c>
      <c r="E5284" t="s">
        <v>5330</v>
      </c>
      <c r="F5284" t="s">
        <v>51</v>
      </c>
      <c r="G5284" t="s">
        <v>5330</v>
      </c>
      <c r="H5284" t="s">
        <v>51</v>
      </c>
    </row>
    <row r="5285" spans="1:8" x14ac:dyDescent="0.35">
      <c r="A5285" t="s">
        <v>5331</v>
      </c>
      <c r="B5285" t="s">
        <v>51</v>
      </c>
      <c r="C5285" t="s">
        <v>5331</v>
      </c>
      <c r="D5285" t="s">
        <v>51</v>
      </c>
      <c r="E5285" t="s">
        <v>5331</v>
      </c>
      <c r="F5285" t="s">
        <v>51</v>
      </c>
      <c r="G5285" t="s">
        <v>5331</v>
      </c>
      <c r="H5285" t="s">
        <v>51</v>
      </c>
    </row>
    <row r="5286" spans="1:8" x14ac:dyDescent="0.35">
      <c r="A5286" t="s">
        <v>5332</v>
      </c>
      <c r="B5286" t="s">
        <v>47</v>
      </c>
      <c r="C5286" t="s">
        <v>5332</v>
      </c>
      <c r="D5286" t="s">
        <v>47</v>
      </c>
      <c r="E5286" t="s">
        <v>5332</v>
      </c>
      <c r="F5286" t="s">
        <v>47</v>
      </c>
      <c r="G5286" t="s">
        <v>5332</v>
      </c>
      <c r="H5286" t="s">
        <v>47</v>
      </c>
    </row>
    <row r="5287" spans="1:8" x14ac:dyDescent="0.35">
      <c r="A5287" t="s">
        <v>5333</v>
      </c>
      <c r="B5287" t="s">
        <v>44</v>
      </c>
      <c r="C5287" t="s">
        <v>5333</v>
      </c>
      <c r="D5287" t="s">
        <v>44</v>
      </c>
      <c r="E5287" t="s">
        <v>5333</v>
      </c>
      <c r="F5287" t="s">
        <v>44</v>
      </c>
      <c r="G5287" t="s">
        <v>5333</v>
      </c>
      <c r="H5287" t="s">
        <v>44</v>
      </c>
    </row>
    <row r="5288" spans="1:8" x14ac:dyDescent="0.35">
      <c r="A5288" t="s">
        <v>5334</v>
      </c>
      <c r="B5288" t="s">
        <v>47</v>
      </c>
      <c r="C5288" t="s">
        <v>5334</v>
      </c>
      <c r="D5288" t="s">
        <v>47</v>
      </c>
      <c r="E5288" t="s">
        <v>5334</v>
      </c>
      <c r="F5288" t="s">
        <v>47</v>
      </c>
      <c r="G5288" t="s">
        <v>5334</v>
      </c>
      <c r="H5288" t="s">
        <v>47</v>
      </c>
    </row>
    <row r="5289" spans="1:8" x14ac:dyDescent="0.35">
      <c r="A5289" t="s">
        <v>5335</v>
      </c>
      <c r="B5289" t="s">
        <v>44</v>
      </c>
      <c r="C5289" t="s">
        <v>5335</v>
      </c>
      <c r="D5289" t="s">
        <v>44</v>
      </c>
      <c r="E5289" t="s">
        <v>5335</v>
      </c>
      <c r="F5289" t="s">
        <v>44</v>
      </c>
      <c r="G5289" t="s">
        <v>5335</v>
      </c>
      <c r="H5289" t="s">
        <v>44</v>
      </c>
    </row>
    <row r="5290" spans="1:8" x14ac:dyDescent="0.35">
      <c r="A5290" t="s">
        <v>5336</v>
      </c>
      <c r="B5290" t="s">
        <v>51</v>
      </c>
      <c r="C5290" t="s">
        <v>5336</v>
      </c>
      <c r="D5290" t="s">
        <v>51</v>
      </c>
      <c r="E5290" t="s">
        <v>5336</v>
      </c>
      <c r="F5290" t="s">
        <v>51</v>
      </c>
      <c r="G5290" t="s">
        <v>5336</v>
      </c>
      <c r="H5290" t="s">
        <v>51</v>
      </c>
    </row>
    <row r="5291" spans="1:8" x14ac:dyDescent="0.35">
      <c r="A5291" t="s">
        <v>5337</v>
      </c>
      <c r="B5291" t="s">
        <v>51</v>
      </c>
      <c r="C5291" t="s">
        <v>5337</v>
      </c>
      <c r="D5291" t="s">
        <v>51</v>
      </c>
      <c r="E5291" t="s">
        <v>5337</v>
      </c>
      <c r="F5291" t="s">
        <v>51</v>
      </c>
      <c r="G5291" t="s">
        <v>5337</v>
      </c>
      <c r="H5291" t="s">
        <v>51</v>
      </c>
    </row>
    <row r="5292" spans="1:8" x14ac:dyDescent="0.35">
      <c r="A5292" t="s">
        <v>5338</v>
      </c>
      <c r="B5292" t="s">
        <v>51</v>
      </c>
      <c r="C5292" t="s">
        <v>5338</v>
      </c>
      <c r="D5292" t="s">
        <v>51</v>
      </c>
      <c r="E5292" t="s">
        <v>5338</v>
      </c>
      <c r="F5292" t="s">
        <v>51</v>
      </c>
      <c r="G5292" t="s">
        <v>5338</v>
      </c>
      <c r="H5292" t="s">
        <v>51</v>
      </c>
    </row>
    <row r="5293" spans="1:8" x14ac:dyDescent="0.35">
      <c r="A5293" t="s">
        <v>5339</v>
      </c>
      <c r="B5293" t="s">
        <v>51</v>
      </c>
      <c r="C5293" t="s">
        <v>5339</v>
      </c>
      <c r="D5293" t="s">
        <v>51</v>
      </c>
      <c r="E5293" t="s">
        <v>5339</v>
      </c>
      <c r="F5293" t="s">
        <v>51</v>
      </c>
      <c r="G5293" t="s">
        <v>5339</v>
      </c>
      <c r="H5293" t="s">
        <v>51</v>
      </c>
    </row>
    <row r="5294" spans="1:8" x14ac:dyDescent="0.35">
      <c r="A5294" t="s">
        <v>5340</v>
      </c>
      <c r="B5294" t="s">
        <v>51</v>
      </c>
      <c r="C5294" t="s">
        <v>5340</v>
      </c>
      <c r="D5294" t="s">
        <v>51</v>
      </c>
      <c r="E5294" t="s">
        <v>5340</v>
      </c>
      <c r="F5294" t="s">
        <v>51</v>
      </c>
      <c r="G5294" t="s">
        <v>5340</v>
      </c>
      <c r="H5294" t="s">
        <v>51</v>
      </c>
    </row>
    <row r="5295" spans="1:8" x14ac:dyDescent="0.35">
      <c r="A5295" t="s">
        <v>5341</v>
      </c>
      <c r="B5295" t="s">
        <v>44</v>
      </c>
      <c r="C5295" t="s">
        <v>5341</v>
      </c>
      <c r="D5295" t="s">
        <v>44</v>
      </c>
      <c r="E5295" t="s">
        <v>5341</v>
      </c>
      <c r="F5295" t="s">
        <v>44</v>
      </c>
      <c r="G5295" t="s">
        <v>5341</v>
      </c>
      <c r="H5295" t="s">
        <v>44</v>
      </c>
    </row>
    <row r="5296" spans="1:8" x14ac:dyDescent="0.35">
      <c r="A5296" t="s">
        <v>5342</v>
      </c>
      <c r="B5296" t="s">
        <v>44</v>
      </c>
      <c r="C5296" t="s">
        <v>5342</v>
      </c>
      <c r="D5296" t="s">
        <v>44</v>
      </c>
      <c r="E5296" t="s">
        <v>5342</v>
      </c>
      <c r="F5296" t="s">
        <v>44</v>
      </c>
      <c r="G5296" t="s">
        <v>5342</v>
      </c>
      <c r="H5296" t="s">
        <v>44</v>
      </c>
    </row>
    <row r="5297" spans="1:8" x14ac:dyDescent="0.35">
      <c r="A5297" t="s">
        <v>5343</v>
      </c>
      <c r="B5297" t="s">
        <v>51</v>
      </c>
      <c r="C5297" t="s">
        <v>5343</v>
      </c>
      <c r="D5297" t="s">
        <v>51</v>
      </c>
      <c r="E5297" t="s">
        <v>5343</v>
      </c>
      <c r="F5297" t="s">
        <v>51</v>
      </c>
      <c r="G5297" t="s">
        <v>5343</v>
      </c>
      <c r="H5297" t="s">
        <v>51</v>
      </c>
    </row>
    <row r="5298" spans="1:8" x14ac:dyDescent="0.35">
      <c r="A5298" t="s">
        <v>5344</v>
      </c>
      <c r="B5298" t="s">
        <v>51</v>
      </c>
      <c r="C5298" t="s">
        <v>5344</v>
      </c>
      <c r="D5298" t="s">
        <v>51</v>
      </c>
      <c r="E5298" t="s">
        <v>5344</v>
      </c>
      <c r="F5298" t="s">
        <v>51</v>
      </c>
      <c r="G5298" t="s">
        <v>5344</v>
      </c>
      <c r="H5298" t="s">
        <v>51</v>
      </c>
    </row>
    <row r="5299" spans="1:8" x14ac:dyDescent="0.35">
      <c r="A5299" t="s">
        <v>5345</v>
      </c>
      <c r="B5299" t="s">
        <v>51</v>
      </c>
      <c r="C5299" t="s">
        <v>5345</v>
      </c>
      <c r="D5299" t="s">
        <v>51</v>
      </c>
      <c r="E5299" t="s">
        <v>5345</v>
      </c>
      <c r="F5299" t="s">
        <v>51</v>
      </c>
      <c r="G5299" t="s">
        <v>5345</v>
      </c>
      <c r="H5299" t="s">
        <v>51</v>
      </c>
    </row>
    <row r="5300" spans="1:8" x14ac:dyDescent="0.35">
      <c r="A5300" t="s">
        <v>5346</v>
      </c>
      <c r="B5300" t="s">
        <v>51</v>
      </c>
      <c r="C5300" t="s">
        <v>5346</v>
      </c>
      <c r="D5300" t="s">
        <v>51</v>
      </c>
      <c r="E5300" t="s">
        <v>5346</v>
      </c>
      <c r="F5300" t="s">
        <v>51</v>
      </c>
      <c r="G5300" t="s">
        <v>5346</v>
      </c>
      <c r="H5300" t="s">
        <v>51</v>
      </c>
    </row>
    <row r="5301" spans="1:8" x14ac:dyDescent="0.35">
      <c r="A5301" t="s">
        <v>5347</v>
      </c>
      <c r="B5301" t="s">
        <v>47</v>
      </c>
      <c r="C5301" t="s">
        <v>5347</v>
      </c>
      <c r="D5301" t="s">
        <v>47</v>
      </c>
      <c r="E5301" t="s">
        <v>5347</v>
      </c>
      <c r="F5301" t="s">
        <v>47</v>
      </c>
      <c r="G5301" t="s">
        <v>5347</v>
      </c>
      <c r="H5301" t="s">
        <v>47</v>
      </c>
    </row>
    <row r="5302" spans="1:8" x14ac:dyDescent="0.35">
      <c r="A5302" t="s">
        <v>5348</v>
      </c>
      <c r="B5302" t="s">
        <v>51</v>
      </c>
      <c r="C5302" t="s">
        <v>5348</v>
      </c>
      <c r="D5302" t="s">
        <v>51</v>
      </c>
      <c r="E5302" t="s">
        <v>5348</v>
      </c>
      <c r="F5302" t="s">
        <v>51</v>
      </c>
      <c r="G5302" t="s">
        <v>5348</v>
      </c>
      <c r="H5302" t="s">
        <v>51</v>
      </c>
    </row>
    <row r="5303" spans="1:8" x14ac:dyDescent="0.35">
      <c r="A5303" t="s">
        <v>5349</v>
      </c>
      <c r="B5303" t="s">
        <v>47</v>
      </c>
      <c r="C5303" t="s">
        <v>5349</v>
      </c>
      <c r="D5303" t="s">
        <v>47</v>
      </c>
      <c r="E5303" t="s">
        <v>5349</v>
      </c>
      <c r="F5303" t="s">
        <v>47</v>
      </c>
      <c r="G5303" t="s">
        <v>5349</v>
      </c>
      <c r="H5303" t="s">
        <v>47</v>
      </c>
    </row>
    <row r="5304" spans="1:8" x14ac:dyDescent="0.35">
      <c r="A5304" t="s">
        <v>5350</v>
      </c>
      <c r="B5304" t="s">
        <v>44</v>
      </c>
      <c r="C5304" t="s">
        <v>5350</v>
      </c>
      <c r="D5304" t="s">
        <v>44</v>
      </c>
      <c r="E5304" t="s">
        <v>5350</v>
      </c>
      <c r="F5304" t="s">
        <v>44</v>
      </c>
      <c r="G5304" t="s">
        <v>5350</v>
      </c>
      <c r="H5304" t="s">
        <v>44</v>
      </c>
    </row>
    <row r="5305" spans="1:8" x14ac:dyDescent="0.35">
      <c r="A5305" t="s">
        <v>5351</v>
      </c>
      <c r="B5305" t="s">
        <v>51</v>
      </c>
      <c r="C5305" t="s">
        <v>5351</v>
      </c>
      <c r="D5305" t="s">
        <v>51</v>
      </c>
      <c r="E5305" t="s">
        <v>5351</v>
      </c>
      <c r="F5305" t="s">
        <v>51</v>
      </c>
      <c r="G5305" t="s">
        <v>5351</v>
      </c>
      <c r="H5305" t="s">
        <v>51</v>
      </c>
    </row>
    <row r="5306" spans="1:8" x14ac:dyDescent="0.35">
      <c r="A5306" t="s">
        <v>5352</v>
      </c>
      <c r="B5306" t="s">
        <v>44</v>
      </c>
      <c r="C5306" t="s">
        <v>5352</v>
      </c>
      <c r="D5306" t="s">
        <v>44</v>
      </c>
      <c r="E5306" t="s">
        <v>5352</v>
      </c>
      <c r="F5306" t="s">
        <v>44</v>
      </c>
      <c r="G5306" t="s">
        <v>5352</v>
      </c>
      <c r="H5306" t="s">
        <v>44</v>
      </c>
    </row>
    <row r="5307" spans="1:8" x14ac:dyDescent="0.35">
      <c r="A5307" t="s">
        <v>5353</v>
      </c>
      <c r="B5307" t="s">
        <v>51</v>
      </c>
      <c r="C5307" t="s">
        <v>5353</v>
      </c>
      <c r="D5307" t="s">
        <v>51</v>
      </c>
      <c r="E5307" t="s">
        <v>5353</v>
      </c>
      <c r="F5307" t="s">
        <v>51</v>
      </c>
      <c r="G5307" t="s">
        <v>5353</v>
      </c>
      <c r="H5307" t="s">
        <v>51</v>
      </c>
    </row>
    <row r="5308" spans="1:8" x14ac:dyDescent="0.35">
      <c r="A5308" t="s">
        <v>5354</v>
      </c>
      <c r="B5308" t="s">
        <v>51</v>
      </c>
      <c r="C5308" t="s">
        <v>5354</v>
      </c>
      <c r="D5308" t="s">
        <v>51</v>
      </c>
      <c r="E5308" t="s">
        <v>5354</v>
      </c>
      <c r="F5308" t="s">
        <v>51</v>
      </c>
      <c r="G5308" t="s">
        <v>5354</v>
      </c>
      <c r="H5308" t="s">
        <v>51</v>
      </c>
    </row>
    <row r="5309" spans="1:8" x14ac:dyDescent="0.35">
      <c r="A5309" t="s">
        <v>5355</v>
      </c>
      <c r="B5309" t="s">
        <v>51</v>
      </c>
      <c r="C5309" t="s">
        <v>5355</v>
      </c>
      <c r="D5309" t="s">
        <v>51</v>
      </c>
      <c r="E5309" t="s">
        <v>5355</v>
      </c>
      <c r="F5309" t="s">
        <v>51</v>
      </c>
      <c r="G5309" t="s">
        <v>5355</v>
      </c>
      <c r="H5309" t="s">
        <v>51</v>
      </c>
    </row>
    <row r="5310" spans="1:8" x14ac:dyDescent="0.35">
      <c r="A5310" t="s">
        <v>5356</v>
      </c>
      <c r="B5310" t="s">
        <v>51</v>
      </c>
      <c r="C5310" t="s">
        <v>5356</v>
      </c>
      <c r="D5310" t="s">
        <v>51</v>
      </c>
      <c r="E5310" t="s">
        <v>5356</v>
      </c>
      <c r="F5310" t="s">
        <v>51</v>
      </c>
      <c r="G5310" t="s">
        <v>5356</v>
      </c>
      <c r="H5310" t="s">
        <v>51</v>
      </c>
    </row>
    <row r="5311" spans="1:8" x14ac:dyDescent="0.35">
      <c r="A5311" t="s">
        <v>5357</v>
      </c>
      <c r="B5311" t="s">
        <v>51</v>
      </c>
      <c r="C5311" t="s">
        <v>5357</v>
      </c>
      <c r="D5311" t="s">
        <v>51</v>
      </c>
      <c r="E5311" t="s">
        <v>5357</v>
      </c>
      <c r="F5311" t="s">
        <v>51</v>
      </c>
      <c r="G5311" t="s">
        <v>5357</v>
      </c>
      <c r="H5311" t="s">
        <v>51</v>
      </c>
    </row>
    <row r="5312" spans="1:8" x14ac:dyDescent="0.35">
      <c r="A5312" t="s">
        <v>5358</v>
      </c>
      <c r="B5312" t="s">
        <v>51</v>
      </c>
      <c r="C5312" t="s">
        <v>5358</v>
      </c>
      <c r="D5312" t="s">
        <v>51</v>
      </c>
      <c r="E5312" t="s">
        <v>5358</v>
      </c>
      <c r="F5312" t="s">
        <v>51</v>
      </c>
      <c r="G5312" t="s">
        <v>5358</v>
      </c>
      <c r="H5312" t="s">
        <v>51</v>
      </c>
    </row>
    <row r="5313" spans="1:8" x14ac:dyDescent="0.35">
      <c r="A5313" t="s">
        <v>5359</v>
      </c>
      <c r="B5313" t="s">
        <v>47</v>
      </c>
      <c r="C5313" t="s">
        <v>5359</v>
      </c>
      <c r="D5313" t="s">
        <v>47</v>
      </c>
      <c r="E5313" t="s">
        <v>5359</v>
      </c>
      <c r="F5313" t="s">
        <v>47</v>
      </c>
      <c r="G5313" t="s">
        <v>5359</v>
      </c>
      <c r="H5313" t="s">
        <v>47</v>
      </c>
    </row>
    <row r="5314" spans="1:8" x14ac:dyDescent="0.35">
      <c r="A5314" t="s">
        <v>5360</v>
      </c>
      <c r="B5314" t="s">
        <v>47</v>
      </c>
      <c r="C5314" t="s">
        <v>5360</v>
      </c>
      <c r="D5314" t="s">
        <v>47</v>
      </c>
      <c r="E5314" t="s">
        <v>5360</v>
      </c>
      <c r="F5314" t="s">
        <v>47</v>
      </c>
      <c r="G5314" t="s">
        <v>5360</v>
      </c>
      <c r="H5314" t="s">
        <v>47</v>
      </c>
    </row>
    <row r="5315" spans="1:8" x14ac:dyDescent="0.35">
      <c r="A5315" t="s">
        <v>5361</v>
      </c>
      <c r="B5315" t="s">
        <v>53</v>
      </c>
      <c r="C5315" t="s">
        <v>5361</v>
      </c>
      <c r="D5315" t="s">
        <v>53</v>
      </c>
      <c r="E5315" t="s">
        <v>5361</v>
      </c>
      <c r="F5315" t="s">
        <v>53</v>
      </c>
      <c r="G5315" t="s">
        <v>5361</v>
      </c>
      <c r="H5315" t="s">
        <v>53</v>
      </c>
    </row>
    <row r="5316" spans="1:8" x14ac:dyDescent="0.35">
      <c r="A5316" t="s">
        <v>5362</v>
      </c>
      <c r="B5316" t="s">
        <v>44</v>
      </c>
      <c r="C5316" t="s">
        <v>5362</v>
      </c>
      <c r="D5316" t="s">
        <v>44</v>
      </c>
      <c r="E5316" t="s">
        <v>5362</v>
      </c>
      <c r="F5316" t="s">
        <v>44</v>
      </c>
      <c r="G5316" t="s">
        <v>5362</v>
      </c>
      <c r="H5316" t="s">
        <v>44</v>
      </c>
    </row>
    <row r="5317" spans="1:8" x14ac:dyDescent="0.35">
      <c r="A5317" t="s">
        <v>5363</v>
      </c>
      <c r="B5317" t="s">
        <v>51</v>
      </c>
      <c r="C5317" t="s">
        <v>5363</v>
      </c>
      <c r="D5317" t="s">
        <v>51</v>
      </c>
      <c r="E5317" t="s">
        <v>5363</v>
      </c>
      <c r="F5317" t="s">
        <v>51</v>
      </c>
      <c r="G5317" t="s">
        <v>5363</v>
      </c>
      <c r="H5317" t="s">
        <v>51</v>
      </c>
    </row>
    <row r="5318" spans="1:8" x14ac:dyDescent="0.35">
      <c r="A5318" t="s">
        <v>5364</v>
      </c>
      <c r="B5318" t="s">
        <v>44</v>
      </c>
      <c r="C5318" t="s">
        <v>5364</v>
      </c>
      <c r="D5318" t="s">
        <v>44</v>
      </c>
      <c r="E5318" t="s">
        <v>5364</v>
      </c>
      <c r="F5318" t="s">
        <v>44</v>
      </c>
      <c r="G5318" t="s">
        <v>5364</v>
      </c>
      <c r="H5318" t="s">
        <v>44</v>
      </c>
    </row>
    <row r="5319" spans="1:8" x14ac:dyDescent="0.35">
      <c r="A5319" t="s">
        <v>5365</v>
      </c>
      <c r="B5319" t="s">
        <v>51</v>
      </c>
      <c r="C5319" t="s">
        <v>5365</v>
      </c>
      <c r="D5319" t="s">
        <v>51</v>
      </c>
      <c r="E5319" t="s">
        <v>5365</v>
      </c>
      <c r="F5319" t="s">
        <v>51</v>
      </c>
      <c r="G5319" t="s">
        <v>5365</v>
      </c>
      <c r="H5319" t="s">
        <v>51</v>
      </c>
    </row>
    <row r="5320" spans="1:8" x14ac:dyDescent="0.35">
      <c r="A5320" t="s">
        <v>5366</v>
      </c>
      <c r="B5320" t="s">
        <v>51</v>
      </c>
      <c r="C5320" t="s">
        <v>5366</v>
      </c>
      <c r="D5320" t="s">
        <v>51</v>
      </c>
      <c r="E5320" t="s">
        <v>5366</v>
      </c>
      <c r="F5320" t="s">
        <v>51</v>
      </c>
      <c r="G5320" t="s">
        <v>5366</v>
      </c>
      <c r="H5320" t="s">
        <v>51</v>
      </c>
    </row>
    <row r="5321" spans="1:8" x14ac:dyDescent="0.35">
      <c r="A5321" t="s">
        <v>5367</v>
      </c>
      <c r="B5321" t="s">
        <v>44</v>
      </c>
      <c r="C5321" t="s">
        <v>5367</v>
      </c>
      <c r="D5321" t="s">
        <v>44</v>
      </c>
      <c r="E5321" t="s">
        <v>5367</v>
      </c>
      <c r="F5321" t="s">
        <v>44</v>
      </c>
      <c r="G5321" t="s">
        <v>5367</v>
      </c>
      <c r="H5321" t="s">
        <v>44</v>
      </c>
    </row>
    <row r="5322" spans="1:8" x14ac:dyDescent="0.35">
      <c r="A5322" t="s">
        <v>5368</v>
      </c>
      <c r="B5322" t="s">
        <v>51</v>
      </c>
      <c r="C5322" t="s">
        <v>5368</v>
      </c>
      <c r="D5322" t="s">
        <v>51</v>
      </c>
      <c r="E5322" t="s">
        <v>5368</v>
      </c>
      <c r="F5322" t="s">
        <v>51</v>
      </c>
      <c r="G5322" t="s">
        <v>5368</v>
      </c>
      <c r="H5322" t="s">
        <v>51</v>
      </c>
    </row>
    <row r="5323" spans="1:8" x14ac:dyDescent="0.35">
      <c r="A5323" t="s">
        <v>5369</v>
      </c>
      <c r="B5323" t="s">
        <v>51</v>
      </c>
      <c r="C5323" t="s">
        <v>5369</v>
      </c>
      <c r="D5323" t="s">
        <v>51</v>
      </c>
      <c r="E5323" t="s">
        <v>5369</v>
      </c>
      <c r="F5323" t="s">
        <v>51</v>
      </c>
      <c r="G5323" t="s">
        <v>5369</v>
      </c>
      <c r="H5323" t="s">
        <v>51</v>
      </c>
    </row>
    <row r="5324" spans="1:8" x14ac:dyDescent="0.35">
      <c r="A5324" t="s">
        <v>5370</v>
      </c>
      <c r="B5324" t="s">
        <v>51</v>
      </c>
      <c r="C5324" t="s">
        <v>5370</v>
      </c>
      <c r="D5324" t="s">
        <v>51</v>
      </c>
      <c r="E5324" t="s">
        <v>5370</v>
      </c>
      <c r="F5324" t="s">
        <v>51</v>
      </c>
      <c r="G5324" t="s">
        <v>5370</v>
      </c>
      <c r="H5324" t="s">
        <v>51</v>
      </c>
    </row>
    <row r="5325" spans="1:8" x14ac:dyDescent="0.35">
      <c r="A5325" t="s">
        <v>5371</v>
      </c>
      <c r="B5325" t="s">
        <v>51</v>
      </c>
      <c r="C5325" t="s">
        <v>5371</v>
      </c>
      <c r="D5325" t="s">
        <v>51</v>
      </c>
      <c r="E5325" t="s">
        <v>5371</v>
      </c>
      <c r="F5325" t="s">
        <v>51</v>
      </c>
      <c r="G5325" t="s">
        <v>5371</v>
      </c>
      <c r="H5325" t="s">
        <v>51</v>
      </c>
    </row>
    <row r="5326" spans="1:8" x14ac:dyDescent="0.35">
      <c r="A5326" t="s">
        <v>5372</v>
      </c>
      <c r="B5326" t="s">
        <v>44</v>
      </c>
      <c r="C5326" t="s">
        <v>5372</v>
      </c>
      <c r="D5326" t="s">
        <v>44</v>
      </c>
      <c r="E5326" t="s">
        <v>5372</v>
      </c>
      <c r="F5326" t="s">
        <v>44</v>
      </c>
      <c r="G5326" t="s">
        <v>5372</v>
      </c>
      <c r="H5326" t="s">
        <v>44</v>
      </c>
    </row>
    <row r="5327" spans="1:8" x14ac:dyDescent="0.35">
      <c r="A5327" t="s">
        <v>5373</v>
      </c>
      <c r="B5327" t="s">
        <v>51</v>
      </c>
      <c r="C5327" t="s">
        <v>5373</v>
      </c>
      <c r="D5327" t="s">
        <v>51</v>
      </c>
      <c r="E5327" t="s">
        <v>5373</v>
      </c>
      <c r="F5327" t="s">
        <v>51</v>
      </c>
      <c r="G5327" t="s">
        <v>5373</v>
      </c>
      <c r="H5327" t="s">
        <v>51</v>
      </c>
    </row>
    <row r="5328" spans="1:8" x14ac:dyDescent="0.35">
      <c r="A5328" t="s">
        <v>5374</v>
      </c>
      <c r="B5328" t="s">
        <v>51</v>
      </c>
      <c r="C5328" t="s">
        <v>5374</v>
      </c>
      <c r="D5328" t="s">
        <v>51</v>
      </c>
      <c r="E5328" t="s">
        <v>5374</v>
      </c>
      <c r="F5328" t="s">
        <v>51</v>
      </c>
      <c r="G5328" t="s">
        <v>5374</v>
      </c>
      <c r="H5328" t="s">
        <v>51</v>
      </c>
    </row>
    <row r="5329" spans="1:8" x14ac:dyDescent="0.35">
      <c r="A5329" t="s">
        <v>5375</v>
      </c>
      <c r="B5329" t="s">
        <v>51</v>
      </c>
      <c r="C5329" t="s">
        <v>5375</v>
      </c>
      <c r="D5329" t="s">
        <v>51</v>
      </c>
      <c r="E5329" t="s">
        <v>5375</v>
      </c>
      <c r="F5329" t="s">
        <v>51</v>
      </c>
      <c r="G5329" t="s">
        <v>5375</v>
      </c>
      <c r="H5329" t="s">
        <v>51</v>
      </c>
    </row>
    <row r="5330" spans="1:8" x14ac:dyDescent="0.35">
      <c r="A5330" t="s">
        <v>5376</v>
      </c>
      <c r="B5330" t="s">
        <v>51</v>
      </c>
      <c r="C5330" t="s">
        <v>5376</v>
      </c>
      <c r="D5330" t="s">
        <v>51</v>
      </c>
      <c r="E5330" t="s">
        <v>5376</v>
      </c>
      <c r="F5330" t="s">
        <v>51</v>
      </c>
      <c r="G5330" t="s">
        <v>5376</v>
      </c>
      <c r="H5330" t="s">
        <v>51</v>
      </c>
    </row>
    <row r="5331" spans="1:8" x14ac:dyDescent="0.35">
      <c r="A5331" t="s">
        <v>5377</v>
      </c>
      <c r="B5331" t="s">
        <v>47</v>
      </c>
      <c r="C5331" t="s">
        <v>5377</v>
      </c>
      <c r="D5331" t="s">
        <v>47</v>
      </c>
      <c r="E5331" t="s">
        <v>5377</v>
      </c>
      <c r="F5331" t="s">
        <v>47</v>
      </c>
      <c r="G5331" t="s">
        <v>5377</v>
      </c>
      <c r="H5331" t="s">
        <v>47</v>
      </c>
    </row>
    <row r="5332" spans="1:8" x14ac:dyDescent="0.35">
      <c r="A5332" t="s">
        <v>5378</v>
      </c>
      <c r="B5332" t="s">
        <v>51</v>
      </c>
      <c r="C5332" t="s">
        <v>5378</v>
      </c>
      <c r="D5332" t="s">
        <v>51</v>
      </c>
      <c r="E5332" t="s">
        <v>5378</v>
      </c>
      <c r="F5332" t="s">
        <v>51</v>
      </c>
      <c r="G5332" t="s">
        <v>5378</v>
      </c>
      <c r="H5332" t="s">
        <v>51</v>
      </c>
    </row>
    <row r="5333" spans="1:8" x14ac:dyDescent="0.35">
      <c r="A5333" t="s">
        <v>5379</v>
      </c>
      <c r="B5333" t="s">
        <v>47</v>
      </c>
      <c r="C5333" t="s">
        <v>5379</v>
      </c>
      <c r="D5333" t="s">
        <v>47</v>
      </c>
      <c r="E5333" t="s">
        <v>5379</v>
      </c>
      <c r="F5333" t="s">
        <v>47</v>
      </c>
      <c r="G5333" t="s">
        <v>5379</v>
      </c>
      <c r="H5333" t="s">
        <v>47</v>
      </c>
    </row>
    <row r="5334" spans="1:8" x14ac:dyDescent="0.35">
      <c r="A5334" t="s">
        <v>5380</v>
      </c>
      <c r="B5334" t="s">
        <v>44</v>
      </c>
      <c r="C5334" t="s">
        <v>5380</v>
      </c>
      <c r="D5334" t="s">
        <v>44</v>
      </c>
      <c r="E5334" t="s">
        <v>5380</v>
      </c>
      <c r="F5334" t="s">
        <v>44</v>
      </c>
      <c r="G5334" t="s">
        <v>5380</v>
      </c>
      <c r="H5334" t="s">
        <v>44</v>
      </c>
    </row>
    <row r="5335" spans="1:8" x14ac:dyDescent="0.35">
      <c r="A5335" t="s">
        <v>5381</v>
      </c>
      <c r="B5335" t="s">
        <v>51</v>
      </c>
      <c r="C5335" t="s">
        <v>5381</v>
      </c>
      <c r="D5335" t="s">
        <v>51</v>
      </c>
      <c r="E5335" t="s">
        <v>5381</v>
      </c>
      <c r="F5335" t="s">
        <v>51</v>
      </c>
      <c r="G5335" t="s">
        <v>5381</v>
      </c>
      <c r="H5335" t="s">
        <v>51</v>
      </c>
    </row>
    <row r="5336" spans="1:8" x14ac:dyDescent="0.35">
      <c r="A5336" t="s">
        <v>5382</v>
      </c>
      <c r="B5336" t="s">
        <v>44</v>
      </c>
      <c r="C5336" t="s">
        <v>5382</v>
      </c>
      <c r="D5336" t="s">
        <v>44</v>
      </c>
      <c r="E5336" t="s">
        <v>5382</v>
      </c>
      <c r="F5336" t="s">
        <v>44</v>
      </c>
      <c r="G5336" t="s">
        <v>5382</v>
      </c>
      <c r="H5336" t="s">
        <v>44</v>
      </c>
    </row>
    <row r="5337" spans="1:8" x14ac:dyDescent="0.35">
      <c r="A5337" t="s">
        <v>5383</v>
      </c>
      <c r="B5337" t="s">
        <v>51</v>
      </c>
      <c r="C5337" t="s">
        <v>5383</v>
      </c>
      <c r="D5337" t="s">
        <v>51</v>
      </c>
      <c r="E5337" t="s">
        <v>5383</v>
      </c>
      <c r="F5337" t="s">
        <v>51</v>
      </c>
      <c r="G5337" t="s">
        <v>5383</v>
      </c>
      <c r="H5337" t="s">
        <v>51</v>
      </c>
    </row>
    <row r="5338" spans="1:8" x14ac:dyDescent="0.35">
      <c r="A5338" t="s">
        <v>5384</v>
      </c>
      <c r="B5338" t="s">
        <v>47</v>
      </c>
      <c r="C5338" t="s">
        <v>5384</v>
      </c>
      <c r="D5338" t="s">
        <v>47</v>
      </c>
      <c r="E5338" t="s">
        <v>5384</v>
      </c>
      <c r="F5338" t="s">
        <v>47</v>
      </c>
      <c r="G5338" t="s">
        <v>5384</v>
      </c>
      <c r="H5338" t="s">
        <v>47</v>
      </c>
    </row>
    <row r="5339" spans="1:8" x14ac:dyDescent="0.35">
      <c r="A5339" t="s">
        <v>5385</v>
      </c>
      <c r="B5339" t="s">
        <v>51</v>
      </c>
      <c r="C5339" t="s">
        <v>5385</v>
      </c>
      <c r="D5339" t="s">
        <v>51</v>
      </c>
      <c r="E5339" t="s">
        <v>5385</v>
      </c>
      <c r="F5339" t="s">
        <v>51</v>
      </c>
      <c r="G5339" t="s">
        <v>5385</v>
      </c>
      <c r="H5339" t="s">
        <v>51</v>
      </c>
    </row>
    <row r="5340" spans="1:8" x14ac:dyDescent="0.35">
      <c r="A5340" t="s">
        <v>5386</v>
      </c>
      <c r="B5340" t="s">
        <v>51</v>
      </c>
      <c r="C5340" t="s">
        <v>5386</v>
      </c>
      <c r="D5340" t="s">
        <v>51</v>
      </c>
      <c r="E5340" t="s">
        <v>5386</v>
      </c>
      <c r="F5340" t="s">
        <v>51</v>
      </c>
      <c r="G5340" t="s">
        <v>5386</v>
      </c>
      <c r="H5340" t="s">
        <v>51</v>
      </c>
    </row>
    <row r="5341" spans="1:8" x14ac:dyDescent="0.35">
      <c r="A5341" t="s">
        <v>5387</v>
      </c>
      <c r="B5341" t="s">
        <v>51</v>
      </c>
      <c r="C5341" t="s">
        <v>5387</v>
      </c>
      <c r="D5341" t="s">
        <v>51</v>
      </c>
      <c r="E5341" t="s">
        <v>5387</v>
      </c>
      <c r="F5341" t="s">
        <v>51</v>
      </c>
      <c r="G5341" t="s">
        <v>5387</v>
      </c>
      <c r="H5341" t="s">
        <v>51</v>
      </c>
    </row>
    <row r="5342" spans="1:8" x14ac:dyDescent="0.35">
      <c r="A5342" t="s">
        <v>5388</v>
      </c>
      <c r="B5342" t="s">
        <v>51</v>
      </c>
      <c r="C5342" t="s">
        <v>5388</v>
      </c>
      <c r="D5342" t="s">
        <v>51</v>
      </c>
      <c r="E5342" t="s">
        <v>5388</v>
      </c>
      <c r="F5342" t="s">
        <v>51</v>
      </c>
      <c r="G5342" t="s">
        <v>5388</v>
      </c>
      <c r="H5342" t="s">
        <v>51</v>
      </c>
    </row>
    <row r="5343" spans="1:8" x14ac:dyDescent="0.35">
      <c r="A5343" t="s">
        <v>5389</v>
      </c>
      <c r="B5343" t="s">
        <v>44</v>
      </c>
      <c r="C5343" t="s">
        <v>5389</v>
      </c>
      <c r="D5343" t="s">
        <v>44</v>
      </c>
      <c r="E5343" t="s">
        <v>5389</v>
      </c>
      <c r="F5343" t="s">
        <v>44</v>
      </c>
      <c r="G5343" t="s">
        <v>5389</v>
      </c>
      <c r="H5343" t="s">
        <v>44</v>
      </c>
    </row>
    <row r="5344" spans="1:8" x14ac:dyDescent="0.35">
      <c r="A5344" t="s">
        <v>5390</v>
      </c>
      <c r="B5344" t="s">
        <v>44</v>
      </c>
      <c r="C5344" t="s">
        <v>5390</v>
      </c>
      <c r="D5344" t="s">
        <v>44</v>
      </c>
      <c r="E5344" t="s">
        <v>5390</v>
      </c>
      <c r="F5344" t="s">
        <v>44</v>
      </c>
      <c r="G5344" t="s">
        <v>5390</v>
      </c>
      <c r="H5344" t="s">
        <v>44</v>
      </c>
    </row>
    <row r="5345" spans="1:8" x14ac:dyDescent="0.35">
      <c r="A5345" t="s">
        <v>5391</v>
      </c>
      <c r="B5345" t="s">
        <v>51</v>
      </c>
      <c r="C5345" t="s">
        <v>5391</v>
      </c>
      <c r="D5345" t="s">
        <v>51</v>
      </c>
      <c r="E5345" t="s">
        <v>5391</v>
      </c>
      <c r="F5345" t="s">
        <v>51</v>
      </c>
      <c r="G5345" t="s">
        <v>5391</v>
      </c>
      <c r="H5345" t="s">
        <v>51</v>
      </c>
    </row>
    <row r="5346" spans="1:8" x14ac:dyDescent="0.35">
      <c r="A5346" t="s">
        <v>5392</v>
      </c>
      <c r="B5346" t="s">
        <v>51</v>
      </c>
      <c r="C5346" t="s">
        <v>5392</v>
      </c>
      <c r="D5346" t="s">
        <v>51</v>
      </c>
      <c r="E5346" t="s">
        <v>5392</v>
      </c>
      <c r="F5346" t="s">
        <v>51</v>
      </c>
      <c r="G5346" t="s">
        <v>5392</v>
      </c>
      <c r="H5346" t="s">
        <v>51</v>
      </c>
    </row>
    <row r="5347" spans="1:8" x14ac:dyDescent="0.35">
      <c r="A5347" t="s">
        <v>5393</v>
      </c>
      <c r="B5347" t="s">
        <v>51</v>
      </c>
      <c r="C5347" t="s">
        <v>5393</v>
      </c>
      <c r="D5347" t="s">
        <v>51</v>
      </c>
      <c r="E5347" t="s">
        <v>5393</v>
      </c>
      <c r="F5347" t="s">
        <v>51</v>
      </c>
      <c r="G5347" t="s">
        <v>5393</v>
      </c>
      <c r="H5347" t="s">
        <v>51</v>
      </c>
    </row>
    <row r="5348" spans="1:8" x14ac:dyDescent="0.35">
      <c r="A5348" t="s">
        <v>5394</v>
      </c>
      <c r="B5348" t="s">
        <v>51</v>
      </c>
      <c r="C5348" t="s">
        <v>5394</v>
      </c>
      <c r="D5348" t="s">
        <v>51</v>
      </c>
      <c r="E5348" t="s">
        <v>5394</v>
      </c>
      <c r="F5348" t="s">
        <v>51</v>
      </c>
      <c r="G5348" t="s">
        <v>5394</v>
      </c>
      <c r="H5348" t="s">
        <v>51</v>
      </c>
    </row>
    <row r="5349" spans="1:8" x14ac:dyDescent="0.35">
      <c r="A5349" t="s">
        <v>5395</v>
      </c>
      <c r="B5349" t="s">
        <v>51</v>
      </c>
      <c r="C5349" t="s">
        <v>5395</v>
      </c>
      <c r="D5349" t="s">
        <v>51</v>
      </c>
      <c r="E5349" t="s">
        <v>5395</v>
      </c>
      <c r="F5349" t="s">
        <v>51</v>
      </c>
      <c r="G5349" t="s">
        <v>5395</v>
      </c>
      <c r="H5349" t="s">
        <v>51</v>
      </c>
    </row>
    <row r="5350" spans="1:8" x14ac:dyDescent="0.35">
      <c r="A5350" t="s">
        <v>5396</v>
      </c>
      <c r="B5350" t="s">
        <v>44</v>
      </c>
      <c r="C5350" t="s">
        <v>5396</v>
      </c>
      <c r="D5350" t="s">
        <v>44</v>
      </c>
      <c r="E5350" t="s">
        <v>5396</v>
      </c>
      <c r="F5350" t="s">
        <v>44</v>
      </c>
      <c r="G5350" t="s">
        <v>5396</v>
      </c>
      <c r="H5350" t="s">
        <v>44</v>
      </c>
    </row>
    <row r="5351" spans="1:8" x14ac:dyDescent="0.35">
      <c r="A5351" t="s">
        <v>5397</v>
      </c>
      <c r="B5351" t="s">
        <v>51</v>
      </c>
      <c r="C5351" t="s">
        <v>5397</v>
      </c>
      <c r="D5351" t="s">
        <v>51</v>
      </c>
      <c r="E5351" t="s">
        <v>5397</v>
      </c>
      <c r="F5351" t="s">
        <v>51</v>
      </c>
      <c r="G5351" t="s">
        <v>5397</v>
      </c>
      <c r="H5351" t="s">
        <v>51</v>
      </c>
    </row>
    <row r="5352" spans="1:8" x14ac:dyDescent="0.35">
      <c r="A5352" t="s">
        <v>5398</v>
      </c>
      <c r="B5352" t="s">
        <v>51</v>
      </c>
      <c r="C5352" t="s">
        <v>5398</v>
      </c>
      <c r="D5352" t="s">
        <v>51</v>
      </c>
      <c r="E5352" t="s">
        <v>5398</v>
      </c>
      <c r="F5352" t="s">
        <v>51</v>
      </c>
      <c r="G5352" t="s">
        <v>5398</v>
      </c>
      <c r="H5352" t="s">
        <v>51</v>
      </c>
    </row>
    <row r="5353" spans="1:8" x14ac:dyDescent="0.35">
      <c r="A5353" t="s">
        <v>5399</v>
      </c>
      <c r="B5353" t="s">
        <v>51</v>
      </c>
      <c r="C5353" t="s">
        <v>5399</v>
      </c>
      <c r="D5353" t="s">
        <v>51</v>
      </c>
      <c r="E5353" t="s">
        <v>5399</v>
      </c>
      <c r="F5353" t="s">
        <v>51</v>
      </c>
      <c r="G5353" t="s">
        <v>5399</v>
      </c>
      <c r="H5353" t="s">
        <v>51</v>
      </c>
    </row>
    <row r="5354" spans="1:8" x14ac:dyDescent="0.35">
      <c r="A5354" t="s">
        <v>5400</v>
      </c>
      <c r="B5354" t="s">
        <v>44</v>
      </c>
      <c r="C5354" t="s">
        <v>5400</v>
      </c>
      <c r="D5354" t="s">
        <v>44</v>
      </c>
      <c r="E5354" t="s">
        <v>5400</v>
      </c>
      <c r="F5354" t="s">
        <v>44</v>
      </c>
      <c r="G5354" t="s">
        <v>5400</v>
      </c>
      <c r="H5354" t="s">
        <v>44</v>
      </c>
    </row>
    <row r="5355" spans="1:8" x14ac:dyDescent="0.35">
      <c r="A5355" t="s">
        <v>5401</v>
      </c>
      <c r="B5355" t="s">
        <v>51</v>
      </c>
      <c r="C5355" t="s">
        <v>5401</v>
      </c>
      <c r="D5355" t="s">
        <v>51</v>
      </c>
      <c r="E5355" t="s">
        <v>5401</v>
      </c>
      <c r="F5355" t="s">
        <v>51</v>
      </c>
      <c r="G5355" t="s">
        <v>5401</v>
      </c>
      <c r="H5355" t="s">
        <v>51</v>
      </c>
    </row>
    <row r="5356" spans="1:8" x14ac:dyDescent="0.35">
      <c r="A5356" t="s">
        <v>5402</v>
      </c>
      <c r="B5356" t="s">
        <v>51</v>
      </c>
      <c r="C5356" t="s">
        <v>5402</v>
      </c>
      <c r="D5356" t="s">
        <v>51</v>
      </c>
      <c r="E5356" t="s">
        <v>5402</v>
      </c>
      <c r="F5356" t="s">
        <v>51</v>
      </c>
      <c r="G5356" t="s">
        <v>5402</v>
      </c>
      <c r="H5356" t="s">
        <v>51</v>
      </c>
    </row>
    <row r="5357" spans="1:8" x14ac:dyDescent="0.35">
      <c r="A5357" t="s">
        <v>5403</v>
      </c>
      <c r="B5357" t="s">
        <v>44</v>
      </c>
      <c r="C5357" t="s">
        <v>5403</v>
      </c>
      <c r="D5357" t="s">
        <v>44</v>
      </c>
      <c r="E5357" t="s">
        <v>5403</v>
      </c>
      <c r="F5357" t="s">
        <v>44</v>
      </c>
      <c r="G5357" t="s">
        <v>5403</v>
      </c>
      <c r="H5357" t="s">
        <v>44</v>
      </c>
    </row>
    <row r="5358" spans="1:8" x14ac:dyDescent="0.35">
      <c r="A5358" t="s">
        <v>5404</v>
      </c>
      <c r="B5358" t="s">
        <v>51</v>
      </c>
      <c r="C5358" t="s">
        <v>5404</v>
      </c>
      <c r="D5358" t="s">
        <v>51</v>
      </c>
      <c r="E5358" t="s">
        <v>5404</v>
      </c>
      <c r="F5358" t="s">
        <v>51</v>
      </c>
      <c r="G5358" t="s">
        <v>5404</v>
      </c>
      <c r="H5358" t="s">
        <v>51</v>
      </c>
    </row>
    <row r="5359" spans="1:8" x14ac:dyDescent="0.35">
      <c r="A5359" t="s">
        <v>5405</v>
      </c>
      <c r="B5359" t="s">
        <v>51</v>
      </c>
      <c r="C5359" t="s">
        <v>5405</v>
      </c>
      <c r="D5359" t="s">
        <v>51</v>
      </c>
      <c r="E5359" t="s">
        <v>5405</v>
      </c>
      <c r="F5359" t="s">
        <v>51</v>
      </c>
      <c r="G5359" t="s">
        <v>5405</v>
      </c>
      <c r="H5359" t="s">
        <v>51</v>
      </c>
    </row>
    <row r="5360" spans="1:8" x14ac:dyDescent="0.35">
      <c r="A5360" t="s">
        <v>5406</v>
      </c>
      <c r="B5360" t="s">
        <v>51</v>
      </c>
      <c r="C5360" t="s">
        <v>5406</v>
      </c>
      <c r="D5360" t="s">
        <v>51</v>
      </c>
      <c r="E5360" t="s">
        <v>5406</v>
      </c>
      <c r="F5360" t="s">
        <v>51</v>
      </c>
      <c r="G5360" t="s">
        <v>5406</v>
      </c>
      <c r="H5360" t="s">
        <v>51</v>
      </c>
    </row>
    <row r="5361" spans="1:8" x14ac:dyDescent="0.35">
      <c r="A5361" t="s">
        <v>5407</v>
      </c>
      <c r="B5361" t="s">
        <v>44</v>
      </c>
      <c r="C5361" t="s">
        <v>5407</v>
      </c>
      <c r="D5361" t="s">
        <v>44</v>
      </c>
      <c r="E5361" t="s">
        <v>5407</v>
      </c>
      <c r="F5361" t="s">
        <v>44</v>
      </c>
      <c r="G5361" t="s">
        <v>5407</v>
      </c>
      <c r="H5361" t="s">
        <v>44</v>
      </c>
    </row>
    <row r="5362" spans="1:8" x14ac:dyDescent="0.35">
      <c r="A5362" t="s">
        <v>5408</v>
      </c>
      <c r="B5362" t="s">
        <v>51</v>
      </c>
      <c r="C5362" t="s">
        <v>5408</v>
      </c>
      <c r="D5362" t="s">
        <v>51</v>
      </c>
      <c r="E5362" t="s">
        <v>5408</v>
      </c>
      <c r="F5362" t="s">
        <v>51</v>
      </c>
      <c r="G5362" t="s">
        <v>5408</v>
      </c>
      <c r="H5362" t="s">
        <v>51</v>
      </c>
    </row>
    <row r="5363" spans="1:8" x14ac:dyDescent="0.35">
      <c r="A5363" t="s">
        <v>5409</v>
      </c>
      <c r="B5363" t="s">
        <v>51</v>
      </c>
      <c r="C5363" t="s">
        <v>5409</v>
      </c>
      <c r="D5363" t="s">
        <v>51</v>
      </c>
      <c r="E5363" t="s">
        <v>5409</v>
      </c>
      <c r="F5363" t="s">
        <v>51</v>
      </c>
      <c r="G5363" t="s">
        <v>5409</v>
      </c>
      <c r="H5363" t="s">
        <v>51</v>
      </c>
    </row>
    <row r="5364" spans="1:8" x14ac:dyDescent="0.35">
      <c r="A5364" t="s">
        <v>5410</v>
      </c>
      <c r="B5364" t="s">
        <v>44</v>
      </c>
      <c r="C5364" t="s">
        <v>5410</v>
      </c>
      <c r="D5364" t="s">
        <v>44</v>
      </c>
      <c r="E5364" t="s">
        <v>5410</v>
      </c>
      <c r="F5364" t="s">
        <v>44</v>
      </c>
      <c r="G5364" t="s">
        <v>5410</v>
      </c>
      <c r="H5364" t="s">
        <v>44</v>
      </c>
    </row>
    <row r="5365" spans="1:8" x14ac:dyDescent="0.35">
      <c r="A5365" t="s">
        <v>5411</v>
      </c>
      <c r="B5365" t="s">
        <v>51</v>
      </c>
      <c r="C5365" t="s">
        <v>5411</v>
      </c>
      <c r="D5365" t="s">
        <v>51</v>
      </c>
      <c r="E5365" t="s">
        <v>5411</v>
      </c>
      <c r="F5365" t="s">
        <v>51</v>
      </c>
      <c r="G5365" t="s">
        <v>5411</v>
      </c>
      <c r="H5365" t="s">
        <v>51</v>
      </c>
    </row>
    <row r="5366" spans="1:8" x14ac:dyDescent="0.35">
      <c r="A5366" t="s">
        <v>5412</v>
      </c>
      <c r="B5366" t="s">
        <v>44</v>
      </c>
      <c r="C5366" t="s">
        <v>5412</v>
      </c>
      <c r="D5366" t="s">
        <v>44</v>
      </c>
      <c r="E5366" t="s">
        <v>5412</v>
      </c>
      <c r="F5366" t="s">
        <v>44</v>
      </c>
      <c r="G5366" t="s">
        <v>5412</v>
      </c>
      <c r="H5366" t="s">
        <v>44</v>
      </c>
    </row>
    <row r="5367" spans="1:8" x14ac:dyDescent="0.35">
      <c r="A5367" t="s">
        <v>5413</v>
      </c>
      <c r="B5367" t="s">
        <v>44</v>
      </c>
      <c r="C5367" t="s">
        <v>5413</v>
      </c>
      <c r="D5367" t="s">
        <v>44</v>
      </c>
      <c r="E5367" t="s">
        <v>5413</v>
      </c>
      <c r="F5367" t="s">
        <v>44</v>
      </c>
      <c r="G5367" t="s">
        <v>5413</v>
      </c>
      <c r="H5367" t="s">
        <v>44</v>
      </c>
    </row>
    <row r="5368" spans="1:8" x14ac:dyDescent="0.35">
      <c r="A5368" t="s">
        <v>5414</v>
      </c>
      <c r="B5368" t="s">
        <v>51</v>
      </c>
      <c r="C5368" t="s">
        <v>5414</v>
      </c>
      <c r="D5368" t="s">
        <v>51</v>
      </c>
      <c r="E5368" t="s">
        <v>5414</v>
      </c>
      <c r="F5368" t="s">
        <v>51</v>
      </c>
      <c r="G5368" t="s">
        <v>5414</v>
      </c>
      <c r="H5368" t="s">
        <v>51</v>
      </c>
    </row>
    <row r="5369" spans="1:8" x14ac:dyDescent="0.35">
      <c r="A5369" t="s">
        <v>5415</v>
      </c>
      <c r="B5369" t="s">
        <v>51</v>
      </c>
      <c r="C5369" t="s">
        <v>5415</v>
      </c>
      <c r="D5369" t="s">
        <v>51</v>
      </c>
      <c r="E5369" t="s">
        <v>5415</v>
      </c>
      <c r="F5369" t="s">
        <v>51</v>
      </c>
      <c r="G5369" t="s">
        <v>5415</v>
      </c>
      <c r="H5369" t="s">
        <v>51</v>
      </c>
    </row>
    <row r="5370" spans="1:8" x14ac:dyDescent="0.35">
      <c r="A5370" t="s">
        <v>5416</v>
      </c>
      <c r="B5370" t="s">
        <v>44</v>
      </c>
      <c r="C5370" t="s">
        <v>5416</v>
      </c>
      <c r="D5370" t="s">
        <v>44</v>
      </c>
      <c r="E5370" t="s">
        <v>5416</v>
      </c>
      <c r="F5370" t="s">
        <v>44</v>
      </c>
      <c r="G5370" t="s">
        <v>5416</v>
      </c>
      <c r="H5370" t="s">
        <v>44</v>
      </c>
    </row>
    <row r="5371" spans="1:8" x14ac:dyDescent="0.35">
      <c r="A5371" t="s">
        <v>5417</v>
      </c>
      <c r="B5371" t="s">
        <v>51</v>
      </c>
      <c r="C5371" t="s">
        <v>5417</v>
      </c>
      <c r="D5371" t="s">
        <v>51</v>
      </c>
      <c r="E5371" t="s">
        <v>5417</v>
      </c>
      <c r="F5371" t="s">
        <v>51</v>
      </c>
      <c r="G5371" t="s">
        <v>5417</v>
      </c>
      <c r="H5371" t="s">
        <v>51</v>
      </c>
    </row>
    <row r="5372" spans="1:8" x14ac:dyDescent="0.35">
      <c r="A5372" t="s">
        <v>5418</v>
      </c>
      <c r="B5372" t="s">
        <v>47</v>
      </c>
      <c r="C5372" t="s">
        <v>5418</v>
      </c>
      <c r="D5372" t="s">
        <v>47</v>
      </c>
      <c r="E5372" t="s">
        <v>5418</v>
      </c>
      <c r="F5372" t="s">
        <v>47</v>
      </c>
      <c r="G5372" t="s">
        <v>5418</v>
      </c>
      <c r="H5372" t="s">
        <v>47</v>
      </c>
    </row>
    <row r="5373" spans="1:8" x14ac:dyDescent="0.35">
      <c r="A5373" t="s">
        <v>5419</v>
      </c>
      <c r="B5373" t="s">
        <v>44</v>
      </c>
      <c r="C5373" t="s">
        <v>5419</v>
      </c>
      <c r="D5373" t="s">
        <v>44</v>
      </c>
      <c r="E5373" t="s">
        <v>5419</v>
      </c>
      <c r="F5373" t="s">
        <v>44</v>
      </c>
      <c r="G5373" t="s">
        <v>5419</v>
      </c>
      <c r="H5373" t="s">
        <v>44</v>
      </c>
    </row>
    <row r="5374" spans="1:8" x14ac:dyDescent="0.35">
      <c r="A5374" t="s">
        <v>5420</v>
      </c>
      <c r="B5374" t="s">
        <v>44</v>
      </c>
      <c r="C5374" t="s">
        <v>5420</v>
      </c>
      <c r="D5374" t="s">
        <v>44</v>
      </c>
      <c r="E5374" t="s">
        <v>5420</v>
      </c>
      <c r="F5374" t="s">
        <v>44</v>
      </c>
      <c r="G5374" t="s">
        <v>5420</v>
      </c>
      <c r="H5374" t="s">
        <v>44</v>
      </c>
    </row>
    <row r="5375" spans="1:8" x14ac:dyDescent="0.35">
      <c r="A5375" t="s">
        <v>5421</v>
      </c>
      <c r="B5375" t="s">
        <v>51</v>
      </c>
      <c r="C5375" t="s">
        <v>5421</v>
      </c>
      <c r="D5375" t="s">
        <v>51</v>
      </c>
      <c r="E5375" t="s">
        <v>5421</v>
      </c>
      <c r="F5375" t="s">
        <v>51</v>
      </c>
      <c r="G5375" t="s">
        <v>5421</v>
      </c>
      <c r="H5375" t="s">
        <v>51</v>
      </c>
    </row>
    <row r="5376" spans="1:8" x14ac:dyDescent="0.35">
      <c r="A5376" t="s">
        <v>5422</v>
      </c>
      <c r="B5376" t="s">
        <v>47</v>
      </c>
      <c r="C5376" t="s">
        <v>5422</v>
      </c>
      <c r="D5376" t="s">
        <v>47</v>
      </c>
      <c r="E5376" t="s">
        <v>5422</v>
      </c>
      <c r="F5376" t="s">
        <v>47</v>
      </c>
      <c r="G5376" t="s">
        <v>5422</v>
      </c>
      <c r="H5376" t="s">
        <v>47</v>
      </c>
    </row>
    <row r="5377" spans="1:8" x14ac:dyDescent="0.35">
      <c r="A5377" t="s">
        <v>5423</v>
      </c>
      <c r="B5377" t="s">
        <v>51</v>
      </c>
      <c r="C5377" t="s">
        <v>5423</v>
      </c>
      <c r="D5377" t="s">
        <v>51</v>
      </c>
      <c r="E5377" t="s">
        <v>5423</v>
      </c>
      <c r="F5377" t="s">
        <v>51</v>
      </c>
      <c r="G5377" t="s">
        <v>5423</v>
      </c>
      <c r="H5377" t="s">
        <v>51</v>
      </c>
    </row>
    <row r="5378" spans="1:8" x14ac:dyDescent="0.35">
      <c r="A5378" t="s">
        <v>5424</v>
      </c>
      <c r="B5378" t="s">
        <v>44</v>
      </c>
      <c r="C5378" t="s">
        <v>5424</v>
      </c>
      <c r="D5378" t="s">
        <v>44</v>
      </c>
      <c r="E5378" t="s">
        <v>5424</v>
      </c>
      <c r="F5378" t="s">
        <v>44</v>
      </c>
      <c r="G5378" t="s">
        <v>5424</v>
      </c>
      <c r="H5378" t="s">
        <v>44</v>
      </c>
    </row>
    <row r="5379" spans="1:8" x14ac:dyDescent="0.35">
      <c r="A5379" t="s">
        <v>5425</v>
      </c>
      <c r="B5379" t="s">
        <v>51</v>
      </c>
      <c r="C5379" t="s">
        <v>5425</v>
      </c>
      <c r="D5379" t="s">
        <v>51</v>
      </c>
      <c r="E5379" t="s">
        <v>5425</v>
      </c>
      <c r="F5379" t="s">
        <v>51</v>
      </c>
      <c r="G5379" t="s">
        <v>5425</v>
      </c>
      <c r="H5379" t="s">
        <v>51</v>
      </c>
    </row>
    <row r="5380" spans="1:8" x14ac:dyDescent="0.35">
      <c r="A5380" t="s">
        <v>5426</v>
      </c>
      <c r="B5380" t="s">
        <v>51</v>
      </c>
      <c r="C5380" t="s">
        <v>5426</v>
      </c>
      <c r="D5380" t="s">
        <v>51</v>
      </c>
      <c r="E5380" t="s">
        <v>5426</v>
      </c>
      <c r="F5380" t="s">
        <v>51</v>
      </c>
      <c r="G5380" t="s">
        <v>5426</v>
      </c>
      <c r="H5380" t="s">
        <v>51</v>
      </c>
    </row>
    <row r="5381" spans="1:8" x14ac:dyDescent="0.35">
      <c r="A5381" t="s">
        <v>5427</v>
      </c>
      <c r="B5381" t="s">
        <v>51</v>
      </c>
      <c r="C5381" t="s">
        <v>5427</v>
      </c>
      <c r="D5381" t="s">
        <v>51</v>
      </c>
      <c r="E5381" t="s">
        <v>5427</v>
      </c>
      <c r="F5381" t="s">
        <v>51</v>
      </c>
      <c r="G5381" t="s">
        <v>5427</v>
      </c>
      <c r="H5381" t="s">
        <v>51</v>
      </c>
    </row>
    <row r="5382" spans="1:8" x14ac:dyDescent="0.35">
      <c r="A5382" t="s">
        <v>5428</v>
      </c>
      <c r="B5382" t="s">
        <v>51</v>
      </c>
      <c r="C5382" t="s">
        <v>5428</v>
      </c>
      <c r="D5382" t="s">
        <v>51</v>
      </c>
      <c r="E5382" t="s">
        <v>5428</v>
      </c>
      <c r="F5382" t="s">
        <v>51</v>
      </c>
      <c r="G5382" t="s">
        <v>5428</v>
      </c>
      <c r="H5382" t="s">
        <v>51</v>
      </c>
    </row>
    <row r="5383" spans="1:8" x14ac:dyDescent="0.35">
      <c r="A5383" t="s">
        <v>5429</v>
      </c>
      <c r="B5383" t="s">
        <v>44</v>
      </c>
      <c r="C5383" t="s">
        <v>5429</v>
      </c>
      <c r="D5383" t="s">
        <v>44</v>
      </c>
      <c r="E5383" t="s">
        <v>5429</v>
      </c>
      <c r="F5383" t="s">
        <v>44</v>
      </c>
      <c r="G5383" t="s">
        <v>5429</v>
      </c>
      <c r="H5383" t="s">
        <v>44</v>
      </c>
    </row>
    <row r="5384" spans="1:8" x14ac:dyDescent="0.35">
      <c r="A5384" t="s">
        <v>5430</v>
      </c>
      <c r="B5384" t="s">
        <v>51</v>
      </c>
      <c r="C5384" t="s">
        <v>5430</v>
      </c>
      <c r="D5384" t="s">
        <v>51</v>
      </c>
      <c r="E5384" t="s">
        <v>5430</v>
      </c>
      <c r="F5384" t="s">
        <v>51</v>
      </c>
      <c r="G5384" t="s">
        <v>5430</v>
      </c>
      <c r="H5384" t="s">
        <v>51</v>
      </c>
    </row>
    <row r="5385" spans="1:8" x14ac:dyDescent="0.35">
      <c r="A5385" t="s">
        <v>5431</v>
      </c>
      <c r="B5385" t="s">
        <v>51</v>
      </c>
      <c r="C5385" t="s">
        <v>5431</v>
      </c>
      <c r="D5385" t="s">
        <v>51</v>
      </c>
      <c r="E5385" t="s">
        <v>5431</v>
      </c>
      <c r="F5385" t="s">
        <v>51</v>
      </c>
      <c r="G5385" t="s">
        <v>5431</v>
      </c>
      <c r="H5385" t="s">
        <v>51</v>
      </c>
    </row>
    <row r="5386" spans="1:8" x14ac:dyDescent="0.35">
      <c r="A5386" t="s">
        <v>5432</v>
      </c>
      <c r="B5386" t="s">
        <v>51</v>
      </c>
      <c r="C5386" t="s">
        <v>5432</v>
      </c>
      <c r="D5386" t="s">
        <v>51</v>
      </c>
      <c r="E5386" t="s">
        <v>5432</v>
      </c>
      <c r="F5386" t="s">
        <v>51</v>
      </c>
      <c r="G5386" t="s">
        <v>5432</v>
      </c>
      <c r="H5386" t="s">
        <v>51</v>
      </c>
    </row>
    <row r="5387" spans="1:8" x14ac:dyDescent="0.35">
      <c r="A5387" t="s">
        <v>5433</v>
      </c>
      <c r="B5387" t="s">
        <v>51</v>
      </c>
      <c r="C5387" t="s">
        <v>5433</v>
      </c>
      <c r="D5387" t="s">
        <v>51</v>
      </c>
      <c r="E5387" t="s">
        <v>5433</v>
      </c>
      <c r="F5387" t="s">
        <v>51</v>
      </c>
      <c r="G5387" t="s">
        <v>5433</v>
      </c>
      <c r="H5387" t="s">
        <v>51</v>
      </c>
    </row>
    <row r="5388" spans="1:8" x14ac:dyDescent="0.35">
      <c r="A5388" t="s">
        <v>5434</v>
      </c>
      <c r="B5388" t="s">
        <v>51</v>
      </c>
      <c r="C5388" t="s">
        <v>5434</v>
      </c>
      <c r="D5388" t="s">
        <v>51</v>
      </c>
      <c r="E5388" t="s">
        <v>5434</v>
      </c>
      <c r="F5388" t="s">
        <v>51</v>
      </c>
      <c r="G5388" t="s">
        <v>5434</v>
      </c>
      <c r="H5388" t="s">
        <v>51</v>
      </c>
    </row>
    <row r="5389" spans="1:8" x14ac:dyDescent="0.35">
      <c r="A5389" t="s">
        <v>5435</v>
      </c>
      <c r="B5389" t="s">
        <v>51</v>
      </c>
      <c r="C5389" t="s">
        <v>5435</v>
      </c>
      <c r="D5389" t="s">
        <v>51</v>
      </c>
      <c r="E5389" t="s">
        <v>5435</v>
      </c>
      <c r="F5389" t="s">
        <v>51</v>
      </c>
      <c r="G5389" t="s">
        <v>5435</v>
      </c>
      <c r="H5389" t="s">
        <v>51</v>
      </c>
    </row>
    <row r="5390" spans="1:8" x14ac:dyDescent="0.35">
      <c r="A5390" t="s">
        <v>5436</v>
      </c>
      <c r="B5390" t="s">
        <v>51</v>
      </c>
      <c r="C5390" t="s">
        <v>5436</v>
      </c>
      <c r="D5390" t="s">
        <v>51</v>
      </c>
      <c r="E5390" t="s">
        <v>5436</v>
      </c>
      <c r="F5390" t="s">
        <v>51</v>
      </c>
      <c r="G5390" t="s">
        <v>5436</v>
      </c>
      <c r="H5390" t="s">
        <v>51</v>
      </c>
    </row>
    <row r="5391" spans="1:8" x14ac:dyDescent="0.35">
      <c r="A5391" t="s">
        <v>5437</v>
      </c>
      <c r="B5391" t="s">
        <v>51</v>
      </c>
      <c r="C5391" t="s">
        <v>5437</v>
      </c>
      <c r="D5391" t="s">
        <v>51</v>
      </c>
      <c r="E5391" t="s">
        <v>5437</v>
      </c>
      <c r="F5391" t="s">
        <v>51</v>
      </c>
      <c r="G5391" t="s">
        <v>5437</v>
      </c>
      <c r="H5391" t="s">
        <v>51</v>
      </c>
    </row>
    <row r="5392" spans="1:8" x14ac:dyDescent="0.35">
      <c r="A5392" t="s">
        <v>5438</v>
      </c>
      <c r="B5392" t="s">
        <v>51</v>
      </c>
      <c r="C5392" t="s">
        <v>5438</v>
      </c>
      <c r="D5392" t="s">
        <v>51</v>
      </c>
      <c r="E5392" t="s">
        <v>5438</v>
      </c>
      <c r="F5392" t="s">
        <v>51</v>
      </c>
      <c r="G5392" t="s">
        <v>5438</v>
      </c>
      <c r="H5392" t="s">
        <v>51</v>
      </c>
    </row>
    <row r="5393" spans="1:8" x14ac:dyDescent="0.35">
      <c r="A5393" t="s">
        <v>5439</v>
      </c>
      <c r="B5393" t="s">
        <v>51</v>
      </c>
      <c r="C5393" t="s">
        <v>5439</v>
      </c>
      <c r="D5393" t="s">
        <v>51</v>
      </c>
      <c r="E5393" t="s">
        <v>5439</v>
      </c>
      <c r="F5393" t="s">
        <v>51</v>
      </c>
      <c r="G5393" t="s">
        <v>5439</v>
      </c>
      <c r="H5393" t="s">
        <v>51</v>
      </c>
    </row>
    <row r="5394" spans="1:8" x14ac:dyDescent="0.35">
      <c r="A5394" t="s">
        <v>5440</v>
      </c>
      <c r="B5394" t="s">
        <v>44</v>
      </c>
      <c r="C5394" t="s">
        <v>5440</v>
      </c>
      <c r="D5394" t="s">
        <v>44</v>
      </c>
      <c r="E5394" t="s">
        <v>5440</v>
      </c>
      <c r="F5394" t="s">
        <v>44</v>
      </c>
      <c r="G5394" t="s">
        <v>5440</v>
      </c>
      <c r="H5394" t="s">
        <v>44</v>
      </c>
    </row>
    <row r="5395" spans="1:8" x14ac:dyDescent="0.35">
      <c r="A5395" t="s">
        <v>5441</v>
      </c>
      <c r="B5395" t="s">
        <v>47</v>
      </c>
      <c r="C5395" t="s">
        <v>5441</v>
      </c>
      <c r="D5395" t="s">
        <v>47</v>
      </c>
      <c r="E5395" t="s">
        <v>5441</v>
      </c>
      <c r="F5395" t="s">
        <v>47</v>
      </c>
      <c r="G5395" t="s">
        <v>5441</v>
      </c>
      <c r="H5395" t="s">
        <v>47</v>
      </c>
    </row>
    <row r="5396" spans="1:8" x14ac:dyDescent="0.35">
      <c r="A5396" t="s">
        <v>5442</v>
      </c>
      <c r="B5396" t="s">
        <v>44</v>
      </c>
      <c r="C5396" t="s">
        <v>5442</v>
      </c>
      <c r="D5396" t="s">
        <v>44</v>
      </c>
      <c r="E5396" t="s">
        <v>5442</v>
      </c>
      <c r="F5396" t="s">
        <v>44</v>
      </c>
      <c r="G5396" t="s">
        <v>5442</v>
      </c>
      <c r="H5396" t="s">
        <v>44</v>
      </c>
    </row>
    <row r="5397" spans="1:8" x14ac:dyDescent="0.35">
      <c r="A5397" t="s">
        <v>5443</v>
      </c>
      <c r="B5397" t="s">
        <v>57</v>
      </c>
      <c r="C5397" t="s">
        <v>5443</v>
      </c>
      <c r="D5397" t="s">
        <v>57</v>
      </c>
      <c r="E5397" t="s">
        <v>5443</v>
      </c>
      <c r="F5397" t="s">
        <v>57</v>
      </c>
      <c r="G5397" t="s">
        <v>5443</v>
      </c>
      <c r="H5397" t="s">
        <v>57</v>
      </c>
    </row>
    <row r="5398" spans="1:8" x14ac:dyDescent="0.35">
      <c r="A5398" t="s">
        <v>5444</v>
      </c>
      <c r="B5398" t="s">
        <v>47</v>
      </c>
      <c r="C5398" t="s">
        <v>5444</v>
      </c>
      <c r="D5398" t="s">
        <v>47</v>
      </c>
      <c r="E5398" t="s">
        <v>5444</v>
      </c>
      <c r="F5398" t="s">
        <v>47</v>
      </c>
      <c r="G5398" t="s">
        <v>5444</v>
      </c>
      <c r="H5398" t="s">
        <v>47</v>
      </c>
    </row>
    <row r="5399" spans="1:8" x14ac:dyDescent="0.35">
      <c r="A5399" t="s">
        <v>5445</v>
      </c>
      <c r="B5399" t="s">
        <v>51</v>
      </c>
      <c r="C5399" t="s">
        <v>5445</v>
      </c>
      <c r="D5399" t="s">
        <v>51</v>
      </c>
      <c r="E5399" t="s">
        <v>5445</v>
      </c>
      <c r="F5399" t="s">
        <v>51</v>
      </c>
      <c r="G5399" t="s">
        <v>5445</v>
      </c>
      <c r="H5399" t="s">
        <v>51</v>
      </c>
    </row>
    <row r="5400" spans="1:8" x14ac:dyDescent="0.35">
      <c r="A5400" t="s">
        <v>5446</v>
      </c>
      <c r="B5400" t="s">
        <v>51</v>
      </c>
      <c r="C5400" t="s">
        <v>5446</v>
      </c>
      <c r="D5400" t="s">
        <v>51</v>
      </c>
      <c r="E5400" t="s">
        <v>5446</v>
      </c>
      <c r="F5400" t="s">
        <v>51</v>
      </c>
      <c r="G5400" t="s">
        <v>5446</v>
      </c>
      <c r="H5400" t="s">
        <v>51</v>
      </c>
    </row>
    <row r="5401" spans="1:8" x14ac:dyDescent="0.35">
      <c r="A5401" t="s">
        <v>5447</v>
      </c>
      <c r="B5401" t="s">
        <v>51</v>
      </c>
      <c r="C5401" t="s">
        <v>5447</v>
      </c>
      <c r="D5401" t="s">
        <v>51</v>
      </c>
      <c r="E5401" t="s">
        <v>5447</v>
      </c>
      <c r="F5401" t="s">
        <v>51</v>
      </c>
      <c r="G5401" t="s">
        <v>5447</v>
      </c>
      <c r="H5401" t="s">
        <v>51</v>
      </c>
    </row>
    <row r="5402" spans="1:8" x14ac:dyDescent="0.35">
      <c r="A5402" t="s">
        <v>5448</v>
      </c>
      <c r="B5402" t="s">
        <v>51</v>
      </c>
      <c r="C5402" t="s">
        <v>5448</v>
      </c>
      <c r="D5402" t="s">
        <v>51</v>
      </c>
      <c r="E5402" t="s">
        <v>5448</v>
      </c>
      <c r="F5402" t="s">
        <v>51</v>
      </c>
      <c r="G5402" t="s">
        <v>5448</v>
      </c>
      <c r="H5402" t="s">
        <v>51</v>
      </c>
    </row>
    <row r="5403" spans="1:8" x14ac:dyDescent="0.35">
      <c r="A5403" t="s">
        <v>5449</v>
      </c>
      <c r="B5403" t="s">
        <v>51</v>
      </c>
      <c r="C5403" t="s">
        <v>5449</v>
      </c>
      <c r="D5403" t="s">
        <v>51</v>
      </c>
      <c r="E5403" t="s">
        <v>5449</v>
      </c>
      <c r="F5403" t="s">
        <v>51</v>
      </c>
      <c r="G5403" t="s">
        <v>5449</v>
      </c>
      <c r="H5403" t="s">
        <v>51</v>
      </c>
    </row>
    <row r="5404" spans="1:8" x14ac:dyDescent="0.35">
      <c r="A5404" t="s">
        <v>5450</v>
      </c>
      <c r="B5404" t="s">
        <v>51</v>
      </c>
      <c r="C5404" t="s">
        <v>5450</v>
      </c>
      <c r="D5404" t="s">
        <v>51</v>
      </c>
      <c r="E5404" t="s">
        <v>5450</v>
      </c>
      <c r="F5404" t="s">
        <v>51</v>
      </c>
      <c r="G5404" t="s">
        <v>5450</v>
      </c>
      <c r="H5404" t="s">
        <v>51</v>
      </c>
    </row>
    <row r="5405" spans="1:8" x14ac:dyDescent="0.35">
      <c r="A5405" t="s">
        <v>5451</v>
      </c>
      <c r="B5405" t="s">
        <v>51</v>
      </c>
      <c r="C5405" t="s">
        <v>5451</v>
      </c>
      <c r="D5405" t="s">
        <v>51</v>
      </c>
      <c r="E5405" t="s">
        <v>5451</v>
      </c>
      <c r="F5405" t="s">
        <v>51</v>
      </c>
      <c r="G5405" t="s">
        <v>5451</v>
      </c>
      <c r="H5405" t="s">
        <v>51</v>
      </c>
    </row>
    <row r="5406" spans="1:8" x14ac:dyDescent="0.35">
      <c r="A5406" t="s">
        <v>5452</v>
      </c>
      <c r="B5406" t="s">
        <v>47</v>
      </c>
      <c r="C5406" t="s">
        <v>5452</v>
      </c>
      <c r="D5406" t="s">
        <v>47</v>
      </c>
      <c r="E5406" t="s">
        <v>5452</v>
      </c>
      <c r="F5406" t="s">
        <v>47</v>
      </c>
      <c r="G5406" t="s">
        <v>5452</v>
      </c>
      <c r="H5406" t="s">
        <v>47</v>
      </c>
    </row>
    <row r="5407" spans="1:8" x14ac:dyDescent="0.35">
      <c r="A5407" t="s">
        <v>5453</v>
      </c>
      <c r="B5407" t="s">
        <v>47</v>
      </c>
      <c r="C5407" t="s">
        <v>5453</v>
      </c>
      <c r="D5407" t="s">
        <v>47</v>
      </c>
      <c r="E5407" t="s">
        <v>5453</v>
      </c>
      <c r="F5407" t="s">
        <v>47</v>
      </c>
      <c r="G5407" t="s">
        <v>5453</v>
      </c>
      <c r="H5407" t="s">
        <v>47</v>
      </c>
    </row>
    <row r="5408" spans="1:8" x14ac:dyDescent="0.35">
      <c r="A5408" t="s">
        <v>5454</v>
      </c>
      <c r="B5408" t="s">
        <v>51</v>
      </c>
      <c r="C5408" t="s">
        <v>5454</v>
      </c>
      <c r="D5408" t="s">
        <v>51</v>
      </c>
      <c r="E5408" t="s">
        <v>5454</v>
      </c>
      <c r="F5408" t="s">
        <v>51</v>
      </c>
      <c r="G5408" t="s">
        <v>5454</v>
      </c>
      <c r="H5408" t="s">
        <v>51</v>
      </c>
    </row>
    <row r="5409" spans="1:8" x14ac:dyDescent="0.35">
      <c r="A5409" t="s">
        <v>5455</v>
      </c>
      <c r="B5409" t="s">
        <v>51</v>
      </c>
      <c r="C5409" t="s">
        <v>5455</v>
      </c>
      <c r="D5409" t="s">
        <v>51</v>
      </c>
      <c r="E5409" t="s">
        <v>5455</v>
      </c>
      <c r="F5409" t="s">
        <v>51</v>
      </c>
      <c r="G5409" t="s">
        <v>5455</v>
      </c>
      <c r="H5409" t="s">
        <v>51</v>
      </c>
    </row>
    <row r="5410" spans="1:8" x14ac:dyDescent="0.35">
      <c r="A5410" t="s">
        <v>5456</v>
      </c>
      <c r="B5410" t="s">
        <v>44</v>
      </c>
      <c r="C5410" t="s">
        <v>5456</v>
      </c>
      <c r="D5410" t="s">
        <v>44</v>
      </c>
      <c r="E5410" t="s">
        <v>5456</v>
      </c>
      <c r="F5410" t="s">
        <v>44</v>
      </c>
      <c r="G5410" t="s">
        <v>5456</v>
      </c>
      <c r="H5410" t="s">
        <v>44</v>
      </c>
    </row>
    <row r="5411" spans="1:8" x14ac:dyDescent="0.35">
      <c r="A5411" t="s">
        <v>5457</v>
      </c>
      <c r="B5411" t="s">
        <v>51</v>
      </c>
      <c r="C5411" t="s">
        <v>5457</v>
      </c>
      <c r="D5411" t="s">
        <v>51</v>
      </c>
      <c r="E5411" t="s">
        <v>5457</v>
      </c>
      <c r="F5411" t="s">
        <v>51</v>
      </c>
      <c r="G5411" t="s">
        <v>5457</v>
      </c>
      <c r="H5411" t="s">
        <v>51</v>
      </c>
    </row>
    <row r="5412" spans="1:8" x14ac:dyDescent="0.35">
      <c r="A5412" t="s">
        <v>5458</v>
      </c>
      <c r="B5412" t="s">
        <v>44</v>
      </c>
      <c r="C5412" t="s">
        <v>5458</v>
      </c>
      <c r="D5412" t="s">
        <v>44</v>
      </c>
      <c r="E5412" t="s">
        <v>5458</v>
      </c>
      <c r="F5412" t="s">
        <v>44</v>
      </c>
      <c r="G5412" t="s">
        <v>5458</v>
      </c>
      <c r="H5412" t="s">
        <v>44</v>
      </c>
    </row>
    <row r="5413" spans="1:8" x14ac:dyDescent="0.35">
      <c r="A5413" t="s">
        <v>5459</v>
      </c>
      <c r="B5413" t="s">
        <v>51</v>
      </c>
      <c r="C5413" t="s">
        <v>5459</v>
      </c>
      <c r="D5413" t="s">
        <v>51</v>
      </c>
      <c r="E5413" t="s">
        <v>5459</v>
      </c>
      <c r="F5413" t="s">
        <v>51</v>
      </c>
      <c r="G5413" t="s">
        <v>5459</v>
      </c>
      <c r="H5413" t="s">
        <v>51</v>
      </c>
    </row>
    <row r="5414" spans="1:8" x14ac:dyDescent="0.35">
      <c r="A5414" t="s">
        <v>5460</v>
      </c>
      <c r="B5414" t="s">
        <v>47</v>
      </c>
      <c r="C5414" t="s">
        <v>5460</v>
      </c>
      <c r="D5414" t="s">
        <v>47</v>
      </c>
      <c r="E5414" t="s">
        <v>5460</v>
      </c>
      <c r="F5414" t="s">
        <v>47</v>
      </c>
      <c r="G5414" t="s">
        <v>5460</v>
      </c>
      <c r="H5414" t="s">
        <v>47</v>
      </c>
    </row>
    <row r="5415" spans="1:8" x14ac:dyDescent="0.35">
      <c r="A5415" t="s">
        <v>5461</v>
      </c>
      <c r="B5415" t="s">
        <v>51</v>
      </c>
      <c r="C5415" t="s">
        <v>5461</v>
      </c>
      <c r="D5415" t="s">
        <v>51</v>
      </c>
      <c r="E5415" t="s">
        <v>5461</v>
      </c>
      <c r="F5415" t="s">
        <v>51</v>
      </c>
      <c r="G5415" t="s">
        <v>5461</v>
      </c>
      <c r="H5415" t="s">
        <v>51</v>
      </c>
    </row>
    <row r="5416" spans="1:8" x14ac:dyDescent="0.35">
      <c r="A5416" t="s">
        <v>5462</v>
      </c>
      <c r="B5416" t="s">
        <v>44</v>
      </c>
      <c r="C5416" t="s">
        <v>5462</v>
      </c>
      <c r="D5416" t="s">
        <v>44</v>
      </c>
      <c r="E5416" t="s">
        <v>5462</v>
      </c>
      <c r="F5416" t="s">
        <v>44</v>
      </c>
      <c r="G5416" t="s">
        <v>5462</v>
      </c>
      <c r="H5416" t="s">
        <v>44</v>
      </c>
    </row>
    <row r="5417" spans="1:8" x14ac:dyDescent="0.35">
      <c r="A5417" t="s">
        <v>5463</v>
      </c>
      <c r="B5417" t="s">
        <v>51</v>
      </c>
      <c r="C5417" t="s">
        <v>5463</v>
      </c>
      <c r="D5417" t="s">
        <v>51</v>
      </c>
      <c r="E5417" t="s">
        <v>5463</v>
      </c>
      <c r="F5417" t="s">
        <v>51</v>
      </c>
      <c r="G5417" t="s">
        <v>5463</v>
      </c>
      <c r="H5417" t="s">
        <v>51</v>
      </c>
    </row>
    <row r="5418" spans="1:8" x14ac:dyDescent="0.35">
      <c r="A5418" t="s">
        <v>5464</v>
      </c>
      <c r="B5418" t="s">
        <v>47</v>
      </c>
      <c r="C5418" t="s">
        <v>5464</v>
      </c>
      <c r="D5418" t="s">
        <v>47</v>
      </c>
      <c r="E5418" t="s">
        <v>5464</v>
      </c>
      <c r="F5418" t="s">
        <v>47</v>
      </c>
      <c r="G5418" t="s">
        <v>5464</v>
      </c>
      <c r="H5418" t="s">
        <v>47</v>
      </c>
    </row>
    <row r="5419" spans="1:8" x14ac:dyDescent="0.35">
      <c r="A5419" t="s">
        <v>5465</v>
      </c>
      <c r="B5419" t="s">
        <v>44</v>
      </c>
      <c r="C5419" t="s">
        <v>5465</v>
      </c>
      <c r="D5419" t="s">
        <v>44</v>
      </c>
      <c r="E5419" t="s">
        <v>5465</v>
      </c>
      <c r="F5419" t="s">
        <v>44</v>
      </c>
      <c r="G5419" t="s">
        <v>5465</v>
      </c>
      <c r="H5419" t="s">
        <v>44</v>
      </c>
    </row>
    <row r="5420" spans="1:8" x14ac:dyDescent="0.35">
      <c r="A5420" t="s">
        <v>5466</v>
      </c>
      <c r="B5420" t="s">
        <v>44</v>
      </c>
      <c r="C5420" t="s">
        <v>5466</v>
      </c>
      <c r="D5420" t="s">
        <v>44</v>
      </c>
      <c r="E5420" t="s">
        <v>5466</v>
      </c>
      <c r="F5420" t="s">
        <v>44</v>
      </c>
      <c r="G5420" t="s">
        <v>5466</v>
      </c>
      <c r="H5420" t="s">
        <v>44</v>
      </c>
    </row>
    <row r="5421" spans="1:8" x14ac:dyDescent="0.35">
      <c r="A5421" t="s">
        <v>5467</v>
      </c>
      <c r="B5421" t="s">
        <v>51</v>
      </c>
      <c r="C5421" t="s">
        <v>5467</v>
      </c>
      <c r="D5421" t="s">
        <v>51</v>
      </c>
      <c r="E5421" t="s">
        <v>5467</v>
      </c>
      <c r="F5421" t="s">
        <v>51</v>
      </c>
      <c r="G5421" t="s">
        <v>5467</v>
      </c>
      <c r="H5421" t="s">
        <v>51</v>
      </c>
    </row>
    <row r="5422" spans="1:8" x14ac:dyDescent="0.35">
      <c r="A5422" t="s">
        <v>5468</v>
      </c>
      <c r="B5422" t="s">
        <v>44</v>
      </c>
      <c r="C5422" t="s">
        <v>5468</v>
      </c>
      <c r="D5422" t="s">
        <v>44</v>
      </c>
      <c r="E5422" t="s">
        <v>5468</v>
      </c>
      <c r="F5422" t="s">
        <v>44</v>
      </c>
      <c r="G5422" t="s">
        <v>5468</v>
      </c>
      <c r="H5422" t="s">
        <v>44</v>
      </c>
    </row>
    <row r="5423" spans="1:8" x14ac:dyDescent="0.35">
      <c r="A5423" t="s">
        <v>5469</v>
      </c>
      <c r="B5423" t="s">
        <v>47</v>
      </c>
      <c r="C5423" t="s">
        <v>5469</v>
      </c>
      <c r="D5423" t="s">
        <v>47</v>
      </c>
      <c r="E5423" t="s">
        <v>5469</v>
      </c>
      <c r="F5423" t="s">
        <v>47</v>
      </c>
      <c r="G5423" t="s">
        <v>5469</v>
      </c>
      <c r="H5423" t="s">
        <v>47</v>
      </c>
    </row>
    <row r="5424" spans="1:8" x14ac:dyDescent="0.35">
      <c r="A5424" t="s">
        <v>5470</v>
      </c>
      <c r="B5424" t="s">
        <v>51</v>
      </c>
      <c r="C5424" t="s">
        <v>5470</v>
      </c>
      <c r="D5424" t="s">
        <v>51</v>
      </c>
      <c r="E5424" t="s">
        <v>5470</v>
      </c>
      <c r="F5424" t="s">
        <v>51</v>
      </c>
      <c r="G5424" t="s">
        <v>5470</v>
      </c>
      <c r="H5424" t="s">
        <v>51</v>
      </c>
    </row>
    <row r="5425" spans="1:8" x14ac:dyDescent="0.35">
      <c r="A5425" t="s">
        <v>5471</v>
      </c>
      <c r="B5425" t="s">
        <v>51</v>
      </c>
      <c r="C5425" t="s">
        <v>5471</v>
      </c>
      <c r="D5425" t="s">
        <v>51</v>
      </c>
      <c r="E5425" t="s">
        <v>5471</v>
      </c>
      <c r="F5425" t="s">
        <v>51</v>
      </c>
      <c r="G5425" t="s">
        <v>5471</v>
      </c>
      <c r="H5425" t="s">
        <v>51</v>
      </c>
    </row>
    <row r="5426" spans="1:8" x14ac:dyDescent="0.35">
      <c r="A5426" t="s">
        <v>5472</v>
      </c>
      <c r="B5426" t="s">
        <v>44</v>
      </c>
      <c r="C5426" t="s">
        <v>5472</v>
      </c>
      <c r="D5426" t="s">
        <v>44</v>
      </c>
      <c r="E5426" t="s">
        <v>5472</v>
      </c>
      <c r="F5426" t="s">
        <v>44</v>
      </c>
      <c r="G5426" t="s">
        <v>5472</v>
      </c>
      <c r="H5426" t="s">
        <v>44</v>
      </c>
    </row>
    <row r="5427" spans="1:8" x14ac:dyDescent="0.35">
      <c r="A5427" t="s">
        <v>5473</v>
      </c>
      <c r="B5427" t="s">
        <v>51</v>
      </c>
      <c r="C5427" t="s">
        <v>5473</v>
      </c>
      <c r="D5427" t="s">
        <v>51</v>
      </c>
      <c r="E5427" t="s">
        <v>5473</v>
      </c>
      <c r="F5427" t="s">
        <v>51</v>
      </c>
      <c r="G5427" t="s">
        <v>5473</v>
      </c>
      <c r="H5427" t="s">
        <v>51</v>
      </c>
    </row>
    <row r="5428" spans="1:8" x14ac:dyDescent="0.35">
      <c r="A5428" t="s">
        <v>5474</v>
      </c>
      <c r="B5428" t="s">
        <v>51</v>
      </c>
      <c r="C5428" t="s">
        <v>5474</v>
      </c>
      <c r="D5428" t="s">
        <v>51</v>
      </c>
      <c r="E5428" t="s">
        <v>5474</v>
      </c>
      <c r="F5428" t="s">
        <v>51</v>
      </c>
      <c r="G5428" t="s">
        <v>5474</v>
      </c>
      <c r="H5428" t="s">
        <v>51</v>
      </c>
    </row>
    <row r="5429" spans="1:8" x14ac:dyDescent="0.35">
      <c r="A5429" t="s">
        <v>5475</v>
      </c>
      <c r="B5429" t="s">
        <v>51</v>
      </c>
      <c r="C5429" t="s">
        <v>5475</v>
      </c>
      <c r="D5429" t="s">
        <v>51</v>
      </c>
      <c r="E5429" t="s">
        <v>5475</v>
      </c>
      <c r="F5429" t="s">
        <v>51</v>
      </c>
      <c r="G5429" t="s">
        <v>5475</v>
      </c>
      <c r="H5429" t="s">
        <v>51</v>
      </c>
    </row>
    <row r="5430" spans="1:8" x14ac:dyDescent="0.35">
      <c r="A5430" t="s">
        <v>5476</v>
      </c>
      <c r="B5430" t="s">
        <v>44</v>
      </c>
      <c r="C5430" t="s">
        <v>5476</v>
      </c>
      <c r="D5430" t="s">
        <v>44</v>
      </c>
      <c r="E5430" t="s">
        <v>5476</v>
      </c>
      <c r="F5430" t="s">
        <v>44</v>
      </c>
      <c r="G5430" t="s">
        <v>5476</v>
      </c>
      <c r="H5430" t="s">
        <v>44</v>
      </c>
    </row>
    <row r="5431" spans="1:8" x14ac:dyDescent="0.35">
      <c r="A5431" t="s">
        <v>5477</v>
      </c>
      <c r="B5431" t="s">
        <v>51</v>
      </c>
      <c r="C5431" t="s">
        <v>5477</v>
      </c>
      <c r="D5431" t="s">
        <v>51</v>
      </c>
      <c r="E5431" t="s">
        <v>5477</v>
      </c>
      <c r="F5431" t="s">
        <v>51</v>
      </c>
      <c r="G5431" t="s">
        <v>5477</v>
      </c>
      <c r="H5431" t="s">
        <v>51</v>
      </c>
    </row>
    <row r="5432" spans="1:8" x14ac:dyDescent="0.35">
      <c r="A5432" t="s">
        <v>5478</v>
      </c>
      <c r="B5432" t="s">
        <v>47</v>
      </c>
      <c r="C5432" t="s">
        <v>5478</v>
      </c>
      <c r="D5432" t="s">
        <v>47</v>
      </c>
      <c r="E5432" t="s">
        <v>5478</v>
      </c>
      <c r="F5432" t="s">
        <v>47</v>
      </c>
      <c r="G5432" t="s">
        <v>5478</v>
      </c>
      <c r="H5432" t="s">
        <v>47</v>
      </c>
    </row>
    <row r="5433" spans="1:8" x14ac:dyDescent="0.35">
      <c r="A5433" t="s">
        <v>5479</v>
      </c>
      <c r="B5433" t="s">
        <v>44</v>
      </c>
      <c r="C5433" t="s">
        <v>5479</v>
      </c>
      <c r="D5433" t="s">
        <v>44</v>
      </c>
      <c r="E5433" t="s">
        <v>5479</v>
      </c>
      <c r="F5433" t="s">
        <v>44</v>
      </c>
      <c r="G5433" t="s">
        <v>5479</v>
      </c>
      <c r="H5433" t="s">
        <v>44</v>
      </c>
    </row>
    <row r="5434" spans="1:8" x14ac:dyDescent="0.35">
      <c r="A5434" t="s">
        <v>5480</v>
      </c>
      <c r="B5434" t="s">
        <v>51</v>
      </c>
      <c r="C5434" t="s">
        <v>5480</v>
      </c>
      <c r="D5434" t="s">
        <v>51</v>
      </c>
      <c r="E5434" t="s">
        <v>5480</v>
      </c>
      <c r="F5434" t="s">
        <v>51</v>
      </c>
      <c r="G5434" t="s">
        <v>5480</v>
      </c>
      <c r="H5434" t="s">
        <v>51</v>
      </c>
    </row>
    <row r="5435" spans="1:8" x14ac:dyDescent="0.35">
      <c r="A5435" t="s">
        <v>5481</v>
      </c>
      <c r="B5435" t="s">
        <v>44</v>
      </c>
      <c r="C5435" t="s">
        <v>5481</v>
      </c>
      <c r="D5435" t="s">
        <v>44</v>
      </c>
      <c r="E5435" t="s">
        <v>5481</v>
      </c>
      <c r="F5435" t="s">
        <v>44</v>
      </c>
      <c r="G5435" t="s">
        <v>5481</v>
      </c>
      <c r="H5435" t="s">
        <v>44</v>
      </c>
    </row>
    <row r="5436" spans="1:8" x14ac:dyDescent="0.35">
      <c r="A5436" t="s">
        <v>5482</v>
      </c>
      <c r="B5436" t="s">
        <v>47</v>
      </c>
      <c r="C5436" t="s">
        <v>5482</v>
      </c>
      <c r="D5436" t="s">
        <v>47</v>
      </c>
      <c r="E5436" t="s">
        <v>5482</v>
      </c>
      <c r="F5436" t="s">
        <v>47</v>
      </c>
      <c r="G5436" t="s">
        <v>5482</v>
      </c>
      <c r="H5436" t="s">
        <v>47</v>
      </c>
    </row>
    <row r="5437" spans="1:8" x14ac:dyDescent="0.35">
      <c r="A5437" t="s">
        <v>5483</v>
      </c>
      <c r="B5437" t="s">
        <v>51</v>
      </c>
      <c r="C5437" t="s">
        <v>5483</v>
      </c>
      <c r="D5437" t="s">
        <v>51</v>
      </c>
      <c r="E5437" t="s">
        <v>5483</v>
      </c>
      <c r="F5437" t="s">
        <v>51</v>
      </c>
      <c r="G5437" t="s">
        <v>5483</v>
      </c>
      <c r="H5437" t="s">
        <v>51</v>
      </c>
    </row>
    <row r="5438" spans="1:8" x14ac:dyDescent="0.35">
      <c r="A5438" t="s">
        <v>5484</v>
      </c>
      <c r="B5438" t="s">
        <v>51</v>
      </c>
      <c r="C5438" t="s">
        <v>5484</v>
      </c>
      <c r="D5438" t="s">
        <v>51</v>
      </c>
      <c r="E5438" t="s">
        <v>5484</v>
      </c>
      <c r="F5438" t="s">
        <v>51</v>
      </c>
      <c r="G5438" t="s">
        <v>5484</v>
      </c>
      <c r="H5438" t="s">
        <v>51</v>
      </c>
    </row>
    <row r="5439" spans="1:8" x14ac:dyDescent="0.35">
      <c r="A5439" t="s">
        <v>5485</v>
      </c>
      <c r="B5439" t="s">
        <v>51</v>
      </c>
      <c r="C5439" t="s">
        <v>5485</v>
      </c>
      <c r="D5439" t="s">
        <v>51</v>
      </c>
      <c r="E5439" t="s">
        <v>5485</v>
      </c>
      <c r="F5439" t="s">
        <v>51</v>
      </c>
      <c r="G5439" t="s">
        <v>5485</v>
      </c>
      <c r="H5439" t="s">
        <v>51</v>
      </c>
    </row>
    <row r="5440" spans="1:8" x14ac:dyDescent="0.35">
      <c r="A5440" t="s">
        <v>5486</v>
      </c>
      <c r="B5440" t="s">
        <v>51</v>
      </c>
      <c r="C5440" t="s">
        <v>5486</v>
      </c>
      <c r="D5440" t="s">
        <v>51</v>
      </c>
      <c r="E5440" t="s">
        <v>5486</v>
      </c>
      <c r="F5440" t="s">
        <v>51</v>
      </c>
      <c r="G5440" t="s">
        <v>5486</v>
      </c>
      <c r="H5440" t="s">
        <v>51</v>
      </c>
    </row>
    <row r="5441" spans="1:8" x14ac:dyDescent="0.35">
      <c r="A5441" t="s">
        <v>5487</v>
      </c>
      <c r="B5441" t="s">
        <v>51</v>
      </c>
      <c r="C5441" t="s">
        <v>5487</v>
      </c>
      <c r="D5441" t="s">
        <v>51</v>
      </c>
      <c r="E5441" t="s">
        <v>5487</v>
      </c>
      <c r="F5441" t="s">
        <v>51</v>
      </c>
      <c r="G5441" t="s">
        <v>5487</v>
      </c>
      <c r="H5441" t="s">
        <v>51</v>
      </c>
    </row>
    <row r="5442" spans="1:8" x14ac:dyDescent="0.35">
      <c r="A5442" t="s">
        <v>5488</v>
      </c>
      <c r="B5442" t="s">
        <v>53</v>
      </c>
      <c r="C5442" t="s">
        <v>5488</v>
      </c>
      <c r="D5442" t="s">
        <v>53</v>
      </c>
      <c r="E5442" t="s">
        <v>5488</v>
      </c>
      <c r="F5442" t="s">
        <v>53</v>
      </c>
      <c r="G5442" t="s">
        <v>5488</v>
      </c>
      <c r="H5442" t="s">
        <v>53</v>
      </c>
    </row>
    <row r="5443" spans="1:8" x14ac:dyDescent="0.35">
      <c r="A5443" t="s">
        <v>5489</v>
      </c>
      <c r="B5443" t="s">
        <v>51</v>
      </c>
      <c r="C5443" t="s">
        <v>5489</v>
      </c>
      <c r="D5443" t="s">
        <v>51</v>
      </c>
      <c r="E5443" t="s">
        <v>5489</v>
      </c>
      <c r="F5443" t="s">
        <v>51</v>
      </c>
      <c r="G5443" t="s">
        <v>5489</v>
      </c>
      <c r="H5443" t="s">
        <v>51</v>
      </c>
    </row>
    <row r="5444" spans="1:8" x14ac:dyDescent="0.35">
      <c r="A5444" t="s">
        <v>5490</v>
      </c>
      <c r="B5444" t="s">
        <v>51</v>
      </c>
      <c r="C5444" t="s">
        <v>5490</v>
      </c>
      <c r="D5444" t="s">
        <v>51</v>
      </c>
      <c r="E5444" t="s">
        <v>5490</v>
      </c>
      <c r="F5444" t="s">
        <v>51</v>
      </c>
      <c r="G5444" t="s">
        <v>5490</v>
      </c>
      <c r="H5444" t="s">
        <v>51</v>
      </c>
    </row>
    <row r="5445" spans="1:8" x14ac:dyDescent="0.35">
      <c r="A5445" t="s">
        <v>5491</v>
      </c>
      <c r="B5445" t="s">
        <v>51</v>
      </c>
      <c r="C5445" t="s">
        <v>5491</v>
      </c>
      <c r="D5445" t="s">
        <v>51</v>
      </c>
      <c r="E5445" t="s">
        <v>5491</v>
      </c>
      <c r="F5445" t="s">
        <v>51</v>
      </c>
      <c r="G5445" t="s">
        <v>5491</v>
      </c>
      <c r="H5445" t="s">
        <v>51</v>
      </c>
    </row>
    <row r="5446" spans="1:8" x14ac:dyDescent="0.35">
      <c r="A5446" t="s">
        <v>5492</v>
      </c>
      <c r="B5446" t="s">
        <v>51</v>
      </c>
      <c r="C5446" t="s">
        <v>5492</v>
      </c>
      <c r="D5446" t="s">
        <v>51</v>
      </c>
      <c r="E5446" t="s">
        <v>5492</v>
      </c>
      <c r="F5446" t="s">
        <v>51</v>
      </c>
      <c r="G5446" t="s">
        <v>5492</v>
      </c>
      <c r="H5446" t="s">
        <v>51</v>
      </c>
    </row>
    <row r="5447" spans="1:8" x14ac:dyDescent="0.35">
      <c r="A5447" t="s">
        <v>5493</v>
      </c>
      <c r="B5447" t="s">
        <v>44</v>
      </c>
      <c r="C5447" t="s">
        <v>5493</v>
      </c>
      <c r="D5447" t="s">
        <v>44</v>
      </c>
      <c r="E5447" t="s">
        <v>5493</v>
      </c>
      <c r="F5447" t="s">
        <v>44</v>
      </c>
      <c r="G5447" t="s">
        <v>5493</v>
      </c>
      <c r="H5447" t="s">
        <v>44</v>
      </c>
    </row>
    <row r="5448" spans="1:8" x14ac:dyDescent="0.35">
      <c r="A5448" t="s">
        <v>5494</v>
      </c>
      <c r="B5448" t="s">
        <v>51</v>
      </c>
      <c r="C5448" t="s">
        <v>5494</v>
      </c>
      <c r="D5448" t="s">
        <v>51</v>
      </c>
      <c r="E5448" t="s">
        <v>5494</v>
      </c>
      <c r="F5448" t="s">
        <v>51</v>
      </c>
      <c r="G5448" t="s">
        <v>5494</v>
      </c>
      <c r="H5448" t="s">
        <v>51</v>
      </c>
    </row>
    <row r="5449" spans="1:8" x14ac:dyDescent="0.35">
      <c r="A5449" t="s">
        <v>5495</v>
      </c>
      <c r="B5449" t="s">
        <v>44</v>
      </c>
      <c r="C5449" t="s">
        <v>5495</v>
      </c>
      <c r="D5449" t="s">
        <v>44</v>
      </c>
      <c r="E5449" t="s">
        <v>5495</v>
      </c>
      <c r="F5449" t="s">
        <v>44</v>
      </c>
      <c r="G5449" t="s">
        <v>5495</v>
      </c>
      <c r="H5449" t="s">
        <v>44</v>
      </c>
    </row>
    <row r="5450" spans="1:8" x14ac:dyDescent="0.35">
      <c r="A5450" t="s">
        <v>5496</v>
      </c>
      <c r="B5450" t="s">
        <v>51</v>
      </c>
      <c r="C5450" t="s">
        <v>5496</v>
      </c>
      <c r="D5450" t="s">
        <v>51</v>
      </c>
      <c r="E5450" t="s">
        <v>5496</v>
      </c>
      <c r="F5450" t="s">
        <v>51</v>
      </c>
      <c r="G5450" t="s">
        <v>5496</v>
      </c>
      <c r="H5450" t="s">
        <v>51</v>
      </c>
    </row>
    <row r="5451" spans="1:8" x14ac:dyDescent="0.35">
      <c r="A5451" t="s">
        <v>5497</v>
      </c>
      <c r="B5451" t="s">
        <v>47</v>
      </c>
      <c r="C5451" t="s">
        <v>5497</v>
      </c>
      <c r="D5451" t="s">
        <v>47</v>
      </c>
      <c r="E5451" t="s">
        <v>5497</v>
      </c>
      <c r="F5451" t="s">
        <v>47</v>
      </c>
      <c r="G5451" t="s">
        <v>5497</v>
      </c>
      <c r="H5451" t="s">
        <v>47</v>
      </c>
    </row>
    <row r="5452" spans="1:8" x14ac:dyDescent="0.35">
      <c r="A5452" t="s">
        <v>5498</v>
      </c>
      <c r="B5452" t="s">
        <v>44</v>
      </c>
      <c r="C5452" t="s">
        <v>5498</v>
      </c>
      <c r="D5452" t="s">
        <v>44</v>
      </c>
      <c r="E5452" t="s">
        <v>5498</v>
      </c>
      <c r="F5452" t="s">
        <v>44</v>
      </c>
      <c r="G5452" t="s">
        <v>5498</v>
      </c>
      <c r="H5452" t="s">
        <v>44</v>
      </c>
    </row>
    <row r="5453" spans="1:8" x14ac:dyDescent="0.35">
      <c r="A5453" t="s">
        <v>5499</v>
      </c>
      <c r="B5453" t="s">
        <v>51</v>
      </c>
      <c r="C5453" t="s">
        <v>5499</v>
      </c>
      <c r="D5453" t="s">
        <v>51</v>
      </c>
      <c r="E5453" t="s">
        <v>5499</v>
      </c>
      <c r="F5453" t="s">
        <v>51</v>
      </c>
      <c r="G5453" t="s">
        <v>5499</v>
      </c>
      <c r="H5453" t="s">
        <v>51</v>
      </c>
    </row>
    <row r="5454" spans="1:8" x14ac:dyDescent="0.35">
      <c r="A5454" t="s">
        <v>5500</v>
      </c>
      <c r="B5454" t="s">
        <v>51</v>
      </c>
      <c r="C5454" t="s">
        <v>5500</v>
      </c>
      <c r="D5454" t="s">
        <v>51</v>
      </c>
      <c r="E5454" t="s">
        <v>5500</v>
      </c>
      <c r="F5454" t="s">
        <v>51</v>
      </c>
      <c r="G5454" t="s">
        <v>5500</v>
      </c>
      <c r="H5454" t="s">
        <v>51</v>
      </c>
    </row>
    <row r="5455" spans="1:8" x14ac:dyDescent="0.35">
      <c r="A5455" t="s">
        <v>5501</v>
      </c>
      <c r="B5455" t="s">
        <v>51</v>
      </c>
      <c r="C5455" t="s">
        <v>5501</v>
      </c>
      <c r="D5455" t="s">
        <v>51</v>
      </c>
      <c r="E5455" t="s">
        <v>5501</v>
      </c>
      <c r="F5455" t="s">
        <v>51</v>
      </c>
      <c r="G5455" t="s">
        <v>5501</v>
      </c>
      <c r="H5455" t="s">
        <v>51</v>
      </c>
    </row>
    <row r="5456" spans="1:8" x14ac:dyDescent="0.35">
      <c r="A5456" t="s">
        <v>5502</v>
      </c>
      <c r="B5456" t="s">
        <v>44</v>
      </c>
      <c r="C5456" t="s">
        <v>5502</v>
      </c>
      <c r="D5456" t="s">
        <v>44</v>
      </c>
      <c r="E5456" t="s">
        <v>5502</v>
      </c>
      <c r="F5456" t="s">
        <v>44</v>
      </c>
      <c r="G5456" t="s">
        <v>5502</v>
      </c>
      <c r="H5456" t="s">
        <v>44</v>
      </c>
    </row>
    <row r="5457" spans="1:8" x14ac:dyDescent="0.35">
      <c r="A5457" t="s">
        <v>5503</v>
      </c>
      <c r="B5457" t="s">
        <v>51</v>
      </c>
      <c r="C5457" t="s">
        <v>5503</v>
      </c>
      <c r="D5457" t="s">
        <v>51</v>
      </c>
      <c r="E5457" t="s">
        <v>5503</v>
      </c>
      <c r="F5457" t="s">
        <v>51</v>
      </c>
      <c r="G5457" t="s">
        <v>5503</v>
      </c>
      <c r="H5457" t="s">
        <v>51</v>
      </c>
    </row>
    <row r="5458" spans="1:8" x14ac:dyDescent="0.35">
      <c r="A5458" t="s">
        <v>5504</v>
      </c>
      <c r="B5458" t="s">
        <v>44</v>
      </c>
      <c r="C5458" t="s">
        <v>5504</v>
      </c>
      <c r="D5458" t="s">
        <v>44</v>
      </c>
      <c r="E5458" t="s">
        <v>5504</v>
      </c>
      <c r="F5458" t="s">
        <v>44</v>
      </c>
      <c r="G5458" t="s">
        <v>5504</v>
      </c>
      <c r="H5458" t="s">
        <v>44</v>
      </c>
    </row>
    <row r="5459" spans="1:8" x14ac:dyDescent="0.35">
      <c r="A5459" t="s">
        <v>5505</v>
      </c>
      <c r="B5459" t="s">
        <v>51</v>
      </c>
      <c r="C5459" t="s">
        <v>5505</v>
      </c>
      <c r="D5459" t="s">
        <v>51</v>
      </c>
      <c r="E5459" t="s">
        <v>5505</v>
      </c>
      <c r="F5459" t="s">
        <v>51</v>
      </c>
      <c r="G5459" t="s">
        <v>5505</v>
      </c>
      <c r="H5459" t="s">
        <v>51</v>
      </c>
    </row>
    <row r="5460" spans="1:8" x14ac:dyDescent="0.35">
      <c r="A5460" t="s">
        <v>5506</v>
      </c>
      <c r="B5460" t="s">
        <v>51</v>
      </c>
      <c r="C5460" t="s">
        <v>5506</v>
      </c>
      <c r="D5460" t="s">
        <v>51</v>
      </c>
      <c r="E5460" t="s">
        <v>5506</v>
      </c>
      <c r="F5460" t="s">
        <v>51</v>
      </c>
      <c r="G5460" t="s">
        <v>5506</v>
      </c>
      <c r="H5460" t="s">
        <v>51</v>
      </c>
    </row>
    <row r="5461" spans="1:8" x14ac:dyDescent="0.35">
      <c r="A5461" t="s">
        <v>5507</v>
      </c>
      <c r="B5461" t="s">
        <v>51</v>
      </c>
      <c r="C5461" t="s">
        <v>5507</v>
      </c>
      <c r="D5461" t="s">
        <v>51</v>
      </c>
      <c r="E5461" t="s">
        <v>5507</v>
      </c>
      <c r="F5461" t="s">
        <v>51</v>
      </c>
      <c r="G5461" t="s">
        <v>5507</v>
      </c>
      <c r="H5461" t="s">
        <v>51</v>
      </c>
    </row>
    <row r="5462" spans="1:8" x14ac:dyDescent="0.35">
      <c r="A5462" t="s">
        <v>5508</v>
      </c>
      <c r="B5462" t="s">
        <v>51</v>
      </c>
      <c r="C5462" t="s">
        <v>5508</v>
      </c>
      <c r="D5462" t="s">
        <v>51</v>
      </c>
      <c r="E5462" t="s">
        <v>5508</v>
      </c>
      <c r="F5462" t="s">
        <v>51</v>
      </c>
      <c r="G5462" t="s">
        <v>5508</v>
      </c>
      <c r="H5462" t="s">
        <v>51</v>
      </c>
    </row>
    <row r="5463" spans="1:8" x14ac:dyDescent="0.35">
      <c r="A5463" t="s">
        <v>5509</v>
      </c>
      <c r="B5463" t="s">
        <v>44</v>
      </c>
      <c r="C5463" t="s">
        <v>5509</v>
      </c>
      <c r="D5463" t="s">
        <v>44</v>
      </c>
      <c r="E5463" t="s">
        <v>5509</v>
      </c>
      <c r="F5463" t="s">
        <v>44</v>
      </c>
      <c r="G5463" t="s">
        <v>5509</v>
      </c>
      <c r="H5463" t="s">
        <v>44</v>
      </c>
    </row>
    <row r="5464" spans="1:8" x14ac:dyDescent="0.35">
      <c r="A5464" t="s">
        <v>5510</v>
      </c>
      <c r="B5464" t="s">
        <v>47</v>
      </c>
      <c r="C5464" t="s">
        <v>5510</v>
      </c>
      <c r="D5464" t="s">
        <v>47</v>
      </c>
      <c r="E5464" t="s">
        <v>5510</v>
      </c>
      <c r="F5464" t="s">
        <v>47</v>
      </c>
      <c r="G5464" t="s">
        <v>5510</v>
      </c>
      <c r="H5464" t="s">
        <v>47</v>
      </c>
    </row>
    <row r="5465" spans="1:8" x14ac:dyDescent="0.35">
      <c r="A5465" t="s">
        <v>5511</v>
      </c>
      <c r="B5465" t="s">
        <v>51</v>
      </c>
      <c r="C5465" t="s">
        <v>5511</v>
      </c>
      <c r="D5465" t="s">
        <v>51</v>
      </c>
      <c r="E5465" t="s">
        <v>5511</v>
      </c>
      <c r="F5465" t="s">
        <v>51</v>
      </c>
      <c r="G5465" t="s">
        <v>5511</v>
      </c>
      <c r="H5465" t="s">
        <v>51</v>
      </c>
    </row>
    <row r="5466" spans="1:8" x14ac:dyDescent="0.35">
      <c r="A5466" t="s">
        <v>5512</v>
      </c>
      <c r="B5466" t="s">
        <v>47</v>
      </c>
      <c r="C5466" t="s">
        <v>5512</v>
      </c>
      <c r="D5466" t="s">
        <v>47</v>
      </c>
      <c r="E5466" t="s">
        <v>5512</v>
      </c>
      <c r="F5466" t="s">
        <v>47</v>
      </c>
      <c r="G5466" t="s">
        <v>5512</v>
      </c>
      <c r="H5466" t="s">
        <v>47</v>
      </c>
    </row>
    <row r="5467" spans="1:8" x14ac:dyDescent="0.35">
      <c r="A5467" t="s">
        <v>5513</v>
      </c>
      <c r="B5467" t="s">
        <v>51</v>
      </c>
      <c r="C5467" t="s">
        <v>5513</v>
      </c>
      <c r="D5467" t="s">
        <v>51</v>
      </c>
      <c r="E5467" t="s">
        <v>5513</v>
      </c>
      <c r="F5467" t="s">
        <v>51</v>
      </c>
      <c r="G5467" t="s">
        <v>5513</v>
      </c>
      <c r="H5467" t="s">
        <v>51</v>
      </c>
    </row>
    <row r="5468" spans="1:8" x14ac:dyDescent="0.35">
      <c r="A5468" t="s">
        <v>5514</v>
      </c>
      <c r="B5468" t="s">
        <v>51</v>
      </c>
      <c r="C5468" t="s">
        <v>5514</v>
      </c>
      <c r="D5468" t="s">
        <v>51</v>
      </c>
      <c r="E5468" t="s">
        <v>5514</v>
      </c>
      <c r="F5468" t="s">
        <v>51</v>
      </c>
      <c r="G5468" t="s">
        <v>5514</v>
      </c>
      <c r="H5468" t="s">
        <v>51</v>
      </c>
    </row>
    <row r="5469" spans="1:8" x14ac:dyDescent="0.35">
      <c r="A5469" t="s">
        <v>5515</v>
      </c>
      <c r="B5469" t="s">
        <v>51</v>
      </c>
      <c r="C5469" t="s">
        <v>5515</v>
      </c>
      <c r="D5469" t="s">
        <v>51</v>
      </c>
      <c r="E5469" t="s">
        <v>5515</v>
      </c>
      <c r="F5469" t="s">
        <v>51</v>
      </c>
      <c r="G5469" t="s">
        <v>5515</v>
      </c>
      <c r="H5469" t="s">
        <v>51</v>
      </c>
    </row>
    <row r="5470" spans="1:8" x14ac:dyDescent="0.35">
      <c r="A5470" t="s">
        <v>5516</v>
      </c>
      <c r="B5470" t="s">
        <v>47</v>
      </c>
      <c r="C5470" t="s">
        <v>5516</v>
      </c>
      <c r="D5470" t="s">
        <v>47</v>
      </c>
      <c r="E5470" t="s">
        <v>5516</v>
      </c>
      <c r="F5470" t="s">
        <v>47</v>
      </c>
      <c r="G5470" t="s">
        <v>5516</v>
      </c>
      <c r="H5470" t="s">
        <v>47</v>
      </c>
    </row>
    <row r="5471" spans="1:8" x14ac:dyDescent="0.35">
      <c r="A5471" t="s">
        <v>5517</v>
      </c>
      <c r="B5471" t="s">
        <v>51</v>
      </c>
      <c r="C5471" t="s">
        <v>5517</v>
      </c>
      <c r="D5471" t="s">
        <v>51</v>
      </c>
      <c r="E5471" t="s">
        <v>5517</v>
      </c>
      <c r="F5471" t="s">
        <v>51</v>
      </c>
      <c r="G5471" t="s">
        <v>5517</v>
      </c>
      <c r="H5471" t="s">
        <v>51</v>
      </c>
    </row>
    <row r="5472" spans="1:8" x14ac:dyDescent="0.35">
      <c r="A5472" t="s">
        <v>5518</v>
      </c>
      <c r="B5472" t="s">
        <v>44</v>
      </c>
      <c r="C5472" t="s">
        <v>5518</v>
      </c>
      <c r="D5472" t="s">
        <v>44</v>
      </c>
      <c r="E5472" t="s">
        <v>5518</v>
      </c>
      <c r="F5472" t="s">
        <v>44</v>
      </c>
      <c r="G5472" t="s">
        <v>5518</v>
      </c>
      <c r="H5472" t="s">
        <v>44</v>
      </c>
    </row>
    <row r="5473" spans="1:8" x14ac:dyDescent="0.35">
      <c r="A5473" t="s">
        <v>5519</v>
      </c>
      <c r="B5473" t="s">
        <v>44</v>
      </c>
      <c r="C5473" t="s">
        <v>5519</v>
      </c>
      <c r="D5473" t="s">
        <v>44</v>
      </c>
      <c r="E5473" t="s">
        <v>5519</v>
      </c>
      <c r="F5473" t="s">
        <v>44</v>
      </c>
      <c r="G5473" t="s">
        <v>5519</v>
      </c>
      <c r="H5473" t="s">
        <v>44</v>
      </c>
    </row>
    <row r="5474" spans="1:8" x14ac:dyDescent="0.35">
      <c r="A5474" t="s">
        <v>5520</v>
      </c>
      <c r="B5474" t="s">
        <v>44</v>
      </c>
      <c r="C5474" t="s">
        <v>5520</v>
      </c>
      <c r="D5474" t="s">
        <v>44</v>
      </c>
      <c r="E5474" t="s">
        <v>5520</v>
      </c>
      <c r="F5474" t="s">
        <v>44</v>
      </c>
      <c r="G5474" t="s">
        <v>5520</v>
      </c>
      <c r="H5474" t="s">
        <v>44</v>
      </c>
    </row>
    <row r="5475" spans="1:8" x14ac:dyDescent="0.35">
      <c r="A5475" t="s">
        <v>5521</v>
      </c>
      <c r="B5475" t="s">
        <v>57</v>
      </c>
      <c r="C5475" t="s">
        <v>5521</v>
      </c>
      <c r="D5475" t="s">
        <v>57</v>
      </c>
      <c r="E5475" t="s">
        <v>5521</v>
      </c>
      <c r="F5475" t="s">
        <v>57</v>
      </c>
      <c r="G5475" t="s">
        <v>5521</v>
      </c>
      <c r="H5475" t="s">
        <v>57</v>
      </c>
    </row>
    <row r="5476" spans="1:8" x14ac:dyDescent="0.35">
      <c r="A5476" t="s">
        <v>5522</v>
      </c>
      <c r="B5476" t="s">
        <v>44</v>
      </c>
      <c r="C5476" t="s">
        <v>5522</v>
      </c>
      <c r="D5476" t="s">
        <v>44</v>
      </c>
      <c r="E5476" t="s">
        <v>5522</v>
      </c>
      <c r="F5476" t="s">
        <v>44</v>
      </c>
      <c r="G5476" t="s">
        <v>5522</v>
      </c>
      <c r="H5476" t="s">
        <v>44</v>
      </c>
    </row>
    <row r="5477" spans="1:8" x14ac:dyDescent="0.35">
      <c r="A5477" t="s">
        <v>5523</v>
      </c>
      <c r="B5477" t="s">
        <v>44</v>
      </c>
      <c r="C5477" t="s">
        <v>5523</v>
      </c>
      <c r="D5477" t="s">
        <v>44</v>
      </c>
      <c r="E5477" t="s">
        <v>5523</v>
      </c>
      <c r="F5477" t="s">
        <v>44</v>
      </c>
      <c r="G5477" t="s">
        <v>5523</v>
      </c>
      <c r="H5477" t="s">
        <v>44</v>
      </c>
    </row>
    <row r="5478" spans="1:8" x14ac:dyDescent="0.35">
      <c r="A5478" t="s">
        <v>5524</v>
      </c>
      <c r="B5478" t="s">
        <v>51</v>
      </c>
      <c r="C5478" t="s">
        <v>5524</v>
      </c>
      <c r="D5478" t="s">
        <v>51</v>
      </c>
      <c r="E5478" t="s">
        <v>5524</v>
      </c>
      <c r="F5478" t="s">
        <v>51</v>
      </c>
      <c r="G5478" t="s">
        <v>5524</v>
      </c>
      <c r="H5478" t="s">
        <v>51</v>
      </c>
    </row>
    <row r="5479" spans="1:8" x14ac:dyDescent="0.35">
      <c r="A5479" t="s">
        <v>5525</v>
      </c>
      <c r="B5479" t="s">
        <v>44</v>
      </c>
      <c r="C5479" t="s">
        <v>5525</v>
      </c>
      <c r="D5479" t="s">
        <v>44</v>
      </c>
      <c r="E5479" t="s">
        <v>5525</v>
      </c>
      <c r="F5479" t="s">
        <v>44</v>
      </c>
      <c r="G5479" t="s">
        <v>5525</v>
      </c>
      <c r="H5479" t="s">
        <v>44</v>
      </c>
    </row>
    <row r="5480" spans="1:8" x14ac:dyDescent="0.35">
      <c r="A5480" t="s">
        <v>5526</v>
      </c>
      <c r="B5480" t="s">
        <v>51</v>
      </c>
      <c r="C5480" t="s">
        <v>5526</v>
      </c>
      <c r="D5480" t="s">
        <v>51</v>
      </c>
      <c r="E5480" t="s">
        <v>5526</v>
      </c>
      <c r="F5480" t="s">
        <v>51</v>
      </c>
      <c r="G5480" t="s">
        <v>5526</v>
      </c>
      <c r="H5480" t="s">
        <v>51</v>
      </c>
    </row>
    <row r="5481" spans="1:8" x14ac:dyDescent="0.35">
      <c r="A5481" t="s">
        <v>5527</v>
      </c>
      <c r="B5481" t="s">
        <v>51</v>
      </c>
      <c r="C5481" t="s">
        <v>5527</v>
      </c>
      <c r="D5481" t="s">
        <v>51</v>
      </c>
      <c r="E5481" t="s">
        <v>5527</v>
      </c>
      <c r="F5481" t="s">
        <v>51</v>
      </c>
      <c r="G5481" t="s">
        <v>5527</v>
      </c>
      <c r="H5481" t="s">
        <v>51</v>
      </c>
    </row>
    <row r="5482" spans="1:8" x14ac:dyDescent="0.35">
      <c r="A5482" t="s">
        <v>5528</v>
      </c>
      <c r="B5482" t="s">
        <v>51</v>
      </c>
      <c r="C5482" t="s">
        <v>5528</v>
      </c>
      <c r="D5482" t="s">
        <v>51</v>
      </c>
      <c r="E5482" t="s">
        <v>5528</v>
      </c>
      <c r="F5482" t="s">
        <v>51</v>
      </c>
      <c r="G5482" t="s">
        <v>5528</v>
      </c>
      <c r="H5482" t="s">
        <v>51</v>
      </c>
    </row>
    <row r="5483" spans="1:8" x14ac:dyDescent="0.35">
      <c r="A5483" t="s">
        <v>5529</v>
      </c>
      <c r="B5483" t="s">
        <v>47</v>
      </c>
      <c r="C5483" t="s">
        <v>5529</v>
      </c>
      <c r="D5483" t="s">
        <v>47</v>
      </c>
      <c r="E5483" t="s">
        <v>5529</v>
      </c>
      <c r="F5483" t="s">
        <v>47</v>
      </c>
      <c r="G5483" t="s">
        <v>5529</v>
      </c>
      <c r="H5483" t="s">
        <v>47</v>
      </c>
    </row>
    <row r="5484" spans="1:8" x14ac:dyDescent="0.35">
      <c r="A5484" t="s">
        <v>5530</v>
      </c>
      <c r="B5484" t="s">
        <v>44</v>
      </c>
      <c r="C5484" t="s">
        <v>5530</v>
      </c>
      <c r="D5484" t="s">
        <v>44</v>
      </c>
      <c r="E5484" t="s">
        <v>5530</v>
      </c>
      <c r="F5484" t="s">
        <v>44</v>
      </c>
      <c r="G5484" t="s">
        <v>5530</v>
      </c>
      <c r="H5484" t="s">
        <v>44</v>
      </c>
    </row>
    <row r="5485" spans="1:8" x14ac:dyDescent="0.35">
      <c r="A5485" t="s">
        <v>5531</v>
      </c>
      <c r="B5485" t="s">
        <v>44</v>
      </c>
      <c r="C5485" t="s">
        <v>5531</v>
      </c>
      <c r="D5485" t="s">
        <v>44</v>
      </c>
      <c r="E5485" t="s">
        <v>5531</v>
      </c>
      <c r="F5485" t="s">
        <v>44</v>
      </c>
      <c r="G5485" t="s">
        <v>5531</v>
      </c>
      <c r="H5485" t="s">
        <v>44</v>
      </c>
    </row>
    <row r="5486" spans="1:8" x14ac:dyDescent="0.35">
      <c r="A5486" t="s">
        <v>5532</v>
      </c>
      <c r="B5486" t="s">
        <v>51</v>
      </c>
      <c r="C5486" t="s">
        <v>5532</v>
      </c>
      <c r="D5486" t="s">
        <v>51</v>
      </c>
      <c r="E5486" t="s">
        <v>5532</v>
      </c>
      <c r="F5486" t="s">
        <v>51</v>
      </c>
      <c r="G5486" t="s">
        <v>5532</v>
      </c>
      <c r="H5486" t="s">
        <v>51</v>
      </c>
    </row>
    <row r="5487" spans="1:8" x14ac:dyDescent="0.35">
      <c r="A5487" t="s">
        <v>5533</v>
      </c>
      <c r="B5487" t="s">
        <v>44</v>
      </c>
      <c r="C5487" t="s">
        <v>5533</v>
      </c>
      <c r="D5487" t="s">
        <v>44</v>
      </c>
      <c r="E5487" t="s">
        <v>5533</v>
      </c>
      <c r="F5487" t="s">
        <v>44</v>
      </c>
      <c r="G5487" t="s">
        <v>5533</v>
      </c>
      <c r="H5487" t="s">
        <v>44</v>
      </c>
    </row>
    <row r="5488" spans="1:8" x14ac:dyDescent="0.35">
      <c r="A5488" t="s">
        <v>5534</v>
      </c>
      <c r="B5488" t="s">
        <v>51</v>
      </c>
      <c r="C5488" t="s">
        <v>5534</v>
      </c>
      <c r="D5488" t="s">
        <v>51</v>
      </c>
      <c r="E5488" t="s">
        <v>5534</v>
      </c>
      <c r="F5488" t="s">
        <v>51</v>
      </c>
      <c r="G5488" t="s">
        <v>5534</v>
      </c>
      <c r="H5488" t="s">
        <v>51</v>
      </c>
    </row>
    <row r="5489" spans="1:8" x14ac:dyDescent="0.35">
      <c r="A5489" t="s">
        <v>5535</v>
      </c>
      <c r="B5489" t="s">
        <v>51</v>
      </c>
      <c r="C5489" t="s">
        <v>5535</v>
      </c>
      <c r="D5489" t="s">
        <v>51</v>
      </c>
      <c r="E5489" t="s">
        <v>5535</v>
      </c>
      <c r="F5489" t="s">
        <v>51</v>
      </c>
      <c r="G5489" t="s">
        <v>5535</v>
      </c>
      <c r="H5489" t="s">
        <v>51</v>
      </c>
    </row>
    <row r="5490" spans="1:8" x14ac:dyDescent="0.35">
      <c r="A5490" t="s">
        <v>5536</v>
      </c>
      <c r="B5490" t="s">
        <v>51</v>
      </c>
      <c r="C5490" t="s">
        <v>5536</v>
      </c>
      <c r="D5490" t="s">
        <v>51</v>
      </c>
      <c r="E5490" t="s">
        <v>5536</v>
      </c>
      <c r="F5490" t="s">
        <v>51</v>
      </c>
      <c r="G5490" t="s">
        <v>5536</v>
      </c>
      <c r="H5490" t="s">
        <v>51</v>
      </c>
    </row>
    <row r="5491" spans="1:8" x14ac:dyDescent="0.35">
      <c r="A5491" t="s">
        <v>5537</v>
      </c>
      <c r="B5491" t="s">
        <v>51</v>
      </c>
      <c r="C5491" t="s">
        <v>5537</v>
      </c>
      <c r="D5491" t="s">
        <v>51</v>
      </c>
      <c r="E5491" t="s">
        <v>5537</v>
      </c>
      <c r="F5491" t="s">
        <v>51</v>
      </c>
      <c r="G5491" t="s">
        <v>5537</v>
      </c>
      <c r="H5491" t="s">
        <v>51</v>
      </c>
    </row>
    <row r="5492" spans="1:8" x14ac:dyDescent="0.35">
      <c r="A5492" t="s">
        <v>5538</v>
      </c>
      <c r="B5492" t="s">
        <v>44</v>
      </c>
      <c r="C5492" t="s">
        <v>5538</v>
      </c>
      <c r="D5492" t="s">
        <v>44</v>
      </c>
      <c r="E5492" t="s">
        <v>5538</v>
      </c>
      <c r="F5492" t="s">
        <v>44</v>
      </c>
      <c r="G5492" t="s">
        <v>5538</v>
      </c>
      <c r="H5492" t="s">
        <v>44</v>
      </c>
    </row>
    <row r="5493" spans="1:8" x14ac:dyDescent="0.35">
      <c r="A5493" t="s">
        <v>5539</v>
      </c>
      <c r="B5493" t="s">
        <v>51</v>
      </c>
      <c r="C5493" t="s">
        <v>5539</v>
      </c>
      <c r="D5493" t="s">
        <v>51</v>
      </c>
      <c r="E5493" t="s">
        <v>5539</v>
      </c>
      <c r="F5493" t="s">
        <v>51</v>
      </c>
      <c r="G5493" t="s">
        <v>5539</v>
      </c>
      <c r="H5493" t="s">
        <v>51</v>
      </c>
    </row>
    <row r="5494" spans="1:8" x14ac:dyDescent="0.35">
      <c r="A5494" t="s">
        <v>5540</v>
      </c>
      <c r="B5494" t="s">
        <v>51</v>
      </c>
      <c r="C5494" t="s">
        <v>5540</v>
      </c>
      <c r="D5494" t="s">
        <v>51</v>
      </c>
      <c r="E5494" t="s">
        <v>5540</v>
      </c>
      <c r="F5494" t="s">
        <v>51</v>
      </c>
      <c r="G5494" t="s">
        <v>5540</v>
      </c>
      <c r="H5494" t="s">
        <v>51</v>
      </c>
    </row>
    <row r="5495" spans="1:8" x14ac:dyDescent="0.35">
      <c r="A5495" t="s">
        <v>5541</v>
      </c>
      <c r="B5495" t="s">
        <v>44</v>
      </c>
      <c r="C5495" t="s">
        <v>5541</v>
      </c>
      <c r="D5495" t="s">
        <v>44</v>
      </c>
      <c r="E5495" t="s">
        <v>5541</v>
      </c>
      <c r="F5495" t="s">
        <v>44</v>
      </c>
      <c r="G5495" t="s">
        <v>5541</v>
      </c>
      <c r="H5495" t="s">
        <v>44</v>
      </c>
    </row>
    <row r="5496" spans="1:8" x14ac:dyDescent="0.35">
      <c r="A5496" t="s">
        <v>5542</v>
      </c>
      <c r="B5496" t="s">
        <v>47</v>
      </c>
      <c r="C5496" t="s">
        <v>5542</v>
      </c>
      <c r="D5496" t="s">
        <v>47</v>
      </c>
      <c r="E5496" t="s">
        <v>5542</v>
      </c>
      <c r="F5496" t="s">
        <v>47</v>
      </c>
      <c r="G5496" t="s">
        <v>5542</v>
      </c>
      <c r="H5496" t="s">
        <v>47</v>
      </c>
    </row>
    <row r="5497" spans="1:8" x14ac:dyDescent="0.35">
      <c r="A5497" t="s">
        <v>5543</v>
      </c>
      <c r="B5497" t="s">
        <v>51</v>
      </c>
      <c r="C5497" t="s">
        <v>5543</v>
      </c>
      <c r="D5497" t="s">
        <v>51</v>
      </c>
      <c r="E5497" t="s">
        <v>5543</v>
      </c>
      <c r="F5497" t="s">
        <v>51</v>
      </c>
      <c r="G5497" t="s">
        <v>5543</v>
      </c>
      <c r="H5497" t="s">
        <v>51</v>
      </c>
    </row>
    <row r="5498" spans="1:8" x14ac:dyDescent="0.35">
      <c r="A5498" t="s">
        <v>5544</v>
      </c>
      <c r="B5498" t="s">
        <v>51</v>
      </c>
      <c r="C5498" t="s">
        <v>5544</v>
      </c>
      <c r="D5498" t="s">
        <v>51</v>
      </c>
      <c r="E5498" t="s">
        <v>5544</v>
      </c>
      <c r="F5498" t="s">
        <v>51</v>
      </c>
      <c r="G5498" t="s">
        <v>5544</v>
      </c>
      <c r="H5498" t="s">
        <v>51</v>
      </c>
    </row>
    <row r="5499" spans="1:8" x14ac:dyDescent="0.35">
      <c r="A5499" t="s">
        <v>5545</v>
      </c>
      <c r="B5499" t="s">
        <v>51</v>
      </c>
      <c r="C5499" t="s">
        <v>5545</v>
      </c>
      <c r="D5499" t="s">
        <v>51</v>
      </c>
      <c r="E5499" t="s">
        <v>5545</v>
      </c>
      <c r="F5499" t="s">
        <v>51</v>
      </c>
      <c r="G5499" t="s">
        <v>5545</v>
      </c>
      <c r="H5499" t="s">
        <v>51</v>
      </c>
    </row>
    <row r="5500" spans="1:8" x14ac:dyDescent="0.35">
      <c r="A5500" t="s">
        <v>5546</v>
      </c>
      <c r="B5500" t="s">
        <v>44</v>
      </c>
      <c r="C5500" t="s">
        <v>5546</v>
      </c>
      <c r="D5500" t="s">
        <v>44</v>
      </c>
      <c r="E5500" t="s">
        <v>5546</v>
      </c>
      <c r="F5500" t="s">
        <v>44</v>
      </c>
      <c r="G5500" t="s">
        <v>5546</v>
      </c>
      <c r="H5500" t="s">
        <v>44</v>
      </c>
    </row>
    <row r="5501" spans="1:8" x14ac:dyDescent="0.35">
      <c r="A5501" t="s">
        <v>5547</v>
      </c>
      <c r="B5501" t="s">
        <v>47</v>
      </c>
      <c r="C5501" t="s">
        <v>5547</v>
      </c>
      <c r="D5501" t="s">
        <v>47</v>
      </c>
      <c r="E5501" t="s">
        <v>5547</v>
      </c>
      <c r="F5501" t="s">
        <v>47</v>
      </c>
      <c r="G5501" t="s">
        <v>5547</v>
      </c>
      <c r="H5501" t="s">
        <v>47</v>
      </c>
    </row>
    <row r="5502" spans="1:8" x14ac:dyDescent="0.35">
      <c r="A5502" t="s">
        <v>5548</v>
      </c>
      <c r="B5502" t="s">
        <v>47</v>
      </c>
      <c r="C5502" t="s">
        <v>5548</v>
      </c>
      <c r="D5502" t="s">
        <v>47</v>
      </c>
      <c r="E5502" t="s">
        <v>5548</v>
      </c>
      <c r="F5502" t="s">
        <v>47</v>
      </c>
      <c r="G5502" t="s">
        <v>5548</v>
      </c>
      <c r="H5502" t="s">
        <v>47</v>
      </c>
    </row>
    <row r="5503" spans="1:8" x14ac:dyDescent="0.35">
      <c r="A5503" t="s">
        <v>5549</v>
      </c>
      <c r="B5503" t="s">
        <v>44</v>
      </c>
      <c r="C5503" t="s">
        <v>5549</v>
      </c>
      <c r="D5503" t="s">
        <v>44</v>
      </c>
      <c r="E5503" t="s">
        <v>5549</v>
      </c>
      <c r="F5503" t="s">
        <v>44</v>
      </c>
      <c r="G5503" t="s">
        <v>5549</v>
      </c>
      <c r="H5503" t="s">
        <v>44</v>
      </c>
    </row>
    <row r="5504" spans="1:8" x14ac:dyDescent="0.35">
      <c r="A5504" t="s">
        <v>5550</v>
      </c>
      <c r="B5504" t="s">
        <v>51</v>
      </c>
      <c r="C5504" t="s">
        <v>5550</v>
      </c>
      <c r="D5504" t="s">
        <v>51</v>
      </c>
      <c r="E5504" t="s">
        <v>5550</v>
      </c>
      <c r="F5504" t="s">
        <v>51</v>
      </c>
      <c r="G5504" t="s">
        <v>5550</v>
      </c>
      <c r="H5504" t="s">
        <v>51</v>
      </c>
    </row>
    <row r="5505" spans="1:8" x14ac:dyDescent="0.35">
      <c r="A5505" t="s">
        <v>5551</v>
      </c>
      <c r="B5505" t="s">
        <v>51</v>
      </c>
      <c r="C5505" t="s">
        <v>5551</v>
      </c>
      <c r="D5505" t="s">
        <v>51</v>
      </c>
      <c r="E5505" t="s">
        <v>5551</v>
      </c>
      <c r="F5505" t="s">
        <v>51</v>
      </c>
      <c r="G5505" t="s">
        <v>5551</v>
      </c>
      <c r="H5505" t="s">
        <v>51</v>
      </c>
    </row>
    <row r="5506" spans="1:8" x14ac:dyDescent="0.35">
      <c r="A5506" t="s">
        <v>5552</v>
      </c>
      <c r="B5506" t="s">
        <v>47</v>
      </c>
      <c r="C5506" t="s">
        <v>5552</v>
      </c>
      <c r="D5506" t="s">
        <v>47</v>
      </c>
      <c r="E5506" t="s">
        <v>5552</v>
      </c>
      <c r="F5506" t="s">
        <v>47</v>
      </c>
      <c r="G5506" t="s">
        <v>5552</v>
      </c>
      <c r="H5506" t="s">
        <v>47</v>
      </c>
    </row>
    <row r="5507" spans="1:8" x14ac:dyDescent="0.35">
      <c r="A5507" t="s">
        <v>5553</v>
      </c>
      <c r="B5507" t="s">
        <v>51</v>
      </c>
      <c r="C5507" t="s">
        <v>5553</v>
      </c>
      <c r="D5507" t="s">
        <v>51</v>
      </c>
      <c r="E5507" t="s">
        <v>5553</v>
      </c>
      <c r="F5507" t="s">
        <v>51</v>
      </c>
      <c r="G5507" t="s">
        <v>5553</v>
      </c>
      <c r="H5507" t="s">
        <v>51</v>
      </c>
    </row>
    <row r="5508" spans="1:8" x14ac:dyDescent="0.35">
      <c r="A5508" t="s">
        <v>5554</v>
      </c>
      <c r="B5508" t="s">
        <v>44</v>
      </c>
      <c r="C5508" t="s">
        <v>5554</v>
      </c>
      <c r="D5508" t="s">
        <v>44</v>
      </c>
      <c r="E5508" t="s">
        <v>5554</v>
      </c>
      <c r="F5508" t="s">
        <v>44</v>
      </c>
      <c r="G5508" t="s">
        <v>5554</v>
      </c>
      <c r="H5508" t="s">
        <v>44</v>
      </c>
    </row>
    <row r="5509" spans="1:8" x14ac:dyDescent="0.35">
      <c r="A5509" t="s">
        <v>5555</v>
      </c>
      <c r="B5509" t="s">
        <v>51</v>
      </c>
      <c r="C5509" t="s">
        <v>5555</v>
      </c>
      <c r="D5509" t="s">
        <v>51</v>
      </c>
      <c r="E5509" t="s">
        <v>5555</v>
      </c>
      <c r="F5509" t="s">
        <v>51</v>
      </c>
      <c r="G5509" t="s">
        <v>5555</v>
      </c>
      <c r="H5509" t="s">
        <v>51</v>
      </c>
    </row>
    <row r="5510" spans="1:8" x14ac:dyDescent="0.35">
      <c r="A5510" t="s">
        <v>5556</v>
      </c>
      <c r="B5510" t="s">
        <v>47</v>
      </c>
      <c r="C5510" t="s">
        <v>5556</v>
      </c>
      <c r="D5510" t="s">
        <v>47</v>
      </c>
      <c r="E5510" t="s">
        <v>5556</v>
      </c>
      <c r="F5510" t="s">
        <v>47</v>
      </c>
      <c r="G5510" t="s">
        <v>5556</v>
      </c>
      <c r="H5510" t="s">
        <v>47</v>
      </c>
    </row>
    <row r="5511" spans="1:8" x14ac:dyDescent="0.35">
      <c r="A5511" t="s">
        <v>5557</v>
      </c>
      <c r="B5511" t="s">
        <v>44</v>
      </c>
      <c r="C5511" t="s">
        <v>5557</v>
      </c>
      <c r="D5511" t="s">
        <v>44</v>
      </c>
      <c r="E5511" t="s">
        <v>5557</v>
      </c>
      <c r="F5511" t="s">
        <v>44</v>
      </c>
      <c r="G5511" t="s">
        <v>5557</v>
      </c>
      <c r="H5511" t="s">
        <v>44</v>
      </c>
    </row>
    <row r="5512" spans="1:8" x14ac:dyDescent="0.35">
      <c r="A5512" t="s">
        <v>5558</v>
      </c>
      <c r="B5512" t="s">
        <v>44</v>
      </c>
      <c r="C5512" t="s">
        <v>5558</v>
      </c>
      <c r="D5512" t="s">
        <v>44</v>
      </c>
      <c r="E5512" t="s">
        <v>5558</v>
      </c>
      <c r="F5512" t="s">
        <v>44</v>
      </c>
      <c r="G5512" t="s">
        <v>5558</v>
      </c>
      <c r="H5512" t="s">
        <v>44</v>
      </c>
    </row>
    <row r="5513" spans="1:8" x14ac:dyDescent="0.35">
      <c r="A5513" t="s">
        <v>5559</v>
      </c>
      <c r="B5513" t="s">
        <v>44</v>
      </c>
      <c r="C5513" t="s">
        <v>5559</v>
      </c>
      <c r="D5513" t="s">
        <v>44</v>
      </c>
      <c r="E5513" t="s">
        <v>5559</v>
      </c>
      <c r="F5513" t="s">
        <v>44</v>
      </c>
      <c r="G5513" t="s">
        <v>5559</v>
      </c>
      <c r="H5513" t="s">
        <v>44</v>
      </c>
    </row>
    <row r="5514" spans="1:8" x14ac:dyDescent="0.35">
      <c r="A5514" t="s">
        <v>5560</v>
      </c>
      <c r="B5514" t="s">
        <v>44</v>
      </c>
      <c r="C5514" t="s">
        <v>5560</v>
      </c>
      <c r="D5514" t="s">
        <v>44</v>
      </c>
      <c r="E5514" t="s">
        <v>5560</v>
      </c>
      <c r="F5514" t="s">
        <v>44</v>
      </c>
      <c r="G5514" t="s">
        <v>5560</v>
      </c>
      <c r="H5514" t="s">
        <v>44</v>
      </c>
    </row>
    <row r="5515" spans="1:8" x14ac:dyDescent="0.35">
      <c r="A5515" t="s">
        <v>5561</v>
      </c>
      <c r="B5515" t="s">
        <v>51</v>
      </c>
      <c r="C5515" t="s">
        <v>5561</v>
      </c>
      <c r="D5515" t="s">
        <v>51</v>
      </c>
      <c r="E5515" t="s">
        <v>5561</v>
      </c>
      <c r="F5515" t="s">
        <v>51</v>
      </c>
      <c r="G5515" t="s">
        <v>5561</v>
      </c>
      <c r="H5515" t="s">
        <v>51</v>
      </c>
    </row>
    <row r="5516" spans="1:8" x14ac:dyDescent="0.35">
      <c r="A5516" t="s">
        <v>5562</v>
      </c>
      <c r="B5516" t="s">
        <v>51</v>
      </c>
      <c r="C5516" t="s">
        <v>5562</v>
      </c>
      <c r="D5516" t="s">
        <v>51</v>
      </c>
      <c r="E5516" t="s">
        <v>5562</v>
      </c>
      <c r="F5516" t="s">
        <v>51</v>
      </c>
      <c r="G5516" t="s">
        <v>5562</v>
      </c>
      <c r="H5516" t="s">
        <v>51</v>
      </c>
    </row>
    <row r="5517" spans="1:8" x14ac:dyDescent="0.35">
      <c r="A5517" t="s">
        <v>5563</v>
      </c>
      <c r="B5517" t="s">
        <v>44</v>
      </c>
      <c r="C5517" t="s">
        <v>5563</v>
      </c>
      <c r="D5517" t="s">
        <v>44</v>
      </c>
      <c r="E5517" t="s">
        <v>5563</v>
      </c>
      <c r="F5517" t="s">
        <v>44</v>
      </c>
      <c r="G5517" t="s">
        <v>5563</v>
      </c>
      <c r="H5517" t="s">
        <v>44</v>
      </c>
    </row>
    <row r="5518" spans="1:8" x14ac:dyDescent="0.35">
      <c r="A5518" t="s">
        <v>5564</v>
      </c>
      <c r="B5518" t="s">
        <v>44</v>
      </c>
      <c r="C5518" t="s">
        <v>5564</v>
      </c>
      <c r="D5518" t="s">
        <v>44</v>
      </c>
      <c r="E5518" t="s">
        <v>5564</v>
      </c>
      <c r="F5518" t="s">
        <v>44</v>
      </c>
      <c r="G5518" t="s">
        <v>5564</v>
      </c>
      <c r="H5518" t="s">
        <v>44</v>
      </c>
    </row>
    <row r="5519" spans="1:8" x14ac:dyDescent="0.35">
      <c r="A5519" t="s">
        <v>5565</v>
      </c>
      <c r="B5519" t="s">
        <v>44</v>
      </c>
      <c r="C5519" t="s">
        <v>5565</v>
      </c>
      <c r="D5519" t="s">
        <v>44</v>
      </c>
      <c r="E5519" t="s">
        <v>5565</v>
      </c>
      <c r="F5519" t="s">
        <v>44</v>
      </c>
      <c r="G5519" t="s">
        <v>5565</v>
      </c>
      <c r="H5519" t="s">
        <v>44</v>
      </c>
    </row>
    <row r="5520" spans="1:8" x14ac:dyDescent="0.35">
      <c r="A5520" t="s">
        <v>5566</v>
      </c>
      <c r="B5520" t="s">
        <v>47</v>
      </c>
      <c r="C5520" t="s">
        <v>5566</v>
      </c>
      <c r="D5520" t="s">
        <v>47</v>
      </c>
      <c r="E5520" t="s">
        <v>5566</v>
      </c>
      <c r="F5520" t="s">
        <v>47</v>
      </c>
      <c r="G5520" t="s">
        <v>5566</v>
      </c>
      <c r="H5520" t="s">
        <v>47</v>
      </c>
    </row>
    <row r="5521" spans="1:8" x14ac:dyDescent="0.35">
      <c r="A5521" t="s">
        <v>5567</v>
      </c>
      <c r="B5521" t="s">
        <v>53</v>
      </c>
      <c r="C5521" t="s">
        <v>5567</v>
      </c>
      <c r="D5521" t="s">
        <v>53</v>
      </c>
      <c r="E5521" t="s">
        <v>5567</v>
      </c>
      <c r="F5521" t="s">
        <v>53</v>
      </c>
      <c r="G5521" t="s">
        <v>5567</v>
      </c>
      <c r="H5521" t="s">
        <v>53</v>
      </c>
    </row>
    <row r="5522" spans="1:8" x14ac:dyDescent="0.35">
      <c r="A5522" t="s">
        <v>5568</v>
      </c>
      <c r="B5522" t="s">
        <v>51</v>
      </c>
      <c r="C5522" t="s">
        <v>5568</v>
      </c>
      <c r="D5522" t="s">
        <v>51</v>
      </c>
      <c r="E5522" t="s">
        <v>5568</v>
      </c>
      <c r="F5522" t="s">
        <v>51</v>
      </c>
      <c r="G5522" t="s">
        <v>5568</v>
      </c>
      <c r="H5522" t="s">
        <v>51</v>
      </c>
    </row>
    <row r="5523" spans="1:8" x14ac:dyDescent="0.35">
      <c r="A5523" t="s">
        <v>5569</v>
      </c>
      <c r="B5523" t="s">
        <v>47</v>
      </c>
      <c r="C5523" t="s">
        <v>5569</v>
      </c>
      <c r="D5523" t="s">
        <v>47</v>
      </c>
      <c r="E5523" t="s">
        <v>5569</v>
      </c>
      <c r="F5523" t="s">
        <v>47</v>
      </c>
      <c r="G5523" t="s">
        <v>5569</v>
      </c>
      <c r="H5523" t="s">
        <v>47</v>
      </c>
    </row>
    <row r="5524" spans="1:8" x14ac:dyDescent="0.35">
      <c r="A5524" t="s">
        <v>5570</v>
      </c>
      <c r="B5524" t="s">
        <v>44</v>
      </c>
      <c r="C5524" t="s">
        <v>5570</v>
      </c>
      <c r="D5524" t="s">
        <v>44</v>
      </c>
      <c r="E5524" t="s">
        <v>5570</v>
      </c>
      <c r="F5524" t="s">
        <v>44</v>
      </c>
      <c r="G5524" t="s">
        <v>5570</v>
      </c>
      <c r="H5524" t="s">
        <v>44</v>
      </c>
    </row>
    <row r="5525" spans="1:8" x14ac:dyDescent="0.35">
      <c r="A5525" t="s">
        <v>5571</v>
      </c>
      <c r="B5525" t="s">
        <v>51</v>
      </c>
      <c r="C5525" t="s">
        <v>5571</v>
      </c>
      <c r="D5525" t="s">
        <v>51</v>
      </c>
      <c r="E5525" t="s">
        <v>5571</v>
      </c>
      <c r="F5525" t="s">
        <v>51</v>
      </c>
      <c r="G5525" t="s">
        <v>5571</v>
      </c>
      <c r="H5525" t="s">
        <v>51</v>
      </c>
    </row>
    <row r="5526" spans="1:8" x14ac:dyDescent="0.35">
      <c r="A5526" t="s">
        <v>5572</v>
      </c>
      <c r="B5526" t="s">
        <v>51</v>
      </c>
      <c r="C5526" t="s">
        <v>5572</v>
      </c>
      <c r="D5526" t="s">
        <v>51</v>
      </c>
      <c r="E5526" t="s">
        <v>5572</v>
      </c>
      <c r="F5526" t="s">
        <v>51</v>
      </c>
      <c r="G5526" t="s">
        <v>5572</v>
      </c>
      <c r="H5526" t="s">
        <v>51</v>
      </c>
    </row>
    <row r="5527" spans="1:8" x14ac:dyDescent="0.35">
      <c r="A5527" t="s">
        <v>5573</v>
      </c>
      <c r="B5527" t="s">
        <v>44</v>
      </c>
      <c r="C5527" t="s">
        <v>5573</v>
      </c>
      <c r="D5527" t="s">
        <v>44</v>
      </c>
      <c r="E5527" t="s">
        <v>5573</v>
      </c>
      <c r="F5527" t="s">
        <v>44</v>
      </c>
      <c r="G5527" t="s">
        <v>5573</v>
      </c>
      <c r="H5527" t="s">
        <v>44</v>
      </c>
    </row>
    <row r="5528" spans="1:8" x14ac:dyDescent="0.35">
      <c r="A5528" t="s">
        <v>5574</v>
      </c>
      <c r="B5528" t="s">
        <v>51</v>
      </c>
      <c r="C5528" t="s">
        <v>5574</v>
      </c>
      <c r="D5528" t="s">
        <v>51</v>
      </c>
      <c r="E5528" t="s">
        <v>5574</v>
      </c>
      <c r="F5528" t="s">
        <v>51</v>
      </c>
      <c r="G5528" t="s">
        <v>5574</v>
      </c>
      <c r="H5528" t="s">
        <v>51</v>
      </c>
    </row>
    <row r="5529" spans="1:8" x14ac:dyDescent="0.35">
      <c r="A5529" t="s">
        <v>5575</v>
      </c>
      <c r="B5529" t="s">
        <v>51</v>
      </c>
      <c r="C5529" t="s">
        <v>5575</v>
      </c>
      <c r="D5529" t="s">
        <v>51</v>
      </c>
      <c r="E5529" t="s">
        <v>5575</v>
      </c>
      <c r="F5529" t="s">
        <v>51</v>
      </c>
      <c r="G5529" t="s">
        <v>5575</v>
      </c>
      <c r="H5529" t="s">
        <v>51</v>
      </c>
    </row>
    <row r="5530" spans="1:8" x14ac:dyDescent="0.35">
      <c r="A5530" t="s">
        <v>5576</v>
      </c>
      <c r="B5530" t="s">
        <v>51</v>
      </c>
      <c r="C5530" t="s">
        <v>5576</v>
      </c>
      <c r="D5530" t="s">
        <v>51</v>
      </c>
      <c r="E5530" t="s">
        <v>5576</v>
      </c>
      <c r="F5530" t="s">
        <v>51</v>
      </c>
      <c r="G5530" t="s">
        <v>5576</v>
      </c>
      <c r="H5530" t="s">
        <v>51</v>
      </c>
    </row>
    <row r="5531" spans="1:8" x14ac:dyDescent="0.35">
      <c r="A5531" t="s">
        <v>5577</v>
      </c>
      <c r="B5531" t="s">
        <v>51</v>
      </c>
      <c r="C5531" t="s">
        <v>5577</v>
      </c>
      <c r="D5531" t="s">
        <v>51</v>
      </c>
      <c r="E5531" t="s">
        <v>5577</v>
      </c>
      <c r="F5531" t="s">
        <v>51</v>
      </c>
      <c r="G5531" t="s">
        <v>5577</v>
      </c>
      <c r="H5531" t="s">
        <v>51</v>
      </c>
    </row>
    <row r="5532" spans="1:8" x14ac:dyDescent="0.35">
      <c r="A5532" t="s">
        <v>5578</v>
      </c>
      <c r="B5532" t="s">
        <v>47</v>
      </c>
      <c r="C5532" t="s">
        <v>5578</v>
      </c>
      <c r="D5532" t="s">
        <v>47</v>
      </c>
      <c r="E5532" t="s">
        <v>5578</v>
      </c>
      <c r="F5532" t="s">
        <v>47</v>
      </c>
      <c r="G5532" t="s">
        <v>5578</v>
      </c>
      <c r="H5532" t="s">
        <v>47</v>
      </c>
    </row>
    <row r="5533" spans="1:8" x14ac:dyDescent="0.35">
      <c r="A5533" t="s">
        <v>5579</v>
      </c>
      <c r="B5533" t="s">
        <v>44</v>
      </c>
      <c r="C5533" t="s">
        <v>5579</v>
      </c>
      <c r="D5533" t="s">
        <v>44</v>
      </c>
      <c r="E5533" t="s">
        <v>5579</v>
      </c>
      <c r="F5533" t="s">
        <v>44</v>
      </c>
      <c r="G5533" t="s">
        <v>5579</v>
      </c>
      <c r="H5533" t="s">
        <v>44</v>
      </c>
    </row>
    <row r="5534" spans="1:8" x14ac:dyDescent="0.35">
      <c r="A5534" t="s">
        <v>5580</v>
      </c>
      <c r="B5534" t="s">
        <v>47</v>
      </c>
      <c r="C5534" t="s">
        <v>5580</v>
      </c>
      <c r="D5534" t="s">
        <v>47</v>
      </c>
      <c r="E5534" t="s">
        <v>5580</v>
      </c>
      <c r="F5534" t="s">
        <v>47</v>
      </c>
      <c r="G5534" t="s">
        <v>5580</v>
      </c>
      <c r="H5534" t="s">
        <v>47</v>
      </c>
    </row>
    <row r="5535" spans="1:8" x14ac:dyDescent="0.35">
      <c r="A5535" t="s">
        <v>5581</v>
      </c>
      <c r="B5535" t="s">
        <v>51</v>
      </c>
      <c r="C5535" t="s">
        <v>5581</v>
      </c>
      <c r="D5535" t="s">
        <v>51</v>
      </c>
      <c r="E5535" t="s">
        <v>5581</v>
      </c>
      <c r="F5535" t="s">
        <v>51</v>
      </c>
      <c r="G5535" t="s">
        <v>5581</v>
      </c>
      <c r="H5535" t="s">
        <v>51</v>
      </c>
    </row>
    <row r="5536" spans="1:8" x14ac:dyDescent="0.35">
      <c r="A5536" t="s">
        <v>5582</v>
      </c>
      <c r="B5536" t="s">
        <v>51</v>
      </c>
      <c r="C5536" t="s">
        <v>5582</v>
      </c>
      <c r="D5536" t="s">
        <v>51</v>
      </c>
      <c r="E5536" t="s">
        <v>5582</v>
      </c>
      <c r="F5536" t="s">
        <v>51</v>
      </c>
      <c r="G5536" t="s">
        <v>5582</v>
      </c>
      <c r="H5536" t="s">
        <v>51</v>
      </c>
    </row>
    <row r="5537" spans="1:8" x14ac:dyDescent="0.35">
      <c r="A5537" t="s">
        <v>5583</v>
      </c>
      <c r="B5537" t="s">
        <v>51</v>
      </c>
      <c r="C5537" t="s">
        <v>5583</v>
      </c>
      <c r="D5537" t="s">
        <v>51</v>
      </c>
      <c r="E5537" t="s">
        <v>5583</v>
      </c>
      <c r="F5537" t="s">
        <v>51</v>
      </c>
      <c r="G5537" t="s">
        <v>5583</v>
      </c>
      <c r="H5537" t="s">
        <v>51</v>
      </c>
    </row>
    <row r="5538" spans="1:8" x14ac:dyDescent="0.35">
      <c r="A5538" t="s">
        <v>5584</v>
      </c>
      <c r="B5538" t="s">
        <v>47</v>
      </c>
      <c r="C5538" t="s">
        <v>5584</v>
      </c>
      <c r="D5538" t="s">
        <v>47</v>
      </c>
      <c r="E5538" t="s">
        <v>5584</v>
      </c>
      <c r="F5538" t="s">
        <v>47</v>
      </c>
      <c r="G5538" t="s">
        <v>5584</v>
      </c>
      <c r="H5538" t="s">
        <v>47</v>
      </c>
    </row>
    <row r="5539" spans="1:8" x14ac:dyDescent="0.35">
      <c r="A5539" t="s">
        <v>5585</v>
      </c>
      <c r="B5539" t="s">
        <v>51</v>
      </c>
      <c r="C5539" t="s">
        <v>5585</v>
      </c>
      <c r="D5539" t="s">
        <v>51</v>
      </c>
      <c r="E5539" t="s">
        <v>5585</v>
      </c>
      <c r="F5539" t="s">
        <v>51</v>
      </c>
      <c r="G5539" t="s">
        <v>5585</v>
      </c>
      <c r="H5539" t="s">
        <v>51</v>
      </c>
    </row>
    <row r="5540" spans="1:8" x14ac:dyDescent="0.35">
      <c r="A5540" t="s">
        <v>5586</v>
      </c>
      <c r="B5540" t="s">
        <v>51</v>
      </c>
      <c r="C5540" t="s">
        <v>5586</v>
      </c>
      <c r="D5540" t="s">
        <v>51</v>
      </c>
      <c r="E5540" t="s">
        <v>5586</v>
      </c>
      <c r="F5540" t="s">
        <v>51</v>
      </c>
      <c r="G5540" t="s">
        <v>5586</v>
      </c>
      <c r="H5540" t="s">
        <v>51</v>
      </c>
    </row>
    <row r="5541" spans="1:8" x14ac:dyDescent="0.35">
      <c r="A5541" t="s">
        <v>5587</v>
      </c>
      <c r="B5541" t="s">
        <v>51</v>
      </c>
      <c r="C5541" t="s">
        <v>5587</v>
      </c>
      <c r="D5541" t="s">
        <v>51</v>
      </c>
      <c r="E5541" t="s">
        <v>5587</v>
      </c>
      <c r="F5541" t="s">
        <v>51</v>
      </c>
      <c r="G5541" t="s">
        <v>5587</v>
      </c>
      <c r="H5541" t="s">
        <v>51</v>
      </c>
    </row>
    <row r="5542" spans="1:8" x14ac:dyDescent="0.35">
      <c r="A5542" t="s">
        <v>5588</v>
      </c>
      <c r="B5542" t="s">
        <v>51</v>
      </c>
      <c r="C5542" t="s">
        <v>5588</v>
      </c>
      <c r="D5542" t="s">
        <v>51</v>
      </c>
      <c r="E5542" t="s">
        <v>5588</v>
      </c>
      <c r="F5542" t="s">
        <v>51</v>
      </c>
      <c r="G5542" t="s">
        <v>5588</v>
      </c>
      <c r="H5542" t="s">
        <v>51</v>
      </c>
    </row>
    <row r="5543" spans="1:8" x14ac:dyDescent="0.35">
      <c r="A5543" t="s">
        <v>5589</v>
      </c>
      <c r="B5543" t="s">
        <v>47</v>
      </c>
      <c r="C5543" t="s">
        <v>5589</v>
      </c>
      <c r="D5543" t="s">
        <v>47</v>
      </c>
      <c r="E5543" t="s">
        <v>5589</v>
      </c>
      <c r="F5543" t="s">
        <v>47</v>
      </c>
      <c r="G5543" t="s">
        <v>5589</v>
      </c>
      <c r="H5543" t="s">
        <v>47</v>
      </c>
    </row>
    <row r="5544" spans="1:8" x14ac:dyDescent="0.35">
      <c r="A5544" t="s">
        <v>5590</v>
      </c>
      <c r="B5544" t="s">
        <v>51</v>
      </c>
      <c r="C5544" t="s">
        <v>5590</v>
      </c>
      <c r="D5544" t="s">
        <v>51</v>
      </c>
      <c r="E5544" t="s">
        <v>5590</v>
      </c>
      <c r="F5544" t="s">
        <v>51</v>
      </c>
      <c r="G5544" t="s">
        <v>5590</v>
      </c>
      <c r="H5544" t="s">
        <v>51</v>
      </c>
    </row>
    <row r="5545" spans="1:8" x14ac:dyDescent="0.35">
      <c r="A5545" t="s">
        <v>5591</v>
      </c>
      <c r="B5545" t="s">
        <v>44</v>
      </c>
      <c r="C5545" t="s">
        <v>5591</v>
      </c>
      <c r="D5545" t="s">
        <v>44</v>
      </c>
      <c r="E5545" t="s">
        <v>5591</v>
      </c>
      <c r="F5545" t="s">
        <v>44</v>
      </c>
      <c r="G5545" t="s">
        <v>5591</v>
      </c>
      <c r="H5545" t="s">
        <v>44</v>
      </c>
    </row>
    <row r="5546" spans="1:8" x14ac:dyDescent="0.35">
      <c r="A5546" t="s">
        <v>5592</v>
      </c>
      <c r="B5546" t="s">
        <v>51</v>
      </c>
      <c r="C5546" t="s">
        <v>5592</v>
      </c>
      <c r="D5546" t="s">
        <v>51</v>
      </c>
      <c r="E5546" t="s">
        <v>5592</v>
      </c>
      <c r="F5546" t="s">
        <v>51</v>
      </c>
      <c r="G5546" t="s">
        <v>5592</v>
      </c>
      <c r="H5546" t="s">
        <v>51</v>
      </c>
    </row>
    <row r="5547" spans="1:8" x14ac:dyDescent="0.35">
      <c r="A5547" t="s">
        <v>5593</v>
      </c>
      <c r="B5547" t="s">
        <v>51</v>
      </c>
      <c r="C5547" t="s">
        <v>5593</v>
      </c>
      <c r="D5547" t="s">
        <v>51</v>
      </c>
      <c r="E5547" t="s">
        <v>5593</v>
      </c>
      <c r="F5547" t="s">
        <v>51</v>
      </c>
      <c r="G5547" t="s">
        <v>5593</v>
      </c>
      <c r="H5547" t="s">
        <v>51</v>
      </c>
    </row>
    <row r="5548" spans="1:8" x14ac:dyDescent="0.35">
      <c r="A5548" t="s">
        <v>5594</v>
      </c>
      <c r="B5548" t="s">
        <v>44</v>
      </c>
      <c r="C5548" t="s">
        <v>5594</v>
      </c>
      <c r="D5548" t="s">
        <v>44</v>
      </c>
      <c r="E5548" t="s">
        <v>5594</v>
      </c>
      <c r="F5548" t="s">
        <v>44</v>
      </c>
      <c r="G5548" t="s">
        <v>5594</v>
      </c>
      <c r="H5548" t="s">
        <v>44</v>
      </c>
    </row>
    <row r="5549" spans="1:8" x14ac:dyDescent="0.35">
      <c r="A5549" t="s">
        <v>5595</v>
      </c>
      <c r="B5549" t="s">
        <v>51</v>
      </c>
      <c r="C5549" t="s">
        <v>5595</v>
      </c>
      <c r="D5549" t="s">
        <v>51</v>
      </c>
      <c r="E5549" t="s">
        <v>5595</v>
      </c>
      <c r="F5549" t="s">
        <v>51</v>
      </c>
      <c r="G5549" t="s">
        <v>5595</v>
      </c>
      <c r="H5549" t="s">
        <v>51</v>
      </c>
    </row>
    <row r="5550" spans="1:8" x14ac:dyDescent="0.35">
      <c r="A5550" t="s">
        <v>5596</v>
      </c>
      <c r="B5550" t="s">
        <v>51</v>
      </c>
      <c r="C5550" t="s">
        <v>5596</v>
      </c>
      <c r="D5550" t="s">
        <v>51</v>
      </c>
      <c r="E5550" t="s">
        <v>5596</v>
      </c>
      <c r="F5550" t="s">
        <v>51</v>
      </c>
      <c r="G5550" t="s">
        <v>5596</v>
      </c>
      <c r="H5550" t="s">
        <v>51</v>
      </c>
    </row>
    <row r="5551" spans="1:8" x14ac:dyDescent="0.35">
      <c r="A5551" t="s">
        <v>5597</v>
      </c>
      <c r="B5551" t="s">
        <v>51</v>
      </c>
      <c r="C5551" t="s">
        <v>5597</v>
      </c>
      <c r="D5551" t="s">
        <v>51</v>
      </c>
      <c r="E5551" t="s">
        <v>5597</v>
      </c>
      <c r="F5551" t="s">
        <v>51</v>
      </c>
      <c r="G5551" t="s">
        <v>5597</v>
      </c>
      <c r="H5551" t="s">
        <v>51</v>
      </c>
    </row>
    <row r="5552" spans="1:8" x14ac:dyDescent="0.35">
      <c r="A5552" t="s">
        <v>5598</v>
      </c>
      <c r="B5552" t="s">
        <v>47</v>
      </c>
      <c r="C5552" t="s">
        <v>5598</v>
      </c>
      <c r="D5552" t="s">
        <v>47</v>
      </c>
      <c r="E5552" t="s">
        <v>5598</v>
      </c>
      <c r="F5552" t="s">
        <v>47</v>
      </c>
      <c r="G5552" t="s">
        <v>5598</v>
      </c>
      <c r="H5552" t="s">
        <v>47</v>
      </c>
    </row>
    <row r="5553" spans="1:8" x14ac:dyDescent="0.35">
      <c r="A5553" t="s">
        <v>5599</v>
      </c>
      <c r="B5553" t="s">
        <v>44</v>
      </c>
      <c r="C5553" t="s">
        <v>5599</v>
      </c>
      <c r="D5553" t="s">
        <v>44</v>
      </c>
      <c r="E5553" t="s">
        <v>5599</v>
      </c>
      <c r="F5553" t="s">
        <v>44</v>
      </c>
      <c r="G5553" t="s">
        <v>5599</v>
      </c>
      <c r="H5553" t="s">
        <v>44</v>
      </c>
    </row>
    <row r="5554" spans="1:8" x14ac:dyDescent="0.35">
      <c r="A5554" t="s">
        <v>5600</v>
      </c>
      <c r="B5554" t="s">
        <v>51</v>
      </c>
      <c r="C5554" t="s">
        <v>5600</v>
      </c>
      <c r="D5554" t="s">
        <v>51</v>
      </c>
      <c r="E5554" t="s">
        <v>5600</v>
      </c>
      <c r="F5554" t="s">
        <v>51</v>
      </c>
      <c r="G5554" t="s">
        <v>5600</v>
      </c>
      <c r="H5554" t="s">
        <v>51</v>
      </c>
    </row>
    <row r="5555" spans="1:8" x14ac:dyDescent="0.35">
      <c r="A5555" t="s">
        <v>5601</v>
      </c>
      <c r="B5555" t="s">
        <v>44</v>
      </c>
      <c r="C5555" t="s">
        <v>5601</v>
      </c>
      <c r="D5555" t="s">
        <v>44</v>
      </c>
      <c r="E5555" t="s">
        <v>5601</v>
      </c>
      <c r="F5555" t="s">
        <v>44</v>
      </c>
      <c r="G5555" t="s">
        <v>5601</v>
      </c>
      <c r="H5555" t="s">
        <v>44</v>
      </c>
    </row>
    <row r="5556" spans="1:8" x14ac:dyDescent="0.35">
      <c r="A5556" t="s">
        <v>5602</v>
      </c>
      <c r="B5556" t="s">
        <v>51</v>
      </c>
      <c r="C5556" t="s">
        <v>5602</v>
      </c>
      <c r="D5556" t="s">
        <v>51</v>
      </c>
      <c r="E5556" t="s">
        <v>5602</v>
      </c>
      <c r="F5556" t="s">
        <v>51</v>
      </c>
      <c r="G5556" t="s">
        <v>5602</v>
      </c>
      <c r="H5556" t="s">
        <v>51</v>
      </c>
    </row>
    <row r="5557" spans="1:8" x14ac:dyDescent="0.35">
      <c r="A5557" t="s">
        <v>5603</v>
      </c>
      <c r="B5557" t="s">
        <v>51</v>
      </c>
      <c r="C5557" t="s">
        <v>5603</v>
      </c>
      <c r="D5557" t="s">
        <v>51</v>
      </c>
      <c r="E5557" t="s">
        <v>5603</v>
      </c>
      <c r="F5557" t="s">
        <v>51</v>
      </c>
      <c r="G5557" t="s">
        <v>5603</v>
      </c>
      <c r="H5557" t="s">
        <v>51</v>
      </c>
    </row>
    <row r="5558" spans="1:8" x14ac:dyDescent="0.35">
      <c r="A5558" t="s">
        <v>5604</v>
      </c>
      <c r="B5558" t="s">
        <v>51</v>
      </c>
      <c r="C5558" t="s">
        <v>5604</v>
      </c>
      <c r="D5558" t="s">
        <v>51</v>
      </c>
      <c r="E5558" t="s">
        <v>5604</v>
      </c>
      <c r="F5558" t="s">
        <v>51</v>
      </c>
      <c r="G5558" t="s">
        <v>5604</v>
      </c>
      <c r="H5558" t="s">
        <v>51</v>
      </c>
    </row>
    <row r="5559" spans="1:8" x14ac:dyDescent="0.35">
      <c r="A5559" t="s">
        <v>5605</v>
      </c>
      <c r="B5559" t="s">
        <v>51</v>
      </c>
      <c r="C5559" t="s">
        <v>5605</v>
      </c>
      <c r="D5559" t="s">
        <v>51</v>
      </c>
      <c r="E5559" t="s">
        <v>5605</v>
      </c>
      <c r="F5559" t="s">
        <v>51</v>
      </c>
      <c r="G5559" t="s">
        <v>5605</v>
      </c>
      <c r="H5559" t="s">
        <v>51</v>
      </c>
    </row>
    <row r="5560" spans="1:8" x14ac:dyDescent="0.35">
      <c r="A5560" t="s">
        <v>5606</v>
      </c>
      <c r="B5560" t="s">
        <v>51</v>
      </c>
      <c r="C5560" t="s">
        <v>5606</v>
      </c>
      <c r="D5560" t="s">
        <v>51</v>
      </c>
      <c r="E5560" t="s">
        <v>5606</v>
      </c>
      <c r="F5560" t="s">
        <v>51</v>
      </c>
      <c r="G5560" t="s">
        <v>5606</v>
      </c>
      <c r="H5560" t="s">
        <v>51</v>
      </c>
    </row>
    <row r="5561" spans="1:8" x14ac:dyDescent="0.35">
      <c r="A5561" t="s">
        <v>5607</v>
      </c>
      <c r="B5561" t="s">
        <v>51</v>
      </c>
      <c r="C5561" t="s">
        <v>5607</v>
      </c>
      <c r="D5561" t="s">
        <v>51</v>
      </c>
      <c r="E5561" t="s">
        <v>5607</v>
      </c>
      <c r="F5561" t="s">
        <v>51</v>
      </c>
      <c r="G5561" t="s">
        <v>5607</v>
      </c>
      <c r="H5561" t="s">
        <v>51</v>
      </c>
    </row>
    <row r="5562" spans="1:8" x14ac:dyDescent="0.35">
      <c r="A5562" t="s">
        <v>5608</v>
      </c>
      <c r="B5562" t="s">
        <v>51</v>
      </c>
      <c r="C5562" t="s">
        <v>5608</v>
      </c>
      <c r="D5562" t="s">
        <v>51</v>
      </c>
      <c r="E5562" t="s">
        <v>5608</v>
      </c>
      <c r="F5562" t="s">
        <v>51</v>
      </c>
      <c r="G5562" t="s">
        <v>5608</v>
      </c>
      <c r="H5562" t="s">
        <v>51</v>
      </c>
    </row>
    <row r="5563" spans="1:8" x14ac:dyDescent="0.35">
      <c r="A5563" t="s">
        <v>5609</v>
      </c>
      <c r="B5563" t="s">
        <v>47</v>
      </c>
      <c r="C5563" t="s">
        <v>5609</v>
      </c>
      <c r="D5563" t="s">
        <v>47</v>
      </c>
      <c r="E5563" t="s">
        <v>5609</v>
      </c>
      <c r="F5563" t="s">
        <v>47</v>
      </c>
      <c r="G5563" t="s">
        <v>5609</v>
      </c>
      <c r="H5563" t="s">
        <v>47</v>
      </c>
    </row>
    <row r="5564" spans="1:8" x14ac:dyDescent="0.35">
      <c r="A5564" t="s">
        <v>5610</v>
      </c>
      <c r="B5564" t="s">
        <v>44</v>
      </c>
      <c r="C5564" t="s">
        <v>5610</v>
      </c>
      <c r="D5564" t="s">
        <v>44</v>
      </c>
      <c r="E5564" t="s">
        <v>5610</v>
      </c>
      <c r="F5564" t="s">
        <v>44</v>
      </c>
      <c r="G5564" t="s">
        <v>5610</v>
      </c>
      <c r="H5564" t="s">
        <v>44</v>
      </c>
    </row>
    <row r="5565" spans="1:8" x14ac:dyDescent="0.35">
      <c r="A5565" t="s">
        <v>5611</v>
      </c>
      <c r="B5565" t="s">
        <v>47</v>
      </c>
      <c r="C5565" t="s">
        <v>5611</v>
      </c>
      <c r="D5565" t="s">
        <v>47</v>
      </c>
      <c r="E5565" t="s">
        <v>5611</v>
      </c>
      <c r="F5565" t="s">
        <v>47</v>
      </c>
      <c r="G5565" t="s">
        <v>5611</v>
      </c>
      <c r="H5565" t="s">
        <v>47</v>
      </c>
    </row>
    <row r="5566" spans="1:8" x14ac:dyDescent="0.35">
      <c r="A5566" t="s">
        <v>5612</v>
      </c>
      <c r="B5566" t="s">
        <v>47</v>
      </c>
      <c r="C5566" t="s">
        <v>5612</v>
      </c>
      <c r="D5566" t="s">
        <v>47</v>
      </c>
      <c r="E5566" t="s">
        <v>5612</v>
      </c>
      <c r="F5566" t="s">
        <v>47</v>
      </c>
      <c r="G5566" t="s">
        <v>5612</v>
      </c>
      <c r="H5566" t="s">
        <v>47</v>
      </c>
    </row>
    <row r="5567" spans="1:8" x14ac:dyDescent="0.35">
      <c r="A5567" t="s">
        <v>5613</v>
      </c>
      <c r="B5567" t="s">
        <v>51</v>
      </c>
      <c r="C5567" t="s">
        <v>5613</v>
      </c>
      <c r="D5567" t="s">
        <v>51</v>
      </c>
      <c r="E5567" t="s">
        <v>5613</v>
      </c>
      <c r="F5567" t="s">
        <v>51</v>
      </c>
      <c r="G5567" t="s">
        <v>5613</v>
      </c>
      <c r="H5567" t="s">
        <v>51</v>
      </c>
    </row>
    <row r="5568" spans="1:8" x14ac:dyDescent="0.35">
      <c r="A5568" t="s">
        <v>5614</v>
      </c>
      <c r="B5568" t="s">
        <v>51</v>
      </c>
      <c r="C5568" t="s">
        <v>5614</v>
      </c>
      <c r="D5568" t="s">
        <v>51</v>
      </c>
      <c r="E5568" t="s">
        <v>5614</v>
      </c>
      <c r="F5568" t="s">
        <v>51</v>
      </c>
      <c r="G5568" t="s">
        <v>5614</v>
      </c>
      <c r="H5568" t="s">
        <v>51</v>
      </c>
    </row>
    <row r="5569" spans="1:8" x14ac:dyDescent="0.35">
      <c r="A5569" t="s">
        <v>5615</v>
      </c>
      <c r="B5569" t="s">
        <v>51</v>
      </c>
      <c r="C5569" t="s">
        <v>5615</v>
      </c>
      <c r="D5569" t="s">
        <v>51</v>
      </c>
      <c r="E5569" t="s">
        <v>5615</v>
      </c>
      <c r="F5569" t="s">
        <v>51</v>
      </c>
      <c r="G5569" t="s">
        <v>5615</v>
      </c>
      <c r="H5569" t="s">
        <v>51</v>
      </c>
    </row>
    <row r="5570" spans="1:8" x14ac:dyDescent="0.35">
      <c r="A5570" t="s">
        <v>5616</v>
      </c>
      <c r="B5570" t="s">
        <v>51</v>
      </c>
      <c r="C5570" t="s">
        <v>5616</v>
      </c>
      <c r="D5570" t="s">
        <v>51</v>
      </c>
      <c r="E5570" t="s">
        <v>5616</v>
      </c>
      <c r="F5570" t="s">
        <v>51</v>
      </c>
      <c r="G5570" t="s">
        <v>5616</v>
      </c>
      <c r="H5570" t="s">
        <v>51</v>
      </c>
    </row>
    <row r="5571" spans="1:8" x14ac:dyDescent="0.35">
      <c r="A5571" t="s">
        <v>5617</v>
      </c>
      <c r="B5571" t="s">
        <v>51</v>
      </c>
      <c r="C5571" t="s">
        <v>5617</v>
      </c>
      <c r="D5571" t="s">
        <v>51</v>
      </c>
      <c r="E5571" t="s">
        <v>5617</v>
      </c>
      <c r="F5571" t="s">
        <v>51</v>
      </c>
      <c r="G5571" t="s">
        <v>5617</v>
      </c>
      <c r="H5571" t="s">
        <v>51</v>
      </c>
    </row>
    <row r="5572" spans="1:8" x14ac:dyDescent="0.35">
      <c r="A5572" t="s">
        <v>5618</v>
      </c>
      <c r="B5572" t="s">
        <v>51</v>
      </c>
      <c r="C5572" t="s">
        <v>5618</v>
      </c>
      <c r="D5572" t="s">
        <v>51</v>
      </c>
      <c r="E5572" t="s">
        <v>5618</v>
      </c>
      <c r="F5572" t="s">
        <v>51</v>
      </c>
      <c r="G5572" t="s">
        <v>5618</v>
      </c>
      <c r="H5572" t="s">
        <v>51</v>
      </c>
    </row>
    <row r="5573" spans="1:8" x14ac:dyDescent="0.35">
      <c r="A5573" t="s">
        <v>5619</v>
      </c>
      <c r="B5573" t="s">
        <v>53</v>
      </c>
      <c r="C5573" t="s">
        <v>5619</v>
      </c>
      <c r="D5573" t="s">
        <v>53</v>
      </c>
      <c r="E5573" t="s">
        <v>5619</v>
      </c>
      <c r="F5573" t="s">
        <v>53</v>
      </c>
      <c r="G5573" t="s">
        <v>5619</v>
      </c>
      <c r="H5573" t="s">
        <v>53</v>
      </c>
    </row>
    <row r="5574" spans="1:8" x14ac:dyDescent="0.35">
      <c r="A5574" t="s">
        <v>5620</v>
      </c>
      <c r="B5574" t="s">
        <v>51</v>
      </c>
      <c r="C5574" t="s">
        <v>5620</v>
      </c>
      <c r="D5574" t="s">
        <v>51</v>
      </c>
      <c r="E5574" t="s">
        <v>5620</v>
      </c>
      <c r="F5574" t="s">
        <v>51</v>
      </c>
      <c r="G5574" t="s">
        <v>5620</v>
      </c>
      <c r="H5574" t="s">
        <v>51</v>
      </c>
    </row>
    <row r="5575" spans="1:8" x14ac:dyDescent="0.35">
      <c r="A5575" t="s">
        <v>5621</v>
      </c>
      <c r="B5575" t="s">
        <v>51</v>
      </c>
      <c r="C5575" t="s">
        <v>5621</v>
      </c>
      <c r="D5575" t="s">
        <v>51</v>
      </c>
      <c r="E5575" t="s">
        <v>5621</v>
      </c>
      <c r="F5575" t="s">
        <v>51</v>
      </c>
      <c r="G5575" t="s">
        <v>5621</v>
      </c>
      <c r="H5575" t="s">
        <v>51</v>
      </c>
    </row>
    <row r="5576" spans="1:8" x14ac:dyDescent="0.35">
      <c r="A5576" t="s">
        <v>5622</v>
      </c>
      <c r="B5576" t="s">
        <v>44</v>
      </c>
      <c r="C5576" t="s">
        <v>5622</v>
      </c>
      <c r="D5576" t="s">
        <v>44</v>
      </c>
      <c r="E5576" t="s">
        <v>5622</v>
      </c>
      <c r="F5576" t="s">
        <v>44</v>
      </c>
      <c r="G5576" t="s">
        <v>5622</v>
      </c>
      <c r="H5576" t="s">
        <v>44</v>
      </c>
    </row>
    <row r="5577" spans="1:8" x14ac:dyDescent="0.35">
      <c r="A5577" t="s">
        <v>5623</v>
      </c>
      <c r="B5577" t="s">
        <v>51</v>
      </c>
      <c r="C5577" t="s">
        <v>5623</v>
      </c>
      <c r="D5577" t="s">
        <v>51</v>
      </c>
      <c r="E5577" t="s">
        <v>5623</v>
      </c>
      <c r="F5577" t="s">
        <v>51</v>
      </c>
      <c r="G5577" t="s">
        <v>5623</v>
      </c>
      <c r="H5577" t="s">
        <v>51</v>
      </c>
    </row>
    <row r="5578" spans="1:8" x14ac:dyDescent="0.35">
      <c r="A5578" t="s">
        <v>5624</v>
      </c>
      <c r="B5578" t="s">
        <v>47</v>
      </c>
      <c r="C5578" t="s">
        <v>5624</v>
      </c>
      <c r="D5578" t="s">
        <v>47</v>
      </c>
      <c r="E5578" t="s">
        <v>5624</v>
      </c>
      <c r="F5578" t="s">
        <v>47</v>
      </c>
      <c r="G5578" t="s">
        <v>5624</v>
      </c>
      <c r="H5578" t="s">
        <v>47</v>
      </c>
    </row>
    <row r="5579" spans="1:8" x14ac:dyDescent="0.35">
      <c r="A5579" t="s">
        <v>5625</v>
      </c>
      <c r="B5579" t="s">
        <v>44</v>
      </c>
      <c r="C5579" t="s">
        <v>5625</v>
      </c>
      <c r="D5579" t="s">
        <v>44</v>
      </c>
      <c r="E5579" t="s">
        <v>5625</v>
      </c>
      <c r="F5579" t="s">
        <v>44</v>
      </c>
      <c r="G5579" t="s">
        <v>5625</v>
      </c>
      <c r="H5579" t="s">
        <v>44</v>
      </c>
    </row>
    <row r="5580" spans="1:8" x14ac:dyDescent="0.35">
      <c r="A5580" t="s">
        <v>5626</v>
      </c>
      <c r="B5580" t="s">
        <v>44</v>
      </c>
      <c r="C5580" t="s">
        <v>5626</v>
      </c>
      <c r="D5580" t="s">
        <v>44</v>
      </c>
      <c r="E5580" t="s">
        <v>5626</v>
      </c>
      <c r="F5580" t="s">
        <v>44</v>
      </c>
      <c r="G5580" t="s">
        <v>5626</v>
      </c>
      <c r="H5580" t="s">
        <v>44</v>
      </c>
    </row>
    <row r="5581" spans="1:8" x14ac:dyDescent="0.35">
      <c r="A5581" t="s">
        <v>5627</v>
      </c>
      <c r="B5581" t="s">
        <v>51</v>
      </c>
      <c r="C5581" t="s">
        <v>5627</v>
      </c>
      <c r="D5581" t="s">
        <v>51</v>
      </c>
      <c r="E5581" t="s">
        <v>5627</v>
      </c>
      <c r="F5581" t="s">
        <v>51</v>
      </c>
      <c r="G5581" t="s">
        <v>5627</v>
      </c>
      <c r="H5581" t="s">
        <v>51</v>
      </c>
    </row>
    <row r="5582" spans="1:8" x14ac:dyDescent="0.35">
      <c r="A5582" t="s">
        <v>5628</v>
      </c>
      <c r="B5582" t="s">
        <v>51</v>
      </c>
      <c r="C5582" t="s">
        <v>5628</v>
      </c>
      <c r="D5582" t="s">
        <v>51</v>
      </c>
      <c r="E5582" t="s">
        <v>5628</v>
      </c>
      <c r="F5582" t="s">
        <v>51</v>
      </c>
      <c r="G5582" t="s">
        <v>5628</v>
      </c>
      <c r="H5582" t="s">
        <v>51</v>
      </c>
    </row>
    <row r="5583" spans="1:8" x14ac:dyDescent="0.35">
      <c r="A5583" t="s">
        <v>5629</v>
      </c>
      <c r="B5583" t="s">
        <v>51</v>
      </c>
      <c r="C5583" t="s">
        <v>5629</v>
      </c>
      <c r="D5583" t="s">
        <v>51</v>
      </c>
      <c r="E5583" t="s">
        <v>5629</v>
      </c>
      <c r="F5583" t="s">
        <v>51</v>
      </c>
      <c r="G5583" t="s">
        <v>5629</v>
      </c>
      <c r="H5583" t="s">
        <v>51</v>
      </c>
    </row>
    <row r="5584" spans="1:8" x14ac:dyDescent="0.35">
      <c r="A5584" t="s">
        <v>5630</v>
      </c>
      <c r="B5584" t="s">
        <v>51</v>
      </c>
      <c r="C5584" t="s">
        <v>5630</v>
      </c>
      <c r="D5584" t="s">
        <v>51</v>
      </c>
      <c r="E5584" t="s">
        <v>5630</v>
      </c>
      <c r="F5584" t="s">
        <v>51</v>
      </c>
      <c r="G5584" t="s">
        <v>5630</v>
      </c>
      <c r="H5584" t="s">
        <v>51</v>
      </c>
    </row>
    <row r="5585" spans="1:8" x14ac:dyDescent="0.35">
      <c r="A5585" t="s">
        <v>5631</v>
      </c>
      <c r="B5585" t="s">
        <v>51</v>
      </c>
      <c r="C5585" t="s">
        <v>5631</v>
      </c>
      <c r="D5585" t="s">
        <v>51</v>
      </c>
      <c r="E5585" t="s">
        <v>5631</v>
      </c>
      <c r="F5585" t="s">
        <v>51</v>
      </c>
      <c r="G5585" t="s">
        <v>5631</v>
      </c>
      <c r="H5585" t="s">
        <v>51</v>
      </c>
    </row>
    <row r="5586" spans="1:8" x14ac:dyDescent="0.35">
      <c r="A5586" t="s">
        <v>5632</v>
      </c>
      <c r="B5586" t="s">
        <v>44</v>
      </c>
      <c r="C5586" t="s">
        <v>5632</v>
      </c>
      <c r="D5586" t="s">
        <v>44</v>
      </c>
      <c r="E5586" t="s">
        <v>5632</v>
      </c>
      <c r="F5586" t="s">
        <v>44</v>
      </c>
      <c r="G5586" t="s">
        <v>5632</v>
      </c>
      <c r="H5586" t="s">
        <v>44</v>
      </c>
    </row>
    <row r="5587" spans="1:8" x14ac:dyDescent="0.35">
      <c r="A5587" t="s">
        <v>5633</v>
      </c>
      <c r="B5587" t="s">
        <v>51</v>
      </c>
      <c r="C5587" t="s">
        <v>5633</v>
      </c>
      <c r="D5587" t="s">
        <v>51</v>
      </c>
      <c r="E5587" t="s">
        <v>5633</v>
      </c>
      <c r="F5587" t="s">
        <v>51</v>
      </c>
      <c r="G5587" t="s">
        <v>5633</v>
      </c>
      <c r="H5587" t="s">
        <v>51</v>
      </c>
    </row>
    <row r="5588" spans="1:8" x14ac:dyDescent="0.35">
      <c r="A5588" t="s">
        <v>5634</v>
      </c>
      <c r="B5588" t="s">
        <v>51</v>
      </c>
      <c r="C5588" t="s">
        <v>5634</v>
      </c>
      <c r="D5588" t="s">
        <v>51</v>
      </c>
      <c r="E5588" t="s">
        <v>5634</v>
      </c>
      <c r="F5588" t="s">
        <v>51</v>
      </c>
      <c r="G5588" t="s">
        <v>5634</v>
      </c>
      <c r="H5588" t="s">
        <v>51</v>
      </c>
    </row>
    <row r="5589" spans="1:8" x14ac:dyDescent="0.35">
      <c r="A5589" t="s">
        <v>5635</v>
      </c>
      <c r="B5589" t="s">
        <v>44</v>
      </c>
      <c r="C5589" t="s">
        <v>5635</v>
      </c>
      <c r="D5589" t="s">
        <v>44</v>
      </c>
      <c r="E5589" t="s">
        <v>5635</v>
      </c>
      <c r="F5589" t="s">
        <v>44</v>
      </c>
      <c r="G5589" t="s">
        <v>5635</v>
      </c>
      <c r="H5589" t="s">
        <v>44</v>
      </c>
    </row>
    <row r="5590" spans="1:8" x14ac:dyDescent="0.35">
      <c r="A5590" t="s">
        <v>5636</v>
      </c>
      <c r="B5590" t="s">
        <v>44</v>
      </c>
      <c r="C5590" t="s">
        <v>5636</v>
      </c>
      <c r="D5590" t="s">
        <v>44</v>
      </c>
      <c r="E5590" t="s">
        <v>5636</v>
      </c>
      <c r="F5590" t="s">
        <v>44</v>
      </c>
      <c r="G5590" t="s">
        <v>5636</v>
      </c>
      <c r="H5590" t="s">
        <v>44</v>
      </c>
    </row>
    <row r="5591" spans="1:8" x14ac:dyDescent="0.35">
      <c r="A5591" t="s">
        <v>5637</v>
      </c>
      <c r="B5591" t="s">
        <v>44</v>
      </c>
      <c r="C5591" t="s">
        <v>5637</v>
      </c>
      <c r="D5591" t="s">
        <v>44</v>
      </c>
      <c r="E5591" t="s">
        <v>5637</v>
      </c>
      <c r="F5591" t="s">
        <v>44</v>
      </c>
      <c r="G5591" t="s">
        <v>5637</v>
      </c>
      <c r="H5591" t="s">
        <v>44</v>
      </c>
    </row>
    <row r="5592" spans="1:8" x14ac:dyDescent="0.35">
      <c r="A5592" t="s">
        <v>5638</v>
      </c>
      <c r="B5592" t="s">
        <v>51</v>
      </c>
      <c r="C5592" t="s">
        <v>5638</v>
      </c>
      <c r="D5592" t="s">
        <v>51</v>
      </c>
      <c r="E5592" t="s">
        <v>5638</v>
      </c>
      <c r="F5592" t="s">
        <v>51</v>
      </c>
      <c r="G5592" t="s">
        <v>5638</v>
      </c>
      <c r="H5592" t="s">
        <v>51</v>
      </c>
    </row>
    <row r="5593" spans="1:8" x14ac:dyDescent="0.35">
      <c r="A5593" t="s">
        <v>5639</v>
      </c>
      <c r="B5593" t="s">
        <v>51</v>
      </c>
      <c r="C5593" t="s">
        <v>5639</v>
      </c>
      <c r="D5593" t="s">
        <v>51</v>
      </c>
      <c r="E5593" t="s">
        <v>5639</v>
      </c>
      <c r="F5593" t="s">
        <v>51</v>
      </c>
      <c r="G5593" t="s">
        <v>5639</v>
      </c>
      <c r="H5593" t="s">
        <v>51</v>
      </c>
    </row>
    <row r="5594" spans="1:8" x14ac:dyDescent="0.35">
      <c r="A5594" t="s">
        <v>5640</v>
      </c>
      <c r="B5594" t="s">
        <v>51</v>
      </c>
      <c r="C5594" t="s">
        <v>5640</v>
      </c>
      <c r="D5594" t="s">
        <v>51</v>
      </c>
      <c r="E5594" t="s">
        <v>5640</v>
      </c>
      <c r="F5594" t="s">
        <v>51</v>
      </c>
      <c r="G5594" t="s">
        <v>5640</v>
      </c>
      <c r="H5594" t="s">
        <v>51</v>
      </c>
    </row>
    <row r="5595" spans="1:8" x14ac:dyDescent="0.35">
      <c r="A5595" t="s">
        <v>5641</v>
      </c>
      <c r="B5595" t="s">
        <v>47</v>
      </c>
      <c r="C5595" t="s">
        <v>5641</v>
      </c>
      <c r="D5595" t="s">
        <v>47</v>
      </c>
      <c r="E5595" t="s">
        <v>5641</v>
      </c>
      <c r="F5595" t="s">
        <v>47</v>
      </c>
      <c r="G5595" t="s">
        <v>5641</v>
      </c>
      <c r="H5595" t="s">
        <v>47</v>
      </c>
    </row>
    <row r="5596" spans="1:8" x14ac:dyDescent="0.35">
      <c r="A5596" t="s">
        <v>5642</v>
      </c>
      <c r="B5596" t="s">
        <v>44</v>
      </c>
      <c r="C5596" t="s">
        <v>5642</v>
      </c>
      <c r="D5596" t="s">
        <v>44</v>
      </c>
      <c r="E5596" t="s">
        <v>5642</v>
      </c>
      <c r="F5596" t="s">
        <v>44</v>
      </c>
      <c r="G5596" t="s">
        <v>5642</v>
      </c>
      <c r="H5596" t="s">
        <v>44</v>
      </c>
    </row>
    <row r="5597" spans="1:8" x14ac:dyDescent="0.35">
      <c r="A5597" t="s">
        <v>5643</v>
      </c>
      <c r="B5597" t="s">
        <v>51</v>
      </c>
      <c r="C5597" t="s">
        <v>5643</v>
      </c>
      <c r="D5597" t="s">
        <v>51</v>
      </c>
      <c r="E5597" t="s">
        <v>5643</v>
      </c>
      <c r="F5597" t="s">
        <v>51</v>
      </c>
      <c r="G5597" t="s">
        <v>5643</v>
      </c>
      <c r="H5597" t="s">
        <v>51</v>
      </c>
    </row>
    <row r="5598" spans="1:8" x14ac:dyDescent="0.35">
      <c r="A5598" t="s">
        <v>5644</v>
      </c>
      <c r="B5598" t="s">
        <v>51</v>
      </c>
      <c r="C5598" t="s">
        <v>5644</v>
      </c>
      <c r="D5598" t="s">
        <v>51</v>
      </c>
      <c r="E5598" t="s">
        <v>5644</v>
      </c>
      <c r="F5598" t="s">
        <v>51</v>
      </c>
      <c r="G5598" t="s">
        <v>5644</v>
      </c>
      <c r="H5598" t="s">
        <v>51</v>
      </c>
    </row>
    <row r="5599" spans="1:8" x14ac:dyDescent="0.35">
      <c r="A5599" t="s">
        <v>5645</v>
      </c>
      <c r="B5599" t="s">
        <v>51</v>
      </c>
      <c r="C5599" t="s">
        <v>5645</v>
      </c>
      <c r="D5599" t="s">
        <v>51</v>
      </c>
      <c r="E5599" t="s">
        <v>5645</v>
      </c>
      <c r="F5599" t="s">
        <v>51</v>
      </c>
      <c r="G5599" t="s">
        <v>5645</v>
      </c>
      <c r="H5599" t="s">
        <v>51</v>
      </c>
    </row>
    <row r="5600" spans="1:8" x14ac:dyDescent="0.35">
      <c r="A5600" t="s">
        <v>5646</v>
      </c>
      <c r="B5600" t="s">
        <v>51</v>
      </c>
      <c r="C5600" t="s">
        <v>5646</v>
      </c>
      <c r="D5600" t="s">
        <v>51</v>
      </c>
      <c r="E5600" t="s">
        <v>5646</v>
      </c>
      <c r="F5600" t="s">
        <v>51</v>
      </c>
      <c r="G5600" t="s">
        <v>5646</v>
      </c>
      <c r="H5600" t="s">
        <v>51</v>
      </c>
    </row>
    <row r="5601" spans="1:8" x14ac:dyDescent="0.35">
      <c r="A5601" t="s">
        <v>5647</v>
      </c>
      <c r="B5601" t="s">
        <v>44</v>
      </c>
      <c r="C5601" t="s">
        <v>5647</v>
      </c>
      <c r="D5601" t="s">
        <v>44</v>
      </c>
      <c r="E5601" t="s">
        <v>5647</v>
      </c>
      <c r="F5601" t="s">
        <v>44</v>
      </c>
      <c r="G5601" t="s">
        <v>5647</v>
      </c>
      <c r="H5601" t="s">
        <v>44</v>
      </c>
    </row>
    <row r="5602" spans="1:8" x14ac:dyDescent="0.35">
      <c r="A5602" t="s">
        <v>5648</v>
      </c>
      <c r="B5602" t="s">
        <v>44</v>
      </c>
      <c r="C5602" t="s">
        <v>5648</v>
      </c>
      <c r="D5602" t="s">
        <v>44</v>
      </c>
      <c r="E5602" t="s">
        <v>5648</v>
      </c>
      <c r="F5602" t="s">
        <v>44</v>
      </c>
      <c r="G5602" t="s">
        <v>5648</v>
      </c>
      <c r="H5602" t="s">
        <v>44</v>
      </c>
    </row>
    <row r="5603" spans="1:8" x14ac:dyDescent="0.35">
      <c r="A5603" t="s">
        <v>5649</v>
      </c>
      <c r="B5603" t="s">
        <v>44</v>
      </c>
      <c r="C5603" t="s">
        <v>5649</v>
      </c>
      <c r="D5603" t="s">
        <v>44</v>
      </c>
      <c r="E5603" t="s">
        <v>5649</v>
      </c>
      <c r="F5603" t="s">
        <v>44</v>
      </c>
      <c r="G5603" t="s">
        <v>5649</v>
      </c>
      <c r="H5603" t="s">
        <v>44</v>
      </c>
    </row>
    <row r="5604" spans="1:8" x14ac:dyDescent="0.35">
      <c r="A5604" t="s">
        <v>5650</v>
      </c>
      <c r="B5604" t="s">
        <v>44</v>
      </c>
      <c r="C5604" t="s">
        <v>5650</v>
      </c>
      <c r="D5604" t="s">
        <v>44</v>
      </c>
      <c r="E5604" t="s">
        <v>5650</v>
      </c>
      <c r="F5604" t="s">
        <v>44</v>
      </c>
      <c r="G5604" t="s">
        <v>5650</v>
      </c>
      <c r="H5604" t="s">
        <v>44</v>
      </c>
    </row>
    <row r="5605" spans="1:8" x14ac:dyDescent="0.35">
      <c r="A5605" t="s">
        <v>5651</v>
      </c>
      <c r="B5605" t="s">
        <v>44</v>
      </c>
      <c r="C5605" t="s">
        <v>5651</v>
      </c>
      <c r="D5605" t="s">
        <v>44</v>
      </c>
      <c r="E5605" t="s">
        <v>5651</v>
      </c>
      <c r="F5605" t="s">
        <v>44</v>
      </c>
      <c r="G5605" t="s">
        <v>5651</v>
      </c>
      <c r="H5605" t="s">
        <v>44</v>
      </c>
    </row>
    <row r="5606" spans="1:8" x14ac:dyDescent="0.35">
      <c r="A5606" t="s">
        <v>5652</v>
      </c>
      <c r="B5606" t="s">
        <v>47</v>
      </c>
      <c r="C5606" t="s">
        <v>5652</v>
      </c>
      <c r="D5606" t="s">
        <v>47</v>
      </c>
      <c r="E5606" t="s">
        <v>5652</v>
      </c>
      <c r="F5606" t="s">
        <v>47</v>
      </c>
      <c r="G5606" t="s">
        <v>5652</v>
      </c>
      <c r="H5606" t="s">
        <v>47</v>
      </c>
    </row>
    <row r="5607" spans="1:8" x14ac:dyDescent="0.35">
      <c r="A5607" t="s">
        <v>5653</v>
      </c>
      <c r="B5607" t="s">
        <v>51</v>
      </c>
      <c r="C5607" t="s">
        <v>5653</v>
      </c>
      <c r="D5607" t="s">
        <v>51</v>
      </c>
      <c r="E5607" t="s">
        <v>5653</v>
      </c>
      <c r="F5607" t="s">
        <v>51</v>
      </c>
      <c r="G5607" t="s">
        <v>5653</v>
      </c>
      <c r="H5607" t="s">
        <v>51</v>
      </c>
    </row>
    <row r="5608" spans="1:8" x14ac:dyDescent="0.35">
      <c r="A5608" t="s">
        <v>5654</v>
      </c>
      <c r="B5608" t="s">
        <v>51</v>
      </c>
      <c r="C5608" t="s">
        <v>5654</v>
      </c>
      <c r="D5608" t="s">
        <v>51</v>
      </c>
      <c r="E5608" t="s">
        <v>5654</v>
      </c>
      <c r="F5608" t="s">
        <v>51</v>
      </c>
      <c r="G5608" t="s">
        <v>5654</v>
      </c>
      <c r="H5608" t="s">
        <v>51</v>
      </c>
    </row>
    <row r="5609" spans="1:8" x14ac:dyDescent="0.35">
      <c r="A5609" t="s">
        <v>5655</v>
      </c>
      <c r="B5609" t="s">
        <v>51</v>
      </c>
      <c r="C5609" t="s">
        <v>5655</v>
      </c>
      <c r="D5609" t="s">
        <v>51</v>
      </c>
      <c r="E5609" t="s">
        <v>5655</v>
      </c>
      <c r="F5609" t="s">
        <v>51</v>
      </c>
      <c r="G5609" t="s">
        <v>5655</v>
      </c>
      <c r="H5609" t="s">
        <v>51</v>
      </c>
    </row>
    <row r="5610" spans="1:8" x14ac:dyDescent="0.35">
      <c r="A5610" t="s">
        <v>5656</v>
      </c>
      <c r="B5610" t="s">
        <v>44</v>
      </c>
      <c r="C5610" t="s">
        <v>5656</v>
      </c>
      <c r="D5610" t="s">
        <v>44</v>
      </c>
      <c r="E5610" t="s">
        <v>5656</v>
      </c>
      <c r="F5610" t="s">
        <v>44</v>
      </c>
      <c r="G5610" t="s">
        <v>5656</v>
      </c>
      <c r="H5610" t="s">
        <v>44</v>
      </c>
    </row>
    <row r="5611" spans="1:8" x14ac:dyDescent="0.35">
      <c r="A5611" t="s">
        <v>5657</v>
      </c>
      <c r="B5611" t="s">
        <v>44</v>
      </c>
      <c r="C5611" t="s">
        <v>5657</v>
      </c>
      <c r="D5611" t="s">
        <v>44</v>
      </c>
      <c r="E5611" t="s">
        <v>5657</v>
      </c>
      <c r="F5611" t="s">
        <v>44</v>
      </c>
      <c r="G5611" t="s">
        <v>5657</v>
      </c>
      <c r="H5611" t="s">
        <v>44</v>
      </c>
    </row>
    <row r="5612" spans="1:8" x14ac:dyDescent="0.35">
      <c r="A5612" t="s">
        <v>5658</v>
      </c>
      <c r="B5612" t="s">
        <v>51</v>
      </c>
      <c r="C5612" t="s">
        <v>5658</v>
      </c>
      <c r="D5612" t="s">
        <v>51</v>
      </c>
      <c r="E5612" t="s">
        <v>5658</v>
      </c>
      <c r="F5612" t="s">
        <v>51</v>
      </c>
      <c r="G5612" t="s">
        <v>5658</v>
      </c>
      <c r="H5612" t="s">
        <v>51</v>
      </c>
    </row>
    <row r="5613" spans="1:8" x14ac:dyDescent="0.35">
      <c r="A5613" t="s">
        <v>5659</v>
      </c>
      <c r="B5613" t="s">
        <v>44</v>
      </c>
      <c r="C5613" t="s">
        <v>5659</v>
      </c>
      <c r="D5613" t="s">
        <v>44</v>
      </c>
      <c r="E5613" t="s">
        <v>5659</v>
      </c>
      <c r="F5613" t="s">
        <v>44</v>
      </c>
      <c r="G5613" t="s">
        <v>5659</v>
      </c>
      <c r="H5613" t="s">
        <v>44</v>
      </c>
    </row>
    <row r="5614" spans="1:8" x14ac:dyDescent="0.35">
      <c r="A5614" t="s">
        <v>5660</v>
      </c>
      <c r="B5614" t="s">
        <v>51</v>
      </c>
      <c r="C5614" t="s">
        <v>5660</v>
      </c>
      <c r="D5614" t="s">
        <v>51</v>
      </c>
      <c r="E5614" t="s">
        <v>5660</v>
      </c>
      <c r="F5614" t="s">
        <v>51</v>
      </c>
      <c r="G5614" t="s">
        <v>5660</v>
      </c>
      <c r="H5614" t="s">
        <v>51</v>
      </c>
    </row>
    <row r="5615" spans="1:8" x14ac:dyDescent="0.35">
      <c r="A5615" t="s">
        <v>5661</v>
      </c>
      <c r="B5615" t="s">
        <v>47</v>
      </c>
      <c r="C5615" t="s">
        <v>5661</v>
      </c>
      <c r="D5615" t="s">
        <v>47</v>
      </c>
      <c r="E5615" t="s">
        <v>5661</v>
      </c>
      <c r="F5615" t="s">
        <v>47</v>
      </c>
      <c r="G5615" t="s">
        <v>5661</v>
      </c>
      <c r="H5615" t="s">
        <v>47</v>
      </c>
    </row>
    <row r="5616" spans="1:8" x14ac:dyDescent="0.35">
      <c r="A5616" t="s">
        <v>5662</v>
      </c>
      <c r="B5616" t="s">
        <v>51</v>
      </c>
      <c r="C5616" t="s">
        <v>5662</v>
      </c>
      <c r="D5616" t="s">
        <v>51</v>
      </c>
      <c r="E5616" t="s">
        <v>5662</v>
      </c>
      <c r="F5616" t="s">
        <v>51</v>
      </c>
      <c r="G5616" t="s">
        <v>5662</v>
      </c>
      <c r="H5616" t="s">
        <v>51</v>
      </c>
    </row>
    <row r="5617" spans="1:8" x14ac:dyDescent="0.35">
      <c r="A5617" t="s">
        <v>5663</v>
      </c>
      <c r="B5617" t="s">
        <v>51</v>
      </c>
      <c r="C5617" t="s">
        <v>5663</v>
      </c>
      <c r="D5617" t="s">
        <v>51</v>
      </c>
      <c r="E5617" t="s">
        <v>5663</v>
      </c>
      <c r="F5617" t="s">
        <v>51</v>
      </c>
      <c r="G5617" t="s">
        <v>5663</v>
      </c>
      <c r="H5617" t="s">
        <v>51</v>
      </c>
    </row>
    <row r="5618" spans="1:8" x14ac:dyDescent="0.35">
      <c r="A5618" t="s">
        <v>5664</v>
      </c>
      <c r="B5618" t="s">
        <v>51</v>
      </c>
      <c r="C5618" t="s">
        <v>5664</v>
      </c>
      <c r="D5618" t="s">
        <v>51</v>
      </c>
      <c r="E5618" t="s">
        <v>5664</v>
      </c>
      <c r="F5618" t="s">
        <v>51</v>
      </c>
      <c r="G5618" t="s">
        <v>5664</v>
      </c>
      <c r="H5618" t="s">
        <v>51</v>
      </c>
    </row>
    <row r="5619" spans="1:8" x14ac:dyDescent="0.35">
      <c r="A5619" t="s">
        <v>5665</v>
      </c>
      <c r="B5619" t="s">
        <v>51</v>
      </c>
      <c r="C5619" t="s">
        <v>5665</v>
      </c>
      <c r="D5619" t="s">
        <v>51</v>
      </c>
      <c r="E5619" t="s">
        <v>5665</v>
      </c>
      <c r="F5619" t="s">
        <v>51</v>
      </c>
      <c r="G5619" t="s">
        <v>5665</v>
      </c>
      <c r="H5619" t="s">
        <v>51</v>
      </c>
    </row>
    <row r="5620" spans="1:8" x14ac:dyDescent="0.35">
      <c r="A5620" t="s">
        <v>5666</v>
      </c>
      <c r="B5620" t="s">
        <v>51</v>
      </c>
      <c r="C5620" t="s">
        <v>5666</v>
      </c>
      <c r="D5620" t="s">
        <v>51</v>
      </c>
      <c r="E5620" t="s">
        <v>5666</v>
      </c>
      <c r="F5620" t="s">
        <v>51</v>
      </c>
      <c r="G5620" t="s">
        <v>5666</v>
      </c>
      <c r="H5620" t="s">
        <v>51</v>
      </c>
    </row>
    <row r="5621" spans="1:8" x14ac:dyDescent="0.35">
      <c r="A5621" t="s">
        <v>5667</v>
      </c>
      <c r="B5621" t="s">
        <v>47</v>
      </c>
      <c r="C5621" t="s">
        <v>5667</v>
      </c>
      <c r="D5621" t="s">
        <v>47</v>
      </c>
      <c r="E5621" t="s">
        <v>5667</v>
      </c>
      <c r="F5621" t="s">
        <v>47</v>
      </c>
      <c r="G5621" t="s">
        <v>5667</v>
      </c>
      <c r="H5621" t="s">
        <v>47</v>
      </c>
    </row>
    <row r="5622" spans="1:8" x14ac:dyDescent="0.35">
      <c r="A5622" t="s">
        <v>5668</v>
      </c>
      <c r="B5622" t="s">
        <v>47</v>
      </c>
      <c r="C5622" t="s">
        <v>5668</v>
      </c>
      <c r="D5622" t="s">
        <v>47</v>
      </c>
      <c r="E5622" t="s">
        <v>5668</v>
      </c>
      <c r="F5622" t="s">
        <v>47</v>
      </c>
      <c r="G5622" t="s">
        <v>5668</v>
      </c>
      <c r="H5622" t="s">
        <v>47</v>
      </c>
    </row>
    <row r="5623" spans="1:8" x14ac:dyDescent="0.35">
      <c r="A5623" t="s">
        <v>5669</v>
      </c>
      <c r="B5623" t="s">
        <v>51</v>
      </c>
      <c r="C5623" t="s">
        <v>5669</v>
      </c>
      <c r="D5623" t="s">
        <v>51</v>
      </c>
      <c r="E5623" t="s">
        <v>5669</v>
      </c>
      <c r="F5623" t="s">
        <v>51</v>
      </c>
      <c r="G5623" t="s">
        <v>5669</v>
      </c>
      <c r="H5623" t="s">
        <v>51</v>
      </c>
    </row>
    <row r="5624" spans="1:8" x14ac:dyDescent="0.35">
      <c r="A5624" t="s">
        <v>5670</v>
      </c>
      <c r="B5624" t="s">
        <v>51</v>
      </c>
      <c r="C5624" t="s">
        <v>5670</v>
      </c>
      <c r="D5624" t="s">
        <v>51</v>
      </c>
      <c r="E5624" t="s">
        <v>5670</v>
      </c>
      <c r="F5624" t="s">
        <v>51</v>
      </c>
      <c r="G5624" t="s">
        <v>5670</v>
      </c>
      <c r="H5624" t="s">
        <v>51</v>
      </c>
    </row>
    <row r="5625" spans="1:8" x14ac:dyDescent="0.35">
      <c r="A5625" t="s">
        <v>5671</v>
      </c>
      <c r="B5625" t="s">
        <v>51</v>
      </c>
      <c r="C5625" t="s">
        <v>5671</v>
      </c>
      <c r="D5625" t="s">
        <v>51</v>
      </c>
      <c r="E5625" t="s">
        <v>5671</v>
      </c>
      <c r="F5625" t="s">
        <v>51</v>
      </c>
      <c r="G5625" t="s">
        <v>5671</v>
      </c>
      <c r="H5625" t="s">
        <v>51</v>
      </c>
    </row>
    <row r="5626" spans="1:8" x14ac:dyDescent="0.35">
      <c r="A5626" t="s">
        <v>5672</v>
      </c>
      <c r="B5626" t="s">
        <v>51</v>
      </c>
      <c r="C5626" t="s">
        <v>5672</v>
      </c>
      <c r="D5626" t="s">
        <v>51</v>
      </c>
      <c r="E5626" t="s">
        <v>5672</v>
      </c>
      <c r="F5626" t="s">
        <v>51</v>
      </c>
      <c r="G5626" t="s">
        <v>5672</v>
      </c>
      <c r="H5626" t="s">
        <v>51</v>
      </c>
    </row>
    <row r="5627" spans="1:8" x14ac:dyDescent="0.35">
      <c r="A5627" t="s">
        <v>5673</v>
      </c>
      <c r="B5627" t="s">
        <v>47</v>
      </c>
      <c r="C5627" t="s">
        <v>5673</v>
      </c>
      <c r="D5627" t="s">
        <v>47</v>
      </c>
      <c r="E5627" t="s">
        <v>5673</v>
      </c>
      <c r="F5627" t="s">
        <v>47</v>
      </c>
      <c r="G5627" t="s">
        <v>5673</v>
      </c>
      <c r="H5627" t="s">
        <v>47</v>
      </c>
    </row>
    <row r="5628" spans="1:8" x14ac:dyDescent="0.35">
      <c r="A5628" t="s">
        <v>5674</v>
      </c>
      <c r="B5628" t="s">
        <v>51</v>
      </c>
      <c r="C5628" t="s">
        <v>5674</v>
      </c>
      <c r="D5628" t="s">
        <v>51</v>
      </c>
      <c r="E5628" t="s">
        <v>5674</v>
      </c>
      <c r="F5628" t="s">
        <v>51</v>
      </c>
      <c r="G5628" t="s">
        <v>5674</v>
      </c>
      <c r="H5628" t="s">
        <v>51</v>
      </c>
    </row>
    <row r="5629" spans="1:8" x14ac:dyDescent="0.35">
      <c r="A5629" t="s">
        <v>5675</v>
      </c>
      <c r="B5629" t="s">
        <v>44</v>
      </c>
      <c r="C5629" t="s">
        <v>5675</v>
      </c>
      <c r="D5629" t="s">
        <v>44</v>
      </c>
      <c r="E5629" t="s">
        <v>5675</v>
      </c>
      <c r="F5629" t="s">
        <v>44</v>
      </c>
      <c r="G5629" t="s">
        <v>5675</v>
      </c>
      <c r="H5629" t="s">
        <v>44</v>
      </c>
    </row>
    <row r="5630" spans="1:8" x14ac:dyDescent="0.35">
      <c r="A5630" t="s">
        <v>5676</v>
      </c>
      <c r="B5630" t="s">
        <v>44</v>
      </c>
      <c r="C5630" t="s">
        <v>5676</v>
      </c>
      <c r="D5630" t="s">
        <v>44</v>
      </c>
      <c r="E5630" t="s">
        <v>5676</v>
      </c>
      <c r="F5630" t="s">
        <v>44</v>
      </c>
      <c r="G5630" t="s">
        <v>5676</v>
      </c>
      <c r="H5630" t="s">
        <v>44</v>
      </c>
    </row>
    <row r="5631" spans="1:8" x14ac:dyDescent="0.35">
      <c r="A5631" t="s">
        <v>5677</v>
      </c>
      <c r="B5631" t="s">
        <v>44</v>
      </c>
      <c r="C5631" t="s">
        <v>5677</v>
      </c>
      <c r="D5631" t="s">
        <v>44</v>
      </c>
      <c r="E5631" t="s">
        <v>5677</v>
      </c>
      <c r="F5631" t="s">
        <v>44</v>
      </c>
      <c r="G5631" t="s">
        <v>5677</v>
      </c>
      <c r="H5631" t="s">
        <v>44</v>
      </c>
    </row>
    <row r="5632" spans="1:8" x14ac:dyDescent="0.35">
      <c r="A5632" t="s">
        <v>5678</v>
      </c>
      <c r="B5632" t="s">
        <v>51</v>
      </c>
      <c r="C5632" t="s">
        <v>5678</v>
      </c>
      <c r="D5632" t="s">
        <v>51</v>
      </c>
      <c r="E5632" t="s">
        <v>5678</v>
      </c>
      <c r="F5632" t="s">
        <v>51</v>
      </c>
      <c r="G5632" t="s">
        <v>5678</v>
      </c>
      <c r="H5632" t="s">
        <v>51</v>
      </c>
    </row>
    <row r="5633" spans="1:8" x14ac:dyDescent="0.35">
      <c r="A5633" t="s">
        <v>5679</v>
      </c>
      <c r="B5633" t="s">
        <v>44</v>
      </c>
      <c r="C5633" t="s">
        <v>5679</v>
      </c>
      <c r="D5633" t="s">
        <v>44</v>
      </c>
      <c r="E5633" t="s">
        <v>5679</v>
      </c>
      <c r="F5633" t="s">
        <v>44</v>
      </c>
      <c r="G5633" t="s">
        <v>5679</v>
      </c>
      <c r="H5633" t="s">
        <v>44</v>
      </c>
    </row>
    <row r="5634" spans="1:8" x14ac:dyDescent="0.35">
      <c r="A5634" t="s">
        <v>5680</v>
      </c>
      <c r="B5634" t="s">
        <v>47</v>
      </c>
      <c r="C5634" t="s">
        <v>5680</v>
      </c>
      <c r="D5634" t="s">
        <v>47</v>
      </c>
      <c r="E5634" t="s">
        <v>5680</v>
      </c>
      <c r="F5634" t="s">
        <v>47</v>
      </c>
      <c r="G5634" t="s">
        <v>5680</v>
      </c>
      <c r="H5634" t="s">
        <v>47</v>
      </c>
    </row>
    <row r="5635" spans="1:8" x14ac:dyDescent="0.35">
      <c r="A5635" t="s">
        <v>5681</v>
      </c>
      <c r="B5635" t="s">
        <v>51</v>
      </c>
      <c r="C5635" t="s">
        <v>5681</v>
      </c>
      <c r="D5635" t="s">
        <v>51</v>
      </c>
      <c r="E5635" t="s">
        <v>5681</v>
      </c>
      <c r="F5635" t="s">
        <v>51</v>
      </c>
      <c r="G5635" t="s">
        <v>5681</v>
      </c>
      <c r="H5635" t="s">
        <v>51</v>
      </c>
    </row>
    <row r="5636" spans="1:8" x14ac:dyDescent="0.35">
      <c r="A5636" t="s">
        <v>5682</v>
      </c>
      <c r="B5636" t="s">
        <v>51</v>
      </c>
      <c r="C5636" t="s">
        <v>5682</v>
      </c>
      <c r="D5636" t="s">
        <v>51</v>
      </c>
      <c r="E5636" t="s">
        <v>5682</v>
      </c>
      <c r="F5636" t="s">
        <v>51</v>
      </c>
      <c r="G5636" t="s">
        <v>5682</v>
      </c>
      <c r="H5636" t="s">
        <v>51</v>
      </c>
    </row>
    <row r="5637" spans="1:8" x14ac:dyDescent="0.35">
      <c r="A5637" t="s">
        <v>5683</v>
      </c>
      <c r="B5637" t="s">
        <v>51</v>
      </c>
      <c r="C5637" t="s">
        <v>5683</v>
      </c>
      <c r="D5637" t="s">
        <v>51</v>
      </c>
      <c r="E5637" t="s">
        <v>5683</v>
      </c>
      <c r="F5637" t="s">
        <v>51</v>
      </c>
      <c r="G5637" t="s">
        <v>5683</v>
      </c>
      <c r="H5637" t="s">
        <v>51</v>
      </c>
    </row>
    <row r="5638" spans="1:8" x14ac:dyDescent="0.35">
      <c r="A5638" t="s">
        <v>5684</v>
      </c>
      <c r="B5638" t="s">
        <v>51</v>
      </c>
      <c r="C5638" t="s">
        <v>5684</v>
      </c>
      <c r="D5638" t="s">
        <v>51</v>
      </c>
      <c r="E5638" t="s">
        <v>5684</v>
      </c>
      <c r="F5638" t="s">
        <v>51</v>
      </c>
      <c r="G5638" t="s">
        <v>5684</v>
      </c>
      <c r="H5638" t="s">
        <v>51</v>
      </c>
    </row>
    <row r="5639" spans="1:8" x14ac:dyDescent="0.35">
      <c r="A5639" t="s">
        <v>5685</v>
      </c>
      <c r="B5639" t="s">
        <v>44</v>
      </c>
      <c r="C5639" t="s">
        <v>5685</v>
      </c>
      <c r="D5639" t="s">
        <v>44</v>
      </c>
      <c r="E5639" t="s">
        <v>5685</v>
      </c>
      <c r="F5639" t="s">
        <v>44</v>
      </c>
      <c r="G5639" t="s">
        <v>5685</v>
      </c>
      <c r="H5639" t="s">
        <v>44</v>
      </c>
    </row>
    <row r="5640" spans="1:8" x14ac:dyDescent="0.35">
      <c r="A5640" t="s">
        <v>5686</v>
      </c>
      <c r="B5640" t="s">
        <v>51</v>
      </c>
      <c r="C5640" t="s">
        <v>5686</v>
      </c>
      <c r="D5640" t="s">
        <v>51</v>
      </c>
      <c r="E5640" t="s">
        <v>5686</v>
      </c>
      <c r="F5640" t="s">
        <v>51</v>
      </c>
      <c r="G5640" t="s">
        <v>5686</v>
      </c>
      <c r="H5640" t="s">
        <v>51</v>
      </c>
    </row>
    <row r="5641" spans="1:8" x14ac:dyDescent="0.35">
      <c r="A5641" t="s">
        <v>5687</v>
      </c>
      <c r="B5641" t="s">
        <v>44</v>
      </c>
      <c r="C5641" t="s">
        <v>5687</v>
      </c>
      <c r="D5641" t="s">
        <v>44</v>
      </c>
      <c r="E5641" t="s">
        <v>5687</v>
      </c>
      <c r="F5641" t="s">
        <v>44</v>
      </c>
      <c r="G5641" t="s">
        <v>5687</v>
      </c>
      <c r="H5641" t="s">
        <v>44</v>
      </c>
    </row>
    <row r="5642" spans="1:8" x14ac:dyDescent="0.35">
      <c r="A5642" t="s">
        <v>5688</v>
      </c>
      <c r="B5642" t="s">
        <v>51</v>
      </c>
      <c r="C5642" t="s">
        <v>5688</v>
      </c>
      <c r="D5642" t="s">
        <v>51</v>
      </c>
      <c r="E5642" t="s">
        <v>5688</v>
      </c>
      <c r="F5642" t="s">
        <v>51</v>
      </c>
      <c r="G5642" t="s">
        <v>5688</v>
      </c>
      <c r="H5642" t="s">
        <v>51</v>
      </c>
    </row>
    <row r="5643" spans="1:8" x14ac:dyDescent="0.35">
      <c r="A5643" t="s">
        <v>5689</v>
      </c>
      <c r="B5643" t="s">
        <v>47</v>
      </c>
      <c r="C5643" t="s">
        <v>5689</v>
      </c>
      <c r="D5643" t="s">
        <v>47</v>
      </c>
      <c r="E5643" t="s">
        <v>5689</v>
      </c>
      <c r="F5643" t="s">
        <v>47</v>
      </c>
      <c r="G5643" t="s">
        <v>5689</v>
      </c>
      <c r="H5643" t="s">
        <v>47</v>
      </c>
    </row>
    <row r="5644" spans="1:8" x14ac:dyDescent="0.35">
      <c r="A5644" t="s">
        <v>5690</v>
      </c>
      <c r="B5644" t="s">
        <v>51</v>
      </c>
      <c r="C5644" t="s">
        <v>5690</v>
      </c>
      <c r="D5644" t="s">
        <v>51</v>
      </c>
      <c r="E5644" t="s">
        <v>5690</v>
      </c>
      <c r="F5644" t="s">
        <v>51</v>
      </c>
      <c r="G5644" t="s">
        <v>5690</v>
      </c>
      <c r="H5644" t="s">
        <v>51</v>
      </c>
    </row>
    <row r="5645" spans="1:8" x14ac:dyDescent="0.35">
      <c r="A5645" t="s">
        <v>5691</v>
      </c>
      <c r="B5645" t="s">
        <v>51</v>
      </c>
      <c r="C5645" t="s">
        <v>5691</v>
      </c>
      <c r="D5645" t="s">
        <v>51</v>
      </c>
      <c r="E5645" t="s">
        <v>5691</v>
      </c>
      <c r="F5645" t="s">
        <v>51</v>
      </c>
      <c r="G5645" t="s">
        <v>5691</v>
      </c>
      <c r="H5645" t="s">
        <v>51</v>
      </c>
    </row>
    <row r="5646" spans="1:8" x14ac:dyDescent="0.35">
      <c r="A5646" t="s">
        <v>5692</v>
      </c>
      <c r="B5646" t="s">
        <v>44</v>
      </c>
      <c r="C5646" t="s">
        <v>5692</v>
      </c>
      <c r="D5646" t="s">
        <v>44</v>
      </c>
      <c r="E5646" t="s">
        <v>5692</v>
      </c>
      <c r="F5646" t="s">
        <v>44</v>
      </c>
      <c r="G5646" t="s">
        <v>5692</v>
      </c>
      <c r="H5646" t="s">
        <v>44</v>
      </c>
    </row>
    <row r="5647" spans="1:8" x14ac:dyDescent="0.35">
      <c r="A5647" t="s">
        <v>5693</v>
      </c>
      <c r="B5647" t="s">
        <v>47</v>
      </c>
      <c r="C5647" t="s">
        <v>5693</v>
      </c>
      <c r="D5647" t="s">
        <v>47</v>
      </c>
      <c r="E5647" t="s">
        <v>5693</v>
      </c>
      <c r="F5647" t="s">
        <v>47</v>
      </c>
      <c r="G5647" t="s">
        <v>5693</v>
      </c>
      <c r="H5647" t="s">
        <v>47</v>
      </c>
    </row>
    <row r="5648" spans="1:8" x14ac:dyDescent="0.35">
      <c r="A5648" t="s">
        <v>5694</v>
      </c>
      <c r="B5648" t="s">
        <v>44</v>
      </c>
      <c r="C5648" t="s">
        <v>5694</v>
      </c>
      <c r="D5648" t="s">
        <v>44</v>
      </c>
      <c r="E5648" t="s">
        <v>5694</v>
      </c>
      <c r="F5648" t="s">
        <v>44</v>
      </c>
      <c r="G5648" t="s">
        <v>5694</v>
      </c>
      <c r="H5648" t="s">
        <v>44</v>
      </c>
    </row>
    <row r="5649" spans="1:8" x14ac:dyDescent="0.35">
      <c r="A5649" t="s">
        <v>5695</v>
      </c>
      <c r="B5649" t="s">
        <v>47</v>
      </c>
      <c r="C5649" t="s">
        <v>5695</v>
      </c>
      <c r="D5649" t="s">
        <v>47</v>
      </c>
      <c r="E5649" t="s">
        <v>5695</v>
      </c>
      <c r="F5649" t="s">
        <v>47</v>
      </c>
      <c r="G5649" t="s">
        <v>5695</v>
      </c>
      <c r="H5649" t="s">
        <v>47</v>
      </c>
    </row>
    <row r="5650" spans="1:8" x14ac:dyDescent="0.35">
      <c r="A5650" t="s">
        <v>5696</v>
      </c>
      <c r="B5650" t="s">
        <v>44</v>
      </c>
      <c r="C5650" t="s">
        <v>5696</v>
      </c>
      <c r="D5650" t="s">
        <v>44</v>
      </c>
      <c r="E5650" t="s">
        <v>5696</v>
      </c>
      <c r="F5650" t="s">
        <v>44</v>
      </c>
      <c r="G5650" t="s">
        <v>5696</v>
      </c>
      <c r="H5650" t="s">
        <v>44</v>
      </c>
    </row>
    <row r="5651" spans="1:8" x14ac:dyDescent="0.35">
      <c r="A5651" t="s">
        <v>5697</v>
      </c>
      <c r="B5651" t="s">
        <v>47</v>
      </c>
      <c r="C5651" t="s">
        <v>5697</v>
      </c>
      <c r="D5651" t="s">
        <v>47</v>
      </c>
      <c r="E5651" t="s">
        <v>5697</v>
      </c>
      <c r="F5651" t="s">
        <v>47</v>
      </c>
      <c r="G5651" t="s">
        <v>5697</v>
      </c>
      <c r="H5651" t="s">
        <v>47</v>
      </c>
    </row>
    <row r="5652" spans="1:8" x14ac:dyDescent="0.35">
      <c r="A5652" t="s">
        <v>5698</v>
      </c>
      <c r="B5652" t="s">
        <v>51</v>
      </c>
      <c r="C5652" t="s">
        <v>5698</v>
      </c>
      <c r="D5652" t="s">
        <v>51</v>
      </c>
      <c r="E5652" t="s">
        <v>5698</v>
      </c>
      <c r="F5652" t="s">
        <v>51</v>
      </c>
      <c r="G5652" t="s">
        <v>5698</v>
      </c>
      <c r="H5652" t="s">
        <v>51</v>
      </c>
    </row>
    <row r="5653" spans="1:8" x14ac:dyDescent="0.35">
      <c r="A5653" t="s">
        <v>5699</v>
      </c>
      <c r="B5653" t="s">
        <v>51</v>
      </c>
      <c r="C5653" t="s">
        <v>5699</v>
      </c>
      <c r="D5653" t="s">
        <v>51</v>
      </c>
      <c r="E5653" t="s">
        <v>5699</v>
      </c>
      <c r="F5653" t="s">
        <v>51</v>
      </c>
      <c r="G5653" t="s">
        <v>5699</v>
      </c>
      <c r="H5653" t="s">
        <v>51</v>
      </c>
    </row>
    <row r="5654" spans="1:8" x14ac:dyDescent="0.35">
      <c r="A5654" t="s">
        <v>5700</v>
      </c>
      <c r="B5654" t="s">
        <v>51</v>
      </c>
      <c r="C5654" t="s">
        <v>5700</v>
      </c>
      <c r="D5654" t="s">
        <v>51</v>
      </c>
      <c r="E5654" t="s">
        <v>5700</v>
      </c>
      <c r="F5654" t="s">
        <v>51</v>
      </c>
      <c r="G5654" t="s">
        <v>5700</v>
      </c>
      <c r="H5654" t="s">
        <v>51</v>
      </c>
    </row>
    <row r="5655" spans="1:8" x14ac:dyDescent="0.35">
      <c r="A5655" t="s">
        <v>5701</v>
      </c>
      <c r="B5655" t="s">
        <v>51</v>
      </c>
      <c r="C5655" t="s">
        <v>5701</v>
      </c>
      <c r="D5655" t="s">
        <v>51</v>
      </c>
      <c r="E5655" t="s">
        <v>5701</v>
      </c>
      <c r="F5655" t="s">
        <v>51</v>
      </c>
      <c r="G5655" t="s">
        <v>5701</v>
      </c>
      <c r="H5655" t="s">
        <v>51</v>
      </c>
    </row>
    <row r="5656" spans="1:8" x14ac:dyDescent="0.35">
      <c r="A5656" t="s">
        <v>5702</v>
      </c>
      <c r="B5656" t="s">
        <v>47</v>
      </c>
      <c r="C5656" t="s">
        <v>5702</v>
      </c>
      <c r="D5656" t="s">
        <v>47</v>
      </c>
      <c r="E5656" t="s">
        <v>5702</v>
      </c>
      <c r="F5656" t="s">
        <v>47</v>
      </c>
      <c r="G5656" t="s">
        <v>5702</v>
      </c>
      <c r="H5656" t="s">
        <v>47</v>
      </c>
    </row>
    <row r="5657" spans="1:8" x14ac:dyDescent="0.35">
      <c r="A5657" t="s">
        <v>5703</v>
      </c>
      <c r="B5657" t="s">
        <v>51</v>
      </c>
      <c r="C5657" t="s">
        <v>5703</v>
      </c>
      <c r="D5657" t="s">
        <v>51</v>
      </c>
      <c r="E5657" t="s">
        <v>5703</v>
      </c>
      <c r="F5657" t="s">
        <v>51</v>
      </c>
      <c r="G5657" t="s">
        <v>5703</v>
      </c>
      <c r="H5657" t="s">
        <v>51</v>
      </c>
    </row>
    <row r="5658" spans="1:8" x14ac:dyDescent="0.35">
      <c r="A5658" t="s">
        <v>5704</v>
      </c>
      <c r="B5658" t="s">
        <v>44</v>
      </c>
      <c r="C5658" t="s">
        <v>5704</v>
      </c>
      <c r="D5658" t="s">
        <v>44</v>
      </c>
      <c r="E5658" t="s">
        <v>5704</v>
      </c>
      <c r="F5658" t="s">
        <v>44</v>
      </c>
      <c r="G5658" t="s">
        <v>5704</v>
      </c>
      <c r="H5658" t="s">
        <v>44</v>
      </c>
    </row>
    <row r="5659" spans="1:8" x14ac:dyDescent="0.35">
      <c r="A5659" t="s">
        <v>5705</v>
      </c>
      <c r="B5659" t="s">
        <v>51</v>
      </c>
      <c r="C5659" t="s">
        <v>5705</v>
      </c>
      <c r="D5659" t="s">
        <v>51</v>
      </c>
      <c r="E5659" t="s">
        <v>5705</v>
      </c>
      <c r="F5659" t="s">
        <v>51</v>
      </c>
      <c r="G5659" t="s">
        <v>5705</v>
      </c>
      <c r="H5659" t="s">
        <v>51</v>
      </c>
    </row>
    <row r="5660" spans="1:8" x14ac:dyDescent="0.35">
      <c r="A5660" t="s">
        <v>5706</v>
      </c>
      <c r="B5660" t="s">
        <v>51</v>
      </c>
      <c r="C5660" t="s">
        <v>5706</v>
      </c>
      <c r="D5660" t="s">
        <v>51</v>
      </c>
      <c r="E5660" t="s">
        <v>5706</v>
      </c>
      <c r="F5660" t="s">
        <v>51</v>
      </c>
      <c r="G5660" t="s">
        <v>5706</v>
      </c>
      <c r="H5660" t="s">
        <v>51</v>
      </c>
    </row>
    <row r="5661" spans="1:8" x14ac:dyDescent="0.35">
      <c r="A5661" t="s">
        <v>5707</v>
      </c>
      <c r="B5661" t="s">
        <v>51</v>
      </c>
      <c r="C5661" t="s">
        <v>5707</v>
      </c>
      <c r="D5661" t="s">
        <v>51</v>
      </c>
      <c r="E5661" t="s">
        <v>5707</v>
      </c>
      <c r="F5661" t="s">
        <v>51</v>
      </c>
      <c r="G5661" t="s">
        <v>5707</v>
      </c>
      <c r="H5661" t="s">
        <v>51</v>
      </c>
    </row>
    <row r="5662" spans="1:8" x14ac:dyDescent="0.35">
      <c r="A5662" t="s">
        <v>5708</v>
      </c>
      <c r="B5662" t="s">
        <v>53</v>
      </c>
      <c r="C5662" t="s">
        <v>5708</v>
      </c>
      <c r="D5662" t="s">
        <v>53</v>
      </c>
      <c r="E5662" t="s">
        <v>5708</v>
      </c>
      <c r="F5662" t="s">
        <v>53</v>
      </c>
      <c r="G5662" t="s">
        <v>5708</v>
      </c>
      <c r="H5662" t="s">
        <v>53</v>
      </c>
    </row>
    <row r="5663" spans="1:8" x14ac:dyDescent="0.35">
      <c r="A5663" t="s">
        <v>5709</v>
      </c>
      <c r="B5663" t="s">
        <v>47</v>
      </c>
      <c r="C5663" t="s">
        <v>5709</v>
      </c>
      <c r="D5663" t="s">
        <v>47</v>
      </c>
      <c r="E5663" t="s">
        <v>5709</v>
      </c>
      <c r="F5663" t="s">
        <v>47</v>
      </c>
      <c r="G5663" t="s">
        <v>5709</v>
      </c>
      <c r="H5663" t="s">
        <v>47</v>
      </c>
    </row>
    <row r="5664" spans="1:8" x14ac:dyDescent="0.35">
      <c r="A5664" t="s">
        <v>5710</v>
      </c>
      <c r="B5664" t="s">
        <v>44</v>
      </c>
      <c r="C5664" t="s">
        <v>5710</v>
      </c>
      <c r="D5664" t="s">
        <v>44</v>
      </c>
      <c r="E5664" t="s">
        <v>5710</v>
      </c>
      <c r="F5664" t="s">
        <v>44</v>
      </c>
      <c r="G5664" t="s">
        <v>5710</v>
      </c>
      <c r="H5664" t="s">
        <v>44</v>
      </c>
    </row>
    <row r="5665" spans="1:8" x14ac:dyDescent="0.35">
      <c r="A5665" t="s">
        <v>5711</v>
      </c>
      <c r="B5665" t="s">
        <v>44</v>
      </c>
      <c r="C5665" t="s">
        <v>5711</v>
      </c>
      <c r="D5665" t="s">
        <v>44</v>
      </c>
      <c r="E5665" t="s">
        <v>5711</v>
      </c>
      <c r="F5665" t="s">
        <v>44</v>
      </c>
      <c r="G5665" t="s">
        <v>5711</v>
      </c>
      <c r="H5665" t="s">
        <v>44</v>
      </c>
    </row>
    <row r="5666" spans="1:8" x14ac:dyDescent="0.35">
      <c r="A5666" t="s">
        <v>5712</v>
      </c>
      <c r="B5666" t="s">
        <v>51</v>
      </c>
      <c r="C5666" t="s">
        <v>5712</v>
      </c>
      <c r="D5666" t="s">
        <v>51</v>
      </c>
      <c r="E5666" t="s">
        <v>5712</v>
      </c>
      <c r="F5666" t="s">
        <v>51</v>
      </c>
      <c r="G5666" t="s">
        <v>5712</v>
      </c>
      <c r="H5666" t="s">
        <v>51</v>
      </c>
    </row>
    <row r="5667" spans="1:8" x14ac:dyDescent="0.35">
      <c r="A5667" t="s">
        <v>5713</v>
      </c>
      <c r="B5667" t="s">
        <v>51</v>
      </c>
      <c r="C5667" t="s">
        <v>5713</v>
      </c>
      <c r="D5667" t="s">
        <v>51</v>
      </c>
      <c r="E5667" t="s">
        <v>5713</v>
      </c>
      <c r="F5667" t="s">
        <v>51</v>
      </c>
      <c r="G5667" t="s">
        <v>5713</v>
      </c>
      <c r="H5667" t="s">
        <v>51</v>
      </c>
    </row>
    <row r="5668" spans="1:8" x14ac:dyDescent="0.35">
      <c r="A5668" t="s">
        <v>5714</v>
      </c>
      <c r="B5668" t="s">
        <v>44</v>
      </c>
      <c r="C5668" t="s">
        <v>5714</v>
      </c>
      <c r="D5668" t="s">
        <v>44</v>
      </c>
      <c r="E5668" t="s">
        <v>5714</v>
      </c>
      <c r="F5668" t="s">
        <v>44</v>
      </c>
      <c r="G5668" t="s">
        <v>5714</v>
      </c>
      <c r="H5668" t="s">
        <v>44</v>
      </c>
    </row>
    <row r="5669" spans="1:8" x14ac:dyDescent="0.35">
      <c r="A5669" t="s">
        <v>5715</v>
      </c>
      <c r="B5669" t="s">
        <v>51</v>
      </c>
      <c r="C5669" t="s">
        <v>5715</v>
      </c>
      <c r="D5669" t="s">
        <v>51</v>
      </c>
      <c r="E5669" t="s">
        <v>5715</v>
      </c>
      <c r="F5669" t="s">
        <v>51</v>
      </c>
      <c r="G5669" t="s">
        <v>5715</v>
      </c>
      <c r="H5669" t="s">
        <v>51</v>
      </c>
    </row>
    <row r="5670" spans="1:8" x14ac:dyDescent="0.35">
      <c r="A5670" t="s">
        <v>5716</v>
      </c>
      <c r="B5670" t="s">
        <v>51</v>
      </c>
      <c r="C5670" t="s">
        <v>5716</v>
      </c>
      <c r="D5670" t="s">
        <v>51</v>
      </c>
      <c r="E5670" t="s">
        <v>5716</v>
      </c>
      <c r="F5670" t="s">
        <v>51</v>
      </c>
      <c r="G5670" t="s">
        <v>5716</v>
      </c>
      <c r="H5670" t="s">
        <v>51</v>
      </c>
    </row>
    <row r="5671" spans="1:8" x14ac:dyDescent="0.35">
      <c r="A5671" t="s">
        <v>5717</v>
      </c>
      <c r="B5671" t="s">
        <v>51</v>
      </c>
      <c r="C5671" t="s">
        <v>5717</v>
      </c>
      <c r="D5671" t="s">
        <v>51</v>
      </c>
      <c r="E5671" t="s">
        <v>5717</v>
      </c>
      <c r="F5671" t="s">
        <v>51</v>
      </c>
      <c r="G5671" t="s">
        <v>5717</v>
      </c>
      <c r="H5671" t="s">
        <v>51</v>
      </c>
    </row>
    <row r="5672" spans="1:8" x14ac:dyDescent="0.35">
      <c r="A5672" t="s">
        <v>5718</v>
      </c>
      <c r="B5672" t="s">
        <v>51</v>
      </c>
      <c r="C5672" t="s">
        <v>5718</v>
      </c>
      <c r="D5672" t="s">
        <v>51</v>
      </c>
      <c r="E5672" t="s">
        <v>5718</v>
      </c>
      <c r="F5672" t="s">
        <v>51</v>
      </c>
      <c r="G5672" t="s">
        <v>5718</v>
      </c>
      <c r="H5672" t="s">
        <v>51</v>
      </c>
    </row>
    <row r="5673" spans="1:8" x14ac:dyDescent="0.35">
      <c r="A5673" t="s">
        <v>5719</v>
      </c>
      <c r="B5673" t="s">
        <v>51</v>
      </c>
      <c r="C5673" t="s">
        <v>5719</v>
      </c>
      <c r="D5673" t="s">
        <v>51</v>
      </c>
      <c r="E5673" t="s">
        <v>5719</v>
      </c>
      <c r="F5673" t="s">
        <v>51</v>
      </c>
      <c r="G5673" t="s">
        <v>5719</v>
      </c>
      <c r="H5673" t="s">
        <v>51</v>
      </c>
    </row>
    <row r="5674" spans="1:8" x14ac:dyDescent="0.35">
      <c r="A5674" t="s">
        <v>5720</v>
      </c>
      <c r="B5674" t="s">
        <v>51</v>
      </c>
      <c r="C5674" t="s">
        <v>5720</v>
      </c>
      <c r="D5674" t="s">
        <v>51</v>
      </c>
      <c r="E5674" t="s">
        <v>5720</v>
      </c>
      <c r="F5674" t="s">
        <v>51</v>
      </c>
      <c r="G5674" t="s">
        <v>5720</v>
      </c>
      <c r="H5674" t="s">
        <v>51</v>
      </c>
    </row>
    <row r="5675" spans="1:8" x14ac:dyDescent="0.35">
      <c r="A5675" t="s">
        <v>5721</v>
      </c>
      <c r="B5675" t="s">
        <v>44</v>
      </c>
      <c r="C5675" t="s">
        <v>5721</v>
      </c>
      <c r="D5675" t="s">
        <v>44</v>
      </c>
      <c r="E5675" t="s">
        <v>5721</v>
      </c>
      <c r="F5675" t="s">
        <v>44</v>
      </c>
      <c r="G5675" t="s">
        <v>5721</v>
      </c>
      <c r="H5675" t="s">
        <v>44</v>
      </c>
    </row>
    <row r="5676" spans="1:8" x14ac:dyDescent="0.35">
      <c r="A5676" t="s">
        <v>5722</v>
      </c>
      <c r="B5676" t="s">
        <v>51</v>
      </c>
      <c r="C5676" t="s">
        <v>5722</v>
      </c>
      <c r="D5676" t="s">
        <v>51</v>
      </c>
      <c r="E5676" t="s">
        <v>5722</v>
      </c>
      <c r="F5676" t="s">
        <v>51</v>
      </c>
      <c r="G5676" t="s">
        <v>5722</v>
      </c>
      <c r="H5676" t="s">
        <v>51</v>
      </c>
    </row>
    <row r="5677" spans="1:8" x14ac:dyDescent="0.35">
      <c r="A5677" t="s">
        <v>5723</v>
      </c>
      <c r="B5677" t="s">
        <v>51</v>
      </c>
      <c r="C5677" t="s">
        <v>5723</v>
      </c>
      <c r="D5677" t="s">
        <v>51</v>
      </c>
      <c r="E5677" t="s">
        <v>5723</v>
      </c>
      <c r="F5677" t="s">
        <v>51</v>
      </c>
      <c r="G5677" t="s">
        <v>5723</v>
      </c>
      <c r="H5677" t="s">
        <v>51</v>
      </c>
    </row>
    <row r="5678" spans="1:8" x14ac:dyDescent="0.35">
      <c r="A5678" t="s">
        <v>5724</v>
      </c>
      <c r="B5678" t="s">
        <v>51</v>
      </c>
      <c r="C5678" t="s">
        <v>5724</v>
      </c>
      <c r="D5678" t="s">
        <v>51</v>
      </c>
      <c r="E5678" t="s">
        <v>5724</v>
      </c>
      <c r="F5678" t="s">
        <v>51</v>
      </c>
      <c r="G5678" t="s">
        <v>5724</v>
      </c>
      <c r="H5678" t="s">
        <v>51</v>
      </c>
    </row>
    <row r="5679" spans="1:8" x14ac:dyDescent="0.35">
      <c r="A5679" t="s">
        <v>5725</v>
      </c>
      <c r="B5679" t="s">
        <v>44</v>
      </c>
      <c r="C5679" t="s">
        <v>5725</v>
      </c>
      <c r="D5679" t="s">
        <v>44</v>
      </c>
      <c r="E5679" t="s">
        <v>5725</v>
      </c>
      <c r="F5679" t="s">
        <v>44</v>
      </c>
      <c r="G5679" t="s">
        <v>5725</v>
      </c>
      <c r="H5679" t="s">
        <v>44</v>
      </c>
    </row>
    <row r="5680" spans="1:8" x14ac:dyDescent="0.35">
      <c r="A5680" t="s">
        <v>5726</v>
      </c>
      <c r="B5680" t="s">
        <v>44</v>
      </c>
      <c r="C5680" t="s">
        <v>5726</v>
      </c>
      <c r="D5680" t="s">
        <v>44</v>
      </c>
      <c r="E5680" t="s">
        <v>5726</v>
      </c>
      <c r="F5680" t="s">
        <v>44</v>
      </c>
      <c r="G5680" t="s">
        <v>5726</v>
      </c>
      <c r="H5680" t="s">
        <v>44</v>
      </c>
    </row>
    <row r="5681" spans="1:8" x14ac:dyDescent="0.35">
      <c r="A5681" t="s">
        <v>5727</v>
      </c>
      <c r="B5681" t="s">
        <v>51</v>
      </c>
      <c r="C5681" t="s">
        <v>5727</v>
      </c>
      <c r="D5681" t="s">
        <v>51</v>
      </c>
      <c r="E5681" t="s">
        <v>5727</v>
      </c>
      <c r="F5681" t="s">
        <v>51</v>
      </c>
      <c r="G5681" t="s">
        <v>5727</v>
      </c>
      <c r="H5681" t="s">
        <v>51</v>
      </c>
    </row>
    <row r="5682" spans="1:8" x14ac:dyDescent="0.35">
      <c r="A5682" t="s">
        <v>5728</v>
      </c>
      <c r="B5682" t="s">
        <v>44</v>
      </c>
      <c r="C5682" t="s">
        <v>5728</v>
      </c>
      <c r="D5682" t="s">
        <v>44</v>
      </c>
      <c r="E5682" t="s">
        <v>5728</v>
      </c>
      <c r="F5682" t="s">
        <v>44</v>
      </c>
      <c r="G5682" t="s">
        <v>5728</v>
      </c>
      <c r="H5682" t="s">
        <v>44</v>
      </c>
    </row>
    <row r="5683" spans="1:8" x14ac:dyDescent="0.35">
      <c r="A5683" t="s">
        <v>5729</v>
      </c>
      <c r="B5683" t="s">
        <v>47</v>
      </c>
      <c r="C5683" t="s">
        <v>5729</v>
      </c>
      <c r="D5683" t="s">
        <v>47</v>
      </c>
      <c r="E5683" t="s">
        <v>5729</v>
      </c>
      <c r="F5683" t="s">
        <v>47</v>
      </c>
      <c r="G5683" t="s">
        <v>5729</v>
      </c>
      <c r="H5683" t="s">
        <v>47</v>
      </c>
    </row>
    <row r="5684" spans="1:8" x14ac:dyDescent="0.35">
      <c r="A5684" t="s">
        <v>5730</v>
      </c>
      <c r="B5684" t="s">
        <v>51</v>
      </c>
      <c r="C5684" t="s">
        <v>5730</v>
      </c>
      <c r="D5684" t="s">
        <v>51</v>
      </c>
      <c r="E5684" t="s">
        <v>5730</v>
      </c>
      <c r="F5684" t="s">
        <v>51</v>
      </c>
      <c r="G5684" t="s">
        <v>5730</v>
      </c>
      <c r="H5684" t="s">
        <v>51</v>
      </c>
    </row>
    <row r="5685" spans="1:8" x14ac:dyDescent="0.35">
      <c r="A5685" t="s">
        <v>5731</v>
      </c>
      <c r="B5685" t="s">
        <v>51</v>
      </c>
      <c r="C5685" t="s">
        <v>5731</v>
      </c>
      <c r="D5685" t="s">
        <v>51</v>
      </c>
      <c r="E5685" t="s">
        <v>5731</v>
      </c>
      <c r="F5685" t="s">
        <v>51</v>
      </c>
      <c r="G5685" t="s">
        <v>5731</v>
      </c>
      <c r="H5685" t="s">
        <v>51</v>
      </c>
    </row>
    <row r="5686" spans="1:8" x14ac:dyDescent="0.35">
      <c r="A5686" t="s">
        <v>5732</v>
      </c>
      <c r="B5686" t="s">
        <v>51</v>
      </c>
      <c r="C5686" t="s">
        <v>5732</v>
      </c>
      <c r="D5686" t="s">
        <v>51</v>
      </c>
      <c r="E5686" t="s">
        <v>5732</v>
      </c>
      <c r="F5686" t="s">
        <v>51</v>
      </c>
      <c r="G5686" t="s">
        <v>5732</v>
      </c>
      <c r="H5686" t="s">
        <v>51</v>
      </c>
    </row>
    <row r="5687" spans="1:8" x14ac:dyDescent="0.35">
      <c r="A5687" t="s">
        <v>5733</v>
      </c>
      <c r="B5687" t="s">
        <v>51</v>
      </c>
      <c r="C5687" t="s">
        <v>5733</v>
      </c>
      <c r="D5687" t="s">
        <v>51</v>
      </c>
      <c r="E5687" t="s">
        <v>5733</v>
      </c>
      <c r="F5687" t="s">
        <v>51</v>
      </c>
      <c r="G5687" t="s">
        <v>5733</v>
      </c>
      <c r="H5687" t="s">
        <v>51</v>
      </c>
    </row>
    <row r="5688" spans="1:8" x14ac:dyDescent="0.35">
      <c r="A5688" t="s">
        <v>5734</v>
      </c>
      <c r="B5688" t="s">
        <v>51</v>
      </c>
      <c r="C5688" t="s">
        <v>5734</v>
      </c>
      <c r="D5688" t="s">
        <v>51</v>
      </c>
      <c r="E5688" t="s">
        <v>5734</v>
      </c>
      <c r="F5688" t="s">
        <v>51</v>
      </c>
      <c r="G5688" t="s">
        <v>5734</v>
      </c>
      <c r="H5688" t="s">
        <v>51</v>
      </c>
    </row>
    <row r="5689" spans="1:8" x14ac:dyDescent="0.35">
      <c r="A5689" t="s">
        <v>5735</v>
      </c>
      <c r="B5689" t="s">
        <v>44</v>
      </c>
      <c r="C5689" t="s">
        <v>5735</v>
      </c>
      <c r="D5689" t="s">
        <v>44</v>
      </c>
      <c r="E5689" t="s">
        <v>5735</v>
      </c>
      <c r="F5689" t="s">
        <v>44</v>
      </c>
      <c r="G5689" t="s">
        <v>5735</v>
      </c>
      <c r="H5689" t="s">
        <v>44</v>
      </c>
    </row>
    <row r="5690" spans="1:8" x14ac:dyDescent="0.35">
      <c r="A5690" t="s">
        <v>5736</v>
      </c>
      <c r="B5690" t="s">
        <v>51</v>
      </c>
      <c r="C5690" t="s">
        <v>5736</v>
      </c>
      <c r="D5690" t="s">
        <v>51</v>
      </c>
      <c r="E5690" t="s">
        <v>5736</v>
      </c>
      <c r="F5690" t="s">
        <v>51</v>
      </c>
      <c r="G5690" t="s">
        <v>5736</v>
      </c>
      <c r="H5690" t="s">
        <v>51</v>
      </c>
    </row>
    <row r="5691" spans="1:8" x14ac:dyDescent="0.35">
      <c r="A5691" t="s">
        <v>5737</v>
      </c>
      <c r="B5691" t="s">
        <v>47</v>
      </c>
      <c r="C5691" t="s">
        <v>5737</v>
      </c>
      <c r="D5691" t="s">
        <v>47</v>
      </c>
      <c r="E5691" t="s">
        <v>5737</v>
      </c>
      <c r="F5691" t="s">
        <v>47</v>
      </c>
      <c r="G5691" t="s">
        <v>5737</v>
      </c>
      <c r="H5691" t="s">
        <v>47</v>
      </c>
    </row>
    <row r="5692" spans="1:8" x14ac:dyDescent="0.35">
      <c r="A5692" t="s">
        <v>5738</v>
      </c>
      <c r="B5692" t="s">
        <v>44</v>
      </c>
      <c r="C5692" t="s">
        <v>5738</v>
      </c>
      <c r="D5692" t="s">
        <v>44</v>
      </c>
      <c r="E5692" t="s">
        <v>5738</v>
      </c>
      <c r="F5692" t="s">
        <v>44</v>
      </c>
      <c r="G5692" t="s">
        <v>5738</v>
      </c>
      <c r="H5692" t="s">
        <v>44</v>
      </c>
    </row>
    <row r="5693" spans="1:8" x14ac:dyDescent="0.35">
      <c r="A5693" t="s">
        <v>5739</v>
      </c>
      <c r="B5693" t="s">
        <v>51</v>
      </c>
      <c r="C5693" t="s">
        <v>5739</v>
      </c>
      <c r="D5693" t="s">
        <v>51</v>
      </c>
      <c r="E5693" t="s">
        <v>5739</v>
      </c>
      <c r="F5693" t="s">
        <v>51</v>
      </c>
      <c r="G5693" t="s">
        <v>5739</v>
      </c>
      <c r="H5693" t="s">
        <v>51</v>
      </c>
    </row>
    <row r="5694" spans="1:8" x14ac:dyDescent="0.35">
      <c r="A5694" t="s">
        <v>5740</v>
      </c>
      <c r="B5694" t="s">
        <v>51</v>
      </c>
      <c r="C5694" t="s">
        <v>5740</v>
      </c>
      <c r="D5694" t="s">
        <v>51</v>
      </c>
      <c r="E5694" t="s">
        <v>5740</v>
      </c>
      <c r="F5694" t="s">
        <v>51</v>
      </c>
      <c r="G5694" t="s">
        <v>5740</v>
      </c>
      <c r="H5694" t="s">
        <v>51</v>
      </c>
    </row>
    <row r="5695" spans="1:8" x14ac:dyDescent="0.35">
      <c r="A5695" t="s">
        <v>5741</v>
      </c>
      <c r="B5695" t="s">
        <v>51</v>
      </c>
      <c r="C5695" t="s">
        <v>5741</v>
      </c>
      <c r="D5695" t="s">
        <v>51</v>
      </c>
      <c r="E5695" t="s">
        <v>5741</v>
      </c>
      <c r="F5695" t="s">
        <v>51</v>
      </c>
      <c r="G5695" t="s">
        <v>5741</v>
      </c>
      <c r="H5695" t="s">
        <v>51</v>
      </c>
    </row>
    <row r="5696" spans="1:8" x14ac:dyDescent="0.35">
      <c r="A5696" t="s">
        <v>5742</v>
      </c>
      <c r="B5696" t="s">
        <v>51</v>
      </c>
      <c r="C5696" t="s">
        <v>5742</v>
      </c>
      <c r="D5696" t="s">
        <v>51</v>
      </c>
      <c r="E5696" t="s">
        <v>5742</v>
      </c>
      <c r="F5696" t="s">
        <v>51</v>
      </c>
      <c r="G5696" t="s">
        <v>5742</v>
      </c>
      <c r="H5696" t="s">
        <v>51</v>
      </c>
    </row>
    <row r="5697" spans="1:8" x14ac:dyDescent="0.35">
      <c r="A5697" t="s">
        <v>5743</v>
      </c>
      <c r="B5697" t="s">
        <v>51</v>
      </c>
      <c r="C5697" t="s">
        <v>5743</v>
      </c>
      <c r="D5697" t="s">
        <v>51</v>
      </c>
      <c r="E5697" t="s">
        <v>5743</v>
      </c>
      <c r="F5697" t="s">
        <v>51</v>
      </c>
      <c r="G5697" t="s">
        <v>5743</v>
      </c>
      <c r="H5697" t="s">
        <v>51</v>
      </c>
    </row>
    <row r="5698" spans="1:8" x14ac:dyDescent="0.35">
      <c r="A5698" t="s">
        <v>5744</v>
      </c>
      <c r="B5698" t="s">
        <v>51</v>
      </c>
      <c r="C5698" t="s">
        <v>5744</v>
      </c>
      <c r="D5698" t="s">
        <v>51</v>
      </c>
      <c r="E5698" t="s">
        <v>5744</v>
      </c>
      <c r="F5698" t="s">
        <v>51</v>
      </c>
      <c r="G5698" t="s">
        <v>5744</v>
      </c>
      <c r="H5698" t="s">
        <v>51</v>
      </c>
    </row>
    <row r="5699" spans="1:8" x14ac:dyDescent="0.35">
      <c r="A5699" t="s">
        <v>5745</v>
      </c>
      <c r="B5699" t="s">
        <v>51</v>
      </c>
      <c r="C5699" t="s">
        <v>5745</v>
      </c>
      <c r="D5699" t="s">
        <v>51</v>
      </c>
      <c r="E5699" t="s">
        <v>5745</v>
      </c>
      <c r="F5699" t="s">
        <v>51</v>
      </c>
      <c r="G5699" t="s">
        <v>5745</v>
      </c>
      <c r="H5699" t="s">
        <v>51</v>
      </c>
    </row>
    <row r="5700" spans="1:8" x14ac:dyDescent="0.35">
      <c r="A5700" t="s">
        <v>5746</v>
      </c>
      <c r="B5700" t="s">
        <v>51</v>
      </c>
      <c r="C5700" t="s">
        <v>5746</v>
      </c>
      <c r="D5700" t="s">
        <v>51</v>
      </c>
      <c r="E5700" t="s">
        <v>5746</v>
      </c>
      <c r="F5700" t="s">
        <v>51</v>
      </c>
      <c r="G5700" t="s">
        <v>5746</v>
      </c>
      <c r="H5700" t="s">
        <v>51</v>
      </c>
    </row>
    <row r="5701" spans="1:8" x14ac:dyDescent="0.35">
      <c r="A5701" t="s">
        <v>5747</v>
      </c>
      <c r="B5701" t="s">
        <v>44</v>
      </c>
      <c r="C5701" t="s">
        <v>5747</v>
      </c>
      <c r="D5701" t="s">
        <v>44</v>
      </c>
      <c r="E5701" t="s">
        <v>5747</v>
      </c>
      <c r="F5701" t="s">
        <v>44</v>
      </c>
      <c r="G5701" t="s">
        <v>5747</v>
      </c>
      <c r="H5701" t="s">
        <v>44</v>
      </c>
    </row>
    <row r="5702" spans="1:8" x14ac:dyDescent="0.35">
      <c r="A5702" t="s">
        <v>5748</v>
      </c>
      <c r="B5702" t="s">
        <v>51</v>
      </c>
      <c r="C5702" t="s">
        <v>5748</v>
      </c>
      <c r="D5702" t="s">
        <v>51</v>
      </c>
      <c r="E5702" t="s">
        <v>5748</v>
      </c>
      <c r="F5702" t="s">
        <v>51</v>
      </c>
      <c r="G5702" t="s">
        <v>5748</v>
      </c>
      <c r="H5702" t="s">
        <v>51</v>
      </c>
    </row>
    <row r="5703" spans="1:8" x14ac:dyDescent="0.35">
      <c r="A5703" t="s">
        <v>5749</v>
      </c>
      <c r="B5703" t="s">
        <v>51</v>
      </c>
      <c r="C5703" t="s">
        <v>5749</v>
      </c>
      <c r="D5703" t="s">
        <v>51</v>
      </c>
      <c r="E5703" t="s">
        <v>5749</v>
      </c>
      <c r="F5703" t="s">
        <v>51</v>
      </c>
      <c r="G5703" t="s">
        <v>5749</v>
      </c>
      <c r="H5703" t="s">
        <v>51</v>
      </c>
    </row>
    <row r="5704" spans="1:8" x14ac:dyDescent="0.35">
      <c r="A5704" t="s">
        <v>5750</v>
      </c>
      <c r="B5704" t="s">
        <v>51</v>
      </c>
      <c r="C5704" t="s">
        <v>5750</v>
      </c>
      <c r="D5704" t="s">
        <v>51</v>
      </c>
      <c r="E5704" t="s">
        <v>5750</v>
      </c>
      <c r="F5704" t="s">
        <v>51</v>
      </c>
      <c r="G5704" t="s">
        <v>5750</v>
      </c>
      <c r="H5704" t="s">
        <v>51</v>
      </c>
    </row>
    <row r="5705" spans="1:8" x14ac:dyDescent="0.35">
      <c r="A5705" t="s">
        <v>5751</v>
      </c>
      <c r="B5705" t="s">
        <v>51</v>
      </c>
      <c r="C5705" t="s">
        <v>5751</v>
      </c>
      <c r="D5705" t="s">
        <v>51</v>
      </c>
      <c r="E5705" t="s">
        <v>5751</v>
      </c>
      <c r="F5705" t="s">
        <v>51</v>
      </c>
      <c r="G5705" t="s">
        <v>5751</v>
      </c>
      <c r="H5705" t="s">
        <v>51</v>
      </c>
    </row>
    <row r="5706" spans="1:8" x14ac:dyDescent="0.35">
      <c r="A5706" t="s">
        <v>5752</v>
      </c>
      <c r="B5706" t="s">
        <v>47</v>
      </c>
      <c r="C5706" t="s">
        <v>5752</v>
      </c>
      <c r="D5706" t="s">
        <v>47</v>
      </c>
      <c r="E5706" t="s">
        <v>5752</v>
      </c>
      <c r="F5706" t="s">
        <v>47</v>
      </c>
      <c r="G5706" t="s">
        <v>5752</v>
      </c>
      <c r="H5706" t="s">
        <v>47</v>
      </c>
    </row>
    <row r="5707" spans="1:8" x14ac:dyDescent="0.35">
      <c r="A5707" t="s">
        <v>5753</v>
      </c>
      <c r="B5707" t="s">
        <v>51</v>
      </c>
      <c r="C5707" t="s">
        <v>5753</v>
      </c>
      <c r="D5707" t="s">
        <v>51</v>
      </c>
      <c r="E5707" t="s">
        <v>5753</v>
      </c>
      <c r="F5707" t="s">
        <v>51</v>
      </c>
      <c r="G5707" t="s">
        <v>5753</v>
      </c>
      <c r="H5707" t="s">
        <v>51</v>
      </c>
    </row>
    <row r="5708" spans="1:8" x14ac:dyDescent="0.35">
      <c r="A5708" t="s">
        <v>5754</v>
      </c>
      <c r="B5708" t="s">
        <v>51</v>
      </c>
      <c r="C5708" t="s">
        <v>5754</v>
      </c>
      <c r="D5708" t="s">
        <v>51</v>
      </c>
      <c r="E5708" t="s">
        <v>5754</v>
      </c>
      <c r="F5708" t="s">
        <v>51</v>
      </c>
      <c r="G5708" t="s">
        <v>5754</v>
      </c>
      <c r="H5708" t="s">
        <v>51</v>
      </c>
    </row>
    <row r="5709" spans="1:8" x14ac:dyDescent="0.35">
      <c r="A5709" t="s">
        <v>5755</v>
      </c>
      <c r="B5709" t="s">
        <v>44</v>
      </c>
      <c r="C5709" t="s">
        <v>5755</v>
      </c>
      <c r="D5709" t="s">
        <v>44</v>
      </c>
      <c r="E5709" t="s">
        <v>5755</v>
      </c>
      <c r="F5709" t="s">
        <v>44</v>
      </c>
      <c r="G5709" t="s">
        <v>5755</v>
      </c>
      <c r="H5709" t="s">
        <v>44</v>
      </c>
    </row>
    <row r="5710" spans="1:8" x14ac:dyDescent="0.35">
      <c r="A5710" t="s">
        <v>5756</v>
      </c>
      <c r="B5710" t="s">
        <v>51</v>
      </c>
      <c r="C5710" t="s">
        <v>5756</v>
      </c>
      <c r="D5710" t="s">
        <v>51</v>
      </c>
      <c r="E5710" t="s">
        <v>5756</v>
      </c>
      <c r="F5710" t="s">
        <v>51</v>
      </c>
      <c r="G5710" t="s">
        <v>5756</v>
      </c>
      <c r="H5710" t="s">
        <v>51</v>
      </c>
    </row>
    <row r="5711" spans="1:8" x14ac:dyDescent="0.35">
      <c r="A5711" t="s">
        <v>5757</v>
      </c>
      <c r="B5711" t="s">
        <v>51</v>
      </c>
      <c r="C5711" t="s">
        <v>5757</v>
      </c>
      <c r="D5711" t="s">
        <v>51</v>
      </c>
      <c r="E5711" t="s">
        <v>5757</v>
      </c>
      <c r="F5711" t="s">
        <v>51</v>
      </c>
      <c r="G5711" t="s">
        <v>5757</v>
      </c>
      <c r="H5711" t="s">
        <v>51</v>
      </c>
    </row>
    <row r="5712" spans="1:8" x14ac:dyDescent="0.35">
      <c r="A5712" t="s">
        <v>5758</v>
      </c>
      <c r="B5712" t="s">
        <v>44</v>
      </c>
      <c r="C5712" t="s">
        <v>5758</v>
      </c>
      <c r="D5712" t="s">
        <v>44</v>
      </c>
      <c r="E5712" t="s">
        <v>5758</v>
      </c>
      <c r="F5712" t="s">
        <v>44</v>
      </c>
      <c r="G5712" t="s">
        <v>5758</v>
      </c>
      <c r="H5712" t="s">
        <v>44</v>
      </c>
    </row>
    <row r="5713" spans="1:8" x14ac:dyDescent="0.35">
      <c r="A5713" t="s">
        <v>5759</v>
      </c>
      <c r="B5713" t="s">
        <v>44</v>
      </c>
      <c r="C5713" t="s">
        <v>5759</v>
      </c>
      <c r="D5713" t="s">
        <v>44</v>
      </c>
      <c r="E5713" t="s">
        <v>5759</v>
      </c>
      <c r="F5713" t="s">
        <v>44</v>
      </c>
      <c r="G5713" t="s">
        <v>5759</v>
      </c>
      <c r="H5713" t="s">
        <v>44</v>
      </c>
    </row>
    <row r="5714" spans="1:8" x14ac:dyDescent="0.35">
      <c r="A5714" t="s">
        <v>5760</v>
      </c>
      <c r="B5714" t="s">
        <v>44</v>
      </c>
      <c r="C5714" t="s">
        <v>5760</v>
      </c>
      <c r="D5714" t="s">
        <v>44</v>
      </c>
      <c r="E5714" t="s">
        <v>5760</v>
      </c>
      <c r="F5714" t="s">
        <v>44</v>
      </c>
      <c r="G5714" t="s">
        <v>5760</v>
      </c>
      <c r="H5714" t="s">
        <v>44</v>
      </c>
    </row>
    <row r="5715" spans="1:8" x14ac:dyDescent="0.35">
      <c r="A5715" t="s">
        <v>5761</v>
      </c>
      <c r="B5715" t="s">
        <v>51</v>
      </c>
      <c r="C5715" t="s">
        <v>5761</v>
      </c>
      <c r="D5715" t="s">
        <v>51</v>
      </c>
      <c r="E5715" t="s">
        <v>5761</v>
      </c>
      <c r="F5715" t="s">
        <v>51</v>
      </c>
      <c r="G5715" t="s">
        <v>5761</v>
      </c>
      <c r="H5715" t="s">
        <v>51</v>
      </c>
    </row>
    <row r="5716" spans="1:8" x14ac:dyDescent="0.35">
      <c r="A5716" t="s">
        <v>5762</v>
      </c>
      <c r="B5716" t="s">
        <v>44</v>
      </c>
      <c r="C5716" t="s">
        <v>5762</v>
      </c>
      <c r="D5716" t="s">
        <v>44</v>
      </c>
      <c r="E5716" t="s">
        <v>5762</v>
      </c>
      <c r="F5716" t="s">
        <v>44</v>
      </c>
      <c r="G5716" t="s">
        <v>5762</v>
      </c>
      <c r="H5716" t="s">
        <v>44</v>
      </c>
    </row>
    <row r="5717" spans="1:8" x14ac:dyDescent="0.35">
      <c r="A5717" t="s">
        <v>5763</v>
      </c>
      <c r="B5717" t="s">
        <v>51</v>
      </c>
      <c r="C5717" t="s">
        <v>5763</v>
      </c>
      <c r="D5717" t="s">
        <v>51</v>
      </c>
      <c r="E5717" t="s">
        <v>5763</v>
      </c>
      <c r="F5717" t="s">
        <v>51</v>
      </c>
      <c r="G5717" t="s">
        <v>5763</v>
      </c>
      <c r="H5717" t="s">
        <v>51</v>
      </c>
    </row>
    <row r="5718" spans="1:8" x14ac:dyDescent="0.35">
      <c r="A5718" t="s">
        <v>5764</v>
      </c>
      <c r="B5718" t="s">
        <v>44</v>
      </c>
      <c r="C5718" t="s">
        <v>5764</v>
      </c>
      <c r="D5718" t="s">
        <v>44</v>
      </c>
      <c r="E5718" t="s">
        <v>5764</v>
      </c>
      <c r="F5718" t="s">
        <v>44</v>
      </c>
      <c r="G5718" t="s">
        <v>5764</v>
      </c>
      <c r="H5718" t="s">
        <v>44</v>
      </c>
    </row>
    <row r="5719" spans="1:8" x14ac:dyDescent="0.35">
      <c r="A5719" t="s">
        <v>5765</v>
      </c>
      <c r="B5719" t="s">
        <v>44</v>
      </c>
      <c r="C5719" t="s">
        <v>5765</v>
      </c>
      <c r="D5719" t="s">
        <v>44</v>
      </c>
      <c r="E5719" t="s">
        <v>5765</v>
      </c>
      <c r="F5719" t="s">
        <v>44</v>
      </c>
      <c r="G5719" t="s">
        <v>5765</v>
      </c>
      <c r="H5719" t="s">
        <v>44</v>
      </c>
    </row>
    <row r="5720" spans="1:8" x14ac:dyDescent="0.35">
      <c r="A5720" t="s">
        <v>5766</v>
      </c>
      <c r="B5720" t="s">
        <v>44</v>
      </c>
      <c r="C5720" t="s">
        <v>5766</v>
      </c>
      <c r="D5720" t="s">
        <v>44</v>
      </c>
      <c r="E5720" t="s">
        <v>5766</v>
      </c>
      <c r="F5720" t="s">
        <v>44</v>
      </c>
      <c r="G5720" t="s">
        <v>5766</v>
      </c>
      <c r="H5720" t="s">
        <v>44</v>
      </c>
    </row>
    <row r="5721" spans="1:8" x14ac:dyDescent="0.35">
      <c r="A5721" t="s">
        <v>5767</v>
      </c>
      <c r="B5721" t="s">
        <v>44</v>
      </c>
      <c r="C5721" t="s">
        <v>5767</v>
      </c>
      <c r="D5721" t="s">
        <v>44</v>
      </c>
      <c r="E5721" t="s">
        <v>5767</v>
      </c>
      <c r="F5721" t="s">
        <v>44</v>
      </c>
      <c r="G5721" t="s">
        <v>5767</v>
      </c>
      <c r="H5721" t="s">
        <v>44</v>
      </c>
    </row>
    <row r="5722" spans="1:8" x14ac:dyDescent="0.35">
      <c r="A5722" t="s">
        <v>5768</v>
      </c>
      <c r="B5722" t="s">
        <v>51</v>
      </c>
      <c r="C5722" t="s">
        <v>5768</v>
      </c>
      <c r="D5722" t="s">
        <v>51</v>
      </c>
      <c r="E5722" t="s">
        <v>5768</v>
      </c>
      <c r="F5722" t="s">
        <v>51</v>
      </c>
      <c r="G5722" t="s">
        <v>5768</v>
      </c>
      <c r="H5722" t="s">
        <v>51</v>
      </c>
    </row>
    <row r="5723" spans="1:8" x14ac:dyDescent="0.35">
      <c r="A5723" t="s">
        <v>5769</v>
      </c>
      <c r="B5723" t="s">
        <v>47</v>
      </c>
      <c r="C5723" t="s">
        <v>5769</v>
      </c>
      <c r="D5723" t="s">
        <v>47</v>
      </c>
      <c r="E5723" t="s">
        <v>5769</v>
      </c>
      <c r="F5723" t="s">
        <v>47</v>
      </c>
      <c r="G5723" t="s">
        <v>5769</v>
      </c>
      <c r="H5723" t="s">
        <v>47</v>
      </c>
    </row>
    <row r="5724" spans="1:8" x14ac:dyDescent="0.35">
      <c r="A5724" t="s">
        <v>5770</v>
      </c>
      <c r="B5724" t="s">
        <v>51</v>
      </c>
      <c r="C5724" t="s">
        <v>5770</v>
      </c>
      <c r="D5724" t="s">
        <v>51</v>
      </c>
      <c r="E5724" t="s">
        <v>5770</v>
      </c>
      <c r="F5724" t="s">
        <v>51</v>
      </c>
      <c r="G5724" t="s">
        <v>5770</v>
      </c>
      <c r="H5724" t="s">
        <v>51</v>
      </c>
    </row>
    <row r="5725" spans="1:8" x14ac:dyDescent="0.35">
      <c r="A5725" t="s">
        <v>5771</v>
      </c>
      <c r="B5725" t="s">
        <v>51</v>
      </c>
      <c r="C5725" t="s">
        <v>5771</v>
      </c>
      <c r="D5725" t="s">
        <v>51</v>
      </c>
      <c r="E5725" t="s">
        <v>5771</v>
      </c>
      <c r="F5725" t="s">
        <v>51</v>
      </c>
      <c r="G5725" t="s">
        <v>5771</v>
      </c>
      <c r="H5725" t="s">
        <v>51</v>
      </c>
    </row>
    <row r="5726" spans="1:8" x14ac:dyDescent="0.35">
      <c r="A5726" t="s">
        <v>5772</v>
      </c>
      <c r="B5726" t="s">
        <v>44</v>
      </c>
      <c r="C5726" t="s">
        <v>5772</v>
      </c>
      <c r="D5726" t="s">
        <v>44</v>
      </c>
      <c r="E5726" t="s">
        <v>5772</v>
      </c>
      <c r="F5726" t="s">
        <v>44</v>
      </c>
      <c r="G5726" t="s">
        <v>5772</v>
      </c>
      <c r="H5726" t="s">
        <v>44</v>
      </c>
    </row>
    <row r="5727" spans="1:8" x14ac:dyDescent="0.35">
      <c r="A5727" t="s">
        <v>5773</v>
      </c>
      <c r="B5727" t="s">
        <v>44</v>
      </c>
      <c r="C5727" t="s">
        <v>5773</v>
      </c>
      <c r="D5727" t="s">
        <v>44</v>
      </c>
      <c r="E5727" t="s">
        <v>5773</v>
      </c>
      <c r="F5727" t="s">
        <v>44</v>
      </c>
      <c r="G5727" t="s">
        <v>5773</v>
      </c>
      <c r="H5727" t="s">
        <v>44</v>
      </c>
    </row>
    <row r="5728" spans="1:8" x14ac:dyDescent="0.35">
      <c r="A5728" t="s">
        <v>5774</v>
      </c>
      <c r="B5728" t="s">
        <v>51</v>
      </c>
      <c r="C5728" t="s">
        <v>5774</v>
      </c>
      <c r="D5728" t="s">
        <v>51</v>
      </c>
      <c r="E5728" t="s">
        <v>5774</v>
      </c>
      <c r="F5728" t="s">
        <v>51</v>
      </c>
      <c r="G5728" t="s">
        <v>5774</v>
      </c>
      <c r="H5728" t="s">
        <v>51</v>
      </c>
    </row>
    <row r="5729" spans="1:8" x14ac:dyDescent="0.35">
      <c r="A5729" t="s">
        <v>5775</v>
      </c>
      <c r="B5729" t="s">
        <v>51</v>
      </c>
      <c r="C5729" t="s">
        <v>5775</v>
      </c>
      <c r="D5729" t="s">
        <v>51</v>
      </c>
      <c r="E5729" t="s">
        <v>5775</v>
      </c>
      <c r="F5729" t="s">
        <v>51</v>
      </c>
      <c r="G5729" t="s">
        <v>5775</v>
      </c>
      <c r="H5729" t="s">
        <v>51</v>
      </c>
    </row>
    <row r="5730" spans="1:8" x14ac:dyDescent="0.35">
      <c r="A5730" t="s">
        <v>5776</v>
      </c>
      <c r="B5730" t="s">
        <v>51</v>
      </c>
      <c r="C5730" t="s">
        <v>5776</v>
      </c>
      <c r="D5730" t="s">
        <v>51</v>
      </c>
      <c r="E5730" t="s">
        <v>5776</v>
      </c>
      <c r="F5730" t="s">
        <v>51</v>
      </c>
      <c r="G5730" t="s">
        <v>5776</v>
      </c>
      <c r="H5730" t="s">
        <v>51</v>
      </c>
    </row>
    <row r="5731" spans="1:8" x14ac:dyDescent="0.35">
      <c r="A5731" t="s">
        <v>5777</v>
      </c>
      <c r="B5731" t="s">
        <v>53</v>
      </c>
      <c r="C5731" t="s">
        <v>5777</v>
      </c>
      <c r="D5731" t="s">
        <v>53</v>
      </c>
      <c r="E5731" t="s">
        <v>5777</v>
      </c>
      <c r="F5731" t="s">
        <v>53</v>
      </c>
      <c r="G5731" t="s">
        <v>5777</v>
      </c>
      <c r="H5731" t="s">
        <v>53</v>
      </c>
    </row>
    <row r="5732" spans="1:8" x14ac:dyDescent="0.35">
      <c r="A5732" t="s">
        <v>5778</v>
      </c>
      <c r="B5732" t="s">
        <v>44</v>
      </c>
      <c r="C5732" t="s">
        <v>5778</v>
      </c>
      <c r="D5732" t="s">
        <v>44</v>
      </c>
      <c r="E5732" t="s">
        <v>5778</v>
      </c>
      <c r="F5732" t="s">
        <v>44</v>
      </c>
      <c r="G5732" t="s">
        <v>5778</v>
      </c>
      <c r="H5732" t="s">
        <v>44</v>
      </c>
    </row>
    <row r="5733" spans="1:8" x14ac:dyDescent="0.35">
      <c r="A5733" t="s">
        <v>5779</v>
      </c>
      <c r="B5733" t="s">
        <v>51</v>
      </c>
      <c r="C5733" t="s">
        <v>5779</v>
      </c>
      <c r="D5733" t="s">
        <v>51</v>
      </c>
      <c r="E5733" t="s">
        <v>5779</v>
      </c>
      <c r="F5733" t="s">
        <v>51</v>
      </c>
      <c r="G5733" t="s">
        <v>5779</v>
      </c>
      <c r="H5733" t="s">
        <v>51</v>
      </c>
    </row>
    <row r="5734" spans="1:8" x14ac:dyDescent="0.35">
      <c r="A5734" t="s">
        <v>5780</v>
      </c>
      <c r="B5734" t="s">
        <v>51</v>
      </c>
      <c r="C5734" t="s">
        <v>5780</v>
      </c>
      <c r="D5734" t="s">
        <v>51</v>
      </c>
      <c r="E5734" t="s">
        <v>5780</v>
      </c>
      <c r="F5734" t="s">
        <v>51</v>
      </c>
      <c r="G5734" t="s">
        <v>5780</v>
      </c>
      <c r="H5734" t="s">
        <v>51</v>
      </c>
    </row>
    <row r="5735" spans="1:8" x14ac:dyDescent="0.35">
      <c r="A5735" t="s">
        <v>5781</v>
      </c>
      <c r="B5735" t="s">
        <v>44</v>
      </c>
      <c r="C5735" t="s">
        <v>5781</v>
      </c>
      <c r="D5735" t="s">
        <v>44</v>
      </c>
      <c r="E5735" t="s">
        <v>5781</v>
      </c>
      <c r="F5735" t="s">
        <v>44</v>
      </c>
      <c r="G5735" t="s">
        <v>5781</v>
      </c>
      <c r="H5735" t="s">
        <v>44</v>
      </c>
    </row>
    <row r="5736" spans="1:8" x14ac:dyDescent="0.35">
      <c r="A5736" t="s">
        <v>5782</v>
      </c>
      <c r="B5736" t="s">
        <v>44</v>
      </c>
      <c r="C5736" t="s">
        <v>5782</v>
      </c>
      <c r="D5736" t="s">
        <v>44</v>
      </c>
      <c r="E5736" t="s">
        <v>5782</v>
      </c>
      <c r="F5736" t="s">
        <v>44</v>
      </c>
      <c r="G5736" t="s">
        <v>5782</v>
      </c>
      <c r="H5736" t="s">
        <v>44</v>
      </c>
    </row>
    <row r="5737" spans="1:8" x14ac:dyDescent="0.35">
      <c r="A5737" t="s">
        <v>5783</v>
      </c>
      <c r="B5737" t="s">
        <v>51</v>
      </c>
      <c r="C5737" t="s">
        <v>5783</v>
      </c>
      <c r="D5737" t="s">
        <v>51</v>
      </c>
      <c r="E5737" t="s">
        <v>5783</v>
      </c>
      <c r="F5737" t="s">
        <v>51</v>
      </c>
      <c r="G5737" t="s">
        <v>5783</v>
      </c>
      <c r="H5737" t="s">
        <v>51</v>
      </c>
    </row>
    <row r="5738" spans="1:8" x14ac:dyDescent="0.35">
      <c r="A5738" t="s">
        <v>5784</v>
      </c>
      <c r="B5738" t="s">
        <v>44</v>
      </c>
      <c r="C5738" t="s">
        <v>5784</v>
      </c>
      <c r="D5738" t="s">
        <v>44</v>
      </c>
      <c r="E5738" t="s">
        <v>5784</v>
      </c>
      <c r="F5738" t="s">
        <v>44</v>
      </c>
      <c r="G5738" t="s">
        <v>5784</v>
      </c>
      <c r="H5738" t="s">
        <v>44</v>
      </c>
    </row>
    <row r="5739" spans="1:8" x14ac:dyDescent="0.35">
      <c r="A5739" t="s">
        <v>5785</v>
      </c>
      <c r="B5739" t="s">
        <v>47</v>
      </c>
      <c r="C5739" t="s">
        <v>5785</v>
      </c>
      <c r="D5739" t="s">
        <v>47</v>
      </c>
      <c r="E5739" t="s">
        <v>5785</v>
      </c>
      <c r="F5739" t="s">
        <v>47</v>
      </c>
      <c r="G5739" t="s">
        <v>5785</v>
      </c>
      <c r="H5739" t="s">
        <v>47</v>
      </c>
    </row>
    <row r="5740" spans="1:8" x14ac:dyDescent="0.35">
      <c r="A5740" t="s">
        <v>5786</v>
      </c>
      <c r="B5740" t="s">
        <v>51</v>
      </c>
      <c r="C5740" t="s">
        <v>5786</v>
      </c>
      <c r="D5740" t="s">
        <v>51</v>
      </c>
      <c r="E5740" t="s">
        <v>5786</v>
      </c>
      <c r="F5740" t="s">
        <v>51</v>
      </c>
      <c r="G5740" t="s">
        <v>5786</v>
      </c>
      <c r="H5740" t="s">
        <v>51</v>
      </c>
    </row>
    <row r="5741" spans="1:8" x14ac:dyDescent="0.35">
      <c r="A5741" t="s">
        <v>5787</v>
      </c>
      <c r="B5741" t="s">
        <v>51</v>
      </c>
      <c r="C5741" t="s">
        <v>5787</v>
      </c>
      <c r="D5741" t="s">
        <v>51</v>
      </c>
      <c r="E5741" t="s">
        <v>5787</v>
      </c>
      <c r="F5741" t="s">
        <v>51</v>
      </c>
      <c r="G5741" t="s">
        <v>5787</v>
      </c>
      <c r="H5741" t="s">
        <v>51</v>
      </c>
    </row>
    <row r="5742" spans="1:8" x14ac:dyDescent="0.35">
      <c r="A5742" t="s">
        <v>5788</v>
      </c>
      <c r="B5742" t="s">
        <v>51</v>
      </c>
      <c r="C5742" t="s">
        <v>5788</v>
      </c>
      <c r="D5742" t="s">
        <v>51</v>
      </c>
      <c r="E5742" t="s">
        <v>5788</v>
      </c>
      <c r="F5742" t="s">
        <v>51</v>
      </c>
      <c r="G5742" t="s">
        <v>5788</v>
      </c>
      <c r="H5742" t="s">
        <v>51</v>
      </c>
    </row>
    <row r="5743" spans="1:8" x14ac:dyDescent="0.35">
      <c r="A5743" t="s">
        <v>5789</v>
      </c>
      <c r="B5743" t="s">
        <v>51</v>
      </c>
      <c r="C5743" t="s">
        <v>5789</v>
      </c>
      <c r="D5743" t="s">
        <v>51</v>
      </c>
      <c r="E5743" t="s">
        <v>5789</v>
      </c>
      <c r="F5743" t="s">
        <v>51</v>
      </c>
      <c r="G5743" t="s">
        <v>5789</v>
      </c>
      <c r="H5743" t="s">
        <v>51</v>
      </c>
    </row>
    <row r="5744" spans="1:8" x14ac:dyDescent="0.35">
      <c r="A5744" t="s">
        <v>5790</v>
      </c>
      <c r="B5744" t="s">
        <v>51</v>
      </c>
      <c r="C5744" t="s">
        <v>5790</v>
      </c>
      <c r="D5744" t="s">
        <v>51</v>
      </c>
      <c r="E5744" t="s">
        <v>5790</v>
      </c>
      <c r="F5744" t="s">
        <v>51</v>
      </c>
      <c r="G5744" t="s">
        <v>5790</v>
      </c>
      <c r="H5744" t="s">
        <v>51</v>
      </c>
    </row>
    <row r="5745" spans="1:8" x14ac:dyDescent="0.35">
      <c r="A5745" t="s">
        <v>5791</v>
      </c>
      <c r="B5745" t="s">
        <v>44</v>
      </c>
      <c r="C5745" t="s">
        <v>5791</v>
      </c>
      <c r="D5745" t="s">
        <v>44</v>
      </c>
      <c r="E5745" t="s">
        <v>5791</v>
      </c>
      <c r="F5745" t="s">
        <v>44</v>
      </c>
      <c r="G5745" t="s">
        <v>5791</v>
      </c>
      <c r="H5745" t="s">
        <v>44</v>
      </c>
    </row>
    <row r="5746" spans="1:8" x14ac:dyDescent="0.35">
      <c r="A5746" t="s">
        <v>5792</v>
      </c>
      <c r="B5746" t="s">
        <v>44</v>
      </c>
      <c r="C5746" t="s">
        <v>5792</v>
      </c>
      <c r="D5746" t="s">
        <v>44</v>
      </c>
      <c r="E5746" t="s">
        <v>5792</v>
      </c>
      <c r="F5746" t="s">
        <v>44</v>
      </c>
      <c r="G5746" t="s">
        <v>5792</v>
      </c>
      <c r="H5746" t="s">
        <v>44</v>
      </c>
    </row>
    <row r="5747" spans="1:8" x14ac:dyDescent="0.35">
      <c r="A5747" t="s">
        <v>5793</v>
      </c>
      <c r="B5747" t="s">
        <v>51</v>
      </c>
      <c r="C5747" t="s">
        <v>5793</v>
      </c>
      <c r="D5747" t="s">
        <v>51</v>
      </c>
      <c r="E5747" t="s">
        <v>5793</v>
      </c>
      <c r="F5747" t="s">
        <v>51</v>
      </c>
      <c r="G5747" t="s">
        <v>5793</v>
      </c>
      <c r="H5747" t="s">
        <v>51</v>
      </c>
    </row>
    <row r="5748" spans="1:8" x14ac:dyDescent="0.35">
      <c r="A5748" t="s">
        <v>5794</v>
      </c>
      <c r="B5748" t="s">
        <v>51</v>
      </c>
      <c r="C5748" t="s">
        <v>5794</v>
      </c>
      <c r="D5748" t="s">
        <v>51</v>
      </c>
      <c r="E5748" t="s">
        <v>5794</v>
      </c>
      <c r="F5748" t="s">
        <v>51</v>
      </c>
      <c r="G5748" t="s">
        <v>5794</v>
      </c>
      <c r="H5748" t="s">
        <v>51</v>
      </c>
    </row>
    <row r="5749" spans="1:8" x14ac:dyDescent="0.35">
      <c r="A5749" t="s">
        <v>5795</v>
      </c>
      <c r="B5749" t="s">
        <v>44</v>
      </c>
      <c r="C5749" t="s">
        <v>5795</v>
      </c>
      <c r="D5749" t="s">
        <v>44</v>
      </c>
      <c r="E5749" t="s">
        <v>5795</v>
      </c>
      <c r="F5749" t="s">
        <v>44</v>
      </c>
      <c r="G5749" t="s">
        <v>5795</v>
      </c>
      <c r="H5749" t="s">
        <v>44</v>
      </c>
    </row>
    <row r="5750" spans="1:8" x14ac:dyDescent="0.35">
      <c r="A5750" t="s">
        <v>5796</v>
      </c>
      <c r="B5750" t="s">
        <v>51</v>
      </c>
      <c r="C5750" t="s">
        <v>5796</v>
      </c>
      <c r="D5750" t="s">
        <v>51</v>
      </c>
      <c r="E5750" t="s">
        <v>5796</v>
      </c>
      <c r="F5750" t="s">
        <v>51</v>
      </c>
      <c r="G5750" t="s">
        <v>5796</v>
      </c>
      <c r="H5750" t="s">
        <v>51</v>
      </c>
    </row>
    <row r="5751" spans="1:8" x14ac:dyDescent="0.35">
      <c r="A5751" t="s">
        <v>5797</v>
      </c>
      <c r="B5751" t="s">
        <v>44</v>
      </c>
      <c r="C5751" t="s">
        <v>5797</v>
      </c>
      <c r="D5751" t="s">
        <v>44</v>
      </c>
      <c r="E5751" t="s">
        <v>5797</v>
      </c>
      <c r="F5751" t="s">
        <v>44</v>
      </c>
      <c r="G5751" t="s">
        <v>5797</v>
      </c>
      <c r="H5751" t="s">
        <v>44</v>
      </c>
    </row>
    <row r="5752" spans="1:8" x14ac:dyDescent="0.35">
      <c r="A5752" t="s">
        <v>5798</v>
      </c>
      <c r="B5752" t="s">
        <v>51</v>
      </c>
      <c r="C5752" t="s">
        <v>5798</v>
      </c>
      <c r="D5752" t="s">
        <v>51</v>
      </c>
      <c r="E5752" t="s">
        <v>5798</v>
      </c>
      <c r="F5752" t="s">
        <v>51</v>
      </c>
      <c r="G5752" t="s">
        <v>5798</v>
      </c>
      <c r="H5752" t="s">
        <v>51</v>
      </c>
    </row>
    <row r="5753" spans="1:8" x14ac:dyDescent="0.35">
      <c r="A5753" t="s">
        <v>5799</v>
      </c>
      <c r="B5753" t="s">
        <v>51</v>
      </c>
      <c r="C5753" t="s">
        <v>5799</v>
      </c>
      <c r="D5753" t="s">
        <v>51</v>
      </c>
      <c r="E5753" t="s">
        <v>5799</v>
      </c>
      <c r="F5753" t="s">
        <v>51</v>
      </c>
      <c r="G5753" t="s">
        <v>5799</v>
      </c>
      <c r="H5753" t="s">
        <v>51</v>
      </c>
    </row>
    <row r="5754" spans="1:8" x14ac:dyDescent="0.35">
      <c r="A5754" t="s">
        <v>5800</v>
      </c>
      <c r="B5754" t="s">
        <v>51</v>
      </c>
      <c r="C5754" t="s">
        <v>5800</v>
      </c>
      <c r="D5754" t="s">
        <v>51</v>
      </c>
      <c r="E5754" t="s">
        <v>5800</v>
      </c>
      <c r="F5754" t="s">
        <v>51</v>
      </c>
      <c r="G5754" t="s">
        <v>5800</v>
      </c>
      <c r="H5754" t="s">
        <v>51</v>
      </c>
    </row>
    <row r="5755" spans="1:8" x14ac:dyDescent="0.35">
      <c r="A5755" t="s">
        <v>5801</v>
      </c>
      <c r="B5755" t="s">
        <v>51</v>
      </c>
      <c r="C5755" t="s">
        <v>5801</v>
      </c>
      <c r="D5755" t="s">
        <v>51</v>
      </c>
      <c r="E5755" t="s">
        <v>5801</v>
      </c>
      <c r="F5755" t="s">
        <v>51</v>
      </c>
      <c r="G5755" t="s">
        <v>5801</v>
      </c>
      <c r="H5755" t="s">
        <v>51</v>
      </c>
    </row>
    <row r="5756" spans="1:8" x14ac:dyDescent="0.35">
      <c r="A5756" t="s">
        <v>5802</v>
      </c>
      <c r="B5756" t="s">
        <v>51</v>
      </c>
      <c r="C5756" t="s">
        <v>5802</v>
      </c>
      <c r="D5756" t="s">
        <v>51</v>
      </c>
      <c r="E5756" t="s">
        <v>5802</v>
      </c>
      <c r="F5756" t="s">
        <v>51</v>
      </c>
      <c r="G5756" t="s">
        <v>5802</v>
      </c>
      <c r="H5756" t="s">
        <v>51</v>
      </c>
    </row>
    <row r="5757" spans="1:8" x14ac:dyDescent="0.35">
      <c r="A5757" t="s">
        <v>5803</v>
      </c>
      <c r="B5757" t="s">
        <v>44</v>
      </c>
      <c r="C5757" t="s">
        <v>5803</v>
      </c>
      <c r="D5757" t="s">
        <v>44</v>
      </c>
      <c r="E5757" t="s">
        <v>5803</v>
      </c>
      <c r="F5757" t="s">
        <v>44</v>
      </c>
      <c r="G5757" t="s">
        <v>5803</v>
      </c>
      <c r="H5757" t="s">
        <v>44</v>
      </c>
    </row>
    <row r="5758" spans="1:8" x14ac:dyDescent="0.35">
      <c r="A5758" t="s">
        <v>5804</v>
      </c>
      <c r="B5758" t="s">
        <v>51</v>
      </c>
      <c r="C5758" t="s">
        <v>5804</v>
      </c>
      <c r="D5758" t="s">
        <v>51</v>
      </c>
      <c r="E5758" t="s">
        <v>5804</v>
      </c>
      <c r="F5758" t="s">
        <v>51</v>
      </c>
      <c r="G5758" t="s">
        <v>5804</v>
      </c>
      <c r="H5758" t="s">
        <v>51</v>
      </c>
    </row>
    <row r="5759" spans="1:8" x14ac:dyDescent="0.35">
      <c r="A5759" t="s">
        <v>5805</v>
      </c>
      <c r="B5759" t="s">
        <v>51</v>
      </c>
      <c r="C5759" t="s">
        <v>5805</v>
      </c>
      <c r="D5759" t="s">
        <v>51</v>
      </c>
      <c r="E5759" t="s">
        <v>5805</v>
      </c>
      <c r="F5759" t="s">
        <v>51</v>
      </c>
      <c r="G5759" t="s">
        <v>5805</v>
      </c>
      <c r="H5759" t="s">
        <v>51</v>
      </c>
    </row>
    <row r="5760" spans="1:8" x14ac:dyDescent="0.35">
      <c r="A5760" t="s">
        <v>5806</v>
      </c>
      <c r="B5760" t="s">
        <v>44</v>
      </c>
      <c r="C5760" t="s">
        <v>5806</v>
      </c>
      <c r="D5760" t="s">
        <v>44</v>
      </c>
      <c r="E5760" t="s">
        <v>5806</v>
      </c>
      <c r="F5760" t="s">
        <v>44</v>
      </c>
      <c r="G5760" t="s">
        <v>5806</v>
      </c>
      <c r="H5760" t="s">
        <v>44</v>
      </c>
    </row>
    <row r="5761" spans="1:8" x14ac:dyDescent="0.35">
      <c r="A5761" t="s">
        <v>5807</v>
      </c>
      <c r="B5761" t="s">
        <v>44</v>
      </c>
      <c r="C5761" t="s">
        <v>5807</v>
      </c>
      <c r="D5761" t="s">
        <v>44</v>
      </c>
      <c r="E5761" t="s">
        <v>5807</v>
      </c>
      <c r="F5761" t="s">
        <v>44</v>
      </c>
      <c r="G5761" t="s">
        <v>5807</v>
      </c>
      <c r="H5761" t="s">
        <v>44</v>
      </c>
    </row>
    <row r="5762" spans="1:8" x14ac:dyDescent="0.35">
      <c r="A5762" t="s">
        <v>5808</v>
      </c>
      <c r="B5762" t="s">
        <v>44</v>
      </c>
      <c r="C5762" t="s">
        <v>5808</v>
      </c>
      <c r="D5762" t="s">
        <v>44</v>
      </c>
      <c r="E5762" t="s">
        <v>5808</v>
      </c>
      <c r="F5762" t="s">
        <v>44</v>
      </c>
      <c r="G5762" t="s">
        <v>5808</v>
      </c>
      <c r="H5762" t="s">
        <v>44</v>
      </c>
    </row>
    <row r="5763" spans="1:8" x14ac:dyDescent="0.35">
      <c r="A5763" t="s">
        <v>5809</v>
      </c>
      <c r="B5763" t="s">
        <v>51</v>
      </c>
      <c r="C5763" t="s">
        <v>5809</v>
      </c>
      <c r="D5763" t="s">
        <v>51</v>
      </c>
      <c r="E5763" t="s">
        <v>5809</v>
      </c>
      <c r="F5763" t="s">
        <v>51</v>
      </c>
      <c r="G5763" t="s">
        <v>5809</v>
      </c>
      <c r="H5763" t="s">
        <v>51</v>
      </c>
    </row>
    <row r="5764" spans="1:8" x14ac:dyDescent="0.35">
      <c r="A5764" t="s">
        <v>5810</v>
      </c>
      <c r="B5764" t="s">
        <v>51</v>
      </c>
      <c r="C5764" t="s">
        <v>5810</v>
      </c>
      <c r="D5764" t="s">
        <v>51</v>
      </c>
      <c r="E5764" t="s">
        <v>5810</v>
      </c>
      <c r="F5764" t="s">
        <v>51</v>
      </c>
      <c r="G5764" t="s">
        <v>5810</v>
      </c>
      <c r="H5764" t="s">
        <v>51</v>
      </c>
    </row>
    <row r="5765" spans="1:8" x14ac:dyDescent="0.35">
      <c r="A5765" t="s">
        <v>5811</v>
      </c>
      <c r="B5765" t="s">
        <v>47</v>
      </c>
      <c r="C5765" t="s">
        <v>5811</v>
      </c>
      <c r="D5765" t="s">
        <v>47</v>
      </c>
      <c r="E5765" t="s">
        <v>5811</v>
      </c>
      <c r="F5765" t="s">
        <v>47</v>
      </c>
      <c r="G5765" t="s">
        <v>5811</v>
      </c>
      <c r="H5765" t="s">
        <v>47</v>
      </c>
    </row>
    <row r="5766" spans="1:8" x14ac:dyDescent="0.35">
      <c r="A5766" t="s">
        <v>5812</v>
      </c>
      <c r="B5766" t="s">
        <v>57</v>
      </c>
      <c r="C5766" t="s">
        <v>5812</v>
      </c>
      <c r="D5766" t="s">
        <v>57</v>
      </c>
      <c r="E5766" t="s">
        <v>5812</v>
      </c>
      <c r="F5766" t="s">
        <v>57</v>
      </c>
      <c r="G5766" t="s">
        <v>5812</v>
      </c>
      <c r="H5766" t="s">
        <v>57</v>
      </c>
    </row>
    <row r="5767" spans="1:8" x14ac:dyDescent="0.35">
      <c r="A5767" t="s">
        <v>5813</v>
      </c>
      <c r="B5767" t="s">
        <v>51</v>
      </c>
      <c r="C5767" t="s">
        <v>5813</v>
      </c>
      <c r="D5767" t="s">
        <v>51</v>
      </c>
      <c r="E5767" t="s">
        <v>5813</v>
      </c>
      <c r="F5767" t="s">
        <v>51</v>
      </c>
      <c r="G5767" t="s">
        <v>5813</v>
      </c>
      <c r="H5767" t="s">
        <v>51</v>
      </c>
    </row>
    <row r="5768" spans="1:8" x14ac:dyDescent="0.35">
      <c r="A5768" t="s">
        <v>5814</v>
      </c>
      <c r="B5768" t="s">
        <v>47</v>
      </c>
      <c r="C5768" t="s">
        <v>5814</v>
      </c>
      <c r="D5768" t="s">
        <v>47</v>
      </c>
      <c r="E5768" t="s">
        <v>5814</v>
      </c>
      <c r="F5768" t="s">
        <v>47</v>
      </c>
      <c r="G5768" t="s">
        <v>5814</v>
      </c>
      <c r="H5768" t="s">
        <v>47</v>
      </c>
    </row>
    <row r="5769" spans="1:8" x14ac:dyDescent="0.35">
      <c r="A5769" t="s">
        <v>5815</v>
      </c>
      <c r="B5769" t="s">
        <v>51</v>
      </c>
      <c r="C5769" t="s">
        <v>5815</v>
      </c>
      <c r="D5769" t="s">
        <v>51</v>
      </c>
      <c r="E5769" t="s">
        <v>5815</v>
      </c>
      <c r="F5769" t="s">
        <v>51</v>
      </c>
      <c r="G5769" t="s">
        <v>5815</v>
      </c>
      <c r="H5769" t="s">
        <v>51</v>
      </c>
    </row>
    <row r="5770" spans="1:8" x14ac:dyDescent="0.35">
      <c r="A5770" t="s">
        <v>5816</v>
      </c>
      <c r="B5770" t="s">
        <v>51</v>
      </c>
      <c r="C5770" t="s">
        <v>5816</v>
      </c>
      <c r="D5770" t="s">
        <v>51</v>
      </c>
      <c r="E5770" t="s">
        <v>5816</v>
      </c>
      <c r="F5770" t="s">
        <v>51</v>
      </c>
      <c r="G5770" t="s">
        <v>5816</v>
      </c>
      <c r="H5770" t="s">
        <v>51</v>
      </c>
    </row>
    <row r="5771" spans="1:8" x14ac:dyDescent="0.35">
      <c r="A5771" t="s">
        <v>5817</v>
      </c>
      <c r="B5771" t="s">
        <v>44</v>
      </c>
      <c r="C5771" t="s">
        <v>5817</v>
      </c>
      <c r="D5771" t="s">
        <v>44</v>
      </c>
      <c r="E5771" t="s">
        <v>5817</v>
      </c>
      <c r="F5771" t="s">
        <v>44</v>
      </c>
      <c r="G5771" t="s">
        <v>5817</v>
      </c>
      <c r="H5771" t="s">
        <v>44</v>
      </c>
    </row>
    <row r="5772" spans="1:8" x14ac:dyDescent="0.35">
      <c r="A5772" t="s">
        <v>5818</v>
      </c>
      <c r="B5772" t="s">
        <v>51</v>
      </c>
      <c r="C5772" t="s">
        <v>5818</v>
      </c>
      <c r="D5772" t="s">
        <v>51</v>
      </c>
      <c r="E5772" t="s">
        <v>5818</v>
      </c>
      <c r="F5772" t="s">
        <v>51</v>
      </c>
      <c r="G5772" t="s">
        <v>5818</v>
      </c>
      <c r="H5772" t="s">
        <v>51</v>
      </c>
    </row>
    <row r="5773" spans="1:8" x14ac:dyDescent="0.35">
      <c r="A5773" t="s">
        <v>5819</v>
      </c>
      <c r="B5773" t="s">
        <v>51</v>
      </c>
      <c r="C5773" t="s">
        <v>5819</v>
      </c>
      <c r="D5773" t="s">
        <v>51</v>
      </c>
      <c r="E5773" t="s">
        <v>5819</v>
      </c>
      <c r="F5773" t="s">
        <v>51</v>
      </c>
      <c r="G5773" t="s">
        <v>5819</v>
      </c>
      <c r="H5773" t="s">
        <v>51</v>
      </c>
    </row>
    <row r="5774" spans="1:8" x14ac:dyDescent="0.35">
      <c r="A5774" t="s">
        <v>5820</v>
      </c>
      <c r="B5774" t="s">
        <v>44</v>
      </c>
      <c r="C5774" t="s">
        <v>5820</v>
      </c>
      <c r="D5774" t="s">
        <v>44</v>
      </c>
      <c r="E5774" t="s">
        <v>5820</v>
      </c>
      <c r="F5774" t="s">
        <v>44</v>
      </c>
      <c r="G5774" t="s">
        <v>5820</v>
      </c>
      <c r="H5774" t="s">
        <v>44</v>
      </c>
    </row>
    <row r="5775" spans="1:8" x14ac:dyDescent="0.35">
      <c r="A5775" t="s">
        <v>5821</v>
      </c>
      <c r="B5775" t="s">
        <v>51</v>
      </c>
      <c r="C5775" t="s">
        <v>5821</v>
      </c>
      <c r="D5775" t="s">
        <v>51</v>
      </c>
      <c r="E5775" t="s">
        <v>5821</v>
      </c>
      <c r="F5775" t="s">
        <v>51</v>
      </c>
      <c r="G5775" t="s">
        <v>5821</v>
      </c>
      <c r="H5775" t="s">
        <v>51</v>
      </c>
    </row>
    <row r="5776" spans="1:8" x14ac:dyDescent="0.35">
      <c r="A5776" t="s">
        <v>5822</v>
      </c>
      <c r="B5776" t="s">
        <v>51</v>
      </c>
      <c r="C5776" t="s">
        <v>5822</v>
      </c>
      <c r="D5776" t="s">
        <v>51</v>
      </c>
      <c r="E5776" t="s">
        <v>5822</v>
      </c>
      <c r="F5776" t="s">
        <v>51</v>
      </c>
      <c r="G5776" t="s">
        <v>5822</v>
      </c>
      <c r="H5776" t="s">
        <v>51</v>
      </c>
    </row>
    <row r="5777" spans="1:8" x14ac:dyDescent="0.35">
      <c r="A5777" t="s">
        <v>5823</v>
      </c>
      <c r="B5777" t="s">
        <v>51</v>
      </c>
      <c r="C5777" t="s">
        <v>5823</v>
      </c>
      <c r="D5777" t="s">
        <v>51</v>
      </c>
      <c r="E5777" t="s">
        <v>5823</v>
      </c>
      <c r="F5777" t="s">
        <v>51</v>
      </c>
      <c r="G5777" t="s">
        <v>5823</v>
      </c>
      <c r="H5777" t="s">
        <v>51</v>
      </c>
    </row>
    <row r="5778" spans="1:8" x14ac:dyDescent="0.35">
      <c r="A5778" t="s">
        <v>5824</v>
      </c>
      <c r="B5778" t="s">
        <v>51</v>
      </c>
      <c r="C5778" t="s">
        <v>5824</v>
      </c>
      <c r="D5778" t="s">
        <v>51</v>
      </c>
      <c r="E5778" t="s">
        <v>5824</v>
      </c>
      <c r="F5778" t="s">
        <v>51</v>
      </c>
      <c r="G5778" t="s">
        <v>5824</v>
      </c>
      <c r="H5778" t="s">
        <v>51</v>
      </c>
    </row>
    <row r="5779" spans="1:8" x14ac:dyDescent="0.35">
      <c r="A5779" t="s">
        <v>5825</v>
      </c>
      <c r="B5779" t="s">
        <v>51</v>
      </c>
      <c r="C5779" t="s">
        <v>5825</v>
      </c>
      <c r="D5779" t="s">
        <v>51</v>
      </c>
      <c r="E5779" t="s">
        <v>5825</v>
      </c>
      <c r="F5779" t="s">
        <v>51</v>
      </c>
      <c r="G5779" t="s">
        <v>5825</v>
      </c>
      <c r="H5779" t="s">
        <v>51</v>
      </c>
    </row>
    <row r="5780" spans="1:8" x14ac:dyDescent="0.35">
      <c r="A5780" t="s">
        <v>5826</v>
      </c>
      <c r="B5780" t="s">
        <v>44</v>
      </c>
      <c r="C5780" t="s">
        <v>5826</v>
      </c>
      <c r="D5780" t="s">
        <v>44</v>
      </c>
      <c r="E5780" t="s">
        <v>5826</v>
      </c>
      <c r="F5780" t="s">
        <v>44</v>
      </c>
      <c r="G5780" t="s">
        <v>5826</v>
      </c>
      <c r="H5780" t="s">
        <v>44</v>
      </c>
    </row>
    <row r="5781" spans="1:8" x14ac:dyDescent="0.35">
      <c r="A5781" t="s">
        <v>5827</v>
      </c>
      <c r="B5781" t="s">
        <v>51</v>
      </c>
      <c r="C5781" t="s">
        <v>5827</v>
      </c>
      <c r="D5781" t="s">
        <v>51</v>
      </c>
      <c r="E5781" t="s">
        <v>5827</v>
      </c>
      <c r="F5781" t="s">
        <v>51</v>
      </c>
      <c r="G5781" t="s">
        <v>5827</v>
      </c>
      <c r="H5781" t="s">
        <v>51</v>
      </c>
    </row>
    <row r="5782" spans="1:8" x14ac:dyDescent="0.35">
      <c r="A5782" t="s">
        <v>5828</v>
      </c>
      <c r="B5782" t="s">
        <v>51</v>
      </c>
      <c r="C5782" t="s">
        <v>5828</v>
      </c>
      <c r="D5782" t="s">
        <v>51</v>
      </c>
      <c r="E5782" t="s">
        <v>5828</v>
      </c>
      <c r="F5782" t="s">
        <v>51</v>
      </c>
      <c r="G5782" t="s">
        <v>5828</v>
      </c>
      <c r="H5782" t="s">
        <v>51</v>
      </c>
    </row>
    <row r="5783" spans="1:8" x14ac:dyDescent="0.35">
      <c r="A5783" t="s">
        <v>5829</v>
      </c>
      <c r="B5783" t="s">
        <v>51</v>
      </c>
      <c r="C5783" t="s">
        <v>5829</v>
      </c>
      <c r="D5783" t="s">
        <v>51</v>
      </c>
      <c r="E5783" t="s">
        <v>5829</v>
      </c>
      <c r="F5783" t="s">
        <v>51</v>
      </c>
      <c r="G5783" t="s">
        <v>5829</v>
      </c>
      <c r="H5783" t="s">
        <v>51</v>
      </c>
    </row>
    <row r="5784" spans="1:8" x14ac:dyDescent="0.35">
      <c r="A5784" t="s">
        <v>5830</v>
      </c>
      <c r="B5784" t="s">
        <v>51</v>
      </c>
      <c r="C5784" t="s">
        <v>5830</v>
      </c>
      <c r="D5784" t="s">
        <v>51</v>
      </c>
      <c r="E5784" t="s">
        <v>5830</v>
      </c>
      <c r="F5784" t="s">
        <v>51</v>
      </c>
      <c r="G5784" t="s">
        <v>5830</v>
      </c>
      <c r="H5784" t="s">
        <v>51</v>
      </c>
    </row>
    <row r="5785" spans="1:8" x14ac:dyDescent="0.35">
      <c r="A5785" t="s">
        <v>5831</v>
      </c>
      <c r="B5785" t="s">
        <v>51</v>
      </c>
      <c r="C5785" t="s">
        <v>5831</v>
      </c>
      <c r="D5785" t="s">
        <v>51</v>
      </c>
      <c r="E5785" t="s">
        <v>5831</v>
      </c>
      <c r="F5785" t="s">
        <v>51</v>
      </c>
      <c r="G5785" t="s">
        <v>5831</v>
      </c>
      <c r="H5785" t="s">
        <v>51</v>
      </c>
    </row>
    <row r="5786" spans="1:8" x14ac:dyDescent="0.35">
      <c r="A5786" t="s">
        <v>5832</v>
      </c>
      <c r="B5786" t="s">
        <v>51</v>
      </c>
      <c r="C5786" t="s">
        <v>5832</v>
      </c>
      <c r="D5786" t="s">
        <v>51</v>
      </c>
      <c r="E5786" t="s">
        <v>5832</v>
      </c>
      <c r="F5786" t="s">
        <v>51</v>
      </c>
      <c r="G5786" t="s">
        <v>5832</v>
      </c>
      <c r="H5786" t="s">
        <v>51</v>
      </c>
    </row>
    <row r="5787" spans="1:8" x14ac:dyDescent="0.35">
      <c r="A5787" t="s">
        <v>5833</v>
      </c>
      <c r="B5787" t="s">
        <v>47</v>
      </c>
      <c r="C5787" t="s">
        <v>5833</v>
      </c>
      <c r="D5787" t="s">
        <v>47</v>
      </c>
      <c r="E5787" t="s">
        <v>5833</v>
      </c>
      <c r="F5787" t="s">
        <v>47</v>
      </c>
      <c r="G5787" t="s">
        <v>5833</v>
      </c>
      <c r="H5787" t="s">
        <v>47</v>
      </c>
    </row>
    <row r="5788" spans="1:8" x14ac:dyDescent="0.35">
      <c r="A5788" t="s">
        <v>5834</v>
      </c>
      <c r="B5788" t="s">
        <v>44</v>
      </c>
      <c r="C5788" t="s">
        <v>5834</v>
      </c>
      <c r="D5788" t="s">
        <v>44</v>
      </c>
      <c r="E5788" t="s">
        <v>5834</v>
      </c>
      <c r="F5788" t="s">
        <v>44</v>
      </c>
      <c r="G5788" t="s">
        <v>5834</v>
      </c>
      <c r="H5788" t="s">
        <v>44</v>
      </c>
    </row>
    <row r="5789" spans="1:8" x14ac:dyDescent="0.35">
      <c r="A5789" t="s">
        <v>5835</v>
      </c>
      <c r="B5789" t="s">
        <v>51</v>
      </c>
      <c r="C5789" t="s">
        <v>5835</v>
      </c>
      <c r="D5789" t="s">
        <v>51</v>
      </c>
      <c r="E5789" t="s">
        <v>5835</v>
      </c>
      <c r="F5789" t="s">
        <v>51</v>
      </c>
      <c r="G5789" t="s">
        <v>5835</v>
      </c>
      <c r="H5789" t="s">
        <v>51</v>
      </c>
    </row>
    <row r="5790" spans="1:8" x14ac:dyDescent="0.35">
      <c r="A5790" t="s">
        <v>5836</v>
      </c>
      <c r="B5790" t="s">
        <v>44</v>
      </c>
      <c r="C5790" t="s">
        <v>5836</v>
      </c>
      <c r="D5790" t="s">
        <v>44</v>
      </c>
      <c r="E5790" t="s">
        <v>5836</v>
      </c>
      <c r="F5790" t="s">
        <v>44</v>
      </c>
      <c r="G5790" t="s">
        <v>5836</v>
      </c>
      <c r="H5790" t="s">
        <v>44</v>
      </c>
    </row>
    <row r="5791" spans="1:8" x14ac:dyDescent="0.35">
      <c r="A5791" t="s">
        <v>5837</v>
      </c>
      <c r="B5791" t="s">
        <v>51</v>
      </c>
      <c r="C5791" t="s">
        <v>5837</v>
      </c>
      <c r="D5791" t="s">
        <v>51</v>
      </c>
      <c r="E5791" t="s">
        <v>5837</v>
      </c>
      <c r="F5791" t="s">
        <v>51</v>
      </c>
      <c r="G5791" t="s">
        <v>5837</v>
      </c>
      <c r="H5791" t="s">
        <v>51</v>
      </c>
    </row>
    <row r="5792" spans="1:8" x14ac:dyDescent="0.35">
      <c r="A5792" t="s">
        <v>5838</v>
      </c>
      <c r="B5792" t="s">
        <v>51</v>
      </c>
      <c r="C5792" t="s">
        <v>5838</v>
      </c>
      <c r="D5792" t="s">
        <v>51</v>
      </c>
      <c r="E5792" t="s">
        <v>5838</v>
      </c>
      <c r="F5792" t="s">
        <v>51</v>
      </c>
      <c r="G5792" t="s">
        <v>5838</v>
      </c>
      <c r="H5792" t="s">
        <v>51</v>
      </c>
    </row>
    <row r="5793" spans="1:8" x14ac:dyDescent="0.35">
      <c r="A5793" t="s">
        <v>5839</v>
      </c>
      <c r="B5793" t="s">
        <v>51</v>
      </c>
      <c r="C5793" t="s">
        <v>5839</v>
      </c>
      <c r="D5793" t="s">
        <v>51</v>
      </c>
      <c r="E5793" t="s">
        <v>5839</v>
      </c>
      <c r="F5793" t="s">
        <v>51</v>
      </c>
      <c r="G5793" t="s">
        <v>5839</v>
      </c>
      <c r="H5793" t="s">
        <v>51</v>
      </c>
    </row>
    <row r="5794" spans="1:8" x14ac:dyDescent="0.35">
      <c r="A5794" t="s">
        <v>5840</v>
      </c>
      <c r="B5794" t="s">
        <v>44</v>
      </c>
      <c r="C5794" t="s">
        <v>5840</v>
      </c>
      <c r="D5794" t="s">
        <v>44</v>
      </c>
      <c r="E5794" t="s">
        <v>5840</v>
      </c>
      <c r="F5794" t="s">
        <v>44</v>
      </c>
      <c r="G5794" t="s">
        <v>5840</v>
      </c>
      <c r="H5794" t="s">
        <v>44</v>
      </c>
    </row>
    <row r="5795" spans="1:8" x14ac:dyDescent="0.35">
      <c r="A5795" t="s">
        <v>5841</v>
      </c>
      <c r="B5795" t="s">
        <v>51</v>
      </c>
      <c r="C5795" t="s">
        <v>5841</v>
      </c>
      <c r="D5795" t="s">
        <v>51</v>
      </c>
      <c r="E5795" t="s">
        <v>5841</v>
      </c>
      <c r="F5795" t="s">
        <v>51</v>
      </c>
      <c r="G5795" t="s">
        <v>5841</v>
      </c>
      <c r="H5795" t="s">
        <v>51</v>
      </c>
    </row>
    <row r="5796" spans="1:8" x14ac:dyDescent="0.35">
      <c r="A5796" t="s">
        <v>5842</v>
      </c>
      <c r="B5796" t="s">
        <v>44</v>
      </c>
      <c r="C5796" t="s">
        <v>5842</v>
      </c>
      <c r="D5796" t="s">
        <v>44</v>
      </c>
      <c r="E5796" t="s">
        <v>5842</v>
      </c>
      <c r="F5796" t="s">
        <v>44</v>
      </c>
      <c r="G5796" t="s">
        <v>5842</v>
      </c>
      <c r="H5796" t="s">
        <v>44</v>
      </c>
    </row>
    <row r="5797" spans="1:8" x14ac:dyDescent="0.35">
      <c r="A5797" t="s">
        <v>5843</v>
      </c>
      <c r="B5797" t="s">
        <v>51</v>
      </c>
      <c r="C5797" t="s">
        <v>5843</v>
      </c>
      <c r="D5797" t="s">
        <v>51</v>
      </c>
      <c r="E5797" t="s">
        <v>5843</v>
      </c>
      <c r="F5797" t="s">
        <v>51</v>
      </c>
      <c r="G5797" t="s">
        <v>5843</v>
      </c>
      <c r="H5797" t="s">
        <v>51</v>
      </c>
    </row>
    <row r="5798" spans="1:8" x14ac:dyDescent="0.35">
      <c r="A5798" t="s">
        <v>5844</v>
      </c>
      <c r="B5798" t="s">
        <v>44</v>
      </c>
      <c r="C5798" t="s">
        <v>5844</v>
      </c>
      <c r="D5798" t="s">
        <v>44</v>
      </c>
      <c r="E5798" t="s">
        <v>5844</v>
      </c>
      <c r="F5798" t="s">
        <v>44</v>
      </c>
      <c r="G5798" t="s">
        <v>5844</v>
      </c>
      <c r="H5798" t="s">
        <v>44</v>
      </c>
    </row>
    <row r="5799" spans="1:8" x14ac:dyDescent="0.35">
      <c r="A5799" t="s">
        <v>5845</v>
      </c>
      <c r="B5799" t="s">
        <v>51</v>
      </c>
      <c r="C5799" t="s">
        <v>5845</v>
      </c>
      <c r="D5799" t="s">
        <v>51</v>
      </c>
      <c r="E5799" t="s">
        <v>5845</v>
      </c>
      <c r="F5799" t="s">
        <v>51</v>
      </c>
      <c r="G5799" t="s">
        <v>5845</v>
      </c>
      <c r="H5799" t="s">
        <v>51</v>
      </c>
    </row>
    <row r="5800" spans="1:8" x14ac:dyDescent="0.35">
      <c r="A5800" t="s">
        <v>5846</v>
      </c>
      <c r="B5800" t="s">
        <v>51</v>
      </c>
      <c r="C5800" t="s">
        <v>5846</v>
      </c>
      <c r="D5800" t="s">
        <v>51</v>
      </c>
      <c r="E5800" t="s">
        <v>5846</v>
      </c>
      <c r="F5800" t="s">
        <v>51</v>
      </c>
      <c r="G5800" t="s">
        <v>5846</v>
      </c>
      <c r="H5800" t="s">
        <v>51</v>
      </c>
    </row>
    <row r="5801" spans="1:8" x14ac:dyDescent="0.35">
      <c r="A5801" t="s">
        <v>5847</v>
      </c>
      <c r="B5801" t="s">
        <v>47</v>
      </c>
      <c r="C5801" t="s">
        <v>5847</v>
      </c>
      <c r="D5801" t="s">
        <v>47</v>
      </c>
      <c r="E5801" t="s">
        <v>5847</v>
      </c>
      <c r="F5801" t="s">
        <v>47</v>
      </c>
      <c r="G5801" t="s">
        <v>5847</v>
      </c>
      <c r="H5801" t="s">
        <v>47</v>
      </c>
    </row>
    <row r="5802" spans="1:8" x14ac:dyDescent="0.35">
      <c r="A5802" t="s">
        <v>5848</v>
      </c>
      <c r="B5802" t="s">
        <v>51</v>
      </c>
      <c r="C5802" t="s">
        <v>5848</v>
      </c>
      <c r="D5802" t="s">
        <v>51</v>
      </c>
      <c r="E5802" t="s">
        <v>5848</v>
      </c>
      <c r="F5802" t="s">
        <v>51</v>
      </c>
      <c r="G5802" t="s">
        <v>5848</v>
      </c>
      <c r="H5802" t="s">
        <v>51</v>
      </c>
    </row>
    <row r="5803" spans="1:8" x14ac:dyDescent="0.35">
      <c r="A5803" t="s">
        <v>5849</v>
      </c>
      <c r="B5803" t="s">
        <v>44</v>
      </c>
      <c r="C5803" t="s">
        <v>5849</v>
      </c>
      <c r="D5803" t="s">
        <v>44</v>
      </c>
      <c r="E5803" t="s">
        <v>5849</v>
      </c>
      <c r="F5803" t="s">
        <v>44</v>
      </c>
      <c r="G5803" t="s">
        <v>5849</v>
      </c>
      <c r="H5803" t="s">
        <v>44</v>
      </c>
    </row>
    <row r="5804" spans="1:8" x14ac:dyDescent="0.35">
      <c r="A5804" t="s">
        <v>5850</v>
      </c>
      <c r="B5804" t="s">
        <v>44</v>
      </c>
      <c r="C5804" t="s">
        <v>5850</v>
      </c>
      <c r="D5804" t="s">
        <v>44</v>
      </c>
      <c r="E5804" t="s">
        <v>5850</v>
      </c>
      <c r="F5804" t="s">
        <v>44</v>
      </c>
      <c r="G5804" t="s">
        <v>5850</v>
      </c>
      <c r="H5804" t="s">
        <v>44</v>
      </c>
    </row>
    <row r="5805" spans="1:8" x14ac:dyDescent="0.35">
      <c r="A5805" t="s">
        <v>5851</v>
      </c>
      <c r="B5805" t="s">
        <v>51</v>
      </c>
      <c r="C5805" t="s">
        <v>5851</v>
      </c>
      <c r="D5805" t="s">
        <v>51</v>
      </c>
      <c r="E5805" t="s">
        <v>5851</v>
      </c>
      <c r="F5805" t="s">
        <v>51</v>
      </c>
      <c r="G5805" t="s">
        <v>5851</v>
      </c>
      <c r="H5805" t="s">
        <v>51</v>
      </c>
    </row>
    <row r="5806" spans="1:8" x14ac:dyDescent="0.35">
      <c r="A5806" t="s">
        <v>5852</v>
      </c>
      <c r="B5806" t="s">
        <v>51</v>
      </c>
      <c r="C5806" t="s">
        <v>5852</v>
      </c>
      <c r="D5806" t="s">
        <v>51</v>
      </c>
      <c r="E5806" t="s">
        <v>5852</v>
      </c>
      <c r="F5806" t="s">
        <v>51</v>
      </c>
      <c r="G5806" t="s">
        <v>5852</v>
      </c>
      <c r="H5806" t="s">
        <v>51</v>
      </c>
    </row>
    <row r="5807" spans="1:8" x14ac:dyDescent="0.35">
      <c r="A5807" t="s">
        <v>5853</v>
      </c>
      <c r="B5807" t="s">
        <v>51</v>
      </c>
      <c r="C5807" t="s">
        <v>5853</v>
      </c>
      <c r="D5807" t="s">
        <v>51</v>
      </c>
      <c r="E5807" t="s">
        <v>5853</v>
      </c>
      <c r="F5807" t="s">
        <v>51</v>
      </c>
      <c r="G5807" t="s">
        <v>5853</v>
      </c>
      <c r="H5807" t="s">
        <v>51</v>
      </c>
    </row>
    <row r="5808" spans="1:8" x14ac:dyDescent="0.35">
      <c r="A5808" t="s">
        <v>5854</v>
      </c>
      <c r="B5808" t="s">
        <v>51</v>
      </c>
      <c r="C5808" t="s">
        <v>5854</v>
      </c>
      <c r="D5808" t="s">
        <v>51</v>
      </c>
      <c r="E5808" t="s">
        <v>5854</v>
      </c>
      <c r="F5808" t="s">
        <v>51</v>
      </c>
      <c r="G5808" t="s">
        <v>5854</v>
      </c>
      <c r="H5808" t="s">
        <v>51</v>
      </c>
    </row>
    <row r="5809" spans="1:8" x14ac:dyDescent="0.35">
      <c r="A5809" t="s">
        <v>5855</v>
      </c>
      <c r="B5809" t="s">
        <v>51</v>
      </c>
      <c r="C5809" t="s">
        <v>5855</v>
      </c>
      <c r="D5809" t="s">
        <v>51</v>
      </c>
      <c r="E5809" t="s">
        <v>5855</v>
      </c>
      <c r="F5809" t="s">
        <v>51</v>
      </c>
      <c r="G5809" t="s">
        <v>5855</v>
      </c>
      <c r="H5809" t="s">
        <v>51</v>
      </c>
    </row>
    <row r="5810" spans="1:8" x14ac:dyDescent="0.35">
      <c r="A5810" t="s">
        <v>5856</v>
      </c>
      <c r="B5810" t="s">
        <v>44</v>
      </c>
      <c r="C5810" t="s">
        <v>5856</v>
      </c>
      <c r="D5810" t="s">
        <v>44</v>
      </c>
      <c r="E5810" t="s">
        <v>5856</v>
      </c>
      <c r="F5810" t="s">
        <v>44</v>
      </c>
      <c r="G5810" t="s">
        <v>5856</v>
      </c>
      <c r="H5810" t="s">
        <v>44</v>
      </c>
    </row>
    <row r="5811" spans="1:8" x14ac:dyDescent="0.35">
      <c r="A5811" t="s">
        <v>5857</v>
      </c>
      <c r="B5811" t="s">
        <v>51</v>
      </c>
      <c r="C5811" t="s">
        <v>5857</v>
      </c>
      <c r="D5811" t="s">
        <v>51</v>
      </c>
      <c r="E5811" t="s">
        <v>5857</v>
      </c>
      <c r="F5811" t="s">
        <v>51</v>
      </c>
      <c r="G5811" t="s">
        <v>5857</v>
      </c>
      <c r="H5811" t="s">
        <v>51</v>
      </c>
    </row>
    <row r="5812" spans="1:8" x14ac:dyDescent="0.35">
      <c r="A5812" t="s">
        <v>5858</v>
      </c>
      <c r="B5812" t="s">
        <v>44</v>
      </c>
      <c r="C5812" t="s">
        <v>5858</v>
      </c>
      <c r="D5812" t="s">
        <v>44</v>
      </c>
      <c r="E5812" t="s">
        <v>5858</v>
      </c>
      <c r="F5812" t="s">
        <v>44</v>
      </c>
      <c r="G5812" t="s">
        <v>5858</v>
      </c>
      <c r="H5812" t="s">
        <v>44</v>
      </c>
    </row>
    <row r="5813" spans="1:8" x14ac:dyDescent="0.35">
      <c r="A5813" t="s">
        <v>5859</v>
      </c>
      <c r="B5813" t="s">
        <v>51</v>
      </c>
      <c r="C5813" t="s">
        <v>5859</v>
      </c>
      <c r="D5813" t="s">
        <v>51</v>
      </c>
      <c r="E5813" t="s">
        <v>5859</v>
      </c>
      <c r="F5813" t="s">
        <v>51</v>
      </c>
      <c r="G5813" t="s">
        <v>5859</v>
      </c>
      <c r="H5813" t="s">
        <v>51</v>
      </c>
    </row>
    <row r="5814" spans="1:8" x14ac:dyDescent="0.35">
      <c r="A5814" t="s">
        <v>5860</v>
      </c>
      <c r="B5814" t="s">
        <v>47</v>
      </c>
      <c r="C5814" t="s">
        <v>5860</v>
      </c>
      <c r="D5814" t="s">
        <v>47</v>
      </c>
      <c r="E5814" t="s">
        <v>5860</v>
      </c>
      <c r="F5814" t="s">
        <v>47</v>
      </c>
      <c r="G5814" t="s">
        <v>5860</v>
      </c>
      <c r="H5814" t="s">
        <v>47</v>
      </c>
    </row>
    <row r="5815" spans="1:8" x14ac:dyDescent="0.35">
      <c r="A5815" t="s">
        <v>5861</v>
      </c>
      <c r="B5815" t="s">
        <v>51</v>
      </c>
      <c r="C5815" t="s">
        <v>5861</v>
      </c>
      <c r="D5815" t="s">
        <v>51</v>
      </c>
      <c r="E5815" t="s">
        <v>5861</v>
      </c>
      <c r="F5815" t="s">
        <v>51</v>
      </c>
      <c r="G5815" t="s">
        <v>5861</v>
      </c>
      <c r="H5815" t="s">
        <v>51</v>
      </c>
    </row>
    <row r="5816" spans="1:8" x14ac:dyDescent="0.35">
      <c r="A5816" t="s">
        <v>5862</v>
      </c>
      <c r="B5816" t="s">
        <v>44</v>
      </c>
      <c r="C5816" t="s">
        <v>5862</v>
      </c>
      <c r="D5816" t="s">
        <v>44</v>
      </c>
      <c r="E5816" t="s">
        <v>5862</v>
      </c>
      <c r="F5816" t="s">
        <v>44</v>
      </c>
      <c r="G5816" t="s">
        <v>5862</v>
      </c>
      <c r="H5816" t="s">
        <v>44</v>
      </c>
    </row>
    <row r="5817" spans="1:8" x14ac:dyDescent="0.35">
      <c r="A5817" t="s">
        <v>5863</v>
      </c>
      <c r="B5817" t="s">
        <v>51</v>
      </c>
      <c r="C5817" t="s">
        <v>5863</v>
      </c>
      <c r="D5817" t="s">
        <v>51</v>
      </c>
      <c r="E5817" t="s">
        <v>5863</v>
      </c>
      <c r="F5817" t="s">
        <v>51</v>
      </c>
      <c r="G5817" t="s">
        <v>5863</v>
      </c>
      <c r="H5817" t="s">
        <v>51</v>
      </c>
    </row>
    <row r="5818" spans="1:8" x14ac:dyDescent="0.35">
      <c r="A5818" t="s">
        <v>5864</v>
      </c>
      <c r="B5818" t="s">
        <v>51</v>
      </c>
      <c r="C5818" t="s">
        <v>5864</v>
      </c>
      <c r="D5818" t="s">
        <v>51</v>
      </c>
      <c r="E5818" t="s">
        <v>5864</v>
      </c>
      <c r="F5818" t="s">
        <v>51</v>
      </c>
      <c r="G5818" t="s">
        <v>5864</v>
      </c>
      <c r="H5818" t="s">
        <v>51</v>
      </c>
    </row>
    <row r="5819" spans="1:8" x14ac:dyDescent="0.35">
      <c r="A5819" t="s">
        <v>5865</v>
      </c>
      <c r="B5819" t="s">
        <v>51</v>
      </c>
      <c r="C5819" t="s">
        <v>5865</v>
      </c>
      <c r="D5819" t="s">
        <v>51</v>
      </c>
      <c r="E5819" t="s">
        <v>5865</v>
      </c>
      <c r="F5819" t="s">
        <v>51</v>
      </c>
      <c r="G5819" t="s">
        <v>5865</v>
      </c>
      <c r="H5819" t="s">
        <v>51</v>
      </c>
    </row>
    <row r="5820" spans="1:8" x14ac:dyDescent="0.35">
      <c r="A5820" t="s">
        <v>5866</v>
      </c>
      <c r="B5820" t="s">
        <v>51</v>
      </c>
      <c r="C5820" t="s">
        <v>5866</v>
      </c>
      <c r="D5820" t="s">
        <v>51</v>
      </c>
      <c r="E5820" t="s">
        <v>5866</v>
      </c>
      <c r="F5820" t="s">
        <v>51</v>
      </c>
      <c r="G5820" t="s">
        <v>5866</v>
      </c>
      <c r="H5820" t="s">
        <v>51</v>
      </c>
    </row>
    <row r="5821" spans="1:8" x14ac:dyDescent="0.35">
      <c r="A5821" t="s">
        <v>5867</v>
      </c>
      <c r="B5821" t="s">
        <v>51</v>
      </c>
      <c r="C5821" t="s">
        <v>5867</v>
      </c>
      <c r="D5821" t="s">
        <v>51</v>
      </c>
      <c r="E5821" t="s">
        <v>5867</v>
      </c>
      <c r="F5821" t="s">
        <v>51</v>
      </c>
      <c r="G5821" t="s">
        <v>5867</v>
      </c>
      <c r="H5821" t="s">
        <v>51</v>
      </c>
    </row>
    <row r="5822" spans="1:8" x14ac:dyDescent="0.35">
      <c r="A5822" t="s">
        <v>5868</v>
      </c>
      <c r="B5822" t="s">
        <v>44</v>
      </c>
      <c r="C5822" t="s">
        <v>5868</v>
      </c>
      <c r="D5822" t="s">
        <v>44</v>
      </c>
      <c r="E5822" t="s">
        <v>5868</v>
      </c>
      <c r="F5822" t="s">
        <v>44</v>
      </c>
      <c r="G5822" t="s">
        <v>5868</v>
      </c>
      <c r="H5822" t="s">
        <v>44</v>
      </c>
    </row>
    <row r="5823" spans="1:8" x14ac:dyDescent="0.35">
      <c r="A5823" t="s">
        <v>5869</v>
      </c>
      <c r="B5823" t="s">
        <v>44</v>
      </c>
      <c r="C5823" t="s">
        <v>5869</v>
      </c>
      <c r="D5823" t="s">
        <v>44</v>
      </c>
      <c r="E5823" t="s">
        <v>5869</v>
      </c>
      <c r="F5823" t="s">
        <v>44</v>
      </c>
      <c r="G5823" t="s">
        <v>5869</v>
      </c>
      <c r="H5823" t="s">
        <v>44</v>
      </c>
    </row>
    <row r="5824" spans="1:8" x14ac:dyDescent="0.35">
      <c r="A5824" t="s">
        <v>5870</v>
      </c>
      <c r="B5824" t="s">
        <v>47</v>
      </c>
      <c r="C5824" t="s">
        <v>5870</v>
      </c>
      <c r="D5824" t="s">
        <v>47</v>
      </c>
      <c r="E5824" t="s">
        <v>5870</v>
      </c>
      <c r="F5824" t="s">
        <v>47</v>
      </c>
      <c r="G5824" t="s">
        <v>5870</v>
      </c>
      <c r="H5824" t="s">
        <v>47</v>
      </c>
    </row>
    <row r="5825" spans="1:8" x14ac:dyDescent="0.35">
      <c r="A5825" t="s">
        <v>5871</v>
      </c>
      <c r="B5825" t="s">
        <v>51</v>
      </c>
      <c r="C5825" t="s">
        <v>5871</v>
      </c>
      <c r="D5825" t="s">
        <v>51</v>
      </c>
      <c r="E5825" t="s">
        <v>5871</v>
      </c>
      <c r="F5825" t="s">
        <v>51</v>
      </c>
      <c r="G5825" t="s">
        <v>5871</v>
      </c>
      <c r="H5825" t="s">
        <v>51</v>
      </c>
    </row>
    <row r="5826" spans="1:8" x14ac:dyDescent="0.35">
      <c r="A5826" t="s">
        <v>5872</v>
      </c>
      <c r="B5826" t="s">
        <v>51</v>
      </c>
      <c r="C5826" t="s">
        <v>5872</v>
      </c>
      <c r="D5826" t="s">
        <v>51</v>
      </c>
      <c r="E5826" t="s">
        <v>5872</v>
      </c>
      <c r="F5826" t="s">
        <v>51</v>
      </c>
      <c r="G5826" t="s">
        <v>5872</v>
      </c>
      <c r="H5826" t="s">
        <v>51</v>
      </c>
    </row>
    <row r="5827" spans="1:8" x14ac:dyDescent="0.35">
      <c r="A5827" t="s">
        <v>5873</v>
      </c>
      <c r="B5827" t="s">
        <v>51</v>
      </c>
      <c r="C5827" t="s">
        <v>5873</v>
      </c>
      <c r="D5827" t="s">
        <v>51</v>
      </c>
      <c r="E5827" t="s">
        <v>5873</v>
      </c>
      <c r="F5827" t="s">
        <v>51</v>
      </c>
      <c r="G5827" t="s">
        <v>5873</v>
      </c>
      <c r="H5827" t="s">
        <v>51</v>
      </c>
    </row>
    <row r="5828" spans="1:8" x14ac:dyDescent="0.35">
      <c r="A5828" t="s">
        <v>5874</v>
      </c>
      <c r="B5828" t="s">
        <v>51</v>
      </c>
      <c r="C5828" t="s">
        <v>5874</v>
      </c>
      <c r="D5828" t="s">
        <v>51</v>
      </c>
      <c r="E5828" t="s">
        <v>5874</v>
      </c>
      <c r="F5828" t="s">
        <v>51</v>
      </c>
      <c r="G5828" t="s">
        <v>5874</v>
      </c>
      <c r="H5828" t="s">
        <v>51</v>
      </c>
    </row>
    <row r="5829" spans="1:8" x14ac:dyDescent="0.35">
      <c r="A5829" t="s">
        <v>5875</v>
      </c>
      <c r="B5829" t="s">
        <v>44</v>
      </c>
      <c r="C5829" t="s">
        <v>5875</v>
      </c>
      <c r="D5829" t="s">
        <v>44</v>
      </c>
      <c r="E5829" t="s">
        <v>5875</v>
      </c>
      <c r="F5829" t="s">
        <v>44</v>
      </c>
      <c r="G5829" t="s">
        <v>5875</v>
      </c>
      <c r="H5829" t="s">
        <v>44</v>
      </c>
    </row>
    <row r="5830" spans="1:8" x14ac:dyDescent="0.35">
      <c r="A5830" t="s">
        <v>5876</v>
      </c>
      <c r="B5830" t="s">
        <v>53</v>
      </c>
      <c r="C5830" t="s">
        <v>5876</v>
      </c>
      <c r="D5830" t="s">
        <v>53</v>
      </c>
      <c r="E5830" t="s">
        <v>5876</v>
      </c>
      <c r="F5830" t="s">
        <v>53</v>
      </c>
      <c r="G5830" t="s">
        <v>5876</v>
      </c>
      <c r="H5830" t="s">
        <v>53</v>
      </c>
    </row>
    <row r="5831" spans="1:8" x14ac:dyDescent="0.35">
      <c r="A5831" t="s">
        <v>5877</v>
      </c>
      <c r="B5831" t="s">
        <v>51</v>
      </c>
      <c r="C5831" t="s">
        <v>5877</v>
      </c>
      <c r="D5831" t="s">
        <v>51</v>
      </c>
      <c r="E5831" t="s">
        <v>5877</v>
      </c>
      <c r="F5831" t="s">
        <v>51</v>
      </c>
      <c r="G5831" t="s">
        <v>5877</v>
      </c>
      <c r="H5831" t="s">
        <v>51</v>
      </c>
    </row>
    <row r="5832" spans="1:8" x14ac:dyDescent="0.35">
      <c r="A5832" t="s">
        <v>5878</v>
      </c>
      <c r="B5832" t="s">
        <v>51</v>
      </c>
      <c r="C5832" t="s">
        <v>5878</v>
      </c>
      <c r="D5832" t="s">
        <v>51</v>
      </c>
      <c r="E5832" t="s">
        <v>5878</v>
      </c>
      <c r="F5832" t="s">
        <v>51</v>
      </c>
      <c r="G5832" t="s">
        <v>5878</v>
      </c>
      <c r="H5832" t="s">
        <v>51</v>
      </c>
    </row>
    <row r="5833" spans="1:8" x14ac:dyDescent="0.35">
      <c r="A5833" t="s">
        <v>5879</v>
      </c>
      <c r="B5833" t="s">
        <v>44</v>
      </c>
      <c r="C5833" t="s">
        <v>5879</v>
      </c>
      <c r="D5833" t="s">
        <v>44</v>
      </c>
      <c r="E5833" t="s">
        <v>5879</v>
      </c>
      <c r="F5833" t="s">
        <v>44</v>
      </c>
      <c r="G5833" t="s">
        <v>5879</v>
      </c>
      <c r="H5833" t="s">
        <v>44</v>
      </c>
    </row>
    <row r="5834" spans="1:8" x14ac:dyDescent="0.35">
      <c r="A5834" t="s">
        <v>5880</v>
      </c>
      <c r="B5834" t="s">
        <v>51</v>
      </c>
      <c r="C5834" t="s">
        <v>5880</v>
      </c>
      <c r="D5834" t="s">
        <v>51</v>
      </c>
      <c r="E5834" t="s">
        <v>5880</v>
      </c>
      <c r="F5834" t="s">
        <v>51</v>
      </c>
      <c r="G5834" t="s">
        <v>5880</v>
      </c>
      <c r="H5834" t="s">
        <v>51</v>
      </c>
    </row>
    <row r="5835" spans="1:8" x14ac:dyDescent="0.35">
      <c r="A5835" t="s">
        <v>5881</v>
      </c>
      <c r="B5835" t="s">
        <v>44</v>
      </c>
      <c r="C5835" t="s">
        <v>5881</v>
      </c>
      <c r="D5835" t="s">
        <v>44</v>
      </c>
      <c r="E5835" t="s">
        <v>5881</v>
      </c>
      <c r="F5835" t="s">
        <v>44</v>
      </c>
      <c r="G5835" t="s">
        <v>5881</v>
      </c>
      <c r="H5835" t="s">
        <v>44</v>
      </c>
    </row>
    <row r="5836" spans="1:8" x14ac:dyDescent="0.35">
      <c r="A5836" t="s">
        <v>5882</v>
      </c>
      <c r="B5836" t="s">
        <v>51</v>
      </c>
      <c r="C5836" t="s">
        <v>5882</v>
      </c>
      <c r="D5836" t="s">
        <v>51</v>
      </c>
      <c r="E5836" t="s">
        <v>5882</v>
      </c>
      <c r="F5836" t="s">
        <v>51</v>
      </c>
      <c r="G5836" t="s">
        <v>5882</v>
      </c>
      <c r="H5836" t="s">
        <v>51</v>
      </c>
    </row>
    <row r="5837" spans="1:8" x14ac:dyDescent="0.35">
      <c r="A5837" t="s">
        <v>5883</v>
      </c>
      <c r="B5837" t="s">
        <v>44</v>
      </c>
      <c r="C5837" t="s">
        <v>5883</v>
      </c>
      <c r="D5837" t="s">
        <v>44</v>
      </c>
      <c r="E5837" t="s">
        <v>5883</v>
      </c>
      <c r="F5837" t="s">
        <v>44</v>
      </c>
      <c r="G5837" t="s">
        <v>5883</v>
      </c>
      <c r="H5837" t="s">
        <v>44</v>
      </c>
    </row>
    <row r="5838" spans="1:8" x14ac:dyDescent="0.35">
      <c r="A5838" t="s">
        <v>5884</v>
      </c>
      <c r="B5838" t="s">
        <v>51</v>
      </c>
      <c r="C5838" t="s">
        <v>5884</v>
      </c>
      <c r="D5838" t="s">
        <v>51</v>
      </c>
      <c r="E5838" t="s">
        <v>5884</v>
      </c>
      <c r="F5838" t="s">
        <v>51</v>
      </c>
      <c r="G5838" t="s">
        <v>5884</v>
      </c>
      <c r="H5838" t="s">
        <v>51</v>
      </c>
    </row>
    <row r="5839" spans="1:8" x14ac:dyDescent="0.35">
      <c r="A5839" t="s">
        <v>5885</v>
      </c>
      <c r="B5839" t="s">
        <v>51</v>
      </c>
      <c r="C5839" t="s">
        <v>5885</v>
      </c>
      <c r="D5839" t="s">
        <v>51</v>
      </c>
      <c r="E5839" t="s">
        <v>5885</v>
      </c>
      <c r="F5839" t="s">
        <v>51</v>
      </c>
      <c r="G5839" t="s">
        <v>5885</v>
      </c>
      <c r="H5839" t="s">
        <v>51</v>
      </c>
    </row>
    <row r="5840" spans="1:8" x14ac:dyDescent="0.35">
      <c r="A5840" t="s">
        <v>5886</v>
      </c>
      <c r="B5840" t="s">
        <v>51</v>
      </c>
      <c r="C5840" t="s">
        <v>5886</v>
      </c>
      <c r="D5840" t="s">
        <v>51</v>
      </c>
      <c r="E5840" t="s">
        <v>5886</v>
      </c>
      <c r="F5840" t="s">
        <v>51</v>
      </c>
      <c r="G5840" t="s">
        <v>5886</v>
      </c>
      <c r="H5840" t="s">
        <v>51</v>
      </c>
    </row>
    <row r="5841" spans="1:8" x14ac:dyDescent="0.35">
      <c r="A5841" t="s">
        <v>5887</v>
      </c>
      <c r="B5841" t="s">
        <v>53</v>
      </c>
      <c r="C5841" t="s">
        <v>5887</v>
      </c>
      <c r="D5841" t="s">
        <v>53</v>
      </c>
      <c r="E5841" t="s">
        <v>5887</v>
      </c>
      <c r="F5841" t="s">
        <v>53</v>
      </c>
      <c r="G5841" t="s">
        <v>5887</v>
      </c>
      <c r="H5841" t="s">
        <v>53</v>
      </c>
    </row>
    <row r="5842" spans="1:8" x14ac:dyDescent="0.35">
      <c r="A5842" t="s">
        <v>5888</v>
      </c>
      <c r="B5842" t="s">
        <v>57</v>
      </c>
      <c r="C5842" t="s">
        <v>5888</v>
      </c>
      <c r="D5842" t="s">
        <v>57</v>
      </c>
      <c r="E5842" t="s">
        <v>5888</v>
      </c>
      <c r="F5842" t="s">
        <v>57</v>
      </c>
      <c r="G5842" t="s">
        <v>5888</v>
      </c>
      <c r="H5842" t="s">
        <v>57</v>
      </c>
    </row>
    <row r="5843" spans="1:8" x14ac:dyDescent="0.35">
      <c r="A5843" t="s">
        <v>5889</v>
      </c>
      <c r="B5843" t="s">
        <v>51</v>
      </c>
      <c r="C5843" t="s">
        <v>5889</v>
      </c>
      <c r="D5843" t="s">
        <v>51</v>
      </c>
      <c r="E5843" t="s">
        <v>5889</v>
      </c>
      <c r="F5843" t="s">
        <v>51</v>
      </c>
      <c r="G5843" t="s">
        <v>5889</v>
      </c>
      <c r="H5843" t="s">
        <v>51</v>
      </c>
    </row>
    <row r="5844" spans="1:8" x14ac:dyDescent="0.35">
      <c r="A5844" t="s">
        <v>5890</v>
      </c>
      <c r="B5844" t="s">
        <v>51</v>
      </c>
      <c r="C5844" t="s">
        <v>5890</v>
      </c>
      <c r="D5844" t="s">
        <v>51</v>
      </c>
      <c r="E5844" t="s">
        <v>5890</v>
      </c>
      <c r="F5844" t="s">
        <v>51</v>
      </c>
      <c r="G5844" t="s">
        <v>5890</v>
      </c>
      <c r="H5844" t="s">
        <v>51</v>
      </c>
    </row>
    <row r="5845" spans="1:8" x14ac:dyDescent="0.35">
      <c r="A5845" t="s">
        <v>5891</v>
      </c>
      <c r="B5845" t="s">
        <v>57</v>
      </c>
      <c r="C5845" t="s">
        <v>5891</v>
      </c>
      <c r="D5845" t="s">
        <v>57</v>
      </c>
      <c r="E5845" t="s">
        <v>5891</v>
      </c>
      <c r="F5845" t="s">
        <v>57</v>
      </c>
      <c r="G5845" t="s">
        <v>5891</v>
      </c>
      <c r="H5845" t="s">
        <v>57</v>
      </c>
    </row>
    <row r="5846" spans="1:8" x14ac:dyDescent="0.35">
      <c r="A5846" t="s">
        <v>5892</v>
      </c>
      <c r="B5846" t="s">
        <v>57</v>
      </c>
      <c r="C5846" t="s">
        <v>5892</v>
      </c>
      <c r="D5846" t="s">
        <v>57</v>
      </c>
      <c r="E5846" t="s">
        <v>5892</v>
      </c>
      <c r="F5846" t="s">
        <v>57</v>
      </c>
      <c r="G5846" t="s">
        <v>5892</v>
      </c>
      <c r="H5846" t="s">
        <v>57</v>
      </c>
    </row>
    <row r="5847" spans="1:8" x14ac:dyDescent="0.35">
      <c r="A5847" t="s">
        <v>5893</v>
      </c>
      <c r="B5847" t="s">
        <v>47</v>
      </c>
      <c r="C5847" t="s">
        <v>5893</v>
      </c>
      <c r="D5847" t="s">
        <v>47</v>
      </c>
      <c r="E5847" t="s">
        <v>5893</v>
      </c>
      <c r="F5847" t="s">
        <v>47</v>
      </c>
      <c r="G5847" t="s">
        <v>5893</v>
      </c>
      <c r="H5847" t="s">
        <v>47</v>
      </c>
    </row>
    <row r="5848" spans="1:8" x14ac:dyDescent="0.35">
      <c r="A5848" t="s">
        <v>5894</v>
      </c>
      <c r="B5848" t="s">
        <v>51</v>
      </c>
      <c r="C5848" t="s">
        <v>5894</v>
      </c>
      <c r="D5848" t="s">
        <v>51</v>
      </c>
      <c r="E5848" t="s">
        <v>5894</v>
      </c>
      <c r="F5848" t="s">
        <v>51</v>
      </c>
      <c r="G5848" t="s">
        <v>5894</v>
      </c>
      <c r="H5848" t="s">
        <v>51</v>
      </c>
    </row>
    <row r="5849" spans="1:8" x14ac:dyDescent="0.35">
      <c r="A5849" t="s">
        <v>5895</v>
      </c>
      <c r="B5849" t="s">
        <v>51</v>
      </c>
      <c r="C5849" t="s">
        <v>5895</v>
      </c>
      <c r="D5849" t="s">
        <v>51</v>
      </c>
      <c r="E5849" t="s">
        <v>5895</v>
      </c>
      <c r="F5849" t="s">
        <v>51</v>
      </c>
      <c r="G5849" t="s">
        <v>5895</v>
      </c>
      <c r="H5849" t="s">
        <v>51</v>
      </c>
    </row>
    <row r="5850" spans="1:8" x14ac:dyDescent="0.35">
      <c r="A5850" t="s">
        <v>5896</v>
      </c>
      <c r="B5850" t="s">
        <v>44</v>
      </c>
      <c r="C5850" t="s">
        <v>5896</v>
      </c>
      <c r="D5850" t="s">
        <v>44</v>
      </c>
      <c r="E5850" t="s">
        <v>5896</v>
      </c>
      <c r="F5850" t="s">
        <v>44</v>
      </c>
      <c r="G5850" t="s">
        <v>5896</v>
      </c>
      <c r="H5850" t="s">
        <v>44</v>
      </c>
    </row>
    <row r="5851" spans="1:8" x14ac:dyDescent="0.35">
      <c r="A5851" t="s">
        <v>5897</v>
      </c>
      <c r="B5851" t="s">
        <v>57</v>
      </c>
      <c r="C5851" t="s">
        <v>5897</v>
      </c>
      <c r="D5851" t="s">
        <v>57</v>
      </c>
      <c r="E5851" t="s">
        <v>5897</v>
      </c>
      <c r="F5851" t="s">
        <v>57</v>
      </c>
      <c r="G5851" t="s">
        <v>5897</v>
      </c>
      <c r="H5851" t="s">
        <v>57</v>
      </c>
    </row>
    <row r="5852" spans="1:8" x14ac:dyDescent="0.35">
      <c r="A5852" t="s">
        <v>5898</v>
      </c>
      <c r="B5852" t="s">
        <v>44</v>
      </c>
      <c r="C5852" t="s">
        <v>5898</v>
      </c>
      <c r="D5852" t="s">
        <v>44</v>
      </c>
      <c r="E5852" t="s">
        <v>5898</v>
      </c>
      <c r="F5852" t="s">
        <v>44</v>
      </c>
      <c r="G5852" t="s">
        <v>5898</v>
      </c>
      <c r="H5852" t="s">
        <v>44</v>
      </c>
    </row>
    <row r="5853" spans="1:8" x14ac:dyDescent="0.35">
      <c r="A5853" t="s">
        <v>5899</v>
      </c>
      <c r="B5853" t="s">
        <v>51</v>
      </c>
      <c r="C5853" t="s">
        <v>5899</v>
      </c>
      <c r="D5853" t="s">
        <v>51</v>
      </c>
      <c r="E5853" t="s">
        <v>5899</v>
      </c>
      <c r="F5853" t="s">
        <v>51</v>
      </c>
      <c r="G5853" t="s">
        <v>5899</v>
      </c>
      <c r="H5853" t="s">
        <v>51</v>
      </c>
    </row>
    <row r="5854" spans="1:8" x14ac:dyDescent="0.35">
      <c r="A5854" t="s">
        <v>5900</v>
      </c>
      <c r="B5854" t="s">
        <v>51</v>
      </c>
      <c r="C5854" t="s">
        <v>5900</v>
      </c>
      <c r="D5854" t="s">
        <v>51</v>
      </c>
      <c r="E5854" t="s">
        <v>5900</v>
      </c>
      <c r="F5854" t="s">
        <v>51</v>
      </c>
      <c r="G5854" t="s">
        <v>5900</v>
      </c>
      <c r="H5854" t="s">
        <v>51</v>
      </c>
    </row>
    <row r="5855" spans="1:8" x14ac:dyDescent="0.35">
      <c r="A5855" t="s">
        <v>5901</v>
      </c>
      <c r="B5855" t="s">
        <v>51</v>
      </c>
      <c r="C5855" t="s">
        <v>5901</v>
      </c>
      <c r="D5855" t="s">
        <v>51</v>
      </c>
      <c r="E5855" t="s">
        <v>5901</v>
      </c>
      <c r="F5855" t="s">
        <v>51</v>
      </c>
      <c r="G5855" t="s">
        <v>5901</v>
      </c>
      <c r="H5855" t="s">
        <v>51</v>
      </c>
    </row>
    <row r="5856" spans="1:8" x14ac:dyDescent="0.35">
      <c r="A5856" t="s">
        <v>5902</v>
      </c>
      <c r="B5856" t="s">
        <v>51</v>
      </c>
      <c r="C5856" t="s">
        <v>5902</v>
      </c>
      <c r="D5856" t="s">
        <v>51</v>
      </c>
      <c r="E5856" t="s">
        <v>5902</v>
      </c>
      <c r="F5856" t="s">
        <v>51</v>
      </c>
      <c r="G5856" t="s">
        <v>5902</v>
      </c>
      <c r="H5856" t="s">
        <v>51</v>
      </c>
    </row>
    <row r="5857" spans="1:8" x14ac:dyDescent="0.35">
      <c r="A5857" t="s">
        <v>5903</v>
      </c>
      <c r="B5857" t="s">
        <v>51</v>
      </c>
      <c r="C5857" t="s">
        <v>5903</v>
      </c>
      <c r="D5857" t="s">
        <v>51</v>
      </c>
      <c r="E5857" t="s">
        <v>5903</v>
      </c>
      <c r="F5857" t="s">
        <v>51</v>
      </c>
      <c r="G5857" t="s">
        <v>5903</v>
      </c>
      <c r="H5857" t="s">
        <v>51</v>
      </c>
    </row>
    <row r="5858" spans="1:8" x14ac:dyDescent="0.35">
      <c r="A5858" t="s">
        <v>5904</v>
      </c>
      <c r="B5858" t="s">
        <v>51</v>
      </c>
      <c r="C5858" t="s">
        <v>5904</v>
      </c>
      <c r="D5858" t="s">
        <v>51</v>
      </c>
      <c r="E5858" t="s">
        <v>5904</v>
      </c>
      <c r="F5858" t="s">
        <v>51</v>
      </c>
      <c r="G5858" t="s">
        <v>5904</v>
      </c>
      <c r="H5858" t="s">
        <v>51</v>
      </c>
    </row>
    <row r="5859" spans="1:8" x14ac:dyDescent="0.35">
      <c r="A5859" t="s">
        <v>5905</v>
      </c>
      <c r="B5859" t="s">
        <v>51</v>
      </c>
      <c r="C5859" t="s">
        <v>5905</v>
      </c>
      <c r="D5859" t="s">
        <v>51</v>
      </c>
      <c r="E5859" t="s">
        <v>5905</v>
      </c>
      <c r="F5859" t="s">
        <v>51</v>
      </c>
      <c r="G5859" t="s">
        <v>5905</v>
      </c>
      <c r="H5859" t="s">
        <v>51</v>
      </c>
    </row>
    <row r="5860" spans="1:8" x14ac:dyDescent="0.35">
      <c r="A5860" t="s">
        <v>5906</v>
      </c>
      <c r="B5860" t="s">
        <v>51</v>
      </c>
      <c r="C5860" t="s">
        <v>5906</v>
      </c>
      <c r="D5860" t="s">
        <v>51</v>
      </c>
      <c r="E5860" t="s">
        <v>5906</v>
      </c>
      <c r="F5860" t="s">
        <v>51</v>
      </c>
      <c r="G5860" t="s">
        <v>5906</v>
      </c>
      <c r="H5860" t="s">
        <v>51</v>
      </c>
    </row>
    <row r="5861" spans="1:8" x14ac:dyDescent="0.35">
      <c r="A5861" t="s">
        <v>5907</v>
      </c>
      <c r="B5861" t="s">
        <v>47</v>
      </c>
      <c r="C5861" t="s">
        <v>5907</v>
      </c>
      <c r="D5861" t="s">
        <v>47</v>
      </c>
      <c r="E5861" t="s">
        <v>5907</v>
      </c>
      <c r="F5861" t="s">
        <v>47</v>
      </c>
      <c r="G5861" t="s">
        <v>5907</v>
      </c>
      <c r="H5861" t="s">
        <v>47</v>
      </c>
    </row>
    <row r="5862" spans="1:8" x14ac:dyDescent="0.35">
      <c r="A5862" t="s">
        <v>5908</v>
      </c>
      <c r="B5862" t="s">
        <v>44</v>
      </c>
      <c r="C5862" t="s">
        <v>5908</v>
      </c>
      <c r="D5862" t="s">
        <v>44</v>
      </c>
      <c r="E5862" t="s">
        <v>5908</v>
      </c>
      <c r="F5862" t="s">
        <v>44</v>
      </c>
      <c r="G5862" t="s">
        <v>5908</v>
      </c>
      <c r="H5862" t="s">
        <v>44</v>
      </c>
    </row>
    <row r="5863" spans="1:8" x14ac:dyDescent="0.35">
      <c r="A5863" t="s">
        <v>5909</v>
      </c>
      <c r="B5863" t="s">
        <v>51</v>
      </c>
      <c r="C5863" t="s">
        <v>5909</v>
      </c>
      <c r="D5863" t="s">
        <v>51</v>
      </c>
      <c r="E5863" t="s">
        <v>5909</v>
      </c>
      <c r="F5863" t="s">
        <v>51</v>
      </c>
      <c r="G5863" t="s">
        <v>5909</v>
      </c>
      <c r="H5863" t="s">
        <v>51</v>
      </c>
    </row>
    <row r="5864" spans="1:8" x14ac:dyDescent="0.35">
      <c r="A5864" t="s">
        <v>5910</v>
      </c>
      <c r="B5864" t="s">
        <v>47</v>
      </c>
      <c r="C5864" t="s">
        <v>5910</v>
      </c>
      <c r="D5864" t="s">
        <v>47</v>
      </c>
      <c r="E5864" t="s">
        <v>5910</v>
      </c>
      <c r="F5864" t="s">
        <v>47</v>
      </c>
      <c r="G5864" t="s">
        <v>5910</v>
      </c>
      <c r="H5864" t="s">
        <v>47</v>
      </c>
    </row>
    <row r="5865" spans="1:8" x14ac:dyDescent="0.35">
      <c r="A5865" t="s">
        <v>5911</v>
      </c>
      <c r="B5865" t="s">
        <v>51</v>
      </c>
      <c r="C5865" t="s">
        <v>5911</v>
      </c>
      <c r="D5865" t="s">
        <v>51</v>
      </c>
      <c r="E5865" t="s">
        <v>5911</v>
      </c>
      <c r="F5865" t="s">
        <v>51</v>
      </c>
      <c r="G5865" t="s">
        <v>5911</v>
      </c>
      <c r="H5865" t="s">
        <v>51</v>
      </c>
    </row>
    <row r="5866" spans="1:8" x14ac:dyDescent="0.35">
      <c r="A5866" t="s">
        <v>5912</v>
      </c>
      <c r="B5866" t="s">
        <v>44</v>
      </c>
      <c r="C5866" t="s">
        <v>5912</v>
      </c>
      <c r="D5866" t="s">
        <v>44</v>
      </c>
      <c r="E5866" t="s">
        <v>5912</v>
      </c>
      <c r="F5866" t="s">
        <v>44</v>
      </c>
      <c r="G5866" t="s">
        <v>5912</v>
      </c>
      <c r="H5866" t="s">
        <v>44</v>
      </c>
    </row>
    <row r="5867" spans="1:8" x14ac:dyDescent="0.35">
      <c r="A5867" t="s">
        <v>5913</v>
      </c>
      <c r="B5867" t="s">
        <v>44</v>
      </c>
      <c r="C5867" t="s">
        <v>5913</v>
      </c>
      <c r="D5867" t="s">
        <v>44</v>
      </c>
      <c r="E5867" t="s">
        <v>5913</v>
      </c>
      <c r="F5867" t="s">
        <v>44</v>
      </c>
      <c r="G5867" t="s">
        <v>5913</v>
      </c>
      <c r="H5867" t="s">
        <v>44</v>
      </c>
    </row>
    <row r="5868" spans="1:8" x14ac:dyDescent="0.35">
      <c r="A5868" t="s">
        <v>5914</v>
      </c>
      <c r="B5868" t="s">
        <v>51</v>
      </c>
      <c r="C5868" t="s">
        <v>5914</v>
      </c>
      <c r="D5868" t="s">
        <v>51</v>
      </c>
      <c r="E5868" t="s">
        <v>5914</v>
      </c>
      <c r="F5868" t="s">
        <v>51</v>
      </c>
      <c r="G5868" t="s">
        <v>5914</v>
      </c>
      <c r="H5868" t="s">
        <v>51</v>
      </c>
    </row>
    <row r="5869" spans="1:8" x14ac:dyDescent="0.35">
      <c r="A5869" t="s">
        <v>5915</v>
      </c>
      <c r="B5869" t="s">
        <v>51</v>
      </c>
      <c r="C5869" t="s">
        <v>5915</v>
      </c>
      <c r="D5869" t="s">
        <v>51</v>
      </c>
      <c r="E5869" t="s">
        <v>5915</v>
      </c>
      <c r="F5869" t="s">
        <v>51</v>
      </c>
      <c r="G5869" t="s">
        <v>5915</v>
      </c>
      <c r="H5869" t="s">
        <v>51</v>
      </c>
    </row>
    <row r="5870" spans="1:8" x14ac:dyDescent="0.35">
      <c r="A5870" t="s">
        <v>5916</v>
      </c>
      <c r="B5870" t="s">
        <v>44</v>
      </c>
      <c r="C5870" t="s">
        <v>5916</v>
      </c>
      <c r="D5870" t="s">
        <v>44</v>
      </c>
      <c r="E5870" t="s">
        <v>5916</v>
      </c>
      <c r="F5870" t="s">
        <v>44</v>
      </c>
      <c r="G5870" t="s">
        <v>5916</v>
      </c>
      <c r="H5870" t="s">
        <v>44</v>
      </c>
    </row>
    <row r="5871" spans="1:8" x14ac:dyDescent="0.35">
      <c r="A5871" t="s">
        <v>5917</v>
      </c>
      <c r="B5871" t="s">
        <v>44</v>
      </c>
      <c r="C5871" t="s">
        <v>5917</v>
      </c>
      <c r="D5871" t="s">
        <v>44</v>
      </c>
      <c r="E5871" t="s">
        <v>5917</v>
      </c>
      <c r="F5871" t="s">
        <v>44</v>
      </c>
      <c r="G5871" t="s">
        <v>5917</v>
      </c>
      <c r="H5871" t="s">
        <v>44</v>
      </c>
    </row>
    <row r="5872" spans="1:8" x14ac:dyDescent="0.35">
      <c r="A5872" t="s">
        <v>5918</v>
      </c>
      <c r="B5872" t="s">
        <v>44</v>
      </c>
      <c r="C5872" t="s">
        <v>5918</v>
      </c>
      <c r="D5872" t="s">
        <v>44</v>
      </c>
      <c r="E5872" t="s">
        <v>5918</v>
      </c>
      <c r="F5872" t="s">
        <v>44</v>
      </c>
      <c r="G5872" t="s">
        <v>5918</v>
      </c>
      <c r="H5872" t="s">
        <v>44</v>
      </c>
    </row>
    <row r="5873" spans="1:8" x14ac:dyDescent="0.35">
      <c r="A5873" t="s">
        <v>5919</v>
      </c>
      <c r="B5873" t="s">
        <v>47</v>
      </c>
      <c r="C5873" t="s">
        <v>5919</v>
      </c>
      <c r="D5873" t="s">
        <v>47</v>
      </c>
      <c r="E5873" t="s">
        <v>5919</v>
      </c>
      <c r="F5873" t="s">
        <v>47</v>
      </c>
      <c r="G5873" t="s">
        <v>5919</v>
      </c>
      <c r="H5873" t="s">
        <v>47</v>
      </c>
    </row>
    <row r="5874" spans="1:8" x14ac:dyDescent="0.35">
      <c r="A5874" t="s">
        <v>5920</v>
      </c>
      <c r="B5874" t="s">
        <v>51</v>
      </c>
      <c r="C5874" t="s">
        <v>5920</v>
      </c>
      <c r="D5874" t="s">
        <v>51</v>
      </c>
      <c r="E5874" t="s">
        <v>5920</v>
      </c>
      <c r="F5874" t="s">
        <v>51</v>
      </c>
      <c r="G5874" t="s">
        <v>5920</v>
      </c>
      <c r="H5874" t="s">
        <v>51</v>
      </c>
    </row>
    <row r="5875" spans="1:8" x14ac:dyDescent="0.35">
      <c r="A5875" t="s">
        <v>5921</v>
      </c>
      <c r="B5875" t="s">
        <v>51</v>
      </c>
      <c r="C5875" t="s">
        <v>5921</v>
      </c>
      <c r="D5875" t="s">
        <v>51</v>
      </c>
      <c r="E5875" t="s">
        <v>5921</v>
      </c>
      <c r="F5875" t="s">
        <v>51</v>
      </c>
      <c r="G5875" t="s">
        <v>5921</v>
      </c>
      <c r="H5875" t="s">
        <v>51</v>
      </c>
    </row>
    <row r="5876" spans="1:8" x14ac:dyDescent="0.35">
      <c r="A5876" t="s">
        <v>5922</v>
      </c>
      <c r="B5876" t="s">
        <v>51</v>
      </c>
      <c r="C5876" t="s">
        <v>5922</v>
      </c>
      <c r="D5876" t="s">
        <v>51</v>
      </c>
      <c r="E5876" t="s">
        <v>5922</v>
      </c>
      <c r="F5876" t="s">
        <v>51</v>
      </c>
      <c r="G5876" t="s">
        <v>5922</v>
      </c>
      <c r="H5876" t="s">
        <v>51</v>
      </c>
    </row>
    <row r="5877" spans="1:8" x14ac:dyDescent="0.35">
      <c r="A5877" t="s">
        <v>5923</v>
      </c>
      <c r="B5877" t="s">
        <v>51</v>
      </c>
      <c r="C5877" t="s">
        <v>5923</v>
      </c>
      <c r="D5877" t="s">
        <v>51</v>
      </c>
      <c r="E5877" t="s">
        <v>5923</v>
      </c>
      <c r="F5877" t="s">
        <v>51</v>
      </c>
      <c r="G5877" t="s">
        <v>5923</v>
      </c>
      <c r="H5877" t="s">
        <v>51</v>
      </c>
    </row>
    <row r="5878" spans="1:8" x14ac:dyDescent="0.35">
      <c r="A5878" t="s">
        <v>5924</v>
      </c>
      <c r="B5878" t="s">
        <v>51</v>
      </c>
      <c r="C5878" t="s">
        <v>5924</v>
      </c>
      <c r="D5878" t="s">
        <v>51</v>
      </c>
      <c r="E5878" t="s">
        <v>5924</v>
      </c>
      <c r="F5878" t="s">
        <v>51</v>
      </c>
      <c r="G5878" t="s">
        <v>5924</v>
      </c>
      <c r="H5878" t="s">
        <v>51</v>
      </c>
    </row>
    <row r="5879" spans="1:8" x14ac:dyDescent="0.35">
      <c r="A5879" t="s">
        <v>5925</v>
      </c>
      <c r="B5879" t="s">
        <v>51</v>
      </c>
      <c r="C5879" t="s">
        <v>5925</v>
      </c>
      <c r="D5879" t="s">
        <v>51</v>
      </c>
      <c r="E5879" t="s">
        <v>5925</v>
      </c>
      <c r="F5879" t="s">
        <v>51</v>
      </c>
      <c r="G5879" t="s">
        <v>5925</v>
      </c>
      <c r="H5879" t="s">
        <v>51</v>
      </c>
    </row>
    <row r="5880" spans="1:8" x14ac:dyDescent="0.35">
      <c r="A5880" t="s">
        <v>5926</v>
      </c>
      <c r="B5880" t="s">
        <v>51</v>
      </c>
      <c r="C5880" t="s">
        <v>5926</v>
      </c>
      <c r="D5880" t="s">
        <v>51</v>
      </c>
      <c r="E5880" t="s">
        <v>5926</v>
      </c>
      <c r="F5880" t="s">
        <v>51</v>
      </c>
      <c r="G5880" t="s">
        <v>5926</v>
      </c>
      <c r="H5880" t="s">
        <v>51</v>
      </c>
    </row>
    <row r="5881" spans="1:8" x14ac:dyDescent="0.35">
      <c r="A5881" t="s">
        <v>5927</v>
      </c>
      <c r="B5881" t="s">
        <v>51</v>
      </c>
      <c r="C5881" t="s">
        <v>5927</v>
      </c>
      <c r="D5881" t="s">
        <v>51</v>
      </c>
      <c r="E5881" t="s">
        <v>5927</v>
      </c>
      <c r="F5881" t="s">
        <v>51</v>
      </c>
      <c r="G5881" t="s">
        <v>5927</v>
      </c>
      <c r="H5881" t="s">
        <v>51</v>
      </c>
    </row>
    <row r="5882" spans="1:8" x14ac:dyDescent="0.35">
      <c r="A5882" t="s">
        <v>5928</v>
      </c>
      <c r="B5882" t="s">
        <v>44</v>
      </c>
      <c r="C5882" t="s">
        <v>5928</v>
      </c>
      <c r="D5882" t="s">
        <v>44</v>
      </c>
      <c r="E5882" t="s">
        <v>5928</v>
      </c>
      <c r="F5882" t="s">
        <v>44</v>
      </c>
      <c r="G5882" t="s">
        <v>5928</v>
      </c>
      <c r="H5882" t="s">
        <v>44</v>
      </c>
    </row>
    <row r="5883" spans="1:8" x14ac:dyDescent="0.35">
      <c r="A5883" t="s">
        <v>5929</v>
      </c>
      <c r="B5883" t="s">
        <v>51</v>
      </c>
      <c r="C5883" t="s">
        <v>5929</v>
      </c>
      <c r="D5883" t="s">
        <v>51</v>
      </c>
      <c r="E5883" t="s">
        <v>5929</v>
      </c>
      <c r="F5883" t="s">
        <v>51</v>
      </c>
      <c r="G5883" t="s">
        <v>5929</v>
      </c>
      <c r="H5883" t="s">
        <v>51</v>
      </c>
    </row>
    <row r="5884" spans="1:8" x14ac:dyDescent="0.35">
      <c r="A5884" t="s">
        <v>5930</v>
      </c>
      <c r="B5884" t="s">
        <v>47</v>
      </c>
      <c r="C5884" t="s">
        <v>5930</v>
      </c>
      <c r="D5884" t="s">
        <v>47</v>
      </c>
      <c r="E5884" t="s">
        <v>5930</v>
      </c>
      <c r="F5884" t="s">
        <v>47</v>
      </c>
      <c r="G5884" t="s">
        <v>5930</v>
      </c>
      <c r="H5884" t="s">
        <v>47</v>
      </c>
    </row>
    <row r="5885" spans="1:8" x14ac:dyDescent="0.35">
      <c r="A5885" t="s">
        <v>5931</v>
      </c>
      <c r="B5885" t="s">
        <v>51</v>
      </c>
      <c r="C5885" t="s">
        <v>5931</v>
      </c>
      <c r="D5885" t="s">
        <v>51</v>
      </c>
      <c r="E5885" t="s">
        <v>5931</v>
      </c>
      <c r="F5885" t="s">
        <v>51</v>
      </c>
      <c r="G5885" t="s">
        <v>5931</v>
      </c>
      <c r="H5885" t="s">
        <v>51</v>
      </c>
    </row>
    <row r="5886" spans="1:8" x14ac:dyDescent="0.35">
      <c r="A5886" t="s">
        <v>5932</v>
      </c>
      <c r="B5886" t="s">
        <v>47</v>
      </c>
      <c r="C5886" t="s">
        <v>5932</v>
      </c>
      <c r="D5886" t="s">
        <v>47</v>
      </c>
      <c r="E5886" t="s">
        <v>5932</v>
      </c>
      <c r="F5886" t="s">
        <v>47</v>
      </c>
      <c r="G5886" t="s">
        <v>5932</v>
      </c>
      <c r="H5886" t="s">
        <v>47</v>
      </c>
    </row>
    <row r="5887" spans="1:8" x14ac:dyDescent="0.35">
      <c r="A5887" t="s">
        <v>5933</v>
      </c>
      <c r="B5887" t="s">
        <v>51</v>
      </c>
      <c r="C5887" t="s">
        <v>5933</v>
      </c>
      <c r="D5887" t="s">
        <v>51</v>
      </c>
      <c r="E5887" t="s">
        <v>5933</v>
      </c>
      <c r="F5887" t="s">
        <v>51</v>
      </c>
      <c r="G5887" t="s">
        <v>5933</v>
      </c>
      <c r="H5887" t="s">
        <v>51</v>
      </c>
    </row>
    <row r="5888" spans="1:8" x14ac:dyDescent="0.35">
      <c r="A5888" t="s">
        <v>5934</v>
      </c>
      <c r="B5888" t="s">
        <v>44</v>
      </c>
      <c r="C5888" t="s">
        <v>5934</v>
      </c>
      <c r="D5888" t="s">
        <v>44</v>
      </c>
      <c r="E5888" t="s">
        <v>5934</v>
      </c>
      <c r="F5888" t="s">
        <v>44</v>
      </c>
      <c r="G5888" t="s">
        <v>5934</v>
      </c>
      <c r="H5888" t="s">
        <v>44</v>
      </c>
    </row>
    <row r="5889" spans="1:8" x14ac:dyDescent="0.35">
      <c r="A5889" t="s">
        <v>5935</v>
      </c>
      <c r="B5889" t="s">
        <v>51</v>
      </c>
      <c r="C5889" t="s">
        <v>5935</v>
      </c>
      <c r="D5889" t="s">
        <v>51</v>
      </c>
      <c r="E5889" t="s">
        <v>5935</v>
      </c>
      <c r="F5889" t="s">
        <v>51</v>
      </c>
      <c r="G5889" t="s">
        <v>5935</v>
      </c>
      <c r="H5889" t="s">
        <v>51</v>
      </c>
    </row>
    <row r="5890" spans="1:8" x14ac:dyDescent="0.35">
      <c r="A5890" t="s">
        <v>5936</v>
      </c>
      <c r="B5890" t="s">
        <v>51</v>
      </c>
      <c r="C5890" t="s">
        <v>5936</v>
      </c>
      <c r="D5890" t="s">
        <v>51</v>
      </c>
      <c r="E5890" t="s">
        <v>5936</v>
      </c>
      <c r="F5890" t="s">
        <v>51</v>
      </c>
      <c r="G5890" t="s">
        <v>5936</v>
      </c>
      <c r="H5890" t="s">
        <v>51</v>
      </c>
    </row>
    <row r="5891" spans="1:8" x14ac:dyDescent="0.35">
      <c r="A5891" t="s">
        <v>5937</v>
      </c>
      <c r="B5891" t="s">
        <v>44</v>
      </c>
      <c r="C5891" t="s">
        <v>5937</v>
      </c>
      <c r="D5891" t="s">
        <v>44</v>
      </c>
      <c r="E5891" t="s">
        <v>5937</v>
      </c>
      <c r="F5891" t="s">
        <v>44</v>
      </c>
      <c r="G5891" t="s">
        <v>5937</v>
      </c>
      <c r="H5891" t="s">
        <v>44</v>
      </c>
    </row>
    <row r="5892" spans="1:8" x14ac:dyDescent="0.35">
      <c r="A5892" t="s">
        <v>5938</v>
      </c>
      <c r="B5892" t="s">
        <v>51</v>
      </c>
      <c r="C5892" t="s">
        <v>5938</v>
      </c>
      <c r="D5892" t="s">
        <v>51</v>
      </c>
      <c r="E5892" t="s">
        <v>5938</v>
      </c>
      <c r="F5892" t="s">
        <v>51</v>
      </c>
      <c r="G5892" t="s">
        <v>5938</v>
      </c>
      <c r="H5892" t="s">
        <v>51</v>
      </c>
    </row>
    <row r="5893" spans="1:8" x14ac:dyDescent="0.35">
      <c r="A5893" t="s">
        <v>5939</v>
      </c>
      <c r="B5893" t="s">
        <v>51</v>
      </c>
      <c r="C5893" t="s">
        <v>5939</v>
      </c>
      <c r="D5893" t="s">
        <v>51</v>
      </c>
      <c r="E5893" t="s">
        <v>5939</v>
      </c>
      <c r="F5893" t="s">
        <v>51</v>
      </c>
      <c r="G5893" t="s">
        <v>5939</v>
      </c>
      <c r="H5893" t="s">
        <v>51</v>
      </c>
    </row>
    <row r="5894" spans="1:8" x14ac:dyDescent="0.35">
      <c r="A5894" t="s">
        <v>5940</v>
      </c>
      <c r="B5894" t="s">
        <v>51</v>
      </c>
      <c r="C5894" t="s">
        <v>5940</v>
      </c>
      <c r="D5894" t="s">
        <v>51</v>
      </c>
      <c r="E5894" t="s">
        <v>5940</v>
      </c>
      <c r="F5894" t="s">
        <v>51</v>
      </c>
      <c r="G5894" t="s">
        <v>5940</v>
      </c>
      <c r="H5894" t="s">
        <v>51</v>
      </c>
    </row>
    <row r="5895" spans="1:8" x14ac:dyDescent="0.35">
      <c r="A5895" t="s">
        <v>5941</v>
      </c>
      <c r="B5895" t="s">
        <v>51</v>
      </c>
      <c r="C5895" t="s">
        <v>5941</v>
      </c>
      <c r="D5895" t="s">
        <v>51</v>
      </c>
      <c r="E5895" t="s">
        <v>5941</v>
      </c>
      <c r="F5895" t="s">
        <v>51</v>
      </c>
      <c r="G5895" t="s">
        <v>5941</v>
      </c>
      <c r="H5895" t="s">
        <v>51</v>
      </c>
    </row>
    <row r="5896" spans="1:8" x14ac:dyDescent="0.35">
      <c r="A5896" t="s">
        <v>5942</v>
      </c>
      <c r="B5896" t="s">
        <v>51</v>
      </c>
      <c r="C5896" t="s">
        <v>5942</v>
      </c>
      <c r="D5896" t="s">
        <v>51</v>
      </c>
      <c r="E5896" t="s">
        <v>5942</v>
      </c>
      <c r="F5896" t="s">
        <v>51</v>
      </c>
      <c r="G5896" t="s">
        <v>5942</v>
      </c>
      <c r="H5896" t="s">
        <v>51</v>
      </c>
    </row>
    <row r="5897" spans="1:8" x14ac:dyDescent="0.35">
      <c r="A5897" t="s">
        <v>5943</v>
      </c>
      <c r="B5897" t="s">
        <v>51</v>
      </c>
      <c r="C5897" t="s">
        <v>5943</v>
      </c>
      <c r="D5897" t="s">
        <v>51</v>
      </c>
      <c r="E5897" t="s">
        <v>5943</v>
      </c>
      <c r="F5897" t="s">
        <v>51</v>
      </c>
      <c r="G5897" t="s">
        <v>5943</v>
      </c>
      <c r="H5897" t="s">
        <v>51</v>
      </c>
    </row>
    <row r="5898" spans="1:8" x14ac:dyDescent="0.35">
      <c r="A5898" t="s">
        <v>5944</v>
      </c>
      <c r="B5898" t="s">
        <v>51</v>
      </c>
      <c r="C5898" t="s">
        <v>5944</v>
      </c>
      <c r="D5898" t="s">
        <v>51</v>
      </c>
      <c r="E5898" t="s">
        <v>5944</v>
      </c>
      <c r="F5898" t="s">
        <v>51</v>
      </c>
      <c r="G5898" t="s">
        <v>5944</v>
      </c>
      <c r="H5898" t="s">
        <v>51</v>
      </c>
    </row>
    <row r="5899" spans="1:8" x14ac:dyDescent="0.35">
      <c r="A5899" t="s">
        <v>5945</v>
      </c>
      <c r="B5899" t="s">
        <v>47</v>
      </c>
      <c r="C5899" t="s">
        <v>5945</v>
      </c>
      <c r="D5899" t="s">
        <v>47</v>
      </c>
      <c r="E5899" t="s">
        <v>5945</v>
      </c>
      <c r="F5899" t="s">
        <v>47</v>
      </c>
      <c r="G5899" t="s">
        <v>5945</v>
      </c>
      <c r="H5899" t="s">
        <v>47</v>
      </c>
    </row>
    <row r="5900" spans="1:8" x14ac:dyDescent="0.35">
      <c r="A5900" t="s">
        <v>5946</v>
      </c>
      <c r="B5900" t="s">
        <v>44</v>
      </c>
      <c r="C5900" t="s">
        <v>5946</v>
      </c>
      <c r="D5900" t="s">
        <v>44</v>
      </c>
      <c r="E5900" t="s">
        <v>5946</v>
      </c>
      <c r="F5900" t="s">
        <v>44</v>
      </c>
      <c r="G5900" t="s">
        <v>5946</v>
      </c>
      <c r="H5900" t="s">
        <v>44</v>
      </c>
    </row>
    <row r="5901" spans="1:8" x14ac:dyDescent="0.35">
      <c r="A5901" t="s">
        <v>5947</v>
      </c>
      <c r="B5901" t="s">
        <v>51</v>
      </c>
      <c r="C5901" t="s">
        <v>5947</v>
      </c>
      <c r="D5901" t="s">
        <v>51</v>
      </c>
      <c r="E5901" t="s">
        <v>5947</v>
      </c>
      <c r="F5901" t="s">
        <v>51</v>
      </c>
      <c r="G5901" t="s">
        <v>5947</v>
      </c>
      <c r="H5901" t="s">
        <v>51</v>
      </c>
    </row>
    <row r="5902" spans="1:8" x14ac:dyDescent="0.35">
      <c r="A5902" t="s">
        <v>5948</v>
      </c>
      <c r="B5902" t="s">
        <v>51</v>
      </c>
      <c r="C5902" t="s">
        <v>5948</v>
      </c>
      <c r="D5902" t="s">
        <v>51</v>
      </c>
      <c r="E5902" t="s">
        <v>5948</v>
      </c>
      <c r="F5902" t="s">
        <v>51</v>
      </c>
      <c r="G5902" t="s">
        <v>5948</v>
      </c>
      <c r="H5902" t="s">
        <v>51</v>
      </c>
    </row>
    <row r="5903" spans="1:8" x14ac:dyDescent="0.35">
      <c r="A5903" t="s">
        <v>5949</v>
      </c>
      <c r="B5903" t="s">
        <v>51</v>
      </c>
      <c r="C5903" t="s">
        <v>5949</v>
      </c>
      <c r="D5903" t="s">
        <v>51</v>
      </c>
      <c r="E5903" t="s">
        <v>5949</v>
      </c>
      <c r="F5903" t="s">
        <v>51</v>
      </c>
      <c r="G5903" t="s">
        <v>5949</v>
      </c>
      <c r="H5903" t="s">
        <v>51</v>
      </c>
    </row>
    <row r="5904" spans="1:8" x14ac:dyDescent="0.35">
      <c r="A5904" t="s">
        <v>5950</v>
      </c>
      <c r="B5904" t="s">
        <v>51</v>
      </c>
      <c r="C5904" t="s">
        <v>5950</v>
      </c>
      <c r="D5904" t="s">
        <v>51</v>
      </c>
      <c r="E5904" t="s">
        <v>5950</v>
      </c>
      <c r="F5904" t="s">
        <v>51</v>
      </c>
      <c r="G5904" t="s">
        <v>5950</v>
      </c>
      <c r="H5904" t="s">
        <v>51</v>
      </c>
    </row>
    <row r="5905" spans="1:8" x14ac:dyDescent="0.35">
      <c r="A5905" t="s">
        <v>5951</v>
      </c>
      <c r="B5905" t="s">
        <v>51</v>
      </c>
      <c r="C5905" t="s">
        <v>5951</v>
      </c>
      <c r="D5905" t="s">
        <v>51</v>
      </c>
      <c r="E5905" t="s">
        <v>5951</v>
      </c>
      <c r="F5905" t="s">
        <v>51</v>
      </c>
      <c r="G5905" t="s">
        <v>5951</v>
      </c>
      <c r="H5905" t="s">
        <v>51</v>
      </c>
    </row>
    <row r="5906" spans="1:8" x14ac:dyDescent="0.35">
      <c r="A5906" t="s">
        <v>5952</v>
      </c>
      <c r="B5906" t="s">
        <v>47</v>
      </c>
      <c r="C5906" t="s">
        <v>5952</v>
      </c>
      <c r="D5906" t="s">
        <v>47</v>
      </c>
      <c r="E5906" t="s">
        <v>5952</v>
      </c>
      <c r="F5906" t="s">
        <v>47</v>
      </c>
      <c r="G5906" t="s">
        <v>5952</v>
      </c>
      <c r="H5906" t="s">
        <v>47</v>
      </c>
    </row>
    <row r="5907" spans="1:8" x14ac:dyDescent="0.35">
      <c r="A5907" t="s">
        <v>5953</v>
      </c>
      <c r="B5907" t="s">
        <v>44</v>
      </c>
      <c r="C5907" t="s">
        <v>5953</v>
      </c>
      <c r="D5907" t="s">
        <v>44</v>
      </c>
      <c r="E5907" t="s">
        <v>5953</v>
      </c>
      <c r="F5907" t="s">
        <v>44</v>
      </c>
      <c r="G5907" t="s">
        <v>5953</v>
      </c>
      <c r="H5907" t="s">
        <v>44</v>
      </c>
    </row>
    <row r="5908" spans="1:8" x14ac:dyDescent="0.35">
      <c r="A5908" t="s">
        <v>5954</v>
      </c>
      <c r="B5908" t="s">
        <v>51</v>
      </c>
      <c r="C5908" t="s">
        <v>5954</v>
      </c>
      <c r="D5908" t="s">
        <v>51</v>
      </c>
      <c r="E5908" t="s">
        <v>5954</v>
      </c>
      <c r="F5908" t="s">
        <v>51</v>
      </c>
      <c r="G5908" t="s">
        <v>5954</v>
      </c>
      <c r="H5908" t="s">
        <v>51</v>
      </c>
    </row>
    <row r="5909" spans="1:8" x14ac:dyDescent="0.35">
      <c r="A5909" t="s">
        <v>5955</v>
      </c>
      <c r="B5909" t="s">
        <v>51</v>
      </c>
      <c r="C5909" t="s">
        <v>5955</v>
      </c>
      <c r="D5909" t="s">
        <v>51</v>
      </c>
      <c r="E5909" t="s">
        <v>5955</v>
      </c>
      <c r="F5909" t="s">
        <v>51</v>
      </c>
      <c r="G5909" t="s">
        <v>5955</v>
      </c>
      <c r="H5909" t="s">
        <v>51</v>
      </c>
    </row>
    <row r="5910" spans="1:8" x14ac:dyDescent="0.35">
      <c r="A5910" t="s">
        <v>5956</v>
      </c>
      <c r="B5910" t="s">
        <v>51</v>
      </c>
      <c r="C5910" t="s">
        <v>5956</v>
      </c>
      <c r="D5910" t="s">
        <v>51</v>
      </c>
      <c r="E5910" t="s">
        <v>5956</v>
      </c>
      <c r="F5910" t="s">
        <v>51</v>
      </c>
      <c r="G5910" t="s">
        <v>5956</v>
      </c>
      <c r="H5910" t="s">
        <v>51</v>
      </c>
    </row>
    <row r="5911" spans="1:8" x14ac:dyDescent="0.35">
      <c r="A5911" t="s">
        <v>5957</v>
      </c>
      <c r="B5911" t="s">
        <v>47</v>
      </c>
      <c r="C5911" t="s">
        <v>5957</v>
      </c>
      <c r="D5911" t="s">
        <v>47</v>
      </c>
      <c r="E5911" t="s">
        <v>5957</v>
      </c>
      <c r="F5911" t="s">
        <v>47</v>
      </c>
      <c r="G5911" t="s">
        <v>5957</v>
      </c>
      <c r="H5911" t="s">
        <v>47</v>
      </c>
    </row>
    <row r="5912" spans="1:8" x14ac:dyDescent="0.35">
      <c r="A5912" t="s">
        <v>5958</v>
      </c>
      <c r="B5912" t="s">
        <v>51</v>
      </c>
      <c r="C5912" t="s">
        <v>5958</v>
      </c>
      <c r="D5912" t="s">
        <v>51</v>
      </c>
      <c r="E5912" t="s">
        <v>5958</v>
      </c>
      <c r="F5912" t="s">
        <v>51</v>
      </c>
      <c r="G5912" t="s">
        <v>5958</v>
      </c>
      <c r="H5912" t="s">
        <v>51</v>
      </c>
    </row>
    <row r="5913" spans="1:8" x14ac:dyDescent="0.35">
      <c r="A5913" t="s">
        <v>5959</v>
      </c>
      <c r="B5913" t="s">
        <v>51</v>
      </c>
      <c r="C5913" t="s">
        <v>5959</v>
      </c>
      <c r="D5913" t="s">
        <v>51</v>
      </c>
      <c r="E5913" t="s">
        <v>5959</v>
      </c>
      <c r="F5913" t="s">
        <v>51</v>
      </c>
      <c r="G5913" t="s">
        <v>5959</v>
      </c>
      <c r="H5913" t="s">
        <v>51</v>
      </c>
    </row>
    <row r="5914" spans="1:8" x14ac:dyDescent="0.35">
      <c r="A5914" t="s">
        <v>5960</v>
      </c>
      <c r="B5914" t="s">
        <v>51</v>
      </c>
      <c r="C5914" t="s">
        <v>5960</v>
      </c>
      <c r="D5914" t="s">
        <v>51</v>
      </c>
      <c r="E5914" t="s">
        <v>5960</v>
      </c>
      <c r="F5914" t="s">
        <v>51</v>
      </c>
      <c r="G5914" t="s">
        <v>5960</v>
      </c>
      <c r="H5914" t="s">
        <v>51</v>
      </c>
    </row>
    <row r="5915" spans="1:8" x14ac:dyDescent="0.35">
      <c r="A5915" t="s">
        <v>5961</v>
      </c>
      <c r="B5915" t="s">
        <v>47</v>
      </c>
      <c r="C5915" t="s">
        <v>5961</v>
      </c>
      <c r="D5915" t="s">
        <v>47</v>
      </c>
      <c r="E5915" t="s">
        <v>5961</v>
      </c>
      <c r="F5915" t="s">
        <v>47</v>
      </c>
      <c r="G5915" t="s">
        <v>5961</v>
      </c>
      <c r="H5915" t="s">
        <v>47</v>
      </c>
    </row>
    <row r="5916" spans="1:8" x14ac:dyDescent="0.35">
      <c r="A5916" t="s">
        <v>5962</v>
      </c>
      <c r="B5916" t="s">
        <v>51</v>
      </c>
      <c r="C5916" t="s">
        <v>5962</v>
      </c>
      <c r="D5916" t="s">
        <v>51</v>
      </c>
      <c r="E5916" t="s">
        <v>5962</v>
      </c>
      <c r="F5916" t="s">
        <v>51</v>
      </c>
      <c r="G5916" t="s">
        <v>5962</v>
      </c>
      <c r="H5916" t="s">
        <v>51</v>
      </c>
    </row>
    <row r="5917" spans="1:8" x14ac:dyDescent="0.35">
      <c r="A5917" t="s">
        <v>5963</v>
      </c>
      <c r="B5917" t="s">
        <v>47</v>
      </c>
      <c r="C5917" t="s">
        <v>5963</v>
      </c>
      <c r="D5917" t="s">
        <v>47</v>
      </c>
      <c r="E5917" t="s">
        <v>5963</v>
      </c>
      <c r="F5917" t="s">
        <v>47</v>
      </c>
      <c r="G5917" t="s">
        <v>5963</v>
      </c>
      <c r="H5917" t="s">
        <v>47</v>
      </c>
    </row>
    <row r="5918" spans="1:8" x14ac:dyDescent="0.35">
      <c r="A5918" t="s">
        <v>5964</v>
      </c>
      <c r="B5918" t="s">
        <v>44</v>
      </c>
      <c r="C5918" t="s">
        <v>5964</v>
      </c>
      <c r="D5918" t="s">
        <v>44</v>
      </c>
      <c r="E5918" t="s">
        <v>5964</v>
      </c>
      <c r="F5918" t="s">
        <v>44</v>
      </c>
      <c r="G5918" t="s">
        <v>5964</v>
      </c>
      <c r="H5918" t="s">
        <v>44</v>
      </c>
    </row>
    <row r="5919" spans="1:8" x14ac:dyDescent="0.35">
      <c r="A5919" t="s">
        <v>5965</v>
      </c>
      <c r="B5919" t="s">
        <v>51</v>
      </c>
      <c r="C5919" t="s">
        <v>5965</v>
      </c>
      <c r="D5919" t="s">
        <v>51</v>
      </c>
      <c r="E5919" t="s">
        <v>5965</v>
      </c>
      <c r="F5919" t="s">
        <v>51</v>
      </c>
      <c r="G5919" t="s">
        <v>5965</v>
      </c>
      <c r="H5919" t="s">
        <v>51</v>
      </c>
    </row>
    <row r="5920" spans="1:8" x14ac:dyDescent="0.35">
      <c r="A5920" t="s">
        <v>5966</v>
      </c>
      <c r="B5920" t="s">
        <v>51</v>
      </c>
      <c r="C5920" t="s">
        <v>5966</v>
      </c>
      <c r="D5920" t="s">
        <v>51</v>
      </c>
      <c r="E5920" t="s">
        <v>5966</v>
      </c>
      <c r="F5920" t="s">
        <v>51</v>
      </c>
      <c r="G5920" t="s">
        <v>5966</v>
      </c>
      <c r="H5920" t="s">
        <v>51</v>
      </c>
    </row>
    <row r="5921" spans="1:8" x14ac:dyDescent="0.35">
      <c r="A5921" t="s">
        <v>5967</v>
      </c>
      <c r="B5921" t="s">
        <v>51</v>
      </c>
      <c r="C5921" t="s">
        <v>5967</v>
      </c>
      <c r="D5921" t="s">
        <v>51</v>
      </c>
      <c r="E5921" t="s">
        <v>5967</v>
      </c>
      <c r="F5921" t="s">
        <v>51</v>
      </c>
      <c r="G5921" t="s">
        <v>5967</v>
      </c>
      <c r="H5921" t="s">
        <v>51</v>
      </c>
    </row>
    <row r="5922" spans="1:8" x14ac:dyDescent="0.35">
      <c r="A5922" t="s">
        <v>5968</v>
      </c>
      <c r="B5922" t="s">
        <v>51</v>
      </c>
      <c r="C5922" t="s">
        <v>5968</v>
      </c>
      <c r="D5922" t="s">
        <v>51</v>
      </c>
      <c r="E5922" t="s">
        <v>5968</v>
      </c>
      <c r="F5922" t="s">
        <v>51</v>
      </c>
      <c r="G5922" t="s">
        <v>5968</v>
      </c>
      <c r="H5922" t="s">
        <v>51</v>
      </c>
    </row>
    <row r="5923" spans="1:8" x14ac:dyDescent="0.35">
      <c r="A5923" t="s">
        <v>5969</v>
      </c>
      <c r="B5923" t="s">
        <v>51</v>
      </c>
      <c r="C5923" t="s">
        <v>5969</v>
      </c>
      <c r="D5923" t="s">
        <v>51</v>
      </c>
      <c r="E5923" t="s">
        <v>5969</v>
      </c>
      <c r="F5923" t="s">
        <v>51</v>
      </c>
      <c r="G5923" t="s">
        <v>5969</v>
      </c>
      <c r="H5923" t="s">
        <v>51</v>
      </c>
    </row>
    <row r="5924" spans="1:8" x14ac:dyDescent="0.35">
      <c r="A5924" t="s">
        <v>5970</v>
      </c>
      <c r="B5924" t="s">
        <v>51</v>
      </c>
      <c r="C5924" t="s">
        <v>5970</v>
      </c>
      <c r="D5924" t="s">
        <v>51</v>
      </c>
      <c r="E5924" t="s">
        <v>5970</v>
      </c>
      <c r="F5924" t="s">
        <v>51</v>
      </c>
      <c r="G5924" t="s">
        <v>5970</v>
      </c>
      <c r="H5924" t="s">
        <v>51</v>
      </c>
    </row>
    <row r="5925" spans="1:8" x14ac:dyDescent="0.35">
      <c r="A5925" t="s">
        <v>5971</v>
      </c>
      <c r="B5925" t="s">
        <v>51</v>
      </c>
      <c r="C5925" t="s">
        <v>5971</v>
      </c>
      <c r="D5925" t="s">
        <v>51</v>
      </c>
      <c r="E5925" t="s">
        <v>5971</v>
      </c>
      <c r="F5925" t="s">
        <v>51</v>
      </c>
      <c r="G5925" t="s">
        <v>5971</v>
      </c>
      <c r="H5925" t="s">
        <v>51</v>
      </c>
    </row>
    <row r="5926" spans="1:8" x14ac:dyDescent="0.35">
      <c r="A5926" t="s">
        <v>5972</v>
      </c>
      <c r="B5926" t="s">
        <v>44</v>
      </c>
      <c r="C5926" t="s">
        <v>5972</v>
      </c>
      <c r="D5926" t="s">
        <v>44</v>
      </c>
      <c r="E5926" t="s">
        <v>5972</v>
      </c>
      <c r="F5926" t="s">
        <v>44</v>
      </c>
      <c r="G5926" t="s">
        <v>5972</v>
      </c>
      <c r="H5926" t="s">
        <v>44</v>
      </c>
    </row>
    <row r="5927" spans="1:8" x14ac:dyDescent="0.35">
      <c r="A5927" t="s">
        <v>5973</v>
      </c>
      <c r="B5927" t="s">
        <v>51</v>
      </c>
      <c r="C5927" t="s">
        <v>5973</v>
      </c>
      <c r="D5927" t="s">
        <v>51</v>
      </c>
      <c r="E5927" t="s">
        <v>5973</v>
      </c>
      <c r="F5927" t="s">
        <v>51</v>
      </c>
      <c r="G5927" t="s">
        <v>5973</v>
      </c>
      <c r="H5927" t="s">
        <v>51</v>
      </c>
    </row>
    <row r="5928" spans="1:8" x14ac:dyDescent="0.35">
      <c r="A5928" t="s">
        <v>5974</v>
      </c>
      <c r="B5928" t="s">
        <v>44</v>
      </c>
      <c r="C5928" t="s">
        <v>5974</v>
      </c>
      <c r="D5928" t="s">
        <v>44</v>
      </c>
      <c r="E5928" t="s">
        <v>5974</v>
      </c>
      <c r="F5928" t="s">
        <v>44</v>
      </c>
      <c r="G5928" t="s">
        <v>5974</v>
      </c>
      <c r="H5928" t="s">
        <v>44</v>
      </c>
    </row>
    <row r="5929" spans="1:8" x14ac:dyDescent="0.35">
      <c r="A5929" t="s">
        <v>5975</v>
      </c>
      <c r="B5929" t="s">
        <v>51</v>
      </c>
      <c r="C5929" t="s">
        <v>5975</v>
      </c>
      <c r="D5929" t="s">
        <v>51</v>
      </c>
      <c r="E5929" t="s">
        <v>5975</v>
      </c>
      <c r="F5929" t="s">
        <v>51</v>
      </c>
      <c r="G5929" t="s">
        <v>5975</v>
      </c>
      <c r="H5929" t="s">
        <v>51</v>
      </c>
    </row>
    <row r="5930" spans="1:8" x14ac:dyDescent="0.35">
      <c r="A5930" t="s">
        <v>5976</v>
      </c>
      <c r="B5930" t="s">
        <v>51</v>
      </c>
      <c r="C5930" t="s">
        <v>5976</v>
      </c>
      <c r="D5930" t="s">
        <v>51</v>
      </c>
      <c r="E5930" t="s">
        <v>5976</v>
      </c>
      <c r="F5930" t="s">
        <v>51</v>
      </c>
      <c r="G5930" t="s">
        <v>5976</v>
      </c>
      <c r="H5930" t="s">
        <v>51</v>
      </c>
    </row>
    <row r="5931" spans="1:8" x14ac:dyDescent="0.35">
      <c r="A5931" t="s">
        <v>5977</v>
      </c>
      <c r="B5931" t="s">
        <v>51</v>
      </c>
      <c r="C5931" t="s">
        <v>5977</v>
      </c>
      <c r="D5931" t="s">
        <v>51</v>
      </c>
      <c r="E5931" t="s">
        <v>5977</v>
      </c>
      <c r="F5931" t="s">
        <v>51</v>
      </c>
      <c r="G5931" t="s">
        <v>5977</v>
      </c>
      <c r="H5931" t="s">
        <v>51</v>
      </c>
    </row>
    <row r="5932" spans="1:8" x14ac:dyDescent="0.35">
      <c r="A5932" t="s">
        <v>5978</v>
      </c>
      <c r="B5932" t="s">
        <v>51</v>
      </c>
      <c r="C5932" t="s">
        <v>5978</v>
      </c>
      <c r="D5932" t="s">
        <v>51</v>
      </c>
      <c r="E5932" t="s">
        <v>5978</v>
      </c>
      <c r="F5932" t="s">
        <v>51</v>
      </c>
      <c r="G5932" t="s">
        <v>5978</v>
      </c>
      <c r="H5932" t="s">
        <v>51</v>
      </c>
    </row>
    <row r="5933" spans="1:8" x14ac:dyDescent="0.35">
      <c r="A5933" t="s">
        <v>5979</v>
      </c>
      <c r="B5933" t="s">
        <v>51</v>
      </c>
      <c r="C5933" t="s">
        <v>5979</v>
      </c>
      <c r="D5933" t="s">
        <v>51</v>
      </c>
      <c r="E5933" t="s">
        <v>5979</v>
      </c>
      <c r="F5933" t="s">
        <v>51</v>
      </c>
      <c r="G5933" t="s">
        <v>5979</v>
      </c>
      <c r="H5933" t="s">
        <v>51</v>
      </c>
    </row>
    <row r="5934" spans="1:8" x14ac:dyDescent="0.35">
      <c r="A5934" t="s">
        <v>5980</v>
      </c>
      <c r="B5934" t="s">
        <v>44</v>
      </c>
      <c r="C5934" t="s">
        <v>5980</v>
      </c>
      <c r="D5934" t="s">
        <v>44</v>
      </c>
      <c r="E5934" t="s">
        <v>5980</v>
      </c>
      <c r="F5934" t="s">
        <v>44</v>
      </c>
      <c r="G5934" t="s">
        <v>5980</v>
      </c>
      <c r="H5934" t="s">
        <v>44</v>
      </c>
    </row>
    <row r="5935" spans="1:8" x14ac:dyDescent="0.35">
      <c r="A5935" t="s">
        <v>5981</v>
      </c>
      <c r="B5935" t="s">
        <v>51</v>
      </c>
      <c r="C5935" t="s">
        <v>5981</v>
      </c>
      <c r="D5935" t="s">
        <v>51</v>
      </c>
      <c r="E5935" t="s">
        <v>5981</v>
      </c>
      <c r="F5935" t="s">
        <v>51</v>
      </c>
      <c r="G5935" t="s">
        <v>5981</v>
      </c>
      <c r="H5935" t="s">
        <v>51</v>
      </c>
    </row>
    <row r="5936" spans="1:8" x14ac:dyDescent="0.35">
      <c r="A5936" t="s">
        <v>5982</v>
      </c>
      <c r="B5936" t="s">
        <v>53</v>
      </c>
      <c r="C5936" t="s">
        <v>5982</v>
      </c>
      <c r="D5936" t="s">
        <v>53</v>
      </c>
      <c r="E5936" t="s">
        <v>5982</v>
      </c>
      <c r="F5936" t="s">
        <v>53</v>
      </c>
      <c r="G5936" t="s">
        <v>5982</v>
      </c>
      <c r="H5936" t="s">
        <v>53</v>
      </c>
    </row>
    <row r="5937" spans="1:8" x14ac:dyDescent="0.35">
      <c r="A5937" t="s">
        <v>5983</v>
      </c>
      <c r="B5937" t="s">
        <v>51</v>
      </c>
      <c r="C5937" t="s">
        <v>5983</v>
      </c>
      <c r="D5937" t="s">
        <v>51</v>
      </c>
      <c r="E5937" t="s">
        <v>5983</v>
      </c>
      <c r="F5937" t="s">
        <v>51</v>
      </c>
      <c r="G5937" t="s">
        <v>5983</v>
      </c>
      <c r="H5937" t="s">
        <v>51</v>
      </c>
    </row>
    <row r="5938" spans="1:8" x14ac:dyDescent="0.35">
      <c r="A5938" t="s">
        <v>5984</v>
      </c>
      <c r="B5938" t="s">
        <v>47</v>
      </c>
      <c r="C5938" t="s">
        <v>5984</v>
      </c>
      <c r="D5938" t="s">
        <v>47</v>
      </c>
      <c r="E5938" t="s">
        <v>5984</v>
      </c>
      <c r="F5938" t="s">
        <v>47</v>
      </c>
      <c r="G5938" t="s">
        <v>5984</v>
      </c>
      <c r="H5938" t="s">
        <v>47</v>
      </c>
    </row>
    <row r="5939" spans="1:8" x14ac:dyDescent="0.35">
      <c r="A5939" t="s">
        <v>5985</v>
      </c>
      <c r="B5939" t="s">
        <v>44</v>
      </c>
      <c r="C5939" t="s">
        <v>5985</v>
      </c>
      <c r="D5939" t="s">
        <v>44</v>
      </c>
      <c r="E5939" t="s">
        <v>5985</v>
      </c>
      <c r="F5939" t="s">
        <v>44</v>
      </c>
      <c r="G5939" t="s">
        <v>5985</v>
      </c>
      <c r="H5939" t="s">
        <v>44</v>
      </c>
    </row>
    <row r="5940" spans="1:8" x14ac:dyDescent="0.35">
      <c r="A5940" t="s">
        <v>5986</v>
      </c>
      <c r="B5940" t="s">
        <v>51</v>
      </c>
      <c r="C5940" t="s">
        <v>5986</v>
      </c>
      <c r="D5940" t="s">
        <v>51</v>
      </c>
      <c r="E5940" t="s">
        <v>5986</v>
      </c>
      <c r="F5940" t="s">
        <v>51</v>
      </c>
      <c r="G5940" t="s">
        <v>5986</v>
      </c>
      <c r="H5940" t="s">
        <v>51</v>
      </c>
    </row>
    <row r="5941" spans="1:8" x14ac:dyDescent="0.35">
      <c r="A5941" t="s">
        <v>5987</v>
      </c>
      <c r="B5941" t="s">
        <v>44</v>
      </c>
      <c r="C5941" t="s">
        <v>5987</v>
      </c>
      <c r="D5941" t="s">
        <v>44</v>
      </c>
      <c r="E5941" t="s">
        <v>5987</v>
      </c>
      <c r="F5941" t="s">
        <v>44</v>
      </c>
      <c r="G5941" t="s">
        <v>5987</v>
      </c>
      <c r="H5941" t="s">
        <v>44</v>
      </c>
    </row>
    <row r="5942" spans="1:8" x14ac:dyDescent="0.35">
      <c r="A5942" t="s">
        <v>5988</v>
      </c>
      <c r="B5942" t="s">
        <v>51</v>
      </c>
      <c r="C5942" t="s">
        <v>5988</v>
      </c>
      <c r="D5942" t="s">
        <v>51</v>
      </c>
      <c r="E5942" t="s">
        <v>5988</v>
      </c>
      <c r="F5942" t="s">
        <v>51</v>
      </c>
      <c r="G5942" t="s">
        <v>5988</v>
      </c>
      <c r="H5942" t="s">
        <v>51</v>
      </c>
    </row>
    <row r="5943" spans="1:8" x14ac:dyDescent="0.35">
      <c r="A5943" t="s">
        <v>5989</v>
      </c>
      <c r="B5943" t="s">
        <v>44</v>
      </c>
      <c r="C5943" t="s">
        <v>5989</v>
      </c>
      <c r="D5943" t="s">
        <v>44</v>
      </c>
      <c r="E5943" t="s">
        <v>5989</v>
      </c>
      <c r="F5943" t="s">
        <v>44</v>
      </c>
      <c r="G5943" t="s">
        <v>5989</v>
      </c>
      <c r="H5943" t="s">
        <v>44</v>
      </c>
    </row>
    <row r="5944" spans="1:8" x14ac:dyDescent="0.35">
      <c r="A5944" t="s">
        <v>5990</v>
      </c>
      <c r="B5944" t="s">
        <v>44</v>
      </c>
      <c r="C5944" t="s">
        <v>5990</v>
      </c>
      <c r="D5944" t="s">
        <v>44</v>
      </c>
      <c r="E5944" t="s">
        <v>5990</v>
      </c>
      <c r="F5944" t="s">
        <v>44</v>
      </c>
      <c r="G5944" t="s">
        <v>5990</v>
      </c>
      <c r="H5944" t="s">
        <v>44</v>
      </c>
    </row>
    <row r="5945" spans="1:8" x14ac:dyDescent="0.35">
      <c r="A5945" t="s">
        <v>5991</v>
      </c>
      <c r="B5945" t="s">
        <v>44</v>
      </c>
      <c r="C5945" t="s">
        <v>5991</v>
      </c>
      <c r="D5945" t="s">
        <v>44</v>
      </c>
      <c r="E5945" t="s">
        <v>5991</v>
      </c>
      <c r="F5945" t="s">
        <v>44</v>
      </c>
      <c r="G5945" t="s">
        <v>5991</v>
      </c>
      <c r="H5945" t="s">
        <v>44</v>
      </c>
    </row>
    <row r="5946" spans="1:8" x14ac:dyDescent="0.35">
      <c r="A5946" t="s">
        <v>5992</v>
      </c>
      <c r="B5946" t="s">
        <v>51</v>
      </c>
      <c r="C5946" t="s">
        <v>5992</v>
      </c>
      <c r="D5946" t="s">
        <v>51</v>
      </c>
      <c r="E5946" t="s">
        <v>5992</v>
      </c>
      <c r="F5946" t="s">
        <v>51</v>
      </c>
      <c r="G5946" t="s">
        <v>5992</v>
      </c>
      <c r="H5946" t="s">
        <v>51</v>
      </c>
    </row>
    <row r="5947" spans="1:8" x14ac:dyDescent="0.35">
      <c r="A5947" t="s">
        <v>5993</v>
      </c>
      <c r="B5947" t="s">
        <v>51</v>
      </c>
      <c r="C5947" t="s">
        <v>5993</v>
      </c>
      <c r="D5947" t="s">
        <v>51</v>
      </c>
      <c r="E5947" t="s">
        <v>5993</v>
      </c>
      <c r="F5947" t="s">
        <v>51</v>
      </c>
      <c r="G5947" t="s">
        <v>5993</v>
      </c>
      <c r="H5947" t="s">
        <v>51</v>
      </c>
    </row>
    <row r="5948" spans="1:8" x14ac:dyDescent="0.35">
      <c r="A5948" t="s">
        <v>5994</v>
      </c>
      <c r="B5948" t="s">
        <v>51</v>
      </c>
      <c r="C5948" t="s">
        <v>5994</v>
      </c>
      <c r="D5948" t="s">
        <v>51</v>
      </c>
      <c r="E5948" t="s">
        <v>5994</v>
      </c>
      <c r="F5948" t="s">
        <v>51</v>
      </c>
      <c r="G5948" t="s">
        <v>5994</v>
      </c>
      <c r="H5948" t="s">
        <v>51</v>
      </c>
    </row>
    <row r="5949" spans="1:8" x14ac:dyDescent="0.35">
      <c r="A5949" t="s">
        <v>5995</v>
      </c>
      <c r="B5949" t="s">
        <v>44</v>
      </c>
      <c r="C5949" t="s">
        <v>5995</v>
      </c>
      <c r="D5949" t="s">
        <v>44</v>
      </c>
      <c r="E5949" t="s">
        <v>5995</v>
      </c>
      <c r="F5949" t="s">
        <v>44</v>
      </c>
      <c r="G5949" t="s">
        <v>5995</v>
      </c>
      <c r="H5949" t="s">
        <v>44</v>
      </c>
    </row>
    <row r="5950" spans="1:8" x14ac:dyDescent="0.35">
      <c r="A5950" t="s">
        <v>5996</v>
      </c>
      <c r="B5950" t="s">
        <v>51</v>
      </c>
      <c r="C5950" t="s">
        <v>5996</v>
      </c>
      <c r="D5950" t="s">
        <v>51</v>
      </c>
      <c r="E5950" t="s">
        <v>5996</v>
      </c>
      <c r="F5950" t="s">
        <v>51</v>
      </c>
      <c r="G5950" t="s">
        <v>5996</v>
      </c>
      <c r="H5950" t="s">
        <v>51</v>
      </c>
    </row>
    <row r="5951" spans="1:8" x14ac:dyDescent="0.35">
      <c r="A5951" t="s">
        <v>5997</v>
      </c>
      <c r="B5951" t="s">
        <v>51</v>
      </c>
      <c r="C5951" t="s">
        <v>5997</v>
      </c>
      <c r="D5951" t="s">
        <v>51</v>
      </c>
      <c r="E5951" t="s">
        <v>5997</v>
      </c>
      <c r="F5951" t="s">
        <v>51</v>
      </c>
      <c r="G5951" t="s">
        <v>5997</v>
      </c>
      <c r="H5951" t="s">
        <v>51</v>
      </c>
    </row>
    <row r="5952" spans="1:8" x14ac:dyDescent="0.35">
      <c r="A5952" t="s">
        <v>5998</v>
      </c>
      <c r="B5952" t="s">
        <v>51</v>
      </c>
      <c r="C5952" t="s">
        <v>5998</v>
      </c>
      <c r="D5952" t="s">
        <v>51</v>
      </c>
      <c r="E5952" t="s">
        <v>5998</v>
      </c>
      <c r="F5952" t="s">
        <v>51</v>
      </c>
      <c r="G5952" t="s">
        <v>5998</v>
      </c>
      <c r="H5952" t="s">
        <v>51</v>
      </c>
    </row>
    <row r="5953" spans="1:8" x14ac:dyDescent="0.35">
      <c r="A5953" t="s">
        <v>5999</v>
      </c>
      <c r="B5953" t="s">
        <v>44</v>
      </c>
      <c r="C5953" t="s">
        <v>5999</v>
      </c>
      <c r="D5953" t="s">
        <v>44</v>
      </c>
      <c r="E5953" t="s">
        <v>5999</v>
      </c>
      <c r="F5953" t="s">
        <v>44</v>
      </c>
      <c r="G5953" t="s">
        <v>5999</v>
      </c>
      <c r="H5953" t="s">
        <v>44</v>
      </c>
    </row>
    <row r="5954" spans="1:8" x14ac:dyDescent="0.35">
      <c r="A5954" t="s">
        <v>6000</v>
      </c>
      <c r="B5954" t="s">
        <v>44</v>
      </c>
      <c r="C5954" t="s">
        <v>6000</v>
      </c>
      <c r="D5954" t="s">
        <v>44</v>
      </c>
      <c r="E5954" t="s">
        <v>6000</v>
      </c>
      <c r="F5954" t="s">
        <v>44</v>
      </c>
      <c r="G5954" t="s">
        <v>6000</v>
      </c>
      <c r="H5954" t="s">
        <v>44</v>
      </c>
    </row>
    <row r="5955" spans="1:8" x14ac:dyDescent="0.35">
      <c r="A5955" t="s">
        <v>6001</v>
      </c>
      <c r="B5955" t="s">
        <v>51</v>
      </c>
      <c r="C5955" t="s">
        <v>6001</v>
      </c>
      <c r="D5955" t="s">
        <v>51</v>
      </c>
      <c r="E5955" t="s">
        <v>6001</v>
      </c>
      <c r="F5955" t="s">
        <v>51</v>
      </c>
      <c r="G5955" t="s">
        <v>6001</v>
      </c>
      <c r="H5955" t="s">
        <v>51</v>
      </c>
    </row>
    <row r="5956" spans="1:8" x14ac:dyDescent="0.35">
      <c r="A5956" t="s">
        <v>6002</v>
      </c>
      <c r="B5956" t="s">
        <v>44</v>
      </c>
      <c r="C5956" t="s">
        <v>6002</v>
      </c>
      <c r="D5956" t="s">
        <v>44</v>
      </c>
      <c r="E5956" t="s">
        <v>6002</v>
      </c>
      <c r="F5956" t="s">
        <v>44</v>
      </c>
      <c r="G5956" t="s">
        <v>6002</v>
      </c>
      <c r="H5956" t="s">
        <v>44</v>
      </c>
    </row>
    <row r="5957" spans="1:8" x14ac:dyDescent="0.35">
      <c r="A5957" t="s">
        <v>6003</v>
      </c>
      <c r="B5957" t="s">
        <v>47</v>
      </c>
      <c r="C5957" t="s">
        <v>6003</v>
      </c>
      <c r="D5957" t="s">
        <v>47</v>
      </c>
      <c r="E5957" t="s">
        <v>6003</v>
      </c>
      <c r="F5957" t="s">
        <v>47</v>
      </c>
      <c r="G5957" t="s">
        <v>6003</v>
      </c>
      <c r="H5957" t="s">
        <v>47</v>
      </c>
    </row>
    <row r="5958" spans="1:8" x14ac:dyDescent="0.35">
      <c r="A5958" t="s">
        <v>6004</v>
      </c>
      <c r="B5958" t="s">
        <v>44</v>
      </c>
      <c r="C5958" t="s">
        <v>6004</v>
      </c>
      <c r="D5958" t="s">
        <v>44</v>
      </c>
      <c r="E5958" t="s">
        <v>6004</v>
      </c>
      <c r="F5958" t="s">
        <v>44</v>
      </c>
      <c r="G5958" t="s">
        <v>6004</v>
      </c>
      <c r="H5958" t="s">
        <v>44</v>
      </c>
    </row>
    <row r="5959" spans="1:8" x14ac:dyDescent="0.35">
      <c r="A5959" t="s">
        <v>6005</v>
      </c>
      <c r="B5959" t="s">
        <v>51</v>
      </c>
      <c r="C5959" t="s">
        <v>6005</v>
      </c>
      <c r="D5959" t="s">
        <v>51</v>
      </c>
      <c r="E5959" t="s">
        <v>6005</v>
      </c>
      <c r="F5959" t="s">
        <v>51</v>
      </c>
      <c r="G5959" t="s">
        <v>6005</v>
      </c>
      <c r="H5959" t="s">
        <v>51</v>
      </c>
    </row>
    <row r="5960" spans="1:8" x14ac:dyDescent="0.35">
      <c r="A5960" t="s">
        <v>6006</v>
      </c>
      <c r="B5960" t="s">
        <v>51</v>
      </c>
      <c r="C5960" t="s">
        <v>6006</v>
      </c>
      <c r="D5960" t="s">
        <v>51</v>
      </c>
      <c r="E5960" t="s">
        <v>6006</v>
      </c>
      <c r="F5960" t="s">
        <v>51</v>
      </c>
      <c r="G5960" t="s">
        <v>6006</v>
      </c>
      <c r="H5960" t="s">
        <v>51</v>
      </c>
    </row>
    <row r="5961" spans="1:8" x14ac:dyDescent="0.35">
      <c r="A5961" t="s">
        <v>6007</v>
      </c>
      <c r="B5961" t="s">
        <v>44</v>
      </c>
      <c r="C5961" t="s">
        <v>6007</v>
      </c>
      <c r="D5961" t="s">
        <v>44</v>
      </c>
      <c r="E5961" t="s">
        <v>6007</v>
      </c>
      <c r="F5961" t="s">
        <v>44</v>
      </c>
      <c r="G5961" t="s">
        <v>6007</v>
      </c>
      <c r="H5961" t="s">
        <v>44</v>
      </c>
    </row>
    <row r="5962" spans="1:8" x14ac:dyDescent="0.35">
      <c r="A5962" t="s">
        <v>6008</v>
      </c>
      <c r="B5962" t="s">
        <v>51</v>
      </c>
      <c r="C5962" t="s">
        <v>6008</v>
      </c>
      <c r="D5962" t="s">
        <v>51</v>
      </c>
      <c r="E5962" t="s">
        <v>6008</v>
      </c>
      <c r="F5962" t="s">
        <v>51</v>
      </c>
      <c r="G5962" t="s">
        <v>6008</v>
      </c>
      <c r="H5962" t="s">
        <v>51</v>
      </c>
    </row>
    <row r="5963" spans="1:8" x14ac:dyDescent="0.35">
      <c r="A5963" t="s">
        <v>6009</v>
      </c>
      <c r="B5963" t="s">
        <v>44</v>
      </c>
      <c r="C5963" t="s">
        <v>6009</v>
      </c>
      <c r="D5963" t="s">
        <v>44</v>
      </c>
      <c r="E5963" t="s">
        <v>6009</v>
      </c>
      <c r="F5963" t="s">
        <v>44</v>
      </c>
      <c r="G5963" t="s">
        <v>6009</v>
      </c>
      <c r="H5963" t="s">
        <v>44</v>
      </c>
    </row>
    <row r="5964" spans="1:8" x14ac:dyDescent="0.35">
      <c r="A5964" t="s">
        <v>6010</v>
      </c>
      <c r="B5964" t="s">
        <v>51</v>
      </c>
      <c r="C5964" t="s">
        <v>6010</v>
      </c>
      <c r="D5964" t="s">
        <v>51</v>
      </c>
      <c r="E5964" t="s">
        <v>6010</v>
      </c>
      <c r="F5964" t="s">
        <v>51</v>
      </c>
      <c r="G5964" t="s">
        <v>6010</v>
      </c>
      <c r="H5964" t="s">
        <v>51</v>
      </c>
    </row>
    <row r="5965" spans="1:8" x14ac:dyDescent="0.35">
      <c r="A5965" t="s">
        <v>6011</v>
      </c>
      <c r="B5965" t="s">
        <v>51</v>
      </c>
      <c r="C5965" t="s">
        <v>6011</v>
      </c>
      <c r="D5965" t="s">
        <v>51</v>
      </c>
      <c r="E5965" t="s">
        <v>6011</v>
      </c>
      <c r="F5965" t="s">
        <v>51</v>
      </c>
      <c r="G5965" t="s">
        <v>6011</v>
      </c>
      <c r="H5965" t="s">
        <v>51</v>
      </c>
    </row>
    <row r="5966" spans="1:8" x14ac:dyDescent="0.35">
      <c r="A5966" t="s">
        <v>6012</v>
      </c>
      <c r="B5966" t="s">
        <v>44</v>
      </c>
      <c r="C5966" t="s">
        <v>6012</v>
      </c>
      <c r="D5966" t="s">
        <v>44</v>
      </c>
      <c r="E5966" t="s">
        <v>6012</v>
      </c>
      <c r="F5966" t="s">
        <v>44</v>
      </c>
      <c r="G5966" t="s">
        <v>6012</v>
      </c>
      <c r="H5966" t="s">
        <v>44</v>
      </c>
    </row>
    <row r="5967" spans="1:8" x14ac:dyDescent="0.35">
      <c r="A5967" t="s">
        <v>6013</v>
      </c>
      <c r="B5967" t="s">
        <v>44</v>
      </c>
      <c r="C5967" t="s">
        <v>6013</v>
      </c>
      <c r="D5967" t="s">
        <v>44</v>
      </c>
      <c r="E5967" t="s">
        <v>6013</v>
      </c>
      <c r="F5967" t="s">
        <v>44</v>
      </c>
      <c r="G5967" t="s">
        <v>6013</v>
      </c>
      <c r="H5967" t="s">
        <v>44</v>
      </c>
    </row>
    <row r="5968" spans="1:8" x14ac:dyDescent="0.35">
      <c r="A5968" t="s">
        <v>6014</v>
      </c>
      <c r="B5968" t="s">
        <v>51</v>
      </c>
      <c r="C5968" t="s">
        <v>6014</v>
      </c>
      <c r="D5968" t="s">
        <v>51</v>
      </c>
      <c r="E5968" t="s">
        <v>6014</v>
      </c>
      <c r="F5968" t="s">
        <v>51</v>
      </c>
      <c r="G5968" t="s">
        <v>6014</v>
      </c>
      <c r="H5968" t="s">
        <v>51</v>
      </c>
    </row>
    <row r="5969" spans="1:8" x14ac:dyDescent="0.35">
      <c r="A5969" t="s">
        <v>6015</v>
      </c>
      <c r="B5969" t="s">
        <v>51</v>
      </c>
      <c r="C5969" t="s">
        <v>6015</v>
      </c>
      <c r="D5969" t="s">
        <v>51</v>
      </c>
      <c r="E5969" t="s">
        <v>6015</v>
      </c>
      <c r="F5969" t="s">
        <v>51</v>
      </c>
      <c r="G5969" t="s">
        <v>6015</v>
      </c>
      <c r="H5969" t="s">
        <v>51</v>
      </c>
    </row>
    <row r="5970" spans="1:8" x14ac:dyDescent="0.35">
      <c r="A5970" t="s">
        <v>6016</v>
      </c>
      <c r="B5970" t="s">
        <v>51</v>
      </c>
      <c r="C5970" t="s">
        <v>6016</v>
      </c>
      <c r="D5970" t="s">
        <v>51</v>
      </c>
      <c r="E5970" t="s">
        <v>6016</v>
      </c>
      <c r="F5970" t="s">
        <v>51</v>
      </c>
      <c r="G5970" t="s">
        <v>6016</v>
      </c>
      <c r="H5970" t="s">
        <v>51</v>
      </c>
    </row>
    <row r="5971" spans="1:8" x14ac:dyDescent="0.35">
      <c r="A5971" t="s">
        <v>6017</v>
      </c>
      <c r="B5971" t="s">
        <v>51</v>
      </c>
      <c r="C5971" t="s">
        <v>6017</v>
      </c>
      <c r="D5971" t="s">
        <v>51</v>
      </c>
      <c r="E5971" t="s">
        <v>6017</v>
      </c>
      <c r="F5971" t="s">
        <v>51</v>
      </c>
      <c r="G5971" t="s">
        <v>6017</v>
      </c>
      <c r="H5971" t="s">
        <v>51</v>
      </c>
    </row>
    <row r="5972" spans="1:8" x14ac:dyDescent="0.35">
      <c r="A5972" t="s">
        <v>6018</v>
      </c>
      <c r="B5972" t="s">
        <v>51</v>
      </c>
      <c r="C5972" t="s">
        <v>6018</v>
      </c>
      <c r="D5972" t="s">
        <v>51</v>
      </c>
      <c r="E5972" t="s">
        <v>6018</v>
      </c>
      <c r="F5972" t="s">
        <v>51</v>
      </c>
      <c r="G5972" t="s">
        <v>6018</v>
      </c>
      <c r="H5972" t="s">
        <v>51</v>
      </c>
    </row>
    <row r="5973" spans="1:8" x14ac:dyDescent="0.35">
      <c r="A5973" t="s">
        <v>6019</v>
      </c>
      <c r="B5973" t="s">
        <v>51</v>
      </c>
      <c r="C5973" t="s">
        <v>6019</v>
      </c>
      <c r="D5973" t="s">
        <v>51</v>
      </c>
      <c r="E5973" t="s">
        <v>6019</v>
      </c>
      <c r="F5973" t="s">
        <v>51</v>
      </c>
      <c r="G5973" t="s">
        <v>6019</v>
      </c>
      <c r="H5973" t="s">
        <v>51</v>
      </c>
    </row>
    <row r="5974" spans="1:8" x14ac:dyDescent="0.35">
      <c r="A5974" t="s">
        <v>6020</v>
      </c>
      <c r="B5974" t="s">
        <v>51</v>
      </c>
      <c r="C5974" t="s">
        <v>6020</v>
      </c>
      <c r="D5974" t="s">
        <v>51</v>
      </c>
      <c r="E5974" t="s">
        <v>6020</v>
      </c>
      <c r="F5974" t="s">
        <v>51</v>
      </c>
      <c r="G5974" t="s">
        <v>6020</v>
      </c>
      <c r="H5974" t="s">
        <v>51</v>
      </c>
    </row>
    <row r="5975" spans="1:8" x14ac:dyDescent="0.35">
      <c r="A5975" t="s">
        <v>6021</v>
      </c>
      <c r="B5975" t="s">
        <v>47</v>
      </c>
      <c r="C5975" t="s">
        <v>6021</v>
      </c>
      <c r="D5975" t="s">
        <v>47</v>
      </c>
      <c r="E5975" t="s">
        <v>6021</v>
      </c>
      <c r="F5975" t="s">
        <v>47</v>
      </c>
      <c r="G5975" t="s">
        <v>6021</v>
      </c>
      <c r="H5975" t="s">
        <v>47</v>
      </c>
    </row>
    <row r="5976" spans="1:8" x14ac:dyDescent="0.35">
      <c r="A5976" t="s">
        <v>6022</v>
      </c>
      <c r="B5976" t="s">
        <v>47</v>
      </c>
      <c r="C5976" t="s">
        <v>6022</v>
      </c>
      <c r="D5976" t="s">
        <v>47</v>
      </c>
      <c r="E5976" t="s">
        <v>6022</v>
      </c>
      <c r="F5976" t="s">
        <v>47</v>
      </c>
      <c r="G5976" t="s">
        <v>6022</v>
      </c>
      <c r="H5976" t="s">
        <v>47</v>
      </c>
    </row>
    <row r="5977" spans="1:8" x14ac:dyDescent="0.35">
      <c r="A5977" t="s">
        <v>6023</v>
      </c>
      <c r="B5977" t="s">
        <v>44</v>
      </c>
      <c r="C5977" t="s">
        <v>6023</v>
      </c>
      <c r="D5977" t="s">
        <v>44</v>
      </c>
      <c r="E5977" t="s">
        <v>6023</v>
      </c>
      <c r="F5977" t="s">
        <v>44</v>
      </c>
      <c r="G5977" t="s">
        <v>6023</v>
      </c>
      <c r="H5977" t="s">
        <v>44</v>
      </c>
    </row>
    <row r="5978" spans="1:8" x14ac:dyDescent="0.35">
      <c r="A5978" t="s">
        <v>6024</v>
      </c>
      <c r="B5978" t="s">
        <v>51</v>
      </c>
      <c r="C5978" t="s">
        <v>6024</v>
      </c>
      <c r="D5978" t="s">
        <v>51</v>
      </c>
      <c r="E5978" t="s">
        <v>6024</v>
      </c>
      <c r="F5978" t="s">
        <v>51</v>
      </c>
      <c r="G5978" t="s">
        <v>6024</v>
      </c>
      <c r="H5978" t="s">
        <v>51</v>
      </c>
    </row>
    <row r="5979" spans="1:8" x14ac:dyDescent="0.35">
      <c r="A5979" t="s">
        <v>6025</v>
      </c>
      <c r="B5979" t="s">
        <v>44</v>
      </c>
      <c r="C5979" t="s">
        <v>6025</v>
      </c>
      <c r="D5979" t="s">
        <v>44</v>
      </c>
      <c r="E5979" t="s">
        <v>6025</v>
      </c>
      <c r="F5979" t="s">
        <v>44</v>
      </c>
      <c r="G5979" t="s">
        <v>6025</v>
      </c>
      <c r="H5979" t="s">
        <v>44</v>
      </c>
    </row>
    <row r="5980" spans="1:8" x14ac:dyDescent="0.35">
      <c r="A5980" t="s">
        <v>6026</v>
      </c>
      <c r="B5980" t="s">
        <v>51</v>
      </c>
      <c r="C5980" t="s">
        <v>6026</v>
      </c>
      <c r="D5980" t="s">
        <v>51</v>
      </c>
      <c r="E5980" t="s">
        <v>6026</v>
      </c>
      <c r="F5980" t="s">
        <v>51</v>
      </c>
      <c r="G5980" t="s">
        <v>6026</v>
      </c>
      <c r="H5980" t="s">
        <v>51</v>
      </c>
    </row>
    <row r="5981" spans="1:8" x14ac:dyDescent="0.35">
      <c r="A5981" t="s">
        <v>6027</v>
      </c>
      <c r="B5981" t="s">
        <v>51</v>
      </c>
      <c r="C5981" t="s">
        <v>6027</v>
      </c>
      <c r="D5981" t="s">
        <v>51</v>
      </c>
      <c r="E5981" t="s">
        <v>6027</v>
      </c>
      <c r="F5981" t="s">
        <v>51</v>
      </c>
      <c r="G5981" t="s">
        <v>6027</v>
      </c>
      <c r="H5981" t="s">
        <v>51</v>
      </c>
    </row>
    <row r="5982" spans="1:8" x14ac:dyDescent="0.35">
      <c r="A5982" t="s">
        <v>6028</v>
      </c>
      <c r="B5982" t="s">
        <v>51</v>
      </c>
      <c r="C5982" t="s">
        <v>6028</v>
      </c>
      <c r="D5982" t="s">
        <v>51</v>
      </c>
      <c r="E5982" t="s">
        <v>6028</v>
      </c>
      <c r="F5982" t="s">
        <v>51</v>
      </c>
      <c r="G5982" t="s">
        <v>6028</v>
      </c>
      <c r="H5982" t="s">
        <v>51</v>
      </c>
    </row>
    <row r="5983" spans="1:8" x14ac:dyDescent="0.35">
      <c r="A5983" t="s">
        <v>6029</v>
      </c>
      <c r="B5983" t="s">
        <v>51</v>
      </c>
      <c r="C5983" t="s">
        <v>6029</v>
      </c>
      <c r="D5983" t="s">
        <v>51</v>
      </c>
      <c r="E5983" t="s">
        <v>6029</v>
      </c>
      <c r="F5983" t="s">
        <v>51</v>
      </c>
      <c r="G5983" t="s">
        <v>6029</v>
      </c>
      <c r="H5983" t="s">
        <v>51</v>
      </c>
    </row>
    <row r="5984" spans="1:8" x14ac:dyDescent="0.35">
      <c r="A5984" t="s">
        <v>6030</v>
      </c>
      <c r="B5984" t="s">
        <v>44</v>
      </c>
      <c r="C5984" t="s">
        <v>6030</v>
      </c>
      <c r="D5984" t="s">
        <v>44</v>
      </c>
      <c r="E5984" t="s">
        <v>6030</v>
      </c>
      <c r="F5984" t="s">
        <v>44</v>
      </c>
      <c r="G5984" t="s">
        <v>6030</v>
      </c>
      <c r="H5984" t="s">
        <v>44</v>
      </c>
    </row>
    <row r="5985" spans="1:8" x14ac:dyDescent="0.35">
      <c r="A5985" t="s">
        <v>6031</v>
      </c>
      <c r="B5985" t="s">
        <v>44</v>
      </c>
      <c r="C5985" t="s">
        <v>6031</v>
      </c>
      <c r="D5985" t="s">
        <v>44</v>
      </c>
      <c r="E5985" t="s">
        <v>6031</v>
      </c>
      <c r="F5985" t="s">
        <v>44</v>
      </c>
      <c r="G5985" t="s">
        <v>6031</v>
      </c>
      <c r="H5985" t="s">
        <v>44</v>
      </c>
    </row>
    <row r="5986" spans="1:8" x14ac:dyDescent="0.35">
      <c r="A5986" t="s">
        <v>6032</v>
      </c>
      <c r="B5986" t="s">
        <v>47</v>
      </c>
      <c r="C5986" t="s">
        <v>6032</v>
      </c>
      <c r="D5986" t="s">
        <v>47</v>
      </c>
      <c r="E5986" t="s">
        <v>6032</v>
      </c>
      <c r="F5986" t="s">
        <v>47</v>
      </c>
      <c r="G5986" t="s">
        <v>6032</v>
      </c>
      <c r="H5986" t="s">
        <v>47</v>
      </c>
    </row>
    <row r="5987" spans="1:8" x14ac:dyDescent="0.35">
      <c r="A5987" t="s">
        <v>6033</v>
      </c>
      <c r="B5987" t="s">
        <v>51</v>
      </c>
      <c r="C5987" t="s">
        <v>6033</v>
      </c>
      <c r="D5987" t="s">
        <v>51</v>
      </c>
      <c r="E5987" t="s">
        <v>6033</v>
      </c>
      <c r="F5987" t="s">
        <v>51</v>
      </c>
      <c r="G5987" t="s">
        <v>6033</v>
      </c>
      <c r="H5987" t="s">
        <v>51</v>
      </c>
    </row>
    <row r="5988" spans="1:8" x14ac:dyDescent="0.35">
      <c r="A5988" t="s">
        <v>6034</v>
      </c>
      <c r="B5988" t="s">
        <v>51</v>
      </c>
      <c r="C5988" t="s">
        <v>6034</v>
      </c>
      <c r="D5988" t="s">
        <v>51</v>
      </c>
      <c r="E5988" t="s">
        <v>6034</v>
      </c>
      <c r="F5988" t="s">
        <v>51</v>
      </c>
      <c r="G5988" t="s">
        <v>6034</v>
      </c>
      <c r="H5988" t="s">
        <v>51</v>
      </c>
    </row>
    <row r="5989" spans="1:8" x14ac:dyDescent="0.35">
      <c r="A5989" t="s">
        <v>6035</v>
      </c>
      <c r="B5989" t="s">
        <v>47</v>
      </c>
      <c r="C5989" t="s">
        <v>6035</v>
      </c>
      <c r="D5989" t="s">
        <v>47</v>
      </c>
      <c r="E5989" t="s">
        <v>6035</v>
      </c>
      <c r="F5989" t="s">
        <v>47</v>
      </c>
      <c r="G5989" t="s">
        <v>6035</v>
      </c>
      <c r="H5989" t="s">
        <v>47</v>
      </c>
    </row>
    <row r="5990" spans="1:8" x14ac:dyDescent="0.35">
      <c r="A5990" t="s">
        <v>6036</v>
      </c>
      <c r="B5990" t="s">
        <v>44</v>
      </c>
      <c r="C5990" t="s">
        <v>6036</v>
      </c>
      <c r="D5990" t="s">
        <v>44</v>
      </c>
      <c r="E5990" t="s">
        <v>6036</v>
      </c>
      <c r="F5990" t="s">
        <v>44</v>
      </c>
      <c r="G5990" t="s">
        <v>6036</v>
      </c>
      <c r="H5990" t="s">
        <v>44</v>
      </c>
    </row>
    <row r="5991" spans="1:8" x14ac:dyDescent="0.35">
      <c r="A5991" t="s">
        <v>6037</v>
      </c>
      <c r="B5991" t="s">
        <v>51</v>
      </c>
      <c r="C5991" t="s">
        <v>6037</v>
      </c>
      <c r="D5991" t="s">
        <v>51</v>
      </c>
      <c r="E5991" t="s">
        <v>6037</v>
      </c>
      <c r="F5991" t="s">
        <v>51</v>
      </c>
      <c r="G5991" t="s">
        <v>6037</v>
      </c>
      <c r="H5991" t="s">
        <v>51</v>
      </c>
    </row>
    <row r="5992" spans="1:8" x14ac:dyDescent="0.35">
      <c r="A5992" t="s">
        <v>6038</v>
      </c>
      <c r="B5992" t="s">
        <v>51</v>
      </c>
      <c r="C5992" t="s">
        <v>6038</v>
      </c>
      <c r="D5992" t="s">
        <v>51</v>
      </c>
      <c r="E5992" t="s">
        <v>6038</v>
      </c>
      <c r="F5992" t="s">
        <v>51</v>
      </c>
      <c r="G5992" t="s">
        <v>6038</v>
      </c>
      <c r="H5992" t="s">
        <v>51</v>
      </c>
    </row>
    <row r="5993" spans="1:8" x14ac:dyDescent="0.35">
      <c r="A5993" t="s">
        <v>6039</v>
      </c>
      <c r="B5993" t="s">
        <v>51</v>
      </c>
      <c r="C5993" t="s">
        <v>6039</v>
      </c>
      <c r="D5993" t="s">
        <v>51</v>
      </c>
      <c r="E5993" t="s">
        <v>6039</v>
      </c>
      <c r="F5993" t="s">
        <v>51</v>
      </c>
      <c r="G5993" t="s">
        <v>6039</v>
      </c>
      <c r="H5993" t="s">
        <v>51</v>
      </c>
    </row>
    <row r="5994" spans="1:8" x14ac:dyDescent="0.35">
      <c r="A5994" t="s">
        <v>6040</v>
      </c>
      <c r="B5994" t="s">
        <v>47</v>
      </c>
      <c r="C5994" t="s">
        <v>6040</v>
      </c>
      <c r="D5994" t="s">
        <v>47</v>
      </c>
      <c r="E5994" t="s">
        <v>6040</v>
      </c>
      <c r="F5994" t="s">
        <v>47</v>
      </c>
      <c r="G5994" t="s">
        <v>6040</v>
      </c>
      <c r="H5994" t="s">
        <v>47</v>
      </c>
    </row>
    <row r="5995" spans="1:8" x14ac:dyDescent="0.35">
      <c r="A5995" t="s">
        <v>6041</v>
      </c>
      <c r="B5995" t="s">
        <v>51</v>
      </c>
      <c r="C5995" t="s">
        <v>6041</v>
      </c>
      <c r="D5995" t="s">
        <v>51</v>
      </c>
      <c r="E5995" t="s">
        <v>6041</v>
      </c>
      <c r="F5995" t="s">
        <v>51</v>
      </c>
      <c r="G5995" t="s">
        <v>6041</v>
      </c>
      <c r="H5995" t="s">
        <v>51</v>
      </c>
    </row>
    <row r="5996" spans="1:8" x14ac:dyDescent="0.35">
      <c r="A5996" t="s">
        <v>6042</v>
      </c>
      <c r="B5996" t="s">
        <v>51</v>
      </c>
      <c r="C5996" t="s">
        <v>6042</v>
      </c>
      <c r="D5996" t="s">
        <v>51</v>
      </c>
      <c r="E5996" t="s">
        <v>6042</v>
      </c>
      <c r="F5996" t="s">
        <v>51</v>
      </c>
      <c r="G5996" t="s">
        <v>6042</v>
      </c>
      <c r="H5996" t="s">
        <v>51</v>
      </c>
    </row>
    <row r="5997" spans="1:8" x14ac:dyDescent="0.35">
      <c r="A5997" t="s">
        <v>6043</v>
      </c>
      <c r="B5997" t="s">
        <v>51</v>
      </c>
      <c r="C5997" t="s">
        <v>6043</v>
      </c>
      <c r="D5997" t="s">
        <v>51</v>
      </c>
      <c r="E5997" t="s">
        <v>6043</v>
      </c>
      <c r="F5997" t="s">
        <v>51</v>
      </c>
      <c r="G5997" t="s">
        <v>6043</v>
      </c>
      <c r="H5997" t="s">
        <v>51</v>
      </c>
    </row>
    <row r="5998" spans="1:8" x14ac:dyDescent="0.35">
      <c r="A5998" t="s">
        <v>6044</v>
      </c>
      <c r="B5998" t="s">
        <v>44</v>
      </c>
      <c r="C5998" t="s">
        <v>6044</v>
      </c>
      <c r="D5998" t="s">
        <v>44</v>
      </c>
      <c r="E5998" t="s">
        <v>6044</v>
      </c>
      <c r="F5998" t="s">
        <v>44</v>
      </c>
      <c r="G5998" t="s">
        <v>6044</v>
      </c>
      <c r="H5998" t="s">
        <v>44</v>
      </c>
    </row>
    <row r="5999" spans="1:8" x14ac:dyDescent="0.35">
      <c r="A5999" t="s">
        <v>6045</v>
      </c>
      <c r="B5999" t="s">
        <v>51</v>
      </c>
      <c r="C5999" t="s">
        <v>6045</v>
      </c>
      <c r="D5999" t="s">
        <v>51</v>
      </c>
      <c r="E5999" t="s">
        <v>6045</v>
      </c>
      <c r="F5999" t="s">
        <v>51</v>
      </c>
      <c r="G5999" t="s">
        <v>6045</v>
      </c>
      <c r="H5999" t="s">
        <v>51</v>
      </c>
    </row>
    <row r="6000" spans="1:8" x14ac:dyDescent="0.35">
      <c r="A6000" t="s">
        <v>6046</v>
      </c>
      <c r="B6000" t="s">
        <v>51</v>
      </c>
      <c r="C6000" t="s">
        <v>6046</v>
      </c>
      <c r="D6000" t="s">
        <v>51</v>
      </c>
      <c r="E6000" t="s">
        <v>6046</v>
      </c>
      <c r="F6000" t="s">
        <v>51</v>
      </c>
      <c r="G6000" t="s">
        <v>6046</v>
      </c>
      <c r="H6000" t="s">
        <v>51</v>
      </c>
    </row>
    <row r="6001" spans="1:8" x14ac:dyDescent="0.35">
      <c r="A6001" t="s">
        <v>6047</v>
      </c>
      <c r="B6001" t="s">
        <v>51</v>
      </c>
      <c r="C6001" t="s">
        <v>6047</v>
      </c>
      <c r="D6001" t="s">
        <v>51</v>
      </c>
      <c r="E6001" t="s">
        <v>6047</v>
      </c>
      <c r="F6001" t="s">
        <v>51</v>
      </c>
      <c r="G6001" t="s">
        <v>6047</v>
      </c>
      <c r="H6001" t="s">
        <v>51</v>
      </c>
    </row>
    <row r="6002" spans="1:8" x14ac:dyDescent="0.35">
      <c r="A6002" t="s">
        <v>6048</v>
      </c>
      <c r="B6002" t="s">
        <v>47</v>
      </c>
      <c r="C6002" t="s">
        <v>6048</v>
      </c>
      <c r="D6002" t="s">
        <v>47</v>
      </c>
      <c r="E6002" t="s">
        <v>6048</v>
      </c>
      <c r="F6002" t="s">
        <v>47</v>
      </c>
      <c r="G6002" t="s">
        <v>6048</v>
      </c>
      <c r="H6002" t="s">
        <v>47</v>
      </c>
    </row>
    <row r="6003" spans="1:8" x14ac:dyDescent="0.35">
      <c r="A6003" t="s">
        <v>6049</v>
      </c>
      <c r="B6003" t="s">
        <v>51</v>
      </c>
      <c r="C6003" t="s">
        <v>6049</v>
      </c>
      <c r="D6003" t="s">
        <v>51</v>
      </c>
      <c r="E6003" t="s">
        <v>6049</v>
      </c>
      <c r="F6003" t="s">
        <v>51</v>
      </c>
      <c r="G6003" t="s">
        <v>6049</v>
      </c>
      <c r="H6003" t="s">
        <v>51</v>
      </c>
    </row>
    <row r="6004" spans="1:8" x14ac:dyDescent="0.35">
      <c r="A6004" t="s">
        <v>6050</v>
      </c>
      <c r="B6004" t="s">
        <v>44</v>
      </c>
      <c r="C6004" t="s">
        <v>6050</v>
      </c>
      <c r="D6004" t="s">
        <v>44</v>
      </c>
      <c r="E6004" t="s">
        <v>6050</v>
      </c>
      <c r="F6004" t="s">
        <v>44</v>
      </c>
      <c r="G6004" t="s">
        <v>6050</v>
      </c>
      <c r="H6004" t="s">
        <v>44</v>
      </c>
    </row>
    <row r="6005" spans="1:8" x14ac:dyDescent="0.35">
      <c r="A6005" t="s">
        <v>6051</v>
      </c>
      <c r="B6005" t="s">
        <v>51</v>
      </c>
      <c r="C6005" t="s">
        <v>6051</v>
      </c>
      <c r="D6005" t="s">
        <v>51</v>
      </c>
      <c r="E6005" t="s">
        <v>6051</v>
      </c>
      <c r="F6005" t="s">
        <v>51</v>
      </c>
      <c r="G6005" t="s">
        <v>6051</v>
      </c>
      <c r="H6005" t="s">
        <v>51</v>
      </c>
    </row>
    <row r="6006" spans="1:8" x14ac:dyDescent="0.35">
      <c r="A6006" t="s">
        <v>6052</v>
      </c>
      <c r="B6006" t="s">
        <v>44</v>
      </c>
      <c r="C6006" t="s">
        <v>6052</v>
      </c>
      <c r="D6006" t="s">
        <v>44</v>
      </c>
      <c r="E6006" t="s">
        <v>6052</v>
      </c>
      <c r="F6006" t="s">
        <v>44</v>
      </c>
      <c r="G6006" t="s">
        <v>6052</v>
      </c>
      <c r="H6006" t="s">
        <v>44</v>
      </c>
    </row>
    <row r="6007" spans="1:8" x14ac:dyDescent="0.35">
      <c r="A6007" t="s">
        <v>6053</v>
      </c>
      <c r="B6007" t="s">
        <v>51</v>
      </c>
      <c r="C6007" t="s">
        <v>6053</v>
      </c>
      <c r="D6007" t="s">
        <v>51</v>
      </c>
      <c r="E6007" t="s">
        <v>6053</v>
      </c>
      <c r="F6007" t="s">
        <v>51</v>
      </c>
      <c r="G6007" t="s">
        <v>6053</v>
      </c>
      <c r="H6007" t="s">
        <v>51</v>
      </c>
    </row>
    <row r="6008" spans="1:8" x14ac:dyDescent="0.35">
      <c r="A6008" t="s">
        <v>6054</v>
      </c>
      <c r="B6008" t="s">
        <v>47</v>
      </c>
      <c r="C6008" t="s">
        <v>6054</v>
      </c>
      <c r="D6008" t="s">
        <v>47</v>
      </c>
      <c r="E6008" t="s">
        <v>6054</v>
      </c>
      <c r="F6008" t="s">
        <v>47</v>
      </c>
      <c r="G6008" t="s">
        <v>6054</v>
      </c>
      <c r="H6008" t="s">
        <v>47</v>
      </c>
    </row>
    <row r="6009" spans="1:8" x14ac:dyDescent="0.35">
      <c r="A6009" t="s">
        <v>6055</v>
      </c>
      <c r="B6009" t="s">
        <v>51</v>
      </c>
      <c r="C6009" t="s">
        <v>6055</v>
      </c>
      <c r="D6009" t="s">
        <v>51</v>
      </c>
      <c r="E6009" t="s">
        <v>6055</v>
      </c>
      <c r="F6009" t="s">
        <v>51</v>
      </c>
      <c r="G6009" t="s">
        <v>6055</v>
      </c>
      <c r="H6009" t="s">
        <v>51</v>
      </c>
    </row>
    <row r="6010" spans="1:8" x14ac:dyDescent="0.35">
      <c r="A6010" t="s">
        <v>6056</v>
      </c>
      <c r="B6010" t="s">
        <v>44</v>
      </c>
      <c r="C6010" t="s">
        <v>6056</v>
      </c>
      <c r="D6010" t="s">
        <v>44</v>
      </c>
      <c r="E6010" t="s">
        <v>6056</v>
      </c>
      <c r="F6010" t="s">
        <v>44</v>
      </c>
      <c r="G6010" t="s">
        <v>6056</v>
      </c>
      <c r="H6010" t="s">
        <v>44</v>
      </c>
    </row>
    <row r="6011" spans="1:8" x14ac:dyDescent="0.35">
      <c r="A6011" t="s">
        <v>6057</v>
      </c>
      <c r="B6011" t="s">
        <v>51</v>
      </c>
      <c r="C6011" t="s">
        <v>6057</v>
      </c>
      <c r="D6011" t="s">
        <v>51</v>
      </c>
      <c r="E6011" t="s">
        <v>6057</v>
      </c>
      <c r="F6011" t="s">
        <v>51</v>
      </c>
      <c r="G6011" t="s">
        <v>6057</v>
      </c>
      <c r="H6011" t="s">
        <v>51</v>
      </c>
    </row>
    <row r="6012" spans="1:8" x14ac:dyDescent="0.35">
      <c r="A6012" t="s">
        <v>6058</v>
      </c>
      <c r="B6012" t="s">
        <v>51</v>
      </c>
      <c r="C6012" t="s">
        <v>6058</v>
      </c>
      <c r="D6012" t="s">
        <v>51</v>
      </c>
      <c r="E6012" t="s">
        <v>6058</v>
      </c>
      <c r="F6012" t="s">
        <v>51</v>
      </c>
      <c r="G6012" t="s">
        <v>6058</v>
      </c>
      <c r="H6012" t="s">
        <v>51</v>
      </c>
    </row>
    <row r="6013" spans="1:8" x14ac:dyDescent="0.35">
      <c r="A6013" t="s">
        <v>6059</v>
      </c>
      <c r="B6013" t="s">
        <v>47</v>
      </c>
      <c r="C6013" t="s">
        <v>6059</v>
      </c>
      <c r="D6013" t="s">
        <v>47</v>
      </c>
      <c r="E6013" t="s">
        <v>6059</v>
      </c>
      <c r="F6013" t="s">
        <v>47</v>
      </c>
      <c r="G6013" t="s">
        <v>6059</v>
      </c>
      <c r="H6013" t="s">
        <v>47</v>
      </c>
    </row>
    <row r="6014" spans="1:8" x14ac:dyDescent="0.35">
      <c r="A6014" t="s">
        <v>6060</v>
      </c>
      <c r="B6014" t="s">
        <v>51</v>
      </c>
      <c r="C6014" t="s">
        <v>6060</v>
      </c>
      <c r="D6014" t="s">
        <v>51</v>
      </c>
      <c r="E6014" t="s">
        <v>6060</v>
      </c>
      <c r="F6014" t="s">
        <v>51</v>
      </c>
      <c r="G6014" t="s">
        <v>6060</v>
      </c>
      <c r="H6014" t="s">
        <v>51</v>
      </c>
    </row>
    <row r="6015" spans="1:8" x14ac:dyDescent="0.35">
      <c r="A6015" t="s">
        <v>6061</v>
      </c>
      <c r="B6015" t="s">
        <v>51</v>
      </c>
      <c r="C6015" t="s">
        <v>6061</v>
      </c>
      <c r="D6015" t="s">
        <v>51</v>
      </c>
      <c r="E6015" t="s">
        <v>6061</v>
      </c>
      <c r="F6015" t="s">
        <v>51</v>
      </c>
      <c r="G6015" t="s">
        <v>6061</v>
      </c>
      <c r="H6015" t="s">
        <v>51</v>
      </c>
    </row>
    <row r="6016" spans="1:8" x14ac:dyDescent="0.35">
      <c r="A6016" t="s">
        <v>6062</v>
      </c>
      <c r="B6016" t="s">
        <v>51</v>
      </c>
      <c r="C6016" t="s">
        <v>6062</v>
      </c>
      <c r="D6016" t="s">
        <v>51</v>
      </c>
      <c r="E6016" t="s">
        <v>6062</v>
      </c>
      <c r="F6016" t="s">
        <v>51</v>
      </c>
      <c r="G6016" t="s">
        <v>6062</v>
      </c>
      <c r="H6016" t="s">
        <v>51</v>
      </c>
    </row>
    <row r="6017" spans="1:8" x14ac:dyDescent="0.35">
      <c r="A6017" t="s">
        <v>6063</v>
      </c>
      <c r="B6017" t="s">
        <v>51</v>
      </c>
      <c r="C6017" t="s">
        <v>6063</v>
      </c>
      <c r="D6017" t="s">
        <v>51</v>
      </c>
      <c r="E6017" t="s">
        <v>6063</v>
      </c>
      <c r="F6017" t="s">
        <v>51</v>
      </c>
      <c r="G6017" t="s">
        <v>6063</v>
      </c>
      <c r="H6017" t="s">
        <v>51</v>
      </c>
    </row>
    <row r="6018" spans="1:8" x14ac:dyDescent="0.35">
      <c r="A6018" t="s">
        <v>6064</v>
      </c>
      <c r="B6018" t="s">
        <v>47</v>
      </c>
      <c r="C6018" t="s">
        <v>6064</v>
      </c>
      <c r="D6018" t="s">
        <v>47</v>
      </c>
      <c r="E6018" t="s">
        <v>6064</v>
      </c>
      <c r="F6018" t="s">
        <v>47</v>
      </c>
      <c r="G6018" t="s">
        <v>6064</v>
      </c>
      <c r="H6018" t="s">
        <v>47</v>
      </c>
    </row>
    <row r="6019" spans="1:8" x14ac:dyDescent="0.35">
      <c r="A6019" t="s">
        <v>6065</v>
      </c>
      <c r="B6019" t="s">
        <v>51</v>
      </c>
      <c r="C6019" t="s">
        <v>6065</v>
      </c>
      <c r="D6019" t="s">
        <v>51</v>
      </c>
      <c r="E6019" t="s">
        <v>6065</v>
      </c>
      <c r="F6019" t="s">
        <v>51</v>
      </c>
      <c r="G6019" t="s">
        <v>6065</v>
      </c>
      <c r="H6019" t="s">
        <v>51</v>
      </c>
    </row>
    <row r="6020" spans="1:8" x14ac:dyDescent="0.35">
      <c r="A6020" t="s">
        <v>6066</v>
      </c>
      <c r="B6020" t="s">
        <v>44</v>
      </c>
      <c r="C6020" t="s">
        <v>6066</v>
      </c>
      <c r="D6020" t="s">
        <v>44</v>
      </c>
      <c r="E6020" t="s">
        <v>6066</v>
      </c>
      <c r="F6020" t="s">
        <v>44</v>
      </c>
      <c r="G6020" t="s">
        <v>6066</v>
      </c>
      <c r="H6020" t="s">
        <v>44</v>
      </c>
    </row>
    <row r="6021" spans="1:8" x14ac:dyDescent="0.35">
      <c r="A6021" t="s">
        <v>6067</v>
      </c>
      <c r="B6021" t="s">
        <v>51</v>
      </c>
      <c r="C6021" t="s">
        <v>6067</v>
      </c>
      <c r="D6021" t="s">
        <v>51</v>
      </c>
      <c r="E6021" t="s">
        <v>6067</v>
      </c>
      <c r="F6021" t="s">
        <v>51</v>
      </c>
      <c r="G6021" t="s">
        <v>6067</v>
      </c>
      <c r="H6021" t="s">
        <v>51</v>
      </c>
    </row>
    <row r="6022" spans="1:8" x14ac:dyDescent="0.35">
      <c r="A6022" t="s">
        <v>6068</v>
      </c>
      <c r="B6022" t="s">
        <v>51</v>
      </c>
      <c r="C6022" t="s">
        <v>6068</v>
      </c>
      <c r="D6022" t="s">
        <v>51</v>
      </c>
      <c r="E6022" t="s">
        <v>6068</v>
      </c>
      <c r="F6022" t="s">
        <v>51</v>
      </c>
      <c r="G6022" t="s">
        <v>6068</v>
      </c>
      <c r="H6022" t="s">
        <v>51</v>
      </c>
    </row>
    <row r="6023" spans="1:8" x14ac:dyDescent="0.35">
      <c r="A6023" t="s">
        <v>6069</v>
      </c>
      <c r="B6023" t="s">
        <v>44</v>
      </c>
      <c r="C6023" t="s">
        <v>6069</v>
      </c>
      <c r="D6023" t="s">
        <v>44</v>
      </c>
      <c r="E6023" t="s">
        <v>6069</v>
      </c>
      <c r="F6023" t="s">
        <v>44</v>
      </c>
      <c r="G6023" t="s">
        <v>6069</v>
      </c>
      <c r="H6023" t="s">
        <v>44</v>
      </c>
    </row>
    <row r="6024" spans="1:8" x14ac:dyDescent="0.35">
      <c r="A6024" t="s">
        <v>6070</v>
      </c>
      <c r="B6024" t="s">
        <v>51</v>
      </c>
      <c r="C6024" t="s">
        <v>6070</v>
      </c>
      <c r="D6024" t="s">
        <v>51</v>
      </c>
      <c r="E6024" t="s">
        <v>6070</v>
      </c>
      <c r="F6024" t="s">
        <v>51</v>
      </c>
      <c r="G6024" t="s">
        <v>6070</v>
      </c>
      <c r="H6024" t="s">
        <v>51</v>
      </c>
    </row>
    <row r="6025" spans="1:8" x14ac:dyDescent="0.35">
      <c r="A6025" t="s">
        <v>6071</v>
      </c>
      <c r="B6025" t="s">
        <v>51</v>
      </c>
      <c r="C6025" t="s">
        <v>6071</v>
      </c>
      <c r="D6025" t="s">
        <v>51</v>
      </c>
      <c r="E6025" t="s">
        <v>6071</v>
      </c>
      <c r="F6025" t="s">
        <v>51</v>
      </c>
      <c r="G6025" t="s">
        <v>6071</v>
      </c>
      <c r="H6025" t="s">
        <v>51</v>
      </c>
    </row>
    <row r="6026" spans="1:8" x14ac:dyDescent="0.35">
      <c r="A6026" t="s">
        <v>6072</v>
      </c>
      <c r="B6026" t="s">
        <v>44</v>
      </c>
      <c r="C6026" t="s">
        <v>6072</v>
      </c>
      <c r="D6026" t="s">
        <v>44</v>
      </c>
      <c r="E6026" t="s">
        <v>6072</v>
      </c>
      <c r="F6026" t="s">
        <v>44</v>
      </c>
      <c r="G6026" t="s">
        <v>6072</v>
      </c>
      <c r="H6026" t="s">
        <v>44</v>
      </c>
    </row>
    <row r="6027" spans="1:8" x14ac:dyDescent="0.35">
      <c r="A6027" t="s">
        <v>6073</v>
      </c>
      <c r="B6027" t="s">
        <v>44</v>
      </c>
      <c r="C6027" t="s">
        <v>6073</v>
      </c>
      <c r="D6027" t="s">
        <v>44</v>
      </c>
      <c r="E6027" t="s">
        <v>6073</v>
      </c>
      <c r="F6027" t="s">
        <v>44</v>
      </c>
      <c r="G6027" t="s">
        <v>6073</v>
      </c>
      <c r="H6027" t="s">
        <v>44</v>
      </c>
    </row>
    <row r="6028" spans="1:8" x14ac:dyDescent="0.35">
      <c r="A6028" t="s">
        <v>6074</v>
      </c>
      <c r="B6028" t="s">
        <v>51</v>
      </c>
      <c r="C6028" t="s">
        <v>6074</v>
      </c>
      <c r="D6028" t="s">
        <v>51</v>
      </c>
      <c r="E6028" t="s">
        <v>6074</v>
      </c>
      <c r="F6028" t="s">
        <v>51</v>
      </c>
      <c r="G6028" t="s">
        <v>6074</v>
      </c>
      <c r="H6028" t="s">
        <v>51</v>
      </c>
    </row>
    <row r="6029" spans="1:8" x14ac:dyDescent="0.35">
      <c r="A6029" t="s">
        <v>6075</v>
      </c>
      <c r="B6029" t="s">
        <v>51</v>
      </c>
      <c r="C6029" t="s">
        <v>6075</v>
      </c>
      <c r="D6029" t="s">
        <v>51</v>
      </c>
      <c r="E6029" t="s">
        <v>6075</v>
      </c>
      <c r="F6029" t="s">
        <v>51</v>
      </c>
      <c r="G6029" t="s">
        <v>6075</v>
      </c>
      <c r="H6029" t="s">
        <v>51</v>
      </c>
    </row>
    <row r="6030" spans="1:8" x14ac:dyDescent="0.35">
      <c r="A6030" t="s">
        <v>6076</v>
      </c>
      <c r="B6030" t="s">
        <v>44</v>
      </c>
      <c r="C6030" t="s">
        <v>6076</v>
      </c>
      <c r="D6030" t="s">
        <v>44</v>
      </c>
      <c r="E6030" t="s">
        <v>6076</v>
      </c>
      <c r="F6030" t="s">
        <v>44</v>
      </c>
      <c r="G6030" t="s">
        <v>6076</v>
      </c>
      <c r="H6030" t="s">
        <v>44</v>
      </c>
    </row>
    <row r="6031" spans="1:8" x14ac:dyDescent="0.35">
      <c r="A6031" t="s">
        <v>6077</v>
      </c>
      <c r="B6031" t="s">
        <v>44</v>
      </c>
      <c r="C6031" t="s">
        <v>6077</v>
      </c>
      <c r="D6031" t="s">
        <v>44</v>
      </c>
      <c r="E6031" t="s">
        <v>6077</v>
      </c>
      <c r="F6031" t="s">
        <v>44</v>
      </c>
      <c r="G6031" t="s">
        <v>6077</v>
      </c>
      <c r="H6031" t="s">
        <v>44</v>
      </c>
    </row>
    <row r="6032" spans="1:8" x14ac:dyDescent="0.35">
      <c r="A6032" t="s">
        <v>6078</v>
      </c>
      <c r="B6032" t="s">
        <v>51</v>
      </c>
      <c r="C6032" t="s">
        <v>6078</v>
      </c>
      <c r="D6032" t="s">
        <v>51</v>
      </c>
      <c r="E6032" t="s">
        <v>6078</v>
      </c>
      <c r="F6032" t="s">
        <v>51</v>
      </c>
      <c r="G6032" t="s">
        <v>6078</v>
      </c>
      <c r="H6032" t="s">
        <v>51</v>
      </c>
    </row>
    <row r="6033" spans="1:8" x14ac:dyDescent="0.35">
      <c r="A6033" t="s">
        <v>6079</v>
      </c>
      <c r="B6033" t="s">
        <v>51</v>
      </c>
      <c r="C6033" t="s">
        <v>6079</v>
      </c>
      <c r="D6033" t="s">
        <v>51</v>
      </c>
      <c r="E6033" t="s">
        <v>6079</v>
      </c>
      <c r="F6033" t="s">
        <v>51</v>
      </c>
      <c r="G6033" t="s">
        <v>6079</v>
      </c>
      <c r="H6033" t="s">
        <v>51</v>
      </c>
    </row>
    <row r="6034" spans="1:8" x14ac:dyDescent="0.35">
      <c r="A6034" t="s">
        <v>6080</v>
      </c>
      <c r="B6034" t="s">
        <v>44</v>
      </c>
      <c r="C6034" t="s">
        <v>6080</v>
      </c>
      <c r="D6034" t="s">
        <v>44</v>
      </c>
      <c r="E6034" t="s">
        <v>6080</v>
      </c>
      <c r="F6034" t="s">
        <v>44</v>
      </c>
      <c r="G6034" t="s">
        <v>6080</v>
      </c>
      <c r="H6034" t="s">
        <v>44</v>
      </c>
    </row>
    <row r="6035" spans="1:8" x14ac:dyDescent="0.35">
      <c r="A6035" t="s">
        <v>6081</v>
      </c>
      <c r="B6035" t="s">
        <v>47</v>
      </c>
      <c r="C6035" t="s">
        <v>6081</v>
      </c>
      <c r="D6035" t="s">
        <v>47</v>
      </c>
      <c r="E6035" t="s">
        <v>6081</v>
      </c>
      <c r="F6035" t="s">
        <v>47</v>
      </c>
      <c r="G6035" t="s">
        <v>6081</v>
      </c>
      <c r="H6035" t="s">
        <v>47</v>
      </c>
    </row>
    <row r="6036" spans="1:8" x14ac:dyDescent="0.35">
      <c r="A6036" t="s">
        <v>6082</v>
      </c>
      <c r="B6036" t="s">
        <v>51</v>
      </c>
      <c r="C6036" t="s">
        <v>6082</v>
      </c>
      <c r="D6036" t="s">
        <v>51</v>
      </c>
      <c r="E6036" t="s">
        <v>6082</v>
      </c>
      <c r="F6036" t="s">
        <v>51</v>
      </c>
      <c r="G6036" t="s">
        <v>6082</v>
      </c>
      <c r="H6036" t="s">
        <v>51</v>
      </c>
    </row>
    <row r="6037" spans="1:8" x14ac:dyDescent="0.35">
      <c r="A6037" t="s">
        <v>6083</v>
      </c>
      <c r="B6037" t="s">
        <v>44</v>
      </c>
      <c r="C6037" t="s">
        <v>6083</v>
      </c>
      <c r="D6037" t="s">
        <v>44</v>
      </c>
      <c r="E6037" t="s">
        <v>6083</v>
      </c>
      <c r="F6037" t="s">
        <v>44</v>
      </c>
      <c r="G6037" t="s">
        <v>6083</v>
      </c>
      <c r="H6037" t="s">
        <v>44</v>
      </c>
    </row>
    <row r="6038" spans="1:8" x14ac:dyDescent="0.35">
      <c r="A6038" t="s">
        <v>6084</v>
      </c>
      <c r="B6038" t="s">
        <v>51</v>
      </c>
      <c r="C6038" t="s">
        <v>6084</v>
      </c>
      <c r="D6038" t="s">
        <v>51</v>
      </c>
      <c r="E6038" t="s">
        <v>6084</v>
      </c>
      <c r="F6038" t="s">
        <v>51</v>
      </c>
      <c r="G6038" t="s">
        <v>6084</v>
      </c>
      <c r="H6038" t="s">
        <v>51</v>
      </c>
    </row>
    <row r="6039" spans="1:8" x14ac:dyDescent="0.35">
      <c r="A6039" t="s">
        <v>6085</v>
      </c>
      <c r="B6039" t="s">
        <v>51</v>
      </c>
      <c r="C6039" t="s">
        <v>6085</v>
      </c>
      <c r="D6039" t="s">
        <v>51</v>
      </c>
      <c r="E6039" t="s">
        <v>6085</v>
      </c>
      <c r="F6039" t="s">
        <v>51</v>
      </c>
      <c r="G6039" t="s">
        <v>6085</v>
      </c>
      <c r="H6039" t="s">
        <v>51</v>
      </c>
    </row>
    <row r="6040" spans="1:8" x14ac:dyDescent="0.35">
      <c r="A6040" t="s">
        <v>6086</v>
      </c>
      <c r="B6040" t="s">
        <v>51</v>
      </c>
      <c r="C6040" t="s">
        <v>6086</v>
      </c>
      <c r="D6040" t="s">
        <v>51</v>
      </c>
      <c r="E6040" t="s">
        <v>6086</v>
      </c>
      <c r="F6040" t="s">
        <v>51</v>
      </c>
      <c r="G6040" t="s">
        <v>6086</v>
      </c>
      <c r="H6040" t="s">
        <v>51</v>
      </c>
    </row>
    <row r="6041" spans="1:8" x14ac:dyDescent="0.35">
      <c r="A6041" t="s">
        <v>6087</v>
      </c>
      <c r="B6041" t="s">
        <v>51</v>
      </c>
      <c r="C6041" t="s">
        <v>6087</v>
      </c>
      <c r="D6041" t="s">
        <v>51</v>
      </c>
      <c r="E6041" t="s">
        <v>6087</v>
      </c>
      <c r="F6041" t="s">
        <v>51</v>
      </c>
      <c r="G6041" t="s">
        <v>6087</v>
      </c>
      <c r="H6041" t="s">
        <v>51</v>
      </c>
    </row>
    <row r="6042" spans="1:8" x14ac:dyDescent="0.35">
      <c r="A6042" t="s">
        <v>6088</v>
      </c>
      <c r="B6042" t="s">
        <v>44</v>
      </c>
      <c r="C6042" t="s">
        <v>6088</v>
      </c>
      <c r="D6042" t="s">
        <v>44</v>
      </c>
      <c r="E6042" t="s">
        <v>6088</v>
      </c>
      <c r="F6042" t="s">
        <v>44</v>
      </c>
      <c r="G6042" t="s">
        <v>6088</v>
      </c>
      <c r="H6042" t="s">
        <v>44</v>
      </c>
    </row>
    <row r="6043" spans="1:8" x14ac:dyDescent="0.35">
      <c r="A6043" t="s">
        <v>6089</v>
      </c>
      <c r="B6043" t="s">
        <v>51</v>
      </c>
      <c r="C6043" t="s">
        <v>6089</v>
      </c>
      <c r="D6043" t="s">
        <v>51</v>
      </c>
      <c r="E6043" t="s">
        <v>6089</v>
      </c>
      <c r="F6043" t="s">
        <v>51</v>
      </c>
      <c r="G6043" t="s">
        <v>6089</v>
      </c>
      <c r="H6043" t="s">
        <v>51</v>
      </c>
    </row>
    <row r="6044" spans="1:8" x14ac:dyDescent="0.35">
      <c r="A6044" t="s">
        <v>6090</v>
      </c>
      <c r="B6044" t="s">
        <v>44</v>
      </c>
      <c r="C6044" t="s">
        <v>6090</v>
      </c>
      <c r="D6044" t="s">
        <v>44</v>
      </c>
      <c r="E6044" t="s">
        <v>6090</v>
      </c>
      <c r="F6044" t="s">
        <v>44</v>
      </c>
      <c r="G6044" t="s">
        <v>6090</v>
      </c>
      <c r="H6044" t="s">
        <v>44</v>
      </c>
    </row>
    <row r="6045" spans="1:8" x14ac:dyDescent="0.35">
      <c r="A6045" t="s">
        <v>6091</v>
      </c>
      <c r="B6045" t="s">
        <v>44</v>
      </c>
      <c r="C6045" t="s">
        <v>6091</v>
      </c>
      <c r="D6045" t="s">
        <v>44</v>
      </c>
      <c r="E6045" t="s">
        <v>6091</v>
      </c>
      <c r="F6045" t="s">
        <v>44</v>
      </c>
      <c r="G6045" t="s">
        <v>6091</v>
      </c>
      <c r="H6045" t="s">
        <v>44</v>
      </c>
    </row>
    <row r="6046" spans="1:8" x14ac:dyDescent="0.35">
      <c r="A6046" t="s">
        <v>6092</v>
      </c>
      <c r="B6046" t="s">
        <v>44</v>
      </c>
      <c r="C6046" t="s">
        <v>6092</v>
      </c>
      <c r="D6046" t="s">
        <v>44</v>
      </c>
      <c r="E6046" t="s">
        <v>6092</v>
      </c>
      <c r="F6046" t="s">
        <v>44</v>
      </c>
      <c r="G6046" t="s">
        <v>6092</v>
      </c>
      <c r="H6046" t="s">
        <v>44</v>
      </c>
    </row>
    <row r="6047" spans="1:8" x14ac:dyDescent="0.35">
      <c r="A6047" t="s">
        <v>6093</v>
      </c>
      <c r="B6047" t="s">
        <v>51</v>
      </c>
      <c r="C6047" t="s">
        <v>6093</v>
      </c>
      <c r="D6047" t="s">
        <v>51</v>
      </c>
      <c r="E6047" t="s">
        <v>6093</v>
      </c>
      <c r="F6047" t="s">
        <v>51</v>
      </c>
      <c r="G6047" t="s">
        <v>6093</v>
      </c>
      <c r="H6047" t="s">
        <v>51</v>
      </c>
    </row>
    <row r="6048" spans="1:8" x14ac:dyDescent="0.35">
      <c r="A6048" t="s">
        <v>6094</v>
      </c>
      <c r="B6048" t="s">
        <v>47</v>
      </c>
      <c r="C6048" t="s">
        <v>6094</v>
      </c>
      <c r="D6048" t="s">
        <v>47</v>
      </c>
      <c r="E6048" t="s">
        <v>6094</v>
      </c>
      <c r="F6048" t="s">
        <v>47</v>
      </c>
      <c r="G6048" t="s">
        <v>6094</v>
      </c>
      <c r="H6048" t="s">
        <v>47</v>
      </c>
    </row>
    <row r="6049" spans="1:8" x14ac:dyDescent="0.35">
      <c r="A6049" t="s">
        <v>6095</v>
      </c>
      <c r="B6049" t="s">
        <v>51</v>
      </c>
      <c r="C6049" t="s">
        <v>6095</v>
      </c>
      <c r="D6049" t="s">
        <v>51</v>
      </c>
      <c r="E6049" t="s">
        <v>6095</v>
      </c>
      <c r="F6049" t="s">
        <v>51</v>
      </c>
      <c r="G6049" t="s">
        <v>6095</v>
      </c>
      <c r="H6049" t="s">
        <v>51</v>
      </c>
    </row>
    <row r="6050" spans="1:8" x14ac:dyDescent="0.35">
      <c r="A6050" t="s">
        <v>6096</v>
      </c>
      <c r="B6050" t="s">
        <v>44</v>
      </c>
      <c r="C6050" t="s">
        <v>6096</v>
      </c>
      <c r="D6050" t="s">
        <v>44</v>
      </c>
      <c r="E6050" t="s">
        <v>6096</v>
      </c>
      <c r="F6050" t="s">
        <v>44</v>
      </c>
      <c r="G6050" t="s">
        <v>6096</v>
      </c>
      <c r="H6050" t="s">
        <v>44</v>
      </c>
    </row>
    <row r="6051" spans="1:8" x14ac:dyDescent="0.35">
      <c r="A6051" t="s">
        <v>6097</v>
      </c>
      <c r="B6051" t="s">
        <v>47</v>
      </c>
      <c r="C6051" t="s">
        <v>6097</v>
      </c>
      <c r="D6051" t="s">
        <v>47</v>
      </c>
      <c r="E6051" t="s">
        <v>6097</v>
      </c>
      <c r="F6051" t="s">
        <v>47</v>
      </c>
      <c r="G6051" t="s">
        <v>6097</v>
      </c>
      <c r="H6051" t="s">
        <v>47</v>
      </c>
    </row>
    <row r="6052" spans="1:8" x14ac:dyDescent="0.35">
      <c r="A6052" t="s">
        <v>6098</v>
      </c>
      <c r="B6052" t="s">
        <v>44</v>
      </c>
      <c r="C6052" t="s">
        <v>6098</v>
      </c>
      <c r="D6052" t="s">
        <v>44</v>
      </c>
      <c r="E6052" t="s">
        <v>6098</v>
      </c>
      <c r="F6052" t="s">
        <v>44</v>
      </c>
      <c r="G6052" t="s">
        <v>6098</v>
      </c>
      <c r="H6052" t="s">
        <v>44</v>
      </c>
    </row>
    <row r="6053" spans="1:8" x14ac:dyDescent="0.35">
      <c r="A6053" t="s">
        <v>6099</v>
      </c>
      <c r="B6053" t="s">
        <v>51</v>
      </c>
      <c r="C6053" t="s">
        <v>6099</v>
      </c>
      <c r="D6053" t="s">
        <v>51</v>
      </c>
      <c r="E6053" t="s">
        <v>6099</v>
      </c>
      <c r="F6053" t="s">
        <v>51</v>
      </c>
      <c r="G6053" t="s">
        <v>6099</v>
      </c>
      <c r="H6053" t="s">
        <v>51</v>
      </c>
    </row>
    <row r="6054" spans="1:8" x14ac:dyDescent="0.35">
      <c r="A6054" t="s">
        <v>6100</v>
      </c>
      <c r="B6054" t="s">
        <v>51</v>
      </c>
      <c r="C6054" t="s">
        <v>6100</v>
      </c>
      <c r="D6054" t="s">
        <v>51</v>
      </c>
      <c r="E6054" t="s">
        <v>6100</v>
      </c>
      <c r="F6054" t="s">
        <v>51</v>
      </c>
      <c r="G6054" t="s">
        <v>6100</v>
      </c>
      <c r="H6054" t="s">
        <v>51</v>
      </c>
    </row>
    <row r="6055" spans="1:8" x14ac:dyDescent="0.35">
      <c r="A6055" t="s">
        <v>6101</v>
      </c>
      <c r="B6055" t="s">
        <v>51</v>
      </c>
      <c r="C6055" t="s">
        <v>6101</v>
      </c>
      <c r="D6055" t="s">
        <v>51</v>
      </c>
      <c r="E6055" t="s">
        <v>6101</v>
      </c>
      <c r="F6055" t="s">
        <v>51</v>
      </c>
      <c r="G6055" t="s">
        <v>6101</v>
      </c>
      <c r="H6055" t="s">
        <v>51</v>
      </c>
    </row>
    <row r="6056" spans="1:8" x14ac:dyDescent="0.35">
      <c r="A6056" t="s">
        <v>6102</v>
      </c>
      <c r="B6056" t="s">
        <v>44</v>
      </c>
      <c r="C6056" t="s">
        <v>6102</v>
      </c>
      <c r="D6056" t="s">
        <v>44</v>
      </c>
      <c r="E6056" t="s">
        <v>6102</v>
      </c>
      <c r="F6056" t="s">
        <v>44</v>
      </c>
      <c r="G6056" t="s">
        <v>6102</v>
      </c>
      <c r="H6056" t="s">
        <v>44</v>
      </c>
    </row>
    <row r="6057" spans="1:8" x14ac:dyDescent="0.35">
      <c r="A6057" t="s">
        <v>6103</v>
      </c>
      <c r="B6057" t="s">
        <v>51</v>
      </c>
      <c r="C6057" t="s">
        <v>6103</v>
      </c>
      <c r="D6057" t="s">
        <v>51</v>
      </c>
      <c r="E6057" t="s">
        <v>6103</v>
      </c>
      <c r="F6057" t="s">
        <v>51</v>
      </c>
      <c r="G6057" t="s">
        <v>6103</v>
      </c>
      <c r="H6057" t="s">
        <v>51</v>
      </c>
    </row>
    <row r="6058" spans="1:8" x14ac:dyDescent="0.35">
      <c r="A6058" t="s">
        <v>6104</v>
      </c>
      <c r="B6058" t="s">
        <v>44</v>
      </c>
      <c r="C6058" t="s">
        <v>6104</v>
      </c>
      <c r="D6058" t="s">
        <v>44</v>
      </c>
      <c r="E6058" t="s">
        <v>6104</v>
      </c>
      <c r="F6058" t="s">
        <v>44</v>
      </c>
      <c r="G6058" t="s">
        <v>6104</v>
      </c>
      <c r="H6058" t="s">
        <v>44</v>
      </c>
    </row>
    <row r="6059" spans="1:8" x14ac:dyDescent="0.35">
      <c r="A6059" t="s">
        <v>6105</v>
      </c>
      <c r="B6059" t="s">
        <v>44</v>
      </c>
      <c r="C6059" t="s">
        <v>6105</v>
      </c>
      <c r="D6059" t="s">
        <v>44</v>
      </c>
      <c r="E6059" t="s">
        <v>6105</v>
      </c>
      <c r="F6059" t="s">
        <v>44</v>
      </c>
      <c r="G6059" t="s">
        <v>6105</v>
      </c>
      <c r="H6059" t="s">
        <v>44</v>
      </c>
    </row>
    <row r="6060" spans="1:8" x14ac:dyDescent="0.35">
      <c r="A6060" t="s">
        <v>6106</v>
      </c>
      <c r="B6060" t="s">
        <v>44</v>
      </c>
      <c r="C6060" t="s">
        <v>6106</v>
      </c>
      <c r="D6060" t="s">
        <v>44</v>
      </c>
      <c r="E6060" t="s">
        <v>6106</v>
      </c>
      <c r="F6060" t="s">
        <v>44</v>
      </c>
      <c r="G6060" t="s">
        <v>6106</v>
      </c>
      <c r="H6060" t="s">
        <v>44</v>
      </c>
    </row>
    <row r="6061" spans="1:8" x14ac:dyDescent="0.35">
      <c r="A6061" t="s">
        <v>6107</v>
      </c>
      <c r="B6061" t="s">
        <v>51</v>
      </c>
      <c r="C6061" t="s">
        <v>6107</v>
      </c>
      <c r="D6061" t="s">
        <v>51</v>
      </c>
      <c r="E6061" t="s">
        <v>6107</v>
      </c>
      <c r="F6061" t="s">
        <v>51</v>
      </c>
      <c r="G6061" t="s">
        <v>6107</v>
      </c>
      <c r="H6061" t="s">
        <v>51</v>
      </c>
    </row>
    <row r="6062" spans="1:8" x14ac:dyDescent="0.35">
      <c r="A6062" t="s">
        <v>6108</v>
      </c>
      <c r="B6062" t="s">
        <v>51</v>
      </c>
      <c r="C6062" t="s">
        <v>6108</v>
      </c>
      <c r="D6062" t="s">
        <v>51</v>
      </c>
      <c r="E6062" t="s">
        <v>6108</v>
      </c>
      <c r="F6062" t="s">
        <v>51</v>
      </c>
      <c r="G6062" t="s">
        <v>6108</v>
      </c>
      <c r="H6062" t="s">
        <v>51</v>
      </c>
    </row>
    <row r="6063" spans="1:8" x14ac:dyDescent="0.35">
      <c r="A6063" t="s">
        <v>6109</v>
      </c>
      <c r="B6063" t="s">
        <v>44</v>
      </c>
      <c r="C6063" t="s">
        <v>6109</v>
      </c>
      <c r="D6063" t="s">
        <v>44</v>
      </c>
      <c r="E6063" t="s">
        <v>6109</v>
      </c>
      <c r="F6063" t="s">
        <v>44</v>
      </c>
      <c r="G6063" t="s">
        <v>6109</v>
      </c>
      <c r="H6063" t="s">
        <v>44</v>
      </c>
    </row>
    <row r="6064" spans="1:8" x14ac:dyDescent="0.35">
      <c r="A6064" t="s">
        <v>6110</v>
      </c>
      <c r="B6064" t="s">
        <v>51</v>
      </c>
      <c r="C6064" t="s">
        <v>6110</v>
      </c>
      <c r="D6064" t="s">
        <v>51</v>
      </c>
      <c r="E6064" t="s">
        <v>6110</v>
      </c>
      <c r="F6064" t="s">
        <v>51</v>
      </c>
      <c r="G6064" t="s">
        <v>6110</v>
      </c>
      <c r="H6064" t="s">
        <v>51</v>
      </c>
    </row>
    <row r="6065" spans="1:8" x14ac:dyDescent="0.35">
      <c r="A6065" t="s">
        <v>6111</v>
      </c>
      <c r="B6065" t="s">
        <v>51</v>
      </c>
      <c r="C6065" t="s">
        <v>6111</v>
      </c>
      <c r="D6065" t="s">
        <v>51</v>
      </c>
      <c r="E6065" t="s">
        <v>6111</v>
      </c>
      <c r="F6065" t="s">
        <v>51</v>
      </c>
      <c r="G6065" t="s">
        <v>6111</v>
      </c>
      <c r="H6065" t="s">
        <v>51</v>
      </c>
    </row>
    <row r="6066" spans="1:8" x14ac:dyDescent="0.35">
      <c r="A6066" t="s">
        <v>6112</v>
      </c>
      <c r="B6066" t="s">
        <v>51</v>
      </c>
      <c r="C6066" t="s">
        <v>6112</v>
      </c>
      <c r="D6066" t="s">
        <v>51</v>
      </c>
      <c r="E6066" t="s">
        <v>6112</v>
      </c>
      <c r="F6066" t="s">
        <v>51</v>
      </c>
      <c r="G6066" t="s">
        <v>6112</v>
      </c>
      <c r="H6066" t="s">
        <v>51</v>
      </c>
    </row>
    <row r="6067" spans="1:8" x14ac:dyDescent="0.35">
      <c r="A6067" t="s">
        <v>6113</v>
      </c>
      <c r="B6067" t="s">
        <v>44</v>
      </c>
      <c r="C6067" t="s">
        <v>6113</v>
      </c>
      <c r="D6067" t="s">
        <v>44</v>
      </c>
      <c r="E6067" t="s">
        <v>6113</v>
      </c>
      <c r="F6067" t="s">
        <v>44</v>
      </c>
      <c r="G6067" t="s">
        <v>6113</v>
      </c>
      <c r="H6067" t="s">
        <v>44</v>
      </c>
    </row>
    <row r="6068" spans="1:8" x14ac:dyDescent="0.35">
      <c r="A6068" t="s">
        <v>6114</v>
      </c>
      <c r="B6068" t="s">
        <v>51</v>
      </c>
      <c r="C6068" t="s">
        <v>6114</v>
      </c>
      <c r="D6068" t="s">
        <v>51</v>
      </c>
      <c r="E6068" t="s">
        <v>6114</v>
      </c>
      <c r="F6068" t="s">
        <v>51</v>
      </c>
      <c r="G6068" t="s">
        <v>6114</v>
      </c>
      <c r="H6068" t="s">
        <v>51</v>
      </c>
    </row>
    <row r="6069" spans="1:8" x14ac:dyDescent="0.35">
      <c r="A6069" t="s">
        <v>6115</v>
      </c>
      <c r="B6069" t="s">
        <v>51</v>
      </c>
      <c r="C6069" t="s">
        <v>6115</v>
      </c>
      <c r="D6069" t="s">
        <v>51</v>
      </c>
      <c r="E6069" t="s">
        <v>6115</v>
      </c>
      <c r="F6069" t="s">
        <v>51</v>
      </c>
      <c r="G6069" t="s">
        <v>6115</v>
      </c>
      <c r="H6069" t="s">
        <v>51</v>
      </c>
    </row>
    <row r="6070" spans="1:8" x14ac:dyDescent="0.35">
      <c r="A6070" t="s">
        <v>6116</v>
      </c>
      <c r="B6070" t="s">
        <v>51</v>
      </c>
      <c r="C6070" t="s">
        <v>6116</v>
      </c>
      <c r="D6070" t="s">
        <v>51</v>
      </c>
      <c r="E6070" t="s">
        <v>6116</v>
      </c>
      <c r="F6070" t="s">
        <v>51</v>
      </c>
      <c r="G6070" t="s">
        <v>6116</v>
      </c>
      <c r="H6070" t="s">
        <v>51</v>
      </c>
    </row>
    <row r="6071" spans="1:8" x14ac:dyDescent="0.35">
      <c r="A6071" t="s">
        <v>6117</v>
      </c>
      <c r="B6071" t="s">
        <v>51</v>
      </c>
      <c r="C6071" t="s">
        <v>6117</v>
      </c>
      <c r="D6071" t="s">
        <v>51</v>
      </c>
      <c r="E6071" t="s">
        <v>6117</v>
      </c>
      <c r="F6071" t="s">
        <v>51</v>
      </c>
      <c r="G6071" t="s">
        <v>6117</v>
      </c>
      <c r="H6071" t="s">
        <v>51</v>
      </c>
    </row>
    <row r="6072" spans="1:8" x14ac:dyDescent="0.35">
      <c r="A6072" t="s">
        <v>6118</v>
      </c>
      <c r="B6072" t="s">
        <v>44</v>
      </c>
      <c r="C6072" t="s">
        <v>6118</v>
      </c>
      <c r="D6072" t="s">
        <v>44</v>
      </c>
      <c r="E6072" t="s">
        <v>6118</v>
      </c>
      <c r="F6072" t="s">
        <v>44</v>
      </c>
      <c r="G6072" t="s">
        <v>6118</v>
      </c>
      <c r="H6072" t="s">
        <v>44</v>
      </c>
    </row>
    <row r="6073" spans="1:8" x14ac:dyDescent="0.35">
      <c r="A6073" t="s">
        <v>6119</v>
      </c>
      <c r="B6073" t="s">
        <v>51</v>
      </c>
      <c r="C6073" t="s">
        <v>6119</v>
      </c>
      <c r="D6073" t="s">
        <v>51</v>
      </c>
      <c r="E6073" t="s">
        <v>6119</v>
      </c>
      <c r="F6073" t="s">
        <v>51</v>
      </c>
      <c r="G6073" t="s">
        <v>6119</v>
      </c>
      <c r="H6073" t="s">
        <v>51</v>
      </c>
    </row>
    <row r="6074" spans="1:8" x14ac:dyDescent="0.35">
      <c r="A6074" t="s">
        <v>6120</v>
      </c>
      <c r="B6074" t="s">
        <v>51</v>
      </c>
      <c r="C6074" t="s">
        <v>6120</v>
      </c>
      <c r="D6074" t="s">
        <v>51</v>
      </c>
      <c r="E6074" t="s">
        <v>6120</v>
      </c>
      <c r="F6074" t="s">
        <v>51</v>
      </c>
      <c r="G6074" t="s">
        <v>6120</v>
      </c>
      <c r="H6074" t="s">
        <v>51</v>
      </c>
    </row>
    <row r="6075" spans="1:8" x14ac:dyDescent="0.35">
      <c r="A6075" t="s">
        <v>6121</v>
      </c>
      <c r="B6075" t="s">
        <v>44</v>
      </c>
      <c r="C6075" t="s">
        <v>6121</v>
      </c>
      <c r="D6075" t="s">
        <v>44</v>
      </c>
      <c r="E6075" t="s">
        <v>6121</v>
      </c>
      <c r="F6075" t="s">
        <v>44</v>
      </c>
      <c r="G6075" t="s">
        <v>6121</v>
      </c>
      <c r="H6075" t="s">
        <v>44</v>
      </c>
    </row>
    <row r="6076" spans="1:8" x14ac:dyDescent="0.35">
      <c r="A6076" t="s">
        <v>6122</v>
      </c>
      <c r="B6076" t="s">
        <v>51</v>
      </c>
      <c r="C6076" t="s">
        <v>6122</v>
      </c>
      <c r="D6076" t="s">
        <v>51</v>
      </c>
      <c r="E6076" t="s">
        <v>6122</v>
      </c>
      <c r="F6076" t="s">
        <v>51</v>
      </c>
      <c r="G6076" t="s">
        <v>6122</v>
      </c>
      <c r="H6076" t="s">
        <v>51</v>
      </c>
    </row>
    <row r="6077" spans="1:8" x14ac:dyDescent="0.35">
      <c r="A6077" t="s">
        <v>6123</v>
      </c>
      <c r="B6077" t="s">
        <v>51</v>
      </c>
      <c r="C6077" t="s">
        <v>6123</v>
      </c>
      <c r="D6077" t="s">
        <v>51</v>
      </c>
      <c r="E6077" t="s">
        <v>6123</v>
      </c>
      <c r="F6077" t="s">
        <v>51</v>
      </c>
      <c r="G6077" t="s">
        <v>6123</v>
      </c>
      <c r="H6077" t="s">
        <v>51</v>
      </c>
    </row>
    <row r="6078" spans="1:8" x14ac:dyDescent="0.35">
      <c r="A6078" t="s">
        <v>6124</v>
      </c>
      <c r="B6078" t="s">
        <v>44</v>
      </c>
      <c r="C6078" t="s">
        <v>6124</v>
      </c>
      <c r="D6078" t="s">
        <v>44</v>
      </c>
      <c r="E6078" t="s">
        <v>6124</v>
      </c>
      <c r="F6078" t="s">
        <v>44</v>
      </c>
      <c r="G6078" t="s">
        <v>6124</v>
      </c>
      <c r="H6078" t="s">
        <v>44</v>
      </c>
    </row>
    <row r="6079" spans="1:8" x14ac:dyDescent="0.35">
      <c r="A6079" t="s">
        <v>6125</v>
      </c>
      <c r="B6079" t="s">
        <v>51</v>
      </c>
      <c r="C6079" t="s">
        <v>6125</v>
      </c>
      <c r="D6079" t="s">
        <v>51</v>
      </c>
      <c r="E6079" t="s">
        <v>6125</v>
      </c>
      <c r="F6079" t="s">
        <v>51</v>
      </c>
      <c r="G6079" t="s">
        <v>6125</v>
      </c>
      <c r="H6079" t="s">
        <v>51</v>
      </c>
    </row>
    <row r="6080" spans="1:8" x14ac:dyDescent="0.35">
      <c r="A6080" t="s">
        <v>6126</v>
      </c>
      <c r="B6080" t="s">
        <v>44</v>
      </c>
      <c r="C6080" t="s">
        <v>6126</v>
      </c>
      <c r="D6080" t="s">
        <v>44</v>
      </c>
      <c r="E6080" t="s">
        <v>6126</v>
      </c>
      <c r="F6080" t="s">
        <v>44</v>
      </c>
      <c r="G6080" t="s">
        <v>6126</v>
      </c>
      <c r="H6080" t="s">
        <v>44</v>
      </c>
    </row>
    <row r="6081" spans="1:8" x14ac:dyDescent="0.35">
      <c r="A6081" t="s">
        <v>6127</v>
      </c>
      <c r="B6081" t="s">
        <v>51</v>
      </c>
      <c r="C6081" t="s">
        <v>6127</v>
      </c>
      <c r="D6081" t="s">
        <v>51</v>
      </c>
      <c r="E6081" t="s">
        <v>6127</v>
      </c>
      <c r="F6081" t="s">
        <v>51</v>
      </c>
      <c r="G6081" t="s">
        <v>6127</v>
      </c>
      <c r="H6081" t="s">
        <v>51</v>
      </c>
    </row>
    <row r="6082" spans="1:8" x14ac:dyDescent="0.35">
      <c r="A6082" t="s">
        <v>6128</v>
      </c>
      <c r="B6082" t="s">
        <v>47</v>
      </c>
      <c r="C6082" t="s">
        <v>6128</v>
      </c>
      <c r="D6082" t="s">
        <v>47</v>
      </c>
      <c r="E6082" t="s">
        <v>6128</v>
      </c>
      <c r="F6082" t="s">
        <v>47</v>
      </c>
      <c r="G6082" t="s">
        <v>6128</v>
      </c>
      <c r="H6082" t="s">
        <v>47</v>
      </c>
    </row>
    <row r="6083" spans="1:8" x14ac:dyDescent="0.35">
      <c r="A6083" t="s">
        <v>6129</v>
      </c>
      <c r="B6083" t="s">
        <v>51</v>
      </c>
      <c r="C6083" t="s">
        <v>6129</v>
      </c>
      <c r="D6083" t="s">
        <v>51</v>
      </c>
      <c r="E6083" t="s">
        <v>6129</v>
      </c>
      <c r="F6083" t="s">
        <v>51</v>
      </c>
      <c r="G6083" t="s">
        <v>6129</v>
      </c>
      <c r="H6083" t="s">
        <v>51</v>
      </c>
    </row>
    <row r="6084" spans="1:8" x14ac:dyDescent="0.35">
      <c r="A6084" t="s">
        <v>6130</v>
      </c>
      <c r="B6084" t="s">
        <v>51</v>
      </c>
      <c r="C6084" t="s">
        <v>6130</v>
      </c>
      <c r="D6084" t="s">
        <v>51</v>
      </c>
      <c r="E6084" t="s">
        <v>6130</v>
      </c>
      <c r="F6084" t="s">
        <v>51</v>
      </c>
      <c r="G6084" t="s">
        <v>6130</v>
      </c>
      <c r="H6084" t="s">
        <v>51</v>
      </c>
    </row>
    <row r="6085" spans="1:8" x14ac:dyDescent="0.35">
      <c r="A6085" t="s">
        <v>6131</v>
      </c>
      <c r="B6085" t="s">
        <v>44</v>
      </c>
      <c r="C6085" t="s">
        <v>6131</v>
      </c>
      <c r="D6085" t="s">
        <v>44</v>
      </c>
      <c r="E6085" t="s">
        <v>6131</v>
      </c>
      <c r="F6085" t="s">
        <v>44</v>
      </c>
      <c r="G6085" t="s">
        <v>6131</v>
      </c>
      <c r="H6085" t="s">
        <v>44</v>
      </c>
    </row>
    <row r="6086" spans="1:8" x14ac:dyDescent="0.35">
      <c r="A6086" t="s">
        <v>6132</v>
      </c>
      <c r="B6086" t="s">
        <v>51</v>
      </c>
      <c r="C6086" t="s">
        <v>6132</v>
      </c>
      <c r="D6086" t="s">
        <v>51</v>
      </c>
      <c r="E6086" t="s">
        <v>6132</v>
      </c>
      <c r="F6086" t="s">
        <v>51</v>
      </c>
      <c r="G6086" t="s">
        <v>6132</v>
      </c>
      <c r="H6086" t="s">
        <v>51</v>
      </c>
    </row>
    <row r="6087" spans="1:8" x14ac:dyDescent="0.35">
      <c r="A6087" t="s">
        <v>6133</v>
      </c>
      <c r="B6087" t="s">
        <v>44</v>
      </c>
      <c r="C6087" t="s">
        <v>6133</v>
      </c>
      <c r="D6087" t="s">
        <v>44</v>
      </c>
      <c r="E6087" t="s">
        <v>6133</v>
      </c>
      <c r="F6087" t="s">
        <v>44</v>
      </c>
      <c r="G6087" t="s">
        <v>6133</v>
      </c>
      <c r="H6087" t="s">
        <v>44</v>
      </c>
    </row>
    <row r="6088" spans="1:8" x14ac:dyDescent="0.35">
      <c r="A6088" t="s">
        <v>6134</v>
      </c>
      <c r="B6088" t="s">
        <v>44</v>
      </c>
      <c r="C6088" t="s">
        <v>6134</v>
      </c>
      <c r="D6088" t="s">
        <v>44</v>
      </c>
      <c r="E6088" t="s">
        <v>6134</v>
      </c>
      <c r="F6088" t="s">
        <v>44</v>
      </c>
      <c r="G6088" t="s">
        <v>6134</v>
      </c>
      <c r="H6088" t="s">
        <v>44</v>
      </c>
    </row>
    <row r="6089" spans="1:8" x14ac:dyDescent="0.35">
      <c r="A6089" t="s">
        <v>6135</v>
      </c>
      <c r="B6089" t="s">
        <v>51</v>
      </c>
      <c r="C6089" t="s">
        <v>6135</v>
      </c>
      <c r="D6089" t="s">
        <v>51</v>
      </c>
      <c r="E6089" t="s">
        <v>6135</v>
      </c>
      <c r="F6089" t="s">
        <v>51</v>
      </c>
      <c r="G6089" t="s">
        <v>6135</v>
      </c>
      <c r="H6089" t="s">
        <v>51</v>
      </c>
    </row>
    <row r="6090" spans="1:8" x14ac:dyDescent="0.35">
      <c r="A6090" t="s">
        <v>6136</v>
      </c>
      <c r="B6090" t="s">
        <v>47</v>
      </c>
      <c r="C6090" t="s">
        <v>6136</v>
      </c>
      <c r="D6090" t="s">
        <v>47</v>
      </c>
      <c r="E6090" t="s">
        <v>6136</v>
      </c>
      <c r="F6090" t="s">
        <v>47</v>
      </c>
      <c r="G6090" t="s">
        <v>6136</v>
      </c>
      <c r="H6090" t="s">
        <v>47</v>
      </c>
    </row>
    <row r="6091" spans="1:8" x14ac:dyDescent="0.35">
      <c r="A6091" t="s">
        <v>6137</v>
      </c>
      <c r="B6091" t="s">
        <v>51</v>
      </c>
      <c r="C6091" t="s">
        <v>6137</v>
      </c>
      <c r="D6091" t="s">
        <v>51</v>
      </c>
      <c r="E6091" t="s">
        <v>6137</v>
      </c>
      <c r="F6091" t="s">
        <v>51</v>
      </c>
      <c r="G6091" t="s">
        <v>6137</v>
      </c>
      <c r="H6091" t="s">
        <v>51</v>
      </c>
    </row>
    <row r="6092" spans="1:8" x14ac:dyDescent="0.35">
      <c r="A6092" t="s">
        <v>6138</v>
      </c>
      <c r="B6092" t="s">
        <v>44</v>
      </c>
      <c r="C6092" t="s">
        <v>6138</v>
      </c>
      <c r="D6092" t="s">
        <v>44</v>
      </c>
      <c r="E6092" t="s">
        <v>6138</v>
      </c>
      <c r="F6092" t="s">
        <v>44</v>
      </c>
      <c r="G6092" t="s">
        <v>6138</v>
      </c>
      <c r="H6092" t="s">
        <v>44</v>
      </c>
    </row>
    <row r="6093" spans="1:8" x14ac:dyDescent="0.35">
      <c r="A6093" t="s">
        <v>6139</v>
      </c>
      <c r="B6093" t="s">
        <v>51</v>
      </c>
      <c r="C6093" t="s">
        <v>6139</v>
      </c>
      <c r="D6093" t="s">
        <v>51</v>
      </c>
      <c r="E6093" t="s">
        <v>6139</v>
      </c>
      <c r="F6093" t="s">
        <v>51</v>
      </c>
      <c r="G6093" t="s">
        <v>6139</v>
      </c>
      <c r="H6093" t="s">
        <v>51</v>
      </c>
    </row>
    <row r="6094" spans="1:8" x14ac:dyDescent="0.35">
      <c r="A6094" t="s">
        <v>6140</v>
      </c>
      <c r="B6094" t="s">
        <v>51</v>
      </c>
      <c r="C6094" t="s">
        <v>6140</v>
      </c>
      <c r="D6094" t="s">
        <v>51</v>
      </c>
      <c r="E6094" t="s">
        <v>6140</v>
      </c>
      <c r="F6094" t="s">
        <v>51</v>
      </c>
      <c r="G6094" t="s">
        <v>6140</v>
      </c>
      <c r="H6094" t="s">
        <v>51</v>
      </c>
    </row>
    <row r="6095" spans="1:8" x14ac:dyDescent="0.35">
      <c r="A6095" t="s">
        <v>6141</v>
      </c>
      <c r="B6095" t="s">
        <v>44</v>
      </c>
      <c r="C6095" t="s">
        <v>6141</v>
      </c>
      <c r="D6095" t="s">
        <v>44</v>
      </c>
      <c r="E6095" t="s">
        <v>6141</v>
      </c>
      <c r="F6095" t="s">
        <v>44</v>
      </c>
      <c r="G6095" t="s">
        <v>6141</v>
      </c>
      <c r="H6095" t="s">
        <v>44</v>
      </c>
    </row>
    <row r="6096" spans="1:8" x14ac:dyDescent="0.35">
      <c r="A6096" t="s">
        <v>6142</v>
      </c>
      <c r="B6096" t="s">
        <v>44</v>
      </c>
      <c r="C6096" t="s">
        <v>6142</v>
      </c>
      <c r="D6096" t="s">
        <v>44</v>
      </c>
      <c r="E6096" t="s">
        <v>6142</v>
      </c>
      <c r="F6096" t="s">
        <v>44</v>
      </c>
      <c r="G6096" t="s">
        <v>6142</v>
      </c>
      <c r="H6096" t="s">
        <v>44</v>
      </c>
    </row>
    <row r="6097" spans="1:8" x14ac:dyDescent="0.35">
      <c r="A6097" t="s">
        <v>6143</v>
      </c>
      <c r="B6097" t="s">
        <v>51</v>
      </c>
      <c r="C6097" t="s">
        <v>6143</v>
      </c>
      <c r="D6097" t="s">
        <v>51</v>
      </c>
      <c r="E6097" t="s">
        <v>6143</v>
      </c>
      <c r="F6097" t="s">
        <v>51</v>
      </c>
      <c r="G6097" t="s">
        <v>6143</v>
      </c>
      <c r="H6097" t="s">
        <v>51</v>
      </c>
    </row>
    <row r="6098" spans="1:8" x14ac:dyDescent="0.35">
      <c r="A6098" t="s">
        <v>6144</v>
      </c>
      <c r="B6098" t="s">
        <v>51</v>
      </c>
      <c r="C6098" t="s">
        <v>6144</v>
      </c>
      <c r="D6098" t="s">
        <v>51</v>
      </c>
      <c r="E6098" t="s">
        <v>6144</v>
      </c>
      <c r="F6098" t="s">
        <v>51</v>
      </c>
      <c r="G6098" t="s">
        <v>6144</v>
      </c>
      <c r="H6098" t="s">
        <v>51</v>
      </c>
    </row>
    <row r="6099" spans="1:8" x14ac:dyDescent="0.35">
      <c r="A6099" t="s">
        <v>6145</v>
      </c>
      <c r="B6099" t="s">
        <v>51</v>
      </c>
      <c r="C6099" t="s">
        <v>6145</v>
      </c>
      <c r="D6099" t="s">
        <v>51</v>
      </c>
      <c r="E6099" t="s">
        <v>6145</v>
      </c>
      <c r="F6099" t="s">
        <v>51</v>
      </c>
      <c r="G6099" t="s">
        <v>6145</v>
      </c>
      <c r="H6099" t="s">
        <v>51</v>
      </c>
    </row>
    <row r="6100" spans="1:8" x14ac:dyDescent="0.35">
      <c r="A6100" t="s">
        <v>6146</v>
      </c>
      <c r="B6100" t="s">
        <v>51</v>
      </c>
      <c r="C6100" t="s">
        <v>6146</v>
      </c>
      <c r="D6100" t="s">
        <v>51</v>
      </c>
      <c r="E6100" t="s">
        <v>6146</v>
      </c>
      <c r="F6100" t="s">
        <v>51</v>
      </c>
      <c r="G6100" t="s">
        <v>6146</v>
      </c>
      <c r="H6100" t="s">
        <v>51</v>
      </c>
    </row>
    <row r="6101" spans="1:8" x14ac:dyDescent="0.35">
      <c r="A6101" t="s">
        <v>6147</v>
      </c>
      <c r="B6101" t="s">
        <v>51</v>
      </c>
      <c r="C6101" t="s">
        <v>6147</v>
      </c>
      <c r="D6101" t="s">
        <v>51</v>
      </c>
      <c r="E6101" t="s">
        <v>6147</v>
      </c>
      <c r="F6101" t="s">
        <v>51</v>
      </c>
      <c r="G6101" t="s">
        <v>6147</v>
      </c>
      <c r="H6101" t="s">
        <v>51</v>
      </c>
    </row>
    <row r="6102" spans="1:8" x14ac:dyDescent="0.35">
      <c r="A6102" t="s">
        <v>6148</v>
      </c>
      <c r="B6102" t="s">
        <v>44</v>
      </c>
      <c r="C6102" t="s">
        <v>6148</v>
      </c>
      <c r="D6102" t="s">
        <v>44</v>
      </c>
      <c r="E6102" t="s">
        <v>6148</v>
      </c>
      <c r="F6102" t="s">
        <v>44</v>
      </c>
      <c r="G6102" t="s">
        <v>6148</v>
      </c>
      <c r="H6102" t="s">
        <v>44</v>
      </c>
    </row>
    <row r="6103" spans="1:8" x14ac:dyDescent="0.35">
      <c r="A6103" t="s">
        <v>6149</v>
      </c>
      <c r="B6103" t="s">
        <v>44</v>
      </c>
      <c r="C6103" t="s">
        <v>6149</v>
      </c>
      <c r="D6103" t="s">
        <v>44</v>
      </c>
      <c r="E6103" t="s">
        <v>6149</v>
      </c>
      <c r="F6103" t="s">
        <v>44</v>
      </c>
      <c r="G6103" t="s">
        <v>6149</v>
      </c>
      <c r="H6103" t="s">
        <v>44</v>
      </c>
    </row>
    <row r="6104" spans="1:8" x14ac:dyDescent="0.35">
      <c r="A6104" t="s">
        <v>6150</v>
      </c>
      <c r="B6104" t="s">
        <v>51</v>
      </c>
      <c r="C6104" t="s">
        <v>6150</v>
      </c>
      <c r="D6104" t="s">
        <v>51</v>
      </c>
      <c r="E6104" t="s">
        <v>6150</v>
      </c>
      <c r="F6104" t="s">
        <v>51</v>
      </c>
      <c r="G6104" t="s">
        <v>6150</v>
      </c>
      <c r="H6104" t="s">
        <v>51</v>
      </c>
    </row>
    <row r="6105" spans="1:8" x14ac:dyDescent="0.35">
      <c r="A6105" t="s">
        <v>6151</v>
      </c>
      <c r="B6105" t="s">
        <v>51</v>
      </c>
      <c r="C6105" t="s">
        <v>6151</v>
      </c>
      <c r="D6105" t="s">
        <v>51</v>
      </c>
      <c r="E6105" t="s">
        <v>6151</v>
      </c>
      <c r="F6105" t="s">
        <v>51</v>
      </c>
      <c r="G6105" t="s">
        <v>6151</v>
      </c>
      <c r="H6105" t="s">
        <v>51</v>
      </c>
    </row>
    <row r="6106" spans="1:8" x14ac:dyDescent="0.35">
      <c r="A6106" t="s">
        <v>6152</v>
      </c>
      <c r="B6106" t="s">
        <v>51</v>
      </c>
      <c r="C6106" t="s">
        <v>6152</v>
      </c>
      <c r="D6106" t="s">
        <v>51</v>
      </c>
      <c r="E6106" t="s">
        <v>6152</v>
      </c>
      <c r="F6106" t="s">
        <v>51</v>
      </c>
      <c r="G6106" t="s">
        <v>6152</v>
      </c>
      <c r="H6106" t="s">
        <v>51</v>
      </c>
    </row>
    <row r="6107" spans="1:8" x14ac:dyDescent="0.35">
      <c r="A6107" t="s">
        <v>6153</v>
      </c>
      <c r="B6107" t="s">
        <v>47</v>
      </c>
      <c r="C6107" t="s">
        <v>6153</v>
      </c>
      <c r="D6107" t="s">
        <v>47</v>
      </c>
      <c r="E6107" t="s">
        <v>6153</v>
      </c>
      <c r="F6107" t="s">
        <v>47</v>
      </c>
      <c r="G6107" t="s">
        <v>6153</v>
      </c>
      <c r="H6107" t="s">
        <v>47</v>
      </c>
    </row>
    <row r="6108" spans="1:8" x14ac:dyDescent="0.35">
      <c r="A6108" t="s">
        <v>6154</v>
      </c>
      <c r="B6108" t="s">
        <v>44</v>
      </c>
      <c r="C6108" t="s">
        <v>6154</v>
      </c>
      <c r="D6108" t="s">
        <v>44</v>
      </c>
      <c r="E6108" t="s">
        <v>6154</v>
      </c>
      <c r="F6108" t="s">
        <v>44</v>
      </c>
      <c r="G6108" t="s">
        <v>6154</v>
      </c>
      <c r="H6108" t="s">
        <v>44</v>
      </c>
    </row>
    <row r="6109" spans="1:8" x14ac:dyDescent="0.35">
      <c r="A6109" t="s">
        <v>6155</v>
      </c>
      <c r="B6109" t="s">
        <v>51</v>
      </c>
      <c r="C6109" t="s">
        <v>6155</v>
      </c>
      <c r="D6109" t="s">
        <v>51</v>
      </c>
      <c r="E6109" t="s">
        <v>6155</v>
      </c>
      <c r="F6109" t="s">
        <v>51</v>
      </c>
      <c r="G6109" t="s">
        <v>6155</v>
      </c>
      <c r="H6109" t="s">
        <v>51</v>
      </c>
    </row>
    <row r="6110" spans="1:8" x14ac:dyDescent="0.35">
      <c r="A6110" t="s">
        <v>6156</v>
      </c>
      <c r="B6110" t="s">
        <v>51</v>
      </c>
      <c r="C6110" t="s">
        <v>6156</v>
      </c>
      <c r="D6110" t="s">
        <v>51</v>
      </c>
      <c r="E6110" t="s">
        <v>6156</v>
      </c>
      <c r="F6110" t="s">
        <v>51</v>
      </c>
      <c r="G6110" t="s">
        <v>6156</v>
      </c>
      <c r="H6110" t="s">
        <v>51</v>
      </c>
    </row>
    <row r="6111" spans="1:8" x14ac:dyDescent="0.35">
      <c r="A6111" t="s">
        <v>6157</v>
      </c>
      <c r="B6111" t="s">
        <v>44</v>
      </c>
      <c r="C6111" t="s">
        <v>6157</v>
      </c>
      <c r="D6111" t="s">
        <v>44</v>
      </c>
      <c r="E6111" t="s">
        <v>6157</v>
      </c>
      <c r="F6111" t="s">
        <v>44</v>
      </c>
      <c r="G6111" t="s">
        <v>6157</v>
      </c>
      <c r="H6111" t="s">
        <v>44</v>
      </c>
    </row>
    <row r="6112" spans="1:8" x14ac:dyDescent="0.35">
      <c r="A6112" t="s">
        <v>6158</v>
      </c>
      <c r="B6112" t="s">
        <v>44</v>
      </c>
      <c r="C6112" t="s">
        <v>6158</v>
      </c>
      <c r="D6112" t="s">
        <v>44</v>
      </c>
      <c r="E6112" t="s">
        <v>6158</v>
      </c>
      <c r="F6112" t="s">
        <v>44</v>
      </c>
      <c r="G6112" t="s">
        <v>6158</v>
      </c>
      <c r="H6112" t="s">
        <v>44</v>
      </c>
    </row>
    <row r="6113" spans="1:8" x14ac:dyDescent="0.35">
      <c r="A6113" t="s">
        <v>6159</v>
      </c>
      <c r="B6113" t="s">
        <v>47</v>
      </c>
      <c r="C6113" t="s">
        <v>6159</v>
      </c>
      <c r="D6113" t="s">
        <v>47</v>
      </c>
      <c r="E6113" t="s">
        <v>6159</v>
      </c>
      <c r="F6113" t="s">
        <v>47</v>
      </c>
      <c r="G6113" t="s">
        <v>6159</v>
      </c>
      <c r="H6113" t="s">
        <v>47</v>
      </c>
    </row>
    <row r="6114" spans="1:8" x14ac:dyDescent="0.35">
      <c r="A6114" t="s">
        <v>6160</v>
      </c>
      <c r="B6114" t="s">
        <v>51</v>
      </c>
      <c r="C6114" t="s">
        <v>6160</v>
      </c>
      <c r="D6114" t="s">
        <v>51</v>
      </c>
      <c r="E6114" t="s">
        <v>6160</v>
      </c>
      <c r="F6114" t="s">
        <v>51</v>
      </c>
      <c r="G6114" t="s">
        <v>6160</v>
      </c>
      <c r="H6114" t="s">
        <v>51</v>
      </c>
    </row>
    <row r="6115" spans="1:8" x14ac:dyDescent="0.35">
      <c r="A6115" t="s">
        <v>6161</v>
      </c>
      <c r="B6115" t="s">
        <v>51</v>
      </c>
      <c r="C6115" t="s">
        <v>6161</v>
      </c>
      <c r="D6115" t="s">
        <v>51</v>
      </c>
      <c r="E6115" t="s">
        <v>6161</v>
      </c>
      <c r="F6115" t="s">
        <v>51</v>
      </c>
      <c r="G6115" t="s">
        <v>6161</v>
      </c>
      <c r="H6115" t="s">
        <v>51</v>
      </c>
    </row>
    <row r="6116" spans="1:8" x14ac:dyDescent="0.35">
      <c r="A6116" t="s">
        <v>6162</v>
      </c>
      <c r="B6116" t="s">
        <v>51</v>
      </c>
      <c r="C6116" t="s">
        <v>6162</v>
      </c>
      <c r="D6116" t="s">
        <v>51</v>
      </c>
      <c r="E6116" t="s">
        <v>6162</v>
      </c>
      <c r="F6116" t="s">
        <v>51</v>
      </c>
      <c r="G6116" t="s">
        <v>6162</v>
      </c>
      <c r="H6116" t="s">
        <v>51</v>
      </c>
    </row>
    <row r="6117" spans="1:8" x14ac:dyDescent="0.35">
      <c r="A6117" t="s">
        <v>6163</v>
      </c>
      <c r="B6117" t="s">
        <v>47</v>
      </c>
      <c r="C6117" t="s">
        <v>6163</v>
      </c>
      <c r="D6117" t="s">
        <v>47</v>
      </c>
      <c r="E6117" t="s">
        <v>6163</v>
      </c>
      <c r="F6117" t="s">
        <v>47</v>
      </c>
      <c r="G6117" t="s">
        <v>6163</v>
      </c>
      <c r="H6117" t="s">
        <v>47</v>
      </c>
    </row>
    <row r="6118" spans="1:8" x14ac:dyDescent="0.35">
      <c r="A6118" t="s">
        <v>6164</v>
      </c>
      <c r="B6118" t="s">
        <v>51</v>
      </c>
      <c r="C6118" t="s">
        <v>6164</v>
      </c>
      <c r="D6118" t="s">
        <v>51</v>
      </c>
      <c r="E6118" t="s">
        <v>6164</v>
      </c>
      <c r="F6118" t="s">
        <v>51</v>
      </c>
      <c r="G6118" t="s">
        <v>6164</v>
      </c>
      <c r="H6118" t="s">
        <v>51</v>
      </c>
    </row>
    <row r="6119" spans="1:8" x14ac:dyDescent="0.35">
      <c r="A6119" t="s">
        <v>6165</v>
      </c>
      <c r="B6119" t="s">
        <v>44</v>
      </c>
      <c r="C6119" t="s">
        <v>6165</v>
      </c>
      <c r="D6119" t="s">
        <v>44</v>
      </c>
      <c r="E6119" t="s">
        <v>6165</v>
      </c>
      <c r="F6119" t="s">
        <v>44</v>
      </c>
      <c r="G6119" t="s">
        <v>6165</v>
      </c>
      <c r="H6119" t="s">
        <v>44</v>
      </c>
    </row>
    <row r="6120" spans="1:8" x14ac:dyDescent="0.35">
      <c r="A6120" t="s">
        <v>6166</v>
      </c>
      <c r="B6120" t="s">
        <v>51</v>
      </c>
      <c r="C6120" t="s">
        <v>6166</v>
      </c>
      <c r="D6120" t="s">
        <v>51</v>
      </c>
      <c r="E6120" t="s">
        <v>6166</v>
      </c>
      <c r="F6120" t="s">
        <v>51</v>
      </c>
      <c r="G6120" t="s">
        <v>6166</v>
      </c>
      <c r="H6120" t="s">
        <v>51</v>
      </c>
    </row>
    <row r="6121" spans="1:8" x14ac:dyDescent="0.35">
      <c r="A6121" t="s">
        <v>6167</v>
      </c>
      <c r="B6121" t="s">
        <v>44</v>
      </c>
      <c r="C6121" t="s">
        <v>6167</v>
      </c>
      <c r="D6121" t="s">
        <v>44</v>
      </c>
      <c r="E6121" t="s">
        <v>6167</v>
      </c>
      <c r="F6121" t="s">
        <v>44</v>
      </c>
      <c r="G6121" t="s">
        <v>6167</v>
      </c>
      <c r="H6121" t="s">
        <v>44</v>
      </c>
    </row>
    <row r="6122" spans="1:8" x14ac:dyDescent="0.35">
      <c r="A6122" t="s">
        <v>6168</v>
      </c>
      <c r="B6122" t="s">
        <v>51</v>
      </c>
      <c r="C6122" t="s">
        <v>6168</v>
      </c>
      <c r="D6122" t="s">
        <v>51</v>
      </c>
      <c r="E6122" t="s">
        <v>6168</v>
      </c>
      <c r="F6122" t="s">
        <v>51</v>
      </c>
      <c r="G6122" t="s">
        <v>6168</v>
      </c>
      <c r="H6122" t="s">
        <v>51</v>
      </c>
    </row>
    <row r="6123" spans="1:8" x14ac:dyDescent="0.35">
      <c r="A6123" t="s">
        <v>6169</v>
      </c>
      <c r="B6123" t="s">
        <v>51</v>
      </c>
      <c r="C6123" t="s">
        <v>6169</v>
      </c>
      <c r="D6123" t="s">
        <v>51</v>
      </c>
      <c r="E6123" t="s">
        <v>6169</v>
      </c>
      <c r="F6123" t="s">
        <v>51</v>
      </c>
      <c r="G6123" t="s">
        <v>6169</v>
      </c>
      <c r="H6123" t="s">
        <v>51</v>
      </c>
    </row>
    <row r="6124" spans="1:8" x14ac:dyDescent="0.35">
      <c r="A6124" t="s">
        <v>6170</v>
      </c>
      <c r="B6124" t="s">
        <v>47</v>
      </c>
      <c r="C6124" t="s">
        <v>6170</v>
      </c>
      <c r="D6124" t="s">
        <v>47</v>
      </c>
      <c r="E6124" t="s">
        <v>6170</v>
      </c>
      <c r="F6124" t="s">
        <v>47</v>
      </c>
      <c r="G6124" t="s">
        <v>6170</v>
      </c>
      <c r="H6124" t="s">
        <v>47</v>
      </c>
    </row>
    <row r="6125" spans="1:8" x14ac:dyDescent="0.35">
      <c r="A6125" t="s">
        <v>6171</v>
      </c>
      <c r="B6125" t="s">
        <v>51</v>
      </c>
      <c r="C6125" t="s">
        <v>6171</v>
      </c>
      <c r="D6125" t="s">
        <v>51</v>
      </c>
      <c r="E6125" t="s">
        <v>6171</v>
      </c>
      <c r="F6125" t="s">
        <v>51</v>
      </c>
      <c r="G6125" t="s">
        <v>6171</v>
      </c>
      <c r="H6125" t="s">
        <v>51</v>
      </c>
    </row>
    <row r="6126" spans="1:8" x14ac:dyDescent="0.35">
      <c r="A6126" t="s">
        <v>6172</v>
      </c>
      <c r="B6126" t="s">
        <v>44</v>
      </c>
      <c r="C6126" t="s">
        <v>6172</v>
      </c>
      <c r="D6126" t="s">
        <v>44</v>
      </c>
      <c r="E6126" t="s">
        <v>6172</v>
      </c>
      <c r="F6126" t="s">
        <v>44</v>
      </c>
      <c r="G6126" t="s">
        <v>6172</v>
      </c>
      <c r="H6126" t="s">
        <v>44</v>
      </c>
    </row>
    <row r="6127" spans="1:8" x14ac:dyDescent="0.35">
      <c r="A6127" t="s">
        <v>6173</v>
      </c>
      <c r="B6127" t="s">
        <v>51</v>
      </c>
      <c r="C6127" t="s">
        <v>6173</v>
      </c>
      <c r="D6127" t="s">
        <v>51</v>
      </c>
      <c r="E6127" t="s">
        <v>6173</v>
      </c>
      <c r="F6127" t="s">
        <v>51</v>
      </c>
      <c r="G6127" t="s">
        <v>6173</v>
      </c>
      <c r="H6127" t="s">
        <v>51</v>
      </c>
    </row>
    <row r="6128" spans="1:8" x14ac:dyDescent="0.35">
      <c r="A6128" t="s">
        <v>6174</v>
      </c>
      <c r="B6128" t="s">
        <v>51</v>
      </c>
      <c r="C6128" t="s">
        <v>6174</v>
      </c>
      <c r="D6128" t="s">
        <v>51</v>
      </c>
      <c r="E6128" t="s">
        <v>6174</v>
      </c>
      <c r="F6128" t="s">
        <v>51</v>
      </c>
      <c r="G6128" t="s">
        <v>6174</v>
      </c>
      <c r="H6128" t="s">
        <v>51</v>
      </c>
    </row>
    <row r="6129" spans="1:8" x14ac:dyDescent="0.35">
      <c r="A6129" t="s">
        <v>6175</v>
      </c>
      <c r="B6129" t="s">
        <v>51</v>
      </c>
      <c r="C6129" t="s">
        <v>6175</v>
      </c>
      <c r="D6129" t="s">
        <v>51</v>
      </c>
      <c r="E6129" t="s">
        <v>6175</v>
      </c>
      <c r="F6129" t="s">
        <v>51</v>
      </c>
      <c r="G6129" t="s">
        <v>6175</v>
      </c>
      <c r="H6129" t="s">
        <v>51</v>
      </c>
    </row>
    <row r="6130" spans="1:8" x14ac:dyDescent="0.35">
      <c r="A6130" t="s">
        <v>6176</v>
      </c>
      <c r="B6130" t="s">
        <v>51</v>
      </c>
      <c r="C6130" t="s">
        <v>6176</v>
      </c>
      <c r="D6130" t="s">
        <v>51</v>
      </c>
      <c r="E6130" t="s">
        <v>6176</v>
      </c>
      <c r="F6130" t="s">
        <v>51</v>
      </c>
      <c r="G6130" t="s">
        <v>6176</v>
      </c>
      <c r="H6130" t="s">
        <v>51</v>
      </c>
    </row>
    <row r="6131" spans="1:8" x14ac:dyDescent="0.35">
      <c r="A6131" t="s">
        <v>6177</v>
      </c>
      <c r="B6131" t="s">
        <v>51</v>
      </c>
      <c r="C6131" t="s">
        <v>6177</v>
      </c>
      <c r="D6131" t="s">
        <v>51</v>
      </c>
      <c r="E6131" t="s">
        <v>6177</v>
      </c>
      <c r="F6131" t="s">
        <v>51</v>
      </c>
      <c r="G6131" t="s">
        <v>6177</v>
      </c>
      <c r="H6131" t="s">
        <v>51</v>
      </c>
    </row>
    <row r="6132" spans="1:8" x14ac:dyDescent="0.35">
      <c r="A6132" t="s">
        <v>6178</v>
      </c>
      <c r="B6132" t="s">
        <v>51</v>
      </c>
      <c r="C6132" t="s">
        <v>6178</v>
      </c>
      <c r="D6132" t="s">
        <v>51</v>
      </c>
      <c r="E6132" t="s">
        <v>6178</v>
      </c>
      <c r="F6132" t="s">
        <v>51</v>
      </c>
      <c r="G6132" t="s">
        <v>6178</v>
      </c>
      <c r="H6132" t="s">
        <v>51</v>
      </c>
    </row>
    <row r="6133" spans="1:8" x14ac:dyDescent="0.35">
      <c r="A6133" t="s">
        <v>6179</v>
      </c>
      <c r="B6133" t="s">
        <v>51</v>
      </c>
      <c r="C6133" t="s">
        <v>6179</v>
      </c>
      <c r="D6133" t="s">
        <v>51</v>
      </c>
      <c r="E6133" t="s">
        <v>6179</v>
      </c>
      <c r="F6133" t="s">
        <v>51</v>
      </c>
      <c r="G6133" t="s">
        <v>6179</v>
      </c>
      <c r="H6133" t="s">
        <v>51</v>
      </c>
    </row>
    <row r="6134" spans="1:8" x14ac:dyDescent="0.35">
      <c r="A6134" t="s">
        <v>6180</v>
      </c>
      <c r="B6134" t="s">
        <v>51</v>
      </c>
      <c r="C6134" t="s">
        <v>6180</v>
      </c>
      <c r="D6134" t="s">
        <v>51</v>
      </c>
      <c r="E6134" t="s">
        <v>6180</v>
      </c>
      <c r="F6134" t="s">
        <v>51</v>
      </c>
      <c r="G6134" t="s">
        <v>6180</v>
      </c>
      <c r="H6134" t="s">
        <v>51</v>
      </c>
    </row>
    <row r="6135" spans="1:8" x14ac:dyDescent="0.35">
      <c r="A6135" t="s">
        <v>6181</v>
      </c>
      <c r="B6135" t="s">
        <v>51</v>
      </c>
      <c r="C6135" t="s">
        <v>6181</v>
      </c>
      <c r="D6135" t="s">
        <v>51</v>
      </c>
      <c r="E6135" t="s">
        <v>6181</v>
      </c>
      <c r="F6135" t="s">
        <v>51</v>
      </c>
      <c r="G6135" t="s">
        <v>6181</v>
      </c>
      <c r="H6135" t="s">
        <v>51</v>
      </c>
    </row>
    <row r="6136" spans="1:8" x14ac:dyDescent="0.35">
      <c r="A6136" t="s">
        <v>6182</v>
      </c>
      <c r="B6136" t="s">
        <v>51</v>
      </c>
      <c r="C6136" t="s">
        <v>6182</v>
      </c>
      <c r="D6136" t="s">
        <v>51</v>
      </c>
      <c r="E6136" t="s">
        <v>6182</v>
      </c>
      <c r="F6136" t="s">
        <v>51</v>
      </c>
      <c r="G6136" t="s">
        <v>6182</v>
      </c>
      <c r="H6136" t="s">
        <v>51</v>
      </c>
    </row>
    <row r="6137" spans="1:8" x14ac:dyDescent="0.35">
      <c r="A6137" t="s">
        <v>6183</v>
      </c>
      <c r="B6137" t="s">
        <v>53</v>
      </c>
      <c r="C6137" t="s">
        <v>6183</v>
      </c>
      <c r="D6137" t="s">
        <v>53</v>
      </c>
      <c r="E6137" t="s">
        <v>6183</v>
      </c>
      <c r="F6137" t="s">
        <v>53</v>
      </c>
      <c r="G6137" t="s">
        <v>6183</v>
      </c>
      <c r="H6137" t="s">
        <v>53</v>
      </c>
    </row>
    <row r="6138" spans="1:8" x14ac:dyDescent="0.35">
      <c r="A6138" t="s">
        <v>6184</v>
      </c>
      <c r="B6138" t="s">
        <v>51</v>
      </c>
      <c r="C6138" t="s">
        <v>6184</v>
      </c>
      <c r="D6138" t="s">
        <v>51</v>
      </c>
      <c r="E6138" t="s">
        <v>6184</v>
      </c>
      <c r="F6138" t="s">
        <v>51</v>
      </c>
      <c r="G6138" t="s">
        <v>6184</v>
      </c>
      <c r="H6138" t="s">
        <v>51</v>
      </c>
    </row>
    <row r="6139" spans="1:8" x14ac:dyDescent="0.35">
      <c r="A6139" t="s">
        <v>6185</v>
      </c>
      <c r="B6139" t="s">
        <v>44</v>
      </c>
      <c r="C6139" t="s">
        <v>6185</v>
      </c>
      <c r="D6139" t="s">
        <v>44</v>
      </c>
      <c r="E6139" t="s">
        <v>6185</v>
      </c>
      <c r="F6139" t="s">
        <v>44</v>
      </c>
      <c r="G6139" t="s">
        <v>6185</v>
      </c>
      <c r="H6139" t="s">
        <v>44</v>
      </c>
    </row>
    <row r="6140" spans="1:8" x14ac:dyDescent="0.35">
      <c r="A6140" t="s">
        <v>6186</v>
      </c>
      <c r="B6140" t="s">
        <v>44</v>
      </c>
      <c r="C6140" t="s">
        <v>6186</v>
      </c>
      <c r="D6140" t="s">
        <v>44</v>
      </c>
      <c r="E6140" t="s">
        <v>6186</v>
      </c>
      <c r="F6140" t="s">
        <v>44</v>
      </c>
      <c r="G6140" t="s">
        <v>6186</v>
      </c>
      <c r="H6140" t="s">
        <v>44</v>
      </c>
    </row>
    <row r="6141" spans="1:8" x14ac:dyDescent="0.35">
      <c r="A6141" t="s">
        <v>6187</v>
      </c>
      <c r="B6141" t="s">
        <v>51</v>
      </c>
      <c r="C6141" t="s">
        <v>6187</v>
      </c>
      <c r="D6141" t="s">
        <v>51</v>
      </c>
      <c r="E6141" t="s">
        <v>6187</v>
      </c>
      <c r="F6141" t="s">
        <v>51</v>
      </c>
      <c r="G6141" t="s">
        <v>6187</v>
      </c>
      <c r="H6141" t="s">
        <v>51</v>
      </c>
    </row>
    <row r="6142" spans="1:8" x14ac:dyDescent="0.35">
      <c r="A6142" t="s">
        <v>6188</v>
      </c>
      <c r="B6142" t="s">
        <v>51</v>
      </c>
      <c r="C6142" t="s">
        <v>6188</v>
      </c>
      <c r="D6142" t="s">
        <v>51</v>
      </c>
      <c r="E6142" t="s">
        <v>6188</v>
      </c>
      <c r="F6142" t="s">
        <v>51</v>
      </c>
      <c r="G6142" t="s">
        <v>6188</v>
      </c>
      <c r="H6142" t="s">
        <v>51</v>
      </c>
    </row>
    <row r="6143" spans="1:8" x14ac:dyDescent="0.35">
      <c r="A6143" t="s">
        <v>6189</v>
      </c>
      <c r="B6143" t="s">
        <v>51</v>
      </c>
      <c r="C6143" t="s">
        <v>6189</v>
      </c>
      <c r="D6143" t="s">
        <v>51</v>
      </c>
      <c r="E6143" t="s">
        <v>6189</v>
      </c>
      <c r="F6143" t="s">
        <v>51</v>
      </c>
      <c r="G6143" t="s">
        <v>6189</v>
      </c>
      <c r="H6143" t="s">
        <v>51</v>
      </c>
    </row>
    <row r="6144" spans="1:8" x14ac:dyDescent="0.35">
      <c r="A6144" t="s">
        <v>6190</v>
      </c>
      <c r="B6144" t="s">
        <v>44</v>
      </c>
      <c r="C6144" t="s">
        <v>6190</v>
      </c>
      <c r="D6144" t="s">
        <v>44</v>
      </c>
      <c r="E6144" t="s">
        <v>6190</v>
      </c>
      <c r="F6144" t="s">
        <v>44</v>
      </c>
      <c r="G6144" t="s">
        <v>6190</v>
      </c>
      <c r="H6144" t="s">
        <v>44</v>
      </c>
    </row>
    <row r="6145" spans="1:8" x14ac:dyDescent="0.35">
      <c r="A6145" t="s">
        <v>6191</v>
      </c>
      <c r="B6145" t="s">
        <v>51</v>
      </c>
      <c r="C6145" t="s">
        <v>6191</v>
      </c>
      <c r="D6145" t="s">
        <v>51</v>
      </c>
      <c r="E6145" t="s">
        <v>6191</v>
      </c>
      <c r="F6145" t="s">
        <v>51</v>
      </c>
      <c r="G6145" t="s">
        <v>6191</v>
      </c>
      <c r="H6145" t="s">
        <v>51</v>
      </c>
    </row>
    <row r="6146" spans="1:8" x14ac:dyDescent="0.35">
      <c r="A6146" t="s">
        <v>6192</v>
      </c>
      <c r="B6146" t="s">
        <v>51</v>
      </c>
      <c r="C6146" t="s">
        <v>6192</v>
      </c>
      <c r="D6146" t="s">
        <v>51</v>
      </c>
      <c r="E6146" t="s">
        <v>6192</v>
      </c>
      <c r="F6146" t="s">
        <v>51</v>
      </c>
      <c r="G6146" t="s">
        <v>6192</v>
      </c>
      <c r="H6146" t="s">
        <v>51</v>
      </c>
    </row>
    <row r="6147" spans="1:8" x14ac:dyDescent="0.35">
      <c r="A6147" t="s">
        <v>6193</v>
      </c>
      <c r="B6147" t="s">
        <v>51</v>
      </c>
      <c r="C6147" t="s">
        <v>6193</v>
      </c>
      <c r="D6147" t="s">
        <v>51</v>
      </c>
      <c r="E6147" t="s">
        <v>6193</v>
      </c>
      <c r="F6147" t="s">
        <v>51</v>
      </c>
      <c r="G6147" t="s">
        <v>6193</v>
      </c>
      <c r="H6147" t="s">
        <v>51</v>
      </c>
    </row>
    <row r="6148" spans="1:8" x14ac:dyDescent="0.35">
      <c r="A6148" t="s">
        <v>6194</v>
      </c>
      <c r="B6148" t="s">
        <v>51</v>
      </c>
      <c r="C6148" t="s">
        <v>6194</v>
      </c>
      <c r="D6148" t="s">
        <v>51</v>
      </c>
      <c r="E6148" t="s">
        <v>6194</v>
      </c>
      <c r="F6148" t="s">
        <v>51</v>
      </c>
      <c r="G6148" t="s">
        <v>6194</v>
      </c>
      <c r="H6148" t="s">
        <v>51</v>
      </c>
    </row>
    <row r="6149" spans="1:8" x14ac:dyDescent="0.35">
      <c r="A6149" t="s">
        <v>6195</v>
      </c>
      <c r="B6149" t="s">
        <v>51</v>
      </c>
      <c r="C6149" t="s">
        <v>6195</v>
      </c>
      <c r="D6149" t="s">
        <v>51</v>
      </c>
      <c r="E6149" t="s">
        <v>6195</v>
      </c>
      <c r="F6149" t="s">
        <v>51</v>
      </c>
      <c r="G6149" t="s">
        <v>6195</v>
      </c>
      <c r="H6149" t="s">
        <v>51</v>
      </c>
    </row>
    <row r="6150" spans="1:8" x14ac:dyDescent="0.35">
      <c r="A6150" t="s">
        <v>6196</v>
      </c>
      <c r="B6150" t="s">
        <v>51</v>
      </c>
      <c r="C6150" t="s">
        <v>6196</v>
      </c>
      <c r="D6150" t="s">
        <v>51</v>
      </c>
      <c r="E6150" t="s">
        <v>6196</v>
      </c>
      <c r="F6150" t="s">
        <v>51</v>
      </c>
      <c r="G6150" t="s">
        <v>6196</v>
      </c>
      <c r="H6150" t="s">
        <v>51</v>
      </c>
    </row>
    <row r="6151" spans="1:8" x14ac:dyDescent="0.35">
      <c r="A6151" t="s">
        <v>6197</v>
      </c>
      <c r="B6151" t="s">
        <v>51</v>
      </c>
      <c r="C6151" t="s">
        <v>6197</v>
      </c>
      <c r="D6151" t="s">
        <v>51</v>
      </c>
      <c r="E6151" t="s">
        <v>6197</v>
      </c>
      <c r="F6151" t="s">
        <v>51</v>
      </c>
      <c r="G6151" t="s">
        <v>6197</v>
      </c>
      <c r="H6151" t="s">
        <v>51</v>
      </c>
    </row>
    <row r="6152" spans="1:8" x14ac:dyDescent="0.35">
      <c r="A6152" t="s">
        <v>6198</v>
      </c>
      <c r="B6152" t="s">
        <v>51</v>
      </c>
      <c r="C6152" t="s">
        <v>6198</v>
      </c>
      <c r="D6152" t="s">
        <v>51</v>
      </c>
      <c r="E6152" t="s">
        <v>6198</v>
      </c>
      <c r="F6152" t="s">
        <v>51</v>
      </c>
      <c r="G6152" t="s">
        <v>6198</v>
      </c>
      <c r="H6152" t="s">
        <v>51</v>
      </c>
    </row>
    <row r="6153" spans="1:8" x14ac:dyDescent="0.35">
      <c r="A6153" t="s">
        <v>6199</v>
      </c>
      <c r="B6153" t="s">
        <v>51</v>
      </c>
      <c r="C6153" t="s">
        <v>6199</v>
      </c>
      <c r="D6153" t="s">
        <v>51</v>
      </c>
      <c r="E6153" t="s">
        <v>6199</v>
      </c>
      <c r="F6153" t="s">
        <v>51</v>
      </c>
      <c r="G6153" t="s">
        <v>6199</v>
      </c>
      <c r="H6153" t="s">
        <v>51</v>
      </c>
    </row>
    <row r="6154" spans="1:8" x14ac:dyDescent="0.35">
      <c r="A6154" t="s">
        <v>6200</v>
      </c>
      <c r="B6154" t="s">
        <v>51</v>
      </c>
      <c r="C6154" t="s">
        <v>6200</v>
      </c>
      <c r="D6154" t="s">
        <v>51</v>
      </c>
      <c r="E6154" t="s">
        <v>6200</v>
      </c>
      <c r="F6154" t="s">
        <v>51</v>
      </c>
      <c r="G6154" t="s">
        <v>6200</v>
      </c>
      <c r="H6154" t="s">
        <v>51</v>
      </c>
    </row>
    <row r="6155" spans="1:8" x14ac:dyDescent="0.35">
      <c r="A6155" t="s">
        <v>6201</v>
      </c>
      <c r="B6155" t="s">
        <v>51</v>
      </c>
      <c r="C6155" t="s">
        <v>6201</v>
      </c>
      <c r="D6155" t="s">
        <v>51</v>
      </c>
      <c r="E6155" t="s">
        <v>6201</v>
      </c>
      <c r="F6155" t="s">
        <v>51</v>
      </c>
      <c r="G6155" t="s">
        <v>6201</v>
      </c>
      <c r="H6155" t="s">
        <v>51</v>
      </c>
    </row>
    <row r="6156" spans="1:8" x14ac:dyDescent="0.35">
      <c r="A6156" t="s">
        <v>6202</v>
      </c>
      <c r="B6156" t="s">
        <v>51</v>
      </c>
      <c r="C6156" t="s">
        <v>6202</v>
      </c>
      <c r="D6156" t="s">
        <v>51</v>
      </c>
      <c r="E6156" t="s">
        <v>6202</v>
      </c>
      <c r="F6156" t="s">
        <v>51</v>
      </c>
      <c r="G6156" t="s">
        <v>6202</v>
      </c>
      <c r="H6156" t="s">
        <v>51</v>
      </c>
    </row>
    <row r="6157" spans="1:8" x14ac:dyDescent="0.35">
      <c r="A6157" t="s">
        <v>6203</v>
      </c>
      <c r="B6157" t="s">
        <v>51</v>
      </c>
      <c r="C6157" t="s">
        <v>6203</v>
      </c>
      <c r="D6157" t="s">
        <v>51</v>
      </c>
      <c r="E6157" t="s">
        <v>6203</v>
      </c>
      <c r="F6157" t="s">
        <v>51</v>
      </c>
      <c r="G6157" t="s">
        <v>6203</v>
      </c>
      <c r="H6157" t="s">
        <v>51</v>
      </c>
    </row>
    <row r="6158" spans="1:8" x14ac:dyDescent="0.35">
      <c r="A6158" t="s">
        <v>6204</v>
      </c>
      <c r="B6158" t="s">
        <v>51</v>
      </c>
      <c r="C6158" t="s">
        <v>6204</v>
      </c>
      <c r="D6158" t="s">
        <v>51</v>
      </c>
      <c r="E6158" t="s">
        <v>6204</v>
      </c>
      <c r="F6158" t="s">
        <v>51</v>
      </c>
      <c r="G6158" t="s">
        <v>6204</v>
      </c>
      <c r="H6158" t="s">
        <v>51</v>
      </c>
    </row>
    <row r="6159" spans="1:8" x14ac:dyDescent="0.35">
      <c r="A6159" t="s">
        <v>6205</v>
      </c>
      <c r="B6159" t="s">
        <v>51</v>
      </c>
      <c r="C6159" t="s">
        <v>6205</v>
      </c>
      <c r="D6159" t="s">
        <v>51</v>
      </c>
      <c r="E6159" t="s">
        <v>6205</v>
      </c>
      <c r="F6159" t="s">
        <v>51</v>
      </c>
      <c r="G6159" t="s">
        <v>6205</v>
      </c>
      <c r="H6159" t="s">
        <v>51</v>
      </c>
    </row>
    <row r="6160" spans="1:8" x14ac:dyDescent="0.35">
      <c r="A6160" t="s">
        <v>6206</v>
      </c>
      <c r="B6160" t="s">
        <v>51</v>
      </c>
      <c r="C6160" t="s">
        <v>6206</v>
      </c>
      <c r="D6160" t="s">
        <v>51</v>
      </c>
      <c r="E6160" t="s">
        <v>6206</v>
      </c>
      <c r="F6160" t="s">
        <v>51</v>
      </c>
      <c r="G6160" t="s">
        <v>6206</v>
      </c>
      <c r="H6160" t="s">
        <v>51</v>
      </c>
    </row>
    <row r="6161" spans="1:8" x14ac:dyDescent="0.35">
      <c r="A6161" t="s">
        <v>6207</v>
      </c>
      <c r="B6161" t="s">
        <v>44</v>
      </c>
      <c r="C6161" t="s">
        <v>6207</v>
      </c>
      <c r="D6161" t="s">
        <v>44</v>
      </c>
      <c r="E6161" t="s">
        <v>6207</v>
      </c>
      <c r="F6161" t="s">
        <v>44</v>
      </c>
      <c r="G6161" t="s">
        <v>6207</v>
      </c>
      <c r="H6161" t="s">
        <v>44</v>
      </c>
    </row>
    <row r="6162" spans="1:8" x14ac:dyDescent="0.35">
      <c r="A6162" t="s">
        <v>6208</v>
      </c>
      <c r="B6162" t="s">
        <v>51</v>
      </c>
      <c r="C6162" t="s">
        <v>6208</v>
      </c>
      <c r="D6162" t="s">
        <v>51</v>
      </c>
      <c r="E6162" t="s">
        <v>6208</v>
      </c>
      <c r="F6162" t="s">
        <v>51</v>
      </c>
      <c r="G6162" t="s">
        <v>6208</v>
      </c>
      <c r="H6162" t="s">
        <v>51</v>
      </c>
    </row>
    <row r="6163" spans="1:8" x14ac:dyDescent="0.35">
      <c r="A6163" t="s">
        <v>6209</v>
      </c>
      <c r="B6163" t="s">
        <v>51</v>
      </c>
      <c r="C6163" t="s">
        <v>6209</v>
      </c>
      <c r="D6163" t="s">
        <v>51</v>
      </c>
      <c r="E6163" t="s">
        <v>6209</v>
      </c>
      <c r="F6163" t="s">
        <v>51</v>
      </c>
      <c r="G6163" t="s">
        <v>6209</v>
      </c>
      <c r="H6163" t="s">
        <v>51</v>
      </c>
    </row>
    <row r="6164" spans="1:8" x14ac:dyDescent="0.35">
      <c r="A6164" t="s">
        <v>6210</v>
      </c>
      <c r="B6164" t="s">
        <v>47</v>
      </c>
      <c r="C6164" t="s">
        <v>6210</v>
      </c>
      <c r="D6164" t="s">
        <v>47</v>
      </c>
      <c r="E6164" t="s">
        <v>6210</v>
      </c>
      <c r="F6164" t="s">
        <v>47</v>
      </c>
      <c r="G6164" t="s">
        <v>6210</v>
      </c>
      <c r="H6164" t="s">
        <v>47</v>
      </c>
    </row>
    <row r="6165" spans="1:8" x14ac:dyDescent="0.35">
      <c r="A6165" t="s">
        <v>6211</v>
      </c>
      <c r="B6165" t="s">
        <v>53</v>
      </c>
      <c r="C6165" t="s">
        <v>6211</v>
      </c>
      <c r="D6165" t="s">
        <v>53</v>
      </c>
      <c r="E6165" t="s">
        <v>6211</v>
      </c>
      <c r="F6165" t="s">
        <v>53</v>
      </c>
      <c r="G6165" t="s">
        <v>6211</v>
      </c>
      <c r="H6165" t="s">
        <v>53</v>
      </c>
    </row>
    <row r="6166" spans="1:8" x14ac:dyDescent="0.35">
      <c r="A6166" t="s">
        <v>6212</v>
      </c>
      <c r="B6166" t="s">
        <v>51</v>
      </c>
      <c r="C6166" t="s">
        <v>6212</v>
      </c>
      <c r="D6166" t="s">
        <v>51</v>
      </c>
      <c r="E6166" t="s">
        <v>6212</v>
      </c>
      <c r="F6166" t="s">
        <v>51</v>
      </c>
      <c r="G6166" t="s">
        <v>6212</v>
      </c>
      <c r="H6166" t="s">
        <v>51</v>
      </c>
    </row>
    <row r="6167" spans="1:8" x14ac:dyDescent="0.35">
      <c r="A6167" t="s">
        <v>6213</v>
      </c>
      <c r="B6167" t="s">
        <v>44</v>
      </c>
      <c r="C6167" t="s">
        <v>6213</v>
      </c>
      <c r="D6167" t="s">
        <v>44</v>
      </c>
      <c r="E6167" t="s">
        <v>6213</v>
      </c>
      <c r="F6167" t="s">
        <v>44</v>
      </c>
      <c r="G6167" t="s">
        <v>6213</v>
      </c>
      <c r="H6167" t="s">
        <v>44</v>
      </c>
    </row>
    <row r="6168" spans="1:8" x14ac:dyDescent="0.35">
      <c r="A6168" t="s">
        <v>6214</v>
      </c>
      <c r="B6168" t="s">
        <v>51</v>
      </c>
      <c r="C6168" t="s">
        <v>6214</v>
      </c>
      <c r="D6168" t="s">
        <v>51</v>
      </c>
      <c r="E6168" t="s">
        <v>6214</v>
      </c>
      <c r="F6168" t="s">
        <v>51</v>
      </c>
      <c r="G6168" t="s">
        <v>6214</v>
      </c>
      <c r="H6168" t="s">
        <v>51</v>
      </c>
    </row>
    <row r="6169" spans="1:8" x14ac:dyDescent="0.35">
      <c r="A6169" t="s">
        <v>6215</v>
      </c>
      <c r="B6169" t="s">
        <v>51</v>
      </c>
      <c r="C6169" t="s">
        <v>6215</v>
      </c>
      <c r="D6169" t="s">
        <v>51</v>
      </c>
      <c r="E6169" t="s">
        <v>6215</v>
      </c>
      <c r="F6169" t="s">
        <v>51</v>
      </c>
      <c r="G6169" t="s">
        <v>6215</v>
      </c>
      <c r="H6169" t="s">
        <v>51</v>
      </c>
    </row>
    <row r="6170" spans="1:8" x14ac:dyDescent="0.35">
      <c r="A6170" t="s">
        <v>6216</v>
      </c>
      <c r="B6170" t="s">
        <v>51</v>
      </c>
      <c r="C6170" t="s">
        <v>6216</v>
      </c>
      <c r="D6170" t="s">
        <v>51</v>
      </c>
      <c r="E6170" t="s">
        <v>6216</v>
      </c>
      <c r="F6170" t="s">
        <v>51</v>
      </c>
      <c r="G6170" t="s">
        <v>6216</v>
      </c>
      <c r="H6170" t="s">
        <v>51</v>
      </c>
    </row>
    <row r="6171" spans="1:8" x14ac:dyDescent="0.35">
      <c r="A6171" t="s">
        <v>6217</v>
      </c>
      <c r="B6171" t="s">
        <v>51</v>
      </c>
      <c r="C6171" t="s">
        <v>6217</v>
      </c>
      <c r="D6171" t="s">
        <v>51</v>
      </c>
      <c r="E6171" t="s">
        <v>6217</v>
      </c>
      <c r="F6171" t="s">
        <v>51</v>
      </c>
      <c r="G6171" t="s">
        <v>6217</v>
      </c>
      <c r="H6171" t="s">
        <v>51</v>
      </c>
    </row>
    <row r="6172" spans="1:8" x14ac:dyDescent="0.35">
      <c r="A6172" t="s">
        <v>6218</v>
      </c>
      <c r="B6172" t="s">
        <v>47</v>
      </c>
      <c r="C6172" t="s">
        <v>6218</v>
      </c>
      <c r="D6172" t="s">
        <v>47</v>
      </c>
      <c r="E6172" t="s">
        <v>6218</v>
      </c>
      <c r="F6172" t="s">
        <v>47</v>
      </c>
      <c r="G6172" t="s">
        <v>6218</v>
      </c>
      <c r="H6172" t="s">
        <v>47</v>
      </c>
    </row>
    <row r="6173" spans="1:8" x14ac:dyDescent="0.35">
      <c r="A6173" t="s">
        <v>6219</v>
      </c>
      <c r="B6173" t="s">
        <v>51</v>
      </c>
      <c r="C6173" t="s">
        <v>6219</v>
      </c>
      <c r="D6173" t="s">
        <v>51</v>
      </c>
      <c r="E6173" t="s">
        <v>6219</v>
      </c>
      <c r="F6173" t="s">
        <v>51</v>
      </c>
      <c r="G6173" t="s">
        <v>6219</v>
      </c>
      <c r="H6173" t="s">
        <v>51</v>
      </c>
    </row>
    <row r="6174" spans="1:8" x14ac:dyDescent="0.35">
      <c r="A6174" t="s">
        <v>6220</v>
      </c>
      <c r="B6174" t="s">
        <v>47</v>
      </c>
      <c r="C6174" t="s">
        <v>6220</v>
      </c>
      <c r="D6174" t="s">
        <v>47</v>
      </c>
      <c r="E6174" t="s">
        <v>6220</v>
      </c>
      <c r="F6174" t="s">
        <v>47</v>
      </c>
      <c r="G6174" t="s">
        <v>6220</v>
      </c>
      <c r="H6174" t="s">
        <v>47</v>
      </c>
    </row>
    <row r="6175" spans="1:8" x14ac:dyDescent="0.35">
      <c r="A6175" t="s">
        <v>6221</v>
      </c>
      <c r="B6175" t="s">
        <v>44</v>
      </c>
      <c r="C6175" t="s">
        <v>6221</v>
      </c>
      <c r="D6175" t="s">
        <v>44</v>
      </c>
      <c r="E6175" t="s">
        <v>6221</v>
      </c>
      <c r="F6175" t="s">
        <v>44</v>
      </c>
      <c r="G6175" t="s">
        <v>6221</v>
      </c>
      <c r="H6175" t="s">
        <v>44</v>
      </c>
    </row>
    <row r="6176" spans="1:8" x14ac:dyDescent="0.35">
      <c r="A6176" t="s">
        <v>6222</v>
      </c>
      <c r="B6176" t="s">
        <v>51</v>
      </c>
      <c r="C6176" t="s">
        <v>6222</v>
      </c>
      <c r="D6176" t="s">
        <v>51</v>
      </c>
      <c r="E6176" t="s">
        <v>6222</v>
      </c>
      <c r="F6176" t="s">
        <v>51</v>
      </c>
      <c r="G6176" t="s">
        <v>6222</v>
      </c>
      <c r="H6176" t="s">
        <v>51</v>
      </c>
    </row>
    <row r="6177" spans="1:8" x14ac:dyDescent="0.35">
      <c r="A6177" t="s">
        <v>6223</v>
      </c>
      <c r="B6177" t="s">
        <v>51</v>
      </c>
      <c r="C6177" t="s">
        <v>6223</v>
      </c>
      <c r="D6177" t="s">
        <v>51</v>
      </c>
      <c r="E6177" t="s">
        <v>6223</v>
      </c>
      <c r="F6177" t="s">
        <v>51</v>
      </c>
      <c r="G6177" t="s">
        <v>6223</v>
      </c>
      <c r="H6177" t="s">
        <v>51</v>
      </c>
    </row>
    <row r="6178" spans="1:8" x14ac:dyDescent="0.35">
      <c r="A6178" t="s">
        <v>6224</v>
      </c>
      <c r="B6178" t="s">
        <v>51</v>
      </c>
      <c r="C6178" t="s">
        <v>6224</v>
      </c>
      <c r="D6178" t="s">
        <v>51</v>
      </c>
      <c r="E6178" t="s">
        <v>6224</v>
      </c>
      <c r="F6178" t="s">
        <v>51</v>
      </c>
      <c r="G6178" t="s">
        <v>6224</v>
      </c>
      <c r="H6178" t="s">
        <v>51</v>
      </c>
    </row>
    <row r="6179" spans="1:8" x14ac:dyDescent="0.35">
      <c r="A6179" t="s">
        <v>6225</v>
      </c>
      <c r="B6179" t="s">
        <v>44</v>
      </c>
      <c r="C6179" t="s">
        <v>6225</v>
      </c>
      <c r="D6179" t="s">
        <v>44</v>
      </c>
      <c r="E6179" t="s">
        <v>6225</v>
      </c>
      <c r="F6179" t="s">
        <v>44</v>
      </c>
      <c r="G6179" t="s">
        <v>6225</v>
      </c>
      <c r="H6179" t="s">
        <v>44</v>
      </c>
    </row>
    <row r="6180" spans="1:8" x14ac:dyDescent="0.35">
      <c r="A6180" t="s">
        <v>6226</v>
      </c>
      <c r="B6180" t="s">
        <v>44</v>
      </c>
      <c r="C6180" t="s">
        <v>6226</v>
      </c>
      <c r="D6180" t="s">
        <v>44</v>
      </c>
      <c r="E6180" t="s">
        <v>6226</v>
      </c>
      <c r="F6180" t="s">
        <v>44</v>
      </c>
      <c r="G6180" t="s">
        <v>6226</v>
      </c>
      <c r="H6180" t="s">
        <v>44</v>
      </c>
    </row>
    <row r="6181" spans="1:8" x14ac:dyDescent="0.35">
      <c r="A6181" t="s">
        <v>6227</v>
      </c>
      <c r="B6181" t="s">
        <v>44</v>
      </c>
      <c r="C6181" t="s">
        <v>6227</v>
      </c>
      <c r="D6181" t="s">
        <v>44</v>
      </c>
      <c r="E6181" t="s">
        <v>6227</v>
      </c>
      <c r="F6181" t="s">
        <v>44</v>
      </c>
      <c r="G6181" t="s">
        <v>6227</v>
      </c>
      <c r="H6181" t="s">
        <v>44</v>
      </c>
    </row>
    <row r="6182" spans="1:8" x14ac:dyDescent="0.35">
      <c r="A6182" t="s">
        <v>6228</v>
      </c>
      <c r="B6182" t="s">
        <v>44</v>
      </c>
      <c r="C6182" t="s">
        <v>6228</v>
      </c>
      <c r="D6182" t="s">
        <v>44</v>
      </c>
      <c r="E6182" t="s">
        <v>6228</v>
      </c>
      <c r="F6182" t="s">
        <v>44</v>
      </c>
      <c r="G6182" t="s">
        <v>6228</v>
      </c>
      <c r="H6182" t="s">
        <v>44</v>
      </c>
    </row>
    <row r="6183" spans="1:8" x14ac:dyDescent="0.35">
      <c r="A6183" t="s">
        <v>6229</v>
      </c>
      <c r="B6183" t="s">
        <v>44</v>
      </c>
      <c r="C6183" t="s">
        <v>6229</v>
      </c>
      <c r="D6183" t="s">
        <v>44</v>
      </c>
      <c r="E6183" t="s">
        <v>6229</v>
      </c>
      <c r="F6183" t="s">
        <v>44</v>
      </c>
      <c r="G6183" t="s">
        <v>6229</v>
      </c>
      <c r="H6183" t="s">
        <v>44</v>
      </c>
    </row>
    <row r="6184" spans="1:8" x14ac:dyDescent="0.35">
      <c r="A6184" t="s">
        <v>6230</v>
      </c>
      <c r="B6184" t="s">
        <v>47</v>
      </c>
      <c r="C6184" t="s">
        <v>6230</v>
      </c>
      <c r="D6184" t="s">
        <v>47</v>
      </c>
      <c r="E6184" t="s">
        <v>6230</v>
      </c>
      <c r="F6184" t="s">
        <v>47</v>
      </c>
      <c r="G6184" t="s">
        <v>6230</v>
      </c>
      <c r="H6184" t="s">
        <v>47</v>
      </c>
    </row>
    <row r="6185" spans="1:8" x14ac:dyDescent="0.35">
      <c r="A6185" t="s">
        <v>6231</v>
      </c>
      <c r="B6185" t="s">
        <v>44</v>
      </c>
      <c r="C6185" t="s">
        <v>6231</v>
      </c>
      <c r="D6185" t="s">
        <v>44</v>
      </c>
      <c r="E6185" t="s">
        <v>6231</v>
      </c>
      <c r="F6185" t="s">
        <v>44</v>
      </c>
      <c r="G6185" t="s">
        <v>6231</v>
      </c>
      <c r="H6185" t="s">
        <v>44</v>
      </c>
    </row>
    <row r="6186" spans="1:8" x14ac:dyDescent="0.35">
      <c r="A6186" t="s">
        <v>6232</v>
      </c>
      <c r="B6186" t="s">
        <v>51</v>
      </c>
      <c r="C6186" t="s">
        <v>6232</v>
      </c>
      <c r="D6186" t="s">
        <v>51</v>
      </c>
      <c r="E6186" t="s">
        <v>6232</v>
      </c>
      <c r="F6186" t="s">
        <v>51</v>
      </c>
      <c r="G6186" t="s">
        <v>6232</v>
      </c>
      <c r="H6186" t="s">
        <v>51</v>
      </c>
    </row>
    <row r="6187" spans="1:8" x14ac:dyDescent="0.35">
      <c r="A6187" t="s">
        <v>6233</v>
      </c>
      <c r="B6187" t="s">
        <v>51</v>
      </c>
      <c r="C6187" t="s">
        <v>6233</v>
      </c>
      <c r="D6187" t="s">
        <v>51</v>
      </c>
      <c r="E6187" t="s">
        <v>6233</v>
      </c>
      <c r="F6187" t="s">
        <v>51</v>
      </c>
      <c r="G6187" t="s">
        <v>6233</v>
      </c>
      <c r="H6187" t="s">
        <v>51</v>
      </c>
    </row>
    <row r="6188" spans="1:8" x14ac:dyDescent="0.35">
      <c r="A6188" t="s">
        <v>6234</v>
      </c>
      <c r="B6188" t="s">
        <v>44</v>
      </c>
      <c r="C6188" t="s">
        <v>6234</v>
      </c>
      <c r="D6188" t="s">
        <v>44</v>
      </c>
      <c r="E6188" t="s">
        <v>6234</v>
      </c>
      <c r="F6188" t="s">
        <v>44</v>
      </c>
      <c r="G6188" t="s">
        <v>6234</v>
      </c>
      <c r="H6188" t="s">
        <v>44</v>
      </c>
    </row>
    <row r="6189" spans="1:8" x14ac:dyDescent="0.35">
      <c r="A6189" t="s">
        <v>6235</v>
      </c>
      <c r="B6189" t="s">
        <v>51</v>
      </c>
      <c r="C6189" t="s">
        <v>6235</v>
      </c>
      <c r="D6189" t="s">
        <v>51</v>
      </c>
      <c r="E6189" t="s">
        <v>6235</v>
      </c>
      <c r="F6189" t="s">
        <v>51</v>
      </c>
      <c r="G6189" t="s">
        <v>6235</v>
      </c>
      <c r="H6189" t="s">
        <v>51</v>
      </c>
    </row>
    <row r="6190" spans="1:8" x14ac:dyDescent="0.35">
      <c r="A6190" t="s">
        <v>6236</v>
      </c>
      <c r="B6190" t="s">
        <v>51</v>
      </c>
      <c r="C6190" t="s">
        <v>6236</v>
      </c>
      <c r="D6190" t="s">
        <v>51</v>
      </c>
      <c r="E6190" t="s">
        <v>6236</v>
      </c>
      <c r="F6190" t="s">
        <v>51</v>
      </c>
      <c r="G6190" t="s">
        <v>6236</v>
      </c>
      <c r="H6190" t="s">
        <v>51</v>
      </c>
    </row>
    <row r="6191" spans="1:8" x14ac:dyDescent="0.35">
      <c r="A6191" t="s">
        <v>6237</v>
      </c>
      <c r="B6191" t="s">
        <v>51</v>
      </c>
      <c r="C6191" t="s">
        <v>6237</v>
      </c>
      <c r="D6191" t="s">
        <v>51</v>
      </c>
      <c r="E6191" t="s">
        <v>6237</v>
      </c>
      <c r="F6191" t="s">
        <v>51</v>
      </c>
      <c r="G6191" t="s">
        <v>6237</v>
      </c>
      <c r="H6191" t="s">
        <v>51</v>
      </c>
    </row>
    <row r="6192" spans="1:8" x14ac:dyDescent="0.35">
      <c r="A6192" t="s">
        <v>6238</v>
      </c>
      <c r="B6192" t="s">
        <v>51</v>
      </c>
      <c r="C6192" t="s">
        <v>6238</v>
      </c>
      <c r="D6192" t="s">
        <v>51</v>
      </c>
      <c r="E6192" t="s">
        <v>6238</v>
      </c>
      <c r="F6192" t="s">
        <v>51</v>
      </c>
      <c r="G6192" t="s">
        <v>6238</v>
      </c>
      <c r="H6192" t="s">
        <v>51</v>
      </c>
    </row>
    <row r="6193" spans="1:8" x14ac:dyDescent="0.35">
      <c r="A6193" t="s">
        <v>6239</v>
      </c>
      <c r="B6193" t="s">
        <v>51</v>
      </c>
      <c r="C6193" t="s">
        <v>6239</v>
      </c>
      <c r="D6193" t="s">
        <v>51</v>
      </c>
      <c r="E6193" t="s">
        <v>6239</v>
      </c>
      <c r="F6193" t="s">
        <v>51</v>
      </c>
      <c r="G6193" t="s">
        <v>6239</v>
      </c>
      <c r="H6193" t="s">
        <v>51</v>
      </c>
    </row>
    <row r="6194" spans="1:8" x14ac:dyDescent="0.35">
      <c r="A6194" t="s">
        <v>6240</v>
      </c>
      <c r="B6194" t="s">
        <v>44</v>
      </c>
      <c r="C6194" t="s">
        <v>6240</v>
      </c>
      <c r="D6194" t="s">
        <v>44</v>
      </c>
      <c r="E6194" t="s">
        <v>6240</v>
      </c>
      <c r="F6194" t="s">
        <v>44</v>
      </c>
      <c r="G6194" t="s">
        <v>6240</v>
      </c>
      <c r="H6194" t="s">
        <v>44</v>
      </c>
    </row>
    <row r="6195" spans="1:8" x14ac:dyDescent="0.35">
      <c r="A6195" t="s">
        <v>6241</v>
      </c>
      <c r="B6195" t="s">
        <v>51</v>
      </c>
      <c r="C6195" t="s">
        <v>6241</v>
      </c>
      <c r="D6195" t="s">
        <v>51</v>
      </c>
      <c r="E6195" t="s">
        <v>6241</v>
      </c>
      <c r="F6195" t="s">
        <v>51</v>
      </c>
      <c r="G6195" t="s">
        <v>6241</v>
      </c>
      <c r="H6195" t="s">
        <v>51</v>
      </c>
    </row>
    <row r="6196" spans="1:8" x14ac:dyDescent="0.35">
      <c r="A6196" t="s">
        <v>6242</v>
      </c>
      <c r="B6196" t="s">
        <v>44</v>
      </c>
      <c r="C6196" t="s">
        <v>6242</v>
      </c>
      <c r="D6196" t="s">
        <v>44</v>
      </c>
      <c r="E6196" t="s">
        <v>6242</v>
      </c>
      <c r="F6196" t="s">
        <v>44</v>
      </c>
      <c r="G6196" t="s">
        <v>6242</v>
      </c>
      <c r="H6196" t="s">
        <v>44</v>
      </c>
    </row>
    <row r="6197" spans="1:8" x14ac:dyDescent="0.35">
      <c r="A6197" t="s">
        <v>6243</v>
      </c>
      <c r="B6197" t="s">
        <v>47</v>
      </c>
      <c r="C6197" t="s">
        <v>6243</v>
      </c>
      <c r="D6197" t="s">
        <v>47</v>
      </c>
      <c r="E6197" t="s">
        <v>6243</v>
      </c>
      <c r="F6197" t="s">
        <v>47</v>
      </c>
      <c r="G6197" t="s">
        <v>6243</v>
      </c>
      <c r="H6197" t="s">
        <v>47</v>
      </c>
    </row>
    <row r="6198" spans="1:8" x14ac:dyDescent="0.35">
      <c r="A6198" t="s">
        <v>6244</v>
      </c>
      <c r="B6198" t="s">
        <v>51</v>
      </c>
      <c r="C6198" t="s">
        <v>6244</v>
      </c>
      <c r="D6198" t="s">
        <v>51</v>
      </c>
      <c r="E6198" t="s">
        <v>6244</v>
      </c>
      <c r="F6198" t="s">
        <v>51</v>
      </c>
      <c r="G6198" t="s">
        <v>6244</v>
      </c>
      <c r="H6198" t="s">
        <v>51</v>
      </c>
    </row>
    <row r="6199" spans="1:8" x14ac:dyDescent="0.35">
      <c r="A6199" t="s">
        <v>6245</v>
      </c>
      <c r="B6199" t="s">
        <v>51</v>
      </c>
      <c r="C6199" t="s">
        <v>6245</v>
      </c>
      <c r="D6199" t="s">
        <v>51</v>
      </c>
      <c r="E6199" t="s">
        <v>6245</v>
      </c>
      <c r="F6199" t="s">
        <v>51</v>
      </c>
      <c r="G6199" t="s">
        <v>6245</v>
      </c>
      <c r="H6199" t="s">
        <v>51</v>
      </c>
    </row>
    <row r="6200" spans="1:8" x14ac:dyDescent="0.35">
      <c r="A6200" t="s">
        <v>6246</v>
      </c>
      <c r="B6200" t="s">
        <v>51</v>
      </c>
      <c r="C6200" t="s">
        <v>6246</v>
      </c>
      <c r="D6200" t="s">
        <v>51</v>
      </c>
      <c r="E6200" t="s">
        <v>6246</v>
      </c>
      <c r="F6200" t="s">
        <v>51</v>
      </c>
      <c r="G6200" t="s">
        <v>6246</v>
      </c>
      <c r="H6200" t="s">
        <v>51</v>
      </c>
    </row>
    <row r="6201" spans="1:8" x14ac:dyDescent="0.35">
      <c r="A6201" t="s">
        <v>6247</v>
      </c>
      <c r="B6201" t="s">
        <v>51</v>
      </c>
      <c r="C6201" t="s">
        <v>6247</v>
      </c>
      <c r="D6201" t="s">
        <v>51</v>
      </c>
      <c r="E6201" t="s">
        <v>6247</v>
      </c>
      <c r="F6201" t="s">
        <v>51</v>
      </c>
      <c r="G6201" t="s">
        <v>6247</v>
      </c>
      <c r="H6201" t="s">
        <v>51</v>
      </c>
    </row>
    <row r="6202" spans="1:8" x14ac:dyDescent="0.35">
      <c r="A6202" t="s">
        <v>6248</v>
      </c>
      <c r="B6202" t="s">
        <v>51</v>
      </c>
      <c r="C6202" t="s">
        <v>6248</v>
      </c>
      <c r="D6202" t="s">
        <v>51</v>
      </c>
      <c r="E6202" t="s">
        <v>6248</v>
      </c>
      <c r="F6202" t="s">
        <v>51</v>
      </c>
      <c r="G6202" t="s">
        <v>6248</v>
      </c>
      <c r="H6202" t="s">
        <v>51</v>
      </c>
    </row>
    <row r="6203" spans="1:8" x14ac:dyDescent="0.35">
      <c r="A6203" t="s">
        <v>6249</v>
      </c>
      <c r="B6203" t="s">
        <v>51</v>
      </c>
      <c r="C6203" t="s">
        <v>6249</v>
      </c>
      <c r="D6203" t="s">
        <v>51</v>
      </c>
      <c r="E6203" t="s">
        <v>6249</v>
      </c>
      <c r="F6203" t="s">
        <v>51</v>
      </c>
      <c r="G6203" t="s">
        <v>6249</v>
      </c>
      <c r="H6203" t="s">
        <v>51</v>
      </c>
    </row>
    <row r="6204" spans="1:8" x14ac:dyDescent="0.35">
      <c r="A6204" t="s">
        <v>6250</v>
      </c>
      <c r="B6204" t="s">
        <v>51</v>
      </c>
      <c r="C6204" t="s">
        <v>6250</v>
      </c>
      <c r="D6204" t="s">
        <v>51</v>
      </c>
      <c r="E6204" t="s">
        <v>6250</v>
      </c>
      <c r="F6204" t="s">
        <v>51</v>
      </c>
      <c r="G6204" t="s">
        <v>6250</v>
      </c>
      <c r="H6204" t="s">
        <v>51</v>
      </c>
    </row>
    <row r="6205" spans="1:8" x14ac:dyDescent="0.35">
      <c r="A6205" t="s">
        <v>6251</v>
      </c>
      <c r="B6205" t="s">
        <v>51</v>
      </c>
      <c r="C6205" t="s">
        <v>6251</v>
      </c>
      <c r="D6205" t="s">
        <v>51</v>
      </c>
      <c r="E6205" t="s">
        <v>6251</v>
      </c>
      <c r="F6205" t="s">
        <v>51</v>
      </c>
      <c r="G6205" t="s">
        <v>6251</v>
      </c>
      <c r="H6205" t="s">
        <v>51</v>
      </c>
    </row>
    <row r="6206" spans="1:8" x14ac:dyDescent="0.35">
      <c r="A6206" t="s">
        <v>6252</v>
      </c>
      <c r="B6206" t="s">
        <v>47</v>
      </c>
      <c r="C6206" t="s">
        <v>6252</v>
      </c>
      <c r="D6206" t="s">
        <v>47</v>
      </c>
      <c r="E6206" t="s">
        <v>6252</v>
      </c>
      <c r="F6206" t="s">
        <v>47</v>
      </c>
      <c r="G6206" t="s">
        <v>6252</v>
      </c>
      <c r="H6206" t="s">
        <v>47</v>
      </c>
    </row>
    <row r="6207" spans="1:8" x14ac:dyDescent="0.35">
      <c r="A6207" t="s">
        <v>6253</v>
      </c>
      <c r="B6207" t="s">
        <v>51</v>
      </c>
      <c r="C6207" t="s">
        <v>6253</v>
      </c>
      <c r="D6207" t="s">
        <v>51</v>
      </c>
      <c r="E6207" t="s">
        <v>6253</v>
      </c>
      <c r="F6207" t="s">
        <v>51</v>
      </c>
      <c r="G6207" t="s">
        <v>6253</v>
      </c>
      <c r="H6207" t="s">
        <v>51</v>
      </c>
    </row>
    <row r="6208" spans="1:8" x14ac:dyDescent="0.35">
      <c r="A6208" t="s">
        <v>6254</v>
      </c>
      <c r="B6208" t="s">
        <v>44</v>
      </c>
      <c r="C6208" t="s">
        <v>6254</v>
      </c>
      <c r="D6208" t="s">
        <v>44</v>
      </c>
      <c r="E6208" t="s">
        <v>6254</v>
      </c>
      <c r="F6208" t="s">
        <v>44</v>
      </c>
      <c r="G6208" t="s">
        <v>6254</v>
      </c>
      <c r="H6208" t="s">
        <v>44</v>
      </c>
    </row>
    <row r="6209" spans="1:8" x14ac:dyDescent="0.35">
      <c r="A6209" t="s">
        <v>6255</v>
      </c>
      <c r="B6209" t="s">
        <v>51</v>
      </c>
      <c r="C6209" t="s">
        <v>6255</v>
      </c>
      <c r="D6209" t="s">
        <v>51</v>
      </c>
      <c r="E6209" t="s">
        <v>6255</v>
      </c>
      <c r="F6209" t="s">
        <v>51</v>
      </c>
      <c r="G6209" t="s">
        <v>6255</v>
      </c>
      <c r="H6209" t="s">
        <v>51</v>
      </c>
    </row>
    <row r="6210" spans="1:8" x14ac:dyDescent="0.35">
      <c r="A6210" t="s">
        <v>6256</v>
      </c>
      <c r="B6210" t="s">
        <v>51</v>
      </c>
      <c r="C6210" t="s">
        <v>6256</v>
      </c>
      <c r="D6210" t="s">
        <v>51</v>
      </c>
      <c r="E6210" t="s">
        <v>6256</v>
      </c>
      <c r="F6210" t="s">
        <v>51</v>
      </c>
      <c r="G6210" t="s">
        <v>6256</v>
      </c>
      <c r="H6210" t="s">
        <v>51</v>
      </c>
    </row>
    <row r="6211" spans="1:8" x14ac:dyDescent="0.35">
      <c r="A6211" t="s">
        <v>6257</v>
      </c>
      <c r="B6211" t="s">
        <v>44</v>
      </c>
      <c r="C6211" t="s">
        <v>6257</v>
      </c>
      <c r="D6211" t="s">
        <v>44</v>
      </c>
      <c r="E6211" t="s">
        <v>6257</v>
      </c>
      <c r="F6211" t="s">
        <v>44</v>
      </c>
      <c r="G6211" t="s">
        <v>6257</v>
      </c>
      <c r="H6211" t="s">
        <v>44</v>
      </c>
    </row>
    <row r="6212" spans="1:8" x14ac:dyDescent="0.35">
      <c r="A6212" t="s">
        <v>6258</v>
      </c>
      <c r="B6212" t="s">
        <v>51</v>
      </c>
      <c r="C6212" t="s">
        <v>6258</v>
      </c>
      <c r="D6212" t="s">
        <v>51</v>
      </c>
      <c r="E6212" t="s">
        <v>6258</v>
      </c>
      <c r="F6212" t="s">
        <v>51</v>
      </c>
      <c r="G6212" t="s">
        <v>6258</v>
      </c>
      <c r="H6212" t="s">
        <v>51</v>
      </c>
    </row>
    <row r="6213" spans="1:8" x14ac:dyDescent="0.35">
      <c r="A6213" t="s">
        <v>6259</v>
      </c>
      <c r="B6213" t="s">
        <v>51</v>
      </c>
      <c r="C6213" t="s">
        <v>6259</v>
      </c>
      <c r="D6213" t="s">
        <v>51</v>
      </c>
      <c r="E6213" t="s">
        <v>6259</v>
      </c>
      <c r="F6213" t="s">
        <v>51</v>
      </c>
      <c r="G6213" t="s">
        <v>6259</v>
      </c>
      <c r="H6213" t="s">
        <v>51</v>
      </c>
    </row>
    <row r="6214" spans="1:8" x14ac:dyDescent="0.35">
      <c r="A6214" t="s">
        <v>6260</v>
      </c>
      <c r="B6214" t="s">
        <v>51</v>
      </c>
      <c r="C6214" t="s">
        <v>6260</v>
      </c>
      <c r="D6214" t="s">
        <v>51</v>
      </c>
      <c r="E6214" t="s">
        <v>6260</v>
      </c>
      <c r="F6214" t="s">
        <v>51</v>
      </c>
      <c r="G6214" t="s">
        <v>6260</v>
      </c>
      <c r="H6214" t="s">
        <v>51</v>
      </c>
    </row>
    <row r="6215" spans="1:8" x14ac:dyDescent="0.35">
      <c r="A6215" t="s">
        <v>6261</v>
      </c>
      <c r="B6215" t="s">
        <v>51</v>
      </c>
      <c r="C6215" t="s">
        <v>6261</v>
      </c>
      <c r="D6215" t="s">
        <v>51</v>
      </c>
      <c r="E6215" t="s">
        <v>6261</v>
      </c>
      <c r="F6215" t="s">
        <v>51</v>
      </c>
      <c r="G6215" t="s">
        <v>6261</v>
      </c>
      <c r="H6215" t="s">
        <v>51</v>
      </c>
    </row>
    <row r="6216" spans="1:8" x14ac:dyDescent="0.35">
      <c r="A6216" t="s">
        <v>6262</v>
      </c>
      <c r="B6216" t="s">
        <v>44</v>
      </c>
      <c r="C6216" t="s">
        <v>6262</v>
      </c>
      <c r="D6216" t="s">
        <v>44</v>
      </c>
      <c r="E6216" t="s">
        <v>6262</v>
      </c>
      <c r="F6216" t="s">
        <v>44</v>
      </c>
      <c r="G6216" t="s">
        <v>6262</v>
      </c>
      <c r="H6216" t="s">
        <v>44</v>
      </c>
    </row>
    <row r="6217" spans="1:8" x14ac:dyDescent="0.35">
      <c r="A6217" t="s">
        <v>6263</v>
      </c>
      <c r="B6217" t="s">
        <v>51</v>
      </c>
      <c r="C6217" t="s">
        <v>6263</v>
      </c>
      <c r="D6217" t="s">
        <v>51</v>
      </c>
      <c r="E6217" t="s">
        <v>6263</v>
      </c>
      <c r="F6217" t="s">
        <v>51</v>
      </c>
      <c r="G6217" t="s">
        <v>6263</v>
      </c>
      <c r="H6217" t="s">
        <v>51</v>
      </c>
    </row>
    <row r="6218" spans="1:8" x14ac:dyDescent="0.35">
      <c r="A6218" t="s">
        <v>6264</v>
      </c>
      <c r="B6218" t="s">
        <v>51</v>
      </c>
      <c r="C6218" t="s">
        <v>6264</v>
      </c>
      <c r="D6218" t="s">
        <v>51</v>
      </c>
      <c r="E6218" t="s">
        <v>6264</v>
      </c>
      <c r="F6218" t="s">
        <v>51</v>
      </c>
      <c r="G6218" t="s">
        <v>6264</v>
      </c>
      <c r="H6218" t="s">
        <v>51</v>
      </c>
    </row>
    <row r="6219" spans="1:8" x14ac:dyDescent="0.35">
      <c r="A6219" t="s">
        <v>6265</v>
      </c>
      <c r="B6219" t="s">
        <v>51</v>
      </c>
      <c r="C6219" t="s">
        <v>6265</v>
      </c>
      <c r="D6219" t="s">
        <v>51</v>
      </c>
      <c r="E6219" t="s">
        <v>6265</v>
      </c>
      <c r="F6219" t="s">
        <v>51</v>
      </c>
      <c r="G6219" t="s">
        <v>6265</v>
      </c>
      <c r="H6219" t="s">
        <v>51</v>
      </c>
    </row>
    <row r="6220" spans="1:8" x14ac:dyDescent="0.35">
      <c r="A6220" t="s">
        <v>6266</v>
      </c>
      <c r="B6220" t="s">
        <v>51</v>
      </c>
      <c r="C6220" t="s">
        <v>6266</v>
      </c>
      <c r="D6220" t="s">
        <v>51</v>
      </c>
      <c r="E6220" t="s">
        <v>6266</v>
      </c>
      <c r="F6220" t="s">
        <v>51</v>
      </c>
      <c r="G6220" t="s">
        <v>6266</v>
      </c>
      <c r="H6220" t="s">
        <v>51</v>
      </c>
    </row>
    <row r="6221" spans="1:8" x14ac:dyDescent="0.35">
      <c r="A6221" t="s">
        <v>6267</v>
      </c>
      <c r="B6221" t="s">
        <v>44</v>
      </c>
      <c r="C6221" t="s">
        <v>6267</v>
      </c>
      <c r="D6221" t="s">
        <v>44</v>
      </c>
      <c r="E6221" t="s">
        <v>6267</v>
      </c>
      <c r="F6221" t="s">
        <v>44</v>
      </c>
      <c r="G6221" t="s">
        <v>6267</v>
      </c>
      <c r="H6221" t="s">
        <v>44</v>
      </c>
    </row>
    <row r="6222" spans="1:8" x14ac:dyDescent="0.35">
      <c r="A6222" t="s">
        <v>6268</v>
      </c>
      <c r="B6222" t="s">
        <v>51</v>
      </c>
      <c r="C6222" t="s">
        <v>6268</v>
      </c>
      <c r="D6222" t="s">
        <v>51</v>
      </c>
      <c r="E6222" t="s">
        <v>6268</v>
      </c>
      <c r="F6222" t="s">
        <v>51</v>
      </c>
      <c r="G6222" t="s">
        <v>6268</v>
      </c>
      <c r="H6222" t="s">
        <v>51</v>
      </c>
    </row>
    <row r="6223" spans="1:8" x14ac:dyDescent="0.35">
      <c r="A6223" t="s">
        <v>6269</v>
      </c>
      <c r="B6223" t="s">
        <v>51</v>
      </c>
      <c r="C6223" t="s">
        <v>6269</v>
      </c>
      <c r="D6223" t="s">
        <v>51</v>
      </c>
      <c r="E6223" t="s">
        <v>6269</v>
      </c>
      <c r="F6223" t="s">
        <v>51</v>
      </c>
      <c r="G6223" t="s">
        <v>6269</v>
      </c>
      <c r="H6223" t="s">
        <v>51</v>
      </c>
    </row>
    <row r="6224" spans="1:8" x14ac:dyDescent="0.35">
      <c r="A6224" t="s">
        <v>6270</v>
      </c>
      <c r="B6224" t="s">
        <v>44</v>
      </c>
      <c r="C6224" t="s">
        <v>6270</v>
      </c>
      <c r="D6224" t="s">
        <v>44</v>
      </c>
      <c r="E6224" t="s">
        <v>6270</v>
      </c>
      <c r="F6224" t="s">
        <v>44</v>
      </c>
      <c r="G6224" t="s">
        <v>6270</v>
      </c>
      <c r="H6224" t="s">
        <v>44</v>
      </c>
    </row>
    <row r="6225" spans="1:8" x14ac:dyDescent="0.35">
      <c r="A6225" t="s">
        <v>6271</v>
      </c>
      <c r="B6225" t="s">
        <v>51</v>
      </c>
      <c r="C6225" t="s">
        <v>6271</v>
      </c>
      <c r="D6225" t="s">
        <v>51</v>
      </c>
      <c r="E6225" t="s">
        <v>6271</v>
      </c>
      <c r="F6225" t="s">
        <v>51</v>
      </c>
      <c r="G6225" t="s">
        <v>6271</v>
      </c>
      <c r="H6225" t="s">
        <v>51</v>
      </c>
    </row>
    <row r="6226" spans="1:8" x14ac:dyDescent="0.35">
      <c r="A6226" t="s">
        <v>6272</v>
      </c>
      <c r="B6226" t="s">
        <v>47</v>
      </c>
      <c r="C6226" t="s">
        <v>6272</v>
      </c>
      <c r="D6226" t="s">
        <v>47</v>
      </c>
      <c r="E6226" t="s">
        <v>6272</v>
      </c>
      <c r="F6226" t="s">
        <v>47</v>
      </c>
      <c r="G6226" t="s">
        <v>6272</v>
      </c>
      <c r="H6226" t="s">
        <v>47</v>
      </c>
    </row>
    <row r="6227" spans="1:8" x14ac:dyDescent="0.35">
      <c r="A6227" t="s">
        <v>6273</v>
      </c>
      <c r="B6227" t="s">
        <v>51</v>
      </c>
      <c r="C6227" t="s">
        <v>6273</v>
      </c>
      <c r="D6227" t="s">
        <v>51</v>
      </c>
      <c r="E6227" t="s">
        <v>6273</v>
      </c>
      <c r="F6227" t="s">
        <v>51</v>
      </c>
      <c r="G6227" t="s">
        <v>6273</v>
      </c>
      <c r="H6227" t="s">
        <v>51</v>
      </c>
    </row>
    <row r="6228" spans="1:8" x14ac:dyDescent="0.35">
      <c r="A6228" t="s">
        <v>6274</v>
      </c>
      <c r="B6228" t="s">
        <v>51</v>
      </c>
      <c r="C6228" t="s">
        <v>6274</v>
      </c>
      <c r="D6228" t="s">
        <v>51</v>
      </c>
      <c r="E6228" t="s">
        <v>6274</v>
      </c>
      <c r="F6228" t="s">
        <v>51</v>
      </c>
      <c r="G6228" t="s">
        <v>6274</v>
      </c>
      <c r="H6228" t="s">
        <v>51</v>
      </c>
    </row>
    <row r="6229" spans="1:8" x14ac:dyDescent="0.35">
      <c r="A6229" t="s">
        <v>6275</v>
      </c>
      <c r="B6229" t="s">
        <v>44</v>
      </c>
      <c r="C6229" t="s">
        <v>6275</v>
      </c>
      <c r="D6229" t="s">
        <v>44</v>
      </c>
      <c r="E6229" t="s">
        <v>6275</v>
      </c>
      <c r="F6229" t="s">
        <v>44</v>
      </c>
      <c r="G6229" t="s">
        <v>6275</v>
      </c>
      <c r="H6229" t="s">
        <v>44</v>
      </c>
    </row>
    <row r="6230" spans="1:8" x14ac:dyDescent="0.35">
      <c r="A6230" t="s">
        <v>6276</v>
      </c>
      <c r="B6230" t="s">
        <v>51</v>
      </c>
      <c r="C6230" t="s">
        <v>6276</v>
      </c>
      <c r="D6230" t="s">
        <v>51</v>
      </c>
      <c r="E6230" t="s">
        <v>6276</v>
      </c>
      <c r="F6230" t="s">
        <v>51</v>
      </c>
      <c r="G6230" t="s">
        <v>6276</v>
      </c>
      <c r="H6230" t="s">
        <v>51</v>
      </c>
    </row>
    <row r="6231" spans="1:8" x14ac:dyDescent="0.35">
      <c r="A6231" t="s">
        <v>6277</v>
      </c>
      <c r="B6231" t="s">
        <v>51</v>
      </c>
      <c r="C6231" t="s">
        <v>6277</v>
      </c>
      <c r="D6231" t="s">
        <v>51</v>
      </c>
      <c r="E6231" t="s">
        <v>6277</v>
      </c>
      <c r="F6231" t="s">
        <v>51</v>
      </c>
      <c r="G6231" t="s">
        <v>6277</v>
      </c>
      <c r="H6231" t="s">
        <v>51</v>
      </c>
    </row>
    <row r="6232" spans="1:8" x14ac:dyDescent="0.35">
      <c r="A6232" t="s">
        <v>6278</v>
      </c>
      <c r="B6232" t="s">
        <v>44</v>
      </c>
      <c r="C6232" t="s">
        <v>6278</v>
      </c>
      <c r="D6232" t="s">
        <v>44</v>
      </c>
      <c r="E6232" t="s">
        <v>6278</v>
      </c>
      <c r="F6232" t="s">
        <v>44</v>
      </c>
      <c r="G6232" t="s">
        <v>6278</v>
      </c>
      <c r="H6232" t="s">
        <v>44</v>
      </c>
    </row>
    <row r="6233" spans="1:8" x14ac:dyDescent="0.35">
      <c r="A6233" t="s">
        <v>6279</v>
      </c>
      <c r="B6233" t="s">
        <v>51</v>
      </c>
      <c r="C6233" t="s">
        <v>6279</v>
      </c>
      <c r="D6233" t="s">
        <v>51</v>
      </c>
      <c r="E6233" t="s">
        <v>6279</v>
      </c>
      <c r="F6233" t="s">
        <v>51</v>
      </c>
      <c r="G6233" t="s">
        <v>6279</v>
      </c>
      <c r="H6233" t="s">
        <v>51</v>
      </c>
    </row>
    <row r="6234" spans="1:8" x14ac:dyDescent="0.35">
      <c r="A6234" t="s">
        <v>6280</v>
      </c>
      <c r="B6234" t="s">
        <v>47</v>
      </c>
      <c r="C6234" t="s">
        <v>6280</v>
      </c>
      <c r="D6234" t="s">
        <v>47</v>
      </c>
      <c r="E6234" t="s">
        <v>6280</v>
      </c>
      <c r="F6234" t="s">
        <v>47</v>
      </c>
      <c r="G6234" t="s">
        <v>6280</v>
      </c>
      <c r="H6234" t="s">
        <v>47</v>
      </c>
    </row>
    <row r="6235" spans="1:8" x14ac:dyDescent="0.35">
      <c r="A6235" t="s">
        <v>6281</v>
      </c>
      <c r="B6235" t="s">
        <v>44</v>
      </c>
      <c r="C6235" t="s">
        <v>6281</v>
      </c>
      <c r="D6235" t="s">
        <v>44</v>
      </c>
      <c r="E6235" t="s">
        <v>6281</v>
      </c>
      <c r="F6235" t="s">
        <v>44</v>
      </c>
      <c r="G6235" t="s">
        <v>6281</v>
      </c>
      <c r="H6235" t="s">
        <v>44</v>
      </c>
    </row>
    <row r="6236" spans="1:8" x14ac:dyDescent="0.35">
      <c r="A6236" t="s">
        <v>6282</v>
      </c>
      <c r="B6236" t="s">
        <v>47</v>
      </c>
      <c r="C6236" t="s">
        <v>6282</v>
      </c>
      <c r="D6236" t="s">
        <v>47</v>
      </c>
      <c r="E6236" t="s">
        <v>6282</v>
      </c>
      <c r="F6236" t="s">
        <v>47</v>
      </c>
      <c r="G6236" t="s">
        <v>6282</v>
      </c>
      <c r="H6236" t="s">
        <v>47</v>
      </c>
    </row>
    <row r="6237" spans="1:8" x14ac:dyDescent="0.35">
      <c r="A6237" t="s">
        <v>6283</v>
      </c>
      <c r="B6237" t="s">
        <v>44</v>
      </c>
      <c r="C6237" t="s">
        <v>6283</v>
      </c>
      <c r="D6237" t="s">
        <v>44</v>
      </c>
      <c r="E6237" t="s">
        <v>6283</v>
      </c>
      <c r="F6237" t="s">
        <v>44</v>
      </c>
      <c r="G6237" t="s">
        <v>6283</v>
      </c>
      <c r="H6237" t="s">
        <v>44</v>
      </c>
    </row>
    <row r="6238" spans="1:8" x14ac:dyDescent="0.35">
      <c r="A6238" t="s">
        <v>6284</v>
      </c>
      <c r="B6238" t="s">
        <v>44</v>
      </c>
      <c r="C6238" t="s">
        <v>6284</v>
      </c>
      <c r="D6238" t="s">
        <v>44</v>
      </c>
      <c r="E6238" t="s">
        <v>6284</v>
      </c>
      <c r="F6238" t="s">
        <v>44</v>
      </c>
      <c r="G6238" t="s">
        <v>6284</v>
      </c>
      <c r="H6238" t="s">
        <v>44</v>
      </c>
    </row>
    <row r="6239" spans="1:8" x14ac:dyDescent="0.35">
      <c r="A6239" t="s">
        <v>6285</v>
      </c>
      <c r="B6239" t="s">
        <v>44</v>
      </c>
      <c r="C6239" t="s">
        <v>6285</v>
      </c>
      <c r="D6239" t="s">
        <v>44</v>
      </c>
      <c r="E6239" t="s">
        <v>6285</v>
      </c>
      <c r="F6239" t="s">
        <v>44</v>
      </c>
      <c r="G6239" t="s">
        <v>6285</v>
      </c>
      <c r="H6239" t="s">
        <v>44</v>
      </c>
    </row>
    <row r="6240" spans="1:8" x14ac:dyDescent="0.35">
      <c r="A6240" t="s">
        <v>6286</v>
      </c>
      <c r="B6240" t="s">
        <v>51</v>
      </c>
      <c r="C6240" t="s">
        <v>6286</v>
      </c>
      <c r="D6240" t="s">
        <v>51</v>
      </c>
      <c r="E6240" t="s">
        <v>6286</v>
      </c>
      <c r="F6240" t="s">
        <v>51</v>
      </c>
      <c r="G6240" t="s">
        <v>6286</v>
      </c>
      <c r="H6240" t="s">
        <v>51</v>
      </c>
    </row>
    <row r="6241" spans="1:8" x14ac:dyDescent="0.35">
      <c r="A6241" t="s">
        <v>6287</v>
      </c>
      <c r="B6241" t="s">
        <v>51</v>
      </c>
      <c r="C6241" t="s">
        <v>6287</v>
      </c>
      <c r="D6241" t="s">
        <v>51</v>
      </c>
      <c r="E6241" t="s">
        <v>6287</v>
      </c>
      <c r="F6241" t="s">
        <v>51</v>
      </c>
      <c r="G6241" t="s">
        <v>6287</v>
      </c>
      <c r="H6241" t="s">
        <v>51</v>
      </c>
    </row>
    <row r="6242" spans="1:8" x14ac:dyDescent="0.35">
      <c r="A6242" t="s">
        <v>6288</v>
      </c>
      <c r="B6242" t="s">
        <v>51</v>
      </c>
      <c r="C6242" t="s">
        <v>6288</v>
      </c>
      <c r="D6242" t="s">
        <v>51</v>
      </c>
      <c r="E6242" t="s">
        <v>6288</v>
      </c>
      <c r="F6242" t="s">
        <v>51</v>
      </c>
      <c r="G6242" t="s">
        <v>6288</v>
      </c>
      <c r="H6242" t="s">
        <v>51</v>
      </c>
    </row>
    <row r="6243" spans="1:8" x14ac:dyDescent="0.35">
      <c r="A6243" t="s">
        <v>6289</v>
      </c>
      <c r="B6243" t="s">
        <v>47</v>
      </c>
      <c r="C6243" t="s">
        <v>6289</v>
      </c>
      <c r="D6243" t="s">
        <v>47</v>
      </c>
      <c r="E6243" t="s">
        <v>6289</v>
      </c>
      <c r="F6243" t="s">
        <v>47</v>
      </c>
      <c r="G6243" t="s">
        <v>6289</v>
      </c>
      <c r="H6243" t="s">
        <v>47</v>
      </c>
    </row>
    <row r="6244" spans="1:8" x14ac:dyDescent="0.35">
      <c r="A6244" t="s">
        <v>6290</v>
      </c>
      <c r="B6244" t="s">
        <v>51</v>
      </c>
      <c r="C6244" t="s">
        <v>6290</v>
      </c>
      <c r="D6244" t="s">
        <v>51</v>
      </c>
      <c r="E6244" t="s">
        <v>6290</v>
      </c>
      <c r="F6244" t="s">
        <v>51</v>
      </c>
      <c r="G6244" t="s">
        <v>6290</v>
      </c>
      <c r="H6244" t="s">
        <v>51</v>
      </c>
    </row>
    <row r="6245" spans="1:8" x14ac:dyDescent="0.35">
      <c r="A6245" t="s">
        <v>6291</v>
      </c>
      <c r="B6245" t="s">
        <v>51</v>
      </c>
      <c r="C6245" t="s">
        <v>6291</v>
      </c>
      <c r="D6245" t="s">
        <v>51</v>
      </c>
      <c r="E6245" t="s">
        <v>6291</v>
      </c>
      <c r="F6245" t="s">
        <v>51</v>
      </c>
      <c r="G6245" t="s">
        <v>6291</v>
      </c>
      <c r="H6245" t="s">
        <v>51</v>
      </c>
    </row>
    <row r="6246" spans="1:8" x14ac:dyDescent="0.35">
      <c r="A6246" t="s">
        <v>6292</v>
      </c>
      <c r="B6246" t="s">
        <v>51</v>
      </c>
      <c r="C6246" t="s">
        <v>6292</v>
      </c>
      <c r="D6246" t="s">
        <v>51</v>
      </c>
      <c r="E6246" t="s">
        <v>6292</v>
      </c>
      <c r="F6246" t="s">
        <v>51</v>
      </c>
      <c r="G6246" t="s">
        <v>6292</v>
      </c>
      <c r="H6246" t="s">
        <v>51</v>
      </c>
    </row>
    <row r="6247" spans="1:8" x14ac:dyDescent="0.35">
      <c r="A6247" t="s">
        <v>6293</v>
      </c>
      <c r="B6247" t="s">
        <v>44</v>
      </c>
      <c r="C6247" t="s">
        <v>6293</v>
      </c>
      <c r="D6247" t="s">
        <v>44</v>
      </c>
      <c r="E6247" t="s">
        <v>6293</v>
      </c>
      <c r="F6247" t="s">
        <v>44</v>
      </c>
      <c r="G6247" t="s">
        <v>6293</v>
      </c>
      <c r="H6247" t="s">
        <v>44</v>
      </c>
    </row>
    <row r="6248" spans="1:8" x14ac:dyDescent="0.35">
      <c r="A6248" t="s">
        <v>6294</v>
      </c>
      <c r="B6248" t="s">
        <v>44</v>
      </c>
      <c r="C6248" t="s">
        <v>6294</v>
      </c>
      <c r="D6248" t="s">
        <v>44</v>
      </c>
      <c r="E6248" t="s">
        <v>6294</v>
      </c>
      <c r="F6248" t="s">
        <v>44</v>
      </c>
      <c r="G6248" t="s">
        <v>6294</v>
      </c>
      <c r="H6248" t="s">
        <v>44</v>
      </c>
    </row>
    <row r="6249" spans="1:8" x14ac:dyDescent="0.35">
      <c r="A6249" t="s">
        <v>6295</v>
      </c>
      <c r="B6249" t="s">
        <v>44</v>
      </c>
      <c r="C6249" t="s">
        <v>6295</v>
      </c>
      <c r="D6249" t="s">
        <v>44</v>
      </c>
      <c r="E6249" t="s">
        <v>6295</v>
      </c>
      <c r="F6249" t="s">
        <v>44</v>
      </c>
      <c r="G6249" t="s">
        <v>6295</v>
      </c>
      <c r="H6249" t="s">
        <v>44</v>
      </c>
    </row>
    <row r="6250" spans="1:8" x14ac:dyDescent="0.35">
      <c r="A6250" t="s">
        <v>6296</v>
      </c>
      <c r="B6250" t="s">
        <v>44</v>
      </c>
      <c r="C6250" t="s">
        <v>6296</v>
      </c>
      <c r="D6250" t="s">
        <v>44</v>
      </c>
      <c r="E6250" t="s">
        <v>6296</v>
      </c>
      <c r="F6250" t="s">
        <v>44</v>
      </c>
      <c r="G6250" t="s">
        <v>6296</v>
      </c>
      <c r="H6250" t="s">
        <v>44</v>
      </c>
    </row>
    <row r="6251" spans="1:8" x14ac:dyDescent="0.35">
      <c r="A6251" t="s">
        <v>6297</v>
      </c>
      <c r="B6251" t="s">
        <v>44</v>
      </c>
      <c r="C6251" t="s">
        <v>6297</v>
      </c>
      <c r="D6251" t="s">
        <v>44</v>
      </c>
      <c r="E6251" t="s">
        <v>6297</v>
      </c>
      <c r="F6251" t="s">
        <v>44</v>
      </c>
      <c r="G6251" t="s">
        <v>6297</v>
      </c>
      <c r="H6251" t="s">
        <v>44</v>
      </c>
    </row>
    <row r="6252" spans="1:8" x14ac:dyDescent="0.35">
      <c r="A6252" t="s">
        <v>6298</v>
      </c>
      <c r="B6252" t="s">
        <v>51</v>
      </c>
      <c r="C6252" t="s">
        <v>6298</v>
      </c>
      <c r="D6252" t="s">
        <v>51</v>
      </c>
      <c r="E6252" t="s">
        <v>6298</v>
      </c>
      <c r="F6252" t="s">
        <v>51</v>
      </c>
      <c r="G6252" t="s">
        <v>6298</v>
      </c>
      <c r="H6252" t="s">
        <v>51</v>
      </c>
    </row>
    <row r="6253" spans="1:8" x14ac:dyDescent="0.35">
      <c r="A6253" t="s">
        <v>6299</v>
      </c>
      <c r="B6253" t="s">
        <v>51</v>
      </c>
      <c r="C6253" t="s">
        <v>6299</v>
      </c>
      <c r="D6253" t="s">
        <v>51</v>
      </c>
      <c r="E6253" t="s">
        <v>6299</v>
      </c>
      <c r="F6253" t="s">
        <v>51</v>
      </c>
      <c r="G6253" t="s">
        <v>6299</v>
      </c>
      <c r="H6253" t="s">
        <v>51</v>
      </c>
    </row>
    <row r="6254" spans="1:8" x14ac:dyDescent="0.35">
      <c r="A6254" t="s">
        <v>6300</v>
      </c>
      <c r="B6254" t="s">
        <v>44</v>
      </c>
      <c r="C6254" t="s">
        <v>6300</v>
      </c>
      <c r="D6254" t="s">
        <v>44</v>
      </c>
      <c r="E6254" t="s">
        <v>6300</v>
      </c>
      <c r="F6254" t="s">
        <v>44</v>
      </c>
      <c r="G6254" t="s">
        <v>6300</v>
      </c>
      <c r="H6254" t="s">
        <v>44</v>
      </c>
    </row>
    <row r="6255" spans="1:8" x14ac:dyDescent="0.35">
      <c r="A6255" t="s">
        <v>6301</v>
      </c>
      <c r="B6255" t="s">
        <v>51</v>
      </c>
      <c r="C6255" t="s">
        <v>6301</v>
      </c>
      <c r="D6255" t="s">
        <v>51</v>
      </c>
      <c r="E6255" t="s">
        <v>6301</v>
      </c>
      <c r="F6255" t="s">
        <v>51</v>
      </c>
      <c r="G6255" t="s">
        <v>6301</v>
      </c>
      <c r="H6255" t="s">
        <v>51</v>
      </c>
    </row>
    <row r="6256" spans="1:8" x14ac:dyDescent="0.35">
      <c r="A6256" t="s">
        <v>6302</v>
      </c>
      <c r="B6256" t="s">
        <v>51</v>
      </c>
      <c r="C6256" t="s">
        <v>6302</v>
      </c>
      <c r="D6256" t="s">
        <v>51</v>
      </c>
      <c r="E6256" t="s">
        <v>6302</v>
      </c>
      <c r="F6256" t="s">
        <v>51</v>
      </c>
      <c r="G6256" t="s">
        <v>6302</v>
      </c>
      <c r="H6256" t="s">
        <v>51</v>
      </c>
    </row>
    <row r="6257" spans="1:8" x14ac:dyDescent="0.35">
      <c r="A6257" t="s">
        <v>6303</v>
      </c>
      <c r="B6257" t="s">
        <v>44</v>
      </c>
      <c r="C6257" t="s">
        <v>6303</v>
      </c>
      <c r="D6257" t="s">
        <v>44</v>
      </c>
      <c r="E6257" t="s">
        <v>6303</v>
      </c>
      <c r="F6257" t="s">
        <v>44</v>
      </c>
      <c r="G6257" t="s">
        <v>6303</v>
      </c>
      <c r="H6257" t="s">
        <v>44</v>
      </c>
    </row>
    <row r="6258" spans="1:8" x14ac:dyDescent="0.35">
      <c r="A6258" t="s">
        <v>6304</v>
      </c>
      <c r="B6258" t="s">
        <v>51</v>
      </c>
      <c r="C6258" t="s">
        <v>6304</v>
      </c>
      <c r="D6258" t="s">
        <v>51</v>
      </c>
      <c r="E6258" t="s">
        <v>6304</v>
      </c>
      <c r="F6258" t="s">
        <v>51</v>
      </c>
      <c r="G6258" t="s">
        <v>6304</v>
      </c>
      <c r="H6258" t="s">
        <v>51</v>
      </c>
    </row>
    <row r="6259" spans="1:8" x14ac:dyDescent="0.35">
      <c r="A6259" t="s">
        <v>6305</v>
      </c>
      <c r="B6259" t="s">
        <v>44</v>
      </c>
      <c r="C6259" t="s">
        <v>6305</v>
      </c>
      <c r="D6259" t="s">
        <v>44</v>
      </c>
      <c r="E6259" t="s">
        <v>6305</v>
      </c>
      <c r="F6259" t="s">
        <v>44</v>
      </c>
      <c r="G6259" t="s">
        <v>6305</v>
      </c>
      <c r="H6259" t="s">
        <v>44</v>
      </c>
    </row>
    <row r="6260" spans="1:8" x14ac:dyDescent="0.35">
      <c r="A6260" t="s">
        <v>6306</v>
      </c>
      <c r="B6260" t="s">
        <v>51</v>
      </c>
      <c r="C6260" t="s">
        <v>6306</v>
      </c>
      <c r="D6260" t="s">
        <v>51</v>
      </c>
      <c r="E6260" t="s">
        <v>6306</v>
      </c>
      <c r="F6260" t="s">
        <v>51</v>
      </c>
      <c r="G6260" t="s">
        <v>6306</v>
      </c>
      <c r="H6260" t="s">
        <v>51</v>
      </c>
    </row>
    <row r="6261" spans="1:8" x14ac:dyDescent="0.35">
      <c r="A6261" t="s">
        <v>6307</v>
      </c>
      <c r="B6261" t="s">
        <v>44</v>
      </c>
      <c r="C6261" t="s">
        <v>6307</v>
      </c>
      <c r="D6261" t="s">
        <v>44</v>
      </c>
      <c r="E6261" t="s">
        <v>6307</v>
      </c>
      <c r="F6261" t="s">
        <v>44</v>
      </c>
      <c r="G6261" t="s">
        <v>6307</v>
      </c>
      <c r="H6261" t="s">
        <v>44</v>
      </c>
    </row>
    <row r="6262" spans="1:8" x14ac:dyDescent="0.35">
      <c r="A6262" t="s">
        <v>6308</v>
      </c>
      <c r="B6262" t="s">
        <v>51</v>
      </c>
      <c r="C6262" t="s">
        <v>6308</v>
      </c>
      <c r="D6262" t="s">
        <v>51</v>
      </c>
      <c r="E6262" t="s">
        <v>6308</v>
      </c>
      <c r="F6262" t="s">
        <v>51</v>
      </c>
      <c r="G6262" t="s">
        <v>6308</v>
      </c>
      <c r="H6262" t="s">
        <v>51</v>
      </c>
    </row>
    <row r="6263" spans="1:8" x14ac:dyDescent="0.35">
      <c r="A6263" t="s">
        <v>6309</v>
      </c>
      <c r="B6263" t="s">
        <v>57</v>
      </c>
      <c r="C6263" t="s">
        <v>6309</v>
      </c>
      <c r="D6263" t="s">
        <v>57</v>
      </c>
      <c r="E6263" t="s">
        <v>6309</v>
      </c>
      <c r="F6263" t="s">
        <v>57</v>
      </c>
      <c r="G6263" t="s">
        <v>6309</v>
      </c>
      <c r="H6263" t="s">
        <v>57</v>
      </c>
    </row>
    <row r="6264" spans="1:8" x14ac:dyDescent="0.35">
      <c r="A6264" t="s">
        <v>6310</v>
      </c>
      <c r="B6264" t="s">
        <v>51</v>
      </c>
      <c r="C6264" t="s">
        <v>6310</v>
      </c>
      <c r="D6264" t="s">
        <v>51</v>
      </c>
      <c r="E6264" t="s">
        <v>6310</v>
      </c>
      <c r="F6264" t="s">
        <v>51</v>
      </c>
      <c r="G6264" t="s">
        <v>6310</v>
      </c>
      <c r="H6264" t="s">
        <v>51</v>
      </c>
    </row>
    <row r="6265" spans="1:8" x14ac:dyDescent="0.35">
      <c r="A6265" t="s">
        <v>6311</v>
      </c>
      <c r="B6265" t="s">
        <v>51</v>
      </c>
      <c r="C6265" t="s">
        <v>6311</v>
      </c>
      <c r="D6265" t="s">
        <v>51</v>
      </c>
      <c r="E6265" t="s">
        <v>6311</v>
      </c>
      <c r="F6265" t="s">
        <v>51</v>
      </c>
      <c r="G6265" t="s">
        <v>6311</v>
      </c>
      <c r="H6265" t="s">
        <v>51</v>
      </c>
    </row>
    <row r="6266" spans="1:8" x14ac:dyDescent="0.35">
      <c r="A6266" t="s">
        <v>6312</v>
      </c>
      <c r="B6266" t="s">
        <v>51</v>
      </c>
      <c r="C6266" t="s">
        <v>6312</v>
      </c>
      <c r="D6266" t="s">
        <v>51</v>
      </c>
      <c r="E6266" t="s">
        <v>6312</v>
      </c>
      <c r="F6266" t="s">
        <v>51</v>
      </c>
      <c r="G6266" t="s">
        <v>6312</v>
      </c>
      <c r="H6266" t="s">
        <v>51</v>
      </c>
    </row>
    <row r="6267" spans="1:8" x14ac:dyDescent="0.35">
      <c r="A6267" t="s">
        <v>6313</v>
      </c>
      <c r="B6267" t="s">
        <v>47</v>
      </c>
      <c r="C6267" t="s">
        <v>6313</v>
      </c>
      <c r="D6267" t="s">
        <v>47</v>
      </c>
      <c r="E6267" t="s">
        <v>6313</v>
      </c>
      <c r="F6267" t="s">
        <v>47</v>
      </c>
      <c r="G6267" t="s">
        <v>6313</v>
      </c>
      <c r="H6267" t="s">
        <v>47</v>
      </c>
    </row>
    <row r="6268" spans="1:8" x14ac:dyDescent="0.35">
      <c r="A6268" t="s">
        <v>6314</v>
      </c>
      <c r="B6268" t="s">
        <v>47</v>
      </c>
      <c r="C6268" t="s">
        <v>6314</v>
      </c>
      <c r="D6268" t="s">
        <v>47</v>
      </c>
      <c r="E6268" t="s">
        <v>6314</v>
      </c>
      <c r="F6268" t="s">
        <v>47</v>
      </c>
      <c r="G6268" t="s">
        <v>6314</v>
      </c>
      <c r="H6268" t="s">
        <v>47</v>
      </c>
    </row>
    <row r="6269" spans="1:8" x14ac:dyDescent="0.35">
      <c r="A6269" t="s">
        <v>6315</v>
      </c>
      <c r="B6269" t="s">
        <v>44</v>
      </c>
      <c r="C6269" t="s">
        <v>6315</v>
      </c>
      <c r="D6269" t="s">
        <v>44</v>
      </c>
      <c r="E6269" t="s">
        <v>6315</v>
      </c>
      <c r="F6269" t="s">
        <v>44</v>
      </c>
      <c r="G6269" t="s">
        <v>6315</v>
      </c>
      <c r="H6269" t="s">
        <v>44</v>
      </c>
    </row>
    <row r="6270" spans="1:8" x14ac:dyDescent="0.35">
      <c r="A6270" t="s">
        <v>6316</v>
      </c>
      <c r="B6270" t="s">
        <v>51</v>
      </c>
      <c r="C6270" t="s">
        <v>6316</v>
      </c>
      <c r="D6270" t="s">
        <v>51</v>
      </c>
      <c r="E6270" t="s">
        <v>6316</v>
      </c>
      <c r="F6270" t="s">
        <v>51</v>
      </c>
      <c r="G6270" t="s">
        <v>6316</v>
      </c>
      <c r="H6270" t="s">
        <v>51</v>
      </c>
    </row>
    <row r="6271" spans="1:8" x14ac:dyDescent="0.35">
      <c r="A6271" t="s">
        <v>6317</v>
      </c>
      <c r="B6271" t="s">
        <v>51</v>
      </c>
      <c r="C6271" t="s">
        <v>6317</v>
      </c>
      <c r="D6271" t="s">
        <v>51</v>
      </c>
      <c r="E6271" t="s">
        <v>6317</v>
      </c>
      <c r="F6271" t="s">
        <v>51</v>
      </c>
      <c r="G6271" t="s">
        <v>6317</v>
      </c>
      <c r="H6271" t="s">
        <v>51</v>
      </c>
    </row>
    <row r="6272" spans="1:8" x14ac:dyDescent="0.35">
      <c r="A6272" t="s">
        <v>6318</v>
      </c>
      <c r="B6272" t="s">
        <v>51</v>
      </c>
      <c r="C6272" t="s">
        <v>6318</v>
      </c>
      <c r="D6272" t="s">
        <v>51</v>
      </c>
      <c r="E6272" t="s">
        <v>6318</v>
      </c>
      <c r="F6272" t="s">
        <v>51</v>
      </c>
      <c r="G6272" t="s">
        <v>6318</v>
      </c>
      <c r="H6272" t="s">
        <v>51</v>
      </c>
    </row>
    <row r="6273" spans="1:8" x14ac:dyDescent="0.35">
      <c r="A6273" t="s">
        <v>6319</v>
      </c>
      <c r="B6273" t="s">
        <v>47</v>
      </c>
      <c r="C6273" t="s">
        <v>6319</v>
      </c>
      <c r="D6273" t="s">
        <v>47</v>
      </c>
      <c r="E6273" t="s">
        <v>6319</v>
      </c>
      <c r="F6273" t="s">
        <v>47</v>
      </c>
      <c r="G6273" t="s">
        <v>6319</v>
      </c>
      <c r="H6273" t="s">
        <v>47</v>
      </c>
    </row>
    <row r="6274" spans="1:8" x14ac:dyDescent="0.35">
      <c r="A6274" t="s">
        <v>6320</v>
      </c>
      <c r="B6274" t="s">
        <v>47</v>
      </c>
      <c r="C6274" t="s">
        <v>6320</v>
      </c>
      <c r="D6274" t="s">
        <v>47</v>
      </c>
      <c r="E6274" t="s">
        <v>6320</v>
      </c>
      <c r="F6274" t="s">
        <v>47</v>
      </c>
      <c r="G6274" t="s">
        <v>6320</v>
      </c>
      <c r="H6274" t="s">
        <v>47</v>
      </c>
    </row>
    <row r="6275" spans="1:8" x14ac:dyDescent="0.35">
      <c r="A6275" t="s">
        <v>6321</v>
      </c>
      <c r="B6275" t="s">
        <v>44</v>
      </c>
      <c r="C6275" t="s">
        <v>6321</v>
      </c>
      <c r="D6275" t="s">
        <v>44</v>
      </c>
      <c r="E6275" t="s">
        <v>6321</v>
      </c>
      <c r="F6275" t="s">
        <v>44</v>
      </c>
      <c r="G6275" t="s">
        <v>6321</v>
      </c>
      <c r="H6275" t="s">
        <v>44</v>
      </c>
    </row>
    <row r="6276" spans="1:8" x14ac:dyDescent="0.35">
      <c r="A6276" t="s">
        <v>6322</v>
      </c>
      <c r="B6276" t="s">
        <v>53</v>
      </c>
      <c r="C6276" t="s">
        <v>6322</v>
      </c>
      <c r="D6276" t="s">
        <v>53</v>
      </c>
      <c r="E6276" t="s">
        <v>6322</v>
      </c>
      <c r="F6276" t="s">
        <v>53</v>
      </c>
      <c r="G6276" t="s">
        <v>6322</v>
      </c>
      <c r="H6276" t="s">
        <v>53</v>
      </c>
    </row>
    <row r="6277" spans="1:8" x14ac:dyDescent="0.35">
      <c r="A6277" t="s">
        <v>6323</v>
      </c>
      <c r="B6277" t="s">
        <v>51</v>
      </c>
      <c r="C6277" t="s">
        <v>6323</v>
      </c>
      <c r="D6277" t="s">
        <v>51</v>
      </c>
      <c r="E6277" t="s">
        <v>6323</v>
      </c>
      <c r="F6277" t="s">
        <v>51</v>
      </c>
      <c r="G6277" t="s">
        <v>6323</v>
      </c>
      <c r="H6277" t="s">
        <v>51</v>
      </c>
    </row>
    <row r="6278" spans="1:8" x14ac:dyDescent="0.35">
      <c r="A6278" t="s">
        <v>6324</v>
      </c>
      <c r="B6278" t="s">
        <v>51</v>
      </c>
      <c r="C6278" t="s">
        <v>6324</v>
      </c>
      <c r="D6278" t="s">
        <v>51</v>
      </c>
      <c r="E6278" t="s">
        <v>6324</v>
      </c>
      <c r="F6278" t="s">
        <v>51</v>
      </c>
      <c r="G6278" t="s">
        <v>6324</v>
      </c>
      <c r="H6278" t="s">
        <v>51</v>
      </c>
    </row>
    <row r="6279" spans="1:8" x14ac:dyDescent="0.35">
      <c r="A6279" t="s">
        <v>6325</v>
      </c>
      <c r="B6279" t="s">
        <v>47</v>
      </c>
      <c r="C6279" t="s">
        <v>6325</v>
      </c>
      <c r="D6279" t="s">
        <v>47</v>
      </c>
      <c r="E6279" t="s">
        <v>6325</v>
      </c>
      <c r="F6279" t="s">
        <v>47</v>
      </c>
      <c r="G6279" t="s">
        <v>6325</v>
      </c>
      <c r="H6279" t="s">
        <v>47</v>
      </c>
    </row>
    <row r="6280" spans="1:8" x14ac:dyDescent="0.35">
      <c r="A6280" t="s">
        <v>6326</v>
      </c>
      <c r="B6280" t="s">
        <v>51</v>
      </c>
      <c r="C6280" t="s">
        <v>6326</v>
      </c>
      <c r="D6280" t="s">
        <v>51</v>
      </c>
      <c r="E6280" t="s">
        <v>6326</v>
      </c>
      <c r="F6280" t="s">
        <v>51</v>
      </c>
      <c r="G6280" t="s">
        <v>6326</v>
      </c>
      <c r="H6280" t="s">
        <v>51</v>
      </c>
    </row>
    <row r="6281" spans="1:8" x14ac:dyDescent="0.35">
      <c r="A6281" t="s">
        <v>6327</v>
      </c>
      <c r="B6281" t="s">
        <v>44</v>
      </c>
      <c r="C6281" t="s">
        <v>6327</v>
      </c>
      <c r="D6281" t="s">
        <v>44</v>
      </c>
      <c r="E6281" t="s">
        <v>6327</v>
      </c>
      <c r="F6281" t="s">
        <v>44</v>
      </c>
      <c r="G6281" t="s">
        <v>6327</v>
      </c>
      <c r="H6281" t="s">
        <v>44</v>
      </c>
    </row>
    <row r="6282" spans="1:8" x14ac:dyDescent="0.35">
      <c r="A6282" t="s">
        <v>6328</v>
      </c>
      <c r="B6282" t="s">
        <v>51</v>
      </c>
      <c r="C6282" t="s">
        <v>6328</v>
      </c>
      <c r="D6282" t="s">
        <v>51</v>
      </c>
      <c r="E6282" t="s">
        <v>6328</v>
      </c>
      <c r="F6282" t="s">
        <v>51</v>
      </c>
      <c r="G6282" t="s">
        <v>6328</v>
      </c>
      <c r="H6282" t="s">
        <v>51</v>
      </c>
    </row>
    <row r="6283" spans="1:8" x14ac:dyDescent="0.35">
      <c r="A6283" t="s">
        <v>6329</v>
      </c>
      <c r="B6283" t="s">
        <v>51</v>
      </c>
      <c r="C6283" t="s">
        <v>6329</v>
      </c>
      <c r="D6283" t="s">
        <v>51</v>
      </c>
      <c r="E6283" t="s">
        <v>6329</v>
      </c>
      <c r="F6283" t="s">
        <v>51</v>
      </c>
      <c r="G6283" t="s">
        <v>6329</v>
      </c>
      <c r="H6283" t="s">
        <v>51</v>
      </c>
    </row>
    <row r="6284" spans="1:8" x14ac:dyDescent="0.35">
      <c r="A6284" t="s">
        <v>6330</v>
      </c>
      <c r="B6284" t="s">
        <v>51</v>
      </c>
      <c r="C6284" t="s">
        <v>6330</v>
      </c>
      <c r="D6284" t="s">
        <v>51</v>
      </c>
      <c r="E6284" t="s">
        <v>6330</v>
      </c>
      <c r="F6284" t="s">
        <v>51</v>
      </c>
      <c r="G6284" t="s">
        <v>6330</v>
      </c>
      <c r="H6284" t="s">
        <v>51</v>
      </c>
    </row>
    <row r="6285" spans="1:8" x14ac:dyDescent="0.35">
      <c r="A6285" t="s">
        <v>6331</v>
      </c>
      <c r="B6285" t="s">
        <v>51</v>
      </c>
      <c r="C6285" t="s">
        <v>6331</v>
      </c>
      <c r="D6285" t="s">
        <v>51</v>
      </c>
      <c r="E6285" t="s">
        <v>6331</v>
      </c>
      <c r="F6285" t="s">
        <v>51</v>
      </c>
      <c r="G6285" t="s">
        <v>6331</v>
      </c>
      <c r="H6285" t="s">
        <v>51</v>
      </c>
    </row>
    <row r="6286" spans="1:8" x14ac:dyDescent="0.35">
      <c r="A6286" t="s">
        <v>6332</v>
      </c>
      <c r="B6286" t="s">
        <v>51</v>
      </c>
      <c r="C6286" t="s">
        <v>6332</v>
      </c>
      <c r="D6286" t="s">
        <v>51</v>
      </c>
      <c r="E6286" t="s">
        <v>6332</v>
      </c>
      <c r="F6286" t="s">
        <v>51</v>
      </c>
      <c r="G6286" t="s">
        <v>6332</v>
      </c>
      <c r="H6286" t="s">
        <v>51</v>
      </c>
    </row>
    <row r="6287" spans="1:8" x14ac:dyDescent="0.35">
      <c r="A6287" t="s">
        <v>6333</v>
      </c>
      <c r="B6287" t="s">
        <v>51</v>
      </c>
      <c r="C6287" t="s">
        <v>6333</v>
      </c>
      <c r="D6287" t="s">
        <v>51</v>
      </c>
      <c r="E6287" t="s">
        <v>6333</v>
      </c>
      <c r="F6287" t="s">
        <v>51</v>
      </c>
      <c r="G6287" t="s">
        <v>6333</v>
      </c>
      <c r="H6287" t="s">
        <v>51</v>
      </c>
    </row>
    <row r="6288" spans="1:8" x14ac:dyDescent="0.35">
      <c r="A6288" t="s">
        <v>6334</v>
      </c>
      <c r="B6288" t="s">
        <v>51</v>
      </c>
      <c r="C6288" t="s">
        <v>6334</v>
      </c>
      <c r="D6288" t="s">
        <v>51</v>
      </c>
      <c r="E6288" t="s">
        <v>6334</v>
      </c>
      <c r="F6288" t="s">
        <v>51</v>
      </c>
      <c r="G6288" t="s">
        <v>6334</v>
      </c>
      <c r="H6288" t="s">
        <v>51</v>
      </c>
    </row>
    <row r="6289" spans="1:8" x14ac:dyDescent="0.35">
      <c r="A6289" t="s">
        <v>6335</v>
      </c>
      <c r="B6289" t="s">
        <v>44</v>
      </c>
      <c r="C6289" t="s">
        <v>6335</v>
      </c>
      <c r="D6289" t="s">
        <v>44</v>
      </c>
      <c r="E6289" t="s">
        <v>6335</v>
      </c>
      <c r="F6289" t="s">
        <v>44</v>
      </c>
      <c r="G6289" t="s">
        <v>6335</v>
      </c>
      <c r="H6289" t="s">
        <v>44</v>
      </c>
    </row>
    <row r="6290" spans="1:8" x14ac:dyDescent="0.35">
      <c r="A6290" t="s">
        <v>6336</v>
      </c>
      <c r="B6290" t="s">
        <v>47</v>
      </c>
      <c r="C6290" t="s">
        <v>6336</v>
      </c>
      <c r="D6290" t="s">
        <v>47</v>
      </c>
      <c r="E6290" t="s">
        <v>6336</v>
      </c>
      <c r="F6290" t="s">
        <v>47</v>
      </c>
      <c r="G6290" t="s">
        <v>6336</v>
      </c>
      <c r="H6290" t="s">
        <v>47</v>
      </c>
    </row>
    <row r="6291" spans="1:8" x14ac:dyDescent="0.35">
      <c r="A6291" t="s">
        <v>6337</v>
      </c>
      <c r="B6291" t="s">
        <v>51</v>
      </c>
      <c r="C6291" t="s">
        <v>6337</v>
      </c>
      <c r="D6291" t="s">
        <v>51</v>
      </c>
      <c r="E6291" t="s">
        <v>6337</v>
      </c>
      <c r="F6291" t="s">
        <v>51</v>
      </c>
      <c r="G6291" t="s">
        <v>6337</v>
      </c>
      <c r="H6291" t="s">
        <v>51</v>
      </c>
    </row>
    <row r="6292" spans="1:8" x14ac:dyDescent="0.35">
      <c r="A6292" t="s">
        <v>6338</v>
      </c>
      <c r="B6292" t="s">
        <v>51</v>
      </c>
      <c r="C6292" t="s">
        <v>6338</v>
      </c>
      <c r="D6292" t="s">
        <v>51</v>
      </c>
      <c r="E6292" t="s">
        <v>6338</v>
      </c>
      <c r="F6292" t="s">
        <v>51</v>
      </c>
      <c r="G6292" t="s">
        <v>6338</v>
      </c>
      <c r="H6292" t="s">
        <v>51</v>
      </c>
    </row>
    <row r="6293" spans="1:8" x14ac:dyDescent="0.35">
      <c r="A6293" t="s">
        <v>6339</v>
      </c>
      <c r="B6293" t="s">
        <v>44</v>
      </c>
      <c r="C6293" t="s">
        <v>6339</v>
      </c>
      <c r="D6293" t="s">
        <v>44</v>
      </c>
      <c r="E6293" t="s">
        <v>6339</v>
      </c>
      <c r="F6293" t="s">
        <v>44</v>
      </c>
      <c r="G6293" t="s">
        <v>6339</v>
      </c>
      <c r="H6293" t="s">
        <v>44</v>
      </c>
    </row>
    <row r="6294" spans="1:8" x14ac:dyDescent="0.35">
      <c r="A6294" t="s">
        <v>6340</v>
      </c>
      <c r="B6294" t="s">
        <v>51</v>
      </c>
      <c r="C6294" t="s">
        <v>6340</v>
      </c>
      <c r="D6294" t="s">
        <v>51</v>
      </c>
      <c r="E6294" t="s">
        <v>6340</v>
      </c>
      <c r="F6294" t="s">
        <v>51</v>
      </c>
      <c r="G6294" t="s">
        <v>6340</v>
      </c>
      <c r="H6294" t="s">
        <v>51</v>
      </c>
    </row>
    <row r="6295" spans="1:8" x14ac:dyDescent="0.35">
      <c r="A6295" t="s">
        <v>6341</v>
      </c>
      <c r="B6295" t="s">
        <v>51</v>
      </c>
      <c r="C6295" t="s">
        <v>6341</v>
      </c>
      <c r="D6295" t="s">
        <v>51</v>
      </c>
      <c r="E6295" t="s">
        <v>6341</v>
      </c>
      <c r="F6295" t="s">
        <v>51</v>
      </c>
      <c r="G6295" t="s">
        <v>6341</v>
      </c>
      <c r="H6295" t="s">
        <v>51</v>
      </c>
    </row>
    <row r="6296" spans="1:8" x14ac:dyDescent="0.35">
      <c r="A6296" t="s">
        <v>6342</v>
      </c>
      <c r="B6296" t="s">
        <v>51</v>
      </c>
      <c r="C6296" t="s">
        <v>6342</v>
      </c>
      <c r="D6296" t="s">
        <v>51</v>
      </c>
      <c r="E6296" t="s">
        <v>6342</v>
      </c>
      <c r="F6296" t="s">
        <v>51</v>
      </c>
      <c r="G6296" t="s">
        <v>6342</v>
      </c>
      <c r="H6296" t="s">
        <v>51</v>
      </c>
    </row>
    <row r="6297" spans="1:8" x14ac:dyDescent="0.35">
      <c r="A6297" t="s">
        <v>6343</v>
      </c>
      <c r="B6297" t="s">
        <v>51</v>
      </c>
      <c r="C6297" t="s">
        <v>6343</v>
      </c>
      <c r="D6297" t="s">
        <v>51</v>
      </c>
      <c r="E6297" t="s">
        <v>6343</v>
      </c>
      <c r="F6297" t="s">
        <v>51</v>
      </c>
      <c r="G6297" t="s">
        <v>6343</v>
      </c>
      <c r="H6297" t="s">
        <v>51</v>
      </c>
    </row>
    <row r="6298" spans="1:8" x14ac:dyDescent="0.35">
      <c r="A6298" t="s">
        <v>6344</v>
      </c>
      <c r="B6298" t="s">
        <v>51</v>
      </c>
      <c r="C6298" t="s">
        <v>6344</v>
      </c>
      <c r="D6298" t="s">
        <v>51</v>
      </c>
      <c r="E6298" t="s">
        <v>6344</v>
      </c>
      <c r="F6298" t="s">
        <v>51</v>
      </c>
      <c r="G6298" t="s">
        <v>6344</v>
      </c>
      <c r="H6298" t="s">
        <v>51</v>
      </c>
    </row>
    <row r="6299" spans="1:8" x14ac:dyDescent="0.35">
      <c r="A6299" t="s">
        <v>6345</v>
      </c>
      <c r="B6299" t="s">
        <v>44</v>
      </c>
      <c r="C6299" t="s">
        <v>6345</v>
      </c>
      <c r="D6299" t="s">
        <v>44</v>
      </c>
      <c r="E6299" t="s">
        <v>6345</v>
      </c>
      <c r="F6299" t="s">
        <v>44</v>
      </c>
      <c r="G6299" t="s">
        <v>6345</v>
      </c>
      <c r="H6299" t="s">
        <v>44</v>
      </c>
    </row>
    <row r="6300" spans="1:8" x14ac:dyDescent="0.35">
      <c r="A6300" t="s">
        <v>6346</v>
      </c>
      <c r="B6300" t="s">
        <v>51</v>
      </c>
      <c r="C6300" t="s">
        <v>6346</v>
      </c>
      <c r="D6300" t="s">
        <v>51</v>
      </c>
      <c r="E6300" t="s">
        <v>6346</v>
      </c>
      <c r="F6300" t="s">
        <v>51</v>
      </c>
      <c r="G6300" t="s">
        <v>6346</v>
      </c>
      <c r="H6300" t="s">
        <v>51</v>
      </c>
    </row>
    <row r="6301" spans="1:8" x14ac:dyDescent="0.35">
      <c r="A6301" t="s">
        <v>6347</v>
      </c>
      <c r="B6301" t="s">
        <v>51</v>
      </c>
      <c r="C6301" t="s">
        <v>6347</v>
      </c>
      <c r="D6301" t="s">
        <v>51</v>
      </c>
      <c r="E6301" t="s">
        <v>6347</v>
      </c>
      <c r="F6301" t="s">
        <v>51</v>
      </c>
      <c r="G6301" t="s">
        <v>6347</v>
      </c>
      <c r="H6301" t="s">
        <v>51</v>
      </c>
    </row>
    <row r="6302" spans="1:8" x14ac:dyDescent="0.35">
      <c r="A6302" t="s">
        <v>6348</v>
      </c>
      <c r="B6302" t="s">
        <v>51</v>
      </c>
      <c r="C6302" t="s">
        <v>6348</v>
      </c>
      <c r="D6302" t="s">
        <v>51</v>
      </c>
      <c r="E6302" t="s">
        <v>6348</v>
      </c>
      <c r="F6302" t="s">
        <v>51</v>
      </c>
      <c r="G6302" t="s">
        <v>6348</v>
      </c>
      <c r="H6302" t="s">
        <v>51</v>
      </c>
    </row>
    <row r="6303" spans="1:8" x14ac:dyDescent="0.35">
      <c r="A6303" t="s">
        <v>6349</v>
      </c>
      <c r="B6303" t="s">
        <v>51</v>
      </c>
      <c r="C6303" t="s">
        <v>6349</v>
      </c>
      <c r="D6303" t="s">
        <v>51</v>
      </c>
      <c r="E6303" t="s">
        <v>6349</v>
      </c>
      <c r="F6303" t="s">
        <v>51</v>
      </c>
      <c r="G6303" t="s">
        <v>6349</v>
      </c>
      <c r="H6303" t="s">
        <v>51</v>
      </c>
    </row>
    <row r="6304" spans="1:8" x14ac:dyDescent="0.35">
      <c r="A6304" t="s">
        <v>6350</v>
      </c>
      <c r="B6304" t="s">
        <v>44</v>
      </c>
      <c r="C6304" t="s">
        <v>6350</v>
      </c>
      <c r="D6304" t="s">
        <v>44</v>
      </c>
      <c r="E6304" t="s">
        <v>6350</v>
      </c>
      <c r="F6304" t="s">
        <v>44</v>
      </c>
      <c r="G6304" t="s">
        <v>6350</v>
      </c>
      <c r="H6304" t="s">
        <v>44</v>
      </c>
    </row>
    <row r="6305" spans="1:8" x14ac:dyDescent="0.35">
      <c r="A6305" t="s">
        <v>6351</v>
      </c>
      <c r="B6305" t="s">
        <v>51</v>
      </c>
      <c r="C6305" t="s">
        <v>6351</v>
      </c>
      <c r="D6305" t="s">
        <v>51</v>
      </c>
      <c r="E6305" t="s">
        <v>6351</v>
      </c>
      <c r="F6305" t="s">
        <v>51</v>
      </c>
      <c r="G6305" t="s">
        <v>6351</v>
      </c>
      <c r="H6305" t="s">
        <v>51</v>
      </c>
    </row>
    <row r="6306" spans="1:8" x14ac:dyDescent="0.35">
      <c r="A6306" t="s">
        <v>6352</v>
      </c>
      <c r="B6306" t="s">
        <v>51</v>
      </c>
      <c r="C6306" t="s">
        <v>6352</v>
      </c>
      <c r="D6306" t="s">
        <v>51</v>
      </c>
      <c r="E6306" t="s">
        <v>6352</v>
      </c>
      <c r="F6306" t="s">
        <v>51</v>
      </c>
      <c r="G6306" t="s">
        <v>6352</v>
      </c>
      <c r="H6306" t="s">
        <v>51</v>
      </c>
    </row>
    <row r="6307" spans="1:8" x14ac:dyDescent="0.35">
      <c r="A6307" t="s">
        <v>6353</v>
      </c>
      <c r="B6307" t="s">
        <v>51</v>
      </c>
      <c r="C6307" t="s">
        <v>6353</v>
      </c>
      <c r="D6307" t="s">
        <v>51</v>
      </c>
      <c r="E6307" t="s">
        <v>6353</v>
      </c>
      <c r="F6307" t="s">
        <v>51</v>
      </c>
      <c r="G6307" t="s">
        <v>6353</v>
      </c>
      <c r="H6307" t="s">
        <v>51</v>
      </c>
    </row>
    <row r="6308" spans="1:8" x14ac:dyDescent="0.35">
      <c r="A6308" t="s">
        <v>6354</v>
      </c>
      <c r="B6308" t="s">
        <v>44</v>
      </c>
      <c r="C6308" t="s">
        <v>6354</v>
      </c>
      <c r="D6308" t="s">
        <v>44</v>
      </c>
      <c r="E6308" t="s">
        <v>6354</v>
      </c>
      <c r="F6308" t="s">
        <v>44</v>
      </c>
      <c r="G6308" t="s">
        <v>6354</v>
      </c>
      <c r="H6308" t="s">
        <v>44</v>
      </c>
    </row>
    <row r="6309" spans="1:8" x14ac:dyDescent="0.35">
      <c r="A6309" t="s">
        <v>6355</v>
      </c>
      <c r="B6309" t="s">
        <v>51</v>
      </c>
      <c r="C6309" t="s">
        <v>6355</v>
      </c>
      <c r="D6309" t="s">
        <v>51</v>
      </c>
      <c r="E6309" t="s">
        <v>6355</v>
      </c>
      <c r="F6309" t="s">
        <v>51</v>
      </c>
      <c r="G6309" t="s">
        <v>6355</v>
      </c>
      <c r="H6309" t="s">
        <v>51</v>
      </c>
    </row>
    <row r="6310" spans="1:8" x14ac:dyDescent="0.35">
      <c r="A6310" t="s">
        <v>6356</v>
      </c>
      <c r="B6310" t="s">
        <v>51</v>
      </c>
      <c r="C6310" t="s">
        <v>6356</v>
      </c>
      <c r="D6310" t="s">
        <v>51</v>
      </c>
      <c r="E6310" t="s">
        <v>6356</v>
      </c>
      <c r="F6310" t="s">
        <v>51</v>
      </c>
      <c r="G6310" t="s">
        <v>6356</v>
      </c>
      <c r="H6310" t="s">
        <v>51</v>
      </c>
    </row>
    <row r="6311" spans="1:8" x14ac:dyDescent="0.35">
      <c r="A6311" t="s">
        <v>6357</v>
      </c>
      <c r="B6311" t="s">
        <v>51</v>
      </c>
      <c r="C6311" t="s">
        <v>6357</v>
      </c>
      <c r="D6311" t="s">
        <v>51</v>
      </c>
      <c r="E6311" t="s">
        <v>6357</v>
      </c>
      <c r="F6311" t="s">
        <v>51</v>
      </c>
      <c r="G6311" t="s">
        <v>6357</v>
      </c>
      <c r="H6311" t="s">
        <v>51</v>
      </c>
    </row>
    <row r="6312" spans="1:8" x14ac:dyDescent="0.35">
      <c r="A6312" t="s">
        <v>6358</v>
      </c>
      <c r="B6312" t="s">
        <v>44</v>
      </c>
      <c r="C6312" t="s">
        <v>6358</v>
      </c>
      <c r="D6312" t="s">
        <v>44</v>
      </c>
      <c r="E6312" t="s">
        <v>6358</v>
      </c>
      <c r="F6312" t="s">
        <v>44</v>
      </c>
      <c r="G6312" t="s">
        <v>6358</v>
      </c>
      <c r="H6312" t="s">
        <v>44</v>
      </c>
    </row>
    <row r="6313" spans="1:8" x14ac:dyDescent="0.35">
      <c r="A6313" t="s">
        <v>6359</v>
      </c>
      <c r="B6313" t="s">
        <v>51</v>
      </c>
      <c r="C6313" t="s">
        <v>6359</v>
      </c>
      <c r="D6313" t="s">
        <v>51</v>
      </c>
      <c r="E6313" t="s">
        <v>6359</v>
      </c>
      <c r="F6313" t="s">
        <v>51</v>
      </c>
      <c r="G6313" t="s">
        <v>6359</v>
      </c>
      <c r="H6313" t="s">
        <v>51</v>
      </c>
    </row>
    <row r="6314" spans="1:8" x14ac:dyDescent="0.35">
      <c r="A6314" t="s">
        <v>6360</v>
      </c>
      <c r="B6314" t="s">
        <v>51</v>
      </c>
      <c r="C6314" t="s">
        <v>6360</v>
      </c>
      <c r="D6314" t="s">
        <v>51</v>
      </c>
      <c r="E6314" t="s">
        <v>6360</v>
      </c>
      <c r="F6314" t="s">
        <v>51</v>
      </c>
      <c r="G6314" t="s">
        <v>6360</v>
      </c>
      <c r="H6314" t="s">
        <v>51</v>
      </c>
    </row>
    <row r="6315" spans="1:8" x14ac:dyDescent="0.35">
      <c r="A6315" t="s">
        <v>6361</v>
      </c>
      <c r="B6315" t="s">
        <v>51</v>
      </c>
      <c r="C6315" t="s">
        <v>6361</v>
      </c>
      <c r="D6315" t="s">
        <v>51</v>
      </c>
      <c r="E6315" t="s">
        <v>6361</v>
      </c>
      <c r="F6315" t="s">
        <v>51</v>
      </c>
      <c r="G6315" t="s">
        <v>6361</v>
      </c>
      <c r="H6315" t="s">
        <v>51</v>
      </c>
    </row>
    <row r="6316" spans="1:8" x14ac:dyDescent="0.35">
      <c r="A6316" t="s">
        <v>6362</v>
      </c>
      <c r="B6316" t="s">
        <v>44</v>
      </c>
      <c r="C6316" t="s">
        <v>6362</v>
      </c>
      <c r="D6316" t="s">
        <v>44</v>
      </c>
      <c r="E6316" t="s">
        <v>6362</v>
      </c>
      <c r="F6316" t="s">
        <v>44</v>
      </c>
      <c r="G6316" t="s">
        <v>6362</v>
      </c>
      <c r="H6316" t="s">
        <v>44</v>
      </c>
    </row>
    <row r="6317" spans="1:8" x14ac:dyDescent="0.35">
      <c r="A6317" t="s">
        <v>6363</v>
      </c>
      <c r="B6317" t="s">
        <v>44</v>
      </c>
      <c r="C6317" t="s">
        <v>6363</v>
      </c>
      <c r="D6317" t="s">
        <v>44</v>
      </c>
      <c r="E6317" t="s">
        <v>6363</v>
      </c>
      <c r="F6317" t="s">
        <v>44</v>
      </c>
      <c r="G6317" t="s">
        <v>6363</v>
      </c>
      <c r="H6317" t="s">
        <v>44</v>
      </c>
    </row>
    <row r="6318" spans="1:8" x14ac:dyDescent="0.35">
      <c r="A6318" t="s">
        <v>6364</v>
      </c>
      <c r="B6318" t="s">
        <v>51</v>
      </c>
      <c r="C6318" t="s">
        <v>6364</v>
      </c>
      <c r="D6318" t="s">
        <v>51</v>
      </c>
      <c r="E6318" t="s">
        <v>6364</v>
      </c>
      <c r="F6318" t="s">
        <v>51</v>
      </c>
      <c r="G6318" t="s">
        <v>6364</v>
      </c>
      <c r="H6318" t="s">
        <v>51</v>
      </c>
    </row>
    <row r="6319" spans="1:8" x14ac:dyDescent="0.35">
      <c r="A6319" t="s">
        <v>6365</v>
      </c>
      <c r="B6319" t="s">
        <v>44</v>
      </c>
      <c r="C6319" t="s">
        <v>6365</v>
      </c>
      <c r="D6319" t="s">
        <v>44</v>
      </c>
      <c r="E6319" t="s">
        <v>6365</v>
      </c>
      <c r="F6319" t="s">
        <v>44</v>
      </c>
      <c r="G6319" t="s">
        <v>6365</v>
      </c>
      <c r="H6319" t="s">
        <v>44</v>
      </c>
    </row>
    <row r="6320" spans="1:8" x14ac:dyDescent="0.35">
      <c r="A6320" t="s">
        <v>6366</v>
      </c>
      <c r="B6320" t="s">
        <v>47</v>
      </c>
      <c r="C6320" t="s">
        <v>6366</v>
      </c>
      <c r="D6320" t="s">
        <v>47</v>
      </c>
      <c r="E6320" t="s">
        <v>6366</v>
      </c>
      <c r="F6320" t="s">
        <v>47</v>
      </c>
      <c r="G6320" t="s">
        <v>6366</v>
      </c>
      <c r="H6320" t="s">
        <v>47</v>
      </c>
    </row>
    <row r="6321" spans="1:8" x14ac:dyDescent="0.35">
      <c r="A6321" t="s">
        <v>6367</v>
      </c>
      <c r="B6321" t="s">
        <v>51</v>
      </c>
      <c r="C6321" t="s">
        <v>6367</v>
      </c>
      <c r="D6321" t="s">
        <v>51</v>
      </c>
      <c r="E6321" t="s">
        <v>6367</v>
      </c>
      <c r="F6321" t="s">
        <v>51</v>
      </c>
      <c r="G6321" t="s">
        <v>6367</v>
      </c>
      <c r="H6321" t="s">
        <v>51</v>
      </c>
    </row>
    <row r="6322" spans="1:8" x14ac:dyDescent="0.35">
      <c r="A6322" t="s">
        <v>6368</v>
      </c>
      <c r="B6322" t="s">
        <v>51</v>
      </c>
      <c r="C6322" t="s">
        <v>6368</v>
      </c>
      <c r="D6322" t="s">
        <v>51</v>
      </c>
      <c r="E6322" t="s">
        <v>6368</v>
      </c>
      <c r="F6322" t="s">
        <v>51</v>
      </c>
      <c r="G6322" t="s">
        <v>6368</v>
      </c>
      <c r="H6322" t="s">
        <v>51</v>
      </c>
    </row>
    <row r="6323" spans="1:8" x14ac:dyDescent="0.35">
      <c r="A6323" t="s">
        <v>6369</v>
      </c>
      <c r="B6323" t="s">
        <v>51</v>
      </c>
      <c r="C6323" t="s">
        <v>6369</v>
      </c>
      <c r="D6323" t="s">
        <v>51</v>
      </c>
      <c r="E6323" t="s">
        <v>6369</v>
      </c>
      <c r="F6323" t="s">
        <v>51</v>
      </c>
      <c r="G6323" t="s">
        <v>6369</v>
      </c>
      <c r="H6323" t="s">
        <v>51</v>
      </c>
    </row>
    <row r="6324" spans="1:8" x14ac:dyDescent="0.35">
      <c r="A6324" t="s">
        <v>6370</v>
      </c>
      <c r="B6324" t="s">
        <v>51</v>
      </c>
      <c r="C6324" t="s">
        <v>6370</v>
      </c>
      <c r="D6324" t="s">
        <v>51</v>
      </c>
      <c r="E6324" t="s">
        <v>6370</v>
      </c>
      <c r="F6324" t="s">
        <v>51</v>
      </c>
      <c r="G6324" t="s">
        <v>6370</v>
      </c>
      <c r="H6324" t="s">
        <v>51</v>
      </c>
    </row>
    <row r="6325" spans="1:8" x14ac:dyDescent="0.35">
      <c r="A6325" t="s">
        <v>6371</v>
      </c>
      <c r="B6325" t="s">
        <v>47</v>
      </c>
      <c r="C6325" t="s">
        <v>6371</v>
      </c>
      <c r="D6325" t="s">
        <v>47</v>
      </c>
      <c r="E6325" t="s">
        <v>6371</v>
      </c>
      <c r="F6325" t="s">
        <v>47</v>
      </c>
      <c r="G6325" t="s">
        <v>6371</v>
      </c>
      <c r="H6325" t="s">
        <v>47</v>
      </c>
    </row>
    <row r="6326" spans="1:8" x14ac:dyDescent="0.35">
      <c r="A6326" t="s">
        <v>6372</v>
      </c>
      <c r="B6326" t="s">
        <v>44</v>
      </c>
      <c r="C6326" t="s">
        <v>6372</v>
      </c>
      <c r="D6326" t="s">
        <v>44</v>
      </c>
      <c r="E6326" t="s">
        <v>6372</v>
      </c>
      <c r="F6326" t="s">
        <v>44</v>
      </c>
      <c r="G6326" t="s">
        <v>6372</v>
      </c>
      <c r="H6326" t="s">
        <v>44</v>
      </c>
    </row>
    <row r="6327" spans="1:8" x14ac:dyDescent="0.35">
      <c r="A6327" t="s">
        <v>6373</v>
      </c>
      <c r="B6327" t="s">
        <v>51</v>
      </c>
      <c r="C6327" t="s">
        <v>6373</v>
      </c>
      <c r="D6327" t="s">
        <v>51</v>
      </c>
      <c r="E6327" t="s">
        <v>6373</v>
      </c>
      <c r="F6327" t="s">
        <v>51</v>
      </c>
      <c r="G6327" t="s">
        <v>6373</v>
      </c>
      <c r="H6327" t="s">
        <v>51</v>
      </c>
    </row>
    <row r="6328" spans="1:8" x14ac:dyDescent="0.35">
      <c r="A6328" t="s">
        <v>6374</v>
      </c>
      <c r="B6328" t="s">
        <v>51</v>
      </c>
      <c r="C6328" t="s">
        <v>6374</v>
      </c>
      <c r="D6328" t="s">
        <v>51</v>
      </c>
      <c r="E6328" t="s">
        <v>6374</v>
      </c>
      <c r="F6328" t="s">
        <v>51</v>
      </c>
      <c r="G6328" t="s">
        <v>6374</v>
      </c>
      <c r="H6328" t="s">
        <v>51</v>
      </c>
    </row>
    <row r="6329" spans="1:8" x14ac:dyDescent="0.35">
      <c r="A6329" t="s">
        <v>6375</v>
      </c>
      <c r="B6329" t="s">
        <v>51</v>
      </c>
      <c r="C6329" t="s">
        <v>6375</v>
      </c>
      <c r="D6329" t="s">
        <v>51</v>
      </c>
      <c r="E6329" t="s">
        <v>6375</v>
      </c>
      <c r="F6329" t="s">
        <v>51</v>
      </c>
      <c r="G6329" t="s">
        <v>6375</v>
      </c>
      <c r="H6329" t="s">
        <v>51</v>
      </c>
    </row>
    <row r="6330" spans="1:8" x14ac:dyDescent="0.35">
      <c r="A6330" t="s">
        <v>6376</v>
      </c>
      <c r="B6330" t="s">
        <v>44</v>
      </c>
      <c r="C6330" t="s">
        <v>6376</v>
      </c>
      <c r="D6330" t="s">
        <v>44</v>
      </c>
      <c r="E6330" t="s">
        <v>6376</v>
      </c>
      <c r="F6330" t="s">
        <v>44</v>
      </c>
      <c r="G6330" t="s">
        <v>6376</v>
      </c>
      <c r="H6330" t="s">
        <v>44</v>
      </c>
    </row>
    <row r="6331" spans="1:8" x14ac:dyDescent="0.35">
      <c r="A6331" t="s">
        <v>6377</v>
      </c>
      <c r="B6331" t="s">
        <v>51</v>
      </c>
      <c r="C6331" t="s">
        <v>6377</v>
      </c>
      <c r="D6331" t="s">
        <v>51</v>
      </c>
      <c r="E6331" t="s">
        <v>6377</v>
      </c>
      <c r="F6331" t="s">
        <v>51</v>
      </c>
      <c r="G6331" t="s">
        <v>6377</v>
      </c>
      <c r="H6331" t="s">
        <v>51</v>
      </c>
    </row>
    <row r="6332" spans="1:8" x14ac:dyDescent="0.35">
      <c r="A6332" t="s">
        <v>6378</v>
      </c>
      <c r="B6332" t="s">
        <v>44</v>
      </c>
      <c r="C6332" t="s">
        <v>6378</v>
      </c>
      <c r="D6332" t="s">
        <v>44</v>
      </c>
      <c r="E6332" t="s">
        <v>6378</v>
      </c>
      <c r="F6332" t="s">
        <v>44</v>
      </c>
      <c r="G6332" t="s">
        <v>6378</v>
      </c>
      <c r="H6332" t="s">
        <v>44</v>
      </c>
    </row>
    <row r="6333" spans="1:8" x14ac:dyDescent="0.35">
      <c r="A6333" t="s">
        <v>6379</v>
      </c>
      <c r="B6333" t="s">
        <v>44</v>
      </c>
      <c r="C6333" t="s">
        <v>6379</v>
      </c>
      <c r="D6333" t="s">
        <v>44</v>
      </c>
      <c r="E6333" t="s">
        <v>6379</v>
      </c>
      <c r="F6333" t="s">
        <v>44</v>
      </c>
      <c r="G6333" t="s">
        <v>6379</v>
      </c>
      <c r="H6333" t="s">
        <v>44</v>
      </c>
    </row>
    <row r="6334" spans="1:8" x14ac:dyDescent="0.35">
      <c r="A6334" t="s">
        <v>6380</v>
      </c>
      <c r="B6334" t="s">
        <v>51</v>
      </c>
      <c r="C6334" t="s">
        <v>6380</v>
      </c>
      <c r="D6334" t="s">
        <v>51</v>
      </c>
      <c r="E6334" t="s">
        <v>6380</v>
      </c>
      <c r="F6334" t="s">
        <v>51</v>
      </c>
      <c r="G6334" t="s">
        <v>6380</v>
      </c>
      <c r="H6334" t="s">
        <v>51</v>
      </c>
    </row>
    <row r="6335" spans="1:8" x14ac:dyDescent="0.35">
      <c r="A6335" t="s">
        <v>6381</v>
      </c>
      <c r="B6335" t="s">
        <v>51</v>
      </c>
      <c r="C6335" t="s">
        <v>6381</v>
      </c>
      <c r="D6335" t="s">
        <v>51</v>
      </c>
      <c r="E6335" t="s">
        <v>6381</v>
      </c>
      <c r="F6335" t="s">
        <v>51</v>
      </c>
      <c r="G6335" t="s">
        <v>6381</v>
      </c>
      <c r="H6335" t="s">
        <v>51</v>
      </c>
    </row>
    <row r="6336" spans="1:8" x14ac:dyDescent="0.35">
      <c r="A6336" t="s">
        <v>6382</v>
      </c>
      <c r="B6336" t="s">
        <v>44</v>
      </c>
      <c r="C6336" t="s">
        <v>6382</v>
      </c>
      <c r="D6336" t="s">
        <v>44</v>
      </c>
      <c r="E6336" t="s">
        <v>6382</v>
      </c>
      <c r="F6336" t="s">
        <v>44</v>
      </c>
      <c r="G6336" t="s">
        <v>6382</v>
      </c>
      <c r="H6336" t="s">
        <v>44</v>
      </c>
    </row>
    <row r="6337" spans="1:8" x14ac:dyDescent="0.35">
      <c r="A6337" t="s">
        <v>6383</v>
      </c>
      <c r="B6337" t="s">
        <v>51</v>
      </c>
      <c r="C6337" t="s">
        <v>6383</v>
      </c>
      <c r="D6337" t="s">
        <v>51</v>
      </c>
      <c r="E6337" t="s">
        <v>6383</v>
      </c>
      <c r="F6337" t="s">
        <v>51</v>
      </c>
      <c r="G6337" t="s">
        <v>6383</v>
      </c>
      <c r="H6337" t="s">
        <v>51</v>
      </c>
    </row>
    <row r="6338" spans="1:8" x14ac:dyDescent="0.35">
      <c r="A6338" t="s">
        <v>6384</v>
      </c>
      <c r="B6338" t="s">
        <v>51</v>
      </c>
      <c r="C6338" t="s">
        <v>6384</v>
      </c>
      <c r="D6338" t="s">
        <v>51</v>
      </c>
      <c r="E6338" t="s">
        <v>6384</v>
      </c>
      <c r="F6338" t="s">
        <v>51</v>
      </c>
      <c r="G6338" t="s">
        <v>6384</v>
      </c>
      <c r="H6338" t="s">
        <v>51</v>
      </c>
    </row>
    <row r="6339" spans="1:8" x14ac:dyDescent="0.35">
      <c r="A6339" t="s">
        <v>6385</v>
      </c>
      <c r="B6339" t="s">
        <v>51</v>
      </c>
      <c r="C6339" t="s">
        <v>6385</v>
      </c>
      <c r="D6339" t="s">
        <v>51</v>
      </c>
      <c r="E6339" t="s">
        <v>6385</v>
      </c>
      <c r="F6339" t="s">
        <v>51</v>
      </c>
      <c r="G6339" t="s">
        <v>6385</v>
      </c>
      <c r="H6339" t="s">
        <v>51</v>
      </c>
    </row>
    <row r="6340" spans="1:8" x14ac:dyDescent="0.35">
      <c r="A6340" t="s">
        <v>6386</v>
      </c>
      <c r="B6340" t="s">
        <v>51</v>
      </c>
      <c r="C6340" t="s">
        <v>6386</v>
      </c>
      <c r="D6340" t="s">
        <v>51</v>
      </c>
      <c r="E6340" t="s">
        <v>6386</v>
      </c>
      <c r="F6340" t="s">
        <v>51</v>
      </c>
      <c r="G6340" t="s">
        <v>6386</v>
      </c>
      <c r="H6340" t="s">
        <v>51</v>
      </c>
    </row>
    <row r="6341" spans="1:8" x14ac:dyDescent="0.35">
      <c r="A6341" t="s">
        <v>6387</v>
      </c>
      <c r="B6341" t="s">
        <v>44</v>
      </c>
      <c r="C6341" t="s">
        <v>6387</v>
      </c>
      <c r="D6341" t="s">
        <v>44</v>
      </c>
      <c r="E6341" t="s">
        <v>6387</v>
      </c>
      <c r="F6341" t="s">
        <v>44</v>
      </c>
      <c r="G6341" t="s">
        <v>6387</v>
      </c>
      <c r="H6341" t="s">
        <v>44</v>
      </c>
    </row>
    <row r="6342" spans="1:8" x14ac:dyDescent="0.35">
      <c r="A6342" t="s">
        <v>6388</v>
      </c>
      <c r="B6342" t="s">
        <v>51</v>
      </c>
      <c r="C6342" t="s">
        <v>6388</v>
      </c>
      <c r="D6342" t="s">
        <v>51</v>
      </c>
      <c r="E6342" t="s">
        <v>6388</v>
      </c>
      <c r="F6342" t="s">
        <v>51</v>
      </c>
      <c r="G6342" t="s">
        <v>6388</v>
      </c>
      <c r="H6342" t="s">
        <v>51</v>
      </c>
    </row>
    <row r="6343" spans="1:8" x14ac:dyDescent="0.35">
      <c r="A6343" t="s">
        <v>6389</v>
      </c>
      <c r="B6343" t="s">
        <v>51</v>
      </c>
      <c r="C6343" t="s">
        <v>6389</v>
      </c>
      <c r="D6343" t="s">
        <v>51</v>
      </c>
      <c r="E6343" t="s">
        <v>6389</v>
      </c>
      <c r="F6343" t="s">
        <v>51</v>
      </c>
      <c r="G6343" t="s">
        <v>6389</v>
      </c>
      <c r="H6343" t="s">
        <v>51</v>
      </c>
    </row>
    <row r="6344" spans="1:8" x14ac:dyDescent="0.35">
      <c r="A6344" t="s">
        <v>6390</v>
      </c>
      <c r="B6344" t="s">
        <v>51</v>
      </c>
      <c r="C6344" t="s">
        <v>6390</v>
      </c>
      <c r="D6344" t="s">
        <v>51</v>
      </c>
      <c r="E6344" t="s">
        <v>6390</v>
      </c>
      <c r="F6344" t="s">
        <v>51</v>
      </c>
      <c r="G6344" t="s">
        <v>6390</v>
      </c>
      <c r="H6344" t="s">
        <v>51</v>
      </c>
    </row>
    <row r="6345" spans="1:8" x14ac:dyDescent="0.35">
      <c r="A6345" t="s">
        <v>6391</v>
      </c>
      <c r="B6345" t="s">
        <v>44</v>
      </c>
      <c r="C6345" t="s">
        <v>6391</v>
      </c>
      <c r="D6345" t="s">
        <v>44</v>
      </c>
      <c r="E6345" t="s">
        <v>6391</v>
      </c>
      <c r="F6345" t="s">
        <v>44</v>
      </c>
      <c r="G6345" t="s">
        <v>6391</v>
      </c>
      <c r="H6345" t="s">
        <v>44</v>
      </c>
    </row>
    <row r="6346" spans="1:8" x14ac:dyDescent="0.35">
      <c r="A6346" t="s">
        <v>6392</v>
      </c>
      <c r="B6346" t="s">
        <v>51</v>
      </c>
      <c r="C6346" t="s">
        <v>6392</v>
      </c>
      <c r="D6346" t="s">
        <v>51</v>
      </c>
      <c r="E6346" t="s">
        <v>6392</v>
      </c>
      <c r="F6346" t="s">
        <v>51</v>
      </c>
      <c r="G6346" t="s">
        <v>6392</v>
      </c>
      <c r="H6346" t="s">
        <v>51</v>
      </c>
    </row>
    <row r="6347" spans="1:8" x14ac:dyDescent="0.35">
      <c r="A6347" t="s">
        <v>6393</v>
      </c>
      <c r="B6347" t="s">
        <v>51</v>
      </c>
      <c r="C6347" t="s">
        <v>6393</v>
      </c>
      <c r="D6347" t="s">
        <v>51</v>
      </c>
      <c r="E6347" t="s">
        <v>6393</v>
      </c>
      <c r="F6347" t="s">
        <v>51</v>
      </c>
      <c r="G6347" t="s">
        <v>6393</v>
      </c>
      <c r="H6347" t="s">
        <v>51</v>
      </c>
    </row>
    <row r="6348" spans="1:8" x14ac:dyDescent="0.35">
      <c r="A6348" t="s">
        <v>6394</v>
      </c>
      <c r="B6348" t="s">
        <v>51</v>
      </c>
      <c r="C6348" t="s">
        <v>6394</v>
      </c>
      <c r="D6348" t="s">
        <v>51</v>
      </c>
      <c r="E6348" t="s">
        <v>6394</v>
      </c>
      <c r="F6348" t="s">
        <v>51</v>
      </c>
      <c r="G6348" t="s">
        <v>6394</v>
      </c>
      <c r="H6348" t="s">
        <v>51</v>
      </c>
    </row>
    <row r="6349" spans="1:8" x14ac:dyDescent="0.35">
      <c r="A6349" t="s">
        <v>6395</v>
      </c>
      <c r="B6349" t="s">
        <v>44</v>
      </c>
      <c r="C6349" t="s">
        <v>6395</v>
      </c>
      <c r="D6349" t="s">
        <v>44</v>
      </c>
      <c r="E6349" t="s">
        <v>6395</v>
      </c>
      <c r="F6349" t="s">
        <v>44</v>
      </c>
      <c r="G6349" t="s">
        <v>6395</v>
      </c>
      <c r="H6349" t="s">
        <v>44</v>
      </c>
    </row>
    <row r="6350" spans="1:8" x14ac:dyDescent="0.35">
      <c r="A6350" t="s">
        <v>6396</v>
      </c>
      <c r="B6350" t="s">
        <v>51</v>
      </c>
      <c r="C6350" t="s">
        <v>6396</v>
      </c>
      <c r="D6350" t="s">
        <v>51</v>
      </c>
      <c r="E6350" t="s">
        <v>6396</v>
      </c>
      <c r="F6350" t="s">
        <v>51</v>
      </c>
      <c r="G6350" t="s">
        <v>6396</v>
      </c>
      <c r="H6350" t="s">
        <v>51</v>
      </c>
    </row>
    <row r="6351" spans="1:8" x14ac:dyDescent="0.35">
      <c r="A6351" t="s">
        <v>6397</v>
      </c>
      <c r="B6351" t="s">
        <v>51</v>
      </c>
      <c r="C6351" t="s">
        <v>6397</v>
      </c>
      <c r="D6351" t="s">
        <v>51</v>
      </c>
      <c r="E6351" t="s">
        <v>6397</v>
      </c>
      <c r="F6351" t="s">
        <v>51</v>
      </c>
      <c r="G6351" t="s">
        <v>6397</v>
      </c>
      <c r="H6351" t="s">
        <v>51</v>
      </c>
    </row>
    <row r="6352" spans="1:8" x14ac:dyDescent="0.35">
      <c r="A6352" t="s">
        <v>6398</v>
      </c>
      <c r="B6352" t="s">
        <v>44</v>
      </c>
      <c r="C6352" t="s">
        <v>6398</v>
      </c>
      <c r="D6352" t="s">
        <v>44</v>
      </c>
      <c r="E6352" t="s">
        <v>6398</v>
      </c>
      <c r="F6352" t="s">
        <v>44</v>
      </c>
      <c r="G6352" t="s">
        <v>6398</v>
      </c>
      <c r="H6352" t="s">
        <v>44</v>
      </c>
    </row>
    <row r="6353" spans="1:8" x14ac:dyDescent="0.35">
      <c r="A6353" t="s">
        <v>6399</v>
      </c>
      <c r="B6353" t="s">
        <v>51</v>
      </c>
      <c r="C6353" t="s">
        <v>6399</v>
      </c>
      <c r="D6353" t="s">
        <v>51</v>
      </c>
      <c r="E6353" t="s">
        <v>6399</v>
      </c>
      <c r="F6353" t="s">
        <v>51</v>
      </c>
      <c r="G6353" t="s">
        <v>6399</v>
      </c>
      <c r="H6353" t="s">
        <v>51</v>
      </c>
    </row>
    <row r="6354" spans="1:8" x14ac:dyDescent="0.35">
      <c r="A6354" t="s">
        <v>6400</v>
      </c>
      <c r="B6354" t="s">
        <v>51</v>
      </c>
      <c r="C6354" t="s">
        <v>6400</v>
      </c>
      <c r="D6354" t="s">
        <v>51</v>
      </c>
      <c r="E6354" t="s">
        <v>6400</v>
      </c>
      <c r="F6354" t="s">
        <v>51</v>
      </c>
      <c r="G6354" t="s">
        <v>6400</v>
      </c>
      <c r="H6354" t="s">
        <v>51</v>
      </c>
    </row>
    <row r="6355" spans="1:8" x14ac:dyDescent="0.35">
      <c r="A6355" t="s">
        <v>6401</v>
      </c>
      <c r="B6355" t="s">
        <v>44</v>
      </c>
      <c r="C6355" t="s">
        <v>6401</v>
      </c>
      <c r="D6355" t="s">
        <v>44</v>
      </c>
      <c r="E6355" t="s">
        <v>6401</v>
      </c>
      <c r="F6355" t="s">
        <v>44</v>
      </c>
      <c r="G6355" t="s">
        <v>6401</v>
      </c>
      <c r="H6355" t="s">
        <v>44</v>
      </c>
    </row>
    <row r="6356" spans="1:8" x14ac:dyDescent="0.35">
      <c r="A6356" t="s">
        <v>6402</v>
      </c>
      <c r="B6356" t="s">
        <v>47</v>
      </c>
      <c r="C6356" t="s">
        <v>6402</v>
      </c>
      <c r="D6356" t="s">
        <v>47</v>
      </c>
      <c r="E6356" t="s">
        <v>6402</v>
      </c>
      <c r="F6356" t="s">
        <v>47</v>
      </c>
      <c r="G6356" t="s">
        <v>6402</v>
      </c>
      <c r="H6356" t="s">
        <v>47</v>
      </c>
    </row>
    <row r="6357" spans="1:8" x14ac:dyDescent="0.35">
      <c r="A6357" t="s">
        <v>6403</v>
      </c>
      <c r="B6357" t="s">
        <v>51</v>
      </c>
      <c r="C6357" t="s">
        <v>6403</v>
      </c>
      <c r="D6357" t="s">
        <v>51</v>
      </c>
      <c r="E6357" t="s">
        <v>6403</v>
      </c>
      <c r="F6357" t="s">
        <v>51</v>
      </c>
      <c r="G6357" t="s">
        <v>6403</v>
      </c>
      <c r="H6357" t="s">
        <v>51</v>
      </c>
    </row>
    <row r="6358" spans="1:8" x14ac:dyDescent="0.35">
      <c r="A6358" t="s">
        <v>6404</v>
      </c>
      <c r="B6358" t="s">
        <v>51</v>
      </c>
      <c r="C6358" t="s">
        <v>6404</v>
      </c>
      <c r="D6358" t="s">
        <v>51</v>
      </c>
      <c r="E6358" t="s">
        <v>6404</v>
      </c>
      <c r="F6358" t="s">
        <v>51</v>
      </c>
      <c r="G6358" t="s">
        <v>6404</v>
      </c>
      <c r="H6358" t="s">
        <v>51</v>
      </c>
    </row>
    <row r="6359" spans="1:8" x14ac:dyDescent="0.35">
      <c r="A6359" t="s">
        <v>6405</v>
      </c>
      <c r="B6359" t="s">
        <v>44</v>
      </c>
      <c r="C6359" t="s">
        <v>6405</v>
      </c>
      <c r="D6359" t="s">
        <v>44</v>
      </c>
      <c r="E6359" t="s">
        <v>6405</v>
      </c>
      <c r="F6359" t="s">
        <v>44</v>
      </c>
      <c r="G6359" t="s">
        <v>6405</v>
      </c>
      <c r="H6359" t="s">
        <v>44</v>
      </c>
    </row>
    <row r="6360" spans="1:8" x14ac:dyDescent="0.35">
      <c r="A6360" t="s">
        <v>6406</v>
      </c>
      <c r="B6360" t="s">
        <v>51</v>
      </c>
      <c r="C6360" t="s">
        <v>6406</v>
      </c>
      <c r="D6360" t="s">
        <v>51</v>
      </c>
      <c r="E6360" t="s">
        <v>6406</v>
      </c>
      <c r="F6360" t="s">
        <v>51</v>
      </c>
      <c r="G6360" t="s">
        <v>6406</v>
      </c>
      <c r="H6360" t="s">
        <v>51</v>
      </c>
    </row>
    <row r="6361" spans="1:8" x14ac:dyDescent="0.35">
      <c r="A6361" t="s">
        <v>6407</v>
      </c>
      <c r="B6361" t="s">
        <v>51</v>
      </c>
      <c r="C6361" t="s">
        <v>6407</v>
      </c>
      <c r="D6361" t="s">
        <v>51</v>
      </c>
      <c r="E6361" t="s">
        <v>6407</v>
      </c>
      <c r="F6361" t="s">
        <v>51</v>
      </c>
      <c r="G6361" t="s">
        <v>6407</v>
      </c>
      <c r="H6361" t="s">
        <v>51</v>
      </c>
    </row>
    <row r="6362" spans="1:8" x14ac:dyDescent="0.35">
      <c r="A6362" t="s">
        <v>6408</v>
      </c>
      <c r="B6362" t="s">
        <v>44</v>
      </c>
      <c r="C6362" t="s">
        <v>6408</v>
      </c>
      <c r="D6362" t="s">
        <v>44</v>
      </c>
      <c r="E6362" t="s">
        <v>6408</v>
      </c>
      <c r="F6362" t="s">
        <v>44</v>
      </c>
      <c r="G6362" t="s">
        <v>6408</v>
      </c>
      <c r="H6362" t="s">
        <v>44</v>
      </c>
    </row>
    <row r="6363" spans="1:8" x14ac:dyDescent="0.35">
      <c r="A6363" t="s">
        <v>6409</v>
      </c>
      <c r="B6363" t="s">
        <v>53</v>
      </c>
      <c r="C6363" t="s">
        <v>6409</v>
      </c>
      <c r="D6363" t="s">
        <v>53</v>
      </c>
      <c r="E6363" t="s">
        <v>6409</v>
      </c>
      <c r="F6363" t="s">
        <v>53</v>
      </c>
      <c r="G6363" t="s">
        <v>6409</v>
      </c>
      <c r="H6363" t="s">
        <v>53</v>
      </c>
    </row>
    <row r="6364" spans="1:8" x14ac:dyDescent="0.35">
      <c r="A6364" t="s">
        <v>6410</v>
      </c>
      <c r="B6364" t="s">
        <v>51</v>
      </c>
      <c r="C6364" t="s">
        <v>6410</v>
      </c>
      <c r="D6364" t="s">
        <v>51</v>
      </c>
      <c r="E6364" t="s">
        <v>6410</v>
      </c>
      <c r="F6364" t="s">
        <v>51</v>
      </c>
      <c r="G6364" t="s">
        <v>6410</v>
      </c>
      <c r="H6364" t="s">
        <v>51</v>
      </c>
    </row>
    <row r="6365" spans="1:8" x14ac:dyDescent="0.35">
      <c r="A6365" t="s">
        <v>6411</v>
      </c>
      <c r="B6365" t="s">
        <v>47</v>
      </c>
      <c r="C6365" t="s">
        <v>6411</v>
      </c>
      <c r="D6365" t="s">
        <v>47</v>
      </c>
      <c r="E6365" t="s">
        <v>6411</v>
      </c>
      <c r="F6365" t="s">
        <v>47</v>
      </c>
      <c r="G6365" t="s">
        <v>6411</v>
      </c>
      <c r="H6365" t="s">
        <v>47</v>
      </c>
    </row>
    <row r="6366" spans="1:8" x14ac:dyDescent="0.35">
      <c r="A6366" t="s">
        <v>6412</v>
      </c>
      <c r="B6366" t="s">
        <v>51</v>
      </c>
      <c r="C6366" t="s">
        <v>6412</v>
      </c>
      <c r="D6366" t="s">
        <v>51</v>
      </c>
      <c r="E6366" t="s">
        <v>6412</v>
      </c>
      <c r="F6366" t="s">
        <v>51</v>
      </c>
      <c r="G6366" t="s">
        <v>6412</v>
      </c>
      <c r="H6366" t="s">
        <v>51</v>
      </c>
    </row>
    <row r="6367" spans="1:8" x14ac:dyDescent="0.35">
      <c r="A6367" t="s">
        <v>6413</v>
      </c>
      <c r="B6367" t="s">
        <v>51</v>
      </c>
      <c r="C6367" t="s">
        <v>6413</v>
      </c>
      <c r="D6367" t="s">
        <v>51</v>
      </c>
      <c r="E6367" t="s">
        <v>6413</v>
      </c>
      <c r="F6367" t="s">
        <v>51</v>
      </c>
      <c r="G6367" t="s">
        <v>6413</v>
      </c>
      <c r="H6367" t="s">
        <v>51</v>
      </c>
    </row>
    <row r="6368" spans="1:8" x14ac:dyDescent="0.35">
      <c r="A6368" t="s">
        <v>6414</v>
      </c>
      <c r="B6368" t="s">
        <v>51</v>
      </c>
      <c r="C6368" t="s">
        <v>6414</v>
      </c>
      <c r="D6368" t="s">
        <v>51</v>
      </c>
      <c r="E6368" t="s">
        <v>6414</v>
      </c>
      <c r="F6368" t="s">
        <v>51</v>
      </c>
      <c r="G6368" t="s">
        <v>6414</v>
      </c>
      <c r="H6368" t="s">
        <v>51</v>
      </c>
    </row>
    <row r="6369" spans="1:8" x14ac:dyDescent="0.35">
      <c r="A6369" t="s">
        <v>6415</v>
      </c>
      <c r="B6369" t="s">
        <v>51</v>
      </c>
      <c r="C6369" t="s">
        <v>6415</v>
      </c>
      <c r="D6369" t="s">
        <v>51</v>
      </c>
      <c r="E6369" t="s">
        <v>6415</v>
      </c>
      <c r="F6369" t="s">
        <v>51</v>
      </c>
      <c r="G6369" t="s">
        <v>6415</v>
      </c>
      <c r="H6369" t="s">
        <v>51</v>
      </c>
    </row>
    <row r="6370" spans="1:8" x14ac:dyDescent="0.35">
      <c r="A6370" t="s">
        <v>6416</v>
      </c>
      <c r="B6370" t="s">
        <v>51</v>
      </c>
      <c r="C6370" t="s">
        <v>6416</v>
      </c>
      <c r="D6370" t="s">
        <v>51</v>
      </c>
      <c r="E6370" t="s">
        <v>6416</v>
      </c>
      <c r="F6370" t="s">
        <v>51</v>
      </c>
      <c r="G6370" t="s">
        <v>6416</v>
      </c>
      <c r="H6370" t="s">
        <v>51</v>
      </c>
    </row>
    <row r="6371" spans="1:8" x14ac:dyDescent="0.35">
      <c r="A6371" t="s">
        <v>6417</v>
      </c>
      <c r="B6371" t="s">
        <v>51</v>
      </c>
      <c r="C6371" t="s">
        <v>6417</v>
      </c>
      <c r="D6371" t="s">
        <v>51</v>
      </c>
      <c r="E6371" t="s">
        <v>6417</v>
      </c>
      <c r="F6371" t="s">
        <v>51</v>
      </c>
      <c r="G6371" t="s">
        <v>6417</v>
      </c>
      <c r="H6371" t="s">
        <v>51</v>
      </c>
    </row>
    <row r="6372" spans="1:8" x14ac:dyDescent="0.35">
      <c r="A6372" t="s">
        <v>6418</v>
      </c>
      <c r="B6372" t="s">
        <v>44</v>
      </c>
      <c r="C6372" t="s">
        <v>6418</v>
      </c>
      <c r="D6372" t="s">
        <v>44</v>
      </c>
      <c r="E6372" t="s">
        <v>6418</v>
      </c>
      <c r="F6372" t="s">
        <v>44</v>
      </c>
      <c r="G6372" t="s">
        <v>6418</v>
      </c>
      <c r="H6372" t="s">
        <v>44</v>
      </c>
    </row>
    <row r="6373" spans="1:8" x14ac:dyDescent="0.35">
      <c r="A6373" t="s">
        <v>6419</v>
      </c>
      <c r="B6373" t="s">
        <v>51</v>
      </c>
      <c r="C6373" t="s">
        <v>6419</v>
      </c>
      <c r="D6373" t="s">
        <v>51</v>
      </c>
      <c r="E6373" t="s">
        <v>6419</v>
      </c>
      <c r="F6373" t="s">
        <v>51</v>
      </c>
      <c r="G6373" t="s">
        <v>6419</v>
      </c>
      <c r="H6373" t="s">
        <v>51</v>
      </c>
    </row>
    <row r="6374" spans="1:8" x14ac:dyDescent="0.35">
      <c r="A6374" t="s">
        <v>6420</v>
      </c>
      <c r="B6374" t="s">
        <v>51</v>
      </c>
      <c r="C6374" t="s">
        <v>6420</v>
      </c>
      <c r="D6374" t="s">
        <v>51</v>
      </c>
      <c r="E6374" t="s">
        <v>6420</v>
      </c>
      <c r="F6374" t="s">
        <v>51</v>
      </c>
      <c r="G6374" t="s">
        <v>6420</v>
      </c>
      <c r="H6374" t="s">
        <v>51</v>
      </c>
    </row>
    <row r="6375" spans="1:8" x14ac:dyDescent="0.35">
      <c r="A6375" t="s">
        <v>6421</v>
      </c>
      <c r="B6375" t="s">
        <v>51</v>
      </c>
      <c r="C6375" t="s">
        <v>6421</v>
      </c>
      <c r="D6375" t="s">
        <v>51</v>
      </c>
      <c r="E6375" t="s">
        <v>6421</v>
      </c>
      <c r="F6375" t="s">
        <v>51</v>
      </c>
      <c r="G6375" t="s">
        <v>6421</v>
      </c>
      <c r="H6375" t="s">
        <v>51</v>
      </c>
    </row>
    <row r="6376" spans="1:8" x14ac:dyDescent="0.35">
      <c r="A6376" t="s">
        <v>6422</v>
      </c>
      <c r="B6376" t="s">
        <v>51</v>
      </c>
      <c r="C6376" t="s">
        <v>6422</v>
      </c>
      <c r="D6376" t="s">
        <v>51</v>
      </c>
      <c r="E6376" t="s">
        <v>6422</v>
      </c>
      <c r="F6376" t="s">
        <v>51</v>
      </c>
      <c r="G6376" t="s">
        <v>6422</v>
      </c>
      <c r="H6376" t="s">
        <v>51</v>
      </c>
    </row>
    <row r="6377" spans="1:8" x14ac:dyDescent="0.35">
      <c r="A6377" t="s">
        <v>6423</v>
      </c>
      <c r="B6377" t="s">
        <v>51</v>
      </c>
      <c r="C6377" t="s">
        <v>6423</v>
      </c>
      <c r="D6377" t="s">
        <v>51</v>
      </c>
      <c r="E6377" t="s">
        <v>6423</v>
      </c>
      <c r="F6377" t="s">
        <v>51</v>
      </c>
      <c r="G6377" t="s">
        <v>6423</v>
      </c>
      <c r="H6377" t="s">
        <v>51</v>
      </c>
    </row>
    <row r="6378" spans="1:8" x14ac:dyDescent="0.35">
      <c r="A6378" t="s">
        <v>6424</v>
      </c>
      <c r="B6378" t="s">
        <v>44</v>
      </c>
      <c r="C6378" t="s">
        <v>6424</v>
      </c>
      <c r="D6378" t="s">
        <v>44</v>
      </c>
      <c r="E6378" t="s">
        <v>6424</v>
      </c>
      <c r="F6378" t="s">
        <v>44</v>
      </c>
      <c r="G6378" t="s">
        <v>6424</v>
      </c>
      <c r="H6378" t="s">
        <v>44</v>
      </c>
    </row>
    <row r="6379" spans="1:8" x14ac:dyDescent="0.35">
      <c r="A6379" t="s">
        <v>6425</v>
      </c>
      <c r="B6379" t="s">
        <v>51</v>
      </c>
      <c r="C6379" t="s">
        <v>6425</v>
      </c>
      <c r="D6379" t="s">
        <v>51</v>
      </c>
      <c r="E6379" t="s">
        <v>6425</v>
      </c>
      <c r="F6379" t="s">
        <v>51</v>
      </c>
      <c r="G6379" t="s">
        <v>6425</v>
      </c>
      <c r="H6379" t="s">
        <v>51</v>
      </c>
    </row>
    <row r="6380" spans="1:8" x14ac:dyDescent="0.35">
      <c r="A6380" t="s">
        <v>6426</v>
      </c>
      <c r="B6380" t="s">
        <v>51</v>
      </c>
      <c r="C6380" t="s">
        <v>6426</v>
      </c>
      <c r="D6380" t="s">
        <v>51</v>
      </c>
      <c r="E6380" t="s">
        <v>6426</v>
      </c>
      <c r="F6380" t="s">
        <v>51</v>
      </c>
      <c r="G6380" t="s">
        <v>6426</v>
      </c>
      <c r="H6380" t="s">
        <v>51</v>
      </c>
    </row>
    <row r="6381" spans="1:8" x14ac:dyDescent="0.35">
      <c r="A6381" t="s">
        <v>6427</v>
      </c>
      <c r="B6381" t="s">
        <v>51</v>
      </c>
      <c r="C6381" t="s">
        <v>6427</v>
      </c>
      <c r="D6381" t="s">
        <v>51</v>
      </c>
      <c r="E6381" t="s">
        <v>6427</v>
      </c>
      <c r="F6381" t="s">
        <v>51</v>
      </c>
      <c r="G6381" t="s">
        <v>6427</v>
      </c>
      <c r="H6381" t="s">
        <v>51</v>
      </c>
    </row>
    <row r="6382" spans="1:8" x14ac:dyDescent="0.35">
      <c r="A6382" t="s">
        <v>6428</v>
      </c>
      <c r="B6382" t="s">
        <v>51</v>
      </c>
      <c r="C6382" t="s">
        <v>6428</v>
      </c>
      <c r="D6382" t="s">
        <v>51</v>
      </c>
      <c r="E6382" t="s">
        <v>6428</v>
      </c>
      <c r="F6382" t="s">
        <v>51</v>
      </c>
      <c r="G6382" t="s">
        <v>6428</v>
      </c>
      <c r="H6382" t="s">
        <v>51</v>
      </c>
    </row>
    <row r="6383" spans="1:8" x14ac:dyDescent="0.35">
      <c r="A6383" t="s">
        <v>6429</v>
      </c>
      <c r="B6383" t="s">
        <v>51</v>
      </c>
      <c r="C6383" t="s">
        <v>6429</v>
      </c>
      <c r="D6383" t="s">
        <v>51</v>
      </c>
      <c r="E6383" t="s">
        <v>6429</v>
      </c>
      <c r="F6383" t="s">
        <v>51</v>
      </c>
      <c r="G6383" t="s">
        <v>6429</v>
      </c>
      <c r="H6383" t="s">
        <v>51</v>
      </c>
    </row>
    <row r="6384" spans="1:8" x14ac:dyDescent="0.35">
      <c r="A6384" t="s">
        <v>6430</v>
      </c>
      <c r="B6384" t="s">
        <v>51</v>
      </c>
      <c r="C6384" t="s">
        <v>6430</v>
      </c>
      <c r="D6384" t="s">
        <v>51</v>
      </c>
      <c r="E6384" t="s">
        <v>6430</v>
      </c>
      <c r="F6384" t="s">
        <v>51</v>
      </c>
      <c r="G6384" t="s">
        <v>6430</v>
      </c>
      <c r="H6384" t="s">
        <v>51</v>
      </c>
    </row>
    <row r="6385" spans="1:8" x14ac:dyDescent="0.35">
      <c r="A6385" t="s">
        <v>6431</v>
      </c>
      <c r="B6385" t="s">
        <v>51</v>
      </c>
      <c r="C6385" t="s">
        <v>6431</v>
      </c>
      <c r="D6385" t="s">
        <v>51</v>
      </c>
      <c r="E6385" t="s">
        <v>6431</v>
      </c>
      <c r="F6385" t="s">
        <v>51</v>
      </c>
      <c r="G6385" t="s">
        <v>6431</v>
      </c>
      <c r="H6385" t="s">
        <v>51</v>
      </c>
    </row>
    <row r="6386" spans="1:8" x14ac:dyDescent="0.35">
      <c r="A6386" t="s">
        <v>6432</v>
      </c>
      <c r="B6386" t="s">
        <v>51</v>
      </c>
      <c r="C6386" t="s">
        <v>6432</v>
      </c>
      <c r="D6386" t="s">
        <v>51</v>
      </c>
      <c r="E6386" t="s">
        <v>6432</v>
      </c>
      <c r="F6386" t="s">
        <v>51</v>
      </c>
      <c r="G6386" t="s">
        <v>6432</v>
      </c>
      <c r="H6386" t="s">
        <v>51</v>
      </c>
    </row>
    <row r="6387" spans="1:8" x14ac:dyDescent="0.35">
      <c r="A6387" t="s">
        <v>6433</v>
      </c>
      <c r="B6387" t="s">
        <v>47</v>
      </c>
      <c r="C6387" t="s">
        <v>6433</v>
      </c>
      <c r="D6387" t="s">
        <v>47</v>
      </c>
      <c r="E6387" t="s">
        <v>6433</v>
      </c>
      <c r="F6387" t="s">
        <v>47</v>
      </c>
      <c r="G6387" t="s">
        <v>6433</v>
      </c>
      <c r="H6387" t="s">
        <v>47</v>
      </c>
    </row>
    <row r="6388" spans="1:8" x14ac:dyDescent="0.35">
      <c r="A6388" t="s">
        <v>6434</v>
      </c>
      <c r="B6388" t="s">
        <v>51</v>
      </c>
      <c r="C6388" t="s">
        <v>6434</v>
      </c>
      <c r="D6388" t="s">
        <v>51</v>
      </c>
      <c r="E6388" t="s">
        <v>6434</v>
      </c>
      <c r="F6388" t="s">
        <v>51</v>
      </c>
      <c r="G6388" t="s">
        <v>6434</v>
      </c>
      <c r="H6388" t="s">
        <v>51</v>
      </c>
    </row>
    <row r="6389" spans="1:8" x14ac:dyDescent="0.35">
      <c r="A6389" t="s">
        <v>6435</v>
      </c>
      <c r="B6389" t="s">
        <v>51</v>
      </c>
      <c r="C6389" t="s">
        <v>6435</v>
      </c>
      <c r="D6389" t="s">
        <v>51</v>
      </c>
      <c r="E6389" t="s">
        <v>6435</v>
      </c>
      <c r="F6389" t="s">
        <v>51</v>
      </c>
      <c r="G6389" t="s">
        <v>6435</v>
      </c>
      <c r="H6389" t="s">
        <v>51</v>
      </c>
    </row>
    <row r="6390" spans="1:8" x14ac:dyDescent="0.35">
      <c r="A6390" t="s">
        <v>6436</v>
      </c>
      <c r="B6390" t="s">
        <v>44</v>
      </c>
      <c r="C6390" t="s">
        <v>6436</v>
      </c>
      <c r="D6390" t="s">
        <v>44</v>
      </c>
      <c r="E6390" t="s">
        <v>6436</v>
      </c>
      <c r="F6390" t="s">
        <v>44</v>
      </c>
      <c r="G6390" t="s">
        <v>6436</v>
      </c>
      <c r="H6390" t="s">
        <v>44</v>
      </c>
    </row>
    <row r="6391" spans="1:8" x14ac:dyDescent="0.35">
      <c r="A6391" t="s">
        <v>6437</v>
      </c>
      <c r="B6391" t="s">
        <v>51</v>
      </c>
      <c r="C6391" t="s">
        <v>6437</v>
      </c>
      <c r="D6391" t="s">
        <v>51</v>
      </c>
      <c r="E6391" t="s">
        <v>6437</v>
      </c>
      <c r="F6391" t="s">
        <v>51</v>
      </c>
      <c r="G6391" t="s">
        <v>6437</v>
      </c>
      <c r="H6391" t="s">
        <v>51</v>
      </c>
    </row>
    <row r="6392" spans="1:8" x14ac:dyDescent="0.35">
      <c r="A6392" t="s">
        <v>6438</v>
      </c>
      <c r="B6392" t="s">
        <v>44</v>
      </c>
      <c r="C6392" t="s">
        <v>6438</v>
      </c>
      <c r="D6392" t="s">
        <v>44</v>
      </c>
      <c r="E6392" t="s">
        <v>6438</v>
      </c>
      <c r="F6392" t="s">
        <v>44</v>
      </c>
      <c r="G6392" t="s">
        <v>6438</v>
      </c>
      <c r="H6392" t="s">
        <v>44</v>
      </c>
    </row>
    <row r="6393" spans="1:8" x14ac:dyDescent="0.35">
      <c r="A6393" t="s">
        <v>6439</v>
      </c>
      <c r="B6393" t="s">
        <v>47</v>
      </c>
      <c r="C6393" t="s">
        <v>6439</v>
      </c>
      <c r="D6393" t="s">
        <v>47</v>
      </c>
      <c r="E6393" t="s">
        <v>6439</v>
      </c>
      <c r="F6393" t="s">
        <v>47</v>
      </c>
      <c r="G6393" t="s">
        <v>6439</v>
      </c>
      <c r="H6393" t="s">
        <v>47</v>
      </c>
    </row>
    <row r="6394" spans="1:8" x14ac:dyDescent="0.35">
      <c r="A6394" t="s">
        <v>6440</v>
      </c>
      <c r="B6394" t="s">
        <v>51</v>
      </c>
      <c r="C6394" t="s">
        <v>6440</v>
      </c>
      <c r="D6394" t="s">
        <v>51</v>
      </c>
      <c r="E6394" t="s">
        <v>6440</v>
      </c>
      <c r="F6394" t="s">
        <v>51</v>
      </c>
      <c r="G6394" t="s">
        <v>6440</v>
      </c>
      <c r="H6394" t="s">
        <v>51</v>
      </c>
    </row>
    <row r="6395" spans="1:8" x14ac:dyDescent="0.35">
      <c r="A6395" t="s">
        <v>6441</v>
      </c>
      <c r="B6395" t="s">
        <v>51</v>
      </c>
      <c r="C6395" t="s">
        <v>6441</v>
      </c>
      <c r="D6395" t="s">
        <v>51</v>
      </c>
      <c r="E6395" t="s">
        <v>6441</v>
      </c>
      <c r="F6395" t="s">
        <v>51</v>
      </c>
      <c r="G6395" t="s">
        <v>6441</v>
      </c>
      <c r="H6395" t="s">
        <v>51</v>
      </c>
    </row>
    <row r="6396" spans="1:8" x14ac:dyDescent="0.35">
      <c r="A6396" t="s">
        <v>6442</v>
      </c>
      <c r="B6396" t="s">
        <v>44</v>
      </c>
      <c r="C6396" t="s">
        <v>6442</v>
      </c>
      <c r="D6396" t="s">
        <v>44</v>
      </c>
      <c r="E6396" t="s">
        <v>6442</v>
      </c>
      <c r="F6396" t="s">
        <v>44</v>
      </c>
      <c r="G6396" t="s">
        <v>6442</v>
      </c>
      <c r="H6396" t="s">
        <v>44</v>
      </c>
    </row>
    <row r="6397" spans="1:8" x14ac:dyDescent="0.35">
      <c r="A6397" t="s">
        <v>6443</v>
      </c>
      <c r="B6397" t="s">
        <v>51</v>
      </c>
      <c r="C6397" t="s">
        <v>6443</v>
      </c>
      <c r="D6397" t="s">
        <v>51</v>
      </c>
      <c r="E6397" t="s">
        <v>6443</v>
      </c>
      <c r="F6397" t="s">
        <v>51</v>
      </c>
      <c r="G6397" t="s">
        <v>6443</v>
      </c>
      <c r="H6397" t="s">
        <v>51</v>
      </c>
    </row>
    <row r="6398" spans="1:8" x14ac:dyDescent="0.35">
      <c r="A6398" t="s">
        <v>6444</v>
      </c>
      <c r="B6398" t="s">
        <v>51</v>
      </c>
      <c r="C6398" t="s">
        <v>6444</v>
      </c>
      <c r="D6398" t="s">
        <v>51</v>
      </c>
      <c r="E6398" t="s">
        <v>6444</v>
      </c>
      <c r="F6398" t="s">
        <v>51</v>
      </c>
      <c r="G6398" t="s">
        <v>6444</v>
      </c>
      <c r="H6398" t="s">
        <v>51</v>
      </c>
    </row>
    <row r="6399" spans="1:8" x14ac:dyDescent="0.35">
      <c r="A6399" t="s">
        <v>6445</v>
      </c>
      <c r="B6399" t="s">
        <v>44</v>
      </c>
      <c r="C6399" t="s">
        <v>6445</v>
      </c>
      <c r="D6399" t="s">
        <v>44</v>
      </c>
      <c r="E6399" t="s">
        <v>6445</v>
      </c>
      <c r="F6399" t="s">
        <v>44</v>
      </c>
      <c r="G6399" t="s">
        <v>6445</v>
      </c>
      <c r="H6399" t="s">
        <v>44</v>
      </c>
    </row>
    <row r="6400" spans="1:8" x14ac:dyDescent="0.35">
      <c r="A6400" t="s">
        <v>6446</v>
      </c>
      <c r="B6400" t="s">
        <v>53</v>
      </c>
      <c r="C6400" t="s">
        <v>6446</v>
      </c>
      <c r="D6400" t="s">
        <v>53</v>
      </c>
      <c r="E6400" t="s">
        <v>6446</v>
      </c>
      <c r="F6400" t="s">
        <v>53</v>
      </c>
      <c r="G6400" t="s">
        <v>6446</v>
      </c>
      <c r="H6400" t="s">
        <v>53</v>
      </c>
    </row>
    <row r="6401" spans="1:8" x14ac:dyDescent="0.35">
      <c r="A6401" t="s">
        <v>6447</v>
      </c>
      <c r="B6401" t="s">
        <v>51</v>
      </c>
      <c r="C6401" t="s">
        <v>6447</v>
      </c>
      <c r="D6401" t="s">
        <v>51</v>
      </c>
      <c r="E6401" t="s">
        <v>6447</v>
      </c>
      <c r="F6401" t="s">
        <v>51</v>
      </c>
      <c r="G6401" t="s">
        <v>6447</v>
      </c>
      <c r="H6401" t="s">
        <v>51</v>
      </c>
    </row>
    <row r="6402" spans="1:8" x14ac:dyDescent="0.35">
      <c r="A6402" t="s">
        <v>6448</v>
      </c>
      <c r="B6402" t="s">
        <v>44</v>
      </c>
      <c r="C6402" t="s">
        <v>6448</v>
      </c>
      <c r="D6402" t="s">
        <v>44</v>
      </c>
      <c r="E6402" t="s">
        <v>6448</v>
      </c>
      <c r="F6402" t="s">
        <v>44</v>
      </c>
      <c r="G6402" t="s">
        <v>6448</v>
      </c>
      <c r="H6402" t="s">
        <v>44</v>
      </c>
    </row>
    <row r="6403" spans="1:8" x14ac:dyDescent="0.35">
      <c r="A6403" t="s">
        <v>6449</v>
      </c>
      <c r="B6403" t="s">
        <v>44</v>
      </c>
      <c r="C6403" t="s">
        <v>6449</v>
      </c>
      <c r="D6403" t="s">
        <v>44</v>
      </c>
      <c r="E6403" t="s">
        <v>6449</v>
      </c>
      <c r="F6403" t="s">
        <v>44</v>
      </c>
      <c r="G6403" t="s">
        <v>6449</v>
      </c>
      <c r="H6403" t="s">
        <v>44</v>
      </c>
    </row>
    <row r="6404" spans="1:8" x14ac:dyDescent="0.35">
      <c r="A6404" t="s">
        <v>6450</v>
      </c>
      <c r="B6404" t="s">
        <v>51</v>
      </c>
      <c r="C6404" t="s">
        <v>6450</v>
      </c>
      <c r="D6404" t="s">
        <v>51</v>
      </c>
      <c r="E6404" t="s">
        <v>6450</v>
      </c>
      <c r="F6404" t="s">
        <v>51</v>
      </c>
      <c r="G6404" t="s">
        <v>6450</v>
      </c>
      <c r="H6404" t="s">
        <v>51</v>
      </c>
    </row>
    <row r="6405" spans="1:8" x14ac:dyDescent="0.35">
      <c r="A6405" t="s">
        <v>6451</v>
      </c>
      <c r="B6405" t="s">
        <v>51</v>
      </c>
      <c r="C6405" t="s">
        <v>6451</v>
      </c>
      <c r="D6405" t="s">
        <v>51</v>
      </c>
      <c r="E6405" t="s">
        <v>6451</v>
      </c>
      <c r="F6405" t="s">
        <v>51</v>
      </c>
      <c r="G6405" t="s">
        <v>6451</v>
      </c>
      <c r="H6405" t="s">
        <v>51</v>
      </c>
    </row>
    <row r="6406" spans="1:8" x14ac:dyDescent="0.35">
      <c r="A6406" t="s">
        <v>6452</v>
      </c>
      <c r="B6406" t="s">
        <v>44</v>
      </c>
      <c r="C6406" t="s">
        <v>6452</v>
      </c>
      <c r="D6406" t="s">
        <v>44</v>
      </c>
      <c r="E6406" t="s">
        <v>6452</v>
      </c>
      <c r="F6406" t="s">
        <v>44</v>
      </c>
      <c r="G6406" t="s">
        <v>6452</v>
      </c>
      <c r="H6406" t="s">
        <v>44</v>
      </c>
    </row>
    <row r="6407" spans="1:8" x14ac:dyDescent="0.35">
      <c r="A6407" t="s">
        <v>6453</v>
      </c>
      <c r="B6407" t="s">
        <v>51</v>
      </c>
      <c r="C6407" t="s">
        <v>6453</v>
      </c>
      <c r="D6407" t="s">
        <v>51</v>
      </c>
      <c r="E6407" t="s">
        <v>6453</v>
      </c>
      <c r="F6407" t="s">
        <v>51</v>
      </c>
      <c r="G6407" t="s">
        <v>6453</v>
      </c>
      <c r="H6407" t="s">
        <v>51</v>
      </c>
    </row>
    <row r="6408" spans="1:8" x14ac:dyDescent="0.35">
      <c r="A6408" t="s">
        <v>6454</v>
      </c>
      <c r="B6408" t="s">
        <v>44</v>
      </c>
      <c r="C6408" t="s">
        <v>6454</v>
      </c>
      <c r="D6408" t="s">
        <v>44</v>
      </c>
      <c r="E6408" t="s">
        <v>6454</v>
      </c>
      <c r="F6408" t="s">
        <v>44</v>
      </c>
      <c r="G6408" t="s">
        <v>6454</v>
      </c>
      <c r="H6408" t="s">
        <v>44</v>
      </c>
    </row>
    <row r="6409" spans="1:8" x14ac:dyDescent="0.35">
      <c r="A6409" t="s">
        <v>6455</v>
      </c>
      <c r="B6409" t="s">
        <v>51</v>
      </c>
      <c r="C6409" t="s">
        <v>6455</v>
      </c>
      <c r="D6409" t="s">
        <v>51</v>
      </c>
      <c r="E6409" t="s">
        <v>6455</v>
      </c>
      <c r="F6409" t="s">
        <v>51</v>
      </c>
      <c r="G6409" t="s">
        <v>6455</v>
      </c>
      <c r="H6409" t="s">
        <v>51</v>
      </c>
    </row>
    <row r="6410" spans="1:8" x14ac:dyDescent="0.35">
      <c r="A6410" t="s">
        <v>6456</v>
      </c>
      <c r="B6410" t="s">
        <v>44</v>
      </c>
      <c r="C6410" t="s">
        <v>6456</v>
      </c>
      <c r="D6410" t="s">
        <v>44</v>
      </c>
      <c r="E6410" t="s">
        <v>6456</v>
      </c>
      <c r="F6410" t="s">
        <v>44</v>
      </c>
      <c r="G6410" t="s">
        <v>6456</v>
      </c>
      <c r="H6410" t="s">
        <v>44</v>
      </c>
    </row>
    <row r="6411" spans="1:8" x14ac:dyDescent="0.35">
      <c r="A6411" t="s">
        <v>6457</v>
      </c>
      <c r="B6411" t="s">
        <v>51</v>
      </c>
      <c r="C6411" t="s">
        <v>6457</v>
      </c>
      <c r="D6411" t="s">
        <v>51</v>
      </c>
      <c r="E6411" t="s">
        <v>6457</v>
      </c>
      <c r="F6411" t="s">
        <v>51</v>
      </c>
      <c r="G6411" t="s">
        <v>6457</v>
      </c>
      <c r="H6411" t="s">
        <v>51</v>
      </c>
    </row>
    <row r="6412" spans="1:8" x14ac:dyDescent="0.35">
      <c r="A6412" t="s">
        <v>6458</v>
      </c>
      <c r="B6412" t="s">
        <v>44</v>
      </c>
      <c r="C6412" t="s">
        <v>6458</v>
      </c>
      <c r="D6412" t="s">
        <v>44</v>
      </c>
      <c r="E6412" t="s">
        <v>6458</v>
      </c>
      <c r="F6412" t="s">
        <v>44</v>
      </c>
      <c r="G6412" t="s">
        <v>6458</v>
      </c>
      <c r="H6412" t="s">
        <v>44</v>
      </c>
    </row>
    <row r="6413" spans="1:8" x14ac:dyDescent="0.35">
      <c r="A6413" t="s">
        <v>6459</v>
      </c>
      <c r="B6413" t="s">
        <v>47</v>
      </c>
      <c r="C6413" t="s">
        <v>6459</v>
      </c>
      <c r="D6413" t="s">
        <v>47</v>
      </c>
      <c r="E6413" t="s">
        <v>6459</v>
      </c>
      <c r="F6413" t="s">
        <v>47</v>
      </c>
      <c r="G6413" t="s">
        <v>6459</v>
      </c>
      <c r="H6413" t="s">
        <v>47</v>
      </c>
    </row>
    <row r="6414" spans="1:8" x14ac:dyDescent="0.35">
      <c r="A6414" t="s">
        <v>6460</v>
      </c>
      <c r="B6414" t="s">
        <v>51</v>
      </c>
      <c r="C6414" t="s">
        <v>6460</v>
      </c>
      <c r="D6414" t="s">
        <v>51</v>
      </c>
      <c r="E6414" t="s">
        <v>6460</v>
      </c>
      <c r="F6414" t="s">
        <v>51</v>
      </c>
      <c r="G6414" t="s">
        <v>6460</v>
      </c>
      <c r="H6414" t="s">
        <v>51</v>
      </c>
    </row>
    <row r="6415" spans="1:8" x14ac:dyDescent="0.35">
      <c r="A6415" t="s">
        <v>6461</v>
      </c>
      <c r="B6415" t="s">
        <v>51</v>
      </c>
      <c r="C6415" t="s">
        <v>6461</v>
      </c>
      <c r="D6415" t="s">
        <v>51</v>
      </c>
      <c r="E6415" t="s">
        <v>6461</v>
      </c>
      <c r="F6415" t="s">
        <v>51</v>
      </c>
      <c r="G6415" t="s">
        <v>6461</v>
      </c>
      <c r="H6415" t="s">
        <v>51</v>
      </c>
    </row>
    <row r="6416" spans="1:8" x14ac:dyDescent="0.35">
      <c r="A6416" t="s">
        <v>6462</v>
      </c>
      <c r="B6416" t="s">
        <v>44</v>
      </c>
      <c r="C6416" t="s">
        <v>6462</v>
      </c>
      <c r="D6416" t="s">
        <v>44</v>
      </c>
      <c r="E6416" t="s">
        <v>6462</v>
      </c>
      <c r="F6416" t="s">
        <v>44</v>
      </c>
      <c r="G6416" t="s">
        <v>6462</v>
      </c>
      <c r="H6416" t="s">
        <v>44</v>
      </c>
    </row>
    <row r="6417" spans="1:8" x14ac:dyDescent="0.35">
      <c r="A6417" t="s">
        <v>6463</v>
      </c>
      <c r="B6417" t="s">
        <v>44</v>
      </c>
      <c r="C6417" t="s">
        <v>6463</v>
      </c>
      <c r="D6417" t="s">
        <v>44</v>
      </c>
      <c r="E6417" t="s">
        <v>6463</v>
      </c>
      <c r="F6417" t="s">
        <v>44</v>
      </c>
      <c r="G6417" t="s">
        <v>6463</v>
      </c>
      <c r="H6417" t="s">
        <v>44</v>
      </c>
    </row>
    <row r="6418" spans="1:8" x14ac:dyDescent="0.35">
      <c r="A6418" t="s">
        <v>6464</v>
      </c>
      <c r="B6418" t="s">
        <v>51</v>
      </c>
      <c r="C6418" t="s">
        <v>6464</v>
      </c>
      <c r="D6418" t="s">
        <v>51</v>
      </c>
      <c r="E6418" t="s">
        <v>6464</v>
      </c>
      <c r="F6418" t="s">
        <v>51</v>
      </c>
      <c r="G6418" t="s">
        <v>6464</v>
      </c>
      <c r="H6418" t="s">
        <v>51</v>
      </c>
    </row>
    <row r="6419" spans="1:8" x14ac:dyDescent="0.35">
      <c r="A6419" t="s">
        <v>6465</v>
      </c>
      <c r="B6419" t="s">
        <v>44</v>
      </c>
      <c r="C6419" t="s">
        <v>6465</v>
      </c>
      <c r="D6419" t="s">
        <v>44</v>
      </c>
      <c r="E6419" t="s">
        <v>6465</v>
      </c>
      <c r="F6419" t="s">
        <v>44</v>
      </c>
      <c r="G6419" t="s">
        <v>6465</v>
      </c>
      <c r="H6419" t="s">
        <v>44</v>
      </c>
    </row>
    <row r="6420" spans="1:8" x14ac:dyDescent="0.35">
      <c r="A6420" t="s">
        <v>6466</v>
      </c>
      <c r="B6420" t="s">
        <v>51</v>
      </c>
      <c r="C6420" t="s">
        <v>6466</v>
      </c>
      <c r="D6420" t="s">
        <v>51</v>
      </c>
      <c r="E6420" t="s">
        <v>6466</v>
      </c>
      <c r="F6420" t="s">
        <v>51</v>
      </c>
      <c r="G6420" t="s">
        <v>6466</v>
      </c>
      <c r="H6420" t="s">
        <v>51</v>
      </c>
    </row>
    <row r="6421" spans="1:8" x14ac:dyDescent="0.35">
      <c r="A6421" t="s">
        <v>6467</v>
      </c>
      <c r="B6421" t="s">
        <v>44</v>
      </c>
      <c r="C6421" t="s">
        <v>6467</v>
      </c>
      <c r="D6421" t="s">
        <v>44</v>
      </c>
      <c r="E6421" t="s">
        <v>6467</v>
      </c>
      <c r="F6421" t="s">
        <v>44</v>
      </c>
      <c r="G6421" t="s">
        <v>6467</v>
      </c>
      <c r="H6421" t="s">
        <v>44</v>
      </c>
    </row>
    <row r="6422" spans="1:8" x14ac:dyDescent="0.35">
      <c r="A6422" t="s">
        <v>6468</v>
      </c>
      <c r="B6422" t="s">
        <v>47</v>
      </c>
      <c r="C6422" t="s">
        <v>6468</v>
      </c>
      <c r="D6422" t="s">
        <v>47</v>
      </c>
      <c r="E6422" t="s">
        <v>6468</v>
      </c>
      <c r="F6422" t="s">
        <v>47</v>
      </c>
      <c r="G6422" t="s">
        <v>6468</v>
      </c>
      <c r="H6422" t="s">
        <v>47</v>
      </c>
    </row>
    <row r="6423" spans="1:8" x14ac:dyDescent="0.35">
      <c r="A6423" t="s">
        <v>6469</v>
      </c>
      <c r="B6423" t="s">
        <v>51</v>
      </c>
      <c r="C6423" t="s">
        <v>6469</v>
      </c>
      <c r="D6423" t="s">
        <v>51</v>
      </c>
      <c r="E6423" t="s">
        <v>6469</v>
      </c>
      <c r="F6423" t="s">
        <v>51</v>
      </c>
      <c r="G6423" t="s">
        <v>6469</v>
      </c>
      <c r="H6423" t="s">
        <v>51</v>
      </c>
    </row>
    <row r="6424" spans="1:8" x14ac:dyDescent="0.35">
      <c r="A6424" t="s">
        <v>6470</v>
      </c>
      <c r="B6424" t="s">
        <v>57</v>
      </c>
      <c r="C6424" t="s">
        <v>6470</v>
      </c>
      <c r="D6424" t="s">
        <v>57</v>
      </c>
      <c r="E6424" t="s">
        <v>6470</v>
      </c>
      <c r="F6424" t="s">
        <v>57</v>
      </c>
      <c r="G6424" t="s">
        <v>6470</v>
      </c>
      <c r="H6424" t="s">
        <v>57</v>
      </c>
    </row>
    <row r="6425" spans="1:8" x14ac:dyDescent="0.35">
      <c r="A6425" t="s">
        <v>6471</v>
      </c>
      <c r="B6425" t="s">
        <v>51</v>
      </c>
      <c r="C6425" t="s">
        <v>6471</v>
      </c>
      <c r="D6425" t="s">
        <v>51</v>
      </c>
      <c r="E6425" t="s">
        <v>6471</v>
      </c>
      <c r="F6425" t="s">
        <v>51</v>
      </c>
      <c r="G6425" t="s">
        <v>6471</v>
      </c>
      <c r="H6425" t="s">
        <v>51</v>
      </c>
    </row>
    <row r="6426" spans="1:8" x14ac:dyDescent="0.35">
      <c r="A6426" t="s">
        <v>6472</v>
      </c>
      <c r="B6426" t="s">
        <v>51</v>
      </c>
      <c r="C6426" t="s">
        <v>6472</v>
      </c>
      <c r="D6426" t="s">
        <v>51</v>
      </c>
      <c r="E6426" t="s">
        <v>6472</v>
      </c>
      <c r="F6426" t="s">
        <v>51</v>
      </c>
      <c r="G6426" t="s">
        <v>6472</v>
      </c>
      <c r="H6426" t="s">
        <v>51</v>
      </c>
    </row>
    <row r="6427" spans="1:8" x14ac:dyDescent="0.35">
      <c r="A6427" t="s">
        <v>6473</v>
      </c>
      <c r="B6427" t="s">
        <v>47</v>
      </c>
      <c r="C6427" t="s">
        <v>6473</v>
      </c>
      <c r="D6427" t="s">
        <v>47</v>
      </c>
      <c r="E6427" t="s">
        <v>6473</v>
      </c>
      <c r="F6427" t="s">
        <v>47</v>
      </c>
      <c r="G6427" t="s">
        <v>6473</v>
      </c>
      <c r="H6427" t="s">
        <v>47</v>
      </c>
    </row>
    <row r="6428" spans="1:8" x14ac:dyDescent="0.35">
      <c r="A6428" t="s">
        <v>6474</v>
      </c>
      <c r="B6428" t="s">
        <v>44</v>
      </c>
      <c r="C6428" t="s">
        <v>6474</v>
      </c>
      <c r="D6428" t="s">
        <v>44</v>
      </c>
      <c r="E6428" t="s">
        <v>6474</v>
      </c>
      <c r="F6428" t="s">
        <v>44</v>
      </c>
      <c r="G6428" t="s">
        <v>6474</v>
      </c>
      <c r="H6428" t="s">
        <v>44</v>
      </c>
    </row>
    <row r="6429" spans="1:8" x14ac:dyDescent="0.35">
      <c r="A6429" t="s">
        <v>6475</v>
      </c>
      <c r="B6429" t="s">
        <v>51</v>
      </c>
      <c r="C6429" t="s">
        <v>6475</v>
      </c>
      <c r="D6429" t="s">
        <v>51</v>
      </c>
      <c r="E6429" t="s">
        <v>6475</v>
      </c>
      <c r="F6429" t="s">
        <v>51</v>
      </c>
      <c r="G6429" t="s">
        <v>6475</v>
      </c>
      <c r="H6429" t="s">
        <v>51</v>
      </c>
    </row>
    <row r="6430" spans="1:8" x14ac:dyDescent="0.35">
      <c r="A6430" t="s">
        <v>6476</v>
      </c>
      <c r="B6430" t="s">
        <v>44</v>
      </c>
      <c r="C6430" t="s">
        <v>6476</v>
      </c>
      <c r="D6430" t="s">
        <v>44</v>
      </c>
      <c r="E6430" t="s">
        <v>6476</v>
      </c>
      <c r="F6430" t="s">
        <v>44</v>
      </c>
      <c r="G6430" t="s">
        <v>6476</v>
      </c>
      <c r="H6430" t="s">
        <v>44</v>
      </c>
    </row>
    <row r="6431" spans="1:8" x14ac:dyDescent="0.35">
      <c r="A6431" t="s">
        <v>6477</v>
      </c>
      <c r="B6431" t="s">
        <v>51</v>
      </c>
      <c r="C6431" t="s">
        <v>6477</v>
      </c>
      <c r="D6431" t="s">
        <v>51</v>
      </c>
      <c r="E6431" t="s">
        <v>6477</v>
      </c>
      <c r="F6431" t="s">
        <v>51</v>
      </c>
      <c r="G6431" t="s">
        <v>6477</v>
      </c>
      <c r="H6431" t="s">
        <v>51</v>
      </c>
    </row>
    <row r="6432" spans="1:8" x14ac:dyDescent="0.35">
      <c r="A6432" t="s">
        <v>6478</v>
      </c>
      <c r="B6432" t="s">
        <v>51</v>
      </c>
      <c r="C6432" t="s">
        <v>6478</v>
      </c>
      <c r="D6432" t="s">
        <v>51</v>
      </c>
      <c r="E6432" t="s">
        <v>6478</v>
      </c>
      <c r="F6432" t="s">
        <v>51</v>
      </c>
      <c r="G6432" t="s">
        <v>6478</v>
      </c>
      <c r="H6432" t="s">
        <v>51</v>
      </c>
    </row>
    <row r="6433" spans="1:8" x14ac:dyDescent="0.35">
      <c r="A6433" t="s">
        <v>6479</v>
      </c>
      <c r="B6433" t="s">
        <v>44</v>
      </c>
      <c r="C6433" t="s">
        <v>6479</v>
      </c>
      <c r="D6433" t="s">
        <v>44</v>
      </c>
      <c r="E6433" t="s">
        <v>6479</v>
      </c>
      <c r="F6433" t="s">
        <v>44</v>
      </c>
      <c r="G6433" t="s">
        <v>6479</v>
      </c>
      <c r="H6433" t="s">
        <v>44</v>
      </c>
    </row>
    <row r="6434" spans="1:8" x14ac:dyDescent="0.35">
      <c r="A6434" t="s">
        <v>6480</v>
      </c>
      <c r="B6434" t="s">
        <v>51</v>
      </c>
      <c r="C6434" t="s">
        <v>6480</v>
      </c>
      <c r="D6434" t="s">
        <v>51</v>
      </c>
      <c r="E6434" t="s">
        <v>6480</v>
      </c>
      <c r="F6434" t="s">
        <v>51</v>
      </c>
      <c r="G6434" t="s">
        <v>6480</v>
      </c>
      <c r="H6434" t="s">
        <v>51</v>
      </c>
    </row>
    <row r="6435" spans="1:8" x14ac:dyDescent="0.35">
      <c r="A6435" t="s">
        <v>6481</v>
      </c>
      <c r="B6435" t="s">
        <v>51</v>
      </c>
      <c r="C6435" t="s">
        <v>6481</v>
      </c>
      <c r="D6435" t="s">
        <v>51</v>
      </c>
      <c r="E6435" t="s">
        <v>6481</v>
      </c>
      <c r="F6435" t="s">
        <v>51</v>
      </c>
      <c r="G6435" t="s">
        <v>6481</v>
      </c>
      <c r="H6435" t="s">
        <v>51</v>
      </c>
    </row>
    <row r="6436" spans="1:8" x14ac:dyDescent="0.35">
      <c r="A6436" t="s">
        <v>6482</v>
      </c>
      <c r="B6436" t="s">
        <v>51</v>
      </c>
      <c r="C6436" t="s">
        <v>6482</v>
      </c>
      <c r="D6436" t="s">
        <v>51</v>
      </c>
      <c r="E6436" t="s">
        <v>6482</v>
      </c>
      <c r="F6436" t="s">
        <v>51</v>
      </c>
      <c r="G6436" t="s">
        <v>6482</v>
      </c>
      <c r="H6436" t="s">
        <v>51</v>
      </c>
    </row>
    <row r="6437" spans="1:8" x14ac:dyDescent="0.35">
      <c r="A6437" t="s">
        <v>6483</v>
      </c>
      <c r="B6437" t="s">
        <v>51</v>
      </c>
      <c r="C6437" t="s">
        <v>6483</v>
      </c>
      <c r="D6437" t="s">
        <v>51</v>
      </c>
      <c r="E6437" t="s">
        <v>6483</v>
      </c>
      <c r="F6437" t="s">
        <v>51</v>
      </c>
      <c r="G6437" t="s">
        <v>6483</v>
      </c>
      <c r="H6437" t="s">
        <v>51</v>
      </c>
    </row>
    <row r="6438" spans="1:8" x14ac:dyDescent="0.35">
      <c r="A6438" t="s">
        <v>6484</v>
      </c>
      <c r="B6438" t="s">
        <v>51</v>
      </c>
      <c r="C6438" t="s">
        <v>6484</v>
      </c>
      <c r="D6438" t="s">
        <v>51</v>
      </c>
      <c r="E6438" t="s">
        <v>6484</v>
      </c>
      <c r="F6438" t="s">
        <v>51</v>
      </c>
      <c r="G6438" t="s">
        <v>6484</v>
      </c>
      <c r="H6438" t="s">
        <v>51</v>
      </c>
    </row>
    <row r="6439" spans="1:8" x14ac:dyDescent="0.35">
      <c r="A6439" t="s">
        <v>6485</v>
      </c>
      <c r="B6439" t="s">
        <v>51</v>
      </c>
      <c r="C6439" t="s">
        <v>6485</v>
      </c>
      <c r="D6439" t="s">
        <v>51</v>
      </c>
      <c r="E6439" t="s">
        <v>6485</v>
      </c>
      <c r="F6439" t="s">
        <v>51</v>
      </c>
      <c r="G6439" t="s">
        <v>6485</v>
      </c>
      <c r="H6439" t="s">
        <v>51</v>
      </c>
    </row>
    <row r="6440" spans="1:8" x14ac:dyDescent="0.35">
      <c r="A6440" t="s">
        <v>6486</v>
      </c>
      <c r="B6440" t="s">
        <v>51</v>
      </c>
      <c r="C6440" t="s">
        <v>6486</v>
      </c>
      <c r="D6440" t="s">
        <v>51</v>
      </c>
      <c r="E6440" t="s">
        <v>6486</v>
      </c>
      <c r="F6440" t="s">
        <v>51</v>
      </c>
      <c r="G6440" t="s">
        <v>6486</v>
      </c>
      <c r="H6440" t="s">
        <v>51</v>
      </c>
    </row>
    <row r="6441" spans="1:8" x14ac:dyDescent="0.35">
      <c r="A6441" t="s">
        <v>6487</v>
      </c>
      <c r="B6441" t="s">
        <v>51</v>
      </c>
      <c r="C6441" t="s">
        <v>6487</v>
      </c>
      <c r="D6441" t="s">
        <v>51</v>
      </c>
      <c r="E6441" t="s">
        <v>6487</v>
      </c>
      <c r="F6441" t="s">
        <v>51</v>
      </c>
      <c r="G6441" t="s">
        <v>6487</v>
      </c>
      <c r="H6441" t="s">
        <v>51</v>
      </c>
    </row>
    <row r="6442" spans="1:8" x14ac:dyDescent="0.35">
      <c r="A6442" t="s">
        <v>6488</v>
      </c>
      <c r="B6442" t="s">
        <v>51</v>
      </c>
      <c r="C6442" t="s">
        <v>6488</v>
      </c>
      <c r="D6442" t="s">
        <v>51</v>
      </c>
      <c r="E6442" t="s">
        <v>6488</v>
      </c>
      <c r="F6442" t="s">
        <v>51</v>
      </c>
      <c r="G6442" t="s">
        <v>6488</v>
      </c>
      <c r="H6442" t="s">
        <v>51</v>
      </c>
    </row>
    <row r="6443" spans="1:8" x14ac:dyDescent="0.35">
      <c r="A6443" t="s">
        <v>6489</v>
      </c>
      <c r="B6443" t="s">
        <v>51</v>
      </c>
      <c r="C6443" t="s">
        <v>6489</v>
      </c>
      <c r="D6443" t="s">
        <v>51</v>
      </c>
      <c r="E6443" t="s">
        <v>6489</v>
      </c>
      <c r="F6443" t="s">
        <v>51</v>
      </c>
      <c r="G6443" t="s">
        <v>6489</v>
      </c>
      <c r="H6443" t="s">
        <v>51</v>
      </c>
    </row>
    <row r="6444" spans="1:8" x14ac:dyDescent="0.35">
      <c r="A6444" t="s">
        <v>6490</v>
      </c>
      <c r="B6444" t="s">
        <v>47</v>
      </c>
      <c r="C6444" t="s">
        <v>6490</v>
      </c>
      <c r="D6444" t="s">
        <v>47</v>
      </c>
      <c r="E6444" t="s">
        <v>6490</v>
      </c>
      <c r="F6444" t="s">
        <v>47</v>
      </c>
      <c r="G6444" t="s">
        <v>6490</v>
      </c>
      <c r="H6444" t="s">
        <v>47</v>
      </c>
    </row>
    <row r="6445" spans="1:8" x14ac:dyDescent="0.35">
      <c r="A6445" t="s">
        <v>6491</v>
      </c>
      <c r="B6445" t="s">
        <v>51</v>
      </c>
      <c r="C6445" t="s">
        <v>6491</v>
      </c>
      <c r="D6445" t="s">
        <v>51</v>
      </c>
      <c r="E6445" t="s">
        <v>6491</v>
      </c>
      <c r="F6445" t="s">
        <v>51</v>
      </c>
      <c r="G6445" t="s">
        <v>6491</v>
      </c>
      <c r="H6445" t="s">
        <v>51</v>
      </c>
    </row>
    <row r="6446" spans="1:8" x14ac:dyDescent="0.35">
      <c r="A6446" t="s">
        <v>6492</v>
      </c>
      <c r="B6446" t="s">
        <v>44</v>
      </c>
      <c r="C6446" t="s">
        <v>6492</v>
      </c>
      <c r="D6446" t="s">
        <v>44</v>
      </c>
      <c r="E6446" t="s">
        <v>6492</v>
      </c>
      <c r="F6446" t="s">
        <v>44</v>
      </c>
      <c r="G6446" t="s">
        <v>6492</v>
      </c>
      <c r="H6446" t="s">
        <v>44</v>
      </c>
    </row>
    <row r="6447" spans="1:8" x14ac:dyDescent="0.35">
      <c r="A6447" t="s">
        <v>6493</v>
      </c>
      <c r="B6447" t="s">
        <v>51</v>
      </c>
      <c r="C6447" t="s">
        <v>6493</v>
      </c>
      <c r="D6447" t="s">
        <v>51</v>
      </c>
      <c r="E6447" t="s">
        <v>6493</v>
      </c>
      <c r="F6447" t="s">
        <v>51</v>
      </c>
      <c r="G6447" t="s">
        <v>6493</v>
      </c>
      <c r="H6447" t="s">
        <v>51</v>
      </c>
    </row>
    <row r="6448" spans="1:8" x14ac:dyDescent="0.35">
      <c r="A6448" t="s">
        <v>6494</v>
      </c>
      <c r="B6448" t="s">
        <v>51</v>
      </c>
      <c r="C6448" t="s">
        <v>6494</v>
      </c>
      <c r="D6448" t="s">
        <v>51</v>
      </c>
      <c r="E6448" t="s">
        <v>6494</v>
      </c>
      <c r="F6448" t="s">
        <v>51</v>
      </c>
      <c r="G6448" t="s">
        <v>6494</v>
      </c>
      <c r="H6448" t="s">
        <v>51</v>
      </c>
    </row>
    <row r="6449" spans="1:8" x14ac:dyDescent="0.35">
      <c r="A6449" t="s">
        <v>6495</v>
      </c>
      <c r="B6449" t="s">
        <v>51</v>
      </c>
      <c r="C6449" t="s">
        <v>6495</v>
      </c>
      <c r="D6449" t="s">
        <v>51</v>
      </c>
      <c r="E6449" t="s">
        <v>6495</v>
      </c>
      <c r="F6449" t="s">
        <v>51</v>
      </c>
      <c r="G6449" t="s">
        <v>6495</v>
      </c>
      <c r="H6449" t="s">
        <v>51</v>
      </c>
    </row>
    <row r="6450" spans="1:8" x14ac:dyDescent="0.35">
      <c r="A6450" t="s">
        <v>6496</v>
      </c>
      <c r="B6450" t="s">
        <v>44</v>
      </c>
      <c r="C6450" t="s">
        <v>6496</v>
      </c>
      <c r="D6450" t="s">
        <v>44</v>
      </c>
      <c r="E6450" t="s">
        <v>6496</v>
      </c>
      <c r="F6450" t="s">
        <v>44</v>
      </c>
      <c r="G6450" t="s">
        <v>6496</v>
      </c>
      <c r="H6450" t="s">
        <v>44</v>
      </c>
    </row>
    <row r="6451" spans="1:8" x14ac:dyDescent="0.35">
      <c r="A6451" t="s">
        <v>6497</v>
      </c>
      <c r="B6451" t="s">
        <v>44</v>
      </c>
      <c r="C6451" t="s">
        <v>6497</v>
      </c>
      <c r="D6451" t="s">
        <v>44</v>
      </c>
      <c r="E6451" t="s">
        <v>6497</v>
      </c>
      <c r="F6451" t="s">
        <v>44</v>
      </c>
      <c r="G6451" t="s">
        <v>6497</v>
      </c>
      <c r="H6451" t="s">
        <v>44</v>
      </c>
    </row>
    <row r="6452" spans="1:8" x14ac:dyDescent="0.35">
      <c r="A6452" t="s">
        <v>6498</v>
      </c>
      <c r="B6452" t="s">
        <v>51</v>
      </c>
      <c r="C6452" t="s">
        <v>6498</v>
      </c>
      <c r="D6452" t="s">
        <v>51</v>
      </c>
      <c r="E6452" t="s">
        <v>6498</v>
      </c>
      <c r="F6452" t="s">
        <v>51</v>
      </c>
      <c r="G6452" t="s">
        <v>6498</v>
      </c>
      <c r="H6452" t="s">
        <v>51</v>
      </c>
    </row>
    <row r="6453" spans="1:8" x14ac:dyDescent="0.35">
      <c r="A6453" t="s">
        <v>6499</v>
      </c>
      <c r="B6453" t="s">
        <v>51</v>
      </c>
      <c r="C6453" t="s">
        <v>6499</v>
      </c>
      <c r="D6453" t="s">
        <v>51</v>
      </c>
      <c r="E6453" t="s">
        <v>6499</v>
      </c>
      <c r="F6453" t="s">
        <v>51</v>
      </c>
      <c r="G6453" t="s">
        <v>6499</v>
      </c>
      <c r="H6453" t="s">
        <v>51</v>
      </c>
    </row>
    <row r="6454" spans="1:8" x14ac:dyDescent="0.35">
      <c r="A6454" t="s">
        <v>6500</v>
      </c>
      <c r="B6454" t="s">
        <v>51</v>
      </c>
      <c r="C6454" t="s">
        <v>6500</v>
      </c>
      <c r="D6454" t="s">
        <v>51</v>
      </c>
      <c r="E6454" t="s">
        <v>6500</v>
      </c>
      <c r="F6454" t="s">
        <v>51</v>
      </c>
      <c r="G6454" t="s">
        <v>6500</v>
      </c>
      <c r="H6454" t="s">
        <v>51</v>
      </c>
    </row>
    <row r="6455" spans="1:8" x14ac:dyDescent="0.35">
      <c r="A6455" t="s">
        <v>6501</v>
      </c>
      <c r="B6455" t="s">
        <v>51</v>
      </c>
      <c r="C6455" t="s">
        <v>6501</v>
      </c>
      <c r="D6455" t="s">
        <v>51</v>
      </c>
      <c r="E6455" t="s">
        <v>6501</v>
      </c>
      <c r="F6455" t="s">
        <v>51</v>
      </c>
      <c r="G6455" t="s">
        <v>6501</v>
      </c>
      <c r="H6455" t="s">
        <v>51</v>
      </c>
    </row>
    <row r="6456" spans="1:8" x14ac:dyDescent="0.35">
      <c r="A6456" t="s">
        <v>6502</v>
      </c>
      <c r="B6456" t="s">
        <v>51</v>
      </c>
      <c r="C6456" t="s">
        <v>6502</v>
      </c>
      <c r="D6456" t="s">
        <v>51</v>
      </c>
      <c r="E6456" t="s">
        <v>6502</v>
      </c>
      <c r="F6456" t="s">
        <v>51</v>
      </c>
      <c r="G6456" t="s">
        <v>6502</v>
      </c>
      <c r="H6456" t="s">
        <v>51</v>
      </c>
    </row>
    <row r="6457" spans="1:8" x14ac:dyDescent="0.35">
      <c r="A6457" t="s">
        <v>6503</v>
      </c>
      <c r="B6457" t="s">
        <v>44</v>
      </c>
      <c r="C6457" t="s">
        <v>6503</v>
      </c>
      <c r="D6457" t="s">
        <v>44</v>
      </c>
      <c r="E6457" t="s">
        <v>6503</v>
      </c>
      <c r="F6457" t="s">
        <v>44</v>
      </c>
      <c r="G6457" t="s">
        <v>6503</v>
      </c>
      <c r="H6457" t="s">
        <v>44</v>
      </c>
    </row>
    <row r="6458" spans="1:8" x14ac:dyDescent="0.35">
      <c r="A6458" t="s">
        <v>6504</v>
      </c>
      <c r="B6458" t="s">
        <v>51</v>
      </c>
      <c r="C6458" t="s">
        <v>6504</v>
      </c>
      <c r="D6458" t="s">
        <v>51</v>
      </c>
      <c r="E6458" t="s">
        <v>6504</v>
      </c>
      <c r="F6458" t="s">
        <v>51</v>
      </c>
      <c r="G6458" t="s">
        <v>6504</v>
      </c>
      <c r="H6458" t="s">
        <v>51</v>
      </c>
    </row>
    <row r="6459" spans="1:8" x14ac:dyDescent="0.35">
      <c r="A6459" t="s">
        <v>6505</v>
      </c>
      <c r="B6459" t="s">
        <v>51</v>
      </c>
      <c r="C6459" t="s">
        <v>6505</v>
      </c>
      <c r="D6459" t="s">
        <v>51</v>
      </c>
      <c r="E6459" t="s">
        <v>6505</v>
      </c>
      <c r="F6459" t="s">
        <v>51</v>
      </c>
      <c r="G6459" t="s">
        <v>6505</v>
      </c>
      <c r="H6459" t="s">
        <v>51</v>
      </c>
    </row>
    <row r="6460" spans="1:8" x14ac:dyDescent="0.35">
      <c r="A6460" t="s">
        <v>6506</v>
      </c>
      <c r="B6460" t="s">
        <v>51</v>
      </c>
      <c r="C6460" t="s">
        <v>6506</v>
      </c>
      <c r="D6460" t="s">
        <v>51</v>
      </c>
      <c r="E6460" t="s">
        <v>6506</v>
      </c>
      <c r="F6460" t="s">
        <v>51</v>
      </c>
      <c r="G6460" t="s">
        <v>6506</v>
      </c>
      <c r="H6460" t="s">
        <v>51</v>
      </c>
    </row>
    <row r="6461" spans="1:8" x14ac:dyDescent="0.35">
      <c r="A6461" t="s">
        <v>6507</v>
      </c>
      <c r="B6461" t="s">
        <v>51</v>
      </c>
      <c r="C6461" t="s">
        <v>6507</v>
      </c>
      <c r="D6461" t="s">
        <v>51</v>
      </c>
      <c r="E6461" t="s">
        <v>6507</v>
      </c>
      <c r="F6461" t="s">
        <v>51</v>
      </c>
      <c r="G6461" t="s">
        <v>6507</v>
      </c>
      <c r="H6461" t="s">
        <v>51</v>
      </c>
    </row>
    <row r="6462" spans="1:8" x14ac:dyDescent="0.35">
      <c r="A6462" t="s">
        <v>6508</v>
      </c>
      <c r="B6462" t="s">
        <v>51</v>
      </c>
      <c r="C6462" t="s">
        <v>6508</v>
      </c>
      <c r="D6462" t="s">
        <v>51</v>
      </c>
      <c r="E6462" t="s">
        <v>6508</v>
      </c>
      <c r="F6462" t="s">
        <v>51</v>
      </c>
      <c r="G6462" t="s">
        <v>6508</v>
      </c>
      <c r="H6462" t="s">
        <v>51</v>
      </c>
    </row>
    <row r="6463" spans="1:8" x14ac:dyDescent="0.35">
      <c r="A6463" t="s">
        <v>6509</v>
      </c>
      <c r="B6463" t="s">
        <v>44</v>
      </c>
      <c r="C6463" t="s">
        <v>6509</v>
      </c>
      <c r="D6463" t="s">
        <v>44</v>
      </c>
      <c r="E6463" t="s">
        <v>6509</v>
      </c>
      <c r="F6463" t="s">
        <v>44</v>
      </c>
      <c r="G6463" t="s">
        <v>6509</v>
      </c>
      <c r="H6463" t="s">
        <v>44</v>
      </c>
    </row>
    <row r="6464" spans="1:8" x14ac:dyDescent="0.35">
      <c r="A6464" t="s">
        <v>6510</v>
      </c>
      <c r="B6464" t="s">
        <v>51</v>
      </c>
      <c r="C6464" t="s">
        <v>6510</v>
      </c>
      <c r="D6464" t="s">
        <v>51</v>
      </c>
      <c r="E6464" t="s">
        <v>6510</v>
      </c>
      <c r="F6464" t="s">
        <v>51</v>
      </c>
      <c r="G6464" t="s">
        <v>6510</v>
      </c>
      <c r="H6464" t="s">
        <v>51</v>
      </c>
    </row>
    <row r="6465" spans="1:8" x14ac:dyDescent="0.35">
      <c r="A6465" t="s">
        <v>6511</v>
      </c>
      <c r="B6465" t="s">
        <v>44</v>
      </c>
      <c r="C6465" t="s">
        <v>6511</v>
      </c>
      <c r="D6465" t="s">
        <v>44</v>
      </c>
      <c r="E6465" t="s">
        <v>6511</v>
      </c>
      <c r="F6465" t="s">
        <v>44</v>
      </c>
      <c r="G6465" t="s">
        <v>6511</v>
      </c>
      <c r="H6465" t="s">
        <v>44</v>
      </c>
    </row>
    <row r="6466" spans="1:8" x14ac:dyDescent="0.35">
      <c r="A6466" t="s">
        <v>6512</v>
      </c>
      <c r="B6466" t="s">
        <v>51</v>
      </c>
      <c r="C6466" t="s">
        <v>6512</v>
      </c>
      <c r="D6466" t="s">
        <v>51</v>
      </c>
      <c r="E6466" t="s">
        <v>6512</v>
      </c>
      <c r="F6466" t="s">
        <v>51</v>
      </c>
      <c r="G6466" t="s">
        <v>6512</v>
      </c>
      <c r="H6466" t="s">
        <v>51</v>
      </c>
    </row>
    <row r="6467" spans="1:8" x14ac:dyDescent="0.35">
      <c r="A6467" t="s">
        <v>6513</v>
      </c>
      <c r="B6467" t="s">
        <v>51</v>
      </c>
      <c r="C6467" t="s">
        <v>6513</v>
      </c>
      <c r="D6467" t="s">
        <v>51</v>
      </c>
      <c r="E6467" t="s">
        <v>6513</v>
      </c>
      <c r="F6467" t="s">
        <v>51</v>
      </c>
      <c r="G6467" t="s">
        <v>6513</v>
      </c>
      <c r="H6467" t="s">
        <v>51</v>
      </c>
    </row>
    <row r="6468" spans="1:8" x14ac:dyDescent="0.35">
      <c r="A6468" t="s">
        <v>6514</v>
      </c>
      <c r="B6468" t="s">
        <v>51</v>
      </c>
      <c r="C6468" t="s">
        <v>6514</v>
      </c>
      <c r="D6468" t="s">
        <v>51</v>
      </c>
      <c r="E6468" t="s">
        <v>6514</v>
      </c>
      <c r="F6468" t="s">
        <v>51</v>
      </c>
      <c r="G6468" t="s">
        <v>6514</v>
      </c>
      <c r="H6468" t="s">
        <v>51</v>
      </c>
    </row>
    <row r="6469" spans="1:8" x14ac:dyDescent="0.35">
      <c r="A6469" t="s">
        <v>6515</v>
      </c>
      <c r="B6469" t="s">
        <v>44</v>
      </c>
      <c r="C6469" t="s">
        <v>6515</v>
      </c>
      <c r="D6469" t="s">
        <v>44</v>
      </c>
      <c r="E6469" t="s">
        <v>6515</v>
      </c>
      <c r="F6469" t="s">
        <v>44</v>
      </c>
      <c r="G6469" t="s">
        <v>6515</v>
      </c>
      <c r="H6469" t="s">
        <v>44</v>
      </c>
    </row>
    <row r="6470" spans="1:8" x14ac:dyDescent="0.35">
      <c r="A6470" t="s">
        <v>6516</v>
      </c>
      <c r="B6470" t="s">
        <v>51</v>
      </c>
      <c r="C6470" t="s">
        <v>6516</v>
      </c>
      <c r="D6470" t="s">
        <v>51</v>
      </c>
      <c r="E6470" t="s">
        <v>6516</v>
      </c>
      <c r="F6470" t="s">
        <v>51</v>
      </c>
      <c r="G6470" t="s">
        <v>6516</v>
      </c>
      <c r="H6470" t="s">
        <v>51</v>
      </c>
    </row>
    <row r="6471" spans="1:8" x14ac:dyDescent="0.35">
      <c r="A6471" t="s">
        <v>6517</v>
      </c>
      <c r="B6471" t="s">
        <v>51</v>
      </c>
      <c r="C6471" t="s">
        <v>6517</v>
      </c>
      <c r="D6471" t="s">
        <v>51</v>
      </c>
      <c r="E6471" t="s">
        <v>6517</v>
      </c>
      <c r="F6471" t="s">
        <v>51</v>
      </c>
      <c r="G6471" t="s">
        <v>6517</v>
      </c>
      <c r="H6471" t="s">
        <v>51</v>
      </c>
    </row>
    <row r="6472" spans="1:8" x14ac:dyDescent="0.35">
      <c r="A6472" t="s">
        <v>6518</v>
      </c>
      <c r="B6472" t="s">
        <v>44</v>
      </c>
      <c r="C6472" t="s">
        <v>6518</v>
      </c>
      <c r="D6472" t="s">
        <v>44</v>
      </c>
      <c r="E6472" t="s">
        <v>6518</v>
      </c>
      <c r="F6472" t="s">
        <v>44</v>
      </c>
      <c r="G6472" t="s">
        <v>6518</v>
      </c>
      <c r="H6472" t="s">
        <v>44</v>
      </c>
    </row>
    <row r="6473" spans="1:8" x14ac:dyDescent="0.35">
      <c r="A6473" t="s">
        <v>6519</v>
      </c>
      <c r="B6473" t="s">
        <v>51</v>
      </c>
      <c r="C6473" t="s">
        <v>6519</v>
      </c>
      <c r="D6473" t="s">
        <v>51</v>
      </c>
      <c r="E6473" t="s">
        <v>6519</v>
      </c>
      <c r="F6473" t="s">
        <v>51</v>
      </c>
      <c r="G6473" t="s">
        <v>6519</v>
      </c>
      <c r="H6473" t="s">
        <v>51</v>
      </c>
    </row>
    <row r="6474" spans="1:8" x14ac:dyDescent="0.35">
      <c r="A6474" t="s">
        <v>6520</v>
      </c>
      <c r="B6474" t="s">
        <v>51</v>
      </c>
      <c r="C6474" t="s">
        <v>6520</v>
      </c>
      <c r="D6474" t="s">
        <v>51</v>
      </c>
      <c r="E6474" t="s">
        <v>6520</v>
      </c>
      <c r="F6474" t="s">
        <v>51</v>
      </c>
      <c r="G6474" t="s">
        <v>6520</v>
      </c>
      <c r="H6474" t="s">
        <v>51</v>
      </c>
    </row>
    <row r="6475" spans="1:8" x14ac:dyDescent="0.35">
      <c r="A6475" t="s">
        <v>6521</v>
      </c>
      <c r="B6475" t="s">
        <v>51</v>
      </c>
      <c r="C6475" t="s">
        <v>6521</v>
      </c>
      <c r="D6475" t="s">
        <v>51</v>
      </c>
      <c r="E6475" t="s">
        <v>6521</v>
      </c>
      <c r="F6475" t="s">
        <v>51</v>
      </c>
      <c r="G6475" t="s">
        <v>6521</v>
      </c>
      <c r="H6475" t="s">
        <v>51</v>
      </c>
    </row>
    <row r="6476" spans="1:8" x14ac:dyDescent="0.35">
      <c r="A6476" t="s">
        <v>6522</v>
      </c>
      <c r="B6476" t="s">
        <v>51</v>
      </c>
      <c r="C6476" t="s">
        <v>6522</v>
      </c>
      <c r="D6476" t="s">
        <v>51</v>
      </c>
      <c r="E6476" t="s">
        <v>6522</v>
      </c>
      <c r="F6476" t="s">
        <v>51</v>
      </c>
      <c r="G6476" t="s">
        <v>6522</v>
      </c>
      <c r="H6476" t="s">
        <v>51</v>
      </c>
    </row>
    <row r="6477" spans="1:8" x14ac:dyDescent="0.35">
      <c r="A6477" t="s">
        <v>6523</v>
      </c>
      <c r="B6477" t="s">
        <v>51</v>
      </c>
      <c r="C6477" t="s">
        <v>6523</v>
      </c>
      <c r="D6477" t="s">
        <v>51</v>
      </c>
      <c r="E6477" t="s">
        <v>6523</v>
      </c>
      <c r="F6477" t="s">
        <v>51</v>
      </c>
      <c r="G6477" t="s">
        <v>6523</v>
      </c>
      <c r="H6477" t="s">
        <v>51</v>
      </c>
    </row>
    <row r="6478" spans="1:8" x14ac:dyDescent="0.35">
      <c r="A6478" t="s">
        <v>6524</v>
      </c>
      <c r="B6478" t="s">
        <v>47</v>
      </c>
      <c r="C6478" t="s">
        <v>6524</v>
      </c>
      <c r="D6478" t="s">
        <v>47</v>
      </c>
      <c r="E6478" t="s">
        <v>6524</v>
      </c>
      <c r="F6478" t="s">
        <v>47</v>
      </c>
      <c r="G6478" t="s">
        <v>6524</v>
      </c>
      <c r="H6478" t="s">
        <v>47</v>
      </c>
    </row>
    <row r="6479" spans="1:8" x14ac:dyDescent="0.35">
      <c r="A6479" t="s">
        <v>6525</v>
      </c>
      <c r="B6479" t="s">
        <v>51</v>
      </c>
      <c r="C6479" t="s">
        <v>6525</v>
      </c>
      <c r="D6479" t="s">
        <v>51</v>
      </c>
      <c r="E6479" t="s">
        <v>6525</v>
      </c>
      <c r="F6479" t="s">
        <v>51</v>
      </c>
      <c r="G6479" t="s">
        <v>6525</v>
      </c>
      <c r="H6479" t="s">
        <v>51</v>
      </c>
    </row>
    <row r="6480" spans="1:8" x14ac:dyDescent="0.35">
      <c r="A6480" t="s">
        <v>6526</v>
      </c>
      <c r="B6480" t="s">
        <v>51</v>
      </c>
      <c r="C6480" t="s">
        <v>6526</v>
      </c>
      <c r="D6480" t="s">
        <v>51</v>
      </c>
      <c r="E6480" t="s">
        <v>6526</v>
      </c>
      <c r="F6480" t="s">
        <v>51</v>
      </c>
      <c r="G6480" t="s">
        <v>6526</v>
      </c>
      <c r="H6480" t="s">
        <v>51</v>
      </c>
    </row>
    <row r="6481" spans="1:8" x14ac:dyDescent="0.35">
      <c r="A6481" t="s">
        <v>6527</v>
      </c>
      <c r="B6481" t="s">
        <v>51</v>
      </c>
      <c r="C6481" t="s">
        <v>6527</v>
      </c>
      <c r="D6481" t="s">
        <v>51</v>
      </c>
      <c r="E6481" t="s">
        <v>6527</v>
      </c>
      <c r="F6481" t="s">
        <v>51</v>
      </c>
      <c r="G6481" t="s">
        <v>6527</v>
      </c>
      <c r="H6481" t="s">
        <v>51</v>
      </c>
    </row>
    <row r="6482" spans="1:8" x14ac:dyDescent="0.35">
      <c r="A6482" t="s">
        <v>6528</v>
      </c>
      <c r="B6482" t="s">
        <v>44</v>
      </c>
      <c r="C6482" t="s">
        <v>6528</v>
      </c>
      <c r="D6482" t="s">
        <v>44</v>
      </c>
      <c r="E6482" t="s">
        <v>6528</v>
      </c>
      <c r="F6482" t="s">
        <v>44</v>
      </c>
      <c r="G6482" t="s">
        <v>6528</v>
      </c>
      <c r="H6482" t="s">
        <v>44</v>
      </c>
    </row>
    <row r="6483" spans="1:8" x14ac:dyDescent="0.35">
      <c r="A6483" t="s">
        <v>6529</v>
      </c>
      <c r="B6483" t="s">
        <v>51</v>
      </c>
      <c r="C6483" t="s">
        <v>6529</v>
      </c>
      <c r="D6483" t="s">
        <v>51</v>
      </c>
      <c r="E6483" t="s">
        <v>6529</v>
      </c>
      <c r="F6483" t="s">
        <v>51</v>
      </c>
      <c r="G6483" t="s">
        <v>6529</v>
      </c>
      <c r="H6483" t="s">
        <v>51</v>
      </c>
    </row>
    <row r="6484" spans="1:8" x14ac:dyDescent="0.35">
      <c r="A6484" t="s">
        <v>6530</v>
      </c>
      <c r="B6484" t="s">
        <v>51</v>
      </c>
      <c r="C6484" t="s">
        <v>6530</v>
      </c>
      <c r="D6484" t="s">
        <v>51</v>
      </c>
      <c r="E6484" t="s">
        <v>6530</v>
      </c>
      <c r="F6484" t="s">
        <v>51</v>
      </c>
      <c r="G6484" t="s">
        <v>6530</v>
      </c>
      <c r="H6484" t="s">
        <v>51</v>
      </c>
    </row>
    <row r="6485" spans="1:8" x14ac:dyDescent="0.35">
      <c r="A6485" t="s">
        <v>6531</v>
      </c>
      <c r="B6485" t="s">
        <v>51</v>
      </c>
      <c r="C6485" t="s">
        <v>6531</v>
      </c>
      <c r="D6485" t="s">
        <v>51</v>
      </c>
      <c r="E6485" t="s">
        <v>6531</v>
      </c>
      <c r="F6485" t="s">
        <v>51</v>
      </c>
      <c r="G6485" t="s">
        <v>6531</v>
      </c>
      <c r="H6485" t="s">
        <v>51</v>
      </c>
    </row>
    <row r="6486" spans="1:8" x14ac:dyDescent="0.35">
      <c r="A6486" t="s">
        <v>6532</v>
      </c>
      <c r="B6486" t="s">
        <v>51</v>
      </c>
      <c r="C6486" t="s">
        <v>6532</v>
      </c>
      <c r="D6486" t="s">
        <v>51</v>
      </c>
      <c r="E6486" t="s">
        <v>6532</v>
      </c>
      <c r="F6486" t="s">
        <v>51</v>
      </c>
      <c r="G6486" t="s">
        <v>6532</v>
      </c>
      <c r="H6486" t="s">
        <v>51</v>
      </c>
    </row>
    <row r="6487" spans="1:8" x14ac:dyDescent="0.35">
      <c r="A6487" t="s">
        <v>6533</v>
      </c>
      <c r="B6487" t="s">
        <v>51</v>
      </c>
      <c r="C6487" t="s">
        <v>6533</v>
      </c>
      <c r="D6487" t="s">
        <v>51</v>
      </c>
      <c r="E6487" t="s">
        <v>6533</v>
      </c>
      <c r="F6487" t="s">
        <v>51</v>
      </c>
      <c r="G6487" t="s">
        <v>6533</v>
      </c>
      <c r="H6487" t="s">
        <v>51</v>
      </c>
    </row>
    <row r="6488" spans="1:8" x14ac:dyDescent="0.35">
      <c r="A6488" t="s">
        <v>6534</v>
      </c>
      <c r="B6488" t="s">
        <v>51</v>
      </c>
      <c r="C6488" t="s">
        <v>6534</v>
      </c>
      <c r="D6488" t="s">
        <v>51</v>
      </c>
      <c r="E6488" t="s">
        <v>6534</v>
      </c>
      <c r="F6488" t="s">
        <v>51</v>
      </c>
      <c r="G6488" t="s">
        <v>6534</v>
      </c>
      <c r="H6488" t="s">
        <v>51</v>
      </c>
    </row>
    <row r="6489" spans="1:8" x14ac:dyDescent="0.35">
      <c r="A6489" t="s">
        <v>6535</v>
      </c>
      <c r="B6489" t="s">
        <v>51</v>
      </c>
      <c r="C6489" t="s">
        <v>6535</v>
      </c>
      <c r="D6489" t="s">
        <v>51</v>
      </c>
      <c r="E6489" t="s">
        <v>6535</v>
      </c>
      <c r="F6489" t="s">
        <v>51</v>
      </c>
      <c r="G6489" t="s">
        <v>6535</v>
      </c>
      <c r="H6489" t="s">
        <v>51</v>
      </c>
    </row>
    <row r="6490" spans="1:8" x14ac:dyDescent="0.35">
      <c r="A6490" t="s">
        <v>6536</v>
      </c>
      <c r="B6490" t="s">
        <v>51</v>
      </c>
      <c r="C6490" t="s">
        <v>6536</v>
      </c>
      <c r="D6490" t="s">
        <v>51</v>
      </c>
      <c r="E6490" t="s">
        <v>6536</v>
      </c>
      <c r="F6490" t="s">
        <v>51</v>
      </c>
      <c r="G6490" t="s">
        <v>6536</v>
      </c>
      <c r="H6490" t="s">
        <v>51</v>
      </c>
    </row>
    <row r="6491" spans="1:8" x14ac:dyDescent="0.35">
      <c r="A6491" t="s">
        <v>6537</v>
      </c>
      <c r="B6491" t="s">
        <v>47</v>
      </c>
      <c r="C6491" t="s">
        <v>6537</v>
      </c>
      <c r="D6491" t="s">
        <v>47</v>
      </c>
      <c r="E6491" t="s">
        <v>6537</v>
      </c>
      <c r="F6491" t="s">
        <v>47</v>
      </c>
      <c r="G6491" t="s">
        <v>6537</v>
      </c>
      <c r="H6491" t="s">
        <v>47</v>
      </c>
    </row>
    <row r="6492" spans="1:8" x14ac:dyDescent="0.35">
      <c r="A6492" t="s">
        <v>6538</v>
      </c>
      <c r="B6492" t="s">
        <v>51</v>
      </c>
      <c r="C6492" t="s">
        <v>6538</v>
      </c>
      <c r="D6492" t="s">
        <v>51</v>
      </c>
      <c r="E6492" t="s">
        <v>6538</v>
      </c>
      <c r="F6492" t="s">
        <v>51</v>
      </c>
      <c r="G6492" t="s">
        <v>6538</v>
      </c>
      <c r="H6492" t="s">
        <v>51</v>
      </c>
    </row>
    <row r="6493" spans="1:8" x14ac:dyDescent="0.35">
      <c r="A6493" t="s">
        <v>6539</v>
      </c>
      <c r="B6493" t="s">
        <v>44</v>
      </c>
      <c r="C6493" t="s">
        <v>6539</v>
      </c>
      <c r="D6493" t="s">
        <v>44</v>
      </c>
      <c r="E6493" t="s">
        <v>6539</v>
      </c>
      <c r="F6493" t="s">
        <v>44</v>
      </c>
      <c r="G6493" t="s">
        <v>6539</v>
      </c>
      <c r="H6493" t="s">
        <v>44</v>
      </c>
    </row>
    <row r="6494" spans="1:8" x14ac:dyDescent="0.35">
      <c r="A6494" t="s">
        <v>6540</v>
      </c>
      <c r="B6494" t="s">
        <v>51</v>
      </c>
      <c r="C6494" t="s">
        <v>6540</v>
      </c>
      <c r="D6494" t="s">
        <v>51</v>
      </c>
      <c r="E6494" t="s">
        <v>6540</v>
      </c>
      <c r="F6494" t="s">
        <v>51</v>
      </c>
      <c r="G6494" t="s">
        <v>6540</v>
      </c>
      <c r="H6494" t="s">
        <v>51</v>
      </c>
    </row>
    <row r="6495" spans="1:8" x14ac:dyDescent="0.35">
      <c r="A6495" t="s">
        <v>6541</v>
      </c>
      <c r="B6495" t="s">
        <v>51</v>
      </c>
      <c r="C6495" t="s">
        <v>6541</v>
      </c>
      <c r="D6495" t="s">
        <v>51</v>
      </c>
      <c r="E6495" t="s">
        <v>6541</v>
      </c>
      <c r="F6495" t="s">
        <v>51</v>
      </c>
      <c r="G6495" t="s">
        <v>6541</v>
      </c>
      <c r="H6495" t="s">
        <v>51</v>
      </c>
    </row>
    <row r="6496" spans="1:8" x14ac:dyDescent="0.35">
      <c r="A6496" t="s">
        <v>6542</v>
      </c>
      <c r="B6496" t="s">
        <v>51</v>
      </c>
      <c r="C6496" t="s">
        <v>6542</v>
      </c>
      <c r="D6496" t="s">
        <v>51</v>
      </c>
      <c r="E6496" t="s">
        <v>6542</v>
      </c>
      <c r="F6496" t="s">
        <v>51</v>
      </c>
      <c r="G6496" t="s">
        <v>6542</v>
      </c>
      <c r="H6496" t="s">
        <v>51</v>
      </c>
    </row>
    <row r="6497" spans="1:8" x14ac:dyDescent="0.35">
      <c r="A6497" t="s">
        <v>6543</v>
      </c>
      <c r="B6497" t="s">
        <v>51</v>
      </c>
      <c r="C6497" t="s">
        <v>6543</v>
      </c>
      <c r="D6497" t="s">
        <v>51</v>
      </c>
      <c r="E6497" t="s">
        <v>6543</v>
      </c>
      <c r="F6497" t="s">
        <v>51</v>
      </c>
      <c r="G6497" t="s">
        <v>6543</v>
      </c>
      <c r="H6497" t="s">
        <v>51</v>
      </c>
    </row>
    <row r="6498" spans="1:8" x14ac:dyDescent="0.35">
      <c r="A6498" t="s">
        <v>6544</v>
      </c>
      <c r="B6498" t="s">
        <v>51</v>
      </c>
      <c r="C6498" t="s">
        <v>6544</v>
      </c>
      <c r="D6498" t="s">
        <v>51</v>
      </c>
      <c r="E6498" t="s">
        <v>6544</v>
      </c>
      <c r="F6498" t="s">
        <v>51</v>
      </c>
      <c r="G6498" t="s">
        <v>6544</v>
      </c>
      <c r="H6498" t="s">
        <v>51</v>
      </c>
    </row>
    <row r="6499" spans="1:8" x14ac:dyDescent="0.35">
      <c r="A6499" t="s">
        <v>6545</v>
      </c>
      <c r="B6499" t="s">
        <v>51</v>
      </c>
      <c r="C6499" t="s">
        <v>6545</v>
      </c>
      <c r="D6499" t="s">
        <v>51</v>
      </c>
      <c r="E6499" t="s">
        <v>6545</v>
      </c>
      <c r="F6499" t="s">
        <v>51</v>
      </c>
      <c r="G6499" t="s">
        <v>6545</v>
      </c>
      <c r="H6499" t="s">
        <v>51</v>
      </c>
    </row>
    <row r="6500" spans="1:8" x14ac:dyDescent="0.35">
      <c r="A6500" t="s">
        <v>6546</v>
      </c>
      <c r="B6500" t="s">
        <v>51</v>
      </c>
      <c r="C6500" t="s">
        <v>6546</v>
      </c>
      <c r="D6500" t="s">
        <v>51</v>
      </c>
      <c r="E6500" t="s">
        <v>6546</v>
      </c>
      <c r="F6500" t="s">
        <v>51</v>
      </c>
      <c r="G6500" t="s">
        <v>6546</v>
      </c>
      <c r="H6500" t="s">
        <v>51</v>
      </c>
    </row>
    <row r="6501" spans="1:8" x14ac:dyDescent="0.35">
      <c r="A6501" t="s">
        <v>6547</v>
      </c>
      <c r="B6501" t="s">
        <v>47</v>
      </c>
      <c r="C6501" t="s">
        <v>6547</v>
      </c>
      <c r="D6501" t="s">
        <v>47</v>
      </c>
      <c r="E6501" t="s">
        <v>6547</v>
      </c>
      <c r="F6501" t="s">
        <v>47</v>
      </c>
      <c r="G6501" t="s">
        <v>6547</v>
      </c>
      <c r="H6501" t="s">
        <v>47</v>
      </c>
    </row>
    <row r="6502" spans="1:8" x14ac:dyDescent="0.35">
      <c r="A6502" t="s">
        <v>6548</v>
      </c>
      <c r="B6502" t="s">
        <v>44</v>
      </c>
      <c r="C6502" t="s">
        <v>6548</v>
      </c>
      <c r="D6502" t="s">
        <v>44</v>
      </c>
      <c r="E6502" t="s">
        <v>6548</v>
      </c>
      <c r="F6502" t="s">
        <v>44</v>
      </c>
      <c r="G6502" t="s">
        <v>6548</v>
      </c>
      <c r="H6502" t="s">
        <v>44</v>
      </c>
    </row>
    <row r="6503" spans="1:8" x14ac:dyDescent="0.35">
      <c r="A6503" t="s">
        <v>6549</v>
      </c>
      <c r="B6503" t="s">
        <v>51</v>
      </c>
      <c r="C6503" t="s">
        <v>6549</v>
      </c>
      <c r="D6503" t="s">
        <v>51</v>
      </c>
      <c r="E6503" t="s">
        <v>6549</v>
      </c>
      <c r="F6503" t="s">
        <v>51</v>
      </c>
      <c r="G6503" t="s">
        <v>6549</v>
      </c>
      <c r="H6503" t="s">
        <v>51</v>
      </c>
    </row>
    <row r="6504" spans="1:8" x14ac:dyDescent="0.35">
      <c r="A6504" t="s">
        <v>6550</v>
      </c>
      <c r="B6504" t="s">
        <v>51</v>
      </c>
      <c r="C6504" t="s">
        <v>6550</v>
      </c>
      <c r="D6504" t="s">
        <v>51</v>
      </c>
      <c r="E6504" t="s">
        <v>6550</v>
      </c>
      <c r="F6504" t="s">
        <v>51</v>
      </c>
      <c r="G6504" t="s">
        <v>6550</v>
      </c>
      <c r="H6504" t="s">
        <v>51</v>
      </c>
    </row>
    <row r="6505" spans="1:8" x14ac:dyDescent="0.35">
      <c r="A6505" t="s">
        <v>6551</v>
      </c>
      <c r="B6505" t="s">
        <v>47</v>
      </c>
      <c r="C6505" t="s">
        <v>6551</v>
      </c>
      <c r="D6505" t="s">
        <v>47</v>
      </c>
      <c r="E6505" t="s">
        <v>6551</v>
      </c>
      <c r="F6505" t="s">
        <v>47</v>
      </c>
      <c r="G6505" t="s">
        <v>6551</v>
      </c>
      <c r="H6505" t="s">
        <v>47</v>
      </c>
    </row>
    <row r="6506" spans="1:8" x14ac:dyDescent="0.35">
      <c r="A6506" t="s">
        <v>6552</v>
      </c>
      <c r="B6506" t="s">
        <v>51</v>
      </c>
      <c r="C6506" t="s">
        <v>6552</v>
      </c>
      <c r="D6506" t="s">
        <v>51</v>
      </c>
      <c r="E6506" t="s">
        <v>6552</v>
      </c>
      <c r="F6506" t="s">
        <v>51</v>
      </c>
      <c r="G6506" t="s">
        <v>6552</v>
      </c>
      <c r="H6506" t="s">
        <v>51</v>
      </c>
    </row>
    <row r="6507" spans="1:8" x14ac:dyDescent="0.35">
      <c r="A6507" t="s">
        <v>6553</v>
      </c>
      <c r="B6507" t="s">
        <v>47</v>
      </c>
      <c r="C6507" t="s">
        <v>6553</v>
      </c>
      <c r="D6507" t="s">
        <v>47</v>
      </c>
      <c r="E6507" t="s">
        <v>6553</v>
      </c>
      <c r="F6507" t="s">
        <v>47</v>
      </c>
      <c r="G6507" t="s">
        <v>6553</v>
      </c>
      <c r="H6507" t="s">
        <v>47</v>
      </c>
    </row>
    <row r="6508" spans="1:8" x14ac:dyDescent="0.35">
      <c r="A6508" t="s">
        <v>6554</v>
      </c>
      <c r="B6508" t="s">
        <v>44</v>
      </c>
      <c r="C6508" t="s">
        <v>6554</v>
      </c>
      <c r="D6508" t="s">
        <v>44</v>
      </c>
      <c r="E6508" t="s">
        <v>6554</v>
      </c>
      <c r="F6508" t="s">
        <v>44</v>
      </c>
      <c r="G6508" t="s">
        <v>6554</v>
      </c>
      <c r="H6508" t="s">
        <v>44</v>
      </c>
    </row>
    <row r="6509" spans="1:8" x14ac:dyDescent="0.35">
      <c r="A6509" t="s">
        <v>6555</v>
      </c>
      <c r="B6509" t="s">
        <v>51</v>
      </c>
      <c r="C6509" t="s">
        <v>6555</v>
      </c>
      <c r="D6509" t="s">
        <v>51</v>
      </c>
      <c r="E6509" t="s">
        <v>6555</v>
      </c>
      <c r="F6509" t="s">
        <v>51</v>
      </c>
      <c r="G6509" t="s">
        <v>6555</v>
      </c>
      <c r="H6509" t="s">
        <v>51</v>
      </c>
    </row>
    <row r="6510" spans="1:8" x14ac:dyDescent="0.35">
      <c r="A6510" t="s">
        <v>6556</v>
      </c>
      <c r="B6510" t="s">
        <v>51</v>
      </c>
      <c r="C6510" t="s">
        <v>6556</v>
      </c>
      <c r="D6510" t="s">
        <v>51</v>
      </c>
      <c r="E6510" t="s">
        <v>6556</v>
      </c>
      <c r="F6510" t="s">
        <v>51</v>
      </c>
      <c r="G6510" t="s">
        <v>6556</v>
      </c>
      <c r="H6510" t="s">
        <v>51</v>
      </c>
    </row>
    <row r="6511" spans="1:8" x14ac:dyDescent="0.35">
      <c r="A6511" t="s">
        <v>6557</v>
      </c>
      <c r="B6511" t="s">
        <v>44</v>
      </c>
      <c r="C6511" t="s">
        <v>6557</v>
      </c>
      <c r="D6511" t="s">
        <v>44</v>
      </c>
      <c r="E6511" t="s">
        <v>6557</v>
      </c>
      <c r="F6511" t="s">
        <v>44</v>
      </c>
      <c r="G6511" t="s">
        <v>6557</v>
      </c>
      <c r="H6511" t="s">
        <v>44</v>
      </c>
    </row>
    <row r="6512" spans="1:8" x14ac:dyDescent="0.35">
      <c r="A6512" t="s">
        <v>6558</v>
      </c>
      <c r="B6512" t="s">
        <v>51</v>
      </c>
      <c r="C6512" t="s">
        <v>6558</v>
      </c>
      <c r="D6512" t="s">
        <v>51</v>
      </c>
      <c r="E6512" t="s">
        <v>6558</v>
      </c>
      <c r="F6512" t="s">
        <v>51</v>
      </c>
      <c r="G6512" t="s">
        <v>6558</v>
      </c>
      <c r="H6512" t="s">
        <v>51</v>
      </c>
    </row>
    <row r="6513" spans="1:8" x14ac:dyDescent="0.35">
      <c r="A6513" t="s">
        <v>6559</v>
      </c>
      <c r="B6513" t="s">
        <v>51</v>
      </c>
      <c r="C6513" t="s">
        <v>6559</v>
      </c>
      <c r="D6513" t="s">
        <v>51</v>
      </c>
      <c r="E6513" t="s">
        <v>6559</v>
      </c>
      <c r="F6513" t="s">
        <v>51</v>
      </c>
      <c r="G6513" t="s">
        <v>6559</v>
      </c>
      <c r="H6513" t="s">
        <v>51</v>
      </c>
    </row>
    <row r="6514" spans="1:8" x14ac:dyDescent="0.35">
      <c r="A6514" t="s">
        <v>6560</v>
      </c>
      <c r="B6514" t="s">
        <v>51</v>
      </c>
      <c r="C6514" t="s">
        <v>6560</v>
      </c>
      <c r="D6514" t="s">
        <v>51</v>
      </c>
      <c r="E6514" t="s">
        <v>6560</v>
      </c>
      <c r="F6514" t="s">
        <v>51</v>
      </c>
      <c r="G6514" t="s">
        <v>6560</v>
      </c>
      <c r="H6514" t="s">
        <v>51</v>
      </c>
    </row>
    <row r="6515" spans="1:8" x14ac:dyDescent="0.35">
      <c r="A6515" t="s">
        <v>6561</v>
      </c>
      <c r="B6515" t="s">
        <v>51</v>
      </c>
      <c r="C6515" t="s">
        <v>6561</v>
      </c>
      <c r="D6515" t="s">
        <v>51</v>
      </c>
      <c r="E6515" t="s">
        <v>6561</v>
      </c>
      <c r="F6515" t="s">
        <v>51</v>
      </c>
      <c r="G6515" t="s">
        <v>6561</v>
      </c>
      <c r="H6515" t="s">
        <v>51</v>
      </c>
    </row>
    <row r="6516" spans="1:8" x14ac:dyDescent="0.35">
      <c r="A6516" t="s">
        <v>6562</v>
      </c>
      <c r="B6516" t="s">
        <v>51</v>
      </c>
      <c r="C6516" t="s">
        <v>6562</v>
      </c>
      <c r="D6516" t="s">
        <v>51</v>
      </c>
      <c r="E6516" t="s">
        <v>6562</v>
      </c>
      <c r="F6516" t="s">
        <v>51</v>
      </c>
      <c r="G6516" t="s">
        <v>6562</v>
      </c>
      <c r="H6516" t="s">
        <v>51</v>
      </c>
    </row>
    <row r="6517" spans="1:8" x14ac:dyDescent="0.35">
      <c r="A6517" t="s">
        <v>6563</v>
      </c>
      <c r="B6517" t="s">
        <v>51</v>
      </c>
      <c r="C6517" t="s">
        <v>6563</v>
      </c>
      <c r="D6517" t="s">
        <v>51</v>
      </c>
      <c r="E6517" t="s">
        <v>6563</v>
      </c>
      <c r="F6517" t="s">
        <v>51</v>
      </c>
      <c r="G6517" t="s">
        <v>6563</v>
      </c>
      <c r="H6517" t="s">
        <v>51</v>
      </c>
    </row>
    <row r="6518" spans="1:8" x14ac:dyDescent="0.35">
      <c r="A6518" t="s">
        <v>6564</v>
      </c>
      <c r="B6518" t="s">
        <v>51</v>
      </c>
      <c r="C6518" t="s">
        <v>6564</v>
      </c>
      <c r="D6518" t="s">
        <v>51</v>
      </c>
      <c r="E6518" t="s">
        <v>6564</v>
      </c>
      <c r="F6518" t="s">
        <v>51</v>
      </c>
      <c r="G6518" t="s">
        <v>6564</v>
      </c>
      <c r="H6518" t="s">
        <v>51</v>
      </c>
    </row>
    <row r="6519" spans="1:8" x14ac:dyDescent="0.35">
      <c r="A6519" t="s">
        <v>6565</v>
      </c>
      <c r="B6519" t="s">
        <v>51</v>
      </c>
      <c r="C6519" t="s">
        <v>6565</v>
      </c>
      <c r="D6519" t="s">
        <v>51</v>
      </c>
      <c r="E6519" t="s">
        <v>6565</v>
      </c>
      <c r="F6519" t="s">
        <v>51</v>
      </c>
      <c r="G6519" t="s">
        <v>6565</v>
      </c>
      <c r="H6519" t="s">
        <v>51</v>
      </c>
    </row>
    <row r="6520" spans="1:8" x14ac:dyDescent="0.35">
      <c r="A6520" t="s">
        <v>6566</v>
      </c>
      <c r="B6520" t="s">
        <v>51</v>
      </c>
      <c r="C6520" t="s">
        <v>6566</v>
      </c>
      <c r="D6520" t="s">
        <v>51</v>
      </c>
      <c r="E6520" t="s">
        <v>6566</v>
      </c>
      <c r="F6520" t="s">
        <v>51</v>
      </c>
      <c r="G6520" t="s">
        <v>6566</v>
      </c>
      <c r="H6520" t="s">
        <v>51</v>
      </c>
    </row>
    <row r="6521" spans="1:8" x14ac:dyDescent="0.35">
      <c r="A6521" t="s">
        <v>6567</v>
      </c>
      <c r="B6521" t="s">
        <v>44</v>
      </c>
      <c r="C6521" t="s">
        <v>6567</v>
      </c>
      <c r="D6521" t="s">
        <v>44</v>
      </c>
      <c r="E6521" t="s">
        <v>6567</v>
      </c>
      <c r="F6521" t="s">
        <v>44</v>
      </c>
      <c r="G6521" t="s">
        <v>6567</v>
      </c>
      <c r="H6521" t="s">
        <v>44</v>
      </c>
    </row>
    <row r="6522" spans="1:8" x14ac:dyDescent="0.35">
      <c r="A6522" t="s">
        <v>6568</v>
      </c>
      <c r="B6522" t="s">
        <v>53</v>
      </c>
      <c r="C6522" t="s">
        <v>6568</v>
      </c>
      <c r="D6522" t="s">
        <v>53</v>
      </c>
      <c r="E6522" t="s">
        <v>6568</v>
      </c>
      <c r="F6522" t="s">
        <v>53</v>
      </c>
      <c r="G6522" t="s">
        <v>6568</v>
      </c>
      <c r="H6522" t="s">
        <v>53</v>
      </c>
    </row>
    <row r="6523" spans="1:8" x14ac:dyDescent="0.35">
      <c r="A6523" t="s">
        <v>6569</v>
      </c>
      <c r="B6523" t="s">
        <v>51</v>
      </c>
      <c r="C6523" t="s">
        <v>6569</v>
      </c>
      <c r="D6523" t="s">
        <v>51</v>
      </c>
      <c r="E6523" t="s">
        <v>6569</v>
      </c>
      <c r="F6523" t="s">
        <v>51</v>
      </c>
      <c r="G6523" t="s">
        <v>6569</v>
      </c>
      <c r="H6523" t="s">
        <v>51</v>
      </c>
    </row>
    <row r="6524" spans="1:8" x14ac:dyDescent="0.35">
      <c r="A6524" t="s">
        <v>6570</v>
      </c>
      <c r="B6524" t="s">
        <v>47</v>
      </c>
      <c r="C6524" t="s">
        <v>6570</v>
      </c>
      <c r="D6524" t="s">
        <v>47</v>
      </c>
      <c r="E6524" t="s">
        <v>6570</v>
      </c>
      <c r="F6524" t="s">
        <v>47</v>
      </c>
      <c r="G6524" t="s">
        <v>6570</v>
      </c>
      <c r="H6524" t="s">
        <v>47</v>
      </c>
    </row>
    <row r="6525" spans="1:8" x14ac:dyDescent="0.35">
      <c r="A6525" t="s">
        <v>6571</v>
      </c>
      <c r="B6525" t="s">
        <v>51</v>
      </c>
      <c r="C6525" t="s">
        <v>6571</v>
      </c>
      <c r="D6525" t="s">
        <v>51</v>
      </c>
      <c r="E6525" t="s">
        <v>6571</v>
      </c>
      <c r="F6525" t="s">
        <v>51</v>
      </c>
      <c r="G6525" t="s">
        <v>6571</v>
      </c>
      <c r="H6525" t="s">
        <v>51</v>
      </c>
    </row>
    <row r="6526" spans="1:8" x14ac:dyDescent="0.35">
      <c r="A6526" t="s">
        <v>6572</v>
      </c>
      <c r="B6526" t="s">
        <v>44</v>
      </c>
      <c r="C6526" t="s">
        <v>6572</v>
      </c>
      <c r="D6526" t="s">
        <v>44</v>
      </c>
      <c r="E6526" t="s">
        <v>6572</v>
      </c>
      <c r="F6526" t="s">
        <v>44</v>
      </c>
      <c r="G6526" t="s">
        <v>6572</v>
      </c>
      <c r="H6526" t="s">
        <v>44</v>
      </c>
    </row>
    <row r="6527" spans="1:8" x14ac:dyDescent="0.35">
      <c r="A6527" t="s">
        <v>6573</v>
      </c>
      <c r="B6527" t="s">
        <v>44</v>
      </c>
      <c r="C6527" t="s">
        <v>6573</v>
      </c>
      <c r="D6527" t="s">
        <v>44</v>
      </c>
      <c r="E6527" t="s">
        <v>6573</v>
      </c>
      <c r="F6527" t="s">
        <v>44</v>
      </c>
      <c r="G6527" t="s">
        <v>6573</v>
      </c>
      <c r="H6527" t="s">
        <v>44</v>
      </c>
    </row>
    <row r="6528" spans="1:8" x14ac:dyDescent="0.35">
      <c r="A6528" t="s">
        <v>6574</v>
      </c>
      <c r="B6528" t="s">
        <v>51</v>
      </c>
      <c r="C6528" t="s">
        <v>6574</v>
      </c>
      <c r="D6528" t="s">
        <v>51</v>
      </c>
      <c r="E6528" t="s">
        <v>6574</v>
      </c>
      <c r="F6528" t="s">
        <v>51</v>
      </c>
      <c r="G6528" t="s">
        <v>6574</v>
      </c>
      <c r="H6528" t="s">
        <v>51</v>
      </c>
    </row>
    <row r="6529" spans="1:8" x14ac:dyDescent="0.35">
      <c r="A6529" t="s">
        <v>6575</v>
      </c>
      <c r="B6529" t="s">
        <v>51</v>
      </c>
      <c r="C6529" t="s">
        <v>6575</v>
      </c>
      <c r="D6529" t="s">
        <v>51</v>
      </c>
      <c r="E6529" t="s">
        <v>6575</v>
      </c>
      <c r="F6529" t="s">
        <v>51</v>
      </c>
      <c r="G6529" t="s">
        <v>6575</v>
      </c>
      <c r="H6529" t="s">
        <v>51</v>
      </c>
    </row>
    <row r="6530" spans="1:8" x14ac:dyDescent="0.35">
      <c r="A6530" t="s">
        <v>6576</v>
      </c>
      <c r="B6530" t="s">
        <v>47</v>
      </c>
      <c r="C6530" t="s">
        <v>6576</v>
      </c>
      <c r="D6530" t="s">
        <v>47</v>
      </c>
      <c r="E6530" t="s">
        <v>6576</v>
      </c>
      <c r="F6530" t="s">
        <v>47</v>
      </c>
      <c r="G6530" t="s">
        <v>6576</v>
      </c>
      <c r="H6530" t="s">
        <v>47</v>
      </c>
    </row>
    <row r="6531" spans="1:8" x14ac:dyDescent="0.35">
      <c r="A6531" t="s">
        <v>6577</v>
      </c>
      <c r="B6531" t="s">
        <v>51</v>
      </c>
      <c r="C6531" t="s">
        <v>6577</v>
      </c>
      <c r="D6531" t="s">
        <v>51</v>
      </c>
      <c r="E6531" t="s">
        <v>6577</v>
      </c>
      <c r="F6531" t="s">
        <v>51</v>
      </c>
      <c r="G6531" t="s">
        <v>6577</v>
      </c>
      <c r="H6531" t="s">
        <v>51</v>
      </c>
    </row>
    <row r="6532" spans="1:8" x14ac:dyDescent="0.35">
      <c r="A6532" t="s">
        <v>6578</v>
      </c>
      <c r="B6532" t="s">
        <v>51</v>
      </c>
      <c r="C6532" t="s">
        <v>6578</v>
      </c>
      <c r="D6532" t="s">
        <v>51</v>
      </c>
      <c r="E6532" t="s">
        <v>6578</v>
      </c>
      <c r="F6532" t="s">
        <v>51</v>
      </c>
      <c r="G6532" t="s">
        <v>6578</v>
      </c>
      <c r="H6532" t="s">
        <v>51</v>
      </c>
    </row>
    <row r="6533" spans="1:8" x14ac:dyDescent="0.35">
      <c r="A6533" t="s">
        <v>6579</v>
      </c>
      <c r="B6533" t="s">
        <v>51</v>
      </c>
      <c r="C6533" t="s">
        <v>6579</v>
      </c>
      <c r="D6533" t="s">
        <v>51</v>
      </c>
      <c r="E6533" t="s">
        <v>6579</v>
      </c>
      <c r="F6533" t="s">
        <v>51</v>
      </c>
      <c r="G6533" t="s">
        <v>6579</v>
      </c>
      <c r="H6533" t="s">
        <v>51</v>
      </c>
    </row>
    <row r="6534" spans="1:8" x14ac:dyDescent="0.35">
      <c r="A6534" t="s">
        <v>6580</v>
      </c>
      <c r="B6534" t="s">
        <v>44</v>
      </c>
      <c r="C6534" t="s">
        <v>6580</v>
      </c>
      <c r="D6534" t="s">
        <v>44</v>
      </c>
      <c r="E6534" t="s">
        <v>6580</v>
      </c>
      <c r="F6534" t="s">
        <v>44</v>
      </c>
      <c r="G6534" t="s">
        <v>6580</v>
      </c>
      <c r="H6534" t="s">
        <v>44</v>
      </c>
    </row>
    <row r="6535" spans="1:8" x14ac:dyDescent="0.35">
      <c r="A6535" t="s">
        <v>6581</v>
      </c>
      <c r="B6535" t="s">
        <v>51</v>
      </c>
      <c r="C6535" t="s">
        <v>6581</v>
      </c>
      <c r="D6535" t="s">
        <v>51</v>
      </c>
      <c r="E6535" t="s">
        <v>6581</v>
      </c>
      <c r="F6535" t="s">
        <v>51</v>
      </c>
      <c r="G6535" t="s">
        <v>6581</v>
      </c>
      <c r="H6535" t="s">
        <v>51</v>
      </c>
    </row>
    <row r="6536" spans="1:8" x14ac:dyDescent="0.35">
      <c r="A6536" t="s">
        <v>6582</v>
      </c>
      <c r="B6536" t="s">
        <v>44</v>
      </c>
      <c r="C6536" t="s">
        <v>6582</v>
      </c>
      <c r="D6536" t="s">
        <v>44</v>
      </c>
      <c r="E6536" t="s">
        <v>6582</v>
      </c>
      <c r="F6536" t="s">
        <v>44</v>
      </c>
      <c r="G6536" t="s">
        <v>6582</v>
      </c>
      <c r="H6536" t="s">
        <v>44</v>
      </c>
    </row>
    <row r="6537" spans="1:8" x14ac:dyDescent="0.35">
      <c r="A6537" t="s">
        <v>6583</v>
      </c>
      <c r="B6537" t="s">
        <v>51</v>
      </c>
      <c r="C6537" t="s">
        <v>6583</v>
      </c>
      <c r="D6537" t="s">
        <v>51</v>
      </c>
      <c r="E6537" t="s">
        <v>6583</v>
      </c>
      <c r="F6537" t="s">
        <v>51</v>
      </c>
      <c r="G6537" t="s">
        <v>6583</v>
      </c>
      <c r="H6537" t="s">
        <v>51</v>
      </c>
    </row>
    <row r="6538" spans="1:8" x14ac:dyDescent="0.35">
      <c r="A6538" t="s">
        <v>6584</v>
      </c>
      <c r="B6538" t="s">
        <v>51</v>
      </c>
      <c r="C6538" t="s">
        <v>6584</v>
      </c>
      <c r="D6538" t="s">
        <v>51</v>
      </c>
      <c r="E6538" t="s">
        <v>6584</v>
      </c>
      <c r="F6538" t="s">
        <v>51</v>
      </c>
      <c r="G6538" t="s">
        <v>6584</v>
      </c>
      <c r="H6538" t="s">
        <v>51</v>
      </c>
    </row>
    <row r="6539" spans="1:8" x14ac:dyDescent="0.35">
      <c r="A6539" t="s">
        <v>6585</v>
      </c>
      <c r="B6539" t="s">
        <v>51</v>
      </c>
      <c r="C6539" t="s">
        <v>6585</v>
      </c>
      <c r="D6539" t="s">
        <v>51</v>
      </c>
      <c r="E6539" t="s">
        <v>6585</v>
      </c>
      <c r="F6539" t="s">
        <v>51</v>
      </c>
      <c r="G6539" t="s">
        <v>6585</v>
      </c>
      <c r="H6539" t="s">
        <v>51</v>
      </c>
    </row>
    <row r="6540" spans="1:8" x14ac:dyDescent="0.35">
      <c r="A6540" t="s">
        <v>6586</v>
      </c>
      <c r="B6540" t="s">
        <v>51</v>
      </c>
      <c r="C6540" t="s">
        <v>6586</v>
      </c>
      <c r="D6540" t="s">
        <v>51</v>
      </c>
      <c r="E6540" t="s">
        <v>6586</v>
      </c>
      <c r="F6540" t="s">
        <v>51</v>
      </c>
      <c r="G6540" t="s">
        <v>6586</v>
      </c>
      <c r="H6540" t="s">
        <v>51</v>
      </c>
    </row>
    <row r="6541" spans="1:8" x14ac:dyDescent="0.35">
      <c r="A6541" t="s">
        <v>6587</v>
      </c>
      <c r="B6541" t="s">
        <v>51</v>
      </c>
      <c r="C6541" t="s">
        <v>6587</v>
      </c>
      <c r="D6541" t="s">
        <v>51</v>
      </c>
      <c r="E6541" t="s">
        <v>6587</v>
      </c>
      <c r="F6541" t="s">
        <v>51</v>
      </c>
      <c r="G6541" t="s">
        <v>6587</v>
      </c>
      <c r="H6541" t="s">
        <v>51</v>
      </c>
    </row>
    <row r="6542" spans="1:8" x14ac:dyDescent="0.35">
      <c r="A6542" t="s">
        <v>6588</v>
      </c>
      <c r="B6542" t="s">
        <v>51</v>
      </c>
      <c r="C6542" t="s">
        <v>6588</v>
      </c>
      <c r="D6542" t="s">
        <v>51</v>
      </c>
      <c r="E6542" t="s">
        <v>6588</v>
      </c>
      <c r="F6542" t="s">
        <v>51</v>
      </c>
      <c r="G6542" t="s">
        <v>6588</v>
      </c>
      <c r="H6542" t="s">
        <v>51</v>
      </c>
    </row>
    <row r="6543" spans="1:8" x14ac:dyDescent="0.35">
      <c r="A6543" t="s">
        <v>6589</v>
      </c>
      <c r="B6543" t="s">
        <v>44</v>
      </c>
      <c r="C6543" t="s">
        <v>6589</v>
      </c>
      <c r="D6543" t="s">
        <v>44</v>
      </c>
      <c r="E6543" t="s">
        <v>6589</v>
      </c>
      <c r="F6543" t="s">
        <v>44</v>
      </c>
      <c r="G6543" t="s">
        <v>6589</v>
      </c>
      <c r="H6543" t="s">
        <v>44</v>
      </c>
    </row>
    <row r="6544" spans="1:8" x14ac:dyDescent="0.35">
      <c r="A6544" t="s">
        <v>6590</v>
      </c>
      <c r="B6544" t="s">
        <v>51</v>
      </c>
      <c r="C6544" t="s">
        <v>6590</v>
      </c>
      <c r="D6544" t="s">
        <v>51</v>
      </c>
      <c r="E6544" t="s">
        <v>6590</v>
      </c>
      <c r="F6544" t="s">
        <v>51</v>
      </c>
      <c r="G6544" t="s">
        <v>6590</v>
      </c>
      <c r="H6544" t="s">
        <v>51</v>
      </c>
    </row>
    <row r="6545" spans="1:8" x14ac:dyDescent="0.35">
      <c r="A6545" t="s">
        <v>6591</v>
      </c>
      <c r="B6545" t="s">
        <v>47</v>
      </c>
      <c r="C6545" t="s">
        <v>6591</v>
      </c>
      <c r="D6545" t="s">
        <v>47</v>
      </c>
      <c r="E6545" t="s">
        <v>6591</v>
      </c>
      <c r="F6545" t="s">
        <v>47</v>
      </c>
      <c r="G6545" t="s">
        <v>6591</v>
      </c>
      <c r="H6545" t="s">
        <v>47</v>
      </c>
    </row>
    <row r="6546" spans="1:8" x14ac:dyDescent="0.35">
      <c r="A6546" t="s">
        <v>6592</v>
      </c>
      <c r="B6546" t="s">
        <v>44</v>
      </c>
      <c r="C6546" t="s">
        <v>6592</v>
      </c>
      <c r="D6546" t="s">
        <v>44</v>
      </c>
      <c r="E6546" t="s">
        <v>6592</v>
      </c>
      <c r="F6546" t="s">
        <v>44</v>
      </c>
      <c r="G6546" t="s">
        <v>6592</v>
      </c>
      <c r="H6546" t="s">
        <v>44</v>
      </c>
    </row>
    <row r="6547" spans="1:8" x14ac:dyDescent="0.35">
      <c r="A6547" t="s">
        <v>6593</v>
      </c>
      <c r="B6547" t="s">
        <v>51</v>
      </c>
      <c r="C6547" t="s">
        <v>6593</v>
      </c>
      <c r="D6547" t="s">
        <v>51</v>
      </c>
      <c r="E6547" t="s">
        <v>6593</v>
      </c>
      <c r="F6547" t="s">
        <v>51</v>
      </c>
      <c r="G6547" t="s">
        <v>6593</v>
      </c>
      <c r="H6547" t="s">
        <v>51</v>
      </c>
    </row>
    <row r="6548" spans="1:8" x14ac:dyDescent="0.35">
      <c r="A6548" t="s">
        <v>6594</v>
      </c>
      <c r="B6548" t="s">
        <v>51</v>
      </c>
      <c r="C6548" t="s">
        <v>6594</v>
      </c>
      <c r="D6548" t="s">
        <v>51</v>
      </c>
      <c r="E6548" t="s">
        <v>6594</v>
      </c>
      <c r="F6548" t="s">
        <v>51</v>
      </c>
      <c r="G6548" t="s">
        <v>6594</v>
      </c>
      <c r="H6548" t="s">
        <v>51</v>
      </c>
    </row>
    <row r="6549" spans="1:8" x14ac:dyDescent="0.35">
      <c r="A6549" t="s">
        <v>6595</v>
      </c>
      <c r="B6549" t="s">
        <v>44</v>
      </c>
      <c r="C6549" t="s">
        <v>6595</v>
      </c>
      <c r="D6549" t="s">
        <v>44</v>
      </c>
      <c r="E6549" t="s">
        <v>6595</v>
      </c>
      <c r="F6549" t="s">
        <v>44</v>
      </c>
      <c r="G6549" t="s">
        <v>6595</v>
      </c>
      <c r="H6549" t="s">
        <v>44</v>
      </c>
    </row>
    <row r="6550" spans="1:8" x14ac:dyDescent="0.35">
      <c r="A6550" t="s">
        <v>6596</v>
      </c>
      <c r="B6550" t="s">
        <v>47</v>
      </c>
      <c r="C6550" t="s">
        <v>6596</v>
      </c>
      <c r="D6550" t="s">
        <v>47</v>
      </c>
      <c r="E6550" t="s">
        <v>6596</v>
      </c>
      <c r="F6550" t="s">
        <v>47</v>
      </c>
      <c r="G6550" t="s">
        <v>6596</v>
      </c>
      <c r="H6550" t="s">
        <v>47</v>
      </c>
    </row>
    <row r="6551" spans="1:8" x14ac:dyDescent="0.35">
      <c r="A6551" t="s">
        <v>6597</v>
      </c>
      <c r="B6551" t="s">
        <v>51</v>
      </c>
      <c r="C6551" t="s">
        <v>6597</v>
      </c>
      <c r="D6551" t="s">
        <v>51</v>
      </c>
      <c r="E6551" t="s">
        <v>6597</v>
      </c>
      <c r="F6551" t="s">
        <v>51</v>
      </c>
      <c r="G6551" t="s">
        <v>6597</v>
      </c>
      <c r="H6551" t="s">
        <v>51</v>
      </c>
    </row>
    <row r="6552" spans="1:8" x14ac:dyDescent="0.35">
      <c r="A6552" t="s">
        <v>6598</v>
      </c>
      <c r="B6552" t="s">
        <v>44</v>
      </c>
      <c r="C6552" t="s">
        <v>6598</v>
      </c>
      <c r="D6552" t="s">
        <v>44</v>
      </c>
      <c r="E6552" t="s">
        <v>6598</v>
      </c>
      <c r="F6552" t="s">
        <v>44</v>
      </c>
      <c r="G6552" t="s">
        <v>6598</v>
      </c>
      <c r="H6552" t="s">
        <v>44</v>
      </c>
    </row>
    <row r="6553" spans="1:8" x14ac:dyDescent="0.35">
      <c r="A6553" t="s">
        <v>6599</v>
      </c>
      <c r="B6553" t="s">
        <v>51</v>
      </c>
      <c r="C6553" t="s">
        <v>6599</v>
      </c>
      <c r="D6553" t="s">
        <v>51</v>
      </c>
      <c r="E6553" t="s">
        <v>6599</v>
      </c>
      <c r="F6553" t="s">
        <v>51</v>
      </c>
      <c r="G6553" t="s">
        <v>6599</v>
      </c>
      <c r="H6553" t="s">
        <v>51</v>
      </c>
    </row>
    <row r="6554" spans="1:8" x14ac:dyDescent="0.35">
      <c r="A6554" t="s">
        <v>6600</v>
      </c>
      <c r="B6554" t="s">
        <v>51</v>
      </c>
      <c r="C6554" t="s">
        <v>6600</v>
      </c>
      <c r="D6554" t="s">
        <v>51</v>
      </c>
      <c r="E6554" t="s">
        <v>6600</v>
      </c>
      <c r="F6554" t="s">
        <v>51</v>
      </c>
      <c r="G6554" t="s">
        <v>6600</v>
      </c>
      <c r="H6554" t="s">
        <v>51</v>
      </c>
    </row>
    <row r="6555" spans="1:8" x14ac:dyDescent="0.35">
      <c r="A6555" t="s">
        <v>6601</v>
      </c>
      <c r="B6555" t="s">
        <v>51</v>
      </c>
      <c r="C6555" t="s">
        <v>6601</v>
      </c>
      <c r="D6555" t="s">
        <v>51</v>
      </c>
      <c r="E6555" t="s">
        <v>6601</v>
      </c>
      <c r="F6555" t="s">
        <v>51</v>
      </c>
      <c r="G6555" t="s">
        <v>6601</v>
      </c>
      <c r="H6555" t="s">
        <v>51</v>
      </c>
    </row>
    <row r="6556" spans="1:8" x14ac:dyDescent="0.35">
      <c r="A6556" t="s">
        <v>6602</v>
      </c>
      <c r="B6556" t="s">
        <v>51</v>
      </c>
      <c r="C6556" t="s">
        <v>6602</v>
      </c>
      <c r="D6556" t="s">
        <v>51</v>
      </c>
      <c r="E6556" t="s">
        <v>6602</v>
      </c>
      <c r="F6556" t="s">
        <v>51</v>
      </c>
      <c r="G6556" t="s">
        <v>6602</v>
      </c>
      <c r="H6556" t="s">
        <v>51</v>
      </c>
    </row>
    <row r="6557" spans="1:8" x14ac:dyDescent="0.35">
      <c r="A6557" t="s">
        <v>6603</v>
      </c>
      <c r="B6557" t="s">
        <v>51</v>
      </c>
      <c r="C6557" t="s">
        <v>6603</v>
      </c>
      <c r="D6557" t="s">
        <v>51</v>
      </c>
      <c r="E6557" t="s">
        <v>6603</v>
      </c>
      <c r="F6557" t="s">
        <v>51</v>
      </c>
      <c r="G6557" t="s">
        <v>6603</v>
      </c>
      <c r="H6557" t="s">
        <v>51</v>
      </c>
    </row>
    <row r="6558" spans="1:8" x14ac:dyDescent="0.35">
      <c r="A6558" t="s">
        <v>6604</v>
      </c>
      <c r="B6558" t="s">
        <v>51</v>
      </c>
      <c r="C6558" t="s">
        <v>6604</v>
      </c>
      <c r="D6558" t="s">
        <v>51</v>
      </c>
      <c r="E6558" t="s">
        <v>6604</v>
      </c>
      <c r="F6558" t="s">
        <v>51</v>
      </c>
      <c r="G6558" t="s">
        <v>6604</v>
      </c>
      <c r="H6558" t="s">
        <v>51</v>
      </c>
    </row>
    <row r="6559" spans="1:8" x14ac:dyDescent="0.35">
      <c r="A6559" t="s">
        <v>6605</v>
      </c>
      <c r="B6559" t="s">
        <v>44</v>
      </c>
      <c r="C6559" t="s">
        <v>6605</v>
      </c>
      <c r="D6559" t="s">
        <v>44</v>
      </c>
      <c r="E6559" t="s">
        <v>6605</v>
      </c>
      <c r="F6559" t="s">
        <v>44</v>
      </c>
      <c r="G6559" t="s">
        <v>6605</v>
      </c>
      <c r="H6559" t="s">
        <v>44</v>
      </c>
    </row>
    <row r="6560" spans="1:8" x14ac:dyDescent="0.35">
      <c r="A6560" t="s">
        <v>6606</v>
      </c>
      <c r="B6560" t="s">
        <v>51</v>
      </c>
      <c r="C6560" t="s">
        <v>6606</v>
      </c>
      <c r="D6560" t="s">
        <v>51</v>
      </c>
      <c r="E6560" t="s">
        <v>6606</v>
      </c>
      <c r="F6560" t="s">
        <v>51</v>
      </c>
      <c r="G6560" t="s">
        <v>6606</v>
      </c>
      <c r="H6560" t="s">
        <v>51</v>
      </c>
    </row>
    <row r="6561" spans="1:8" x14ac:dyDescent="0.35">
      <c r="A6561" t="s">
        <v>6607</v>
      </c>
      <c r="B6561" t="s">
        <v>51</v>
      </c>
      <c r="C6561" t="s">
        <v>6607</v>
      </c>
      <c r="D6561" t="s">
        <v>51</v>
      </c>
      <c r="E6561" t="s">
        <v>6607</v>
      </c>
      <c r="F6561" t="s">
        <v>51</v>
      </c>
      <c r="G6561" t="s">
        <v>6607</v>
      </c>
      <c r="H6561" t="s">
        <v>51</v>
      </c>
    </row>
    <row r="6562" spans="1:8" x14ac:dyDescent="0.35">
      <c r="A6562" t="s">
        <v>6608</v>
      </c>
      <c r="B6562" t="s">
        <v>51</v>
      </c>
      <c r="C6562" t="s">
        <v>6608</v>
      </c>
      <c r="D6562" t="s">
        <v>51</v>
      </c>
      <c r="E6562" t="s">
        <v>6608</v>
      </c>
      <c r="F6562" t="s">
        <v>51</v>
      </c>
      <c r="G6562" t="s">
        <v>6608</v>
      </c>
      <c r="H6562" t="s">
        <v>51</v>
      </c>
    </row>
    <row r="6563" spans="1:8" x14ac:dyDescent="0.35">
      <c r="A6563" t="s">
        <v>6609</v>
      </c>
      <c r="B6563" t="s">
        <v>44</v>
      </c>
      <c r="C6563" t="s">
        <v>6609</v>
      </c>
      <c r="D6563" t="s">
        <v>44</v>
      </c>
      <c r="E6563" t="s">
        <v>6609</v>
      </c>
      <c r="F6563" t="s">
        <v>44</v>
      </c>
      <c r="G6563" t="s">
        <v>6609</v>
      </c>
      <c r="H6563" t="s">
        <v>44</v>
      </c>
    </row>
    <row r="6564" spans="1:8" x14ac:dyDescent="0.35">
      <c r="A6564" t="s">
        <v>6610</v>
      </c>
      <c r="B6564" t="s">
        <v>51</v>
      </c>
      <c r="C6564" t="s">
        <v>6610</v>
      </c>
      <c r="D6564" t="s">
        <v>51</v>
      </c>
      <c r="E6564" t="s">
        <v>6610</v>
      </c>
      <c r="F6564" t="s">
        <v>51</v>
      </c>
      <c r="G6564" t="s">
        <v>6610</v>
      </c>
      <c r="H6564" t="s">
        <v>51</v>
      </c>
    </row>
    <row r="6565" spans="1:8" x14ac:dyDescent="0.35">
      <c r="A6565" t="s">
        <v>6611</v>
      </c>
      <c r="B6565" t="s">
        <v>44</v>
      </c>
      <c r="C6565" t="s">
        <v>6611</v>
      </c>
      <c r="D6565" t="s">
        <v>44</v>
      </c>
      <c r="E6565" t="s">
        <v>6611</v>
      </c>
      <c r="F6565" t="s">
        <v>44</v>
      </c>
      <c r="G6565" t="s">
        <v>6611</v>
      </c>
      <c r="H6565" t="s">
        <v>44</v>
      </c>
    </row>
    <row r="6566" spans="1:8" x14ac:dyDescent="0.35">
      <c r="A6566" t="s">
        <v>6612</v>
      </c>
      <c r="B6566" t="s">
        <v>51</v>
      </c>
      <c r="C6566" t="s">
        <v>6612</v>
      </c>
      <c r="D6566" t="s">
        <v>51</v>
      </c>
      <c r="E6566" t="s">
        <v>6612</v>
      </c>
      <c r="F6566" t="s">
        <v>51</v>
      </c>
      <c r="G6566" t="s">
        <v>6612</v>
      </c>
      <c r="H6566" t="s">
        <v>51</v>
      </c>
    </row>
    <row r="6567" spans="1:8" x14ac:dyDescent="0.35">
      <c r="A6567" t="s">
        <v>6613</v>
      </c>
      <c r="B6567" t="s">
        <v>44</v>
      </c>
      <c r="C6567" t="s">
        <v>6613</v>
      </c>
      <c r="D6567" t="s">
        <v>44</v>
      </c>
      <c r="E6567" t="s">
        <v>6613</v>
      </c>
      <c r="F6567" t="s">
        <v>44</v>
      </c>
      <c r="G6567" t="s">
        <v>6613</v>
      </c>
      <c r="H6567" t="s">
        <v>44</v>
      </c>
    </row>
    <row r="6568" spans="1:8" x14ac:dyDescent="0.35">
      <c r="A6568" t="s">
        <v>6614</v>
      </c>
      <c r="B6568" t="s">
        <v>51</v>
      </c>
      <c r="C6568" t="s">
        <v>6614</v>
      </c>
      <c r="D6568" t="s">
        <v>51</v>
      </c>
      <c r="E6568" t="s">
        <v>6614</v>
      </c>
      <c r="F6568" t="s">
        <v>51</v>
      </c>
      <c r="G6568" t="s">
        <v>6614</v>
      </c>
      <c r="H6568" t="s">
        <v>51</v>
      </c>
    </row>
    <row r="6569" spans="1:8" x14ac:dyDescent="0.35">
      <c r="A6569" t="s">
        <v>6615</v>
      </c>
      <c r="B6569" t="s">
        <v>51</v>
      </c>
      <c r="C6569" t="s">
        <v>6615</v>
      </c>
      <c r="D6569" t="s">
        <v>51</v>
      </c>
      <c r="E6569" t="s">
        <v>6615</v>
      </c>
      <c r="F6569" t="s">
        <v>51</v>
      </c>
      <c r="G6569" t="s">
        <v>6615</v>
      </c>
      <c r="H6569" t="s">
        <v>51</v>
      </c>
    </row>
    <row r="6570" spans="1:8" x14ac:dyDescent="0.35">
      <c r="A6570" t="s">
        <v>6616</v>
      </c>
      <c r="B6570" t="s">
        <v>44</v>
      </c>
      <c r="C6570" t="s">
        <v>6616</v>
      </c>
      <c r="D6570" t="s">
        <v>44</v>
      </c>
      <c r="E6570" t="s">
        <v>6616</v>
      </c>
      <c r="F6570" t="s">
        <v>44</v>
      </c>
      <c r="G6570" t="s">
        <v>6616</v>
      </c>
      <c r="H6570" t="s">
        <v>44</v>
      </c>
    </row>
    <row r="6571" spans="1:8" x14ac:dyDescent="0.35">
      <c r="A6571" t="s">
        <v>6617</v>
      </c>
      <c r="B6571" t="s">
        <v>51</v>
      </c>
      <c r="C6571" t="s">
        <v>6617</v>
      </c>
      <c r="D6571" t="s">
        <v>51</v>
      </c>
      <c r="E6571" t="s">
        <v>6617</v>
      </c>
      <c r="F6571" t="s">
        <v>51</v>
      </c>
      <c r="G6571" t="s">
        <v>6617</v>
      </c>
      <c r="H6571" t="s">
        <v>51</v>
      </c>
    </row>
    <row r="6572" spans="1:8" x14ac:dyDescent="0.35">
      <c r="A6572" t="s">
        <v>6618</v>
      </c>
      <c r="B6572" t="s">
        <v>51</v>
      </c>
      <c r="C6572" t="s">
        <v>6618</v>
      </c>
      <c r="D6572" t="s">
        <v>51</v>
      </c>
      <c r="E6572" t="s">
        <v>6618</v>
      </c>
      <c r="F6572" t="s">
        <v>51</v>
      </c>
      <c r="G6572" t="s">
        <v>6618</v>
      </c>
      <c r="H6572" t="s">
        <v>51</v>
      </c>
    </row>
    <row r="6573" spans="1:8" x14ac:dyDescent="0.35">
      <c r="A6573" t="s">
        <v>6619</v>
      </c>
      <c r="B6573" t="s">
        <v>51</v>
      </c>
      <c r="C6573" t="s">
        <v>6619</v>
      </c>
      <c r="D6573" t="s">
        <v>51</v>
      </c>
      <c r="E6573" t="s">
        <v>6619</v>
      </c>
      <c r="F6573" t="s">
        <v>51</v>
      </c>
      <c r="G6573" t="s">
        <v>6619</v>
      </c>
      <c r="H6573" t="s">
        <v>51</v>
      </c>
    </row>
    <row r="6574" spans="1:8" x14ac:dyDescent="0.35">
      <c r="A6574" t="s">
        <v>6620</v>
      </c>
      <c r="B6574" t="s">
        <v>44</v>
      </c>
      <c r="C6574" t="s">
        <v>6620</v>
      </c>
      <c r="D6574" t="s">
        <v>44</v>
      </c>
      <c r="E6574" t="s">
        <v>6620</v>
      </c>
      <c r="F6574" t="s">
        <v>44</v>
      </c>
      <c r="G6574" t="s">
        <v>6620</v>
      </c>
      <c r="H6574" t="s">
        <v>44</v>
      </c>
    </row>
    <row r="6575" spans="1:8" x14ac:dyDescent="0.35">
      <c r="A6575" t="s">
        <v>6621</v>
      </c>
      <c r="B6575" t="s">
        <v>51</v>
      </c>
      <c r="C6575" t="s">
        <v>6621</v>
      </c>
      <c r="D6575" t="s">
        <v>51</v>
      </c>
      <c r="E6575" t="s">
        <v>6621</v>
      </c>
      <c r="F6575" t="s">
        <v>51</v>
      </c>
      <c r="G6575" t="s">
        <v>6621</v>
      </c>
      <c r="H6575" t="s">
        <v>51</v>
      </c>
    </row>
    <row r="6576" spans="1:8" x14ac:dyDescent="0.35">
      <c r="A6576" t="s">
        <v>6622</v>
      </c>
      <c r="B6576" t="s">
        <v>51</v>
      </c>
      <c r="C6576" t="s">
        <v>6622</v>
      </c>
      <c r="D6576" t="s">
        <v>51</v>
      </c>
      <c r="E6576" t="s">
        <v>6622</v>
      </c>
      <c r="F6576" t="s">
        <v>51</v>
      </c>
      <c r="G6576" t="s">
        <v>6622</v>
      </c>
      <c r="H6576" t="s">
        <v>51</v>
      </c>
    </row>
    <row r="6577" spans="1:8" x14ac:dyDescent="0.35">
      <c r="A6577" t="s">
        <v>6623</v>
      </c>
      <c r="B6577" t="s">
        <v>44</v>
      </c>
      <c r="C6577" t="s">
        <v>6623</v>
      </c>
      <c r="D6577" t="s">
        <v>44</v>
      </c>
      <c r="E6577" t="s">
        <v>6623</v>
      </c>
      <c r="F6577" t="s">
        <v>44</v>
      </c>
      <c r="G6577" t="s">
        <v>6623</v>
      </c>
      <c r="H6577" t="s">
        <v>44</v>
      </c>
    </row>
    <row r="6578" spans="1:8" x14ac:dyDescent="0.35">
      <c r="A6578" t="s">
        <v>6624</v>
      </c>
      <c r="B6578" t="s">
        <v>44</v>
      </c>
      <c r="C6578" t="s">
        <v>6624</v>
      </c>
      <c r="D6578" t="s">
        <v>44</v>
      </c>
      <c r="E6578" t="s">
        <v>6624</v>
      </c>
      <c r="F6578" t="s">
        <v>44</v>
      </c>
      <c r="G6578" t="s">
        <v>6624</v>
      </c>
      <c r="H6578" t="s">
        <v>44</v>
      </c>
    </row>
    <row r="6579" spans="1:8" x14ac:dyDescent="0.35">
      <c r="A6579" t="s">
        <v>6625</v>
      </c>
      <c r="B6579" t="s">
        <v>51</v>
      </c>
      <c r="C6579" t="s">
        <v>6625</v>
      </c>
      <c r="D6579" t="s">
        <v>51</v>
      </c>
      <c r="E6579" t="s">
        <v>6625</v>
      </c>
      <c r="F6579" t="s">
        <v>51</v>
      </c>
      <c r="G6579" t="s">
        <v>6625</v>
      </c>
      <c r="H6579" t="s">
        <v>51</v>
      </c>
    </row>
    <row r="6580" spans="1:8" x14ac:dyDescent="0.35">
      <c r="A6580" t="s">
        <v>6626</v>
      </c>
      <c r="B6580" t="s">
        <v>44</v>
      </c>
      <c r="C6580" t="s">
        <v>6626</v>
      </c>
      <c r="D6580" t="s">
        <v>44</v>
      </c>
      <c r="E6580" t="s">
        <v>6626</v>
      </c>
      <c r="F6580" t="s">
        <v>44</v>
      </c>
      <c r="G6580" t="s">
        <v>6626</v>
      </c>
      <c r="H6580" t="s">
        <v>44</v>
      </c>
    </row>
    <row r="6581" spans="1:8" x14ac:dyDescent="0.35">
      <c r="A6581" t="s">
        <v>6627</v>
      </c>
      <c r="B6581" t="s">
        <v>51</v>
      </c>
      <c r="C6581" t="s">
        <v>6627</v>
      </c>
      <c r="D6581" t="s">
        <v>51</v>
      </c>
      <c r="E6581" t="s">
        <v>6627</v>
      </c>
      <c r="F6581" t="s">
        <v>51</v>
      </c>
      <c r="G6581" t="s">
        <v>6627</v>
      </c>
      <c r="H6581" t="s">
        <v>51</v>
      </c>
    </row>
    <row r="6582" spans="1:8" x14ac:dyDescent="0.35">
      <c r="A6582" t="s">
        <v>6628</v>
      </c>
      <c r="B6582" t="s">
        <v>44</v>
      </c>
      <c r="C6582" t="s">
        <v>6628</v>
      </c>
      <c r="D6582" t="s">
        <v>44</v>
      </c>
      <c r="E6582" t="s">
        <v>6628</v>
      </c>
      <c r="F6582" t="s">
        <v>44</v>
      </c>
      <c r="G6582" t="s">
        <v>6628</v>
      </c>
      <c r="H6582" t="s">
        <v>44</v>
      </c>
    </row>
    <row r="6583" spans="1:8" x14ac:dyDescent="0.35">
      <c r="A6583" t="s">
        <v>6629</v>
      </c>
      <c r="B6583" t="s">
        <v>44</v>
      </c>
      <c r="C6583" t="s">
        <v>6629</v>
      </c>
      <c r="D6583" t="s">
        <v>44</v>
      </c>
      <c r="E6583" t="s">
        <v>6629</v>
      </c>
      <c r="F6583" t="s">
        <v>44</v>
      </c>
      <c r="G6583" t="s">
        <v>6629</v>
      </c>
      <c r="H6583" t="s">
        <v>44</v>
      </c>
    </row>
    <row r="6584" spans="1:8" x14ac:dyDescent="0.35">
      <c r="A6584" t="s">
        <v>6630</v>
      </c>
      <c r="B6584" t="s">
        <v>51</v>
      </c>
      <c r="C6584" t="s">
        <v>6630</v>
      </c>
      <c r="D6584" t="s">
        <v>51</v>
      </c>
      <c r="E6584" t="s">
        <v>6630</v>
      </c>
      <c r="F6584" t="s">
        <v>51</v>
      </c>
      <c r="G6584" t="s">
        <v>6630</v>
      </c>
      <c r="H6584" t="s">
        <v>51</v>
      </c>
    </row>
    <row r="6585" spans="1:8" x14ac:dyDescent="0.35">
      <c r="A6585" t="s">
        <v>6631</v>
      </c>
      <c r="B6585" t="s">
        <v>44</v>
      </c>
      <c r="C6585" t="s">
        <v>6631</v>
      </c>
      <c r="D6585" t="s">
        <v>44</v>
      </c>
      <c r="E6585" t="s">
        <v>6631</v>
      </c>
      <c r="F6585" t="s">
        <v>44</v>
      </c>
      <c r="G6585" t="s">
        <v>6631</v>
      </c>
      <c r="H6585" t="s">
        <v>44</v>
      </c>
    </row>
    <row r="6586" spans="1:8" x14ac:dyDescent="0.35">
      <c r="A6586" t="s">
        <v>6632</v>
      </c>
      <c r="B6586" t="s">
        <v>51</v>
      </c>
      <c r="C6586" t="s">
        <v>6632</v>
      </c>
      <c r="D6586" t="s">
        <v>51</v>
      </c>
      <c r="E6586" t="s">
        <v>6632</v>
      </c>
      <c r="F6586" t="s">
        <v>51</v>
      </c>
      <c r="G6586" t="s">
        <v>6632</v>
      </c>
      <c r="H6586" t="s">
        <v>51</v>
      </c>
    </row>
    <row r="6587" spans="1:8" x14ac:dyDescent="0.35">
      <c r="A6587" t="s">
        <v>6633</v>
      </c>
      <c r="B6587" t="s">
        <v>47</v>
      </c>
      <c r="C6587" t="s">
        <v>6633</v>
      </c>
      <c r="D6587" t="s">
        <v>47</v>
      </c>
      <c r="E6587" t="s">
        <v>6633</v>
      </c>
      <c r="F6587" t="s">
        <v>47</v>
      </c>
      <c r="G6587" t="s">
        <v>6633</v>
      </c>
      <c r="H6587" t="s">
        <v>47</v>
      </c>
    </row>
    <row r="6588" spans="1:8" x14ac:dyDescent="0.35">
      <c r="A6588" t="s">
        <v>6634</v>
      </c>
      <c r="B6588" t="s">
        <v>44</v>
      </c>
      <c r="C6588" t="s">
        <v>6634</v>
      </c>
      <c r="D6588" t="s">
        <v>44</v>
      </c>
      <c r="E6588" t="s">
        <v>6634</v>
      </c>
      <c r="F6588" t="s">
        <v>44</v>
      </c>
      <c r="G6588" t="s">
        <v>6634</v>
      </c>
      <c r="H6588" t="s">
        <v>44</v>
      </c>
    </row>
    <row r="6589" spans="1:8" x14ac:dyDescent="0.35">
      <c r="A6589" t="s">
        <v>6635</v>
      </c>
      <c r="B6589" t="s">
        <v>51</v>
      </c>
      <c r="C6589" t="s">
        <v>6635</v>
      </c>
      <c r="D6589" t="s">
        <v>51</v>
      </c>
      <c r="E6589" t="s">
        <v>6635</v>
      </c>
      <c r="F6589" t="s">
        <v>51</v>
      </c>
      <c r="G6589" t="s">
        <v>6635</v>
      </c>
      <c r="H6589" t="s">
        <v>51</v>
      </c>
    </row>
    <row r="6590" spans="1:8" x14ac:dyDescent="0.35">
      <c r="A6590" t="s">
        <v>6636</v>
      </c>
      <c r="B6590" t="s">
        <v>51</v>
      </c>
      <c r="C6590" t="s">
        <v>6636</v>
      </c>
      <c r="D6590" t="s">
        <v>51</v>
      </c>
      <c r="E6590" t="s">
        <v>6636</v>
      </c>
      <c r="F6590" t="s">
        <v>51</v>
      </c>
      <c r="G6590" t="s">
        <v>6636</v>
      </c>
      <c r="H6590" t="s">
        <v>51</v>
      </c>
    </row>
    <row r="6591" spans="1:8" x14ac:dyDescent="0.35">
      <c r="A6591" t="s">
        <v>6637</v>
      </c>
      <c r="B6591" t="s">
        <v>44</v>
      </c>
      <c r="C6591" t="s">
        <v>6637</v>
      </c>
      <c r="D6591" t="s">
        <v>44</v>
      </c>
      <c r="E6591" t="s">
        <v>6637</v>
      </c>
      <c r="F6591" t="s">
        <v>44</v>
      </c>
      <c r="G6591" t="s">
        <v>6637</v>
      </c>
      <c r="H6591" t="s">
        <v>44</v>
      </c>
    </row>
    <row r="6592" spans="1:8" x14ac:dyDescent="0.35">
      <c r="A6592" t="s">
        <v>6638</v>
      </c>
      <c r="B6592" t="s">
        <v>44</v>
      </c>
      <c r="C6592" t="s">
        <v>6638</v>
      </c>
      <c r="D6592" t="s">
        <v>44</v>
      </c>
      <c r="E6592" t="s">
        <v>6638</v>
      </c>
      <c r="F6592" t="s">
        <v>44</v>
      </c>
      <c r="G6592" t="s">
        <v>6638</v>
      </c>
      <c r="H6592" t="s">
        <v>44</v>
      </c>
    </row>
    <row r="6593" spans="1:8" x14ac:dyDescent="0.35">
      <c r="A6593" t="s">
        <v>6639</v>
      </c>
      <c r="B6593" t="s">
        <v>51</v>
      </c>
      <c r="C6593" t="s">
        <v>6639</v>
      </c>
      <c r="D6593" t="s">
        <v>51</v>
      </c>
      <c r="E6593" t="s">
        <v>6639</v>
      </c>
      <c r="F6593" t="s">
        <v>51</v>
      </c>
      <c r="G6593" t="s">
        <v>6639</v>
      </c>
      <c r="H6593" t="s">
        <v>51</v>
      </c>
    </row>
    <row r="6594" spans="1:8" x14ac:dyDescent="0.35">
      <c r="A6594" t="s">
        <v>6640</v>
      </c>
      <c r="B6594" t="s">
        <v>44</v>
      </c>
      <c r="C6594" t="s">
        <v>6640</v>
      </c>
      <c r="D6594" t="s">
        <v>44</v>
      </c>
      <c r="E6594" t="s">
        <v>6640</v>
      </c>
      <c r="F6594" t="s">
        <v>44</v>
      </c>
      <c r="G6594" t="s">
        <v>6640</v>
      </c>
      <c r="H6594" t="s">
        <v>44</v>
      </c>
    </row>
    <row r="6595" spans="1:8" x14ac:dyDescent="0.35">
      <c r="A6595" t="s">
        <v>6641</v>
      </c>
      <c r="B6595" t="s">
        <v>51</v>
      </c>
      <c r="C6595" t="s">
        <v>6641</v>
      </c>
      <c r="D6595" t="s">
        <v>51</v>
      </c>
      <c r="E6595" t="s">
        <v>6641</v>
      </c>
      <c r="F6595" t="s">
        <v>51</v>
      </c>
      <c r="G6595" t="s">
        <v>6641</v>
      </c>
      <c r="H6595" t="s">
        <v>51</v>
      </c>
    </row>
    <row r="6596" spans="1:8" x14ac:dyDescent="0.35">
      <c r="A6596" t="s">
        <v>6642</v>
      </c>
      <c r="B6596" t="s">
        <v>51</v>
      </c>
      <c r="C6596" t="s">
        <v>6642</v>
      </c>
      <c r="D6596" t="s">
        <v>51</v>
      </c>
      <c r="E6596" t="s">
        <v>6642</v>
      </c>
      <c r="F6596" t="s">
        <v>51</v>
      </c>
      <c r="G6596" t="s">
        <v>6642</v>
      </c>
      <c r="H6596" t="s">
        <v>51</v>
      </c>
    </row>
    <row r="6597" spans="1:8" x14ac:dyDescent="0.35">
      <c r="A6597" t="s">
        <v>6643</v>
      </c>
      <c r="B6597" t="s">
        <v>51</v>
      </c>
      <c r="C6597" t="s">
        <v>6643</v>
      </c>
      <c r="D6597" t="s">
        <v>51</v>
      </c>
      <c r="E6597" t="s">
        <v>6643</v>
      </c>
      <c r="F6597" t="s">
        <v>51</v>
      </c>
      <c r="G6597" t="s">
        <v>6643</v>
      </c>
      <c r="H6597" t="s">
        <v>51</v>
      </c>
    </row>
    <row r="6598" spans="1:8" x14ac:dyDescent="0.35">
      <c r="A6598" t="s">
        <v>6644</v>
      </c>
      <c r="B6598" t="s">
        <v>51</v>
      </c>
      <c r="C6598" t="s">
        <v>6644</v>
      </c>
      <c r="D6598" t="s">
        <v>51</v>
      </c>
      <c r="E6598" t="s">
        <v>6644</v>
      </c>
      <c r="F6598" t="s">
        <v>51</v>
      </c>
      <c r="G6598" t="s">
        <v>6644</v>
      </c>
      <c r="H6598" t="s">
        <v>51</v>
      </c>
    </row>
    <row r="6599" spans="1:8" x14ac:dyDescent="0.35">
      <c r="A6599" t="s">
        <v>6645</v>
      </c>
      <c r="B6599" t="s">
        <v>51</v>
      </c>
      <c r="C6599" t="s">
        <v>6645</v>
      </c>
      <c r="D6599" t="s">
        <v>51</v>
      </c>
      <c r="E6599" t="s">
        <v>6645</v>
      </c>
      <c r="F6599" t="s">
        <v>51</v>
      </c>
      <c r="G6599" t="s">
        <v>6645</v>
      </c>
      <c r="H6599" t="s">
        <v>51</v>
      </c>
    </row>
    <row r="6600" spans="1:8" x14ac:dyDescent="0.35">
      <c r="A6600" t="s">
        <v>6646</v>
      </c>
      <c r="B6600" t="s">
        <v>51</v>
      </c>
      <c r="C6600" t="s">
        <v>6646</v>
      </c>
      <c r="D6600" t="s">
        <v>51</v>
      </c>
      <c r="E6600" t="s">
        <v>6646</v>
      </c>
      <c r="F6600" t="s">
        <v>51</v>
      </c>
      <c r="G6600" t="s">
        <v>6646</v>
      </c>
      <c r="H6600" t="s">
        <v>51</v>
      </c>
    </row>
    <row r="6601" spans="1:8" x14ac:dyDescent="0.35">
      <c r="A6601" t="s">
        <v>6647</v>
      </c>
      <c r="B6601" t="s">
        <v>44</v>
      </c>
      <c r="C6601" t="s">
        <v>6647</v>
      </c>
      <c r="D6601" t="s">
        <v>44</v>
      </c>
      <c r="E6601" t="s">
        <v>6647</v>
      </c>
      <c r="F6601" t="s">
        <v>44</v>
      </c>
      <c r="G6601" t="s">
        <v>6647</v>
      </c>
      <c r="H6601" t="s">
        <v>44</v>
      </c>
    </row>
    <row r="6602" spans="1:8" x14ac:dyDescent="0.35">
      <c r="A6602" t="s">
        <v>6648</v>
      </c>
      <c r="B6602" t="s">
        <v>47</v>
      </c>
      <c r="C6602" t="s">
        <v>6648</v>
      </c>
      <c r="D6602" t="s">
        <v>47</v>
      </c>
      <c r="E6602" t="s">
        <v>6648</v>
      </c>
      <c r="F6602" t="s">
        <v>47</v>
      </c>
      <c r="G6602" t="s">
        <v>6648</v>
      </c>
      <c r="H6602" t="s">
        <v>47</v>
      </c>
    </row>
    <row r="6603" spans="1:8" x14ac:dyDescent="0.35">
      <c r="A6603" t="s">
        <v>6649</v>
      </c>
      <c r="B6603" t="s">
        <v>51</v>
      </c>
      <c r="C6603" t="s">
        <v>6649</v>
      </c>
      <c r="D6603" t="s">
        <v>51</v>
      </c>
      <c r="E6603" t="s">
        <v>6649</v>
      </c>
      <c r="F6603" t="s">
        <v>51</v>
      </c>
      <c r="G6603" t="s">
        <v>6649</v>
      </c>
      <c r="H6603" t="s">
        <v>51</v>
      </c>
    </row>
    <row r="6604" spans="1:8" x14ac:dyDescent="0.35">
      <c r="A6604" t="s">
        <v>6650</v>
      </c>
      <c r="B6604" t="s">
        <v>47</v>
      </c>
      <c r="C6604" t="s">
        <v>6650</v>
      </c>
      <c r="D6604" t="s">
        <v>47</v>
      </c>
      <c r="E6604" t="s">
        <v>6650</v>
      </c>
      <c r="F6604" t="s">
        <v>47</v>
      </c>
      <c r="G6604" t="s">
        <v>6650</v>
      </c>
      <c r="H6604" t="s">
        <v>47</v>
      </c>
    </row>
    <row r="6605" spans="1:8" x14ac:dyDescent="0.35">
      <c r="A6605" t="s">
        <v>6651</v>
      </c>
      <c r="B6605" t="s">
        <v>51</v>
      </c>
      <c r="C6605" t="s">
        <v>6651</v>
      </c>
      <c r="D6605" t="s">
        <v>51</v>
      </c>
      <c r="E6605" t="s">
        <v>6651</v>
      </c>
      <c r="F6605" t="s">
        <v>51</v>
      </c>
      <c r="G6605" t="s">
        <v>6651</v>
      </c>
      <c r="H6605" t="s">
        <v>51</v>
      </c>
    </row>
    <row r="6606" spans="1:8" x14ac:dyDescent="0.35">
      <c r="A6606" t="s">
        <v>6652</v>
      </c>
      <c r="B6606" t="s">
        <v>51</v>
      </c>
      <c r="C6606" t="s">
        <v>6652</v>
      </c>
      <c r="D6606" t="s">
        <v>51</v>
      </c>
      <c r="E6606" t="s">
        <v>6652</v>
      </c>
      <c r="F6606" t="s">
        <v>51</v>
      </c>
      <c r="G6606" t="s">
        <v>6652</v>
      </c>
      <c r="H6606" t="s">
        <v>51</v>
      </c>
    </row>
    <row r="6607" spans="1:8" x14ac:dyDescent="0.35">
      <c r="A6607" t="s">
        <v>6653</v>
      </c>
      <c r="B6607" t="s">
        <v>51</v>
      </c>
      <c r="C6607" t="s">
        <v>6653</v>
      </c>
      <c r="D6607" t="s">
        <v>51</v>
      </c>
      <c r="E6607" t="s">
        <v>6653</v>
      </c>
      <c r="F6607" t="s">
        <v>51</v>
      </c>
      <c r="G6607" t="s">
        <v>6653</v>
      </c>
      <c r="H6607" t="s">
        <v>51</v>
      </c>
    </row>
    <row r="6608" spans="1:8" x14ac:dyDescent="0.35">
      <c r="A6608" t="s">
        <v>6654</v>
      </c>
      <c r="B6608" t="s">
        <v>51</v>
      </c>
      <c r="C6608" t="s">
        <v>6654</v>
      </c>
      <c r="D6608" t="s">
        <v>51</v>
      </c>
      <c r="E6608" t="s">
        <v>6654</v>
      </c>
      <c r="F6608" t="s">
        <v>51</v>
      </c>
      <c r="G6608" t="s">
        <v>6654</v>
      </c>
      <c r="H6608" t="s">
        <v>51</v>
      </c>
    </row>
    <row r="6609" spans="1:8" x14ac:dyDescent="0.35">
      <c r="A6609" t="s">
        <v>6655</v>
      </c>
      <c r="B6609" t="s">
        <v>51</v>
      </c>
      <c r="C6609" t="s">
        <v>6655</v>
      </c>
      <c r="D6609" t="s">
        <v>51</v>
      </c>
      <c r="E6609" t="s">
        <v>6655</v>
      </c>
      <c r="F6609" t="s">
        <v>51</v>
      </c>
      <c r="G6609" t="s">
        <v>6655</v>
      </c>
      <c r="H6609" t="s">
        <v>51</v>
      </c>
    </row>
    <row r="6610" spans="1:8" x14ac:dyDescent="0.35">
      <c r="A6610" t="s">
        <v>6656</v>
      </c>
      <c r="B6610" t="s">
        <v>51</v>
      </c>
      <c r="C6610" t="s">
        <v>6656</v>
      </c>
      <c r="D6610" t="s">
        <v>51</v>
      </c>
      <c r="E6610" t="s">
        <v>6656</v>
      </c>
      <c r="F6610" t="s">
        <v>51</v>
      </c>
      <c r="G6610" t="s">
        <v>6656</v>
      </c>
      <c r="H6610" t="s">
        <v>51</v>
      </c>
    </row>
    <row r="6611" spans="1:8" x14ac:dyDescent="0.35">
      <c r="A6611" t="s">
        <v>6657</v>
      </c>
      <c r="B6611" t="s">
        <v>51</v>
      </c>
      <c r="C6611" t="s">
        <v>6657</v>
      </c>
      <c r="D6611" t="s">
        <v>51</v>
      </c>
      <c r="E6611" t="s">
        <v>6657</v>
      </c>
      <c r="F6611" t="s">
        <v>51</v>
      </c>
      <c r="G6611" t="s">
        <v>6657</v>
      </c>
      <c r="H6611" t="s">
        <v>51</v>
      </c>
    </row>
    <row r="6612" spans="1:8" x14ac:dyDescent="0.35">
      <c r="A6612" t="s">
        <v>6658</v>
      </c>
      <c r="B6612" t="s">
        <v>44</v>
      </c>
      <c r="C6612" t="s">
        <v>6658</v>
      </c>
      <c r="D6612" t="s">
        <v>44</v>
      </c>
      <c r="E6612" t="s">
        <v>6658</v>
      </c>
      <c r="F6612" t="s">
        <v>44</v>
      </c>
      <c r="G6612" t="s">
        <v>6658</v>
      </c>
      <c r="H6612" t="s">
        <v>44</v>
      </c>
    </row>
    <row r="6613" spans="1:8" x14ac:dyDescent="0.35">
      <c r="A6613" t="s">
        <v>6659</v>
      </c>
      <c r="B6613" t="s">
        <v>44</v>
      </c>
      <c r="C6613" t="s">
        <v>6659</v>
      </c>
      <c r="D6613" t="s">
        <v>44</v>
      </c>
      <c r="E6613" t="s">
        <v>6659</v>
      </c>
      <c r="F6613" t="s">
        <v>44</v>
      </c>
      <c r="G6613" t="s">
        <v>6659</v>
      </c>
      <c r="H6613" t="s">
        <v>44</v>
      </c>
    </row>
    <row r="6614" spans="1:8" x14ac:dyDescent="0.35">
      <c r="A6614" t="s">
        <v>6660</v>
      </c>
      <c r="B6614" t="s">
        <v>47</v>
      </c>
      <c r="C6614" t="s">
        <v>6660</v>
      </c>
      <c r="D6614" t="s">
        <v>47</v>
      </c>
      <c r="E6614" t="s">
        <v>6660</v>
      </c>
      <c r="F6614" t="s">
        <v>47</v>
      </c>
      <c r="G6614" t="s">
        <v>6660</v>
      </c>
      <c r="H6614" t="s">
        <v>47</v>
      </c>
    </row>
    <row r="6615" spans="1:8" x14ac:dyDescent="0.35">
      <c r="A6615" t="s">
        <v>6661</v>
      </c>
      <c r="B6615" t="s">
        <v>51</v>
      </c>
      <c r="C6615" t="s">
        <v>6661</v>
      </c>
      <c r="D6615" t="s">
        <v>51</v>
      </c>
      <c r="E6615" t="s">
        <v>6661</v>
      </c>
      <c r="F6615" t="s">
        <v>51</v>
      </c>
      <c r="G6615" t="s">
        <v>6661</v>
      </c>
      <c r="H6615" t="s">
        <v>51</v>
      </c>
    </row>
    <row r="6616" spans="1:8" x14ac:dyDescent="0.35">
      <c r="A6616" t="s">
        <v>6662</v>
      </c>
      <c r="B6616" t="s">
        <v>51</v>
      </c>
      <c r="C6616" t="s">
        <v>6662</v>
      </c>
      <c r="D6616" t="s">
        <v>51</v>
      </c>
      <c r="E6616" t="s">
        <v>6662</v>
      </c>
      <c r="F6616" t="s">
        <v>51</v>
      </c>
      <c r="G6616" t="s">
        <v>6662</v>
      </c>
      <c r="H6616" t="s">
        <v>51</v>
      </c>
    </row>
    <row r="6617" spans="1:8" x14ac:dyDescent="0.35">
      <c r="A6617" t="s">
        <v>6663</v>
      </c>
      <c r="B6617" t="s">
        <v>44</v>
      </c>
      <c r="C6617" t="s">
        <v>6663</v>
      </c>
      <c r="D6617" t="s">
        <v>44</v>
      </c>
      <c r="E6617" t="s">
        <v>6663</v>
      </c>
      <c r="F6617" t="s">
        <v>44</v>
      </c>
      <c r="G6617" t="s">
        <v>6663</v>
      </c>
      <c r="H6617" t="s">
        <v>44</v>
      </c>
    </row>
    <row r="6618" spans="1:8" x14ac:dyDescent="0.35">
      <c r="A6618" t="s">
        <v>6664</v>
      </c>
      <c r="B6618" t="s">
        <v>51</v>
      </c>
      <c r="C6618" t="s">
        <v>6664</v>
      </c>
      <c r="D6618" t="s">
        <v>51</v>
      </c>
      <c r="E6618" t="s">
        <v>6664</v>
      </c>
      <c r="F6618" t="s">
        <v>51</v>
      </c>
      <c r="G6618" t="s">
        <v>6664</v>
      </c>
      <c r="H6618" t="s">
        <v>51</v>
      </c>
    </row>
    <row r="6619" spans="1:8" x14ac:dyDescent="0.35">
      <c r="A6619" t="s">
        <v>6665</v>
      </c>
      <c r="B6619" t="s">
        <v>51</v>
      </c>
      <c r="C6619" t="s">
        <v>6665</v>
      </c>
      <c r="D6619" t="s">
        <v>51</v>
      </c>
      <c r="E6619" t="s">
        <v>6665</v>
      </c>
      <c r="F6619" t="s">
        <v>51</v>
      </c>
      <c r="G6619" t="s">
        <v>6665</v>
      </c>
      <c r="H6619" t="s">
        <v>51</v>
      </c>
    </row>
    <row r="6620" spans="1:8" x14ac:dyDescent="0.35">
      <c r="A6620" t="s">
        <v>6666</v>
      </c>
      <c r="B6620" t="s">
        <v>44</v>
      </c>
      <c r="C6620" t="s">
        <v>6666</v>
      </c>
      <c r="D6620" t="s">
        <v>44</v>
      </c>
      <c r="E6620" t="s">
        <v>6666</v>
      </c>
      <c r="F6620" t="s">
        <v>44</v>
      </c>
      <c r="G6620" t="s">
        <v>6666</v>
      </c>
      <c r="H6620" t="s">
        <v>44</v>
      </c>
    </row>
    <row r="6621" spans="1:8" x14ac:dyDescent="0.35">
      <c r="A6621" t="s">
        <v>6667</v>
      </c>
      <c r="B6621" t="s">
        <v>51</v>
      </c>
      <c r="C6621" t="s">
        <v>6667</v>
      </c>
      <c r="D6621" t="s">
        <v>51</v>
      </c>
      <c r="E6621" t="s">
        <v>6667</v>
      </c>
      <c r="F6621" t="s">
        <v>51</v>
      </c>
      <c r="G6621" t="s">
        <v>6667</v>
      </c>
      <c r="H6621" t="s">
        <v>51</v>
      </c>
    </row>
    <row r="6622" spans="1:8" x14ac:dyDescent="0.35">
      <c r="A6622" t="s">
        <v>6668</v>
      </c>
      <c r="B6622" t="s">
        <v>51</v>
      </c>
      <c r="C6622" t="s">
        <v>6668</v>
      </c>
      <c r="D6622" t="s">
        <v>51</v>
      </c>
      <c r="E6622" t="s">
        <v>6668</v>
      </c>
      <c r="F6622" t="s">
        <v>51</v>
      </c>
      <c r="G6622" t="s">
        <v>6668</v>
      </c>
      <c r="H6622" t="s">
        <v>51</v>
      </c>
    </row>
    <row r="6623" spans="1:8" x14ac:dyDescent="0.35">
      <c r="A6623" t="s">
        <v>6669</v>
      </c>
      <c r="B6623" t="s">
        <v>44</v>
      </c>
      <c r="C6623" t="s">
        <v>6669</v>
      </c>
      <c r="D6623" t="s">
        <v>44</v>
      </c>
      <c r="E6623" t="s">
        <v>6669</v>
      </c>
      <c r="F6623" t="s">
        <v>44</v>
      </c>
      <c r="G6623" t="s">
        <v>6669</v>
      </c>
      <c r="H6623" t="s">
        <v>44</v>
      </c>
    </row>
    <row r="6624" spans="1:8" x14ac:dyDescent="0.35">
      <c r="A6624" t="s">
        <v>6670</v>
      </c>
      <c r="B6624" t="s">
        <v>51</v>
      </c>
      <c r="C6624" t="s">
        <v>6670</v>
      </c>
      <c r="D6624" t="s">
        <v>51</v>
      </c>
      <c r="E6624" t="s">
        <v>6670</v>
      </c>
      <c r="F6624" t="s">
        <v>51</v>
      </c>
      <c r="G6624" t="s">
        <v>6670</v>
      </c>
      <c r="H6624" t="s">
        <v>51</v>
      </c>
    </row>
    <row r="6625" spans="1:8" x14ac:dyDescent="0.35">
      <c r="A6625" t="s">
        <v>6671</v>
      </c>
      <c r="B6625" t="s">
        <v>44</v>
      </c>
      <c r="C6625" t="s">
        <v>6671</v>
      </c>
      <c r="D6625" t="s">
        <v>44</v>
      </c>
      <c r="E6625" t="s">
        <v>6671</v>
      </c>
      <c r="F6625" t="s">
        <v>44</v>
      </c>
      <c r="G6625" t="s">
        <v>6671</v>
      </c>
      <c r="H6625" t="s">
        <v>44</v>
      </c>
    </row>
    <row r="6626" spans="1:8" x14ac:dyDescent="0.35">
      <c r="A6626" t="s">
        <v>6672</v>
      </c>
      <c r="B6626" t="s">
        <v>51</v>
      </c>
      <c r="C6626" t="s">
        <v>6672</v>
      </c>
      <c r="D6626" t="s">
        <v>51</v>
      </c>
      <c r="E6626" t="s">
        <v>6672</v>
      </c>
      <c r="F6626" t="s">
        <v>51</v>
      </c>
      <c r="G6626" t="s">
        <v>6672</v>
      </c>
      <c r="H6626" t="s">
        <v>51</v>
      </c>
    </row>
    <row r="6627" spans="1:8" x14ac:dyDescent="0.35">
      <c r="A6627" t="s">
        <v>6673</v>
      </c>
      <c r="B6627" t="s">
        <v>51</v>
      </c>
      <c r="C6627" t="s">
        <v>6673</v>
      </c>
      <c r="D6627" t="s">
        <v>51</v>
      </c>
      <c r="E6627" t="s">
        <v>6673</v>
      </c>
      <c r="F6627" t="s">
        <v>51</v>
      </c>
      <c r="G6627" t="s">
        <v>6673</v>
      </c>
      <c r="H6627" t="s">
        <v>51</v>
      </c>
    </row>
    <row r="6628" spans="1:8" x14ac:dyDescent="0.35">
      <c r="A6628" t="s">
        <v>6674</v>
      </c>
      <c r="B6628" t="s">
        <v>47</v>
      </c>
      <c r="C6628" t="s">
        <v>6674</v>
      </c>
      <c r="D6628" t="s">
        <v>47</v>
      </c>
      <c r="E6628" t="s">
        <v>6674</v>
      </c>
      <c r="F6628" t="s">
        <v>47</v>
      </c>
      <c r="G6628" t="s">
        <v>6674</v>
      </c>
      <c r="H6628" t="s">
        <v>47</v>
      </c>
    </row>
    <row r="6629" spans="1:8" x14ac:dyDescent="0.35">
      <c r="A6629" t="s">
        <v>6675</v>
      </c>
      <c r="B6629" t="s">
        <v>53</v>
      </c>
      <c r="C6629" t="s">
        <v>6675</v>
      </c>
      <c r="D6629" t="s">
        <v>53</v>
      </c>
      <c r="E6629" t="s">
        <v>6675</v>
      </c>
      <c r="F6629" t="s">
        <v>53</v>
      </c>
      <c r="G6629" t="s">
        <v>6675</v>
      </c>
      <c r="H6629" t="s">
        <v>53</v>
      </c>
    </row>
    <row r="6630" spans="1:8" x14ac:dyDescent="0.35">
      <c r="A6630" t="s">
        <v>6676</v>
      </c>
      <c r="B6630" t="s">
        <v>44</v>
      </c>
      <c r="C6630" t="s">
        <v>6676</v>
      </c>
      <c r="D6630" t="s">
        <v>44</v>
      </c>
      <c r="E6630" t="s">
        <v>6676</v>
      </c>
      <c r="F6630" t="s">
        <v>44</v>
      </c>
      <c r="G6630" t="s">
        <v>6676</v>
      </c>
      <c r="H6630" t="s">
        <v>44</v>
      </c>
    </row>
    <row r="6631" spans="1:8" x14ac:dyDescent="0.35">
      <c r="A6631" t="s">
        <v>6677</v>
      </c>
      <c r="B6631" t="s">
        <v>51</v>
      </c>
      <c r="C6631" t="s">
        <v>6677</v>
      </c>
      <c r="D6631" t="s">
        <v>51</v>
      </c>
      <c r="E6631" t="s">
        <v>6677</v>
      </c>
      <c r="F6631" t="s">
        <v>51</v>
      </c>
      <c r="G6631" t="s">
        <v>6677</v>
      </c>
      <c r="H6631" t="s">
        <v>51</v>
      </c>
    </row>
    <row r="6632" spans="1:8" x14ac:dyDescent="0.35">
      <c r="A6632" t="s">
        <v>6678</v>
      </c>
      <c r="B6632" t="s">
        <v>51</v>
      </c>
      <c r="C6632" t="s">
        <v>6678</v>
      </c>
      <c r="D6632" t="s">
        <v>51</v>
      </c>
      <c r="E6632" t="s">
        <v>6678</v>
      </c>
      <c r="F6632" t="s">
        <v>51</v>
      </c>
      <c r="G6632" t="s">
        <v>6678</v>
      </c>
      <c r="H6632" t="s">
        <v>51</v>
      </c>
    </row>
    <row r="6633" spans="1:8" x14ac:dyDescent="0.35">
      <c r="A6633" t="s">
        <v>6679</v>
      </c>
      <c r="B6633" t="s">
        <v>51</v>
      </c>
      <c r="C6633" t="s">
        <v>6679</v>
      </c>
      <c r="D6633" t="s">
        <v>51</v>
      </c>
      <c r="E6633" t="s">
        <v>6679</v>
      </c>
      <c r="F6633" t="s">
        <v>51</v>
      </c>
      <c r="G6633" t="s">
        <v>6679</v>
      </c>
      <c r="H6633" t="s">
        <v>51</v>
      </c>
    </row>
    <row r="6634" spans="1:8" x14ac:dyDescent="0.35">
      <c r="A6634" t="s">
        <v>6680</v>
      </c>
      <c r="B6634" t="s">
        <v>51</v>
      </c>
      <c r="C6634" t="s">
        <v>6680</v>
      </c>
      <c r="D6634" t="s">
        <v>51</v>
      </c>
      <c r="E6634" t="s">
        <v>6680</v>
      </c>
      <c r="F6634" t="s">
        <v>51</v>
      </c>
      <c r="G6634" t="s">
        <v>6680</v>
      </c>
      <c r="H6634" t="s">
        <v>51</v>
      </c>
    </row>
    <row r="6635" spans="1:8" x14ac:dyDescent="0.35">
      <c r="A6635" t="s">
        <v>6681</v>
      </c>
      <c r="B6635" t="s">
        <v>51</v>
      </c>
      <c r="C6635" t="s">
        <v>6681</v>
      </c>
      <c r="D6635" t="s">
        <v>51</v>
      </c>
      <c r="E6635" t="s">
        <v>6681</v>
      </c>
      <c r="F6635" t="s">
        <v>51</v>
      </c>
      <c r="G6635" t="s">
        <v>6681</v>
      </c>
      <c r="H6635" t="s">
        <v>51</v>
      </c>
    </row>
    <row r="6636" spans="1:8" x14ac:dyDescent="0.35">
      <c r="A6636" t="s">
        <v>6682</v>
      </c>
      <c r="B6636" t="s">
        <v>57</v>
      </c>
      <c r="C6636" t="s">
        <v>6682</v>
      </c>
      <c r="D6636" t="s">
        <v>57</v>
      </c>
      <c r="E6636" t="s">
        <v>6682</v>
      </c>
      <c r="F6636" t="s">
        <v>57</v>
      </c>
      <c r="G6636" t="s">
        <v>6682</v>
      </c>
      <c r="H6636" t="s">
        <v>57</v>
      </c>
    </row>
    <row r="6637" spans="1:8" x14ac:dyDescent="0.35">
      <c r="A6637" t="s">
        <v>6683</v>
      </c>
      <c r="B6637" t="s">
        <v>51</v>
      </c>
      <c r="C6637" t="s">
        <v>6683</v>
      </c>
      <c r="D6637" t="s">
        <v>51</v>
      </c>
      <c r="E6637" t="s">
        <v>6683</v>
      </c>
      <c r="F6637" t="s">
        <v>51</v>
      </c>
      <c r="G6637" t="s">
        <v>6683</v>
      </c>
      <c r="H6637" t="s">
        <v>51</v>
      </c>
    </row>
    <row r="6638" spans="1:8" x14ac:dyDescent="0.35">
      <c r="A6638" t="s">
        <v>6684</v>
      </c>
      <c r="B6638" t="s">
        <v>47</v>
      </c>
      <c r="C6638" t="s">
        <v>6684</v>
      </c>
      <c r="D6638" t="s">
        <v>47</v>
      </c>
      <c r="E6638" t="s">
        <v>6684</v>
      </c>
      <c r="F6638" t="s">
        <v>47</v>
      </c>
      <c r="G6638" t="s">
        <v>6684</v>
      </c>
      <c r="H6638" t="s">
        <v>47</v>
      </c>
    </row>
    <row r="6639" spans="1:8" x14ac:dyDescent="0.35">
      <c r="A6639" t="s">
        <v>6685</v>
      </c>
      <c r="B6639" t="s">
        <v>51</v>
      </c>
      <c r="C6639" t="s">
        <v>6685</v>
      </c>
      <c r="D6639" t="s">
        <v>51</v>
      </c>
      <c r="E6639" t="s">
        <v>6685</v>
      </c>
      <c r="F6639" t="s">
        <v>51</v>
      </c>
      <c r="G6639" t="s">
        <v>6685</v>
      </c>
      <c r="H6639" t="s">
        <v>51</v>
      </c>
    </row>
    <row r="6640" spans="1:8" x14ac:dyDescent="0.35">
      <c r="A6640" t="s">
        <v>6686</v>
      </c>
      <c r="B6640" t="s">
        <v>51</v>
      </c>
      <c r="C6640" t="s">
        <v>6686</v>
      </c>
      <c r="D6640" t="s">
        <v>51</v>
      </c>
      <c r="E6640" t="s">
        <v>6686</v>
      </c>
      <c r="F6640" t="s">
        <v>51</v>
      </c>
      <c r="G6640" t="s">
        <v>6686</v>
      </c>
      <c r="H6640" t="s">
        <v>51</v>
      </c>
    </row>
    <row r="6641" spans="1:8" x14ac:dyDescent="0.35">
      <c r="A6641" t="s">
        <v>6687</v>
      </c>
      <c r="B6641" t="s">
        <v>51</v>
      </c>
      <c r="C6641" t="s">
        <v>6687</v>
      </c>
      <c r="D6641" t="s">
        <v>51</v>
      </c>
      <c r="E6641" t="s">
        <v>6687</v>
      </c>
      <c r="F6641" t="s">
        <v>51</v>
      </c>
      <c r="G6641" t="s">
        <v>6687</v>
      </c>
      <c r="H6641" t="s">
        <v>51</v>
      </c>
    </row>
    <row r="6642" spans="1:8" x14ac:dyDescent="0.35">
      <c r="A6642" t="s">
        <v>6688</v>
      </c>
      <c r="B6642" t="s">
        <v>44</v>
      </c>
      <c r="C6642" t="s">
        <v>6688</v>
      </c>
      <c r="D6642" t="s">
        <v>44</v>
      </c>
      <c r="E6642" t="s">
        <v>6688</v>
      </c>
      <c r="F6642" t="s">
        <v>44</v>
      </c>
      <c r="G6642" t="s">
        <v>6688</v>
      </c>
      <c r="H6642" t="s">
        <v>44</v>
      </c>
    </row>
    <row r="6643" spans="1:8" x14ac:dyDescent="0.35">
      <c r="A6643" t="s">
        <v>6689</v>
      </c>
      <c r="B6643" t="s">
        <v>51</v>
      </c>
      <c r="C6643" t="s">
        <v>6689</v>
      </c>
      <c r="D6643" t="s">
        <v>51</v>
      </c>
      <c r="E6643" t="s">
        <v>6689</v>
      </c>
      <c r="F6643" t="s">
        <v>51</v>
      </c>
      <c r="G6643" t="s">
        <v>6689</v>
      </c>
      <c r="H6643" t="s">
        <v>51</v>
      </c>
    </row>
    <row r="6644" spans="1:8" x14ac:dyDescent="0.35">
      <c r="A6644" t="s">
        <v>6690</v>
      </c>
      <c r="B6644" t="s">
        <v>44</v>
      </c>
      <c r="C6644" t="s">
        <v>6690</v>
      </c>
      <c r="D6644" t="s">
        <v>44</v>
      </c>
      <c r="E6644" t="s">
        <v>6690</v>
      </c>
      <c r="F6644" t="s">
        <v>44</v>
      </c>
      <c r="G6644" t="s">
        <v>6690</v>
      </c>
      <c r="H6644" t="s">
        <v>44</v>
      </c>
    </row>
    <row r="6645" spans="1:8" x14ac:dyDescent="0.35">
      <c r="A6645" t="s">
        <v>6691</v>
      </c>
      <c r="B6645" t="s">
        <v>51</v>
      </c>
      <c r="C6645" t="s">
        <v>6691</v>
      </c>
      <c r="D6645" t="s">
        <v>51</v>
      </c>
      <c r="E6645" t="s">
        <v>6691</v>
      </c>
      <c r="F6645" t="s">
        <v>51</v>
      </c>
      <c r="G6645" t="s">
        <v>6691</v>
      </c>
      <c r="H6645" t="s">
        <v>51</v>
      </c>
    </row>
    <row r="6646" spans="1:8" x14ac:dyDescent="0.35">
      <c r="A6646" t="s">
        <v>6692</v>
      </c>
      <c r="B6646" t="s">
        <v>44</v>
      </c>
      <c r="C6646" t="s">
        <v>6692</v>
      </c>
      <c r="D6646" t="s">
        <v>44</v>
      </c>
      <c r="E6646" t="s">
        <v>6692</v>
      </c>
      <c r="F6646" t="s">
        <v>44</v>
      </c>
      <c r="G6646" t="s">
        <v>6692</v>
      </c>
      <c r="H6646" t="s">
        <v>44</v>
      </c>
    </row>
    <row r="6647" spans="1:8" x14ac:dyDescent="0.35">
      <c r="A6647" t="s">
        <v>6693</v>
      </c>
      <c r="B6647" t="s">
        <v>44</v>
      </c>
      <c r="C6647" t="s">
        <v>6693</v>
      </c>
      <c r="D6647" t="s">
        <v>44</v>
      </c>
      <c r="E6647" t="s">
        <v>6693</v>
      </c>
      <c r="F6647" t="s">
        <v>44</v>
      </c>
      <c r="G6647" t="s">
        <v>6693</v>
      </c>
      <c r="H6647" t="s">
        <v>44</v>
      </c>
    </row>
    <row r="6648" spans="1:8" x14ac:dyDescent="0.35">
      <c r="A6648" t="s">
        <v>6694</v>
      </c>
      <c r="B6648" t="s">
        <v>51</v>
      </c>
      <c r="C6648" t="s">
        <v>6694</v>
      </c>
      <c r="D6648" t="s">
        <v>51</v>
      </c>
      <c r="E6648" t="s">
        <v>6694</v>
      </c>
      <c r="F6648" t="s">
        <v>51</v>
      </c>
      <c r="G6648" t="s">
        <v>6694</v>
      </c>
      <c r="H6648" t="s">
        <v>51</v>
      </c>
    </row>
    <row r="6649" spans="1:8" x14ac:dyDescent="0.35">
      <c r="A6649" t="s">
        <v>6695</v>
      </c>
      <c r="B6649" t="s">
        <v>51</v>
      </c>
      <c r="C6649" t="s">
        <v>6695</v>
      </c>
      <c r="D6649" t="s">
        <v>51</v>
      </c>
      <c r="E6649" t="s">
        <v>6695</v>
      </c>
      <c r="F6649" t="s">
        <v>51</v>
      </c>
      <c r="G6649" t="s">
        <v>6695</v>
      </c>
      <c r="H6649" t="s">
        <v>51</v>
      </c>
    </row>
    <row r="6650" spans="1:8" x14ac:dyDescent="0.35">
      <c r="A6650" t="s">
        <v>6696</v>
      </c>
      <c r="B6650" t="s">
        <v>51</v>
      </c>
      <c r="C6650" t="s">
        <v>6696</v>
      </c>
      <c r="D6650" t="s">
        <v>51</v>
      </c>
      <c r="E6650" t="s">
        <v>6696</v>
      </c>
      <c r="F6650" t="s">
        <v>51</v>
      </c>
      <c r="G6650" t="s">
        <v>6696</v>
      </c>
      <c r="H6650" t="s">
        <v>51</v>
      </c>
    </row>
    <row r="6651" spans="1:8" x14ac:dyDescent="0.35">
      <c r="A6651" t="s">
        <v>6697</v>
      </c>
      <c r="B6651" t="s">
        <v>51</v>
      </c>
      <c r="C6651" t="s">
        <v>6697</v>
      </c>
      <c r="D6651" t="s">
        <v>51</v>
      </c>
      <c r="E6651" t="s">
        <v>6697</v>
      </c>
      <c r="F6651" t="s">
        <v>51</v>
      </c>
      <c r="G6651" t="s">
        <v>6697</v>
      </c>
      <c r="H6651" t="s">
        <v>51</v>
      </c>
    </row>
    <row r="6652" spans="1:8" x14ac:dyDescent="0.35">
      <c r="A6652" t="s">
        <v>6698</v>
      </c>
      <c r="B6652" t="s">
        <v>51</v>
      </c>
      <c r="C6652" t="s">
        <v>6698</v>
      </c>
      <c r="D6652" t="s">
        <v>51</v>
      </c>
      <c r="E6652" t="s">
        <v>6698</v>
      </c>
      <c r="F6652" t="s">
        <v>51</v>
      </c>
      <c r="G6652" t="s">
        <v>6698</v>
      </c>
      <c r="H6652" t="s">
        <v>51</v>
      </c>
    </row>
    <row r="6653" spans="1:8" x14ac:dyDescent="0.35">
      <c r="A6653" t="s">
        <v>6699</v>
      </c>
      <c r="B6653" t="s">
        <v>51</v>
      </c>
      <c r="C6653" t="s">
        <v>6699</v>
      </c>
      <c r="D6653" t="s">
        <v>51</v>
      </c>
      <c r="E6653" t="s">
        <v>6699</v>
      </c>
      <c r="F6653" t="s">
        <v>51</v>
      </c>
      <c r="G6653" t="s">
        <v>6699</v>
      </c>
      <c r="H6653" t="s">
        <v>51</v>
      </c>
    </row>
    <row r="6654" spans="1:8" x14ac:dyDescent="0.35">
      <c r="A6654" t="s">
        <v>6700</v>
      </c>
      <c r="B6654" t="s">
        <v>51</v>
      </c>
      <c r="C6654" t="s">
        <v>6700</v>
      </c>
      <c r="D6654" t="s">
        <v>51</v>
      </c>
      <c r="E6654" t="s">
        <v>6700</v>
      </c>
      <c r="F6654" t="s">
        <v>51</v>
      </c>
      <c r="G6654" t="s">
        <v>6700</v>
      </c>
      <c r="H6654" t="s">
        <v>51</v>
      </c>
    </row>
    <row r="6655" spans="1:8" x14ac:dyDescent="0.35">
      <c r="A6655" t="s">
        <v>6701</v>
      </c>
      <c r="B6655" t="s">
        <v>51</v>
      </c>
      <c r="C6655" t="s">
        <v>6701</v>
      </c>
      <c r="D6655" t="s">
        <v>51</v>
      </c>
      <c r="E6655" t="s">
        <v>6701</v>
      </c>
      <c r="F6655" t="s">
        <v>51</v>
      </c>
      <c r="G6655" t="s">
        <v>6701</v>
      </c>
      <c r="H6655" t="s">
        <v>51</v>
      </c>
    </row>
    <row r="6656" spans="1:8" x14ac:dyDescent="0.35">
      <c r="A6656" t="s">
        <v>6702</v>
      </c>
      <c r="B6656" t="s">
        <v>51</v>
      </c>
      <c r="C6656" t="s">
        <v>6702</v>
      </c>
      <c r="D6656" t="s">
        <v>51</v>
      </c>
      <c r="E6656" t="s">
        <v>6702</v>
      </c>
      <c r="F6656" t="s">
        <v>51</v>
      </c>
      <c r="G6656" t="s">
        <v>6702</v>
      </c>
      <c r="H6656" t="s">
        <v>51</v>
      </c>
    </row>
    <row r="6657" spans="1:8" x14ac:dyDescent="0.35">
      <c r="A6657" t="s">
        <v>6703</v>
      </c>
      <c r="B6657" t="s">
        <v>51</v>
      </c>
      <c r="C6657" t="s">
        <v>6703</v>
      </c>
      <c r="D6657" t="s">
        <v>51</v>
      </c>
      <c r="E6657" t="s">
        <v>6703</v>
      </c>
      <c r="F6657" t="s">
        <v>51</v>
      </c>
      <c r="G6657" t="s">
        <v>6703</v>
      </c>
      <c r="H6657" t="s">
        <v>51</v>
      </c>
    </row>
    <row r="6658" spans="1:8" x14ac:dyDescent="0.35">
      <c r="A6658" t="s">
        <v>6704</v>
      </c>
      <c r="B6658" t="s">
        <v>44</v>
      </c>
      <c r="C6658" t="s">
        <v>6704</v>
      </c>
      <c r="D6658" t="s">
        <v>44</v>
      </c>
      <c r="E6658" t="s">
        <v>6704</v>
      </c>
      <c r="F6658" t="s">
        <v>44</v>
      </c>
      <c r="G6658" t="s">
        <v>6704</v>
      </c>
      <c r="H6658" t="s">
        <v>44</v>
      </c>
    </row>
    <row r="6659" spans="1:8" x14ac:dyDescent="0.35">
      <c r="A6659" t="s">
        <v>6705</v>
      </c>
      <c r="B6659" t="s">
        <v>44</v>
      </c>
      <c r="C6659" t="s">
        <v>6705</v>
      </c>
      <c r="D6659" t="s">
        <v>44</v>
      </c>
      <c r="E6659" t="s">
        <v>6705</v>
      </c>
      <c r="F6659" t="s">
        <v>44</v>
      </c>
      <c r="G6659" t="s">
        <v>6705</v>
      </c>
      <c r="H6659" t="s">
        <v>44</v>
      </c>
    </row>
    <row r="6660" spans="1:8" x14ac:dyDescent="0.35">
      <c r="A6660" t="s">
        <v>6706</v>
      </c>
      <c r="B6660" t="s">
        <v>51</v>
      </c>
      <c r="C6660" t="s">
        <v>6706</v>
      </c>
      <c r="D6660" t="s">
        <v>51</v>
      </c>
      <c r="E6660" t="s">
        <v>6706</v>
      </c>
      <c r="F6660" t="s">
        <v>51</v>
      </c>
      <c r="G6660" t="s">
        <v>6706</v>
      </c>
      <c r="H6660" t="s">
        <v>51</v>
      </c>
    </row>
    <row r="6661" spans="1:8" x14ac:dyDescent="0.35">
      <c r="A6661" t="s">
        <v>6707</v>
      </c>
      <c r="B6661" t="s">
        <v>44</v>
      </c>
      <c r="C6661" t="s">
        <v>6707</v>
      </c>
      <c r="D6661" t="s">
        <v>44</v>
      </c>
      <c r="E6661" t="s">
        <v>6707</v>
      </c>
      <c r="F6661" t="s">
        <v>44</v>
      </c>
      <c r="G6661" t="s">
        <v>6707</v>
      </c>
      <c r="H6661" t="s">
        <v>44</v>
      </c>
    </row>
    <row r="6662" spans="1:8" x14ac:dyDescent="0.35">
      <c r="A6662" t="s">
        <v>6708</v>
      </c>
      <c r="B6662" t="s">
        <v>53</v>
      </c>
      <c r="C6662" t="s">
        <v>6708</v>
      </c>
      <c r="D6662" t="s">
        <v>53</v>
      </c>
      <c r="E6662" t="s">
        <v>6708</v>
      </c>
      <c r="F6662" t="s">
        <v>53</v>
      </c>
      <c r="G6662" t="s">
        <v>6708</v>
      </c>
      <c r="H6662" t="s">
        <v>53</v>
      </c>
    </row>
    <row r="6663" spans="1:8" x14ac:dyDescent="0.35">
      <c r="A6663" t="s">
        <v>6709</v>
      </c>
      <c r="B6663" t="s">
        <v>47</v>
      </c>
      <c r="C6663" t="s">
        <v>6709</v>
      </c>
      <c r="D6663" t="s">
        <v>47</v>
      </c>
      <c r="E6663" t="s">
        <v>6709</v>
      </c>
      <c r="F6663" t="s">
        <v>47</v>
      </c>
      <c r="G6663" t="s">
        <v>6709</v>
      </c>
      <c r="H6663" t="s">
        <v>47</v>
      </c>
    </row>
    <row r="6664" spans="1:8" x14ac:dyDescent="0.35">
      <c r="A6664" t="s">
        <v>6710</v>
      </c>
      <c r="B6664" t="s">
        <v>51</v>
      </c>
      <c r="C6664" t="s">
        <v>6710</v>
      </c>
      <c r="D6664" t="s">
        <v>51</v>
      </c>
      <c r="E6664" t="s">
        <v>6710</v>
      </c>
      <c r="F6664" t="s">
        <v>51</v>
      </c>
      <c r="G6664" t="s">
        <v>6710</v>
      </c>
      <c r="H6664" t="s">
        <v>51</v>
      </c>
    </row>
    <row r="6665" spans="1:8" x14ac:dyDescent="0.35">
      <c r="A6665" t="s">
        <v>6711</v>
      </c>
      <c r="B6665" t="s">
        <v>44</v>
      </c>
      <c r="C6665" t="s">
        <v>6711</v>
      </c>
      <c r="D6665" t="s">
        <v>44</v>
      </c>
      <c r="E6665" t="s">
        <v>6711</v>
      </c>
      <c r="F6665" t="s">
        <v>44</v>
      </c>
      <c r="G6665" t="s">
        <v>6711</v>
      </c>
      <c r="H6665" t="s">
        <v>44</v>
      </c>
    </row>
    <row r="6666" spans="1:8" x14ac:dyDescent="0.35">
      <c r="A6666" t="s">
        <v>6712</v>
      </c>
      <c r="B6666" t="s">
        <v>51</v>
      </c>
      <c r="C6666" t="s">
        <v>6712</v>
      </c>
      <c r="D6666" t="s">
        <v>51</v>
      </c>
      <c r="E6666" t="s">
        <v>6712</v>
      </c>
      <c r="F6666" t="s">
        <v>51</v>
      </c>
      <c r="G6666" t="s">
        <v>6712</v>
      </c>
      <c r="H6666" t="s">
        <v>51</v>
      </c>
    </row>
    <row r="6667" spans="1:8" x14ac:dyDescent="0.35">
      <c r="A6667" t="s">
        <v>6713</v>
      </c>
      <c r="B6667" t="s">
        <v>51</v>
      </c>
      <c r="C6667" t="s">
        <v>6713</v>
      </c>
      <c r="D6667" t="s">
        <v>51</v>
      </c>
      <c r="E6667" t="s">
        <v>6713</v>
      </c>
      <c r="F6667" t="s">
        <v>51</v>
      </c>
      <c r="G6667" t="s">
        <v>6713</v>
      </c>
      <c r="H6667" t="s">
        <v>51</v>
      </c>
    </row>
    <row r="6668" spans="1:8" x14ac:dyDescent="0.35">
      <c r="A6668" t="s">
        <v>6714</v>
      </c>
      <c r="B6668" t="s">
        <v>51</v>
      </c>
      <c r="C6668" t="s">
        <v>6714</v>
      </c>
      <c r="D6668" t="s">
        <v>51</v>
      </c>
      <c r="E6668" t="s">
        <v>6714</v>
      </c>
      <c r="F6668" t="s">
        <v>51</v>
      </c>
      <c r="G6668" t="s">
        <v>6714</v>
      </c>
      <c r="H6668" t="s">
        <v>51</v>
      </c>
    </row>
    <row r="6669" spans="1:8" x14ac:dyDescent="0.35">
      <c r="A6669" t="s">
        <v>6715</v>
      </c>
      <c r="B6669" t="s">
        <v>44</v>
      </c>
      <c r="C6669" t="s">
        <v>6715</v>
      </c>
      <c r="D6669" t="s">
        <v>44</v>
      </c>
      <c r="E6669" t="s">
        <v>6715</v>
      </c>
      <c r="F6669" t="s">
        <v>44</v>
      </c>
      <c r="G6669" t="s">
        <v>6715</v>
      </c>
      <c r="H6669" t="s">
        <v>44</v>
      </c>
    </row>
    <row r="6670" spans="1:8" x14ac:dyDescent="0.35">
      <c r="A6670" t="s">
        <v>6716</v>
      </c>
      <c r="B6670" t="s">
        <v>51</v>
      </c>
      <c r="C6670" t="s">
        <v>6716</v>
      </c>
      <c r="D6670" t="s">
        <v>51</v>
      </c>
      <c r="E6670" t="s">
        <v>6716</v>
      </c>
      <c r="F6670" t="s">
        <v>51</v>
      </c>
      <c r="G6670" t="s">
        <v>6716</v>
      </c>
      <c r="H6670" t="s">
        <v>51</v>
      </c>
    </row>
    <row r="6671" spans="1:8" x14ac:dyDescent="0.35">
      <c r="A6671" t="s">
        <v>6717</v>
      </c>
      <c r="B6671" t="s">
        <v>44</v>
      </c>
      <c r="C6671" t="s">
        <v>6717</v>
      </c>
      <c r="D6671" t="s">
        <v>44</v>
      </c>
      <c r="E6671" t="s">
        <v>6717</v>
      </c>
      <c r="F6671" t="s">
        <v>44</v>
      </c>
      <c r="G6671" t="s">
        <v>6717</v>
      </c>
      <c r="H6671" t="s">
        <v>44</v>
      </c>
    </row>
    <row r="6672" spans="1:8" x14ac:dyDescent="0.35">
      <c r="A6672" t="s">
        <v>6718</v>
      </c>
      <c r="B6672" t="s">
        <v>51</v>
      </c>
      <c r="C6672" t="s">
        <v>6718</v>
      </c>
      <c r="D6672" t="s">
        <v>51</v>
      </c>
      <c r="E6672" t="s">
        <v>6718</v>
      </c>
      <c r="F6672" t="s">
        <v>51</v>
      </c>
      <c r="G6672" t="s">
        <v>6718</v>
      </c>
      <c r="H6672" t="s">
        <v>51</v>
      </c>
    </row>
    <row r="6673" spans="1:8" x14ac:dyDescent="0.35">
      <c r="A6673" t="s">
        <v>6719</v>
      </c>
      <c r="B6673" t="s">
        <v>51</v>
      </c>
      <c r="C6673" t="s">
        <v>6719</v>
      </c>
      <c r="D6673" t="s">
        <v>51</v>
      </c>
      <c r="E6673" t="s">
        <v>6719</v>
      </c>
      <c r="F6673" t="s">
        <v>51</v>
      </c>
      <c r="G6673" t="s">
        <v>6719</v>
      </c>
      <c r="H6673" t="s">
        <v>51</v>
      </c>
    </row>
    <row r="6674" spans="1:8" x14ac:dyDescent="0.35">
      <c r="A6674" t="s">
        <v>6720</v>
      </c>
      <c r="B6674" t="s">
        <v>51</v>
      </c>
      <c r="C6674" t="s">
        <v>6720</v>
      </c>
      <c r="D6674" t="s">
        <v>51</v>
      </c>
      <c r="E6674" t="s">
        <v>6720</v>
      </c>
      <c r="F6674" t="s">
        <v>51</v>
      </c>
      <c r="G6674" t="s">
        <v>6720</v>
      </c>
      <c r="H6674" t="s">
        <v>51</v>
      </c>
    </row>
    <row r="6675" spans="1:8" x14ac:dyDescent="0.35">
      <c r="A6675" t="s">
        <v>6721</v>
      </c>
      <c r="B6675" t="s">
        <v>51</v>
      </c>
      <c r="C6675" t="s">
        <v>6721</v>
      </c>
      <c r="D6675" t="s">
        <v>51</v>
      </c>
      <c r="E6675" t="s">
        <v>6721</v>
      </c>
      <c r="F6675" t="s">
        <v>51</v>
      </c>
      <c r="G6675" t="s">
        <v>6721</v>
      </c>
      <c r="H6675" t="s">
        <v>51</v>
      </c>
    </row>
    <row r="6676" spans="1:8" x14ac:dyDescent="0.35">
      <c r="A6676" t="s">
        <v>6722</v>
      </c>
      <c r="B6676" t="s">
        <v>44</v>
      </c>
      <c r="C6676" t="s">
        <v>6722</v>
      </c>
      <c r="D6676" t="s">
        <v>44</v>
      </c>
      <c r="E6676" t="s">
        <v>6722</v>
      </c>
      <c r="F6676" t="s">
        <v>44</v>
      </c>
      <c r="G6676" t="s">
        <v>6722</v>
      </c>
      <c r="H6676" t="s">
        <v>44</v>
      </c>
    </row>
    <row r="6677" spans="1:8" x14ac:dyDescent="0.35">
      <c r="A6677" t="s">
        <v>6723</v>
      </c>
      <c r="B6677" t="s">
        <v>47</v>
      </c>
      <c r="C6677" t="s">
        <v>6723</v>
      </c>
      <c r="D6677" t="s">
        <v>47</v>
      </c>
      <c r="E6677" t="s">
        <v>6723</v>
      </c>
      <c r="F6677" t="s">
        <v>47</v>
      </c>
      <c r="G6677" t="s">
        <v>6723</v>
      </c>
      <c r="H6677" t="s">
        <v>47</v>
      </c>
    </row>
    <row r="6678" spans="1:8" x14ac:dyDescent="0.35">
      <c r="A6678" t="s">
        <v>6724</v>
      </c>
      <c r="B6678" t="s">
        <v>51</v>
      </c>
      <c r="C6678" t="s">
        <v>6724</v>
      </c>
      <c r="D6678" t="s">
        <v>51</v>
      </c>
      <c r="E6678" t="s">
        <v>6724</v>
      </c>
      <c r="F6678" t="s">
        <v>51</v>
      </c>
      <c r="G6678" t="s">
        <v>6724</v>
      </c>
      <c r="H6678" t="s">
        <v>51</v>
      </c>
    </row>
    <row r="6679" spans="1:8" x14ac:dyDescent="0.35">
      <c r="A6679" t="s">
        <v>6725</v>
      </c>
      <c r="B6679" t="s">
        <v>51</v>
      </c>
      <c r="C6679" t="s">
        <v>6725</v>
      </c>
      <c r="D6679" t="s">
        <v>51</v>
      </c>
      <c r="E6679" t="s">
        <v>6725</v>
      </c>
      <c r="F6679" t="s">
        <v>51</v>
      </c>
      <c r="G6679" t="s">
        <v>6725</v>
      </c>
      <c r="H6679" t="s">
        <v>51</v>
      </c>
    </row>
    <row r="6680" spans="1:8" x14ac:dyDescent="0.35">
      <c r="A6680" t="s">
        <v>6726</v>
      </c>
      <c r="B6680" t="s">
        <v>51</v>
      </c>
      <c r="C6680" t="s">
        <v>6726</v>
      </c>
      <c r="D6680" t="s">
        <v>51</v>
      </c>
      <c r="E6680" t="s">
        <v>6726</v>
      </c>
      <c r="F6680" t="s">
        <v>51</v>
      </c>
      <c r="G6680" t="s">
        <v>6726</v>
      </c>
      <c r="H6680" t="s">
        <v>51</v>
      </c>
    </row>
    <row r="6681" spans="1:8" x14ac:dyDescent="0.35">
      <c r="A6681" t="s">
        <v>6727</v>
      </c>
      <c r="B6681" t="s">
        <v>51</v>
      </c>
      <c r="C6681" t="s">
        <v>6727</v>
      </c>
      <c r="D6681" t="s">
        <v>51</v>
      </c>
      <c r="E6681" t="s">
        <v>6727</v>
      </c>
      <c r="F6681" t="s">
        <v>51</v>
      </c>
      <c r="G6681" t="s">
        <v>6727</v>
      </c>
      <c r="H6681" t="s">
        <v>51</v>
      </c>
    </row>
    <row r="6682" spans="1:8" x14ac:dyDescent="0.35">
      <c r="A6682" t="s">
        <v>6728</v>
      </c>
      <c r="B6682" t="s">
        <v>44</v>
      </c>
      <c r="C6682" t="s">
        <v>6728</v>
      </c>
      <c r="D6682" t="s">
        <v>44</v>
      </c>
      <c r="E6682" t="s">
        <v>6728</v>
      </c>
      <c r="F6682" t="s">
        <v>44</v>
      </c>
      <c r="G6682" t="s">
        <v>6728</v>
      </c>
      <c r="H6682" t="s">
        <v>44</v>
      </c>
    </row>
    <row r="6683" spans="1:8" x14ac:dyDescent="0.35">
      <c r="A6683" t="s">
        <v>6729</v>
      </c>
      <c r="B6683" t="s">
        <v>51</v>
      </c>
      <c r="C6683" t="s">
        <v>6729</v>
      </c>
      <c r="D6683" t="s">
        <v>51</v>
      </c>
      <c r="E6683" t="s">
        <v>6729</v>
      </c>
      <c r="F6683" t="s">
        <v>51</v>
      </c>
      <c r="G6683" t="s">
        <v>6729</v>
      </c>
      <c r="H6683" t="s">
        <v>51</v>
      </c>
    </row>
    <row r="6684" spans="1:8" x14ac:dyDescent="0.35">
      <c r="A6684" t="s">
        <v>6730</v>
      </c>
      <c r="B6684" t="s">
        <v>51</v>
      </c>
      <c r="C6684" t="s">
        <v>6730</v>
      </c>
      <c r="D6684" t="s">
        <v>51</v>
      </c>
      <c r="E6684" t="s">
        <v>6730</v>
      </c>
      <c r="F6684" t="s">
        <v>51</v>
      </c>
      <c r="G6684" t="s">
        <v>6730</v>
      </c>
      <c r="H6684" t="s">
        <v>51</v>
      </c>
    </row>
    <row r="6685" spans="1:8" x14ac:dyDescent="0.35">
      <c r="A6685" t="s">
        <v>6731</v>
      </c>
      <c r="B6685" t="s">
        <v>51</v>
      </c>
      <c r="C6685" t="s">
        <v>6731</v>
      </c>
      <c r="D6685" t="s">
        <v>51</v>
      </c>
      <c r="E6685" t="s">
        <v>6731</v>
      </c>
      <c r="F6685" t="s">
        <v>51</v>
      </c>
      <c r="G6685" t="s">
        <v>6731</v>
      </c>
      <c r="H6685" t="s">
        <v>51</v>
      </c>
    </row>
    <row r="6686" spans="1:8" x14ac:dyDescent="0.35">
      <c r="A6686" t="s">
        <v>6732</v>
      </c>
      <c r="B6686" t="s">
        <v>44</v>
      </c>
      <c r="C6686" t="s">
        <v>6732</v>
      </c>
      <c r="D6686" t="s">
        <v>44</v>
      </c>
      <c r="E6686" t="s">
        <v>6732</v>
      </c>
      <c r="F6686" t="s">
        <v>44</v>
      </c>
      <c r="G6686" t="s">
        <v>6732</v>
      </c>
      <c r="H6686" t="s">
        <v>44</v>
      </c>
    </row>
    <row r="6687" spans="1:8" x14ac:dyDescent="0.35">
      <c r="A6687" t="s">
        <v>6733</v>
      </c>
      <c r="B6687" t="s">
        <v>51</v>
      </c>
      <c r="C6687" t="s">
        <v>6733</v>
      </c>
      <c r="D6687" t="s">
        <v>51</v>
      </c>
      <c r="E6687" t="s">
        <v>6733</v>
      </c>
      <c r="F6687" t="s">
        <v>51</v>
      </c>
      <c r="G6687" t="s">
        <v>6733</v>
      </c>
      <c r="H6687" t="s">
        <v>51</v>
      </c>
    </row>
    <row r="6688" spans="1:8" x14ac:dyDescent="0.35">
      <c r="A6688" t="s">
        <v>6734</v>
      </c>
      <c r="B6688" t="s">
        <v>44</v>
      </c>
      <c r="C6688" t="s">
        <v>6734</v>
      </c>
      <c r="D6688" t="s">
        <v>44</v>
      </c>
      <c r="E6688" t="s">
        <v>6734</v>
      </c>
      <c r="F6688" t="s">
        <v>44</v>
      </c>
      <c r="G6688" t="s">
        <v>6734</v>
      </c>
      <c r="H6688" t="s">
        <v>44</v>
      </c>
    </row>
    <row r="6689" spans="1:8" x14ac:dyDescent="0.35">
      <c r="A6689" t="s">
        <v>6735</v>
      </c>
      <c r="B6689" t="s">
        <v>51</v>
      </c>
      <c r="C6689" t="s">
        <v>6735</v>
      </c>
      <c r="D6689" t="s">
        <v>51</v>
      </c>
      <c r="E6689" t="s">
        <v>6735</v>
      </c>
      <c r="F6689" t="s">
        <v>51</v>
      </c>
      <c r="G6689" t="s">
        <v>6735</v>
      </c>
      <c r="H6689" t="s">
        <v>51</v>
      </c>
    </row>
    <row r="6690" spans="1:8" x14ac:dyDescent="0.35">
      <c r="A6690" t="s">
        <v>6736</v>
      </c>
      <c r="B6690" t="s">
        <v>44</v>
      </c>
      <c r="C6690" t="s">
        <v>6736</v>
      </c>
      <c r="D6690" t="s">
        <v>44</v>
      </c>
      <c r="E6690" t="s">
        <v>6736</v>
      </c>
      <c r="F6690" t="s">
        <v>44</v>
      </c>
      <c r="G6690" t="s">
        <v>6736</v>
      </c>
      <c r="H6690" t="s">
        <v>44</v>
      </c>
    </row>
    <row r="6691" spans="1:8" x14ac:dyDescent="0.35">
      <c r="A6691" t="s">
        <v>6737</v>
      </c>
      <c r="B6691" t="s">
        <v>51</v>
      </c>
      <c r="C6691" t="s">
        <v>6737</v>
      </c>
      <c r="D6691" t="s">
        <v>51</v>
      </c>
      <c r="E6691" t="s">
        <v>6737</v>
      </c>
      <c r="F6691" t="s">
        <v>51</v>
      </c>
      <c r="G6691" t="s">
        <v>6737</v>
      </c>
      <c r="H6691" t="s">
        <v>51</v>
      </c>
    </row>
    <row r="6692" spans="1:8" x14ac:dyDescent="0.35">
      <c r="A6692" t="s">
        <v>6738</v>
      </c>
      <c r="B6692" t="s">
        <v>44</v>
      </c>
      <c r="C6692" t="s">
        <v>6738</v>
      </c>
      <c r="D6692" t="s">
        <v>44</v>
      </c>
      <c r="E6692" t="s">
        <v>6738</v>
      </c>
      <c r="F6692" t="s">
        <v>44</v>
      </c>
      <c r="G6692" t="s">
        <v>6738</v>
      </c>
      <c r="H6692" t="s">
        <v>44</v>
      </c>
    </row>
    <row r="6693" spans="1:8" x14ac:dyDescent="0.35">
      <c r="A6693" t="s">
        <v>6739</v>
      </c>
      <c r="B6693" t="s">
        <v>44</v>
      </c>
      <c r="C6693" t="s">
        <v>6739</v>
      </c>
      <c r="D6693" t="s">
        <v>44</v>
      </c>
      <c r="E6693" t="s">
        <v>6739</v>
      </c>
      <c r="F6693" t="s">
        <v>44</v>
      </c>
      <c r="G6693" t="s">
        <v>6739</v>
      </c>
      <c r="H6693" t="s">
        <v>44</v>
      </c>
    </row>
    <row r="6694" spans="1:8" x14ac:dyDescent="0.35">
      <c r="A6694" t="s">
        <v>6740</v>
      </c>
      <c r="B6694" t="s">
        <v>51</v>
      </c>
      <c r="C6694" t="s">
        <v>6740</v>
      </c>
      <c r="D6694" t="s">
        <v>51</v>
      </c>
      <c r="E6694" t="s">
        <v>6740</v>
      </c>
      <c r="F6694" t="s">
        <v>51</v>
      </c>
      <c r="G6694" t="s">
        <v>6740</v>
      </c>
      <c r="H6694" t="s">
        <v>51</v>
      </c>
    </row>
    <row r="6695" spans="1:8" x14ac:dyDescent="0.35">
      <c r="A6695" t="s">
        <v>6741</v>
      </c>
      <c r="B6695" t="s">
        <v>51</v>
      </c>
      <c r="C6695" t="s">
        <v>6741</v>
      </c>
      <c r="D6695" t="s">
        <v>51</v>
      </c>
      <c r="E6695" t="s">
        <v>6741</v>
      </c>
      <c r="F6695" t="s">
        <v>51</v>
      </c>
      <c r="G6695" t="s">
        <v>6741</v>
      </c>
      <c r="H6695" t="s">
        <v>51</v>
      </c>
    </row>
    <row r="6696" spans="1:8" x14ac:dyDescent="0.35">
      <c r="A6696" t="s">
        <v>6742</v>
      </c>
      <c r="B6696" t="s">
        <v>44</v>
      </c>
      <c r="C6696" t="s">
        <v>6742</v>
      </c>
      <c r="D6696" t="s">
        <v>44</v>
      </c>
      <c r="E6696" t="s">
        <v>6742</v>
      </c>
      <c r="F6696" t="s">
        <v>44</v>
      </c>
      <c r="G6696" t="s">
        <v>6742</v>
      </c>
      <c r="H6696" t="s">
        <v>44</v>
      </c>
    </row>
    <row r="6697" spans="1:8" x14ac:dyDescent="0.35">
      <c r="A6697" t="s">
        <v>6743</v>
      </c>
      <c r="B6697" t="s">
        <v>47</v>
      </c>
      <c r="C6697" t="s">
        <v>6743</v>
      </c>
      <c r="D6697" t="s">
        <v>47</v>
      </c>
      <c r="E6697" t="s">
        <v>6743</v>
      </c>
      <c r="F6697" t="s">
        <v>47</v>
      </c>
      <c r="G6697" t="s">
        <v>6743</v>
      </c>
      <c r="H6697" t="s">
        <v>47</v>
      </c>
    </row>
    <row r="6698" spans="1:8" x14ac:dyDescent="0.35">
      <c r="A6698" t="s">
        <v>6744</v>
      </c>
      <c r="B6698" t="s">
        <v>51</v>
      </c>
      <c r="C6698" t="s">
        <v>6744</v>
      </c>
      <c r="D6698" t="s">
        <v>51</v>
      </c>
      <c r="E6698" t="s">
        <v>6744</v>
      </c>
      <c r="F6698" t="s">
        <v>51</v>
      </c>
      <c r="G6698" t="s">
        <v>6744</v>
      </c>
      <c r="H6698" t="s">
        <v>51</v>
      </c>
    </row>
    <row r="6699" spans="1:8" x14ac:dyDescent="0.35">
      <c r="A6699" t="s">
        <v>6745</v>
      </c>
      <c r="B6699" t="s">
        <v>51</v>
      </c>
      <c r="C6699" t="s">
        <v>6745</v>
      </c>
      <c r="D6699" t="s">
        <v>51</v>
      </c>
      <c r="E6699" t="s">
        <v>6745</v>
      </c>
      <c r="F6699" t="s">
        <v>51</v>
      </c>
      <c r="G6699" t="s">
        <v>6745</v>
      </c>
      <c r="H6699" t="s">
        <v>51</v>
      </c>
    </row>
    <row r="6700" spans="1:8" x14ac:dyDescent="0.35">
      <c r="A6700" t="s">
        <v>6746</v>
      </c>
      <c r="B6700" t="s">
        <v>51</v>
      </c>
      <c r="C6700" t="s">
        <v>6746</v>
      </c>
      <c r="D6700" t="s">
        <v>51</v>
      </c>
      <c r="E6700" t="s">
        <v>6746</v>
      </c>
      <c r="F6700" t="s">
        <v>51</v>
      </c>
      <c r="G6700" t="s">
        <v>6746</v>
      </c>
      <c r="H6700" t="s">
        <v>51</v>
      </c>
    </row>
    <row r="6701" spans="1:8" x14ac:dyDescent="0.35">
      <c r="A6701" t="s">
        <v>6747</v>
      </c>
      <c r="B6701" t="s">
        <v>51</v>
      </c>
      <c r="C6701" t="s">
        <v>6747</v>
      </c>
      <c r="D6701" t="s">
        <v>51</v>
      </c>
      <c r="E6701" t="s">
        <v>6747</v>
      </c>
      <c r="F6701" t="s">
        <v>51</v>
      </c>
      <c r="G6701" t="s">
        <v>6747</v>
      </c>
      <c r="H6701" t="s">
        <v>51</v>
      </c>
    </row>
    <row r="6702" spans="1:8" x14ac:dyDescent="0.35">
      <c r="A6702" t="s">
        <v>6748</v>
      </c>
      <c r="B6702" t="s">
        <v>51</v>
      </c>
      <c r="C6702" t="s">
        <v>6748</v>
      </c>
      <c r="D6702" t="s">
        <v>51</v>
      </c>
      <c r="E6702" t="s">
        <v>6748</v>
      </c>
      <c r="F6702" t="s">
        <v>51</v>
      </c>
      <c r="G6702" t="s">
        <v>6748</v>
      </c>
      <c r="H6702" t="s">
        <v>51</v>
      </c>
    </row>
    <row r="6703" spans="1:8" x14ac:dyDescent="0.35">
      <c r="A6703" t="s">
        <v>6749</v>
      </c>
      <c r="B6703" t="s">
        <v>51</v>
      </c>
      <c r="C6703" t="s">
        <v>6749</v>
      </c>
      <c r="D6703" t="s">
        <v>51</v>
      </c>
      <c r="E6703" t="s">
        <v>6749</v>
      </c>
      <c r="F6703" t="s">
        <v>51</v>
      </c>
      <c r="G6703" t="s">
        <v>6749</v>
      </c>
      <c r="H6703" t="s">
        <v>51</v>
      </c>
    </row>
    <row r="6704" spans="1:8" x14ac:dyDescent="0.35">
      <c r="A6704" t="s">
        <v>6750</v>
      </c>
      <c r="B6704" t="s">
        <v>51</v>
      </c>
      <c r="C6704" t="s">
        <v>6750</v>
      </c>
      <c r="D6704" t="s">
        <v>51</v>
      </c>
      <c r="E6704" t="s">
        <v>6750</v>
      </c>
      <c r="F6704" t="s">
        <v>51</v>
      </c>
      <c r="G6704" t="s">
        <v>6750</v>
      </c>
      <c r="H6704" t="s">
        <v>51</v>
      </c>
    </row>
    <row r="6705" spans="1:8" x14ac:dyDescent="0.35">
      <c r="A6705" t="s">
        <v>6751</v>
      </c>
      <c r="B6705" t="s">
        <v>47</v>
      </c>
      <c r="C6705" t="s">
        <v>6751</v>
      </c>
      <c r="D6705" t="s">
        <v>47</v>
      </c>
      <c r="E6705" t="s">
        <v>6751</v>
      </c>
      <c r="F6705" t="s">
        <v>47</v>
      </c>
      <c r="G6705" t="s">
        <v>6751</v>
      </c>
      <c r="H6705" t="s">
        <v>47</v>
      </c>
    </row>
    <row r="6706" spans="1:8" x14ac:dyDescent="0.35">
      <c r="A6706" t="s">
        <v>6752</v>
      </c>
      <c r="B6706" t="s">
        <v>51</v>
      </c>
      <c r="C6706" t="s">
        <v>6752</v>
      </c>
      <c r="D6706" t="s">
        <v>51</v>
      </c>
      <c r="E6706" t="s">
        <v>6752</v>
      </c>
      <c r="F6706" t="s">
        <v>51</v>
      </c>
      <c r="G6706" t="s">
        <v>6752</v>
      </c>
      <c r="H6706" t="s">
        <v>51</v>
      </c>
    </row>
    <row r="6707" spans="1:8" x14ac:dyDescent="0.35">
      <c r="A6707" t="s">
        <v>6753</v>
      </c>
      <c r="B6707" t="s">
        <v>51</v>
      </c>
      <c r="C6707" t="s">
        <v>6753</v>
      </c>
      <c r="D6707" t="s">
        <v>51</v>
      </c>
      <c r="E6707" t="s">
        <v>6753</v>
      </c>
      <c r="F6707" t="s">
        <v>51</v>
      </c>
      <c r="G6707" t="s">
        <v>6753</v>
      </c>
      <c r="H6707" t="s">
        <v>51</v>
      </c>
    </row>
    <row r="6708" spans="1:8" x14ac:dyDescent="0.35">
      <c r="A6708" t="s">
        <v>6754</v>
      </c>
      <c r="B6708" t="s">
        <v>51</v>
      </c>
      <c r="C6708" t="s">
        <v>6754</v>
      </c>
      <c r="D6708" t="s">
        <v>51</v>
      </c>
      <c r="E6708" t="s">
        <v>6754</v>
      </c>
      <c r="F6708" t="s">
        <v>51</v>
      </c>
      <c r="G6708" t="s">
        <v>6754</v>
      </c>
      <c r="H6708" t="s">
        <v>51</v>
      </c>
    </row>
    <row r="6709" spans="1:8" x14ac:dyDescent="0.35">
      <c r="A6709" t="s">
        <v>6755</v>
      </c>
      <c r="B6709" t="s">
        <v>51</v>
      </c>
      <c r="C6709" t="s">
        <v>6755</v>
      </c>
      <c r="D6709" t="s">
        <v>51</v>
      </c>
      <c r="E6709" t="s">
        <v>6755</v>
      </c>
      <c r="F6709" t="s">
        <v>51</v>
      </c>
      <c r="G6709" t="s">
        <v>6755</v>
      </c>
      <c r="H6709" t="s">
        <v>51</v>
      </c>
    </row>
    <row r="6710" spans="1:8" x14ac:dyDescent="0.35">
      <c r="A6710" t="s">
        <v>6756</v>
      </c>
      <c r="B6710" t="s">
        <v>51</v>
      </c>
      <c r="C6710" t="s">
        <v>6756</v>
      </c>
      <c r="D6710" t="s">
        <v>51</v>
      </c>
      <c r="E6710" t="s">
        <v>6756</v>
      </c>
      <c r="F6710" t="s">
        <v>51</v>
      </c>
      <c r="G6710" t="s">
        <v>6756</v>
      </c>
      <c r="H6710" t="s">
        <v>51</v>
      </c>
    </row>
    <row r="6711" spans="1:8" x14ac:dyDescent="0.35">
      <c r="A6711" t="s">
        <v>6757</v>
      </c>
      <c r="B6711" t="s">
        <v>51</v>
      </c>
      <c r="C6711" t="s">
        <v>6757</v>
      </c>
      <c r="D6711" t="s">
        <v>51</v>
      </c>
      <c r="E6711" t="s">
        <v>6757</v>
      </c>
      <c r="F6711" t="s">
        <v>51</v>
      </c>
      <c r="G6711" t="s">
        <v>6757</v>
      </c>
      <c r="H6711" t="s">
        <v>51</v>
      </c>
    </row>
    <row r="6712" spans="1:8" x14ac:dyDescent="0.35">
      <c r="A6712" t="s">
        <v>6758</v>
      </c>
      <c r="B6712" t="s">
        <v>51</v>
      </c>
      <c r="C6712" t="s">
        <v>6758</v>
      </c>
      <c r="D6712" t="s">
        <v>51</v>
      </c>
      <c r="E6712" t="s">
        <v>6758</v>
      </c>
      <c r="F6712" t="s">
        <v>51</v>
      </c>
      <c r="G6712" t="s">
        <v>6758</v>
      </c>
      <c r="H6712" t="s">
        <v>51</v>
      </c>
    </row>
    <row r="6713" spans="1:8" x14ac:dyDescent="0.35">
      <c r="A6713" t="s">
        <v>6759</v>
      </c>
      <c r="B6713" t="s">
        <v>51</v>
      </c>
      <c r="C6713" t="s">
        <v>6759</v>
      </c>
      <c r="D6713" t="s">
        <v>51</v>
      </c>
      <c r="E6713" t="s">
        <v>6759</v>
      </c>
      <c r="F6713" t="s">
        <v>51</v>
      </c>
      <c r="G6713" t="s">
        <v>6759</v>
      </c>
      <c r="H6713" t="s">
        <v>51</v>
      </c>
    </row>
    <row r="6714" spans="1:8" x14ac:dyDescent="0.35">
      <c r="A6714" t="s">
        <v>6760</v>
      </c>
      <c r="B6714" t="s">
        <v>51</v>
      </c>
      <c r="C6714" t="s">
        <v>6760</v>
      </c>
      <c r="D6714" t="s">
        <v>51</v>
      </c>
      <c r="E6714" t="s">
        <v>6760</v>
      </c>
      <c r="F6714" t="s">
        <v>51</v>
      </c>
      <c r="G6714" t="s">
        <v>6760</v>
      </c>
      <c r="H6714" t="s">
        <v>51</v>
      </c>
    </row>
    <row r="6715" spans="1:8" x14ac:dyDescent="0.35">
      <c r="A6715" t="s">
        <v>6761</v>
      </c>
      <c r="B6715" t="s">
        <v>51</v>
      </c>
      <c r="C6715" t="s">
        <v>6761</v>
      </c>
      <c r="D6715" t="s">
        <v>51</v>
      </c>
      <c r="E6715" t="s">
        <v>6761</v>
      </c>
      <c r="F6715" t="s">
        <v>51</v>
      </c>
      <c r="G6715" t="s">
        <v>6761</v>
      </c>
      <c r="H6715" t="s">
        <v>51</v>
      </c>
    </row>
    <row r="6716" spans="1:8" x14ac:dyDescent="0.35">
      <c r="A6716" t="s">
        <v>6762</v>
      </c>
      <c r="B6716" t="s">
        <v>51</v>
      </c>
      <c r="C6716" t="s">
        <v>6762</v>
      </c>
      <c r="D6716" t="s">
        <v>51</v>
      </c>
      <c r="E6716" t="s">
        <v>6762</v>
      </c>
      <c r="F6716" t="s">
        <v>51</v>
      </c>
      <c r="G6716" t="s">
        <v>6762</v>
      </c>
      <c r="H6716" t="s">
        <v>51</v>
      </c>
    </row>
    <row r="6717" spans="1:8" x14ac:dyDescent="0.35">
      <c r="A6717" t="s">
        <v>6763</v>
      </c>
      <c r="B6717" t="s">
        <v>51</v>
      </c>
      <c r="C6717" t="s">
        <v>6763</v>
      </c>
      <c r="D6717" t="s">
        <v>51</v>
      </c>
      <c r="E6717" t="s">
        <v>6763</v>
      </c>
      <c r="F6717" t="s">
        <v>51</v>
      </c>
      <c r="G6717" t="s">
        <v>6763</v>
      </c>
      <c r="H6717" t="s">
        <v>51</v>
      </c>
    </row>
    <row r="6718" spans="1:8" x14ac:dyDescent="0.35">
      <c r="A6718" t="s">
        <v>6764</v>
      </c>
      <c r="B6718" t="s">
        <v>51</v>
      </c>
      <c r="C6718" t="s">
        <v>6764</v>
      </c>
      <c r="D6718" t="s">
        <v>51</v>
      </c>
      <c r="E6718" t="s">
        <v>6764</v>
      </c>
      <c r="F6718" t="s">
        <v>51</v>
      </c>
      <c r="G6718" t="s">
        <v>6764</v>
      </c>
      <c r="H6718" t="s">
        <v>51</v>
      </c>
    </row>
    <row r="6719" spans="1:8" x14ac:dyDescent="0.35">
      <c r="A6719" t="s">
        <v>6765</v>
      </c>
      <c r="B6719" t="s">
        <v>47</v>
      </c>
      <c r="C6719" t="s">
        <v>6765</v>
      </c>
      <c r="D6719" t="s">
        <v>47</v>
      </c>
      <c r="E6719" t="s">
        <v>6765</v>
      </c>
      <c r="F6719" t="s">
        <v>47</v>
      </c>
      <c r="G6719" t="s">
        <v>6765</v>
      </c>
      <c r="H6719" t="s">
        <v>47</v>
      </c>
    </row>
    <row r="6720" spans="1:8" x14ac:dyDescent="0.35">
      <c r="A6720" t="s">
        <v>6766</v>
      </c>
      <c r="B6720" t="s">
        <v>51</v>
      </c>
      <c r="C6720" t="s">
        <v>6766</v>
      </c>
      <c r="D6720" t="s">
        <v>51</v>
      </c>
      <c r="E6720" t="s">
        <v>6766</v>
      </c>
      <c r="F6720" t="s">
        <v>51</v>
      </c>
      <c r="G6720" t="s">
        <v>6766</v>
      </c>
      <c r="H6720" t="s">
        <v>51</v>
      </c>
    </row>
    <row r="6721" spans="1:8" x14ac:dyDescent="0.35">
      <c r="A6721" t="s">
        <v>6767</v>
      </c>
      <c r="B6721" t="s">
        <v>51</v>
      </c>
      <c r="C6721" t="s">
        <v>6767</v>
      </c>
      <c r="D6721" t="s">
        <v>51</v>
      </c>
      <c r="E6721" t="s">
        <v>6767</v>
      </c>
      <c r="F6721" t="s">
        <v>51</v>
      </c>
      <c r="G6721" t="s">
        <v>6767</v>
      </c>
      <c r="H6721" t="s">
        <v>51</v>
      </c>
    </row>
    <row r="6722" spans="1:8" x14ac:dyDescent="0.35">
      <c r="A6722" t="s">
        <v>6768</v>
      </c>
      <c r="B6722" t="s">
        <v>51</v>
      </c>
      <c r="C6722" t="s">
        <v>6768</v>
      </c>
      <c r="D6722" t="s">
        <v>51</v>
      </c>
      <c r="E6722" t="s">
        <v>6768</v>
      </c>
      <c r="F6722" t="s">
        <v>51</v>
      </c>
      <c r="G6722" t="s">
        <v>6768</v>
      </c>
      <c r="H6722" t="s">
        <v>51</v>
      </c>
    </row>
    <row r="6723" spans="1:8" x14ac:dyDescent="0.35">
      <c r="A6723" t="s">
        <v>6769</v>
      </c>
      <c r="B6723" t="s">
        <v>51</v>
      </c>
      <c r="C6723" t="s">
        <v>6769</v>
      </c>
      <c r="D6723" t="s">
        <v>51</v>
      </c>
      <c r="E6723" t="s">
        <v>6769</v>
      </c>
      <c r="F6723" t="s">
        <v>51</v>
      </c>
      <c r="G6723" t="s">
        <v>6769</v>
      </c>
      <c r="H6723" t="s">
        <v>51</v>
      </c>
    </row>
    <row r="6724" spans="1:8" x14ac:dyDescent="0.35">
      <c r="A6724" t="s">
        <v>6770</v>
      </c>
      <c r="B6724" t="s">
        <v>47</v>
      </c>
      <c r="C6724" t="s">
        <v>6770</v>
      </c>
      <c r="D6724" t="s">
        <v>47</v>
      </c>
      <c r="E6724" t="s">
        <v>6770</v>
      </c>
      <c r="F6724" t="s">
        <v>47</v>
      </c>
      <c r="G6724" t="s">
        <v>6770</v>
      </c>
      <c r="H6724" t="s">
        <v>47</v>
      </c>
    </row>
    <row r="6725" spans="1:8" x14ac:dyDescent="0.35">
      <c r="A6725" t="s">
        <v>6771</v>
      </c>
      <c r="B6725" t="s">
        <v>51</v>
      </c>
      <c r="C6725" t="s">
        <v>6771</v>
      </c>
      <c r="D6725" t="s">
        <v>51</v>
      </c>
      <c r="E6725" t="s">
        <v>6771</v>
      </c>
      <c r="F6725" t="s">
        <v>51</v>
      </c>
      <c r="G6725" t="s">
        <v>6771</v>
      </c>
      <c r="H6725" t="s">
        <v>51</v>
      </c>
    </row>
    <row r="6726" spans="1:8" x14ac:dyDescent="0.35">
      <c r="A6726" t="s">
        <v>6772</v>
      </c>
      <c r="B6726" t="s">
        <v>44</v>
      </c>
      <c r="C6726" t="s">
        <v>6772</v>
      </c>
      <c r="D6726" t="s">
        <v>44</v>
      </c>
      <c r="E6726" t="s">
        <v>6772</v>
      </c>
      <c r="F6726" t="s">
        <v>44</v>
      </c>
      <c r="G6726" t="s">
        <v>6772</v>
      </c>
      <c r="H6726" t="s">
        <v>44</v>
      </c>
    </row>
    <row r="6727" spans="1:8" x14ac:dyDescent="0.35">
      <c r="A6727" t="s">
        <v>6773</v>
      </c>
      <c r="B6727" t="s">
        <v>51</v>
      </c>
      <c r="C6727" t="s">
        <v>6773</v>
      </c>
      <c r="D6727" t="s">
        <v>51</v>
      </c>
      <c r="E6727" t="s">
        <v>6773</v>
      </c>
      <c r="F6727" t="s">
        <v>51</v>
      </c>
      <c r="G6727" t="s">
        <v>6773</v>
      </c>
      <c r="H6727" t="s">
        <v>51</v>
      </c>
    </row>
    <row r="6728" spans="1:8" x14ac:dyDescent="0.35">
      <c r="A6728" t="s">
        <v>6774</v>
      </c>
      <c r="B6728" t="s">
        <v>51</v>
      </c>
      <c r="C6728" t="s">
        <v>6774</v>
      </c>
      <c r="D6728" t="s">
        <v>51</v>
      </c>
      <c r="E6728" t="s">
        <v>6774</v>
      </c>
      <c r="F6728" t="s">
        <v>51</v>
      </c>
      <c r="G6728" t="s">
        <v>6774</v>
      </c>
      <c r="H6728" t="s">
        <v>51</v>
      </c>
    </row>
    <row r="6729" spans="1:8" x14ac:dyDescent="0.35">
      <c r="A6729" t="s">
        <v>6775</v>
      </c>
      <c r="B6729" t="s">
        <v>51</v>
      </c>
      <c r="C6729" t="s">
        <v>6775</v>
      </c>
      <c r="D6729" t="s">
        <v>51</v>
      </c>
      <c r="E6729" t="s">
        <v>6775</v>
      </c>
      <c r="F6729" t="s">
        <v>51</v>
      </c>
      <c r="G6729" t="s">
        <v>6775</v>
      </c>
      <c r="H6729" t="s">
        <v>51</v>
      </c>
    </row>
    <row r="6730" spans="1:8" x14ac:dyDescent="0.35">
      <c r="A6730" t="s">
        <v>6776</v>
      </c>
      <c r="B6730" t="s">
        <v>44</v>
      </c>
      <c r="C6730" t="s">
        <v>6776</v>
      </c>
      <c r="D6730" t="s">
        <v>44</v>
      </c>
      <c r="E6730" t="s">
        <v>6776</v>
      </c>
      <c r="F6730" t="s">
        <v>44</v>
      </c>
      <c r="G6730" t="s">
        <v>6776</v>
      </c>
      <c r="H6730" t="s">
        <v>44</v>
      </c>
    </row>
    <row r="6731" spans="1:8" x14ac:dyDescent="0.35">
      <c r="A6731" t="s">
        <v>6777</v>
      </c>
      <c r="B6731" t="s">
        <v>44</v>
      </c>
      <c r="C6731" t="s">
        <v>6777</v>
      </c>
      <c r="D6731" t="s">
        <v>44</v>
      </c>
      <c r="E6731" t="s">
        <v>6777</v>
      </c>
      <c r="F6731" t="s">
        <v>44</v>
      </c>
      <c r="G6731" t="s">
        <v>6777</v>
      </c>
      <c r="H6731" t="s">
        <v>44</v>
      </c>
    </row>
    <row r="6732" spans="1:8" x14ac:dyDescent="0.35">
      <c r="A6732" t="s">
        <v>6778</v>
      </c>
      <c r="B6732" t="s">
        <v>51</v>
      </c>
      <c r="C6732" t="s">
        <v>6778</v>
      </c>
      <c r="D6732" t="s">
        <v>51</v>
      </c>
      <c r="E6732" t="s">
        <v>6778</v>
      </c>
      <c r="F6732" t="s">
        <v>51</v>
      </c>
      <c r="G6732" t="s">
        <v>6778</v>
      </c>
      <c r="H6732" t="s">
        <v>51</v>
      </c>
    </row>
    <row r="6733" spans="1:8" x14ac:dyDescent="0.35">
      <c r="A6733" t="s">
        <v>6779</v>
      </c>
      <c r="B6733" t="s">
        <v>51</v>
      </c>
      <c r="C6733" t="s">
        <v>6779</v>
      </c>
      <c r="D6733" t="s">
        <v>51</v>
      </c>
      <c r="E6733" t="s">
        <v>6779</v>
      </c>
      <c r="F6733" t="s">
        <v>51</v>
      </c>
      <c r="G6733" t="s">
        <v>6779</v>
      </c>
      <c r="H6733" t="s">
        <v>51</v>
      </c>
    </row>
    <row r="6734" spans="1:8" x14ac:dyDescent="0.35">
      <c r="A6734" t="s">
        <v>6780</v>
      </c>
      <c r="B6734" t="s">
        <v>44</v>
      </c>
      <c r="C6734" t="s">
        <v>6780</v>
      </c>
      <c r="D6734" t="s">
        <v>44</v>
      </c>
      <c r="E6734" t="s">
        <v>6780</v>
      </c>
      <c r="F6734" t="s">
        <v>44</v>
      </c>
      <c r="G6734" t="s">
        <v>6780</v>
      </c>
      <c r="H6734" t="s">
        <v>44</v>
      </c>
    </row>
    <row r="6735" spans="1:8" x14ac:dyDescent="0.35">
      <c r="A6735" t="s">
        <v>6781</v>
      </c>
      <c r="B6735" t="s">
        <v>51</v>
      </c>
      <c r="C6735" t="s">
        <v>6781</v>
      </c>
      <c r="D6735" t="s">
        <v>51</v>
      </c>
      <c r="E6735" t="s">
        <v>6781</v>
      </c>
      <c r="F6735" t="s">
        <v>51</v>
      </c>
      <c r="G6735" t="s">
        <v>6781</v>
      </c>
      <c r="H6735" t="s">
        <v>51</v>
      </c>
    </row>
    <row r="6736" spans="1:8" x14ac:dyDescent="0.35">
      <c r="A6736" t="s">
        <v>6782</v>
      </c>
      <c r="B6736" t="s">
        <v>51</v>
      </c>
      <c r="C6736" t="s">
        <v>6782</v>
      </c>
      <c r="D6736" t="s">
        <v>51</v>
      </c>
      <c r="E6736" t="s">
        <v>6782</v>
      </c>
      <c r="F6736" t="s">
        <v>51</v>
      </c>
      <c r="G6736" t="s">
        <v>6782</v>
      </c>
      <c r="H6736" t="s">
        <v>51</v>
      </c>
    </row>
    <row r="6737" spans="1:8" x14ac:dyDescent="0.35">
      <c r="A6737" t="s">
        <v>6783</v>
      </c>
      <c r="B6737" t="s">
        <v>51</v>
      </c>
      <c r="C6737" t="s">
        <v>6783</v>
      </c>
      <c r="D6737" t="s">
        <v>51</v>
      </c>
      <c r="E6737" t="s">
        <v>6783</v>
      </c>
      <c r="F6737" t="s">
        <v>51</v>
      </c>
      <c r="G6737" t="s">
        <v>6783</v>
      </c>
      <c r="H6737" t="s">
        <v>51</v>
      </c>
    </row>
    <row r="6738" spans="1:8" x14ac:dyDescent="0.35">
      <c r="A6738" t="s">
        <v>6784</v>
      </c>
      <c r="B6738" t="s">
        <v>51</v>
      </c>
      <c r="C6738" t="s">
        <v>6784</v>
      </c>
      <c r="D6738" t="s">
        <v>51</v>
      </c>
      <c r="E6738" t="s">
        <v>6784</v>
      </c>
      <c r="F6738" t="s">
        <v>51</v>
      </c>
      <c r="G6738" t="s">
        <v>6784</v>
      </c>
      <c r="H6738" t="s">
        <v>51</v>
      </c>
    </row>
    <row r="6739" spans="1:8" x14ac:dyDescent="0.35">
      <c r="A6739" t="s">
        <v>6785</v>
      </c>
      <c r="B6739" t="s">
        <v>51</v>
      </c>
      <c r="C6739" t="s">
        <v>6785</v>
      </c>
      <c r="D6739" t="s">
        <v>51</v>
      </c>
      <c r="E6739" t="s">
        <v>6785</v>
      </c>
      <c r="F6739" t="s">
        <v>51</v>
      </c>
      <c r="G6739" t="s">
        <v>6785</v>
      </c>
      <c r="H6739" t="s">
        <v>51</v>
      </c>
    </row>
    <row r="6740" spans="1:8" x14ac:dyDescent="0.35">
      <c r="A6740" t="s">
        <v>6786</v>
      </c>
      <c r="B6740" t="s">
        <v>51</v>
      </c>
      <c r="C6740" t="s">
        <v>6786</v>
      </c>
      <c r="D6740" t="s">
        <v>51</v>
      </c>
      <c r="E6740" t="s">
        <v>6786</v>
      </c>
      <c r="F6740" t="s">
        <v>51</v>
      </c>
      <c r="G6740" t="s">
        <v>6786</v>
      </c>
      <c r="H6740" t="s">
        <v>51</v>
      </c>
    </row>
    <row r="6741" spans="1:8" x14ac:dyDescent="0.35">
      <c r="A6741" t="s">
        <v>6787</v>
      </c>
      <c r="B6741" t="s">
        <v>51</v>
      </c>
      <c r="C6741" t="s">
        <v>6787</v>
      </c>
      <c r="D6741" t="s">
        <v>51</v>
      </c>
      <c r="E6741" t="s">
        <v>6787</v>
      </c>
      <c r="F6741" t="s">
        <v>51</v>
      </c>
      <c r="G6741" t="s">
        <v>6787</v>
      </c>
      <c r="H6741" t="s">
        <v>51</v>
      </c>
    </row>
    <row r="6742" spans="1:8" x14ac:dyDescent="0.35">
      <c r="A6742" t="s">
        <v>6788</v>
      </c>
      <c r="B6742" t="s">
        <v>51</v>
      </c>
      <c r="C6742" t="s">
        <v>6788</v>
      </c>
      <c r="D6742" t="s">
        <v>51</v>
      </c>
      <c r="E6742" t="s">
        <v>6788</v>
      </c>
      <c r="F6742" t="s">
        <v>51</v>
      </c>
      <c r="G6742" t="s">
        <v>6788</v>
      </c>
      <c r="H6742" t="s">
        <v>51</v>
      </c>
    </row>
    <row r="6743" spans="1:8" x14ac:dyDescent="0.35">
      <c r="A6743" t="s">
        <v>6789</v>
      </c>
      <c r="B6743" t="s">
        <v>51</v>
      </c>
      <c r="C6743" t="s">
        <v>6789</v>
      </c>
      <c r="D6743" t="s">
        <v>51</v>
      </c>
      <c r="E6743" t="s">
        <v>6789</v>
      </c>
      <c r="F6743" t="s">
        <v>51</v>
      </c>
      <c r="G6743" t="s">
        <v>6789</v>
      </c>
      <c r="H6743" t="s">
        <v>51</v>
      </c>
    </row>
    <row r="6744" spans="1:8" x14ac:dyDescent="0.35">
      <c r="A6744" t="s">
        <v>6790</v>
      </c>
      <c r="B6744" t="s">
        <v>51</v>
      </c>
      <c r="C6744" t="s">
        <v>6790</v>
      </c>
      <c r="D6744" t="s">
        <v>51</v>
      </c>
      <c r="E6744" t="s">
        <v>6790</v>
      </c>
      <c r="F6744" t="s">
        <v>51</v>
      </c>
      <c r="G6744" t="s">
        <v>6790</v>
      </c>
      <c r="H6744" t="s">
        <v>51</v>
      </c>
    </row>
    <row r="6745" spans="1:8" x14ac:dyDescent="0.35">
      <c r="A6745" t="s">
        <v>6791</v>
      </c>
      <c r="B6745" t="s">
        <v>47</v>
      </c>
      <c r="C6745" t="s">
        <v>6791</v>
      </c>
      <c r="D6745" t="s">
        <v>47</v>
      </c>
      <c r="E6745" t="s">
        <v>6791</v>
      </c>
      <c r="F6745" t="s">
        <v>47</v>
      </c>
      <c r="G6745" t="s">
        <v>6791</v>
      </c>
      <c r="H6745" t="s">
        <v>47</v>
      </c>
    </row>
    <row r="6746" spans="1:8" x14ac:dyDescent="0.35">
      <c r="A6746" t="s">
        <v>6792</v>
      </c>
      <c r="B6746" t="s">
        <v>51</v>
      </c>
      <c r="C6746" t="s">
        <v>6792</v>
      </c>
      <c r="D6746" t="s">
        <v>51</v>
      </c>
      <c r="E6746" t="s">
        <v>6792</v>
      </c>
      <c r="F6746" t="s">
        <v>51</v>
      </c>
      <c r="G6746" t="s">
        <v>6792</v>
      </c>
      <c r="H6746" t="s">
        <v>51</v>
      </c>
    </row>
    <row r="6747" spans="1:8" x14ac:dyDescent="0.35">
      <c r="A6747" t="s">
        <v>6793</v>
      </c>
      <c r="B6747" t="s">
        <v>51</v>
      </c>
      <c r="C6747" t="s">
        <v>6793</v>
      </c>
      <c r="D6747" t="s">
        <v>51</v>
      </c>
      <c r="E6747" t="s">
        <v>6793</v>
      </c>
      <c r="F6747" t="s">
        <v>51</v>
      </c>
      <c r="G6747" t="s">
        <v>6793</v>
      </c>
      <c r="H6747" t="s">
        <v>51</v>
      </c>
    </row>
    <row r="6748" spans="1:8" x14ac:dyDescent="0.35">
      <c r="A6748" t="s">
        <v>6794</v>
      </c>
      <c r="B6748" t="s">
        <v>51</v>
      </c>
      <c r="C6748" t="s">
        <v>6794</v>
      </c>
      <c r="D6748" t="s">
        <v>51</v>
      </c>
      <c r="E6748" t="s">
        <v>6794</v>
      </c>
      <c r="F6748" t="s">
        <v>51</v>
      </c>
      <c r="G6748" t="s">
        <v>6794</v>
      </c>
      <c r="H6748" t="s">
        <v>51</v>
      </c>
    </row>
    <row r="6749" spans="1:8" x14ac:dyDescent="0.35">
      <c r="A6749" t="s">
        <v>6795</v>
      </c>
      <c r="B6749" t="s">
        <v>51</v>
      </c>
      <c r="C6749" t="s">
        <v>6795</v>
      </c>
      <c r="D6749" t="s">
        <v>51</v>
      </c>
      <c r="E6749" t="s">
        <v>6795</v>
      </c>
      <c r="F6749" t="s">
        <v>51</v>
      </c>
      <c r="G6749" t="s">
        <v>6795</v>
      </c>
      <c r="H6749" t="s">
        <v>51</v>
      </c>
    </row>
    <row r="6750" spans="1:8" x14ac:dyDescent="0.35">
      <c r="A6750" t="s">
        <v>6796</v>
      </c>
      <c r="B6750" t="s">
        <v>44</v>
      </c>
      <c r="C6750" t="s">
        <v>6796</v>
      </c>
      <c r="D6750" t="s">
        <v>44</v>
      </c>
      <c r="E6750" t="s">
        <v>6796</v>
      </c>
      <c r="F6750" t="s">
        <v>44</v>
      </c>
      <c r="G6750" t="s">
        <v>6796</v>
      </c>
      <c r="H6750" t="s">
        <v>44</v>
      </c>
    </row>
    <row r="6751" spans="1:8" x14ac:dyDescent="0.35">
      <c r="A6751" t="s">
        <v>6797</v>
      </c>
      <c r="B6751" t="s">
        <v>51</v>
      </c>
      <c r="C6751" t="s">
        <v>6797</v>
      </c>
      <c r="D6751" t="s">
        <v>51</v>
      </c>
      <c r="E6751" t="s">
        <v>6797</v>
      </c>
      <c r="F6751" t="s">
        <v>51</v>
      </c>
      <c r="G6751" t="s">
        <v>6797</v>
      </c>
      <c r="H6751" t="s">
        <v>51</v>
      </c>
    </row>
    <row r="6752" spans="1:8" x14ac:dyDescent="0.35">
      <c r="A6752" t="s">
        <v>6798</v>
      </c>
      <c r="B6752" t="s">
        <v>51</v>
      </c>
      <c r="C6752" t="s">
        <v>6798</v>
      </c>
      <c r="D6752" t="s">
        <v>51</v>
      </c>
      <c r="E6752" t="s">
        <v>6798</v>
      </c>
      <c r="F6752" t="s">
        <v>51</v>
      </c>
      <c r="G6752" t="s">
        <v>6798</v>
      </c>
      <c r="H6752" t="s">
        <v>51</v>
      </c>
    </row>
    <row r="6753" spans="1:8" x14ac:dyDescent="0.35">
      <c r="A6753" t="s">
        <v>6799</v>
      </c>
      <c r="B6753" t="s">
        <v>51</v>
      </c>
      <c r="C6753" t="s">
        <v>6799</v>
      </c>
      <c r="D6753" t="s">
        <v>51</v>
      </c>
      <c r="E6753" t="s">
        <v>6799</v>
      </c>
      <c r="F6753" t="s">
        <v>51</v>
      </c>
      <c r="G6753" t="s">
        <v>6799</v>
      </c>
      <c r="H6753" t="s">
        <v>51</v>
      </c>
    </row>
    <row r="6754" spans="1:8" x14ac:dyDescent="0.35">
      <c r="A6754" t="s">
        <v>6800</v>
      </c>
      <c r="B6754" t="s">
        <v>51</v>
      </c>
      <c r="C6754" t="s">
        <v>6800</v>
      </c>
      <c r="D6754" t="s">
        <v>51</v>
      </c>
      <c r="E6754" t="s">
        <v>6800</v>
      </c>
      <c r="F6754" t="s">
        <v>51</v>
      </c>
      <c r="G6754" t="s">
        <v>6800</v>
      </c>
      <c r="H6754" t="s">
        <v>51</v>
      </c>
    </row>
    <row r="6755" spans="1:8" x14ac:dyDescent="0.35">
      <c r="A6755" t="s">
        <v>6801</v>
      </c>
      <c r="B6755" t="s">
        <v>51</v>
      </c>
      <c r="C6755" t="s">
        <v>6801</v>
      </c>
      <c r="D6755" t="s">
        <v>51</v>
      </c>
      <c r="E6755" t="s">
        <v>6801</v>
      </c>
      <c r="F6755" t="s">
        <v>51</v>
      </c>
      <c r="G6755" t="s">
        <v>6801</v>
      </c>
      <c r="H6755" t="s">
        <v>51</v>
      </c>
    </row>
    <row r="6756" spans="1:8" x14ac:dyDescent="0.35">
      <c r="A6756" t="s">
        <v>6802</v>
      </c>
      <c r="B6756" t="s">
        <v>51</v>
      </c>
      <c r="C6756" t="s">
        <v>6802</v>
      </c>
      <c r="D6756" t="s">
        <v>51</v>
      </c>
      <c r="E6756" t="s">
        <v>6802</v>
      </c>
      <c r="F6756" t="s">
        <v>51</v>
      </c>
      <c r="G6756" t="s">
        <v>6802</v>
      </c>
      <c r="H6756" t="s">
        <v>51</v>
      </c>
    </row>
    <row r="6757" spans="1:8" x14ac:dyDescent="0.35">
      <c r="A6757" t="s">
        <v>6803</v>
      </c>
      <c r="B6757" t="s">
        <v>44</v>
      </c>
      <c r="C6757" t="s">
        <v>6803</v>
      </c>
      <c r="D6757" t="s">
        <v>44</v>
      </c>
      <c r="E6757" t="s">
        <v>6803</v>
      </c>
      <c r="F6757" t="s">
        <v>44</v>
      </c>
      <c r="G6757" t="s">
        <v>6803</v>
      </c>
      <c r="H6757" t="s">
        <v>44</v>
      </c>
    </row>
    <row r="6758" spans="1:8" x14ac:dyDescent="0.35">
      <c r="A6758" t="s">
        <v>6804</v>
      </c>
      <c r="B6758" t="s">
        <v>51</v>
      </c>
      <c r="C6758" t="s">
        <v>6804</v>
      </c>
      <c r="D6758" t="s">
        <v>51</v>
      </c>
      <c r="E6758" t="s">
        <v>6804</v>
      </c>
      <c r="F6758" t="s">
        <v>51</v>
      </c>
      <c r="G6758" t="s">
        <v>6804</v>
      </c>
      <c r="H6758" t="s">
        <v>51</v>
      </c>
    </row>
    <row r="6759" spans="1:8" x14ac:dyDescent="0.35">
      <c r="A6759" t="s">
        <v>6805</v>
      </c>
      <c r="B6759" t="s">
        <v>51</v>
      </c>
      <c r="C6759" t="s">
        <v>6805</v>
      </c>
      <c r="D6759" t="s">
        <v>51</v>
      </c>
      <c r="E6759" t="s">
        <v>6805</v>
      </c>
      <c r="F6759" t="s">
        <v>51</v>
      </c>
      <c r="G6759" t="s">
        <v>6805</v>
      </c>
      <c r="H6759" t="s">
        <v>51</v>
      </c>
    </row>
    <row r="6760" spans="1:8" x14ac:dyDescent="0.35">
      <c r="A6760" t="s">
        <v>6806</v>
      </c>
      <c r="B6760" t="s">
        <v>44</v>
      </c>
      <c r="C6760" t="s">
        <v>6806</v>
      </c>
      <c r="D6760" t="s">
        <v>44</v>
      </c>
      <c r="E6760" t="s">
        <v>6806</v>
      </c>
      <c r="F6760" t="s">
        <v>44</v>
      </c>
      <c r="G6760" t="s">
        <v>6806</v>
      </c>
      <c r="H6760" t="s">
        <v>44</v>
      </c>
    </row>
    <row r="6761" spans="1:8" x14ac:dyDescent="0.35">
      <c r="A6761" t="s">
        <v>6807</v>
      </c>
      <c r="B6761" t="s">
        <v>51</v>
      </c>
      <c r="C6761" t="s">
        <v>6807</v>
      </c>
      <c r="D6761" t="s">
        <v>51</v>
      </c>
      <c r="E6761" t="s">
        <v>6807</v>
      </c>
      <c r="F6761" t="s">
        <v>51</v>
      </c>
      <c r="G6761" t="s">
        <v>6807</v>
      </c>
      <c r="H6761" t="s">
        <v>51</v>
      </c>
    </row>
    <row r="6762" spans="1:8" x14ac:dyDescent="0.35">
      <c r="A6762" t="s">
        <v>6808</v>
      </c>
      <c r="B6762" t="s">
        <v>51</v>
      </c>
      <c r="C6762" t="s">
        <v>6808</v>
      </c>
      <c r="D6762" t="s">
        <v>51</v>
      </c>
      <c r="E6762" t="s">
        <v>6808</v>
      </c>
      <c r="F6762" t="s">
        <v>51</v>
      </c>
      <c r="G6762" t="s">
        <v>6808</v>
      </c>
      <c r="H6762" t="s">
        <v>51</v>
      </c>
    </row>
    <row r="6763" spans="1:8" x14ac:dyDescent="0.35">
      <c r="A6763" t="s">
        <v>6809</v>
      </c>
      <c r="B6763" t="s">
        <v>51</v>
      </c>
      <c r="C6763" t="s">
        <v>6809</v>
      </c>
      <c r="D6763" t="s">
        <v>51</v>
      </c>
      <c r="E6763" t="s">
        <v>6809</v>
      </c>
      <c r="F6763" t="s">
        <v>51</v>
      </c>
      <c r="G6763" t="s">
        <v>6809</v>
      </c>
      <c r="H6763" t="s">
        <v>51</v>
      </c>
    </row>
    <row r="6764" spans="1:8" x14ac:dyDescent="0.35">
      <c r="A6764" t="s">
        <v>6810</v>
      </c>
      <c r="B6764" t="s">
        <v>51</v>
      </c>
      <c r="C6764" t="s">
        <v>6810</v>
      </c>
      <c r="D6764" t="s">
        <v>51</v>
      </c>
      <c r="E6764" t="s">
        <v>6810</v>
      </c>
      <c r="F6764" t="s">
        <v>51</v>
      </c>
      <c r="G6764" t="s">
        <v>6810</v>
      </c>
      <c r="H6764" t="s">
        <v>51</v>
      </c>
    </row>
    <row r="6765" spans="1:8" x14ac:dyDescent="0.35">
      <c r="A6765" t="s">
        <v>6811</v>
      </c>
      <c r="B6765" t="s">
        <v>51</v>
      </c>
      <c r="C6765" t="s">
        <v>6811</v>
      </c>
      <c r="D6765" t="s">
        <v>51</v>
      </c>
      <c r="E6765" t="s">
        <v>6811</v>
      </c>
      <c r="F6765" t="s">
        <v>51</v>
      </c>
      <c r="G6765" t="s">
        <v>6811</v>
      </c>
      <c r="H6765" t="s">
        <v>51</v>
      </c>
    </row>
    <row r="6766" spans="1:8" x14ac:dyDescent="0.35">
      <c r="A6766" t="s">
        <v>6812</v>
      </c>
      <c r="B6766" t="s">
        <v>44</v>
      </c>
      <c r="C6766" t="s">
        <v>6812</v>
      </c>
      <c r="D6766" t="s">
        <v>44</v>
      </c>
      <c r="E6766" t="s">
        <v>6812</v>
      </c>
      <c r="F6766" t="s">
        <v>44</v>
      </c>
      <c r="G6766" t="s">
        <v>6812</v>
      </c>
      <c r="H6766" t="s">
        <v>44</v>
      </c>
    </row>
    <row r="6767" spans="1:8" x14ac:dyDescent="0.35">
      <c r="A6767" t="s">
        <v>6813</v>
      </c>
      <c r="B6767" t="s">
        <v>51</v>
      </c>
      <c r="C6767" t="s">
        <v>6813</v>
      </c>
      <c r="D6767" t="s">
        <v>51</v>
      </c>
      <c r="E6767" t="s">
        <v>6813</v>
      </c>
      <c r="F6767" t="s">
        <v>51</v>
      </c>
      <c r="G6767" t="s">
        <v>6813</v>
      </c>
      <c r="H6767" t="s">
        <v>51</v>
      </c>
    </row>
    <row r="6768" spans="1:8" x14ac:dyDescent="0.35">
      <c r="A6768" t="s">
        <v>6814</v>
      </c>
      <c r="B6768" t="s">
        <v>51</v>
      </c>
      <c r="C6768" t="s">
        <v>6814</v>
      </c>
      <c r="D6768" t="s">
        <v>51</v>
      </c>
      <c r="E6768" t="s">
        <v>6814</v>
      </c>
      <c r="F6768" t="s">
        <v>51</v>
      </c>
      <c r="G6768" t="s">
        <v>6814</v>
      </c>
      <c r="H6768" t="s">
        <v>51</v>
      </c>
    </row>
    <row r="6769" spans="1:8" x14ac:dyDescent="0.35">
      <c r="A6769" t="s">
        <v>6815</v>
      </c>
      <c r="B6769" t="s">
        <v>51</v>
      </c>
      <c r="C6769" t="s">
        <v>6815</v>
      </c>
      <c r="D6769" t="s">
        <v>51</v>
      </c>
      <c r="E6769" t="s">
        <v>6815</v>
      </c>
      <c r="F6769" t="s">
        <v>51</v>
      </c>
      <c r="G6769" t="s">
        <v>6815</v>
      </c>
      <c r="H6769" t="s">
        <v>51</v>
      </c>
    </row>
    <row r="6770" spans="1:8" x14ac:dyDescent="0.35">
      <c r="A6770" t="s">
        <v>6816</v>
      </c>
      <c r="B6770" t="s">
        <v>44</v>
      </c>
      <c r="C6770" t="s">
        <v>6816</v>
      </c>
      <c r="D6770" t="s">
        <v>44</v>
      </c>
      <c r="E6770" t="s">
        <v>6816</v>
      </c>
      <c r="F6770" t="s">
        <v>44</v>
      </c>
      <c r="G6770" t="s">
        <v>6816</v>
      </c>
      <c r="H6770" t="s">
        <v>44</v>
      </c>
    </row>
    <row r="6771" spans="1:8" x14ac:dyDescent="0.35">
      <c r="A6771" t="s">
        <v>6817</v>
      </c>
      <c r="B6771" t="s">
        <v>51</v>
      </c>
      <c r="C6771" t="s">
        <v>6817</v>
      </c>
      <c r="D6771" t="s">
        <v>51</v>
      </c>
      <c r="E6771" t="s">
        <v>6817</v>
      </c>
      <c r="F6771" t="s">
        <v>51</v>
      </c>
      <c r="G6771" t="s">
        <v>6817</v>
      </c>
      <c r="H6771" t="s">
        <v>51</v>
      </c>
    </row>
    <row r="6772" spans="1:8" x14ac:dyDescent="0.35">
      <c r="A6772" t="s">
        <v>6818</v>
      </c>
      <c r="B6772" t="s">
        <v>51</v>
      </c>
      <c r="C6772" t="s">
        <v>6818</v>
      </c>
      <c r="D6772" t="s">
        <v>51</v>
      </c>
      <c r="E6772" t="s">
        <v>6818</v>
      </c>
      <c r="F6772" t="s">
        <v>51</v>
      </c>
      <c r="G6772" t="s">
        <v>6818</v>
      </c>
      <c r="H6772" t="s">
        <v>51</v>
      </c>
    </row>
    <row r="6773" spans="1:8" x14ac:dyDescent="0.35">
      <c r="A6773" t="s">
        <v>6819</v>
      </c>
      <c r="B6773" t="s">
        <v>47</v>
      </c>
      <c r="C6773" t="s">
        <v>6819</v>
      </c>
      <c r="D6773" t="s">
        <v>47</v>
      </c>
      <c r="E6773" t="s">
        <v>6819</v>
      </c>
      <c r="F6773" t="s">
        <v>47</v>
      </c>
      <c r="G6773" t="s">
        <v>6819</v>
      </c>
      <c r="H6773" t="s">
        <v>47</v>
      </c>
    </row>
    <row r="6774" spans="1:8" x14ac:dyDescent="0.35">
      <c r="A6774" t="s">
        <v>6820</v>
      </c>
      <c r="B6774" t="s">
        <v>51</v>
      </c>
      <c r="C6774" t="s">
        <v>6820</v>
      </c>
      <c r="D6774" t="s">
        <v>51</v>
      </c>
      <c r="E6774" t="s">
        <v>6820</v>
      </c>
      <c r="F6774" t="s">
        <v>51</v>
      </c>
      <c r="G6774" t="s">
        <v>6820</v>
      </c>
      <c r="H6774" t="s">
        <v>51</v>
      </c>
    </row>
    <row r="6775" spans="1:8" x14ac:dyDescent="0.35">
      <c r="A6775" t="s">
        <v>6821</v>
      </c>
      <c r="B6775" t="s">
        <v>51</v>
      </c>
      <c r="C6775" t="s">
        <v>6821</v>
      </c>
      <c r="D6775" t="s">
        <v>51</v>
      </c>
      <c r="E6775" t="s">
        <v>6821</v>
      </c>
      <c r="F6775" t="s">
        <v>51</v>
      </c>
      <c r="G6775" t="s">
        <v>6821</v>
      </c>
      <c r="H6775" t="s">
        <v>51</v>
      </c>
    </row>
    <row r="6776" spans="1:8" x14ac:dyDescent="0.35">
      <c r="A6776" t="s">
        <v>6822</v>
      </c>
      <c r="B6776" t="s">
        <v>51</v>
      </c>
      <c r="C6776" t="s">
        <v>6822</v>
      </c>
      <c r="D6776" t="s">
        <v>51</v>
      </c>
      <c r="E6776" t="s">
        <v>6822</v>
      </c>
      <c r="F6776" t="s">
        <v>51</v>
      </c>
      <c r="G6776" t="s">
        <v>6822</v>
      </c>
      <c r="H6776" t="s">
        <v>51</v>
      </c>
    </row>
    <row r="6777" spans="1:8" x14ac:dyDescent="0.35">
      <c r="A6777" t="s">
        <v>6823</v>
      </c>
      <c r="B6777" t="s">
        <v>51</v>
      </c>
      <c r="C6777" t="s">
        <v>6823</v>
      </c>
      <c r="D6777" t="s">
        <v>51</v>
      </c>
      <c r="E6777" t="s">
        <v>6823</v>
      </c>
      <c r="F6777" t="s">
        <v>51</v>
      </c>
      <c r="G6777" t="s">
        <v>6823</v>
      </c>
      <c r="H6777" t="s">
        <v>51</v>
      </c>
    </row>
    <row r="6778" spans="1:8" x14ac:dyDescent="0.35">
      <c r="A6778" t="s">
        <v>6824</v>
      </c>
      <c r="B6778" t="s">
        <v>51</v>
      </c>
      <c r="C6778" t="s">
        <v>6824</v>
      </c>
      <c r="D6778" t="s">
        <v>51</v>
      </c>
      <c r="E6778" t="s">
        <v>6824</v>
      </c>
      <c r="F6778" t="s">
        <v>51</v>
      </c>
      <c r="G6778" t="s">
        <v>6824</v>
      </c>
      <c r="H6778" t="s">
        <v>51</v>
      </c>
    </row>
    <row r="6779" spans="1:8" x14ac:dyDescent="0.35">
      <c r="A6779" t="s">
        <v>6825</v>
      </c>
      <c r="B6779" t="s">
        <v>51</v>
      </c>
      <c r="C6779" t="s">
        <v>6825</v>
      </c>
      <c r="D6779" t="s">
        <v>51</v>
      </c>
      <c r="E6779" t="s">
        <v>6825</v>
      </c>
      <c r="F6779" t="s">
        <v>51</v>
      </c>
      <c r="G6779" t="s">
        <v>6825</v>
      </c>
      <c r="H6779" t="s">
        <v>51</v>
      </c>
    </row>
    <row r="6780" spans="1:8" x14ac:dyDescent="0.35">
      <c r="A6780" t="s">
        <v>6826</v>
      </c>
      <c r="B6780" t="s">
        <v>51</v>
      </c>
      <c r="C6780" t="s">
        <v>6826</v>
      </c>
      <c r="D6780" t="s">
        <v>51</v>
      </c>
      <c r="E6780" t="s">
        <v>6826</v>
      </c>
      <c r="F6780" t="s">
        <v>51</v>
      </c>
      <c r="G6780" t="s">
        <v>6826</v>
      </c>
      <c r="H6780" t="s">
        <v>51</v>
      </c>
    </row>
    <row r="6781" spans="1:8" x14ac:dyDescent="0.35">
      <c r="A6781" t="s">
        <v>6827</v>
      </c>
      <c r="B6781" t="s">
        <v>51</v>
      </c>
      <c r="C6781" t="s">
        <v>6827</v>
      </c>
      <c r="D6781" t="s">
        <v>51</v>
      </c>
      <c r="E6781" t="s">
        <v>6827</v>
      </c>
      <c r="F6781" t="s">
        <v>51</v>
      </c>
      <c r="G6781" t="s">
        <v>6827</v>
      </c>
      <c r="H6781" t="s">
        <v>51</v>
      </c>
    </row>
    <row r="6782" spans="1:8" x14ac:dyDescent="0.35">
      <c r="A6782" t="s">
        <v>6828</v>
      </c>
      <c r="B6782" t="s">
        <v>51</v>
      </c>
      <c r="C6782" t="s">
        <v>6828</v>
      </c>
      <c r="D6782" t="s">
        <v>51</v>
      </c>
      <c r="E6782" t="s">
        <v>6828</v>
      </c>
      <c r="F6782" t="s">
        <v>51</v>
      </c>
      <c r="G6782" t="s">
        <v>6828</v>
      </c>
      <c r="H6782" t="s">
        <v>51</v>
      </c>
    </row>
    <row r="6783" spans="1:8" x14ac:dyDescent="0.35">
      <c r="A6783" t="s">
        <v>6829</v>
      </c>
      <c r="B6783" t="s">
        <v>47</v>
      </c>
      <c r="C6783" t="s">
        <v>6829</v>
      </c>
      <c r="D6783" t="s">
        <v>47</v>
      </c>
      <c r="E6783" t="s">
        <v>6829</v>
      </c>
      <c r="F6783" t="s">
        <v>47</v>
      </c>
      <c r="G6783" t="s">
        <v>6829</v>
      </c>
      <c r="H6783" t="s">
        <v>47</v>
      </c>
    </row>
    <row r="6784" spans="1:8" x14ac:dyDescent="0.35">
      <c r="A6784" t="s">
        <v>6830</v>
      </c>
      <c r="B6784" t="s">
        <v>51</v>
      </c>
      <c r="C6784" t="s">
        <v>6830</v>
      </c>
      <c r="D6784" t="s">
        <v>51</v>
      </c>
      <c r="E6784" t="s">
        <v>6830</v>
      </c>
      <c r="F6784" t="s">
        <v>51</v>
      </c>
      <c r="G6784" t="s">
        <v>6830</v>
      </c>
      <c r="H6784" t="s">
        <v>51</v>
      </c>
    </row>
    <row r="6785" spans="1:8" x14ac:dyDescent="0.35">
      <c r="A6785" t="s">
        <v>6831</v>
      </c>
      <c r="B6785" t="s">
        <v>47</v>
      </c>
      <c r="C6785" t="s">
        <v>6831</v>
      </c>
      <c r="D6785" t="s">
        <v>47</v>
      </c>
      <c r="E6785" t="s">
        <v>6831</v>
      </c>
      <c r="F6785" t="s">
        <v>47</v>
      </c>
      <c r="G6785" t="s">
        <v>6831</v>
      </c>
      <c r="H6785" t="s">
        <v>47</v>
      </c>
    </row>
    <row r="6786" spans="1:8" x14ac:dyDescent="0.35">
      <c r="A6786" t="s">
        <v>6832</v>
      </c>
      <c r="B6786" t="s">
        <v>51</v>
      </c>
      <c r="C6786" t="s">
        <v>6832</v>
      </c>
      <c r="D6786" t="s">
        <v>51</v>
      </c>
      <c r="E6786" t="s">
        <v>6832</v>
      </c>
      <c r="F6786" t="s">
        <v>51</v>
      </c>
      <c r="G6786" t="s">
        <v>6832</v>
      </c>
      <c r="H6786" t="s">
        <v>51</v>
      </c>
    </row>
    <row r="6787" spans="1:8" x14ac:dyDescent="0.35">
      <c r="A6787" t="s">
        <v>6833</v>
      </c>
      <c r="B6787" t="s">
        <v>47</v>
      </c>
      <c r="C6787" t="s">
        <v>6833</v>
      </c>
      <c r="D6787" t="s">
        <v>47</v>
      </c>
      <c r="E6787" t="s">
        <v>6833</v>
      </c>
      <c r="F6787" t="s">
        <v>47</v>
      </c>
      <c r="G6787" t="s">
        <v>6833</v>
      </c>
      <c r="H6787" t="s">
        <v>47</v>
      </c>
    </row>
    <row r="6788" spans="1:8" x14ac:dyDescent="0.35">
      <c r="A6788" t="s">
        <v>6834</v>
      </c>
      <c r="B6788" t="s">
        <v>51</v>
      </c>
      <c r="C6788" t="s">
        <v>6834</v>
      </c>
      <c r="D6788" t="s">
        <v>51</v>
      </c>
      <c r="E6788" t="s">
        <v>6834</v>
      </c>
      <c r="F6788" t="s">
        <v>51</v>
      </c>
      <c r="G6788" t="s">
        <v>6834</v>
      </c>
      <c r="H6788" t="s">
        <v>51</v>
      </c>
    </row>
    <row r="6789" spans="1:8" x14ac:dyDescent="0.35">
      <c r="A6789" t="s">
        <v>6835</v>
      </c>
      <c r="B6789" t="s">
        <v>51</v>
      </c>
      <c r="C6789" t="s">
        <v>6835</v>
      </c>
      <c r="D6789" t="s">
        <v>51</v>
      </c>
      <c r="E6789" t="s">
        <v>6835</v>
      </c>
      <c r="F6789" t="s">
        <v>51</v>
      </c>
      <c r="G6789" t="s">
        <v>6835</v>
      </c>
      <c r="H6789" t="s">
        <v>51</v>
      </c>
    </row>
    <row r="6790" spans="1:8" x14ac:dyDescent="0.35">
      <c r="A6790" t="s">
        <v>6836</v>
      </c>
      <c r="B6790" t="s">
        <v>51</v>
      </c>
      <c r="C6790" t="s">
        <v>6836</v>
      </c>
      <c r="D6790" t="s">
        <v>51</v>
      </c>
      <c r="E6790" t="s">
        <v>6836</v>
      </c>
      <c r="F6790" t="s">
        <v>51</v>
      </c>
      <c r="G6790" t="s">
        <v>6836</v>
      </c>
      <c r="H6790" t="s">
        <v>51</v>
      </c>
    </row>
    <row r="6791" spans="1:8" x14ac:dyDescent="0.35">
      <c r="A6791" t="s">
        <v>6837</v>
      </c>
      <c r="B6791" t="s">
        <v>47</v>
      </c>
      <c r="C6791" t="s">
        <v>6837</v>
      </c>
      <c r="D6791" t="s">
        <v>47</v>
      </c>
      <c r="E6791" t="s">
        <v>6837</v>
      </c>
      <c r="F6791" t="s">
        <v>47</v>
      </c>
      <c r="G6791" t="s">
        <v>6837</v>
      </c>
      <c r="H6791" t="s">
        <v>47</v>
      </c>
    </row>
    <row r="6792" spans="1:8" x14ac:dyDescent="0.35">
      <c r="A6792" t="s">
        <v>6838</v>
      </c>
      <c r="B6792" t="s">
        <v>44</v>
      </c>
      <c r="C6792" t="s">
        <v>6838</v>
      </c>
      <c r="D6792" t="s">
        <v>44</v>
      </c>
      <c r="E6792" t="s">
        <v>6838</v>
      </c>
      <c r="F6792" t="s">
        <v>44</v>
      </c>
      <c r="G6792" t="s">
        <v>6838</v>
      </c>
      <c r="H6792" t="s">
        <v>44</v>
      </c>
    </row>
    <row r="6793" spans="1:8" x14ac:dyDescent="0.35">
      <c r="A6793" t="s">
        <v>6839</v>
      </c>
      <c r="B6793" t="s">
        <v>51</v>
      </c>
      <c r="C6793" t="s">
        <v>6839</v>
      </c>
      <c r="D6793" t="s">
        <v>51</v>
      </c>
      <c r="E6793" t="s">
        <v>6839</v>
      </c>
      <c r="F6793" t="s">
        <v>51</v>
      </c>
      <c r="G6793" t="s">
        <v>6839</v>
      </c>
      <c r="H6793" t="s">
        <v>51</v>
      </c>
    </row>
    <row r="6794" spans="1:8" x14ac:dyDescent="0.35">
      <c r="A6794" t="s">
        <v>6840</v>
      </c>
      <c r="B6794" t="s">
        <v>51</v>
      </c>
      <c r="C6794" t="s">
        <v>6840</v>
      </c>
      <c r="D6794" t="s">
        <v>51</v>
      </c>
      <c r="E6794" t="s">
        <v>6840</v>
      </c>
      <c r="F6794" t="s">
        <v>51</v>
      </c>
      <c r="G6794" t="s">
        <v>6840</v>
      </c>
      <c r="H6794" t="s">
        <v>51</v>
      </c>
    </row>
    <row r="6795" spans="1:8" x14ac:dyDescent="0.35">
      <c r="A6795" t="s">
        <v>6841</v>
      </c>
      <c r="B6795" t="s">
        <v>51</v>
      </c>
      <c r="C6795" t="s">
        <v>6841</v>
      </c>
      <c r="D6795" t="s">
        <v>51</v>
      </c>
      <c r="E6795" t="s">
        <v>6841</v>
      </c>
      <c r="F6795" t="s">
        <v>51</v>
      </c>
      <c r="G6795" t="s">
        <v>6841</v>
      </c>
      <c r="H6795" t="s">
        <v>51</v>
      </c>
    </row>
    <row r="6796" spans="1:8" x14ac:dyDescent="0.35">
      <c r="A6796" t="s">
        <v>6842</v>
      </c>
      <c r="B6796" t="s">
        <v>51</v>
      </c>
      <c r="C6796" t="s">
        <v>6842</v>
      </c>
      <c r="D6796" t="s">
        <v>51</v>
      </c>
      <c r="E6796" t="s">
        <v>6842</v>
      </c>
      <c r="F6796" t="s">
        <v>51</v>
      </c>
      <c r="G6796" t="s">
        <v>6842</v>
      </c>
      <c r="H6796" t="s">
        <v>51</v>
      </c>
    </row>
    <row r="6797" spans="1:8" x14ac:dyDescent="0.35">
      <c r="A6797" t="s">
        <v>6843</v>
      </c>
      <c r="B6797" t="s">
        <v>51</v>
      </c>
      <c r="C6797" t="s">
        <v>6843</v>
      </c>
      <c r="D6797" t="s">
        <v>51</v>
      </c>
      <c r="E6797" t="s">
        <v>6843</v>
      </c>
      <c r="F6797" t="s">
        <v>51</v>
      </c>
      <c r="G6797" t="s">
        <v>6843</v>
      </c>
      <c r="H6797" t="s">
        <v>51</v>
      </c>
    </row>
    <row r="6798" spans="1:8" x14ac:dyDescent="0.35">
      <c r="A6798" t="s">
        <v>6844</v>
      </c>
      <c r="B6798" t="s">
        <v>51</v>
      </c>
      <c r="C6798" t="s">
        <v>6844</v>
      </c>
      <c r="D6798" t="s">
        <v>51</v>
      </c>
      <c r="E6798" t="s">
        <v>6844</v>
      </c>
      <c r="F6798" t="s">
        <v>51</v>
      </c>
      <c r="G6798" t="s">
        <v>6844</v>
      </c>
      <c r="H6798" t="s">
        <v>51</v>
      </c>
    </row>
    <row r="6799" spans="1:8" x14ac:dyDescent="0.35">
      <c r="A6799" t="s">
        <v>6845</v>
      </c>
      <c r="B6799" t="s">
        <v>51</v>
      </c>
      <c r="C6799" t="s">
        <v>6845</v>
      </c>
      <c r="D6799" t="s">
        <v>51</v>
      </c>
      <c r="E6799" t="s">
        <v>6845</v>
      </c>
      <c r="F6799" t="s">
        <v>51</v>
      </c>
      <c r="G6799" t="s">
        <v>6845</v>
      </c>
      <c r="H6799" t="s">
        <v>51</v>
      </c>
    </row>
    <row r="6800" spans="1:8" x14ac:dyDescent="0.35">
      <c r="A6800" t="s">
        <v>6846</v>
      </c>
      <c r="B6800" t="s">
        <v>51</v>
      </c>
      <c r="C6800" t="s">
        <v>6846</v>
      </c>
      <c r="D6800" t="s">
        <v>51</v>
      </c>
      <c r="E6800" t="s">
        <v>6846</v>
      </c>
      <c r="F6800" t="s">
        <v>51</v>
      </c>
      <c r="G6800" t="s">
        <v>6846</v>
      </c>
      <c r="H6800" t="s">
        <v>51</v>
      </c>
    </row>
    <row r="6801" spans="1:8" x14ac:dyDescent="0.35">
      <c r="A6801" t="s">
        <v>6847</v>
      </c>
      <c r="B6801" t="s">
        <v>44</v>
      </c>
      <c r="C6801" t="s">
        <v>6847</v>
      </c>
      <c r="D6801" t="s">
        <v>44</v>
      </c>
      <c r="E6801" t="s">
        <v>6847</v>
      </c>
      <c r="F6801" t="s">
        <v>44</v>
      </c>
      <c r="G6801" t="s">
        <v>6847</v>
      </c>
      <c r="H6801" t="s">
        <v>44</v>
      </c>
    </row>
    <row r="6802" spans="1:8" x14ac:dyDescent="0.35">
      <c r="A6802" t="s">
        <v>6848</v>
      </c>
      <c r="B6802" t="s">
        <v>51</v>
      </c>
      <c r="C6802" t="s">
        <v>6848</v>
      </c>
      <c r="D6802" t="s">
        <v>51</v>
      </c>
      <c r="E6802" t="s">
        <v>6848</v>
      </c>
      <c r="F6802" t="s">
        <v>51</v>
      </c>
      <c r="G6802" t="s">
        <v>6848</v>
      </c>
      <c r="H6802" t="s">
        <v>51</v>
      </c>
    </row>
    <row r="6803" spans="1:8" x14ac:dyDescent="0.35">
      <c r="A6803" t="s">
        <v>6849</v>
      </c>
      <c r="B6803" t="s">
        <v>51</v>
      </c>
      <c r="C6803" t="s">
        <v>6849</v>
      </c>
      <c r="D6803" t="s">
        <v>51</v>
      </c>
      <c r="E6803" t="s">
        <v>6849</v>
      </c>
      <c r="F6803" t="s">
        <v>51</v>
      </c>
      <c r="G6803" t="s">
        <v>6849</v>
      </c>
      <c r="H6803" t="s">
        <v>51</v>
      </c>
    </row>
    <row r="6804" spans="1:8" x14ac:dyDescent="0.35">
      <c r="A6804" t="s">
        <v>6850</v>
      </c>
      <c r="B6804" t="s">
        <v>47</v>
      </c>
      <c r="C6804" t="s">
        <v>6850</v>
      </c>
      <c r="D6804" t="s">
        <v>47</v>
      </c>
      <c r="E6804" t="s">
        <v>6850</v>
      </c>
      <c r="F6804" t="s">
        <v>47</v>
      </c>
      <c r="G6804" t="s">
        <v>6850</v>
      </c>
      <c r="H6804" t="s">
        <v>47</v>
      </c>
    </row>
    <row r="6805" spans="1:8" x14ac:dyDescent="0.35">
      <c r="A6805" t="s">
        <v>6851</v>
      </c>
      <c r="B6805" t="s">
        <v>53</v>
      </c>
      <c r="C6805" t="s">
        <v>6851</v>
      </c>
      <c r="D6805" t="s">
        <v>53</v>
      </c>
      <c r="E6805" t="s">
        <v>6851</v>
      </c>
      <c r="F6805" t="s">
        <v>53</v>
      </c>
      <c r="G6805" t="s">
        <v>6851</v>
      </c>
      <c r="H6805" t="s">
        <v>53</v>
      </c>
    </row>
    <row r="6806" spans="1:8" x14ac:dyDescent="0.35">
      <c r="A6806" t="s">
        <v>6852</v>
      </c>
      <c r="B6806" t="s">
        <v>51</v>
      </c>
      <c r="C6806" t="s">
        <v>6852</v>
      </c>
      <c r="D6806" t="s">
        <v>51</v>
      </c>
      <c r="E6806" t="s">
        <v>6852</v>
      </c>
      <c r="F6806" t="s">
        <v>51</v>
      </c>
      <c r="G6806" t="s">
        <v>6852</v>
      </c>
      <c r="H6806" t="s">
        <v>51</v>
      </c>
    </row>
    <row r="6807" spans="1:8" x14ac:dyDescent="0.35">
      <c r="A6807" t="s">
        <v>6853</v>
      </c>
      <c r="B6807" t="s">
        <v>51</v>
      </c>
      <c r="C6807" t="s">
        <v>6853</v>
      </c>
      <c r="D6807" t="s">
        <v>51</v>
      </c>
      <c r="E6807" t="s">
        <v>6853</v>
      </c>
      <c r="F6807" t="s">
        <v>51</v>
      </c>
      <c r="G6807" t="s">
        <v>6853</v>
      </c>
      <c r="H6807" t="s">
        <v>51</v>
      </c>
    </row>
    <row r="6808" spans="1:8" x14ac:dyDescent="0.35">
      <c r="A6808" t="s">
        <v>7081</v>
      </c>
      <c r="B6808" t="s">
        <v>51</v>
      </c>
    </row>
    <row r="6809" spans="1:8" x14ac:dyDescent="0.35">
      <c r="A6809" t="s">
        <v>7082</v>
      </c>
      <c r="B6809" t="s">
        <v>51</v>
      </c>
    </row>
    <row r="6810" spans="1:8" x14ac:dyDescent="0.35">
      <c r="A6810" t="s">
        <v>7083</v>
      </c>
      <c r="B6810" t="s">
        <v>51</v>
      </c>
    </row>
    <row r="6811" spans="1:8" x14ac:dyDescent="0.35">
      <c r="A6811" t="s">
        <v>7078</v>
      </c>
      <c r="B6811" t="s">
        <v>51</v>
      </c>
    </row>
    <row r="6812" spans="1:8" x14ac:dyDescent="0.35">
      <c r="A6812" t="s">
        <v>7079</v>
      </c>
      <c r="B6812" t="s">
        <v>51</v>
      </c>
    </row>
    <row r="6813" spans="1:8" x14ac:dyDescent="0.35">
      <c r="A6813" t="s">
        <v>7080</v>
      </c>
      <c r="B6813" t="s">
        <v>51</v>
      </c>
    </row>
    <row r="6814" spans="1:8" x14ac:dyDescent="0.35">
      <c r="A6814" t="s">
        <v>6885</v>
      </c>
      <c r="B6814" t="s">
        <v>47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286"/>
  <sheetViews>
    <sheetView topLeftCell="B1" workbookViewId="0">
      <selection activeCell="M1" sqref="M1:M1048576"/>
    </sheetView>
  </sheetViews>
  <sheetFormatPr defaultRowHeight="14.5" x14ac:dyDescent="0.35"/>
  <cols>
    <col min="2" max="2" width="9.1796875"/>
    <col min="3" max="3" width="22.26953125" customWidth="1"/>
    <col min="4" max="4" width="19" customWidth="1"/>
    <col min="5" max="5" width="4.1796875" customWidth="1"/>
    <col min="6" max="6" width="8.7265625" style="19"/>
    <col min="7" max="7" width="4.26953125" customWidth="1"/>
    <col min="10" max="10" width="21.453125" customWidth="1"/>
    <col min="11" max="11" width="29.453125" customWidth="1"/>
    <col min="12" max="12" width="17.26953125" customWidth="1"/>
  </cols>
  <sheetData>
    <row r="1" spans="1:13" x14ac:dyDescent="0.35">
      <c r="A1" s="1" t="s">
        <v>6877</v>
      </c>
      <c r="B1" t="s">
        <v>6871</v>
      </c>
      <c r="C1" t="s">
        <v>6875</v>
      </c>
      <c r="D1" t="s">
        <v>6873</v>
      </c>
      <c r="H1" s="1" t="s">
        <v>6878</v>
      </c>
      <c r="I1" s="1" t="str">
        <f>CLASS!A1</f>
        <v>CPSA No.</v>
      </c>
      <c r="J1" s="1" t="str">
        <f>CLASS!C1</f>
        <v>First Name</v>
      </c>
      <c r="K1" s="1" t="str">
        <f>CLASS!D1</f>
        <v>Surname</v>
      </c>
      <c r="L1" t="s">
        <v>6879</v>
      </c>
      <c r="M1" s="1" t="s">
        <v>21</v>
      </c>
    </row>
    <row r="2" spans="1:13" x14ac:dyDescent="0.35">
      <c r="A2">
        <f>COUNTIF(B:B,"&gt;0")</f>
        <v>190</v>
      </c>
      <c r="B2" s="28">
        <v>83204</v>
      </c>
      <c r="C2" s="28" t="s">
        <v>7195</v>
      </c>
      <c r="D2" s="34">
        <v>80</v>
      </c>
      <c r="H2">
        <f>COUNTIF(I:I,"&gt;0")</f>
        <v>213</v>
      </c>
      <c r="I2" s="1">
        <f>CLASS!A2</f>
        <v>131625</v>
      </c>
      <c r="J2" s="1" t="str">
        <f>CLASS!C2</f>
        <v>Oliver</v>
      </c>
      <c r="K2" s="1" t="str">
        <f>CLASS!D2</f>
        <v>Bradshaw</v>
      </c>
      <c r="L2">
        <f t="shared" ref="L2:L65" si="0">IF(ISNA(VLOOKUP(I2,B:D,3,FALSE)),,VLOOKUP(I2,B:D,3,FALSE))</f>
        <v>84</v>
      </c>
      <c r="M2">
        <f>L2</f>
        <v>84</v>
      </c>
    </row>
    <row r="3" spans="1:13" x14ac:dyDescent="0.35">
      <c r="A3" t="s">
        <v>6880</v>
      </c>
      <c r="B3" s="28">
        <v>110595</v>
      </c>
      <c r="C3" s="28" t="s">
        <v>7196</v>
      </c>
      <c r="D3" s="34">
        <v>68</v>
      </c>
      <c r="H3" t="s">
        <v>6880</v>
      </c>
      <c r="I3" s="1">
        <f>CLASS!A3</f>
        <v>96459</v>
      </c>
      <c r="J3" s="1" t="str">
        <f>CLASS!C3</f>
        <v>David</v>
      </c>
      <c r="K3" s="1" t="str">
        <f>CLASS!D3</f>
        <v>Gooding</v>
      </c>
      <c r="L3">
        <f t="shared" si="0"/>
        <v>84</v>
      </c>
      <c r="M3">
        <f t="shared" ref="M3:M66" si="1">L3</f>
        <v>84</v>
      </c>
    </row>
    <row r="4" spans="1:13" x14ac:dyDescent="0.35">
      <c r="A4">
        <f>COUNTIF(D:D,"&gt;0")</f>
        <v>192</v>
      </c>
      <c r="B4" s="28" t="s">
        <v>7386</v>
      </c>
      <c r="C4" s="28" t="s">
        <v>7197</v>
      </c>
      <c r="D4" s="34">
        <v>93</v>
      </c>
      <c r="H4">
        <f>COUNTIF(L:L,"&gt;0")</f>
        <v>37</v>
      </c>
      <c r="I4" s="1">
        <f>CLASS!A4</f>
        <v>109720</v>
      </c>
      <c r="J4" s="1" t="str">
        <f>CLASS!C4</f>
        <v>Mark</v>
      </c>
      <c r="K4" s="1" t="str">
        <f>CLASS!D4</f>
        <v>Bowes</v>
      </c>
      <c r="L4">
        <f t="shared" si="0"/>
        <v>85</v>
      </c>
      <c r="M4">
        <f t="shared" si="1"/>
        <v>85</v>
      </c>
    </row>
    <row r="5" spans="1:13" x14ac:dyDescent="0.35">
      <c r="B5" s="28">
        <v>66730</v>
      </c>
      <c r="C5" s="28" t="s">
        <v>7198</v>
      </c>
      <c r="D5" s="34">
        <v>65</v>
      </c>
      <c r="I5" s="1">
        <f>CLASS!A5</f>
        <v>88811</v>
      </c>
      <c r="J5" s="1" t="str">
        <f>CLASS!C5</f>
        <v>Martin</v>
      </c>
      <c r="K5" s="1" t="str">
        <f>CLASS!D5</f>
        <v>Myers</v>
      </c>
      <c r="L5">
        <f t="shared" si="0"/>
        <v>94</v>
      </c>
      <c r="M5">
        <f t="shared" si="1"/>
        <v>94</v>
      </c>
    </row>
    <row r="6" spans="1:13" x14ac:dyDescent="0.35">
      <c r="B6" s="28">
        <v>90948</v>
      </c>
      <c r="C6" s="28" t="s">
        <v>7199</v>
      </c>
      <c r="D6" s="34">
        <v>78</v>
      </c>
      <c r="I6" s="1">
        <f>CLASS!A6</f>
        <v>27697</v>
      </c>
      <c r="J6" s="1" t="str">
        <f>CLASS!C6</f>
        <v>Robert</v>
      </c>
      <c r="K6" s="1" t="str">
        <f>CLASS!D6</f>
        <v>Palmer</v>
      </c>
      <c r="L6">
        <f t="shared" si="0"/>
        <v>0</v>
      </c>
      <c r="M6">
        <f t="shared" si="1"/>
        <v>0</v>
      </c>
    </row>
    <row r="7" spans="1:13" x14ac:dyDescent="0.35">
      <c r="B7" s="28">
        <v>104710</v>
      </c>
      <c r="C7" s="28" t="s">
        <v>7200</v>
      </c>
      <c r="D7" s="34">
        <v>75</v>
      </c>
      <c r="I7" s="1">
        <f>CLASS!A7</f>
        <v>36413</v>
      </c>
      <c r="J7" s="1" t="str">
        <f>CLASS!C7</f>
        <v>Kevin</v>
      </c>
      <c r="K7" s="1" t="str">
        <f>CLASS!D7</f>
        <v>Howland</v>
      </c>
      <c r="L7">
        <f t="shared" si="0"/>
        <v>0</v>
      </c>
      <c r="M7">
        <f t="shared" si="1"/>
        <v>0</v>
      </c>
    </row>
    <row r="8" spans="1:13" x14ac:dyDescent="0.35">
      <c r="B8" s="28">
        <v>122682</v>
      </c>
      <c r="C8" s="28" t="s">
        <v>7201</v>
      </c>
      <c r="D8" s="34">
        <v>66</v>
      </c>
      <c r="I8" s="1">
        <f>CLASS!A8</f>
        <v>103821</v>
      </c>
      <c r="J8" s="1" t="str">
        <f>CLASS!C8</f>
        <v>Glen</v>
      </c>
      <c r="K8" s="1" t="str">
        <f>CLASS!D8</f>
        <v>Moore</v>
      </c>
      <c r="L8">
        <f t="shared" si="0"/>
        <v>0</v>
      </c>
      <c r="M8">
        <f t="shared" si="1"/>
        <v>0</v>
      </c>
    </row>
    <row r="9" spans="1:13" x14ac:dyDescent="0.35">
      <c r="B9" s="28">
        <v>123884</v>
      </c>
      <c r="C9" s="28" t="s">
        <v>7202</v>
      </c>
      <c r="D9" s="34">
        <v>81</v>
      </c>
      <c r="I9" s="1">
        <f>CLASS!A9</f>
        <v>96439</v>
      </c>
      <c r="J9" s="1" t="str">
        <f>CLASS!C9</f>
        <v>Chris</v>
      </c>
      <c r="K9" s="1" t="str">
        <f>CLASS!D9</f>
        <v>Childerhouse</v>
      </c>
      <c r="L9">
        <f t="shared" si="0"/>
        <v>0</v>
      </c>
      <c r="M9">
        <f t="shared" si="1"/>
        <v>0</v>
      </c>
    </row>
    <row r="10" spans="1:13" x14ac:dyDescent="0.35">
      <c r="B10" s="28">
        <v>84275</v>
      </c>
      <c r="C10" s="28" t="s">
        <v>7203</v>
      </c>
      <c r="D10" s="34">
        <v>73</v>
      </c>
      <c r="I10" s="1">
        <f>CLASS!A10</f>
        <v>187</v>
      </c>
      <c r="J10" s="1" t="str">
        <f>CLASS!C10</f>
        <v>Richard</v>
      </c>
      <c r="K10" s="1" t="str">
        <f>CLASS!D10</f>
        <v>Faulds</v>
      </c>
      <c r="L10">
        <f t="shared" si="0"/>
        <v>0</v>
      </c>
      <c r="M10">
        <f t="shared" si="1"/>
        <v>0</v>
      </c>
    </row>
    <row r="11" spans="1:13" x14ac:dyDescent="0.35">
      <c r="B11" s="28">
        <v>8574</v>
      </c>
      <c r="C11" s="28" t="s">
        <v>7204</v>
      </c>
      <c r="D11" s="34">
        <v>89</v>
      </c>
      <c r="I11" s="1">
        <f>CLASS!A11</f>
        <v>115804</v>
      </c>
      <c r="J11" s="1" t="str">
        <f>CLASS!C11</f>
        <v>Sean</v>
      </c>
      <c r="K11" s="1" t="str">
        <f>CLASS!D11</f>
        <v>Gamblen</v>
      </c>
      <c r="L11">
        <f t="shared" si="0"/>
        <v>0</v>
      </c>
      <c r="M11">
        <f t="shared" si="1"/>
        <v>0</v>
      </c>
    </row>
    <row r="12" spans="1:13" x14ac:dyDescent="0.35">
      <c r="B12" s="28">
        <v>110200</v>
      </c>
      <c r="C12" s="28" t="s">
        <v>7205</v>
      </c>
      <c r="D12" s="34">
        <v>88</v>
      </c>
      <c r="I12" s="1">
        <f>CLASS!A12</f>
        <v>98171</v>
      </c>
      <c r="J12" s="1" t="str">
        <f>CLASS!C12</f>
        <v>Neil</v>
      </c>
      <c r="K12" s="1" t="str">
        <f>CLASS!D12</f>
        <v>Lockton</v>
      </c>
      <c r="L12">
        <f t="shared" si="0"/>
        <v>0</v>
      </c>
      <c r="M12">
        <f t="shared" si="1"/>
        <v>0</v>
      </c>
    </row>
    <row r="13" spans="1:13" x14ac:dyDescent="0.35">
      <c r="B13" s="28">
        <v>115788</v>
      </c>
      <c r="C13" s="28" t="s">
        <v>7206</v>
      </c>
      <c r="D13" s="34">
        <v>83</v>
      </c>
      <c r="I13" s="1">
        <f>CLASS!A13</f>
        <v>102643</v>
      </c>
      <c r="J13" s="1" t="str">
        <f>CLASS!C13</f>
        <v>Pietro</v>
      </c>
      <c r="K13" s="1" t="str">
        <f>CLASS!D13</f>
        <v>Mastroeni</v>
      </c>
      <c r="L13">
        <f t="shared" si="0"/>
        <v>0</v>
      </c>
      <c r="M13">
        <f t="shared" si="1"/>
        <v>0</v>
      </c>
    </row>
    <row r="14" spans="1:13" x14ac:dyDescent="0.35">
      <c r="B14" s="28">
        <v>105062</v>
      </c>
      <c r="C14" s="28" t="s">
        <v>7207</v>
      </c>
      <c r="D14" s="34">
        <v>91</v>
      </c>
      <c r="I14" s="1">
        <f>CLASS!A14</f>
        <v>96738</v>
      </c>
      <c r="J14" s="1" t="str">
        <f>CLASS!C14</f>
        <v>Christopher</v>
      </c>
      <c r="K14" s="1" t="str">
        <f>CLASS!D14</f>
        <v>Daniels</v>
      </c>
      <c r="L14">
        <f t="shared" si="0"/>
        <v>0</v>
      </c>
      <c r="M14">
        <f t="shared" si="1"/>
        <v>0</v>
      </c>
    </row>
    <row r="15" spans="1:13" x14ac:dyDescent="0.35">
      <c r="B15" s="28">
        <v>59717</v>
      </c>
      <c r="C15" s="28" t="s">
        <v>7208</v>
      </c>
      <c r="D15" s="34">
        <v>64</v>
      </c>
      <c r="I15" s="1">
        <f>CLASS!A15</f>
        <v>107759</v>
      </c>
      <c r="J15" s="1" t="str">
        <f>CLASS!C15</f>
        <v>James</v>
      </c>
      <c r="K15" s="1" t="str">
        <f>CLASS!D15</f>
        <v>Attwood</v>
      </c>
      <c r="L15">
        <f t="shared" si="0"/>
        <v>0</v>
      </c>
      <c r="M15">
        <f t="shared" si="1"/>
        <v>0</v>
      </c>
    </row>
    <row r="16" spans="1:13" x14ac:dyDescent="0.35">
      <c r="B16" s="28">
        <v>115018</v>
      </c>
      <c r="C16" s="28" t="s">
        <v>7209</v>
      </c>
      <c r="D16" s="34">
        <v>77</v>
      </c>
      <c r="I16" s="1">
        <f>CLASS!A16</f>
        <v>127052</v>
      </c>
      <c r="J16" s="1" t="str">
        <f>CLASS!C16</f>
        <v>James</v>
      </c>
      <c r="K16" s="1" t="str">
        <f>CLASS!D16</f>
        <v>Bradley-Day</v>
      </c>
      <c r="L16">
        <f t="shared" si="0"/>
        <v>0</v>
      </c>
      <c r="M16">
        <f t="shared" si="1"/>
        <v>0</v>
      </c>
    </row>
    <row r="17" spans="2:13" x14ac:dyDescent="0.35">
      <c r="B17" s="28">
        <v>85329</v>
      </c>
      <c r="C17" s="28" t="s">
        <v>7210</v>
      </c>
      <c r="D17" s="34">
        <v>80</v>
      </c>
      <c r="I17" s="1">
        <f>CLASS!A17</f>
        <v>128224</v>
      </c>
      <c r="J17" s="1" t="str">
        <f>CLASS!C17</f>
        <v>Joshua</v>
      </c>
      <c r="K17" s="1" t="str">
        <f>CLASS!D17</f>
        <v>Brown</v>
      </c>
      <c r="L17">
        <f t="shared" si="0"/>
        <v>0</v>
      </c>
      <c r="M17">
        <f t="shared" si="1"/>
        <v>0</v>
      </c>
    </row>
    <row r="18" spans="2:13" x14ac:dyDescent="0.35">
      <c r="B18" s="28">
        <v>71507</v>
      </c>
      <c r="C18" s="28" t="s">
        <v>7211</v>
      </c>
      <c r="D18" s="34">
        <v>83</v>
      </c>
      <c r="I18" s="1">
        <f>CLASS!A18</f>
        <v>138218</v>
      </c>
      <c r="J18" s="1" t="str">
        <f>CLASS!C18</f>
        <v>Rob</v>
      </c>
      <c r="K18" s="1" t="str">
        <f>CLASS!D18</f>
        <v>Claybrook</v>
      </c>
      <c r="L18">
        <f t="shared" si="0"/>
        <v>0</v>
      </c>
      <c r="M18">
        <f t="shared" si="1"/>
        <v>0</v>
      </c>
    </row>
    <row r="19" spans="2:13" x14ac:dyDescent="0.35">
      <c r="B19" s="28">
        <v>73741</v>
      </c>
      <c r="C19" s="28" t="s">
        <v>7212</v>
      </c>
      <c r="D19" s="34">
        <v>89</v>
      </c>
      <c r="I19" s="1">
        <f>CLASS!A19</f>
        <v>120545</v>
      </c>
      <c r="J19" s="1" t="str">
        <f>CLASS!C19</f>
        <v>David</v>
      </c>
      <c r="K19" s="1" t="str">
        <f>CLASS!D19</f>
        <v>Ferriman</v>
      </c>
      <c r="L19">
        <f t="shared" si="0"/>
        <v>0</v>
      </c>
      <c r="M19">
        <f t="shared" si="1"/>
        <v>0</v>
      </c>
    </row>
    <row r="20" spans="2:13" x14ac:dyDescent="0.35">
      <c r="B20" s="28">
        <v>67762</v>
      </c>
      <c r="C20" s="28" t="s">
        <v>7213</v>
      </c>
      <c r="D20" s="34">
        <v>71</v>
      </c>
      <c r="I20" s="1">
        <f>CLASS!A20</f>
        <v>94815</v>
      </c>
      <c r="J20" s="1" t="str">
        <f>CLASS!C20</f>
        <v>Timothy</v>
      </c>
      <c r="K20" s="1" t="str">
        <f>CLASS!D20</f>
        <v>Simmons</v>
      </c>
      <c r="L20">
        <f t="shared" si="0"/>
        <v>0</v>
      </c>
      <c r="M20">
        <f t="shared" si="1"/>
        <v>0</v>
      </c>
    </row>
    <row r="21" spans="2:13" x14ac:dyDescent="0.35">
      <c r="B21" s="28">
        <v>114307</v>
      </c>
      <c r="C21" s="28" t="s">
        <v>7214</v>
      </c>
      <c r="D21" s="34">
        <v>82</v>
      </c>
      <c r="I21" s="1">
        <f>CLASS!A21</f>
        <v>1952</v>
      </c>
      <c r="J21" s="1" t="str">
        <f>CLASS!C21</f>
        <v>Graham</v>
      </c>
      <c r="K21" s="1" t="str">
        <f>CLASS!D21</f>
        <v>Stirzaker</v>
      </c>
      <c r="L21">
        <f t="shared" si="0"/>
        <v>0</v>
      </c>
      <c r="M21">
        <f t="shared" si="1"/>
        <v>0</v>
      </c>
    </row>
    <row r="22" spans="2:13" x14ac:dyDescent="0.35">
      <c r="B22" s="28">
        <v>137389</v>
      </c>
      <c r="C22" s="28" t="s">
        <v>7215</v>
      </c>
      <c r="D22" s="34">
        <v>68</v>
      </c>
      <c r="I22" s="1">
        <f>CLASS!A22</f>
        <v>2744</v>
      </c>
      <c r="J22" s="1" t="str">
        <f>CLASS!C22</f>
        <v>John</v>
      </c>
      <c r="K22" s="1" t="str">
        <f>CLASS!D22</f>
        <v>Wells</v>
      </c>
      <c r="L22">
        <f t="shared" si="0"/>
        <v>92</v>
      </c>
      <c r="M22">
        <f t="shared" si="1"/>
        <v>92</v>
      </c>
    </row>
    <row r="23" spans="2:13" x14ac:dyDescent="0.35">
      <c r="B23" s="28">
        <v>95598</v>
      </c>
      <c r="C23" s="28" t="s">
        <v>7216</v>
      </c>
      <c r="D23" s="34">
        <v>78</v>
      </c>
      <c r="I23" s="1">
        <f>CLASS!A23</f>
        <v>73876</v>
      </c>
      <c r="J23" s="1" t="str">
        <f>CLASS!C23</f>
        <v>Andrew</v>
      </c>
      <c r="K23" s="1" t="str">
        <f>CLASS!D23</f>
        <v>Clifton</v>
      </c>
      <c r="L23">
        <f t="shared" si="0"/>
        <v>91</v>
      </c>
      <c r="M23">
        <f t="shared" si="1"/>
        <v>91</v>
      </c>
    </row>
    <row r="24" spans="2:13" x14ac:dyDescent="0.35">
      <c r="B24" s="28">
        <v>110569</v>
      </c>
      <c r="C24" s="28" t="s">
        <v>7217</v>
      </c>
      <c r="D24" s="34">
        <v>85</v>
      </c>
      <c r="I24" s="1">
        <f>CLASS!A24</f>
        <v>99093</v>
      </c>
      <c r="J24" s="1" t="str">
        <f>CLASS!C24</f>
        <v>Matthew</v>
      </c>
      <c r="K24" s="1" t="str">
        <f>CLASS!D24</f>
        <v>Bedford</v>
      </c>
      <c r="L24">
        <f t="shared" si="0"/>
        <v>81</v>
      </c>
      <c r="M24">
        <f t="shared" si="1"/>
        <v>81</v>
      </c>
    </row>
    <row r="25" spans="2:13" x14ac:dyDescent="0.35">
      <c r="B25" s="28">
        <v>142600</v>
      </c>
      <c r="C25" s="28" t="s">
        <v>7218</v>
      </c>
      <c r="D25" s="34">
        <v>82</v>
      </c>
      <c r="I25" s="1">
        <f>CLASS!A25</f>
        <v>90948</v>
      </c>
      <c r="J25" s="1" t="str">
        <f>CLASS!C25</f>
        <v>Stephen</v>
      </c>
      <c r="K25" s="1" t="str">
        <f>CLASS!D25</f>
        <v>Leonard</v>
      </c>
      <c r="L25">
        <f t="shared" si="0"/>
        <v>78</v>
      </c>
      <c r="M25">
        <f t="shared" si="1"/>
        <v>78</v>
      </c>
    </row>
    <row r="26" spans="2:13" x14ac:dyDescent="0.35">
      <c r="B26" s="28">
        <v>101801</v>
      </c>
      <c r="C26" s="28" t="s">
        <v>7219</v>
      </c>
      <c r="D26" s="34">
        <v>87</v>
      </c>
      <c r="I26" s="1">
        <f>CLASS!A26</f>
        <v>107743</v>
      </c>
      <c r="J26" s="1" t="str">
        <f>CLASS!C26</f>
        <v>Simon</v>
      </c>
      <c r="K26" s="1" t="str">
        <f>CLASS!D26</f>
        <v>Roe</v>
      </c>
      <c r="L26">
        <f t="shared" si="0"/>
        <v>90</v>
      </c>
      <c r="M26">
        <f t="shared" si="1"/>
        <v>90</v>
      </c>
    </row>
    <row r="27" spans="2:13" x14ac:dyDescent="0.35">
      <c r="B27" s="28">
        <v>116399</v>
      </c>
      <c r="C27" s="28" t="s">
        <v>7220</v>
      </c>
      <c r="D27" s="34">
        <v>77</v>
      </c>
      <c r="I27" s="1">
        <f>CLASS!A27</f>
        <v>35315</v>
      </c>
      <c r="J27" s="1" t="str">
        <f>CLASS!C27</f>
        <v>Ivan</v>
      </c>
      <c r="K27" s="1" t="str">
        <f>CLASS!D27</f>
        <v>Spencer</v>
      </c>
      <c r="L27">
        <f t="shared" si="0"/>
        <v>0</v>
      </c>
      <c r="M27">
        <f t="shared" si="1"/>
        <v>0</v>
      </c>
    </row>
    <row r="28" spans="2:13" x14ac:dyDescent="0.35">
      <c r="B28" s="28">
        <v>110109</v>
      </c>
      <c r="C28" s="28" t="s">
        <v>7221</v>
      </c>
      <c r="D28" s="34">
        <v>77</v>
      </c>
      <c r="I28" s="1">
        <f>CLASS!A28</f>
        <v>114638</v>
      </c>
      <c r="J28" s="1" t="str">
        <f>CLASS!C28</f>
        <v>Tristan</v>
      </c>
      <c r="K28" s="1" t="str">
        <f>CLASS!D28</f>
        <v>Yeomans</v>
      </c>
      <c r="L28">
        <f t="shared" si="0"/>
        <v>92</v>
      </c>
      <c r="M28">
        <f t="shared" si="1"/>
        <v>92</v>
      </c>
    </row>
    <row r="29" spans="2:13" x14ac:dyDescent="0.35">
      <c r="B29" s="28">
        <v>132564</v>
      </c>
      <c r="C29" s="28" t="s">
        <v>7222</v>
      </c>
      <c r="D29" s="34">
        <v>86</v>
      </c>
      <c r="I29" s="1">
        <f>CLASS!A29</f>
        <v>128948</v>
      </c>
      <c r="J29" s="1" t="str">
        <f>CLASS!C29</f>
        <v>Lee</v>
      </c>
      <c r="K29" s="1" t="str">
        <f>CLASS!D29</f>
        <v>Knight</v>
      </c>
      <c r="L29">
        <f t="shared" si="0"/>
        <v>0</v>
      </c>
      <c r="M29">
        <f t="shared" si="1"/>
        <v>0</v>
      </c>
    </row>
    <row r="30" spans="2:13" x14ac:dyDescent="0.35">
      <c r="B30" s="28">
        <v>70470</v>
      </c>
      <c r="C30" s="28" t="s">
        <v>7223</v>
      </c>
      <c r="D30" s="34">
        <v>84</v>
      </c>
      <c r="I30" s="1">
        <f>CLASS!A30</f>
        <v>127262</v>
      </c>
      <c r="J30" s="1" t="str">
        <f>CLASS!C30</f>
        <v>Jaymie</v>
      </c>
      <c r="K30" s="1" t="str">
        <f>CLASS!D30</f>
        <v>Sole</v>
      </c>
      <c r="L30">
        <f t="shared" si="0"/>
        <v>0</v>
      </c>
      <c r="M30">
        <f t="shared" si="1"/>
        <v>0</v>
      </c>
    </row>
    <row r="31" spans="2:13" x14ac:dyDescent="0.35">
      <c r="B31" s="28">
        <v>71239</v>
      </c>
      <c r="C31" s="28" t="s">
        <v>7224</v>
      </c>
      <c r="D31" s="34">
        <v>57</v>
      </c>
      <c r="I31" s="1">
        <f>CLASS!A31</f>
        <v>125843</v>
      </c>
      <c r="J31" s="1" t="str">
        <f>CLASS!C31</f>
        <v>Matt</v>
      </c>
      <c r="K31" s="1" t="str">
        <f>CLASS!D31</f>
        <v>Peddle</v>
      </c>
      <c r="L31">
        <f t="shared" si="0"/>
        <v>0</v>
      </c>
      <c r="M31">
        <f t="shared" si="1"/>
        <v>0</v>
      </c>
    </row>
    <row r="32" spans="2:13" x14ac:dyDescent="0.35">
      <c r="B32" s="28">
        <v>131025</v>
      </c>
      <c r="C32" s="28" t="s">
        <v>7225</v>
      </c>
      <c r="D32" s="34">
        <v>72</v>
      </c>
      <c r="I32" s="1">
        <f>CLASS!A32</f>
        <v>120278</v>
      </c>
      <c r="J32" s="1" t="str">
        <f>CLASS!C32</f>
        <v>Robert</v>
      </c>
      <c r="K32" s="1" t="str">
        <f>CLASS!D32</f>
        <v>Allen</v>
      </c>
      <c r="L32">
        <f t="shared" si="0"/>
        <v>0</v>
      </c>
      <c r="M32">
        <f t="shared" si="1"/>
        <v>0</v>
      </c>
    </row>
    <row r="33" spans="2:13" x14ac:dyDescent="0.35">
      <c r="B33" s="28">
        <v>134756</v>
      </c>
      <c r="C33" s="28" t="s">
        <v>7226</v>
      </c>
      <c r="D33" s="34">
        <v>74</v>
      </c>
      <c r="I33" s="1">
        <f>CLASS!A33</f>
        <v>120341</v>
      </c>
      <c r="J33" s="1" t="str">
        <f>CLASS!C33</f>
        <v>Nick</v>
      </c>
      <c r="K33" s="1" t="str">
        <f>CLASS!D33</f>
        <v>Carter</v>
      </c>
      <c r="L33">
        <f t="shared" si="0"/>
        <v>0</v>
      </c>
      <c r="M33">
        <f t="shared" si="1"/>
        <v>0</v>
      </c>
    </row>
    <row r="34" spans="2:13" x14ac:dyDescent="0.35">
      <c r="B34" s="28">
        <v>138030</v>
      </c>
      <c r="C34" s="28" t="s">
        <v>7227</v>
      </c>
      <c r="D34" s="34">
        <v>91</v>
      </c>
      <c r="I34" s="1">
        <f>CLASS!A34</f>
        <v>116977</v>
      </c>
      <c r="J34" s="1" t="str">
        <f>CLASS!C34</f>
        <v>Taylor</v>
      </c>
      <c r="K34" s="1" t="str">
        <f>CLASS!D34</f>
        <v>Hedgecock</v>
      </c>
      <c r="L34">
        <f t="shared" si="0"/>
        <v>0</v>
      </c>
      <c r="M34">
        <f t="shared" si="1"/>
        <v>0</v>
      </c>
    </row>
    <row r="35" spans="2:13" x14ac:dyDescent="0.35">
      <c r="B35" s="28">
        <v>139552</v>
      </c>
      <c r="C35" s="28" t="s">
        <v>7228</v>
      </c>
      <c r="D35" s="34">
        <v>57</v>
      </c>
      <c r="I35" s="1">
        <f>CLASS!A35</f>
        <v>104418</v>
      </c>
      <c r="J35" s="1" t="str">
        <f>CLASS!C35</f>
        <v>Keith</v>
      </c>
      <c r="K35" s="1" t="str">
        <f>CLASS!D35</f>
        <v>Hodgkinson</v>
      </c>
      <c r="L35">
        <f t="shared" si="0"/>
        <v>0</v>
      </c>
      <c r="M35">
        <f t="shared" si="1"/>
        <v>0</v>
      </c>
    </row>
    <row r="36" spans="2:13" x14ac:dyDescent="0.35">
      <c r="B36" s="28">
        <v>139337</v>
      </c>
      <c r="C36" s="28" t="s">
        <v>7229</v>
      </c>
      <c r="D36" s="34">
        <v>66</v>
      </c>
      <c r="I36" s="1">
        <f>CLASS!A36</f>
        <v>91579</v>
      </c>
      <c r="J36" s="1" t="str">
        <f>CLASS!C36</f>
        <v>Phil</v>
      </c>
      <c r="K36" s="1" t="str">
        <f>CLASS!D36</f>
        <v>Easeman</v>
      </c>
      <c r="L36">
        <f t="shared" si="0"/>
        <v>89</v>
      </c>
      <c r="M36">
        <f t="shared" si="1"/>
        <v>89</v>
      </c>
    </row>
    <row r="37" spans="2:13" x14ac:dyDescent="0.35">
      <c r="B37" s="28">
        <v>121937</v>
      </c>
      <c r="C37" s="28" t="s">
        <v>7230</v>
      </c>
      <c r="D37" s="34">
        <v>84</v>
      </c>
      <c r="I37" s="1">
        <f>CLASS!A37</f>
        <v>129151</v>
      </c>
      <c r="J37" s="1" t="str">
        <f>CLASS!C37</f>
        <v>Paul</v>
      </c>
      <c r="K37" s="1" t="str">
        <f>CLASS!D37</f>
        <v>Finney</v>
      </c>
      <c r="L37">
        <f t="shared" si="0"/>
        <v>0</v>
      </c>
      <c r="M37">
        <f t="shared" si="1"/>
        <v>0</v>
      </c>
    </row>
    <row r="38" spans="2:13" x14ac:dyDescent="0.35">
      <c r="B38" s="28">
        <v>116603</v>
      </c>
      <c r="C38" s="28" t="s">
        <v>7231</v>
      </c>
      <c r="D38" s="34">
        <v>70</v>
      </c>
      <c r="I38" s="1">
        <f>CLASS!A38</f>
        <v>119703</v>
      </c>
      <c r="J38" s="1" t="str">
        <f>CLASS!C38</f>
        <v>Jason</v>
      </c>
      <c r="K38" s="1" t="str">
        <f>CLASS!D38</f>
        <v>Mclean</v>
      </c>
      <c r="L38">
        <f t="shared" si="0"/>
        <v>0</v>
      </c>
      <c r="M38">
        <f t="shared" si="1"/>
        <v>0</v>
      </c>
    </row>
    <row r="39" spans="2:13" x14ac:dyDescent="0.35">
      <c r="B39" s="28">
        <v>108001</v>
      </c>
      <c r="C39" s="28" t="s">
        <v>7232</v>
      </c>
      <c r="D39" s="34">
        <v>90</v>
      </c>
      <c r="I39" s="1">
        <f>CLASS!A39</f>
        <v>136284</v>
      </c>
      <c r="J39" s="1" t="str">
        <f>CLASS!C39</f>
        <v>Matthew</v>
      </c>
      <c r="K39" s="1" t="str">
        <f>CLASS!D39</f>
        <v>Haffenden</v>
      </c>
      <c r="L39">
        <f t="shared" si="0"/>
        <v>0</v>
      </c>
      <c r="M39">
        <f t="shared" si="1"/>
        <v>0</v>
      </c>
    </row>
    <row r="40" spans="2:13" x14ac:dyDescent="0.35">
      <c r="B40" s="28">
        <v>125986</v>
      </c>
      <c r="C40" s="28" t="s">
        <v>7233</v>
      </c>
      <c r="D40" s="34">
        <v>72</v>
      </c>
      <c r="I40" s="1">
        <f>CLASS!A40</f>
        <v>88473</v>
      </c>
      <c r="J40" s="1" t="str">
        <f>CLASS!C40</f>
        <v>Robert</v>
      </c>
      <c r="K40" s="1" t="str">
        <f>CLASS!D40</f>
        <v>Taylor</v>
      </c>
      <c r="L40">
        <f t="shared" si="0"/>
        <v>0</v>
      </c>
      <c r="M40">
        <f t="shared" si="1"/>
        <v>0</v>
      </c>
    </row>
    <row r="41" spans="2:13" x14ac:dyDescent="0.35">
      <c r="B41" s="28">
        <v>49956</v>
      </c>
      <c r="C41" s="28" t="s">
        <v>7234</v>
      </c>
      <c r="D41" s="34">
        <v>87</v>
      </c>
      <c r="I41" s="1">
        <f>CLASS!A41</f>
        <v>99919</v>
      </c>
      <c r="J41" s="1" t="str">
        <f>CLASS!C41</f>
        <v>Matthew</v>
      </c>
      <c r="K41" s="1" t="str">
        <f>CLASS!D41</f>
        <v>Sheppard</v>
      </c>
      <c r="L41">
        <f t="shared" si="0"/>
        <v>0</v>
      </c>
      <c r="M41">
        <f t="shared" si="1"/>
        <v>0</v>
      </c>
    </row>
    <row r="42" spans="2:13" x14ac:dyDescent="0.35">
      <c r="B42" s="28">
        <v>122464</v>
      </c>
      <c r="C42" s="28" t="s">
        <v>7235</v>
      </c>
      <c r="D42" s="34">
        <v>87</v>
      </c>
      <c r="I42" s="1">
        <f>CLASS!A42</f>
        <v>126704</v>
      </c>
      <c r="J42" s="1" t="str">
        <f>CLASS!C42</f>
        <v>Jussi</v>
      </c>
      <c r="K42" s="1" t="str">
        <f>CLASS!D42</f>
        <v>Maki-Hokkonen</v>
      </c>
      <c r="L42">
        <f t="shared" si="0"/>
        <v>0</v>
      </c>
      <c r="M42">
        <f t="shared" si="1"/>
        <v>0</v>
      </c>
    </row>
    <row r="43" spans="2:13" x14ac:dyDescent="0.35">
      <c r="B43" s="28">
        <v>105770</v>
      </c>
      <c r="C43" s="28" t="s">
        <v>7236</v>
      </c>
      <c r="D43" s="34">
        <v>98</v>
      </c>
      <c r="I43" s="1">
        <f>CLASS!A43</f>
        <v>123128</v>
      </c>
      <c r="J43" s="1" t="str">
        <f>CLASS!C43</f>
        <v>Brody</v>
      </c>
      <c r="K43" s="1" t="str">
        <f>CLASS!D43</f>
        <v>Woollard</v>
      </c>
      <c r="L43">
        <f t="shared" si="0"/>
        <v>0</v>
      </c>
      <c r="M43">
        <f t="shared" si="1"/>
        <v>0</v>
      </c>
    </row>
    <row r="44" spans="2:13" x14ac:dyDescent="0.35">
      <c r="B44" s="28">
        <v>131169</v>
      </c>
      <c r="C44" s="28" t="s">
        <v>7237</v>
      </c>
      <c r="D44" s="34">
        <v>79</v>
      </c>
      <c r="I44" s="1">
        <f>CLASS!A44</f>
        <v>128615</v>
      </c>
      <c r="J44" s="1" t="str">
        <f>CLASS!C44</f>
        <v>Kevin</v>
      </c>
      <c r="K44" s="1" t="str">
        <f>CLASS!D44</f>
        <v>Cummins</v>
      </c>
      <c r="L44">
        <f t="shared" si="0"/>
        <v>0</v>
      </c>
      <c r="M44">
        <f t="shared" si="1"/>
        <v>0</v>
      </c>
    </row>
    <row r="45" spans="2:13" x14ac:dyDescent="0.35">
      <c r="B45" s="28">
        <v>125785</v>
      </c>
      <c r="C45" s="28" t="s">
        <v>7238</v>
      </c>
      <c r="D45" s="34">
        <v>95</v>
      </c>
      <c r="I45" s="1">
        <f>CLASS!A45</f>
        <v>124370</v>
      </c>
      <c r="J45" s="1" t="str">
        <f>CLASS!C45</f>
        <v>Amy</v>
      </c>
      <c r="K45" s="1" t="str">
        <f>CLASS!D45</f>
        <v>Easeman</v>
      </c>
      <c r="L45">
        <f t="shared" si="0"/>
        <v>92</v>
      </c>
      <c r="M45">
        <f t="shared" si="1"/>
        <v>92</v>
      </c>
    </row>
    <row r="46" spans="2:13" x14ac:dyDescent="0.35">
      <c r="B46" s="28">
        <v>118348</v>
      </c>
      <c r="C46" s="28" t="s">
        <v>7239</v>
      </c>
      <c r="D46" s="34">
        <v>93</v>
      </c>
      <c r="I46" s="1">
        <f>CLASS!A46</f>
        <v>125734</v>
      </c>
      <c r="J46" s="1" t="str">
        <f>CLASS!C46</f>
        <v>Stephen</v>
      </c>
      <c r="K46" s="1" t="str">
        <f>CLASS!D46</f>
        <v>Harrup</v>
      </c>
      <c r="L46">
        <f t="shared" si="0"/>
        <v>86</v>
      </c>
      <c r="M46">
        <f t="shared" si="1"/>
        <v>86</v>
      </c>
    </row>
    <row r="47" spans="2:13" x14ac:dyDescent="0.35">
      <c r="B47" s="28">
        <v>138613</v>
      </c>
      <c r="C47" s="28" t="s">
        <v>7240</v>
      </c>
      <c r="D47" s="34">
        <v>74</v>
      </c>
      <c r="I47" s="1">
        <f>CLASS!A47</f>
        <v>110569</v>
      </c>
      <c r="J47" s="1" t="str">
        <f>CLASS!C47</f>
        <v>Dean</v>
      </c>
      <c r="K47" s="1" t="str">
        <f>CLASS!D47</f>
        <v>Quince</v>
      </c>
      <c r="L47">
        <f t="shared" si="0"/>
        <v>85</v>
      </c>
      <c r="M47">
        <f t="shared" si="1"/>
        <v>85</v>
      </c>
    </row>
    <row r="48" spans="2:13" x14ac:dyDescent="0.35">
      <c r="B48" s="28">
        <v>111854</v>
      </c>
      <c r="C48" s="28" t="s">
        <v>7241</v>
      </c>
      <c r="D48" s="34">
        <v>83</v>
      </c>
      <c r="I48" s="1">
        <f>CLASS!A48</f>
        <v>71507</v>
      </c>
      <c r="J48" s="1" t="str">
        <f>CLASS!C48</f>
        <v>Stuart</v>
      </c>
      <c r="K48" s="1" t="str">
        <f>CLASS!D48</f>
        <v>Earl</v>
      </c>
      <c r="L48">
        <f t="shared" si="0"/>
        <v>83</v>
      </c>
      <c r="M48">
        <f t="shared" si="1"/>
        <v>83</v>
      </c>
    </row>
    <row r="49" spans="2:13" x14ac:dyDescent="0.35">
      <c r="B49" s="28">
        <v>121644</v>
      </c>
      <c r="C49" s="28" t="s">
        <v>7242</v>
      </c>
      <c r="D49" s="34">
        <v>64</v>
      </c>
      <c r="I49" s="1">
        <f>CLASS!A49</f>
        <v>89952</v>
      </c>
      <c r="J49" s="1" t="str">
        <f>CLASS!C49</f>
        <v>Alan</v>
      </c>
      <c r="K49" s="1" t="str">
        <f>CLASS!D49</f>
        <v>Stronge</v>
      </c>
      <c r="L49">
        <f t="shared" si="0"/>
        <v>80</v>
      </c>
      <c r="M49">
        <f t="shared" si="1"/>
        <v>80</v>
      </c>
    </row>
    <row r="50" spans="2:13" x14ac:dyDescent="0.35">
      <c r="B50" s="28">
        <v>108393</v>
      </c>
      <c r="C50" s="28" t="s">
        <v>7243</v>
      </c>
      <c r="D50" s="34">
        <v>87</v>
      </c>
      <c r="I50" s="1">
        <f>CLASS!A50</f>
        <v>133354</v>
      </c>
      <c r="J50" s="1" t="str">
        <f>CLASS!C50</f>
        <v>James</v>
      </c>
      <c r="K50" s="1" t="str">
        <f>CLASS!D50</f>
        <v>Bailey</v>
      </c>
      <c r="L50">
        <f t="shared" si="0"/>
        <v>75</v>
      </c>
      <c r="M50">
        <f t="shared" si="1"/>
        <v>75</v>
      </c>
    </row>
    <row r="51" spans="2:13" x14ac:dyDescent="0.35">
      <c r="B51" s="28">
        <v>85367</v>
      </c>
      <c r="C51" s="28" t="s">
        <v>7244</v>
      </c>
      <c r="D51" s="34">
        <v>78</v>
      </c>
      <c r="I51" s="1">
        <f>CLASS!A51</f>
        <v>2009</v>
      </c>
      <c r="J51" s="1" t="str">
        <f>CLASS!C51</f>
        <v>Dennis</v>
      </c>
      <c r="K51" s="1" t="str">
        <f>CLASS!D51</f>
        <v>Pettitt</v>
      </c>
      <c r="L51">
        <f t="shared" si="0"/>
        <v>66</v>
      </c>
      <c r="M51">
        <f t="shared" si="1"/>
        <v>66</v>
      </c>
    </row>
    <row r="52" spans="2:13" x14ac:dyDescent="0.35">
      <c r="B52" s="28">
        <v>136148</v>
      </c>
      <c r="C52" s="28" t="s">
        <v>7245</v>
      </c>
      <c r="D52" s="34">
        <v>77</v>
      </c>
      <c r="I52" s="1">
        <f>CLASS!A52</f>
        <v>127777</v>
      </c>
      <c r="J52" s="1" t="str">
        <f>CLASS!C52</f>
        <v>John</v>
      </c>
      <c r="K52" s="1" t="str">
        <f>CLASS!D52</f>
        <v>Cooper</v>
      </c>
      <c r="L52">
        <f t="shared" si="0"/>
        <v>76</v>
      </c>
      <c r="M52">
        <f t="shared" si="1"/>
        <v>76</v>
      </c>
    </row>
    <row r="53" spans="2:13" x14ac:dyDescent="0.35">
      <c r="B53" s="28">
        <v>108590</v>
      </c>
      <c r="C53" s="28" t="s">
        <v>7246</v>
      </c>
      <c r="D53" s="34">
        <v>94</v>
      </c>
      <c r="I53" s="1">
        <f>CLASS!A53</f>
        <v>127058</v>
      </c>
      <c r="J53" s="1" t="str">
        <f>CLASS!C53</f>
        <v>Rebecca</v>
      </c>
      <c r="K53" s="1" t="str">
        <f>CLASS!D53</f>
        <v>Clifton</v>
      </c>
      <c r="L53">
        <f t="shared" si="0"/>
        <v>69</v>
      </c>
      <c r="M53">
        <f t="shared" si="1"/>
        <v>69</v>
      </c>
    </row>
    <row r="54" spans="2:13" x14ac:dyDescent="0.35">
      <c r="B54" s="28">
        <v>134988</v>
      </c>
      <c r="C54" s="28" t="s">
        <v>7247</v>
      </c>
      <c r="D54" s="34">
        <v>80</v>
      </c>
      <c r="I54" s="1">
        <f>CLASS!A54</f>
        <v>135536</v>
      </c>
      <c r="J54" s="1" t="str">
        <f>CLASS!C54</f>
        <v>Daniel</v>
      </c>
      <c r="K54" s="1" t="str">
        <f>CLASS!D54</f>
        <v>King</v>
      </c>
      <c r="L54">
        <f t="shared" si="0"/>
        <v>0</v>
      </c>
      <c r="M54">
        <f t="shared" si="1"/>
        <v>0</v>
      </c>
    </row>
    <row r="55" spans="2:13" x14ac:dyDescent="0.35">
      <c r="B55" s="28">
        <v>86557</v>
      </c>
      <c r="C55" s="28" t="s">
        <v>7248</v>
      </c>
      <c r="D55" s="34">
        <v>75</v>
      </c>
      <c r="I55" s="1">
        <f>CLASS!A55</f>
        <v>131219</v>
      </c>
      <c r="J55" s="1" t="str">
        <f>CLASS!C55</f>
        <v>Mark</v>
      </c>
      <c r="K55" s="1" t="str">
        <f>CLASS!D55</f>
        <v>Hobbs</v>
      </c>
      <c r="L55">
        <f t="shared" si="0"/>
        <v>0</v>
      </c>
      <c r="M55">
        <f t="shared" si="1"/>
        <v>0</v>
      </c>
    </row>
    <row r="56" spans="2:13" x14ac:dyDescent="0.35">
      <c r="B56" s="28">
        <v>134080</v>
      </c>
      <c r="C56" s="28" t="s">
        <v>7249</v>
      </c>
      <c r="D56" s="34">
        <v>68</v>
      </c>
      <c r="I56" s="1">
        <f>CLASS!A56</f>
        <v>88361</v>
      </c>
      <c r="J56" s="1" t="str">
        <f>CLASS!C56</f>
        <v>Tony</v>
      </c>
      <c r="K56" s="1" t="str">
        <f>CLASS!D56</f>
        <v>Leonard</v>
      </c>
      <c r="L56">
        <f t="shared" si="0"/>
        <v>0</v>
      </c>
      <c r="M56">
        <f t="shared" si="1"/>
        <v>0</v>
      </c>
    </row>
    <row r="57" spans="2:13" x14ac:dyDescent="0.35">
      <c r="B57" s="28">
        <v>136147</v>
      </c>
      <c r="C57" s="28" t="s">
        <v>7250</v>
      </c>
      <c r="D57" s="34">
        <v>83</v>
      </c>
      <c r="I57" s="1">
        <f>CLASS!A57</f>
        <v>61</v>
      </c>
      <c r="J57" s="1" t="str">
        <f>CLASS!C57</f>
        <v>Chris</v>
      </c>
      <c r="K57" s="1" t="str">
        <f>CLASS!D57</f>
        <v>Morgan</v>
      </c>
      <c r="L57">
        <f t="shared" si="0"/>
        <v>0</v>
      </c>
      <c r="M57">
        <f t="shared" si="1"/>
        <v>0</v>
      </c>
    </row>
    <row r="58" spans="2:13" x14ac:dyDescent="0.35">
      <c r="B58" s="28">
        <v>39914</v>
      </c>
      <c r="C58" s="28" t="s">
        <v>7251</v>
      </c>
      <c r="D58" s="34">
        <v>77</v>
      </c>
      <c r="I58" s="1">
        <f>CLASS!A58</f>
        <v>50101</v>
      </c>
      <c r="J58" s="1" t="str">
        <f>CLASS!C58</f>
        <v>Adrian</v>
      </c>
      <c r="K58" s="1" t="str">
        <f>CLASS!D58</f>
        <v>Samways</v>
      </c>
      <c r="L58">
        <f t="shared" si="0"/>
        <v>0</v>
      </c>
      <c r="M58">
        <f t="shared" si="1"/>
        <v>0</v>
      </c>
    </row>
    <row r="59" spans="2:13" x14ac:dyDescent="0.35">
      <c r="B59" s="28">
        <v>91579</v>
      </c>
      <c r="C59" s="28" t="s">
        <v>7252</v>
      </c>
      <c r="D59" s="34">
        <v>89</v>
      </c>
      <c r="I59" s="1">
        <f>CLASS!A59</f>
        <v>118844</v>
      </c>
      <c r="J59" s="1" t="str">
        <f>CLASS!C59</f>
        <v>Alan</v>
      </c>
      <c r="K59" s="1" t="str">
        <f>CLASS!D59</f>
        <v>Tyte</v>
      </c>
      <c r="L59">
        <f t="shared" si="0"/>
        <v>84</v>
      </c>
      <c r="M59">
        <f t="shared" si="1"/>
        <v>84</v>
      </c>
    </row>
    <row r="60" spans="2:13" x14ac:dyDescent="0.35">
      <c r="B60" s="28">
        <v>124370</v>
      </c>
      <c r="C60" s="28" t="s">
        <v>7253</v>
      </c>
      <c r="D60" s="34">
        <v>92</v>
      </c>
      <c r="I60" s="1">
        <f>CLASS!A60</f>
        <v>133056</v>
      </c>
      <c r="J60" s="1" t="str">
        <f>CLASS!C60</f>
        <v>David</v>
      </c>
      <c r="K60" s="1" t="str">
        <f>CLASS!D60</f>
        <v>Lucas</v>
      </c>
      <c r="L60">
        <f t="shared" si="0"/>
        <v>0</v>
      </c>
      <c r="M60">
        <f t="shared" si="1"/>
        <v>0</v>
      </c>
    </row>
    <row r="61" spans="2:13" x14ac:dyDescent="0.35">
      <c r="B61" s="28">
        <v>136620</v>
      </c>
      <c r="C61" s="28" t="s">
        <v>7254</v>
      </c>
      <c r="D61" s="34">
        <v>81</v>
      </c>
      <c r="I61" s="1">
        <f>CLASS!A61</f>
        <v>122340</v>
      </c>
      <c r="J61" s="1" t="str">
        <f>CLASS!C61</f>
        <v>Stephen</v>
      </c>
      <c r="K61" s="1" t="str">
        <f>CLASS!D61</f>
        <v>Ogden</v>
      </c>
      <c r="L61">
        <f t="shared" si="0"/>
        <v>0</v>
      </c>
      <c r="M61">
        <f t="shared" si="1"/>
        <v>0</v>
      </c>
    </row>
    <row r="62" spans="2:13" x14ac:dyDescent="0.35">
      <c r="B62" s="28">
        <v>111309</v>
      </c>
      <c r="C62" s="28" t="s">
        <v>7255</v>
      </c>
      <c r="D62" s="34">
        <v>80</v>
      </c>
      <c r="I62" s="1">
        <f>CLASS!A62</f>
        <v>129846</v>
      </c>
      <c r="J62" s="1" t="str">
        <f>CLASS!C62</f>
        <v>Christopher</v>
      </c>
      <c r="K62" s="1" t="str">
        <f>CLASS!D62</f>
        <v>Peacock</v>
      </c>
      <c r="L62">
        <f t="shared" si="0"/>
        <v>0</v>
      </c>
      <c r="M62">
        <f t="shared" si="1"/>
        <v>0</v>
      </c>
    </row>
    <row r="63" spans="2:13" x14ac:dyDescent="0.35">
      <c r="B63" s="28">
        <v>128781</v>
      </c>
      <c r="C63" s="28" t="s">
        <v>7256</v>
      </c>
      <c r="D63" s="34">
        <v>87</v>
      </c>
      <c r="I63" s="1">
        <f>CLASS!A63</f>
        <v>114307</v>
      </c>
      <c r="J63" s="1" t="str">
        <f>CLASS!C63</f>
        <v>Karl</v>
      </c>
      <c r="K63" s="1" t="str">
        <f>CLASS!D63</f>
        <v>Burnage</v>
      </c>
      <c r="L63">
        <f t="shared" si="0"/>
        <v>82</v>
      </c>
      <c r="M63">
        <f t="shared" si="1"/>
        <v>82</v>
      </c>
    </row>
    <row r="64" spans="2:13" x14ac:dyDescent="0.35">
      <c r="B64" s="28">
        <v>117536</v>
      </c>
      <c r="C64" s="28" t="s">
        <v>7257</v>
      </c>
      <c r="D64" s="34">
        <v>71</v>
      </c>
      <c r="I64" s="1">
        <f>CLASS!A64</f>
        <v>128767</v>
      </c>
      <c r="J64" s="1" t="str">
        <f>CLASS!C64</f>
        <v>Martin</v>
      </c>
      <c r="K64" s="1" t="str">
        <f>CLASS!D64</f>
        <v>Walmsley</v>
      </c>
      <c r="L64">
        <f t="shared" si="0"/>
        <v>0</v>
      </c>
      <c r="M64">
        <f t="shared" si="1"/>
        <v>0</v>
      </c>
    </row>
    <row r="65" spans="2:13" x14ac:dyDescent="0.35">
      <c r="B65" s="28">
        <v>124600</v>
      </c>
      <c r="C65" s="28" t="s">
        <v>7192</v>
      </c>
      <c r="D65" s="34">
        <v>69</v>
      </c>
      <c r="I65" s="1">
        <f>CLASS!A65</f>
        <v>128552</v>
      </c>
      <c r="J65" s="1" t="str">
        <f>CLASS!C65</f>
        <v>David</v>
      </c>
      <c r="K65" s="1" t="str">
        <f>CLASS!D65</f>
        <v>Green</v>
      </c>
      <c r="L65">
        <f t="shared" si="0"/>
        <v>0</v>
      </c>
      <c r="M65">
        <f t="shared" si="1"/>
        <v>0</v>
      </c>
    </row>
    <row r="66" spans="2:13" x14ac:dyDescent="0.35">
      <c r="B66" s="28">
        <v>127228</v>
      </c>
      <c r="C66" s="28" t="s">
        <v>7258</v>
      </c>
      <c r="D66" s="34">
        <v>93</v>
      </c>
      <c r="I66" s="1">
        <f>CLASS!A66</f>
        <v>116236</v>
      </c>
      <c r="J66" s="1" t="str">
        <f>CLASS!C66</f>
        <v>Adrian</v>
      </c>
      <c r="K66" s="1" t="str">
        <f>CLASS!D66</f>
        <v>Salt</v>
      </c>
      <c r="L66">
        <f t="shared" ref="L66:L129" si="2">IF(ISNA(VLOOKUP(I66,B:D,3,FALSE)),,VLOOKUP(I66,B:D,3,FALSE))</f>
        <v>0</v>
      </c>
      <c r="M66">
        <f t="shared" si="1"/>
        <v>0</v>
      </c>
    </row>
    <row r="67" spans="2:13" x14ac:dyDescent="0.35">
      <c r="B67" s="28">
        <v>14756</v>
      </c>
      <c r="C67" s="28" t="s">
        <v>7259</v>
      </c>
      <c r="D67" s="34">
        <v>76</v>
      </c>
      <c r="I67" s="1">
        <f>CLASS!A67</f>
        <v>92229</v>
      </c>
      <c r="J67" s="1" t="str">
        <f>CLASS!C67</f>
        <v>Dean</v>
      </c>
      <c r="K67" s="1" t="str">
        <f>CLASS!D67</f>
        <v>Cann</v>
      </c>
      <c r="L67">
        <f t="shared" si="2"/>
        <v>83</v>
      </c>
      <c r="M67">
        <f t="shared" ref="M67:M130" si="3">L67</f>
        <v>83</v>
      </c>
    </row>
    <row r="68" spans="2:13" x14ac:dyDescent="0.35">
      <c r="B68" s="28">
        <v>5000</v>
      </c>
      <c r="C68" s="28" t="s">
        <v>7260</v>
      </c>
      <c r="D68" s="34">
        <v>75</v>
      </c>
      <c r="I68" s="1">
        <f>CLASS!A68</f>
        <v>107279</v>
      </c>
      <c r="J68" s="1" t="str">
        <f>CLASS!C68</f>
        <v>Andrew</v>
      </c>
      <c r="K68" s="1" t="str">
        <f>CLASS!D68</f>
        <v>Anderson</v>
      </c>
      <c r="L68">
        <f t="shared" si="2"/>
        <v>0</v>
      </c>
      <c r="M68">
        <f t="shared" si="3"/>
        <v>0</v>
      </c>
    </row>
    <row r="69" spans="2:13" x14ac:dyDescent="0.35">
      <c r="B69" s="28">
        <v>61857</v>
      </c>
      <c r="C69" s="28" t="s">
        <v>7261</v>
      </c>
      <c r="D69" s="34">
        <v>87</v>
      </c>
      <c r="I69" s="1">
        <f>CLASS!A69</f>
        <v>133250</v>
      </c>
      <c r="J69" s="1" t="str">
        <f>CLASS!C69</f>
        <v>James</v>
      </c>
      <c r="K69" s="1" t="str">
        <f>CLASS!D69</f>
        <v>Yarrow</v>
      </c>
      <c r="L69">
        <f t="shared" si="2"/>
        <v>0</v>
      </c>
      <c r="M69">
        <f t="shared" si="3"/>
        <v>0</v>
      </c>
    </row>
    <row r="70" spans="2:13" x14ac:dyDescent="0.35">
      <c r="B70" s="28">
        <v>106628</v>
      </c>
      <c r="C70" s="28" t="s">
        <v>7262</v>
      </c>
      <c r="D70" s="34">
        <v>71</v>
      </c>
      <c r="I70" s="1">
        <f>CLASS!A70</f>
        <v>12063</v>
      </c>
      <c r="J70" s="1" t="str">
        <f>CLASS!C70</f>
        <v>Richard</v>
      </c>
      <c r="K70" s="1" t="str">
        <f>CLASS!D70</f>
        <v>Allen</v>
      </c>
      <c r="L70">
        <f t="shared" si="2"/>
        <v>0</v>
      </c>
      <c r="M70">
        <f t="shared" si="3"/>
        <v>0</v>
      </c>
    </row>
    <row r="71" spans="2:13" x14ac:dyDescent="0.35">
      <c r="B71" s="28">
        <v>106641</v>
      </c>
      <c r="C71" s="28" t="s">
        <v>7263</v>
      </c>
      <c r="D71" s="34">
        <v>75</v>
      </c>
      <c r="I71" s="1">
        <f>CLASS!A71</f>
        <v>129598</v>
      </c>
      <c r="J71" s="1" t="str">
        <f>CLASS!C71</f>
        <v>James</v>
      </c>
      <c r="K71" s="1" t="str">
        <f>CLASS!D71</f>
        <v>Mcguire</v>
      </c>
      <c r="L71">
        <f t="shared" si="2"/>
        <v>0</v>
      </c>
      <c r="M71">
        <f t="shared" si="3"/>
        <v>0</v>
      </c>
    </row>
    <row r="72" spans="2:13" x14ac:dyDescent="0.35">
      <c r="B72" s="28">
        <v>138867</v>
      </c>
      <c r="C72" s="28" t="s">
        <v>7264</v>
      </c>
      <c r="D72" s="34">
        <v>78</v>
      </c>
      <c r="I72" s="1">
        <f>CLASS!A72</f>
        <v>136620</v>
      </c>
      <c r="J72" s="1" t="str">
        <f>CLASS!C72</f>
        <v>Oliver</v>
      </c>
      <c r="K72" s="1" t="str">
        <f>CLASS!D72</f>
        <v>Raymond</v>
      </c>
      <c r="L72">
        <f t="shared" si="2"/>
        <v>81</v>
      </c>
      <c r="M72">
        <f t="shared" si="3"/>
        <v>81</v>
      </c>
    </row>
    <row r="73" spans="2:13" x14ac:dyDescent="0.35">
      <c r="B73" s="28">
        <v>138866</v>
      </c>
      <c r="C73" s="28" t="s">
        <v>7265</v>
      </c>
      <c r="D73" s="34">
        <v>69</v>
      </c>
      <c r="I73" s="1">
        <f>CLASS!A73</f>
        <v>110699</v>
      </c>
      <c r="J73" s="1" t="str">
        <f>CLASS!C73</f>
        <v>Steve</v>
      </c>
      <c r="K73" s="1" t="str">
        <f>CLASS!D73</f>
        <v>Pinchin</v>
      </c>
      <c r="L73">
        <f t="shared" si="2"/>
        <v>0</v>
      </c>
      <c r="M73">
        <f t="shared" si="3"/>
        <v>0</v>
      </c>
    </row>
    <row r="74" spans="2:13" x14ac:dyDescent="0.35">
      <c r="B74" s="28">
        <v>134506</v>
      </c>
      <c r="C74" s="28" t="s">
        <v>7266</v>
      </c>
      <c r="D74" s="34">
        <v>85</v>
      </c>
      <c r="I74" s="1">
        <f>CLASS!A74</f>
        <v>134610</v>
      </c>
      <c r="J74" s="1" t="str">
        <f>CLASS!C74</f>
        <v>Allen</v>
      </c>
      <c r="K74" s="1" t="str">
        <f>CLASS!D74</f>
        <v>Carriere</v>
      </c>
      <c r="L74">
        <f t="shared" si="2"/>
        <v>0</v>
      </c>
      <c r="M74">
        <f t="shared" si="3"/>
        <v>0</v>
      </c>
    </row>
    <row r="75" spans="2:13" x14ac:dyDescent="0.35">
      <c r="B75" s="28">
        <v>110030</v>
      </c>
      <c r="C75" s="28" t="s">
        <v>7267</v>
      </c>
      <c r="D75" s="34">
        <v>78</v>
      </c>
      <c r="I75" s="1">
        <f>CLASS!A75</f>
        <v>121767</v>
      </c>
      <c r="J75" s="1" t="str">
        <f>CLASS!C75</f>
        <v>David</v>
      </c>
      <c r="K75" s="1" t="str">
        <f>CLASS!D75</f>
        <v>Spackman</v>
      </c>
      <c r="L75">
        <f t="shared" si="2"/>
        <v>0</v>
      </c>
      <c r="M75">
        <f t="shared" si="3"/>
        <v>0</v>
      </c>
    </row>
    <row r="76" spans="2:13" x14ac:dyDescent="0.35">
      <c r="B76" s="28">
        <v>83751</v>
      </c>
      <c r="C76" s="28" t="s">
        <v>7268</v>
      </c>
      <c r="D76" s="34">
        <v>79</v>
      </c>
      <c r="I76" s="1">
        <f>CLASS!A76</f>
        <v>133480</v>
      </c>
      <c r="J76" s="1" t="str">
        <f>CLASS!C76</f>
        <v>Harry</v>
      </c>
      <c r="K76" s="1" t="str">
        <f>CLASS!D76</f>
        <v>Piercy</v>
      </c>
      <c r="L76">
        <f t="shared" si="2"/>
        <v>0</v>
      </c>
      <c r="M76">
        <f t="shared" si="3"/>
        <v>0</v>
      </c>
    </row>
    <row r="77" spans="2:13" x14ac:dyDescent="0.35">
      <c r="B77" s="28">
        <v>139463</v>
      </c>
      <c r="C77" s="28" t="s">
        <v>7269</v>
      </c>
      <c r="D77" s="34">
        <v>77</v>
      </c>
      <c r="I77" s="1">
        <f>CLASS!A77</f>
        <v>136316</v>
      </c>
      <c r="J77" s="1" t="str">
        <f>CLASS!C77</f>
        <v>Darcy</v>
      </c>
      <c r="K77" s="1" t="str">
        <f>CLASS!D77</f>
        <v>McBride</v>
      </c>
      <c r="L77">
        <f t="shared" si="2"/>
        <v>0</v>
      </c>
      <c r="M77">
        <f t="shared" si="3"/>
        <v>0</v>
      </c>
    </row>
    <row r="78" spans="2:13" x14ac:dyDescent="0.35">
      <c r="B78" s="28">
        <v>120174</v>
      </c>
      <c r="C78" s="28" t="s">
        <v>7270</v>
      </c>
      <c r="D78" s="34">
        <v>69</v>
      </c>
      <c r="I78" s="1">
        <f>CLASS!A78</f>
        <v>81785</v>
      </c>
      <c r="J78" s="1" t="str">
        <f>CLASS!C78</f>
        <v>Nigel</v>
      </c>
      <c r="K78" s="1" t="str">
        <f>CLASS!D78</f>
        <v>Kent</v>
      </c>
      <c r="L78">
        <f t="shared" si="2"/>
        <v>0</v>
      </c>
      <c r="M78">
        <f t="shared" si="3"/>
        <v>0</v>
      </c>
    </row>
    <row r="79" spans="2:13" x14ac:dyDescent="0.35">
      <c r="B79" s="28">
        <v>107280</v>
      </c>
      <c r="C79" s="28" t="s">
        <v>7271</v>
      </c>
      <c r="D79" s="34">
        <v>87</v>
      </c>
      <c r="I79" s="1">
        <f>CLASS!A79</f>
        <v>133490</v>
      </c>
      <c r="J79" s="1" t="str">
        <f>CLASS!C79</f>
        <v>Colin</v>
      </c>
      <c r="K79" s="1" t="str">
        <f>CLASS!D79</f>
        <v>Ferguson</v>
      </c>
      <c r="L79">
        <f t="shared" si="2"/>
        <v>0</v>
      </c>
      <c r="M79">
        <f t="shared" si="3"/>
        <v>0</v>
      </c>
    </row>
    <row r="80" spans="2:13" x14ac:dyDescent="0.35">
      <c r="B80" s="28">
        <v>115780</v>
      </c>
      <c r="C80" s="28" t="s">
        <v>7272</v>
      </c>
      <c r="D80" s="34">
        <v>67</v>
      </c>
      <c r="I80" s="1">
        <f>CLASS!A80</f>
        <v>124977</v>
      </c>
      <c r="J80" s="1" t="str">
        <f>CLASS!C80</f>
        <v>Robert</v>
      </c>
      <c r="K80" s="1" t="str">
        <f>CLASS!D80</f>
        <v>Dawson</v>
      </c>
      <c r="L80">
        <f t="shared" si="2"/>
        <v>0</v>
      </c>
      <c r="M80">
        <f t="shared" si="3"/>
        <v>0</v>
      </c>
    </row>
    <row r="81" spans="2:13" x14ac:dyDescent="0.35">
      <c r="B81" s="28">
        <v>140943</v>
      </c>
      <c r="C81" s="28" t="s">
        <v>7273</v>
      </c>
      <c r="D81" s="34">
        <v>84</v>
      </c>
      <c r="I81" s="1">
        <f>CLASS!A81</f>
        <v>109844</v>
      </c>
      <c r="J81" s="1" t="str">
        <f>CLASS!C81</f>
        <v>Christopher</v>
      </c>
      <c r="K81" s="1" t="str">
        <f>CLASS!D81</f>
        <v>Goodman</v>
      </c>
      <c r="L81">
        <f t="shared" si="2"/>
        <v>0</v>
      </c>
      <c r="M81">
        <f t="shared" si="3"/>
        <v>0</v>
      </c>
    </row>
    <row r="82" spans="2:13" x14ac:dyDescent="0.35">
      <c r="B82" s="28">
        <v>125734</v>
      </c>
      <c r="C82" s="28" t="s">
        <v>7274</v>
      </c>
      <c r="D82" s="34">
        <v>86</v>
      </c>
      <c r="I82" s="1">
        <f>CLASS!A82</f>
        <v>130250</v>
      </c>
      <c r="J82" s="1" t="str">
        <f>CLASS!C82</f>
        <v>Daniel</v>
      </c>
      <c r="K82" s="1" t="str">
        <f>CLASS!D82</f>
        <v>Vallis</v>
      </c>
      <c r="L82">
        <f t="shared" si="2"/>
        <v>0</v>
      </c>
      <c r="M82">
        <f t="shared" si="3"/>
        <v>0</v>
      </c>
    </row>
    <row r="83" spans="2:13" x14ac:dyDescent="0.35">
      <c r="B83" s="28">
        <v>124000</v>
      </c>
      <c r="C83" s="28" t="s">
        <v>7275</v>
      </c>
      <c r="D83" s="34">
        <v>73</v>
      </c>
      <c r="I83" s="1">
        <f>CLASS!A83</f>
        <v>91465</v>
      </c>
      <c r="J83" s="1" t="str">
        <f>CLASS!C83</f>
        <v>Peter</v>
      </c>
      <c r="K83" s="1" t="str">
        <f>CLASS!D83</f>
        <v>Critchley</v>
      </c>
      <c r="L83">
        <f t="shared" si="2"/>
        <v>0</v>
      </c>
      <c r="M83">
        <f t="shared" si="3"/>
        <v>0</v>
      </c>
    </row>
    <row r="84" spans="2:13" x14ac:dyDescent="0.35">
      <c r="B84" s="28">
        <v>118844</v>
      </c>
      <c r="C84" s="28" t="s">
        <v>7276</v>
      </c>
      <c r="D84" s="34">
        <v>84</v>
      </c>
      <c r="I84" s="1">
        <f>CLASS!A84</f>
        <v>89013</v>
      </c>
      <c r="J84" s="1" t="str">
        <f>CLASS!C84</f>
        <v>Anthony</v>
      </c>
      <c r="K84" s="1" t="str">
        <f>CLASS!D84</f>
        <v>Hoskins</v>
      </c>
      <c r="L84">
        <f t="shared" si="2"/>
        <v>0</v>
      </c>
      <c r="M84">
        <f t="shared" si="3"/>
        <v>0</v>
      </c>
    </row>
    <row r="85" spans="2:13" x14ac:dyDescent="0.35">
      <c r="B85" s="28">
        <v>83557</v>
      </c>
      <c r="C85" s="28" t="s">
        <v>7277</v>
      </c>
      <c r="D85" s="34">
        <v>90</v>
      </c>
      <c r="I85" s="1">
        <f>CLASS!A85</f>
        <v>92903</v>
      </c>
      <c r="J85" s="1" t="str">
        <f>CLASS!C85</f>
        <v>Shaun</v>
      </c>
      <c r="K85" s="1" t="str">
        <f>CLASS!D85</f>
        <v>Mcnamara</v>
      </c>
      <c r="L85">
        <f t="shared" si="2"/>
        <v>0</v>
      </c>
      <c r="M85">
        <f t="shared" si="3"/>
        <v>0</v>
      </c>
    </row>
    <row r="86" spans="2:13" x14ac:dyDescent="0.35">
      <c r="B86" s="28">
        <v>100717</v>
      </c>
      <c r="C86" s="28" t="s">
        <v>7278</v>
      </c>
      <c r="D86" s="34">
        <v>82</v>
      </c>
      <c r="I86" s="1">
        <f>CLASS!A86</f>
        <v>132643</v>
      </c>
      <c r="J86" s="1" t="str">
        <f>CLASS!C86</f>
        <v>Nick</v>
      </c>
      <c r="K86" s="1" t="str">
        <f>CLASS!D86</f>
        <v>Adams</v>
      </c>
      <c r="L86">
        <f t="shared" si="2"/>
        <v>0</v>
      </c>
      <c r="M86">
        <f t="shared" si="3"/>
        <v>0</v>
      </c>
    </row>
    <row r="87" spans="2:13" x14ac:dyDescent="0.35">
      <c r="B87" s="28">
        <v>139288</v>
      </c>
      <c r="C87" s="28" t="s">
        <v>7279</v>
      </c>
      <c r="D87" s="34">
        <v>66</v>
      </c>
      <c r="I87" s="1">
        <f>CLASS!A87</f>
        <v>107995</v>
      </c>
      <c r="J87" s="1" t="str">
        <f>CLASS!C87</f>
        <v>Stuart</v>
      </c>
      <c r="K87" s="1" t="str">
        <f>CLASS!D87</f>
        <v>Cole</v>
      </c>
      <c r="L87">
        <f t="shared" si="2"/>
        <v>0</v>
      </c>
      <c r="M87">
        <f t="shared" si="3"/>
        <v>0</v>
      </c>
    </row>
    <row r="88" spans="2:13" x14ac:dyDescent="0.35">
      <c r="B88" s="28">
        <v>114600</v>
      </c>
      <c r="C88" s="28" t="s">
        <v>7280</v>
      </c>
      <c r="D88" s="34">
        <v>81</v>
      </c>
      <c r="I88" s="1">
        <f>CLASS!A88</f>
        <v>111096</v>
      </c>
      <c r="J88" s="1" t="str">
        <f>CLASS!C88</f>
        <v>Craig</v>
      </c>
      <c r="K88" s="1" t="str">
        <f>CLASS!D88</f>
        <v>Tolley</v>
      </c>
      <c r="L88">
        <f t="shared" si="2"/>
        <v>0</v>
      </c>
      <c r="M88">
        <f t="shared" si="3"/>
        <v>0</v>
      </c>
    </row>
    <row r="89" spans="2:13" x14ac:dyDescent="0.35">
      <c r="B89" s="28">
        <v>89952</v>
      </c>
      <c r="C89" s="28" t="s">
        <v>7281</v>
      </c>
      <c r="D89" s="34">
        <v>80</v>
      </c>
      <c r="I89" s="1">
        <f>CLASS!A89</f>
        <v>131248</v>
      </c>
      <c r="J89" s="1" t="str">
        <f>CLASS!C89</f>
        <v>Paul</v>
      </c>
      <c r="K89" s="1" t="str">
        <f>CLASS!D89</f>
        <v>Ricketts</v>
      </c>
      <c r="L89">
        <f t="shared" si="2"/>
        <v>0</v>
      </c>
      <c r="M89">
        <f t="shared" si="3"/>
        <v>0</v>
      </c>
    </row>
    <row r="90" spans="2:13" x14ac:dyDescent="0.35">
      <c r="B90" s="28">
        <v>99093</v>
      </c>
      <c r="C90" s="28" t="s">
        <v>7282</v>
      </c>
      <c r="D90" s="34">
        <v>81</v>
      </c>
      <c r="I90" s="1" t="str">
        <f>CLASS!A90</f>
        <v>SS6007</v>
      </c>
      <c r="J90" s="1" t="str">
        <f>CLASS!C90</f>
        <v xml:space="preserve">Stewart </v>
      </c>
      <c r="K90" s="1" t="str">
        <f>CLASS!D90</f>
        <v>Gordon</v>
      </c>
      <c r="L90">
        <f t="shared" si="2"/>
        <v>0</v>
      </c>
      <c r="M90">
        <f t="shared" si="3"/>
        <v>0</v>
      </c>
    </row>
    <row r="91" spans="2:13" x14ac:dyDescent="0.35">
      <c r="B91" s="28">
        <v>133354</v>
      </c>
      <c r="C91" s="28" t="s">
        <v>7283</v>
      </c>
      <c r="D91" s="34">
        <v>75</v>
      </c>
      <c r="I91" s="1">
        <f>CLASS!A91</f>
        <v>110769</v>
      </c>
      <c r="J91" s="1" t="str">
        <f>CLASS!C91</f>
        <v>Edward</v>
      </c>
      <c r="K91" s="1" t="str">
        <f>CLASS!D91</f>
        <v>Harding</v>
      </c>
      <c r="L91">
        <f t="shared" si="2"/>
        <v>0</v>
      </c>
      <c r="M91">
        <f t="shared" si="3"/>
        <v>0</v>
      </c>
    </row>
    <row r="92" spans="2:13" x14ac:dyDescent="0.35">
      <c r="B92" s="28">
        <v>107743</v>
      </c>
      <c r="C92" s="28" t="s">
        <v>7284</v>
      </c>
      <c r="D92" s="34">
        <v>90</v>
      </c>
      <c r="I92" s="1">
        <f>CLASS!A92</f>
        <v>101213</v>
      </c>
      <c r="J92" s="1" t="str">
        <f>CLASS!C92</f>
        <v>David</v>
      </c>
      <c r="K92" s="1" t="str">
        <f>CLASS!D92</f>
        <v>Whieldon</v>
      </c>
      <c r="L92">
        <f t="shared" si="2"/>
        <v>0</v>
      </c>
      <c r="M92">
        <f t="shared" si="3"/>
        <v>0</v>
      </c>
    </row>
    <row r="93" spans="2:13" x14ac:dyDescent="0.35">
      <c r="B93" s="28">
        <v>17045</v>
      </c>
      <c r="C93" s="28" t="s">
        <v>7285</v>
      </c>
      <c r="D93" s="34">
        <v>89</v>
      </c>
      <c r="I93" s="1">
        <f>CLASS!A93</f>
        <v>64203</v>
      </c>
      <c r="J93" s="1" t="str">
        <f>CLASS!C93</f>
        <v>Andrew</v>
      </c>
      <c r="K93" s="1" t="str">
        <f>CLASS!D93</f>
        <v>Read</v>
      </c>
      <c r="L93">
        <f t="shared" si="2"/>
        <v>0</v>
      </c>
      <c r="M93">
        <f t="shared" si="3"/>
        <v>0</v>
      </c>
    </row>
    <row r="94" spans="2:13" x14ac:dyDescent="0.35">
      <c r="B94" s="28">
        <v>117642</v>
      </c>
      <c r="C94" s="28" t="s">
        <v>7286</v>
      </c>
      <c r="D94" s="34">
        <v>85</v>
      </c>
      <c r="I94" s="1">
        <f>CLASS!A94</f>
        <v>126098</v>
      </c>
      <c r="J94" s="1" t="str">
        <f>CLASS!C94</f>
        <v>Sian</v>
      </c>
      <c r="K94" s="1" t="str">
        <f>CLASS!D94</f>
        <v>Hoskins</v>
      </c>
      <c r="L94">
        <f t="shared" si="2"/>
        <v>0</v>
      </c>
      <c r="M94">
        <f t="shared" si="3"/>
        <v>0</v>
      </c>
    </row>
    <row r="95" spans="2:13" x14ac:dyDescent="0.35">
      <c r="B95" s="28">
        <v>125951</v>
      </c>
      <c r="C95" s="28" t="s">
        <v>7287</v>
      </c>
      <c r="D95" s="34">
        <v>89</v>
      </c>
      <c r="I95" s="1">
        <f>CLASS!A95</f>
        <v>56662</v>
      </c>
      <c r="J95" s="1" t="str">
        <f>CLASS!C95</f>
        <v>Gordon</v>
      </c>
      <c r="K95" s="1" t="str">
        <f>CLASS!D95</f>
        <v>Webster</v>
      </c>
      <c r="L95">
        <f t="shared" si="2"/>
        <v>0</v>
      </c>
      <c r="M95">
        <f t="shared" si="3"/>
        <v>0</v>
      </c>
    </row>
    <row r="96" spans="2:13" x14ac:dyDescent="0.35">
      <c r="B96" s="28">
        <v>125952</v>
      </c>
      <c r="C96" s="28" t="s">
        <v>7288</v>
      </c>
      <c r="D96" s="34">
        <v>81</v>
      </c>
      <c r="I96" s="1">
        <f>CLASS!A96</f>
        <v>138085</v>
      </c>
      <c r="J96" s="1" t="str">
        <f>CLASS!C96</f>
        <v>Peter</v>
      </c>
      <c r="K96" s="1" t="str">
        <f>CLASS!D96</f>
        <v>Mills</v>
      </c>
      <c r="L96">
        <f t="shared" si="2"/>
        <v>0</v>
      </c>
      <c r="M96">
        <f t="shared" si="3"/>
        <v>0</v>
      </c>
    </row>
    <row r="97" spans="2:13" x14ac:dyDescent="0.35">
      <c r="B97" s="28">
        <v>73876</v>
      </c>
      <c r="C97" s="28" t="s">
        <v>7289</v>
      </c>
      <c r="D97" s="34">
        <v>91</v>
      </c>
      <c r="I97" s="1">
        <f>CLASS!A97</f>
        <v>321</v>
      </c>
      <c r="J97" s="1" t="str">
        <f>CLASS!C97</f>
        <v>Robert</v>
      </c>
      <c r="K97" s="1" t="str">
        <f>CLASS!D97</f>
        <v>Young</v>
      </c>
      <c r="L97">
        <f t="shared" si="2"/>
        <v>0</v>
      </c>
      <c r="M97">
        <f t="shared" si="3"/>
        <v>0</v>
      </c>
    </row>
    <row r="98" spans="2:13" x14ac:dyDescent="0.35">
      <c r="B98" s="28">
        <v>127058</v>
      </c>
      <c r="C98" s="28" t="s">
        <v>7290</v>
      </c>
      <c r="D98" s="34">
        <v>69</v>
      </c>
      <c r="I98" s="1">
        <f>CLASS!A98</f>
        <v>132080</v>
      </c>
      <c r="J98" s="1" t="str">
        <f>CLASS!C98</f>
        <v>Daniel</v>
      </c>
      <c r="K98" s="1" t="str">
        <f>CLASS!D98</f>
        <v>Carpenter</v>
      </c>
      <c r="L98">
        <f t="shared" si="2"/>
        <v>0</v>
      </c>
      <c r="M98">
        <f t="shared" si="3"/>
        <v>0</v>
      </c>
    </row>
    <row r="99" spans="2:13" x14ac:dyDescent="0.35">
      <c r="B99" s="28">
        <v>127777</v>
      </c>
      <c r="C99" s="28" t="s">
        <v>7291</v>
      </c>
      <c r="D99" s="34">
        <v>76</v>
      </c>
      <c r="I99" s="1">
        <f>CLASS!A99</f>
        <v>136712</v>
      </c>
      <c r="J99" s="1" t="str">
        <f>CLASS!C99</f>
        <v>Thomas</v>
      </c>
      <c r="K99" s="1" t="str">
        <f>CLASS!D99</f>
        <v>Claydon</v>
      </c>
      <c r="L99">
        <f t="shared" si="2"/>
        <v>0</v>
      </c>
      <c r="M99">
        <f t="shared" si="3"/>
        <v>0</v>
      </c>
    </row>
    <row r="100" spans="2:13" x14ac:dyDescent="0.35">
      <c r="B100" s="28">
        <v>73163</v>
      </c>
      <c r="C100" s="28" t="s">
        <v>7292</v>
      </c>
      <c r="D100" s="34">
        <v>68</v>
      </c>
      <c r="I100" s="1">
        <f>CLASS!A100</f>
        <v>1436</v>
      </c>
      <c r="J100" s="1" t="str">
        <f>CLASS!C100</f>
        <v>Tanya</v>
      </c>
      <c r="K100" s="1" t="str">
        <f>CLASS!D100</f>
        <v>Faulds</v>
      </c>
      <c r="L100">
        <f t="shared" si="2"/>
        <v>0</v>
      </c>
      <c r="M100">
        <f t="shared" si="3"/>
        <v>0</v>
      </c>
    </row>
    <row r="101" spans="2:13" x14ac:dyDescent="0.35">
      <c r="B101" s="28">
        <v>139554</v>
      </c>
      <c r="C101" s="28" t="s">
        <v>7293</v>
      </c>
      <c r="D101" s="34">
        <v>73</v>
      </c>
      <c r="I101" s="1">
        <f>CLASS!A101</f>
        <v>108297</v>
      </c>
      <c r="J101" s="1" t="str">
        <f>CLASS!C101</f>
        <v>Ian</v>
      </c>
      <c r="K101" s="1" t="str">
        <f>CLASS!D101</f>
        <v>Gander</v>
      </c>
      <c r="L101">
        <f t="shared" si="2"/>
        <v>0</v>
      </c>
      <c r="M101">
        <f t="shared" si="3"/>
        <v>0</v>
      </c>
    </row>
    <row r="102" spans="2:13" x14ac:dyDescent="0.35">
      <c r="B102" s="28">
        <v>40271</v>
      </c>
      <c r="C102" s="28" t="s">
        <v>7294</v>
      </c>
      <c r="D102" s="34">
        <v>77</v>
      </c>
      <c r="I102" s="1">
        <f>CLASS!A102</f>
        <v>132398</v>
      </c>
      <c r="J102" s="1" t="str">
        <f>CLASS!C102</f>
        <v>Ross</v>
      </c>
      <c r="K102" s="1" t="str">
        <f>CLASS!D102</f>
        <v>Holmes</v>
      </c>
      <c r="L102">
        <f t="shared" si="2"/>
        <v>0</v>
      </c>
      <c r="M102">
        <f t="shared" si="3"/>
        <v>0</v>
      </c>
    </row>
    <row r="103" spans="2:13" x14ac:dyDescent="0.35">
      <c r="B103" s="28">
        <v>108102</v>
      </c>
      <c r="C103" s="28" t="s">
        <v>7295</v>
      </c>
      <c r="D103" s="34">
        <v>77</v>
      </c>
      <c r="I103" s="1">
        <f>CLASS!A103</f>
        <v>128249</v>
      </c>
      <c r="J103" s="1" t="str">
        <f>CLASS!C103</f>
        <v>Ceyla</v>
      </c>
      <c r="K103" s="1" t="str">
        <f>CLASS!D103</f>
        <v>Ismet</v>
      </c>
      <c r="L103">
        <f t="shared" si="2"/>
        <v>0</v>
      </c>
      <c r="M103">
        <f t="shared" si="3"/>
        <v>0</v>
      </c>
    </row>
    <row r="104" spans="2:13" x14ac:dyDescent="0.35">
      <c r="B104" s="28">
        <v>134099</v>
      </c>
      <c r="C104" s="28" t="s">
        <v>7296</v>
      </c>
      <c r="D104" s="34">
        <v>56</v>
      </c>
      <c r="I104" s="1">
        <f>CLASS!A104</f>
        <v>88843</v>
      </c>
      <c r="J104" s="1" t="str">
        <f>CLASS!C104</f>
        <v>Ray</v>
      </c>
      <c r="K104" s="1" t="str">
        <f>CLASS!D104</f>
        <v>Janes</v>
      </c>
      <c r="L104">
        <f t="shared" si="2"/>
        <v>0</v>
      </c>
      <c r="M104">
        <f t="shared" si="3"/>
        <v>0</v>
      </c>
    </row>
    <row r="105" spans="2:13" x14ac:dyDescent="0.35">
      <c r="B105" s="28">
        <v>139958</v>
      </c>
      <c r="C105" s="28" t="s">
        <v>7297</v>
      </c>
      <c r="D105" s="34">
        <v>81</v>
      </c>
      <c r="I105" s="1">
        <f>CLASS!A105</f>
        <v>133640</v>
      </c>
      <c r="J105" s="1" t="str">
        <f>CLASS!C105</f>
        <v>Nigel</v>
      </c>
      <c r="K105" s="1" t="str">
        <f>CLASS!D105</f>
        <v>Jeffery</v>
      </c>
      <c r="L105">
        <f t="shared" si="2"/>
        <v>0</v>
      </c>
      <c r="M105">
        <f t="shared" si="3"/>
        <v>0</v>
      </c>
    </row>
    <row r="106" spans="2:13" x14ac:dyDescent="0.35">
      <c r="B106" s="28">
        <v>139500</v>
      </c>
      <c r="C106" s="28" t="s">
        <v>7298</v>
      </c>
      <c r="D106" s="34">
        <v>73</v>
      </c>
      <c r="I106" s="1">
        <f>CLASS!A106</f>
        <v>11003</v>
      </c>
      <c r="J106" s="1" t="str">
        <f>CLASS!C106</f>
        <v>Bob</v>
      </c>
      <c r="K106" s="1" t="str">
        <f>CLASS!D106</f>
        <v>Meadows</v>
      </c>
      <c r="L106">
        <f t="shared" si="2"/>
        <v>0</v>
      </c>
      <c r="M106">
        <f t="shared" si="3"/>
        <v>0</v>
      </c>
    </row>
    <row r="107" spans="2:13" x14ac:dyDescent="0.35">
      <c r="B107" s="28">
        <v>123231</v>
      </c>
      <c r="C107" s="28" t="s">
        <v>7299</v>
      </c>
      <c r="D107" s="34">
        <v>73</v>
      </c>
      <c r="I107" s="1">
        <f>CLASS!A107</f>
        <v>141415</v>
      </c>
      <c r="J107" s="1" t="str">
        <f>CLASS!C107</f>
        <v>Jack</v>
      </c>
      <c r="K107" s="1" t="str">
        <f>CLASS!D107</f>
        <v>Rowand</v>
      </c>
      <c r="L107">
        <f t="shared" si="2"/>
        <v>0</v>
      </c>
      <c r="M107">
        <f t="shared" si="3"/>
        <v>0</v>
      </c>
    </row>
    <row r="108" spans="2:13" x14ac:dyDescent="0.35">
      <c r="B108" s="28">
        <v>127744</v>
      </c>
      <c r="C108" s="28" t="s">
        <v>7300</v>
      </c>
      <c r="D108" s="34">
        <v>68</v>
      </c>
      <c r="I108" s="1">
        <f>CLASS!A108</f>
        <v>131644</v>
      </c>
      <c r="J108" s="1" t="str">
        <f>CLASS!C108</f>
        <v>Alfie</v>
      </c>
      <c r="K108" s="1" t="str">
        <f>CLASS!D108</f>
        <v>Tibbles</v>
      </c>
      <c r="L108">
        <f t="shared" si="2"/>
        <v>0</v>
      </c>
      <c r="M108">
        <f t="shared" si="3"/>
        <v>0</v>
      </c>
    </row>
    <row r="109" spans="2:13" x14ac:dyDescent="0.35">
      <c r="B109" s="28">
        <v>123558</v>
      </c>
      <c r="C109" s="28" t="s">
        <v>7301</v>
      </c>
      <c r="D109" s="34">
        <v>79</v>
      </c>
      <c r="I109" s="1">
        <f>CLASS!A109</f>
        <v>139934</v>
      </c>
      <c r="J109" s="1" t="str">
        <f>CLASS!C109</f>
        <v>Bradley</v>
      </c>
      <c r="K109" s="1" t="str">
        <f>CLASS!D109</f>
        <v>Wyatt</v>
      </c>
      <c r="L109">
        <f t="shared" si="2"/>
        <v>0</v>
      </c>
      <c r="M109">
        <f t="shared" si="3"/>
        <v>0</v>
      </c>
    </row>
    <row r="110" spans="2:13" x14ac:dyDescent="0.35">
      <c r="B110" s="28">
        <v>105588</v>
      </c>
      <c r="C110" s="28" t="s">
        <v>7302</v>
      </c>
      <c r="D110" s="34">
        <v>76</v>
      </c>
      <c r="I110" s="1">
        <f>CLASS!A110</f>
        <v>140943</v>
      </c>
      <c r="J110" s="1" t="str">
        <f>CLASS!C110</f>
        <v>Callum</v>
      </c>
      <c r="K110" s="1" t="str">
        <f>CLASS!D110</f>
        <v>Jarvis</v>
      </c>
      <c r="L110">
        <f t="shared" si="2"/>
        <v>84</v>
      </c>
      <c r="M110">
        <f t="shared" si="3"/>
        <v>84</v>
      </c>
    </row>
    <row r="111" spans="2:13" x14ac:dyDescent="0.35">
      <c r="B111" s="28">
        <v>4730</v>
      </c>
      <c r="C111" s="28" t="s">
        <v>7303</v>
      </c>
      <c r="D111" s="34">
        <v>86</v>
      </c>
      <c r="I111" s="1">
        <f>CLASS!A111</f>
        <v>137206</v>
      </c>
      <c r="J111" s="1" t="str">
        <f>CLASS!C111</f>
        <v>Harry</v>
      </c>
      <c r="K111" s="1" t="str">
        <f>CLASS!D111</f>
        <v>Dickens</v>
      </c>
      <c r="L111">
        <f t="shared" si="2"/>
        <v>77</v>
      </c>
      <c r="M111">
        <f t="shared" si="3"/>
        <v>77</v>
      </c>
    </row>
    <row r="112" spans="2:13" x14ac:dyDescent="0.35">
      <c r="B112" s="28">
        <v>50249</v>
      </c>
      <c r="C112" s="28" t="s">
        <v>7304</v>
      </c>
      <c r="D112" s="34">
        <v>79</v>
      </c>
      <c r="I112" s="1">
        <f>CLASS!A112</f>
        <v>110109</v>
      </c>
      <c r="J112" s="1" t="str">
        <f>CLASS!C112</f>
        <v>David</v>
      </c>
      <c r="K112" s="1" t="str">
        <f>CLASS!D112</f>
        <v>Hallybone</v>
      </c>
      <c r="L112">
        <f t="shared" si="2"/>
        <v>77</v>
      </c>
      <c r="M112">
        <f t="shared" si="3"/>
        <v>77</v>
      </c>
    </row>
    <row r="113" spans="2:13" x14ac:dyDescent="0.35">
      <c r="B113" s="28">
        <v>91846</v>
      </c>
      <c r="C113" s="28" t="s">
        <v>7305</v>
      </c>
      <c r="D113" s="34">
        <v>58</v>
      </c>
      <c r="I113" s="1">
        <f>CLASS!A113</f>
        <v>23089</v>
      </c>
      <c r="J113" s="1" t="str">
        <f>CLASS!C113</f>
        <v>Philip</v>
      </c>
      <c r="K113" s="1" t="str">
        <f>CLASS!D113</f>
        <v>Simpson</v>
      </c>
      <c r="L113">
        <f t="shared" si="2"/>
        <v>77</v>
      </c>
      <c r="M113">
        <f t="shared" si="3"/>
        <v>77</v>
      </c>
    </row>
    <row r="114" spans="2:13" x14ac:dyDescent="0.35">
      <c r="B114" s="28">
        <v>139817</v>
      </c>
      <c r="C114" s="28" t="s">
        <v>7306</v>
      </c>
      <c r="D114" s="34">
        <v>74</v>
      </c>
      <c r="I114" s="1">
        <f>CLASS!A114</f>
        <v>71206</v>
      </c>
      <c r="J114" s="1" t="str">
        <f>CLASS!C114</f>
        <v>Stephen</v>
      </c>
      <c r="K114" s="1" t="str">
        <f>CLASS!D114</f>
        <v>Coningsby</v>
      </c>
      <c r="L114">
        <f t="shared" si="2"/>
        <v>71</v>
      </c>
      <c r="M114">
        <f t="shared" si="3"/>
        <v>71</v>
      </c>
    </row>
    <row r="115" spans="2:13" x14ac:dyDescent="0.35">
      <c r="B115" s="28">
        <v>102412</v>
      </c>
      <c r="C115" s="28" t="s">
        <v>7307</v>
      </c>
      <c r="D115" s="34">
        <v>70</v>
      </c>
      <c r="I115" s="1">
        <f>CLASS!A115</f>
        <v>62297</v>
      </c>
      <c r="J115" s="1" t="str">
        <f>CLASS!C115</f>
        <v>Paul</v>
      </c>
      <c r="K115" s="1" t="str">
        <f>CLASS!D115</f>
        <v>White</v>
      </c>
      <c r="L115">
        <f t="shared" si="2"/>
        <v>0</v>
      </c>
      <c r="M115">
        <f t="shared" si="3"/>
        <v>0</v>
      </c>
    </row>
    <row r="116" spans="2:13" x14ac:dyDescent="0.35">
      <c r="B116" s="28">
        <v>104353</v>
      </c>
      <c r="C116" s="28" t="s">
        <v>7308</v>
      </c>
      <c r="D116" s="34">
        <v>69</v>
      </c>
      <c r="I116" s="1">
        <f>CLASS!A116</f>
        <v>142260</v>
      </c>
      <c r="J116" s="1" t="str">
        <f>CLASS!C116</f>
        <v>Andy</v>
      </c>
      <c r="K116" s="1" t="str">
        <f>CLASS!D116</f>
        <v>Watson</v>
      </c>
      <c r="L116">
        <f t="shared" si="2"/>
        <v>0</v>
      </c>
      <c r="M116">
        <f t="shared" si="3"/>
        <v>0</v>
      </c>
    </row>
    <row r="117" spans="2:13" x14ac:dyDescent="0.35">
      <c r="B117" s="28">
        <v>110965</v>
      </c>
      <c r="C117" s="28" t="s">
        <v>7309</v>
      </c>
      <c r="D117" s="34">
        <v>88</v>
      </c>
      <c r="I117" s="1">
        <f>CLASS!A117</f>
        <v>85329</v>
      </c>
      <c r="J117" s="1" t="str">
        <f>CLASS!C117</f>
        <v>Michael</v>
      </c>
      <c r="K117" s="1" t="str">
        <f>CLASS!D117</f>
        <v>Beatwell</v>
      </c>
      <c r="L117">
        <f t="shared" si="2"/>
        <v>80</v>
      </c>
      <c r="M117">
        <f t="shared" si="3"/>
        <v>80</v>
      </c>
    </row>
    <row r="118" spans="2:13" x14ac:dyDescent="0.35">
      <c r="B118" s="28">
        <v>87112</v>
      </c>
      <c r="C118" s="28" t="s">
        <v>7310</v>
      </c>
      <c r="D118" s="34">
        <v>86</v>
      </c>
      <c r="I118" s="1">
        <f>CLASS!A118</f>
        <v>137654</v>
      </c>
      <c r="J118" s="1" t="str">
        <f>CLASS!C118</f>
        <v>Jake</v>
      </c>
      <c r="K118" s="1" t="str">
        <f>CLASS!D118</f>
        <v>Meakins</v>
      </c>
      <c r="L118">
        <f t="shared" si="2"/>
        <v>0</v>
      </c>
      <c r="M118">
        <f t="shared" si="3"/>
        <v>0</v>
      </c>
    </row>
    <row r="119" spans="2:13" x14ac:dyDescent="0.35">
      <c r="B119" s="28">
        <v>105787</v>
      </c>
      <c r="C119" s="28" t="s">
        <v>7311</v>
      </c>
      <c r="D119" s="34">
        <v>77</v>
      </c>
      <c r="I119" s="1">
        <f>CLASS!A119</f>
        <v>115201</v>
      </c>
      <c r="J119" s="1" t="str">
        <f>CLASS!C119</f>
        <v>Geoffrey</v>
      </c>
      <c r="K119" s="1" t="str">
        <f>CLASS!D119</f>
        <v>Trott</v>
      </c>
      <c r="L119">
        <f t="shared" si="2"/>
        <v>0</v>
      </c>
      <c r="M119">
        <f t="shared" si="3"/>
        <v>0</v>
      </c>
    </row>
    <row r="120" spans="2:13" x14ac:dyDescent="0.35">
      <c r="B120" s="28">
        <v>141049</v>
      </c>
      <c r="C120" s="28" t="s">
        <v>7312</v>
      </c>
      <c r="D120" s="34">
        <v>62</v>
      </c>
      <c r="I120" s="1">
        <f>CLASS!A120</f>
        <v>130780</v>
      </c>
      <c r="J120" s="1" t="str">
        <f>CLASS!C120</f>
        <v>Jennifer</v>
      </c>
      <c r="K120" s="1" t="str">
        <f>CLASS!D120</f>
        <v>Baker</v>
      </c>
      <c r="L120">
        <f t="shared" si="2"/>
        <v>0</v>
      </c>
      <c r="M120">
        <f t="shared" si="3"/>
        <v>0</v>
      </c>
    </row>
    <row r="121" spans="2:13" x14ac:dyDescent="0.35">
      <c r="B121" s="28">
        <v>135960</v>
      </c>
      <c r="C121" s="28" t="s">
        <v>7313</v>
      </c>
      <c r="D121" s="34">
        <v>89</v>
      </c>
      <c r="I121" s="1">
        <f>CLASS!A121</f>
        <v>139165</v>
      </c>
      <c r="J121" s="1" t="str">
        <f>CLASS!C121</f>
        <v>Tim</v>
      </c>
      <c r="K121" s="1" t="str">
        <f>CLASS!D121</f>
        <v>Skinner</v>
      </c>
      <c r="L121">
        <f t="shared" si="2"/>
        <v>0</v>
      </c>
      <c r="M121">
        <f t="shared" si="3"/>
        <v>0</v>
      </c>
    </row>
    <row r="122" spans="2:13" x14ac:dyDescent="0.35">
      <c r="B122" s="28">
        <v>116099</v>
      </c>
      <c r="C122" s="28" t="s">
        <v>7314</v>
      </c>
      <c r="D122" s="34">
        <v>78</v>
      </c>
      <c r="I122" s="1">
        <f>CLASS!A122</f>
        <v>129228</v>
      </c>
      <c r="J122" s="1" t="str">
        <f>CLASS!C122</f>
        <v>Robert</v>
      </c>
      <c r="K122" s="1" t="str">
        <f>CLASS!D122</f>
        <v>Drake</v>
      </c>
      <c r="L122">
        <f t="shared" si="2"/>
        <v>0</v>
      </c>
      <c r="M122">
        <f t="shared" si="3"/>
        <v>0</v>
      </c>
    </row>
    <row r="123" spans="2:13" x14ac:dyDescent="0.35">
      <c r="B123" s="28">
        <v>133206</v>
      </c>
      <c r="C123" s="28" t="s">
        <v>7315</v>
      </c>
      <c r="D123" s="34">
        <v>70</v>
      </c>
      <c r="I123" s="1">
        <f>CLASS!A123</f>
        <v>138303</v>
      </c>
      <c r="J123" s="1" t="str">
        <f>CLASS!C123</f>
        <v>Brian</v>
      </c>
      <c r="K123" s="1" t="str">
        <f>CLASS!D123</f>
        <v>Hartland</v>
      </c>
      <c r="L123">
        <f t="shared" si="2"/>
        <v>0</v>
      </c>
      <c r="M123">
        <f t="shared" si="3"/>
        <v>0</v>
      </c>
    </row>
    <row r="124" spans="2:13" x14ac:dyDescent="0.35">
      <c r="B124" s="28">
        <v>56986</v>
      </c>
      <c r="C124" s="28" t="s">
        <v>7316</v>
      </c>
      <c r="D124" s="34">
        <v>73</v>
      </c>
      <c r="I124" s="1">
        <f>CLASS!A124</f>
        <v>138042</v>
      </c>
      <c r="J124" s="1" t="str">
        <f>CLASS!C124</f>
        <v>Peter</v>
      </c>
      <c r="K124" s="1" t="str">
        <f>CLASS!D124</f>
        <v>Davies</v>
      </c>
      <c r="L124">
        <f t="shared" si="2"/>
        <v>0</v>
      </c>
      <c r="M124">
        <f t="shared" si="3"/>
        <v>0</v>
      </c>
    </row>
    <row r="125" spans="2:13" x14ac:dyDescent="0.35">
      <c r="B125" s="28">
        <v>137206</v>
      </c>
      <c r="C125" s="28" t="s">
        <v>7317</v>
      </c>
      <c r="D125" s="34">
        <v>77</v>
      </c>
      <c r="I125" s="1">
        <f>CLASS!A125</f>
        <v>114087</v>
      </c>
      <c r="J125" s="1" t="str">
        <f>CLASS!C125</f>
        <v>Jackie</v>
      </c>
      <c r="K125" s="1" t="str">
        <f>CLASS!D125</f>
        <v>Vines</v>
      </c>
      <c r="L125">
        <f t="shared" si="2"/>
        <v>0</v>
      </c>
      <c r="M125">
        <f t="shared" si="3"/>
        <v>0</v>
      </c>
    </row>
    <row r="126" spans="2:13" x14ac:dyDescent="0.35">
      <c r="B126" s="28">
        <v>24702</v>
      </c>
      <c r="C126" s="28" t="s">
        <v>7318</v>
      </c>
      <c r="D126" s="34">
        <v>84</v>
      </c>
      <c r="I126" s="1">
        <f>CLASS!A126</f>
        <v>132337</v>
      </c>
      <c r="J126" s="1" t="str">
        <f>CLASS!C126</f>
        <v>Ami</v>
      </c>
      <c r="K126" s="1" t="str">
        <f>CLASS!D126</f>
        <v>Hedgecock</v>
      </c>
      <c r="L126">
        <f t="shared" si="2"/>
        <v>0</v>
      </c>
      <c r="M126">
        <f t="shared" si="3"/>
        <v>0</v>
      </c>
    </row>
    <row r="127" spans="2:13" x14ac:dyDescent="0.35">
      <c r="B127" s="28">
        <v>129290</v>
      </c>
      <c r="C127" s="28" t="s">
        <v>7319</v>
      </c>
      <c r="D127" s="34">
        <v>85</v>
      </c>
      <c r="I127" s="1">
        <f>CLASS!A127</f>
        <v>130499</v>
      </c>
      <c r="J127" s="1" t="str">
        <f>CLASS!C127</f>
        <v>John</v>
      </c>
      <c r="K127" s="1" t="str">
        <f>CLASS!D127</f>
        <v>Quartermaine</v>
      </c>
      <c r="L127">
        <f t="shared" si="2"/>
        <v>0</v>
      </c>
      <c r="M127">
        <f t="shared" si="3"/>
        <v>0</v>
      </c>
    </row>
    <row r="128" spans="2:13" x14ac:dyDescent="0.35">
      <c r="B128" s="28">
        <v>101497</v>
      </c>
      <c r="C128" s="28" t="s">
        <v>7320</v>
      </c>
      <c r="D128" s="34">
        <v>88</v>
      </c>
      <c r="I128" s="1">
        <f>CLASS!A128</f>
        <v>119073</v>
      </c>
      <c r="J128" s="1" t="str">
        <f>CLASS!C128</f>
        <v>Lee</v>
      </c>
      <c r="K128" s="1" t="str">
        <f>CLASS!D128</f>
        <v>Trott</v>
      </c>
      <c r="L128">
        <f t="shared" si="2"/>
        <v>0</v>
      </c>
      <c r="M128">
        <f t="shared" si="3"/>
        <v>0</v>
      </c>
    </row>
    <row r="129" spans="2:13" x14ac:dyDescent="0.35">
      <c r="B129" s="28">
        <v>116533</v>
      </c>
      <c r="C129" s="28" t="s">
        <v>7321</v>
      </c>
      <c r="D129" s="34">
        <v>81</v>
      </c>
      <c r="I129" s="1">
        <f>CLASS!A129</f>
        <v>3042</v>
      </c>
      <c r="J129" s="1" t="str">
        <f>CLASS!C129</f>
        <v>Lewis</v>
      </c>
      <c r="K129" s="1" t="str">
        <f>CLASS!D129</f>
        <v>Cull</v>
      </c>
      <c r="L129">
        <f t="shared" si="2"/>
        <v>0</v>
      </c>
      <c r="M129">
        <f t="shared" si="3"/>
        <v>0</v>
      </c>
    </row>
    <row r="130" spans="2:13" x14ac:dyDescent="0.35">
      <c r="B130" s="28">
        <v>132144</v>
      </c>
      <c r="C130" s="28" t="s">
        <v>7322</v>
      </c>
      <c r="D130" s="34">
        <v>64</v>
      </c>
      <c r="I130" s="1">
        <f>CLASS!A130</f>
        <v>133800</v>
      </c>
      <c r="J130" s="1" t="str">
        <f>CLASS!C130</f>
        <v>Guy</v>
      </c>
      <c r="K130" s="1" t="str">
        <f>CLASS!D130</f>
        <v>Rudd</v>
      </c>
      <c r="L130">
        <f t="shared" ref="L130:L193" si="4">IF(ISNA(VLOOKUP(I130,B:D,3,FALSE)),,VLOOKUP(I130,B:D,3,FALSE))</f>
        <v>0</v>
      </c>
      <c r="M130">
        <f t="shared" si="3"/>
        <v>0</v>
      </c>
    </row>
    <row r="131" spans="2:13" x14ac:dyDescent="0.35">
      <c r="B131" s="28">
        <v>99413</v>
      </c>
      <c r="C131" s="28" t="s">
        <v>7323</v>
      </c>
      <c r="D131" s="34">
        <v>81</v>
      </c>
      <c r="I131" s="1">
        <f>CLASS!A131</f>
        <v>71767</v>
      </c>
      <c r="J131" s="1" t="str">
        <f>CLASS!C131</f>
        <v>Chris</v>
      </c>
      <c r="K131" s="1" t="str">
        <f>CLASS!D131</f>
        <v>Coningsby</v>
      </c>
      <c r="L131">
        <f t="shared" si="4"/>
        <v>0</v>
      </c>
      <c r="M131">
        <f t="shared" ref="M131:M194" si="5">L131</f>
        <v>0</v>
      </c>
    </row>
    <row r="132" spans="2:13" x14ac:dyDescent="0.35">
      <c r="B132" s="28">
        <v>131300</v>
      </c>
      <c r="C132" s="28" t="s">
        <v>7324</v>
      </c>
      <c r="D132" s="34">
        <v>89</v>
      </c>
      <c r="I132" s="1">
        <f>CLASS!A132</f>
        <v>141323</v>
      </c>
      <c r="J132" s="1" t="str">
        <f>CLASS!C132</f>
        <v>Simon</v>
      </c>
      <c r="K132" s="1" t="str">
        <f>CLASS!D132</f>
        <v>Scott</v>
      </c>
      <c r="L132">
        <f t="shared" si="4"/>
        <v>0</v>
      </c>
      <c r="M132">
        <f t="shared" si="5"/>
        <v>0</v>
      </c>
    </row>
    <row r="133" spans="2:13" x14ac:dyDescent="0.35">
      <c r="B133" s="28">
        <v>140577</v>
      </c>
      <c r="C133" s="28" t="s">
        <v>7325</v>
      </c>
      <c r="D133" s="34">
        <v>92</v>
      </c>
      <c r="I133" s="1">
        <f>CLASS!A133</f>
        <v>139783</v>
      </c>
      <c r="J133" s="1" t="str">
        <f>CLASS!C133</f>
        <v>Peter</v>
      </c>
      <c r="K133" s="1" t="str">
        <f>CLASS!D133</f>
        <v>Skillen</v>
      </c>
      <c r="L133">
        <f t="shared" si="4"/>
        <v>0</v>
      </c>
      <c r="M133">
        <f t="shared" si="5"/>
        <v>0</v>
      </c>
    </row>
    <row r="134" spans="2:13" x14ac:dyDescent="0.35">
      <c r="B134" s="28">
        <v>2009</v>
      </c>
      <c r="C134" s="28" t="s">
        <v>7326</v>
      </c>
      <c r="D134" s="34">
        <v>66</v>
      </c>
      <c r="I134" s="1">
        <f>CLASS!A134</f>
        <v>130704</v>
      </c>
      <c r="J134" s="1" t="str">
        <f>CLASS!C134</f>
        <v>Stephen</v>
      </c>
      <c r="K134" s="1" t="str">
        <f>CLASS!D134</f>
        <v>Simpson</v>
      </c>
      <c r="L134">
        <f t="shared" si="4"/>
        <v>0</v>
      </c>
      <c r="M134">
        <f t="shared" si="5"/>
        <v>0</v>
      </c>
    </row>
    <row r="135" spans="2:13" x14ac:dyDescent="0.35">
      <c r="B135" s="28">
        <v>71206</v>
      </c>
      <c r="C135" s="28" t="s">
        <v>7327</v>
      </c>
      <c r="D135" s="34">
        <v>71</v>
      </c>
      <c r="I135" s="1">
        <f>CLASS!A135</f>
        <v>118452</v>
      </c>
      <c r="J135" s="1" t="str">
        <f>CLASS!C135</f>
        <v>Janet</v>
      </c>
      <c r="K135" s="1" t="str">
        <f>CLASS!D135</f>
        <v>Galland</v>
      </c>
      <c r="L135">
        <f t="shared" si="4"/>
        <v>0</v>
      </c>
      <c r="M135">
        <f t="shared" si="5"/>
        <v>0</v>
      </c>
    </row>
    <row r="136" spans="2:13" x14ac:dyDescent="0.35">
      <c r="B136" s="28">
        <v>67600</v>
      </c>
      <c r="C136" s="28" t="s">
        <v>7328</v>
      </c>
      <c r="D136" s="34">
        <v>83</v>
      </c>
      <c r="I136" s="1">
        <f>CLASS!A136</f>
        <v>133500</v>
      </c>
      <c r="J136" s="1" t="str">
        <f>CLASS!C136</f>
        <v>Mark</v>
      </c>
      <c r="K136" s="1" t="str">
        <f>CLASS!D136</f>
        <v>Piercy</v>
      </c>
      <c r="L136">
        <f t="shared" si="4"/>
        <v>0</v>
      </c>
      <c r="M136">
        <f t="shared" si="5"/>
        <v>0</v>
      </c>
    </row>
    <row r="137" spans="2:13" x14ac:dyDescent="0.35">
      <c r="B137" s="28">
        <v>142227</v>
      </c>
      <c r="C137" s="28" t="s">
        <v>7329</v>
      </c>
      <c r="D137" s="34">
        <v>79</v>
      </c>
      <c r="I137" s="1">
        <f>CLASS!A137</f>
        <v>98867</v>
      </c>
      <c r="J137" s="1" t="str">
        <f>CLASS!C137</f>
        <v>Christopher</v>
      </c>
      <c r="K137" s="1" t="str">
        <f>CLASS!D137</f>
        <v>Bloxham</v>
      </c>
      <c r="L137">
        <f t="shared" si="4"/>
        <v>0</v>
      </c>
      <c r="M137">
        <f t="shared" si="5"/>
        <v>0</v>
      </c>
    </row>
    <row r="138" spans="2:13" x14ac:dyDescent="0.35">
      <c r="B138" s="28">
        <v>1799</v>
      </c>
      <c r="C138" s="28" t="s">
        <v>7330</v>
      </c>
      <c r="D138" s="34">
        <v>70</v>
      </c>
      <c r="I138" s="1">
        <f>CLASS!A138</f>
        <v>140166</v>
      </c>
      <c r="J138" s="1" t="str">
        <f>CLASS!C138</f>
        <v>Anthony</v>
      </c>
      <c r="K138" s="1" t="str">
        <f>CLASS!D138</f>
        <v>Harvey</v>
      </c>
      <c r="L138">
        <f t="shared" si="4"/>
        <v>0</v>
      </c>
      <c r="M138">
        <f t="shared" si="5"/>
        <v>0</v>
      </c>
    </row>
    <row r="139" spans="2:13" x14ac:dyDescent="0.35">
      <c r="B139" s="28">
        <v>142388</v>
      </c>
      <c r="C139" s="28" t="s">
        <v>7331</v>
      </c>
      <c r="D139" s="34">
        <v>77</v>
      </c>
      <c r="I139" s="1">
        <f>CLASS!A139</f>
        <v>140350</v>
      </c>
      <c r="J139" s="1" t="str">
        <f>CLASS!C139</f>
        <v>Chris</v>
      </c>
      <c r="K139" s="1" t="str">
        <f>CLASS!D139</f>
        <v>Lambert</v>
      </c>
      <c r="L139">
        <f t="shared" si="4"/>
        <v>0</v>
      </c>
      <c r="M139">
        <f t="shared" si="5"/>
        <v>0</v>
      </c>
    </row>
    <row r="140" spans="2:13" x14ac:dyDescent="0.35">
      <c r="B140" s="28">
        <v>12362</v>
      </c>
      <c r="C140" s="28" t="s">
        <v>7332</v>
      </c>
      <c r="D140" s="34">
        <v>83</v>
      </c>
      <c r="I140" s="1">
        <f>CLASS!A140</f>
        <v>137318</v>
      </c>
      <c r="J140" s="1" t="str">
        <f>CLASS!C140</f>
        <v>James</v>
      </c>
      <c r="K140" s="1" t="str">
        <f>CLASS!D140</f>
        <v>Stafford</v>
      </c>
      <c r="L140">
        <f t="shared" si="4"/>
        <v>0</v>
      </c>
      <c r="M140">
        <f t="shared" si="5"/>
        <v>0</v>
      </c>
    </row>
    <row r="141" spans="2:13" x14ac:dyDescent="0.35">
      <c r="B141" s="28">
        <v>143327</v>
      </c>
      <c r="C141" s="28" t="s">
        <v>7333</v>
      </c>
      <c r="D141" s="34">
        <v>45</v>
      </c>
      <c r="I141" s="1">
        <f>CLASS!A141</f>
        <v>119717</v>
      </c>
      <c r="J141" s="1" t="str">
        <f>CLASS!C141</f>
        <v>Matthew</v>
      </c>
      <c r="K141" s="1" t="str">
        <f>CLASS!D141</f>
        <v>Sudds</v>
      </c>
      <c r="L141">
        <f t="shared" si="4"/>
        <v>0</v>
      </c>
      <c r="M141">
        <f t="shared" si="5"/>
        <v>0</v>
      </c>
    </row>
    <row r="142" spans="2:13" x14ac:dyDescent="0.35">
      <c r="B142" s="28">
        <v>29170</v>
      </c>
      <c r="C142" s="28" t="s">
        <v>7334</v>
      </c>
      <c r="D142" s="34">
        <v>64</v>
      </c>
      <c r="I142" s="1">
        <f>CLASS!A142</f>
        <v>105589</v>
      </c>
      <c r="J142" s="1" t="str">
        <f>CLASS!C142</f>
        <v>Mark</v>
      </c>
      <c r="K142" s="1" t="str">
        <f>CLASS!D142</f>
        <v>Blamey</v>
      </c>
      <c r="L142">
        <f t="shared" si="4"/>
        <v>0</v>
      </c>
      <c r="M142">
        <f t="shared" si="5"/>
        <v>0</v>
      </c>
    </row>
    <row r="143" spans="2:13" x14ac:dyDescent="0.35">
      <c r="B143" s="28">
        <v>2744</v>
      </c>
      <c r="C143" s="28" t="s">
        <v>7335</v>
      </c>
      <c r="D143" s="34">
        <v>92</v>
      </c>
      <c r="I143" s="1">
        <f>CLASS!A143</f>
        <v>134813</v>
      </c>
      <c r="J143" s="1" t="str">
        <f>CLASS!C143</f>
        <v>Sammy</v>
      </c>
      <c r="K143" s="1" t="str">
        <f>CLASS!D143</f>
        <v>Halsey</v>
      </c>
      <c r="L143">
        <f t="shared" si="4"/>
        <v>0</v>
      </c>
      <c r="M143">
        <f t="shared" si="5"/>
        <v>0</v>
      </c>
    </row>
    <row r="144" spans="2:13" x14ac:dyDescent="0.35">
      <c r="B144" s="28">
        <v>131625</v>
      </c>
      <c r="C144" s="28" t="s">
        <v>7336</v>
      </c>
      <c r="D144" s="34">
        <v>84</v>
      </c>
      <c r="I144" s="1">
        <f>CLASS!A144</f>
        <v>125718</v>
      </c>
      <c r="J144" s="1" t="str">
        <f>CLASS!C144</f>
        <v>Ricky</v>
      </c>
      <c r="K144" s="1" t="str">
        <f>CLASS!D144</f>
        <v>Hartland</v>
      </c>
      <c r="L144">
        <f t="shared" si="4"/>
        <v>0</v>
      </c>
      <c r="M144">
        <f t="shared" si="5"/>
        <v>0</v>
      </c>
    </row>
    <row r="145" spans="2:13" x14ac:dyDescent="0.35">
      <c r="B145" s="28">
        <v>138375</v>
      </c>
      <c r="C145" s="28" t="s">
        <v>7337</v>
      </c>
      <c r="D145" s="34">
        <v>80</v>
      </c>
      <c r="I145" s="1">
        <f>CLASS!A145</f>
        <v>112272</v>
      </c>
      <c r="J145" s="1" t="str">
        <f>CLASS!C145</f>
        <v>Philip</v>
      </c>
      <c r="K145" s="1" t="str">
        <f>CLASS!D145</f>
        <v>Seastram</v>
      </c>
      <c r="L145">
        <f t="shared" si="4"/>
        <v>0</v>
      </c>
      <c r="M145">
        <f t="shared" si="5"/>
        <v>0</v>
      </c>
    </row>
    <row r="146" spans="2:13" x14ac:dyDescent="0.35">
      <c r="B146" s="28">
        <v>113020</v>
      </c>
      <c r="C146" s="28" t="s">
        <v>7338</v>
      </c>
      <c r="D146" s="34">
        <v>80</v>
      </c>
      <c r="I146" s="1">
        <f>CLASS!A146</f>
        <v>137999</v>
      </c>
      <c r="J146" s="1" t="str">
        <f>CLASS!C146</f>
        <v>Richard</v>
      </c>
      <c r="K146" s="1" t="str">
        <f>CLASS!D146</f>
        <v>Hoskins</v>
      </c>
      <c r="L146">
        <f t="shared" si="4"/>
        <v>0</v>
      </c>
      <c r="M146">
        <f t="shared" si="5"/>
        <v>0</v>
      </c>
    </row>
    <row r="147" spans="2:13" x14ac:dyDescent="0.35">
      <c r="B147" s="28">
        <v>121536</v>
      </c>
      <c r="C147" s="28" t="s">
        <v>7339</v>
      </c>
      <c r="D147" s="34">
        <v>91</v>
      </c>
      <c r="I147" s="1">
        <f>CLASS!A147</f>
        <v>139919</v>
      </c>
      <c r="J147" s="1" t="str">
        <f>CLASS!C147</f>
        <v>Luke</v>
      </c>
      <c r="K147" s="1" t="str">
        <f>CLASS!D147</f>
        <v>Parish</v>
      </c>
      <c r="L147">
        <f t="shared" si="4"/>
        <v>0</v>
      </c>
      <c r="M147">
        <f t="shared" si="5"/>
        <v>0</v>
      </c>
    </row>
    <row r="148" spans="2:13" x14ac:dyDescent="0.35">
      <c r="B148" s="28" t="s">
        <v>7387</v>
      </c>
      <c r="C148" s="28" t="s">
        <v>7340</v>
      </c>
      <c r="D148" s="34">
        <v>90</v>
      </c>
      <c r="I148" s="1">
        <f>CLASS!A148</f>
        <v>1969</v>
      </c>
      <c r="J148" s="1" t="str">
        <f>CLASS!C148</f>
        <v>Jane</v>
      </c>
      <c r="K148" s="1" t="str">
        <f>CLASS!D148</f>
        <v>Bennett</v>
      </c>
      <c r="L148">
        <f t="shared" si="4"/>
        <v>0</v>
      </c>
      <c r="M148">
        <f t="shared" si="5"/>
        <v>0</v>
      </c>
    </row>
    <row r="149" spans="2:13" x14ac:dyDescent="0.35">
      <c r="B149" s="28">
        <v>88811</v>
      </c>
      <c r="C149" s="28" t="s">
        <v>7341</v>
      </c>
      <c r="D149" s="34">
        <v>94</v>
      </c>
      <c r="I149" s="1">
        <f>CLASS!A149</f>
        <v>130061</v>
      </c>
      <c r="J149" s="1" t="str">
        <f>CLASS!C149</f>
        <v>Andi</v>
      </c>
      <c r="K149" s="1" t="str">
        <f>CLASS!D149</f>
        <v>Deeks</v>
      </c>
      <c r="L149">
        <f t="shared" si="4"/>
        <v>0</v>
      </c>
      <c r="M149">
        <f t="shared" si="5"/>
        <v>0</v>
      </c>
    </row>
    <row r="150" spans="2:13" x14ac:dyDescent="0.35">
      <c r="B150" s="28">
        <v>135399</v>
      </c>
      <c r="C150" s="28" t="s">
        <v>7342</v>
      </c>
      <c r="D150" s="34">
        <v>88</v>
      </c>
      <c r="I150" s="1">
        <f>CLASS!A150</f>
        <v>132107</v>
      </c>
      <c r="J150" s="1" t="str">
        <f>CLASS!C150</f>
        <v>Daniel</v>
      </c>
      <c r="K150" s="1" t="str">
        <f>CLASS!D150</f>
        <v>Parsons</v>
      </c>
      <c r="L150">
        <f t="shared" si="4"/>
        <v>0</v>
      </c>
      <c r="M150">
        <f t="shared" si="5"/>
        <v>0</v>
      </c>
    </row>
    <row r="151" spans="2:13" x14ac:dyDescent="0.35">
      <c r="B151" s="28">
        <v>135400</v>
      </c>
      <c r="C151" s="28" t="s">
        <v>7343</v>
      </c>
      <c r="D151" s="34">
        <v>84</v>
      </c>
      <c r="I151" s="1">
        <f>CLASS!A151</f>
        <v>137287</v>
      </c>
      <c r="J151" s="1" t="str">
        <f>CLASS!C151</f>
        <v>Adam</v>
      </c>
      <c r="K151" s="1" t="str">
        <f>CLASS!D151</f>
        <v>Poyser</v>
      </c>
      <c r="L151">
        <f t="shared" si="4"/>
        <v>0</v>
      </c>
      <c r="M151">
        <f t="shared" si="5"/>
        <v>0</v>
      </c>
    </row>
    <row r="152" spans="2:13" x14ac:dyDescent="0.35">
      <c r="B152" s="28">
        <v>64559</v>
      </c>
      <c r="C152" s="28" t="s">
        <v>7344</v>
      </c>
      <c r="D152" s="34">
        <v>93</v>
      </c>
      <c r="I152" s="1">
        <f>CLASS!A152</f>
        <v>136388</v>
      </c>
      <c r="J152" s="1" t="str">
        <f>CLASS!C152</f>
        <v>Patrick</v>
      </c>
      <c r="K152" s="1" t="str">
        <f>CLASS!D152</f>
        <v>Bird</v>
      </c>
      <c r="L152">
        <f t="shared" si="4"/>
        <v>0</v>
      </c>
      <c r="M152">
        <f t="shared" si="5"/>
        <v>0</v>
      </c>
    </row>
    <row r="153" spans="2:13" x14ac:dyDescent="0.35">
      <c r="B153" s="28">
        <v>1743</v>
      </c>
      <c r="C153" s="28" t="s">
        <v>7345</v>
      </c>
      <c r="D153" s="34">
        <v>86</v>
      </c>
      <c r="I153" s="1">
        <f>CLASS!A153</f>
        <v>91174</v>
      </c>
      <c r="J153" s="1" t="str">
        <f>CLASS!C153</f>
        <v>Patrick</v>
      </c>
      <c r="K153" s="1" t="str">
        <f>CLASS!D153</f>
        <v>Hawthorne</v>
      </c>
      <c r="L153">
        <f t="shared" si="4"/>
        <v>0</v>
      </c>
      <c r="M153">
        <f t="shared" si="5"/>
        <v>0</v>
      </c>
    </row>
    <row r="154" spans="2:13" x14ac:dyDescent="0.35">
      <c r="B154" s="28">
        <v>64560</v>
      </c>
      <c r="C154" s="28" t="s">
        <v>7346</v>
      </c>
      <c r="D154" s="34">
        <v>76</v>
      </c>
      <c r="I154" s="1">
        <f>CLASS!A154</f>
        <v>135148</v>
      </c>
      <c r="J154" s="1" t="str">
        <f>CLASS!C154</f>
        <v>Lauren</v>
      </c>
      <c r="K154" s="1" t="str">
        <f>CLASS!D154</f>
        <v>Goodman</v>
      </c>
      <c r="L154">
        <f t="shared" si="4"/>
        <v>0</v>
      </c>
      <c r="M154">
        <f t="shared" si="5"/>
        <v>0</v>
      </c>
    </row>
    <row r="155" spans="2:13" x14ac:dyDescent="0.35">
      <c r="B155" s="28">
        <v>123999</v>
      </c>
      <c r="C155" s="28" t="s">
        <v>7347</v>
      </c>
      <c r="D155" s="34">
        <v>85</v>
      </c>
      <c r="I155" s="1">
        <f>CLASS!A155</f>
        <v>137937</v>
      </c>
      <c r="J155" s="1" t="str">
        <f>CLASS!C155</f>
        <v>Matthew</v>
      </c>
      <c r="K155" s="1" t="str">
        <f>CLASS!D155</f>
        <v>Lazarczuk</v>
      </c>
      <c r="L155">
        <f t="shared" si="4"/>
        <v>0</v>
      </c>
      <c r="M155">
        <f t="shared" si="5"/>
        <v>0</v>
      </c>
    </row>
    <row r="156" spans="2:13" x14ac:dyDescent="0.35">
      <c r="B156" s="28">
        <v>89291</v>
      </c>
      <c r="C156" s="28" t="s">
        <v>7348</v>
      </c>
      <c r="D156" s="34">
        <v>90</v>
      </c>
      <c r="I156" s="1">
        <f>CLASS!A156</f>
        <v>123217</v>
      </c>
      <c r="J156" s="1" t="str">
        <f>CLASS!C156</f>
        <v>Richard</v>
      </c>
      <c r="K156" s="1" t="str">
        <f>CLASS!D156</f>
        <v>Worthington</v>
      </c>
      <c r="L156">
        <f t="shared" si="4"/>
        <v>0</v>
      </c>
      <c r="M156">
        <f t="shared" si="5"/>
        <v>0</v>
      </c>
    </row>
    <row r="157" spans="2:13" x14ac:dyDescent="0.35">
      <c r="B157" s="28">
        <v>1001</v>
      </c>
      <c r="C157" s="28" t="s">
        <v>7349</v>
      </c>
      <c r="D157" s="34">
        <v>79</v>
      </c>
      <c r="I157" s="1">
        <f>CLASS!A157</f>
        <v>119726</v>
      </c>
      <c r="J157" s="1" t="str">
        <f>CLASS!C157</f>
        <v>Stephen</v>
      </c>
      <c r="K157" s="1" t="str">
        <f>CLASS!D157</f>
        <v>O'Reilly</v>
      </c>
      <c r="L157">
        <f t="shared" si="4"/>
        <v>0</v>
      </c>
      <c r="M157">
        <f t="shared" si="5"/>
        <v>0</v>
      </c>
    </row>
    <row r="158" spans="2:13" x14ac:dyDescent="0.35">
      <c r="B158" s="28">
        <v>80755</v>
      </c>
      <c r="C158" s="28" t="s">
        <v>7350</v>
      </c>
      <c r="D158" s="34">
        <v>84</v>
      </c>
      <c r="I158" s="1">
        <f>CLASS!A158</f>
        <v>138153</v>
      </c>
      <c r="J158" s="1" t="str">
        <f>CLASS!C158</f>
        <v>Neil</v>
      </c>
      <c r="K158" s="1" t="str">
        <f>CLASS!D158</f>
        <v>Hastilow</v>
      </c>
      <c r="L158">
        <f t="shared" si="4"/>
        <v>0</v>
      </c>
      <c r="M158">
        <f t="shared" si="5"/>
        <v>0</v>
      </c>
    </row>
    <row r="159" spans="2:13" x14ac:dyDescent="0.35">
      <c r="B159" s="28">
        <v>23089</v>
      </c>
      <c r="C159" s="28" t="s">
        <v>7351</v>
      </c>
      <c r="D159" s="34">
        <v>77</v>
      </c>
      <c r="I159" s="1">
        <f>CLASS!A159</f>
        <v>131648</v>
      </c>
      <c r="J159" s="1" t="str">
        <f>CLASS!C159</f>
        <v>Richard</v>
      </c>
      <c r="K159" s="1" t="str">
        <f>CLASS!D159</f>
        <v>Steeples</v>
      </c>
      <c r="L159">
        <f t="shared" si="4"/>
        <v>0</v>
      </c>
      <c r="M159">
        <f t="shared" si="5"/>
        <v>0</v>
      </c>
    </row>
    <row r="160" spans="2:13" x14ac:dyDescent="0.35">
      <c r="B160" s="28">
        <v>127428</v>
      </c>
      <c r="C160" s="28" t="s">
        <v>7352</v>
      </c>
      <c r="D160" s="34">
        <v>87</v>
      </c>
      <c r="I160" s="1">
        <f>CLASS!A160</f>
        <v>138677</v>
      </c>
      <c r="J160" s="1" t="str">
        <f>CLASS!C160</f>
        <v>Richard</v>
      </c>
      <c r="K160" s="1" t="str">
        <f>CLASS!D160</f>
        <v>Palmer</v>
      </c>
      <c r="L160">
        <f t="shared" si="4"/>
        <v>0</v>
      </c>
      <c r="M160">
        <f t="shared" si="5"/>
        <v>0</v>
      </c>
    </row>
    <row r="161" spans="2:13" x14ac:dyDescent="0.35">
      <c r="B161" s="28">
        <v>113117</v>
      </c>
      <c r="C161" s="28" t="s">
        <v>7353</v>
      </c>
      <c r="D161" s="34">
        <v>82</v>
      </c>
      <c r="I161" s="1">
        <f>CLASS!A161</f>
        <v>138866</v>
      </c>
      <c r="J161" s="1" t="str">
        <f>CLASS!C161</f>
        <v>Martin</v>
      </c>
      <c r="K161" s="1" t="str">
        <f>CLASS!D161</f>
        <v>Warren</v>
      </c>
      <c r="L161">
        <f t="shared" si="4"/>
        <v>69</v>
      </c>
      <c r="M161">
        <f t="shared" si="5"/>
        <v>69</v>
      </c>
    </row>
    <row r="162" spans="2:13" x14ac:dyDescent="0.35">
      <c r="B162" s="28">
        <v>57916</v>
      </c>
      <c r="C162" s="28" t="s">
        <v>7354</v>
      </c>
      <c r="D162" s="34">
        <v>84</v>
      </c>
      <c r="I162" s="1">
        <f>CLASS!A162</f>
        <v>68057</v>
      </c>
      <c r="J162" s="1" t="str">
        <f>CLASS!C162</f>
        <v xml:space="preserve">John </v>
      </c>
      <c r="K162" s="1" t="str">
        <f>CLASS!D162</f>
        <v>Jones</v>
      </c>
      <c r="L162">
        <f t="shared" si="4"/>
        <v>0</v>
      </c>
      <c r="M162">
        <f t="shared" si="5"/>
        <v>0</v>
      </c>
    </row>
    <row r="163" spans="2:13" x14ac:dyDescent="0.35">
      <c r="B163" s="28">
        <v>57915</v>
      </c>
      <c r="C163" s="28" t="s">
        <v>7355</v>
      </c>
      <c r="D163" s="34">
        <v>75</v>
      </c>
      <c r="I163" s="1">
        <f>CLASS!A163</f>
        <v>116293</v>
      </c>
      <c r="J163" s="1" t="str">
        <f>CLASS!C163</f>
        <v>Keith</v>
      </c>
      <c r="K163" s="1" t="str">
        <f>CLASS!D163</f>
        <v>Lawton</v>
      </c>
      <c r="L163">
        <f t="shared" si="4"/>
        <v>0</v>
      </c>
      <c r="M163">
        <f t="shared" si="5"/>
        <v>0</v>
      </c>
    </row>
    <row r="164" spans="2:13" x14ac:dyDescent="0.35">
      <c r="B164" s="28">
        <v>39268</v>
      </c>
      <c r="C164" s="28" t="s">
        <v>7356</v>
      </c>
      <c r="D164" s="34">
        <v>83</v>
      </c>
      <c r="I164" s="1">
        <f>CLASS!A164</f>
        <v>141048</v>
      </c>
      <c r="J164" s="1" t="str">
        <f>CLASS!C164</f>
        <v>Guy</v>
      </c>
      <c r="K164" s="1" t="str">
        <f>CLASS!D164</f>
        <v>Micklewright</v>
      </c>
      <c r="L164">
        <f t="shared" si="4"/>
        <v>0</v>
      </c>
      <c r="M164">
        <f t="shared" si="5"/>
        <v>0</v>
      </c>
    </row>
    <row r="165" spans="2:13" x14ac:dyDescent="0.35">
      <c r="B165" s="28">
        <v>134111</v>
      </c>
      <c r="C165" s="28" t="s">
        <v>7357</v>
      </c>
      <c r="D165" s="34">
        <v>67</v>
      </c>
      <c r="I165" s="1">
        <f>CLASS!A165</f>
        <v>135106</v>
      </c>
      <c r="J165" s="1" t="str">
        <f>CLASS!C165</f>
        <v>Rhys</v>
      </c>
      <c r="K165" s="1" t="str">
        <f>CLASS!D165</f>
        <v>Plum</v>
      </c>
      <c r="L165">
        <f t="shared" si="4"/>
        <v>0</v>
      </c>
      <c r="M165">
        <f t="shared" si="5"/>
        <v>0</v>
      </c>
    </row>
    <row r="166" spans="2:13" x14ac:dyDescent="0.35">
      <c r="B166" s="28">
        <v>109956</v>
      </c>
      <c r="C166" s="28" t="s">
        <v>7358</v>
      </c>
      <c r="D166" s="34">
        <v>67</v>
      </c>
      <c r="I166" s="1">
        <f>CLASS!A166</f>
        <v>29170</v>
      </c>
      <c r="J166" s="1" t="str">
        <f>CLASS!C166</f>
        <v>Robert</v>
      </c>
      <c r="K166" s="1" t="str">
        <f>CLASS!D166</f>
        <v>Ratford</v>
      </c>
      <c r="L166">
        <f t="shared" si="4"/>
        <v>64</v>
      </c>
      <c r="M166">
        <f t="shared" si="5"/>
        <v>64</v>
      </c>
    </row>
    <row r="167" spans="2:13" x14ac:dyDescent="0.35">
      <c r="B167" s="28">
        <v>114638</v>
      </c>
      <c r="C167" s="28" t="s">
        <v>7359</v>
      </c>
      <c r="D167" s="34">
        <v>92</v>
      </c>
      <c r="I167" s="1">
        <f>CLASS!A167</f>
        <v>137389</v>
      </c>
      <c r="J167" s="1" t="str">
        <f>CLASS!C167</f>
        <v>Mark</v>
      </c>
      <c r="K167" s="1" t="str">
        <f>CLASS!D167</f>
        <v>Potts</v>
      </c>
      <c r="L167">
        <f t="shared" si="4"/>
        <v>68</v>
      </c>
      <c r="M167">
        <f t="shared" si="5"/>
        <v>68</v>
      </c>
    </row>
    <row r="168" spans="2:13" x14ac:dyDescent="0.35">
      <c r="B168" s="28">
        <v>108065</v>
      </c>
      <c r="C168" s="28" t="s">
        <v>7360</v>
      </c>
      <c r="D168" s="34">
        <v>71</v>
      </c>
      <c r="I168" s="1">
        <f>CLASS!A168</f>
        <v>124600</v>
      </c>
      <c r="J168" s="1" t="str">
        <f>CLASS!C168</f>
        <v>Richard</v>
      </c>
      <c r="K168" s="1" t="str">
        <f>CLASS!D168</f>
        <v>Brown</v>
      </c>
      <c r="L168">
        <f t="shared" si="4"/>
        <v>69</v>
      </c>
      <c r="M168">
        <f t="shared" si="5"/>
        <v>69</v>
      </c>
    </row>
    <row r="169" spans="2:13" x14ac:dyDescent="0.35">
      <c r="B169" s="28">
        <v>124849</v>
      </c>
      <c r="C169" s="28" t="s">
        <v>7361</v>
      </c>
      <c r="D169" s="34">
        <v>83</v>
      </c>
      <c r="I169" s="1">
        <f>CLASS!A169</f>
        <v>134901</v>
      </c>
      <c r="J169" s="1" t="str">
        <f>CLASS!C169</f>
        <v>Graham</v>
      </c>
      <c r="K169" s="1" t="str">
        <f>CLASS!D169</f>
        <v>Bright</v>
      </c>
      <c r="L169">
        <f t="shared" si="4"/>
        <v>0</v>
      </c>
      <c r="M169">
        <f t="shared" si="5"/>
        <v>0</v>
      </c>
    </row>
    <row r="170" spans="2:13" x14ac:dyDescent="0.35">
      <c r="B170" s="28">
        <v>136275</v>
      </c>
      <c r="C170" s="28" t="s">
        <v>7362</v>
      </c>
      <c r="D170" s="34">
        <v>70</v>
      </c>
      <c r="I170" s="1">
        <f>CLASS!A170</f>
        <v>139288</v>
      </c>
      <c r="J170" s="1" t="str">
        <f>CLASS!C170</f>
        <v>Stephen</v>
      </c>
      <c r="K170" s="1" t="str">
        <f>CLASS!D170</f>
        <v>Elliott</v>
      </c>
      <c r="L170">
        <f t="shared" si="4"/>
        <v>66</v>
      </c>
      <c r="M170">
        <f t="shared" si="5"/>
        <v>66</v>
      </c>
    </row>
    <row r="171" spans="2:13" x14ac:dyDescent="0.35">
      <c r="B171" s="28">
        <v>139323</v>
      </c>
      <c r="C171" s="28" t="s">
        <v>7363</v>
      </c>
      <c r="D171" s="34">
        <v>83</v>
      </c>
      <c r="I171" s="1">
        <f>CLASS!A171</f>
        <v>140643</v>
      </c>
      <c r="J171" s="1" t="str">
        <f>CLASS!C171</f>
        <v>Ray</v>
      </c>
      <c r="K171" s="1" t="str">
        <f>CLASS!D171</f>
        <v>Sheppard</v>
      </c>
      <c r="L171">
        <f t="shared" si="4"/>
        <v>0</v>
      </c>
      <c r="M171">
        <f t="shared" si="5"/>
        <v>0</v>
      </c>
    </row>
    <row r="172" spans="2:13" x14ac:dyDescent="0.35">
      <c r="B172" s="28">
        <v>96363</v>
      </c>
      <c r="C172" s="28" t="s">
        <v>7364</v>
      </c>
      <c r="D172" s="34">
        <v>76</v>
      </c>
      <c r="I172" s="1">
        <f>CLASS!A172</f>
        <v>125217</v>
      </c>
      <c r="J172" s="1" t="str">
        <f>CLASS!C172</f>
        <v>Faye</v>
      </c>
      <c r="K172" s="1" t="str">
        <f>CLASS!D172</f>
        <v>Wills</v>
      </c>
      <c r="L172">
        <f t="shared" si="4"/>
        <v>0</v>
      </c>
      <c r="M172">
        <f t="shared" si="5"/>
        <v>0</v>
      </c>
    </row>
    <row r="173" spans="2:13" x14ac:dyDescent="0.35">
      <c r="B173" s="28">
        <v>138654</v>
      </c>
      <c r="C173" s="28" t="s">
        <v>7365</v>
      </c>
      <c r="D173" s="34">
        <v>79</v>
      </c>
      <c r="I173" s="1">
        <f>CLASS!A173</f>
        <v>134027</v>
      </c>
      <c r="J173" s="1" t="str">
        <f>CLASS!C173</f>
        <v>John</v>
      </c>
      <c r="K173" s="1" t="str">
        <f>CLASS!D173</f>
        <v>Kitcher</v>
      </c>
      <c r="L173">
        <f t="shared" si="4"/>
        <v>0</v>
      </c>
      <c r="M173">
        <f t="shared" si="5"/>
        <v>0</v>
      </c>
    </row>
    <row r="174" spans="2:13" x14ac:dyDescent="0.35">
      <c r="B174" s="28">
        <v>84951</v>
      </c>
      <c r="C174" s="28" t="s">
        <v>7366</v>
      </c>
      <c r="D174" s="34">
        <v>91</v>
      </c>
      <c r="I174" s="1">
        <f>CLASS!A174</f>
        <v>133497</v>
      </c>
      <c r="J174" s="1" t="str">
        <f>CLASS!C174</f>
        <v>Michael</v>
      </c>
      <c r="K174" s="1" t="str">
        <f>CLASS!D174</f>
        <v>Brookes</v>
      </c>
      <c r="L174">
        <f t="shared" si="4"/>
        <v>0</v>
      </c>
      <c r="M174">
        <f t="shared" si="5"/>
        <v>0</v>
      </c>
    </row>
    <row r="175" spans="2:13" x14ac:dyDescent="0.35">
      <c r="B175" s="28">
        <v>132642</v>
      </c>
      <c r="C175" s="28" t="s">
        <v>7367</v>
      </c>
      <c r="D175" s="34">
        <v>93</v>
      </c>
      <c r="I175" s="1">
        <f>CLASS!A175</f>
        <v>121439</v>
      </c>
      <c r="J175" s="1" t="str">
        <f>CLASS!C175</f>
        <v>Tracey</v>
      </c>
      <c r="K175" s="1" t="str">
        <f>CLASS!D175</f>
        <v>Sizeland</v>
      </c>
      <c r="L175">
        <f t="shared" si="4"/>
        <v>60</v>
      </c>
      <c r="M175">
        <f t="shared" si="5"/>
        <v>60</v>
      </c>
    </row>
    <row r="176" spans="2:13" x14ac:dyDescent="0.35">
      <c r="B176" s="28">
        <v>93896</v>
      </c>
      <c r="C176" s="28" t="s">
        <v>7368</v>
      </c>
      <c r="D176" s="34">
        <v>88</v>
      </c>
      <c r="I176" s="1">
        <f>CLASS!A176</f>
        <v>139306</v>
      </c>
      <c r="J176" s="1" t="str">
        <f>CLASS!C176</f>
        <v>Geoffrey</v>
      </c>
      <c r="K176" s="1" t="str">
        <f>CLASS!D176</f>
        <v>Simmonds</v>
      </c>
      <c r="L176">
        <f t="shared" si="4"/>
        <v>0</v>
      </c>
      <c r="M176">
        <f t="shared" si="5"/>
        <v>0</v>
      </c>
    </row>
    <row r="177" spans="2:13" x14ac:dyDescent="0.35">
      <c r="B177" s="28">
        <v>127984</v>
      </c>
      <c r="C177" s="28" t="s">
        <v>7369</v>
      </c>
      <c r="D177" s="34">
        <v>63</v>
      </c>
      <c r="I177" s="1">
        <f>CLASS!A177</f>
        <v>35944</v>
      </c>
      <c r="J177" s="1" t="str">
        <f>CLASS!C177</f>
        <v>Tim</v>
      </c>
      <c r="K177" s="1" t="str">
        <f>CLASS!D177</f>
        <v>Tyler</v>
      </c>
      <c r="L177">
        <f t="shared" si="4"/>
        <v>0</v>
      </c>
      <c r="M177">
        <f t="shared" si="5"/>
        <v>0</v>
      </c>
    </row>
    <row r="178" spans="2:13" x14ac:dyDescent="0.35">
      <c r="B178" s="28">
        <v>109954</v>
      </c>
      <c r="C178" s="28" t="s">
        <v>7370</v>
      </c>
      <c r="D178" s="34">
        <v>79</v>
      </c>
      <c r="I178" s="1">
        <f>CLASS!A178</f>
        <v>141283</v>
      </c>
      <c r="J178" s="1" t="str">
        <f>CLASS!C178</f>
        <v>Jamie</v>
      </c>
      <c r="K178" s="1" t="str">
        <f>CLASS!D178</f>
        <v>Pope</v>
      </c>
      <c r="L178">
        <f t="shared" si="4"/>
        <v>0</v>
      </c>
      <c r="M178">
        <f t="shared" si="5"/>
        <v>0</v>
      </c>
    </row>
    <row r="179" spans="2:13" x14ac:dyDescent="0.35">
      <c r="B179" s="28">
        <v>104712</v>
      </c>
      <c r="C179" s="28" t="s">
        <v>7371</v>
      </c>
      <c r="D179" s="34">
        <v>86</v>
      </c>
      <c r="I179" s="1">
        <f>CLASS!A179</f>
        <v>140288</v>
      </c>
      <c r="J179" s="1" t="str">
        <f>CLASS!C179</f>
        <v>Chris</v>
      </c>
      <c r="K179" s="1" t="str">
        <f>CLASS!D179</f>
        <v>Brown</v>
      </c>
      <c r="L179">
        <f t="shared" si="4"/>
        <v>0</v>
      </c>
      <c r="M179">
        <f t="shared" si="5"/>
        <v>0</v>
      </c>
    </row>
    <row r="180" spans="2:13" x14ac:dyDescent="0.35">
      <c r="B180" s="28">
        <v>30268</v>
      </c>
      <c r="C180" s="28" t="s">
        <v>7372</v>
      </c>
      <c r="D180" s="34">
        <v>79</v>
      </c>
      <c r="I180" s="1">
        <f>CLASS!A180</f>
        <v>137814</v>
      </c>
      <c r="J180" s="1" t="str">
        <f>CLASS!C180</f>
        <v>Stephen</v>
      </c>
      <c r="K180" s="1" t="str">
        <f>CLASS!D180</f>
        <v>Crowley</v>
      </c>
      <c r="L180">
        <f t="shared" si="4"/>
        <v>0</v>
      </c>
      <c r="M180">
        <f t="shared" si="5"/>
        <v>0</v>
      </c>
    </row>
    <row r="181" spans="2:13" x14ac:dyDescent="0.35">
      <c r="B181" s="28">
        <v>38856</v>
      </c>
      <c r="C181" s="28" t="s">
        <v>7373</v>
      </c>
      <c r="D181" s="34">
        <v>72</v>
      </c>
      <c r="I181" s="1">
        <f>CLASS!A181</f>
        <v>138867</v>
      </c>
      <c r="J181" s="1" t="str">
        <f>CLASS!C181</f>
        <v>Tina</v>
      </c>
      <c r="K181" s="1" t="str">
        <f>CLASS!D181</f>
        <v>Henshaw</v>
      </c>
      <c r="L181">
        <f t="shared" si="4"/>
        <v>78</v>
      </c>
      <c r="M181">
        <f t="shared" si="5"/>
        <v>78</v>
      </c>
    </row>
    <row r="182" spans="2:13" x14ac:dyDescent="0.35">
      <c r="B182" s="28">
        <v>122211</v>
      </c>
      <c r="C182" s="28" t="s">
        <v>7374</v>
      </c>
      <c r="D182" s="34">
        <v>81</v>
      </c>
      <c r="I182" s="1">
        <f>CLASS!A182</f>
        <v>141238</v>
      </c>
      <c r="J182" s="1" t="str">
        <f>CLASS!C182</f>
        <v>Chloe</v>
      </c>
      <c r="K182" s="1" t="str">
        <f>CLASS!D182</f>
        <v>Lambert</v>
      </c>
      <c r="L182">
        <f t="shared" si="4"/>
        <v>0</v>
      </c>
      <c r="M182">
        <f t="shared" si="5"/>
        <v>0</v>
      </c>
    </row>
    <row r="183" spans="2:13" x14ac:dyDescent="0.35">
      <c r="B183" s="28">
        <v>96459</v>
      </c>
      <c r="C183" s="28" t="s">
        <v>7375</v>
      </c>
      <c r="D183" s="34">
        <v>84</v>
      </c>
      <c r="I183" s="1">
        <f>CLASS!A183</f>
        <v>135138</v>
      </c>
      <c r="J183" s="1" t="str">
        <f>CLASS!C183</f>
        <v>Luke</v>
      </c>
      <c r="K183" s="1" t="str">
        <f>CLASS!D183</f>
        <v>Maud</v>
      </c>
      <c r="L183">
        <f t="shared" si="4"/>
        <v>0</v>
      </c>
      <c r="M183">
        <f t="shared" si="5"/>
        <v>0</v>
      </c>
    </row>
    <row r="184" spans="2:13" x14ac:dyDescent="0.35">
      <c r="B184" s="28">
        <v>96927</v>
      </c>
      <c r="C184" s="28" t="s">
        <v>7376</v>
      </c>
      <c r="D184" s="34">
        <v>80</v>
      </c>
      <c r="I184" s="1">
        <f>CLASS!A184</f>
        <v>104452</v>
      </c>
      <c r="J184" s="1" t="str">
        <f>CLASS!C184</f>
        <v>Suzanne</v>
      </c>
      <c r="K184" s="1" t="str">
        <f>CLASS!D184</f>
        <v>Curtis</v>
      </c>
      <c r="L184">
        <f t="shared" si="4"/>
        <v>0</v>
      </c>
      <c r="M184">
        <f t="shared" si="5"/>
        <v>0</v>
      </c>
    </row>
    <row r="185" spans="2:13" x14ac:dyDescent="0.35">
      <c r="B185" s="28">
        <v>85061</v>
      </c>
      <c r="C185" s="28" t="s">
        <v>7377</v>
      </c>
      <c r="D185" s="34">
        <v>90</v>
      </c>
      <c r="I185" s="1">
        <f>CLASS!A185</f>
        <v>139593</v>
      </c>
      <c r="J185" s="1" t="str">
        <f>CLASS!C185</f>
        <v>Charlie</v>
      </c>
      <c r="K185" s="1" t="str">
        <f>CLASS!D185</f>
        <v>Faulds</v>
      </c>
      <c r="L185">
        <f t="shared" si="4"/>
        <v>0</v>
      </c>
      <c r="M185">
        <f t="shared" si="5"/>
        <v>0</v>
      </c>
    </row>
    <row r="186" spans="2:13" x14ac:dyDescent="0.35">
      <c r="B186" s="28">
        <v>128160</v>
      </c>
      <c r="C186" s="28" t="s">
        <v>7378</v>
      </c>
      <c r="D186" s="34">
        <v>76</v>
      </c>
      <c r="I186" s="1">
        <f>CLASS!A186</f>
        <v>125390</v>
      </c>
      <c r="J186" s="1" t="str">
        <f>CLASS!C186</f>
        <v>Robert</v>
      </c>
      <c r="K186" s="1" t="str">
        <f>CLASS!D186</f>
        <v>Owen</v>
      </c>
      <c r="L186">
        <f t="shared" si="4"/>
        <v>0</v>
      </c>
      <c r="M186">
        <f t="shared" si="5"/>
        <v>0</v>
      </c>
    </row>
    <row r="187" spans="2:13" x14ac:dyDescent="0.35">
      <c r="B187" s="28">
        <v>31951</v>
      </c>
      <c r="C187" s="28" t="s">
        <v>7379</v>
      </c>
      <c r="D187" s="34">
        <v>91</v>
      </c>
      <c r="I187" s="1">
        <f>CLASS!A187</f>
        <v>141831</v>
      </c>
      <c r="J187" s="1" t="str">
        <f>CLASS!C187</f>
        <v>Neil</v>
      </c>
      <c r="K187" s="1" t="str">
        <f>CLASS!D187</f>
        <v>Clark</v>
      </c>
      <c r="L187">
        <f t="shared" si="4"/>
        <v>0</v>
      </c>
      <c r="M187">
        <f t="shared" si="5"/>
        <v>0</v>
      </c>
    </row>
    <row r="188" spans="2:13" x14ac:dyDescent="0.35">
      <c r="B188" s="28">
        <v>92229</v>
      </c>
      <c r="C188" s="28" t="s">
        <v>7380</v>
      </c>
      <c r="D188" s="34">
        <v>83</v>
      </c>
      <c r="I188" s="1">
        <f>CLASS!A188</f>
        <v>131997</v>
      </c>
      <c r="J188" s="1" t="str">
        <f>CLASS!C188</f>
        <v>Mark</v>
      </c>
      <c r="K188" s="1" t="str">
        <f>CLASS!D188</f>
        <v>Vyse</v>
      </c>
      <c r="L188">
        <f t="shared" si="4"/>
        <v>0</v>
      </c>
      <c r="M188">
        <f t="shared" si="5"/>
        <v>0</v>
      </c>
    </row>
    <row r="189" spans="2:13" x14ac:dyDescent="0.35">
      <c r="B189" s="28">
        <v>121439</v>
      </c>
      <c r="C189" s="28" t="s">
        <v>7381</v>
      </c>
      <c r="D189" s="34">
        <v>60</v>
      </c>
      <c r="I189" s="1">
        <f>CLASS!A189</f>
        <v>138618</v>
      </c>
      <c r="J189" s="1" t="str">
        <f>CLASS!C189</f>
        <v>Chelsea</v>
      </c>
      <c r="K189" s="1" t="str">
        <f>CLASS!D189</f>
        <v>King</v>
      </c>
      <c r="L189">
        <f t="shared" si="4"/>
        <v>0</v>
      </c>
      <c r="M189">
        <f t="shared" si="5"/>
        <v>0</v>
      </c>
    </row>
    <row r="190" spans="2:13" x14ac:dyDescent="0.35">
      <c r="B190" s="28">
        <v>109720</v>
      </c>
      <c r="C190" s="28" t="s">
        <v>7382</v>
      </c>
      <c r="D190" s="34">
        <v>85</v>
      </c>
      <c r="I190" s="1">
        <f>CLASS!A190</f>
        <v>118011</v>
      </c>
      <c r="J190" s="1" t="str">
        <f>CLASS!C190</f>
        <v>Peter</v>
      </c>
      <c r="K190" s="1" t="str">
        <f>CLASS!D190</f>
        <v>Tomlin</v>
      </c>
      <c r="L190">
        <f t="shared" si="4"/>
        <v>0</v>
      </c>
      <c r="M190">
        <f t="shared" si="5"/>
        <v>0</v>
      </c>
    </row>
    <row r="191" spans="2:13" x14ac:dyDescent="0.35">
      <c r="B191" s="28">
        <v>124514</v>
      </c>
      <c r="C191" s="28" t="s">
        <v>7383</v>
      </c>
      <c r="D191" s="34">
        <v>64</v>
      </c>
      <c r="I191" s="1">
        <f>CLASS!A191</f>
        <v>129280</v>
      </c>
      <c r="J191" s="1" t="str">
        <f>CLASS!C191</f>
        <v>Richard</v>
      </c>
      <c r="K191" s="1" t="str">
        <f>CLASS!D191</f>
        <v>Dumpleton</v>
      </c>
      <c r="L191">
        <f t="shared" si="4"/>
        <v>0</v>
      </c>
      <c r="M191">
        <f t="shared" si="5"/>
        <v>0</v>
      </c>
    </row>
    <row r="192" spans="2:13" x14ac:dyDescent="0.35">
      <c r="B192" s="28">
        <v>124515</v>
      </c>
      <c r="C192" s="28" t="s">
        <v>7384</v>
      </c>
      <c r="D192" s="34">
        <v>84</v>
      </c>
      <c r="I192" s="1">
        <f>CLASS!A192</f>
        <v>139341</v>
      </c>
      <c r="J192" s="1" t="str">
        <f>CLASS!C192</f>
        <v>Iain</v>
      </c>
      <c r="K192" s="1" t="str">
        <f>CLASS!D192</f>
        <v>Parker</v>
      </c>
      <c r="L192">
        <f t="shared" si="4"/>
        <v>0</v>
      </c>
      <c r="M192">
        <f t="shared" si="5"/>
        <v>0</v>
      </c>
    </row>
    <row r="193" spans="2:13" x14ac:dyDescent="0.35">
      <c r="B193" s="28">
        <v>136604</v>
      </c>
      <c r="C193" s="28" t="s">
        <v>7385</v>
      </c>
      <c r="D193" s="34">
        <v>82</v>
      </c>
      <c r="I193" s="1">
        <f>CLASS!A193</f>
        <v>138501</v>
      </c>
      <c r="J193" s="1" t="str">
        <f>CLASS!C193</f>
        <v>Joshua</v>
      </c>
      <c r="K193" s="1" t="str">
        <f>CLASS!D193</f>
        <v>Poyser</v>
      </c>
      <c r="L193">
        <f t="shared" si="4"/>
        <v>0</v>
      </c>
      <c r="M193">
        <f t="shared" si="5"/>
        <v>0</v>
      </c>
    </row>
    <row r="194" spans="2:13" x14ac:dyDescent="0.35">
      <c r="B194" s="28"/>
      <c r="C194" s="28"/>
      <c r="D194" s="34"/>
      <c r="I194" s="1">
        <f>CLASS!A194</f>
        <v>141272</v>
      </c>
      <c r="J194" s="1" t="str">
        <f>CLASS!C194</f>
        <v>Greg</v>
      </c>
      <c r="K194" s="1" t="str">
        <f>CLASS!D194</f>
        <v>Holmes</v>
      </c>
      <c r="L194">
        <f t="shared" ref="L194:L257" si="6">IF(ISNA(VLOOKUP(I194,B:D,3,FALSE)),,VLOOKUP(I194,B:D,3,FALSE))</f>
        <v>0</v>
      </c>
      <c r="M194">
        <f t="shared" si="5"/>
        <v>0</v>
      </c>
    </row>
    <row r="195" spans="2:13" x14ac:dyDescent="0.35">
      <c r="B195" s="28"/>
      <c r="C195" s="28"/>
      <c r="D195" s="34"/>
      <c r="I195" s="1">
        <f>CLASS!A195</f>
        <v>138744</v>
      </c>
      <c r="J195" s="1" t="str">
        <f>CLASS!C195</f>
        <v xml:space="preserve">Leo </v>
      </c>
      <c r="K195" s="1" t="str">
        <f>CLASS!D195</f>
        <v>Falcone</v>
      </c>
      <c r="L195">
        <f t="shared" si="6"/>
        <v>0</v>
      </c>
      <c r="M195">
        <f t="shared" ref="M195:M258" si="7">L195</f>
        <v>0</v>
      </c>
    </row>
    <row r="196" spans="2:13" x14ac:dyDescent="0.35">
      <c r="B196" s="28"/>
      <c r="C196" s="28"/>
      <c r="D196" s="34"/>
      <c r="I196" s="1">
        <f>CLASS!A196</f>
        <v>100000</v>
      </c>
      <c r="J196" s="1" t="str">
        <f>CLASS!C196</f>
        <v>Kenneth</v>
      </c>
      <c r="K196" s="1" t="str">
        <f>CLASS!D196</f>
        <v>Farr</v>
      </c>
      <c r="L196">
        <f t="shared" si="6"/>
        <v>0</v>
      </c>
      <c r="M196">
        <f t="shared" si="7"/>
        <v>0</v>
      </c>
    </row>
    <row r="197" spans="2:13" x14ac:dyDescent="0.35">
      <c r="B197" s="28"/>
      <c r="C197" s="28"/>
      <c r="D197" s="34"/>
      <c r="I197" s="1">
        <f>CLASS!A197</f>
        <v>136649</v>
      </c>
      <c r="J197" s="1" t="str">
        <f>CLASS!C197</f>
        <v>Neil</v>
      </c>
      <c r="K197" s="1" t="str">
        <f>CLASS!D197</f>
        <v>Hogg</v>
      </c>
      <c r="L197">
        <f t="shared" si="6"/>
        <v>0</v>
      </c>
      <c r="M197">
        <f t="shared" si="7"/>
        <v>0</v>
      </c>
    </row>
    <row r="198" spans="2:13" x14ac:dyDescent="0.35">
      <c r="B198" s="28"/>
      <c r="C198" s="28"/>
      <c r="D198" s="34"/>
      <c r="I198" s="1">
        <f>CLASS!A198</f>
        <v>142289</v>
      </c>
      <c r="J198" s="1" t="str">
        <f>CLASS!C198</f>
        <v xml:space="preserve">Dean </v>
      </c>
      <c r="K198" s="1" t="str">
        <f>CLASS!D198</f>
        <v>Lambert</v>
      </c>
      <c r="L198">
        <f t="shared" si="6"/>
        <v>0</v>
      </c>
      <c r="M198">
        <f t="shared" si="7"/>
        <v>0</v>
      </c>
    </row>
    <row r="199" spans="2:13" x14ac:dyDescent="0.35">
      <c r="B199" s="28"/>
      <c r="C199" s="28"/>
      <c r="D199" s="34"/>
      <c r="I199" s="1">
        <f>CLASS!A199</f>
        <v>86765</v>
      </c>
      <c r="J199" s="1" t="str">
        <f>CLASS!C199</f>
        <v>LG</v>
      </c>
      <c r="K199" s="1" t="str">
        <f>CLASS!D199</f>
        <v>Millard</v>
      </c>
      <c r="L199">
        <f t="shared" si="6"/>
        <v>0</v>
      </c>
      <c r="M199">
        <f t="shared" si="7"/>
        <v>0</v>
      </c>
    </row>
    <row r="200" spans="2:13" x14ac:dyDescent="0.35">
      <c r="B200" s="28"/>
      <c r="C200" s="28"/>
      <c r="D200" s="34"/>
      <c r="I200" s="1">
        <f>CLASS!A200</f>
        <v>1947</v>
      </c>
      <c r="J200" s="1" t="str">
        <f>CLASS!C200</f>
        <v>Robert</v>
      </c>
      <c r="K200" s="1" t="str">
        <f>CLASS!D200</f>
        <v>Newsham</v>
      </c>
      <c r="L200">
        <f t="shared" si="6"/>
        <v>0</v>
      </c>
      <c r="M200">
        <f t="shared" si="7"/>
        <v>0</v>
      </c>
    </row>
    <row r="201" spans="2:13" x14ac:dyDescent="0.35">
      <c r="B201" s="28"/>
      <c r="C201" s="28"/>
      <c r="D201" s="34"/>
      <c r="I201" s="1">
        <f>CLASS!A201</f>
        <v>142621</v>
      </c>
      <c r="J201" s="1" t="str">
        <f>CLASS!C201</f>
        <v>Peter</v>
      </c>
      <c r="K201" s="1" t="str">
        <f>CLASS!D201</f>
        <v>Mackie</v>
      </c>
      <c r="L201">
        <f t="shared" si="6"/>
        <v>0</v>
      </c>
      <c r="M201">
        <f t="shared" si="7"/>
        <v>0</v>
      </c>
    </row>
    <row r="202" spans="2:13" x14ac:dyDescent="0.35">
      <c r="B202" s="28"/>
      <c r="C202" s="28"/>
      <c r="D202" s="34"/>
      <c r="I202" s="1">
        <f>CLASS!A202</f>
        <v>129813</v>
      </c>
      <c r="J202" s="1" t="str">
        <f>CLASS!C202</f>
        <v>Lain</v>
      </c>
      <c r="K202" s="1" t="str">
        <f>CLASS!D202</f>
        <v>Blamey</v>
      </c>
      <c r="L202">
        <f t="shared" si="6"/>
        <v>0</v>
      </c>
      <c r="M202">
        <f t="shared" si="7"/>
        <v>0</v>
      </c>
    </row>
    <row r="203" spans="2:13" x14ac:dyDescent="0.35">
      <c r="B203" s="28"/>
      <c r="C203" s="28"/>
      <c r="D203" s="34"/>
      <c r="I203" s="1">
        <f>CLASS!A203</f>
        <v>142086</v>
      </c>
      <c r="J203" s="1" t="str">
        <f>CLASS!C203</f>
        <v>Tom</v>
      </c>
      <c r="K203" s="1" t="str">
        <f>CLASS!D203</f>
        <v>Archer</v>
      </c>
      <c r="L203">
        <f t="shared" si="6"/>
        <v>0</v>
      </c>
      <c r="M203">
        <f t="shared" si="7"/>
        <v>0</v>
      </c>
    </row>
    <row r="204" spans="2:13" x14ac:dyDescent="0.35">
      <c r="B204" s="28"/>
      <c r="C204" s="28"/>
      <c r="D204" s="34"/>
      <c r="I204" s="1">
        <f>CLASS!A204</f>
        <v>139821</v>
      </c>
      <c r="J204" s="1" t="str">
        <f>CLASS!C204</f>
        <v>Andrew</v>
      </c>
      <c r="K204" s="1" t="str">
        <f>CLASS!D204</f>
        <v>Hales</v>
      </c>
      <c r="L204">
        <f t="shared" si="6"/>
        <v>0</v>
      </c>
      <c r="M204">
        <f t="shared" si="7"/>
        <v>0</v>
      </c>
    </row>
    <row r="205" spans="2:13" x14ac:dyDescent="0.35">
      <c r="B205" s="28"/>
      <c r="C205" s="28"/>
      <c r="D205" s="34"/>
      <c r="I205" s="1">
        <f>CLASS!A205</f>
        <v>142752</v>
      </c>
      <c r="J205" s="1" t="str">
        <f>CLASS!C205</f>
        <v>Kathryn</v>
      </c>
      <c r="K205" s="1" t="str">
        <f>CLASS!D205</f>
        <v>Coy</v>
      </c>
      <c r="L205">
        <f t="shared" si="6"/>
        <v>0</v>
      </c>
      <c r="M205">
        <f t="shared" si="7"/>
        <v>0</v>
      </c>
    </row>
    <row r="206" spans="2:13" x14ac:dyDescent="0.35">
      <c r="B206" s="28"/>
      <c r="C206" s="28"/>
      <c r="D206" s="34"/>
      <c r="I206" s="1">
        <f>CLASS!A206</f>
        <v>129718</v>
      </c>
      <c r="J206" s="1" t="str">
        <f>CLASS!C206</f>
        <v>Sophie</v>
      </c>
      <c r="K206" s="1" t="str">
        <f>CLASS!D206</f>
        <v>Brookwell</v>
      </c>
      <c r="L206">
        <f t="shared" si="6"/>
        <v>0</v>
      </c>
      <c r="M206">
        <f t="shared" si="7"/>
        <v>0</v>
      </c>
    </row>
    <row r="207" spans="2:13" x14ac:dyDescent="0.35">
      <c r="B207" s="28"/>
      <c r="C207" s="28"/>
      <c r="D207" s="34"/>
      <c r="I207" s="1">
        <f>CLASS!A207</f>
        <v>132934</v>
      </c>
      <c r="J207" s="1" t="str">
        <f>CLASS!C207</f>
        <v>Tyrone</v>
      </c>
      <c r="K207" s="1" t="str">
        <f>CLASS!D207</f>
        <v>Clark</v>
      </c>
      <c r="L207">
        <f t="shared" si="6"/>
        <v>0</v>
      </c>
      <c r="M207">
        <f t="shared" si="7"/>
        <v>0</v>
      </c>
    </row>
    <row r="208" spans="2:13" x14ac:dyDescent="0.35">
      <c r="B208" s="28"/>
      <c r="C208" s="28"/>
      <c r="D208" s="34"/>
      <c r="I208" s="1">
        <f>CLASS!A208</f>
        <v>127073</v>
      </c>
      <c r="J208" s="1" t="str">
        <f>CLASS!C208</f>
        <v>Timothy</v>
      </c>
      <c r="K208" s="1" t="str">
        <f>CLASS!D208</f>
        <v>Dawson</v>
      </c>
      <c r="L208">
        <f t="shared" si="6"/>
        <v>0</v>
      </c>
      <c r="M208">
        <f t="shared" si="7"/>
        <v>0</v>
      </c>
    </row>
    <row r="209" spans="2:13" x14ac:dyDescent="0.35">
      <c r="B209" s="28"/>
      <c r="C209" s="28"/>
      <c r="D209" s="34"/>
      <c r="I209" s="1">
        <f>CLASS!A209</f>
        <v>139849</v>
      </c>
      <c r="J209" s="1" t="str">
        <f>CLASS!C209</f>
        <v>Roger</v>
      </c>
      <c r="K209" s="1" t="str">
        <f>CLASS!D209</f>
        <v>Garrick</v>
      </c>
      <c r="L209">
        <f t="shared" si="6"/>
        <v>0</v>
      </c>
      <c r="M209">
        <f t="shared" si="7"/>
        <v>0</v>
      </c>
    </row>
    <row r="210" spans="2:13" x14ac:dyDescent="0.35">
      <c r="B210" s="28"/>
      <c r="C210" s="28"/>
      <c r="D210" s="34"/>
      <c r="I210" s="1">
        <f>CLASS!A210</f>
        <v>115062</v>
      </c>
      <c r="J210" s="1" t="str">
        <f>CLASS!C210</f>
        <v>Martin</v>
      </c>
      <c r="K210" s="1" t="str">
        <f>CLASS!D210</f>
        <v>Heath</v>
      </c>
      <c r="L210">
        <f t="shared" si="6"/>
        <v>0</v>
      </c>
      <c r="M210">
        <f>L210</f>
        <v>0</v>
      </c>
    </row>
    <row r="211" spans="2:13" x14ac:dyDescent="0.35">
      <c r="B211" s="28"/>
      <c r="C211" s="28"/>
      <c r="D211" s="34"/>
      <c r="I211" s="1">
        <f>CLASS!A211</f>
        <v>136394</v>
      </c>
      <c r="J211" s="1" t="str">
        <f>CLASS!C211</f>
        <v xml:space="preserve">Mark </v>
      </c>
      <c r="K211" s="1" t="str">
        <f>CLASS!D211</f>
        <v>Phipps</v>
      </c>
      <c r="L211">
        <f t="shared" si="6"/>
        <v>0</v>
      </c>
      <c r="M211">
        <f t="shared" si="7"/>
        <v>0</v>
      </c>
    </row>
    <row r="212" spans="2:13" x14ac:dyDescent="0.35">
      <c r="B212" s="28"/>
      <c r="C212" s="28"/>
      <c r="D212" s="34"/>
      <c r="I212" s="1">
        <f>CLASS!A212</f>
        <v>140345</v>
      </c>
      <c r="J212" s="1" t="str">
        <f>CLASS!C212</f>
        <v>Scott</v>
      </c>
      <c r="K212" s="1" t="str">
        <f>CLASS!D212</f>
        <v>Robinson</v>
      </c>
      <c r="L212">
        <f t="shared" si="6"/>
        <v>0</v>
      </c>
      <c r="M212">
        <f t="shared" si="7"/>
        <v>0</v>
      </c>
    </row>
    <row r="213" spans="2:13" x14ac:dyDescent="0.35">
      <c r="B213" s="28"/>
      <c r="C213" s="28"/>
      <c r="D213" s="34"/>
      <c r="I213" s="1">
        <f>CLASS!A213</f>
        <v>141399</v>
      </c>
      <c r="J213" s="1" t="str">
        <f>CLASS!C213</f>
        <v>Michael</v>
      </c>
      <c r="K213" s="1" t="str">
        <f>CLASS!D213</f>
        <v>Rook</v>
      </c>
      <c r="L213">
        <f t="shared" si="6"/>
        <v>0</v>
      </c>
      <c r="M213">
        <f t="shared" si="7"/>
        <v>0</v>
      </c>
    </row>
    <row r="214" spans="2:13" x14ac:dyDescent="0.35">
      <c r="I214" s="1">
        <f>CLASS!A214</f>
        <v>0</v>
      </c>
      <c r="J214" s="1">
        <f>CLASS!C214</f>
        <v>0</v>
      </c>
      <c r="K214" s="1">
        <f>CLASS!D214</f>
        <v>0</v>
      </c>
      <c r="L214">
        <f t="shared" si="6"/>
        <v>0</v>
      </c>
      <c r="M214">
        <f t="shared" si="7"/>
        <v>0</v>
      </c>
    </row>
    <row r="215" spans="2:13" x14ac:dyDescent="0.35">
      <c r="I215" s="1">
        <f>CLASS!A215</f>
        <v>0</v>
      </c>
      <c r="J215" s="1">
        <f>CLASS!C215</f>
        <v>0</v>
      </c>
      <c r="K215" s="1">
        <f>CLASS!D215</f>
        <v>0</v>
      </c>
      <c r="L215">
        <f t="shared" si="6"/>
        <v>0</v>
      </c>
      <c r="M215">
        <f t="shared" si="7"/>
        <v>0</v>
      </c>
    </row>
    <row r="216" spans="2:13" x14ac:dyDescent="0.35">
      <c r="I216" s="1">
        <f>CLASS!A216</f>
        <v>0</v>
      </c>
      <c r="J216" s="1">
        <f>CLASS!C216</f>
        <v>0</v>
      </c>
      <c r="K216" s="1">
        <f>CLASS!D216</f>
        <v>0</v>
      </c>
      <c r="L216">
        <f t="shared" si="6"/>
        <v>0</v>
      </c>
      <c r="M216">
        <f t="shared" si="7"/>
        <v>0</v>
      </c>
    </row>
    <row r="217" spans="2:13" x14ac:dyDescent="0.35">
      <c r="I217" s="1">
        <v>137654</v>
      </c>
      <c r="J217" s="1" t="s">
        <v>6881</v>
      </c>
      <c r="K217" s="1" t="s">
        <v>6882</v>
      </c>
      <c r="L217">
        <f t="shared" si="6"/>
        <v>0</v>
      </c>
      <c r="M217">
        <f t="shared" si="7"/>
        <v>0</v>
      </c>
    </row>
    <row r="218" spans="2:13" x14ac:dyDescent="0.35">
      <c r="I218" s="1">
        <v>139306</v>
      </c>
      <c r="J218" s="1" t="s">
        <v>6883</v>
      </c>
      <c r="K218" s="1" t="s">
        <v>6884</v>
      </c>
      <c r="L218">
        <f t="shared" si="6"/>
        <v>0</v>
      </c>
      <c r="M218">
        <f t="shared" si="7"/>
        <v>0</v>
      </c>
    </row>
    <row r="219" spans="2:13" x14ac:dyDescent="0.35">
      <c r="L219">
        <f t="shared" si="6"/>
        <v>0</v>
      </c>
      <c r="M219">
        <f t="shared" si="7"/>
        <v>0</v>
      </c>
    </row>
    <row r="220" spans="2:13" x14ac:dyDescent="0.35">
      <c r="L220">
        <f t="shared" si="6"/>
        <v>0</v>
      </c>
      <c r="M220">
        <f t="shared" si="7"/>
        <v>0</v>
      </c>
    </row>
    <row r="221" spans="2:13" x14ac:dyDescent="0.35">
      <c r="L221">
        <f t="shared" si="6"/>
        <v>0</v>
      </c>
      <c r="M221">
        <f t="shared" si="7"/>
        <v>0</v>
      </c>
    </row>
    <row r="222" spans="2:13" x14ac:dyDescent="0.35">
      <c r="L222">
        <f t="shared" si="6"/>
        <v>0</v>
      </c>
      <c r="M222">
        <f t="shared" si="7"/>
        <v>0</v>
      </c>
    </row>
    <row r="223" spans="2:13" x14ac:dyDescent="0.35">
      <c r="L223">
        <f t="shared" si="6"/>
        <v>0</v>
      </c>
      <c r="M223">
        <f t="shared" si="7"/>
        <v>0</v>
      </c>
    </row>
    <row r="224" spans="2:13" x14ac:dyDescent="0.35">
      <c r="L224">
        <f t="shared" si="6"/>
        <v>0</v>
      </c>
      <c r="M224">
        <f t="shared" si="7"/>
        <v>0</v>
      </c>
    </row>
    <row r="225" spans="12:13" x14ac:dyDescent="0.35">
      <c r="L225">
        <f t="shared" si="6"/>
        <v>0</v>
      </c>
      <c r="M225">
        <f t="shared" si="7"/>
        <v>0</v>
      </c>
    </row>
    <row r="226" spans="12:13" x14ac:dyDescent="0.35">
      <c r="L226">
        <f t="shared" si="6"/>
        <v>0</v>
      </c>
      <c r="M226">
        <f t="shared" si="7"/>
        <v>0</v>
      </c>
    </row>
    <row r="227" spans="12:13" x14ac:dyDescent="0.35">
      <c r="L227">
        <f t="shared" si="6"/>
        <v>0</v>
      </c>
      <c r="M227">
        <f t="shared" si="7"/>
        <v>0</v>
      </c>
    </row>
    <row r="228" spans="12:13" x14ac:dyDescent="0.35">
      <c r="L228">
        <f t="shared" si="6"/>
        <v>0</v>
      </c>
      <c r="M228">
        <f t="shared" si="7"/>
        <v>0</v>
      </c>
    </row>
    <row r="229" spans="12:13" x14ac:dyDescent="0.35">
      <c r="L229">
        <f t="shared" si="6"/>
        <v>0</v>
      </c>
      <c r="M229">
        <f t="shared" si="7"/>
        <v>0</v>
      </c>
    </row>
    <row r="230" spans="12:13" x14ac:dyDescent="0.35">
      <c r="L230">
        <f t="shared" si="6"/>
        <v>0</v>
      </c>
      <c r="M230">
        <f t="shared" si="7"/>
        <v>0</v>
      </c>
    </row>
    <row r="231" spans="12:13" x14ac:dyDescent="0.35">
      <c r="L231">
        <f t="shared" si="6"/>
        <v>0</v>
      </c>
      <c r="M231">
        <f t="shared" si="7"/>
        <v>0</v>
      </c>
    </row>
    <row r="232" spans="12:13" x14ac:dyDescent="0.35">
      <c r="L232">
        <f t="shared" si="6"/>
        <v>0</v>
      </c>
      <c r="M232">
        <f t="shared" si="7"/>
        <v>0</v>
      </c>
    </row>
    <row r="233" spans="12:13" x14ac:dyDescent="0.35">
      <c r="L233">
        <f t="shared" si="6"/>
        <v>0</v>
      </c>
      <c r="M233">
        <f t="shared" si="7"/>
        <v>0</v>
      </c>
    </row>
    <row r="234" spans="12:13" x14ac:dyDescent="0.35">
      <c r="L234">
        <f t="shared" si="6"/>
        <v>0</v>
      </c>
      <c r="M234">
        <f t="shared" si="7"/>
        <v>0</v>
      </c>
    </row>
    <row r="235" spans="12:13" x14ac:dyDescent="0.35">
      <c r="L235">
        <f t="shared" si="6"/>
        <v>0</v>
      </c>
      <c r="M235">
        <f t="shared" si="7"/>
        <v>0</v>
      </c>
    </row>
    <row r="236" spans="12:13" x14ac:dyDescent="0.35">
      <c r="L236">
        <f t="shared" si="6"/>
        <v>0</v>
      </c>
      <c r="M236">
        <f t="shared" si="7"/>
        <v>0</v>
      </c>
    </row>
    <row r="237" spans="12:13" x14ac:dyDescent="0.35">
      <c r="L237">
        <f t="shared" si="6"/>
        <v>0</v>
      </c>
      <c r="M237">
        <f t="shared" si="7"/>
        <v>0</v>
      </c>
    </row>
    <row r="238" spans="12:13" x14ac:dyDescent="0.35">
      <c r="L238">
        <f t="shared" si="6"/>
        <v>0</v>
      </c>
      <c r="M238">
        <f t="shared" si="7"/>
        <v>0</v>
      </c>
    </row>
    <row r="239" spans="12:13" x14ac:dyDescent="0.35">
      <c r="L239">
        <f t="shared" si="6"/>
        <v>0</v>
      </c>
      <c r="M239">
        <f t="shared" si="7"/>
        <v>0</v>
      </c>
    </row>
    <row r="240" spans="12:13" x14ac:dyDescent="0.35">
      <c r="L240">
        <f t="shared" si="6"/>
        <v>0</v>
      </c>
      <c r="M240">
        <f t="shared" si="7"/>
        <v>0</v>
      </c>
    </row>
    <row r="241" spans="12:13" x14ac:dyDescent="0.35">
      <c r="L241">
        <f t="shared" si="6"/>
        <v>0</v>
      </c>
      <c r="M241">
        <f t="shared" si="7"/>
        <v>0</v>
      </c>
    </row>
    <row r="242" spans="12:13" x14ac:dyDescent="0.35">
      <c r="L242">
        <f t="shared" si="6"/>
        <v>0</v>
      </c>
      <c r="M242">
        <f t="shared" si="7"/>
        <v>0</v>
      </c>
    </row>
    <row r="243" spans="12:13" x14ac:dyDescent="0.35">
      <c r="L243">
        <f t="shared" si="6"/>
        <v>0</v>
      </c>
      <c r="M243">
        <f t="shared" si="7"/>
        <v>0</v>
      </c>
    </row>
    <row r="244" spans="12:13" x14ac:dyDescent="0.35">
      <c r="L244">
        <f t="shared" si="6"/>
        <v>0</v>
      </c>
      <c r="M244">
        <f t="shared" si="7"/>
        <v>0</v>
      </c>
    </row>
    <row r="245" spans="12:13" x14ac:dyDescent="0.35">
      <c r="L245">
        <f t="shared" si="6"/>
        <v>0</v>
      </c>
      <c r="M245">
        <f t="shared" si="7"/>
        <v>0</v>
      </c>
    </row>
    <row r="246" spans="12:13" x14ac:dyDescent="0.35">
      <c r="L246">
        <f t="shared" si="6"/>
        <v>0</v>
      </c>
      <c r="M246">
        <f t="shared" si="7"/>
        <v>0</v>
      </c>
    </row>
    <row r="247" spans="12:13" x14ac:dyDescent="0.35">
      <c r="L247">
        <f t="shared" si="6"/>
        <v>0</v>
      </c>
      <c r="M247">
        <f t="shared" si="7"/>
        <v>0</v>
      </c>
    </row>
    <row r="248" spans="12:13" x14ac:dyDescent="0.35">
      <c r="L248">
        <f t="shared" si="6"/>
        <v>0</v>
      </c>
      <c r="M248">
        <f t="shared" si="7"/>
        <v>0</v>
      </c>
    </row>
    <row r="249" spans="12:13" x14ac:dyDescent="0.35">
      <c r="L249">
        <f t="shared" si="6"/>
        <v>0</v>
      </c>
      <c r="M249">
        <f t="shared" si="7"/>
        <v>0</v>
      </c>
    </row>
    <row r="250" spans="12:13" x14ac:dyDescent="0.35">
      <c r="L250">
        <f t="shared" si="6"/>
        <v>0</v>
      </c>
      <c r="M250">
        <f t="shared" si="7"/>
        <v>0</v>
      </c>
    </row>
    <row r="251" spans="12:13" x14ac:dyDescent="0.35">
      <c r="L251">
        <f t="shared" si="6"/>
        <v>0</v>
      </c>
      <c r="M251">
        <f t="shared" si="7"/>
        <v>0</v>
      </c>
    </row>
    <row r="252" spans="12:13" x14ac:dyDescent="0.35">
      <c r="L252">
        <f t="shared" si="6"/>
        <v>0</v>
      </c>
      <c r="M252">
        <f t="shared" si="7"/>
        <v>0</v>
      </c>
    </row>
    <row r="253" spans="12:13" x14ac:dyDescent="0.35">
      <c r="L253">
        <f t="shared" si="6"/>
        <v>0</v>
      </c>
      <c r="M253">
        <f t="shared" si="7"/>
        <v>0</v>
      </c>
    </row>
    <row r="254" spans="12:13" x14ac:dyDescent="0.35">
      <c r="L254">
        <f t="shared" si="6"/>
        <v>0</v>
      </c>
      <c r="M254">
        <f t="shared" si="7"/>
        <v>0</v>
      </c>
    </row>
    <row r="255" spans="12:13" x14ac:dyDescent="0.35">
      <c r="L255">
        <f t="shared" si="6"/>
        <v>0</v>
      </c>
      <c r="M255">
        <f t="shared" si="7"/>
        <v>0</v>
      </c>
    </row>
    <row r="256" spans="12:13" x14ac:dyDescent="0.35">
      <c r="L256">
        <f t="shared" si="6"/>
        <v>0</v>
      </c>
      <c r="M256">
        <f t="shared" si="7"/>
        <v>0</v>
      </c>
    </row>
    <row r="257" spans="12:13" x14ac:dyDescent="0.35">
      <c r="L257">
        <f t="shared" si="6"/>
        <v>0</v>
      </c>
      <c r="M257">
        <f t="shared" si="7"/>
        <v>0</v>
      </c>
    </row>
    <row r="258" spans="12:13" x14ac:dyDescent="0.35">
      <c r="L258">
        <f t="shared" ref="L258:L286" si="8">IF(ISNA(VLOOKUP(I258,B:D,3,FALSE)),,VLOOKUP(I258,B:D,3,FALSE))</f>
        <v>0</v>
      </c>
      <c r="M258">
        <f t="shared" si="7"/>
        <v>0</v>
      </c>
    </row>
    <row r="259" spans="12:13" x14ac:dyDescent="0.35">
      <c r="L259">
        <f t="shared" si="8"/>
        <v>0</v>
      </c>
      <c r="M259">
        <f t="shared" ref="M259:M286" si="9">L259</f>
        <v>0</v>
      </c>
    </row>
    <row r="260" spans="12:13" x14ac:dyDescent="0.35">
      <c r="L260">
        <f t="shared" si="8"/>
        <v>0</v>
      </c>
      <c r="M260">
        <f t="shared" si="9"/>
        <v>0</v>
      </c>
    </row>
    <row r="261" spans="12:13" x14ac:dyDescent="0.35">
      <c r="L261">
        <f t="shared" si="8"/>
        <v>0</v>
      </c>
      <c r="M261">
        <f t="shared" si="9"/>
        <v>0</v>
      </c>
    </row>
    <row r="262" spans="12:13" x14ac:dyDescent="0.35">
      <c r="L262">
        <f t="shared" si="8"/>
        <v>0</v>
      </c>
      <c r="M262">
        <f t="shared" si="9"/>
        <v>0</v>
      </c>
    </row>
    <row r="263" spans="12:13" x14ac:dyDescent="0.35">
      <c r="L263">
        <f t="shared" si="8"/>
        <v>0</v>
      </c>
      <c r="M263">
        <f t="shared" si="9"/>
        <v>0</v>
      </c>
    </row>
    <row r="264" spans="12:13" x14ac:dyDescent="0.35">
      <c r="L264">
        <f t="shared" si="8"/>
        <v>0</v>
      </c>
      <c r="M264">
        <f t="shared" si="9"/>
        <v>0</v>
      </c>
    </row>
    <row r="265" spans="12:13" x14ac:dyDescent="0.35">
      <c r="L265">
        <f t="shared" si="8"/>
        <v>0</v>
      </c>
      <c r="M265">
        <f t="shared" si="9"/>
        <v>0</v>
      </c>
    </row>
    <row r="266" spans="12:13" x14ac:dyDescent="0.35">
      <c r="L266">
        <f t="shared" si="8"/>
        <v>0</v>
      </c>
      <c r="M266">
        <f t="shared" si="9"/>
        <v>0</v>
      </c>
    </row>
    <row r="267" spans="12:13" x14ac:dyDescent="0.35">
      <c r="L267">
        <f t="shared" si="8"/>
        <v>0</v>
      </c>
      <c r="M267">
        <f t="shared" si="9"/>
        <v>0</v>
      </c>
    </row>
    <row r="268" spans="12:13" x14ac:dyDescent="0.35">
      <c r="L268">
        <f t="shared" si="8"/>
        <v>0</v>
      </c>
      <c r="M268">
        <f t="shared" si="9"/>
        <v>0</v>
      </c>
    </row>
    <row r="269" spans="12:13" x14ac:dyDescent="0.35">
      <c r="L269">
        <f t="shared" si="8"/>
        <v>0</v>
      </c>
      <c r="M269">
        <f t="shared" si="9"/>
        <v>0</v>
      </c>
    </row>
    <row r="270" spans="12:13" x14ac:dyDescent="0.35">
      <c r="L270">
        <f t="shared" si="8"/>
        <v>0</v>
      </c>
      <c r="M270">
        <f t="shared" si="9"/>
        <v>0</v>
      </c>
    </row>
    <row r="271" spans="12:13" x14ac:dyDescent="0.35">
      <c r="L271">
        <f t="shared" si="8"/>
        <v>0</v>
      </c>
      <c r="M271">
        <f t="shared" si="9"/>
        <v>0</v>
      </c>
    </row>
    <row r="272" spans="12:13" x14ac:dyDescent="0.35">
      <c r="L272">
        <f t="shared" si="8"/>
        <v>0</v>
      </c>
      <c r="M272">
        <f t="shared" si="9"/>
        <v>0</v>
      </c>
    </row>
    <row r="273" spans="12:13" x14ac:dyDescent="0.35">
      <c r="L273">
        <f t="shared" si="8"/>
        <v>0</v>
      </c>
      <c r="M273">
        <f t="shared" si="9"/>
        <v>0</v>
      </c>
    </row>
    <row r="274" spans="12:13" x14ac:dyDescent="0.35">
      <c r="L274">
        <f t="shared" si="8"/>
        <v>0</v>
      </c>
      <c r="M274">
        <f t="shared" si="9"/>
        <v>0</v>
      </c>
    </row>
    <row r="275" spans="12:13" x14ac:dyDescent="0.35">
      <c r="L275">
        <f t="shared" si="8"/>
        <v>0</v>
      </c>
      <c r="M275">
        <f t="shared" si="9"/>
        <v>0</v>
      </c>
    </row>
    <row r="276" spans="12:13" x14ac:dyDescent="0.35">
      <c r="L276">
        <f t="shared" si="8"/>
        <v>0</v>
      </c>
      <c r="M276">
        <f t="shared" si="9"/>
        <v>0</v>
      </c>
    </row>
    <row r="277" spans="12:13" x14ac:dyDescent="0.35">
      <c r="L277">
        <f t="shared" si="8"/>
        <v>0</v>
      </c>
      <c r="M277">
        <f t="shared" si="9"/>
        <v>0</v>
      </c>
    </row>
    <row r="278" spans="12:13" x14ac:dyDescent="0.35">
      <c r="L278">
        <f t="shared" si="8"/>
        <v>0</v>
      </c>
      <c r="M278">
        <f t="shared" si="9"/>
        <v>0</v>
      </c>
    </row>
    <row r="279" spans="12:13" x14ac:dyDescent="0.35">
      <c r="L279">
        <f t="shared" si="8"/>
        <v>0</v>
      </c>
      <c r="M279">
        <f t="shared" si="9"/>
        <v>0</v>
      </c>
    </row>
    <row r="280" spans="12:13" x14ac:dyDescent="0.35">
      <c r="L280">
        <f t="shared" si="8"/>
        <v>0</v>
      </c>
      <c r="M280">
        <f t="shared" si="9"/>
        <v>0</v>
      </c>
    </row>
    <row r="281" spans="12:13" x14ac:dyDescent="0.35">
      <c r="L281">
        <f t="shared" si="8"/>
        <v>0</v>
      </c>
      <c r="M281">
        <f t="shared" si="9"/>
        <v>0</v>
      </c>
    </row>
    <row r="282" spans="12:13" x14ac:dyDescent="0.35">
      <c r="L282">
        <f t="shared" si="8"/>
        <v>0</v>
      </c>
      <c r="M282">
        <f t="shared" si="9"/>
        <v>0</v>
      </c>
    </row>
    <row r="283" spans="12:13" x14ac:dyDescent="0.35">
      <c r="L283">
        <f t="shared" si="8"/>
        <v>0</v>
      </c>
      <c r="M283">
        <f t="shared" si="9"/>
        <v>0</v>
      </c>
    </row>
    <row r="284" spans="12:13" x14ac:dyDescent="0.35">
      <c r="L284">
        <f t="shared" si="8"/>
        <v>0</v>
      </c>
      <c r="M284">
        <f t="shared" si="9"/>
        <v>0</v>
      </c>
    </row>
    <row r="285" spans="12:13" x14ac:dyDescent="0.35">
      <c r="L285">
        <f t="shared" si="8"/>
        <v>0</v>
      </c>
      <c r="M285">
        <f t="shared" si="9"/>
        <v>0</v>
      </c>
    </row>
    <row r="286" spans="12:13" x14ac:dyDescent="0.35">
      <c r="L286">
        <f t="shared" si="8"/>
        <v>0</v>
      </c>
      <c r="M286">
        <f t="shared" si="9"/>
        <v>0</v>
      </c>
    </row>
  </sheetData>
  <conditionalFormatting sqref="H4">
    <cfRule type="cellIs" dxfId="1" priority="2" operator="equal">
      <formula>$A$4</formula>
    </cfRule>
  </conditionalFormatting>
  <conditionalFormatting sqref="L1:L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69CE-D980-4805-84A1-011E7DBDE0A7}">
  <dimension ref="A1:B9"/>
  <sheetViews>
    <sheetView workbookViewId="0">
      <selection activeCell="A11" sqref="A11"/>
    </sheetView>
  </sheetViews>
  <sheetFormatPr defaultRowHeight="14.5" x14ac:dyDescent="0.35"/>
  <sheetData>
    <row r="1" spans="1:2" x14ac:dyDescent="0.35">
      <c r="A1" t="s">
        <v>9</v>
      </c>
      <c r="B1" t="s">
        <v>10</v>
      </c>
    </row>
    <row r="2" spans="1:2" x14ac:dyDescent="0.35">
      <c r="A2" t="s">
        <v>20</v>
      </c>
      <c r="B2" t="s">
        <v>6854</v>
      </c>
    </row>
    <row r="3" spans="1:2" x14ac:dyDescent="0.35">
      <c r="A3" t="s">
        <v>19</v>
      </c>
      <c r="B3" t="s">
        <v>6854</v>
      </c>
    </row>
    <row r="4" spans="1:2" x14ac:dyDescent="0.35">
      <c r="A4" t="s">
        <v>17</v>
      </c>
      <c r="B4" t="s">
        <v>6854</v>
      </c>
    </row>
    <row r="5" spans="1:2" x14ac:dyDescent="0.35">
      <c r="A5" t="s">
        <v>15</v>
      </c>
      <c r="B5" t="s">
        <v>6855</v>
      </c>
    </row>
    <row r="6" spans="1:2" x14ac:dyDescent="0.35">
      <c r="A6" t="s">
        <v>22</v>
      </c>
      <c r="B6" t="s">
        <v>6855</v>
      </c>
    </row>
    <row r="7" spans="1:2" x14ac:dyDescent="0.35">
      <c r="A7" t="s">
        <v>23</v>
      </c>
      <c r="B7" t="s">
        <v>6854</v>
      </c>
    </row>
    <row r="8" spans="1:2" x14ac:dyDescent="0.35">
      <c r="A8" t="s">
        <v>18</v>
      </c>
      <c r="B8" t="s">
        <v>6855</v>
      </c>
    </row>
    <row r="9" spans="1:2" x14ac:dyDescent="0.35">
      <c r="A9" t="s">
        <v>21</v>
      </c>
      <c r="B9" t="s">
        <v>6855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5906-7862-4806-8CE1-EFF2998768FE}">
  <dimension ref="A1:B6"/>
  <sheetViews>
    <sheetView workbookViewId="0">
      <selection activeCell="D6" sqref="D6"/>
    </sheetView>
  </sheetViews>
  <sheetFormatPr defaultRowHeight="14.5" x14ac:dyDescent="0.35"/>
  <sheetData>
    <row r="1" spans="1:2" x14ac:dyDescent="0.35">
      <c r="A1" t="s">
        <v>57</v>
      </c>
      <c r="B1">
        <v>0</v>
      </c>
    </row>
    <row r="2" spans="1:2" x14ac:dyDescent="0.35">
      <c r="A2" t="s">
        <v>53</v>
      </c>
      <c r="B2">
        <v>0</v>
      </c>
    </row>
    <row r="3" spans="1:2" x14ac:dyDescent="0.35">
      <c r="A3" t="s">
        <v>47</v>
      </c>
      <c r="B3">
        <v>5</v>
      </c>
    </row>
    <row r="4" spans="1:2" x14ac:dyDescent="0.35">
      <c r="A4" t="s">
        <v>44</v>
      </c>
      <c r="B4">
        <v>10</v>
      </c>
    </row>
    <row r="5" spans="1:2" x14ac:dyDescent="0.35">
      <c r="A5" t="s">
        <v>51</v>
      </c>
      <c r="B5">
        <v>15</v>
      </c>
    </row>
    <row r="6" spans="1:2" x14ac:dyDescent="0.35">
      <c r="A6" t="s">
        <v>6856</v>
      </c>
      <c r="B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868A-7D68-4D25-BB3E-1D3944312C8C}">
  <sheetPr>
    <tabColor rgb="FFFFFF00"/>
    <pageSetUpPr fitToPage="1"/>
  </sheetPr>
  <dimension ref="A1:AZ404"/>
  <sheetViews>
    <sheetView zoomScaleNormal="100" workbookViewId="0">
      <selection activeCell="D9" sqref="D9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4.7265625" customWidth="1"/>
    <col min="13" max="14" width="14.1796875" hidden="1" customWidth="1"/>
    <col min="15" max="15" width="17.453125" hidden="1" customWidth="1"/>
    <col min="16" max="16" width="7.26953125" customWidth="1"/>
    <col min="17" max="17" width="8.453125" style="10" bestFit="1" customWidth="1"/>
    <col min="18" max="18" width="6.81640625" customWidth="1"/>
    <col min="19" max="19" width="8.453125" style="10" bestFit="1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CLASS!A29</f>
        <v>128948</v>
      </c>
      <c r="B2" t="str">
        <f>CLASS!B29</f>
        <v>EE128948</v>
      </c>
      <c r="C2" t="str">
        <f>_xlfn.IFNA((VLOOKUP(A2,CLASS!A:AY,3,FALSE)),"")</f>
        <v>Lee</v>
      </c>
      <c r="D2" t="str">
        <f>_xlfn.IFNA((VLOOKUP(A2,CLASS!A:AY,4,FALSE)),"")</f>
        <v>Knight</v>
      </c>
      <c r="E2" s="26" t="str">
        <f>_xlfn.IFNA((VLOOKUP(B2,IssueLookup!A:B,2,FALSE)),"")</f>
        <v>AA</v>
      </c>
      <c r="F2" s="26" t="str">
        <f>_xlfn.IFNA((VLOOKUP(B2,IssueLookup!C:D,2,FALSE)),"")</f>
        <v>AA</v>
      </c>
      <c r="G2" s="26" t="str">
        <f>_xlfn.IFNA((VLOOKUP(B2,IssueLookup!E:F,2,FALSE)),"")</f>
        <v>AA</v>
      </c>
      <c r="H2" s="26" t="str">
        <f>_xlfn.IFNA((VLOOKUP(B2,IssueLookup!G:H,2,FALSE)),"")</f>
        <v>AA</v>
      </c>
      <c r="I2" t="str">
        <f>_xlfn.IFNA((VLOOKUP(A2,CLASS!A:AY,9,FALSE)),"")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 t="shared" ref="Q2:Q65" si="0">IFERROR((IF(IF(P2,P2+$L2,0)&lt;=100,IF(P2,P2+$L2,0),100)),"")</f>
        <v>0</v>
      </c>
      <c r="R2">
        <f>_xlfn.IFNA((VLOOKUP(A2,CLASS!A:AY,18,FALSE)),"")</f>
        <v>85</v>
      </c>
      <c r="S2" s="11">
        <f t="shared" ref="S2:S65" si="1">IFERROR((IF(IF(R2,R2+$L2,0)&lt;=100,IF(R2,R2+$L2,0),100)),"")</f>
        <v>85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91</v>
      </c>
      <c r="W2" s="11">
        <f t="shared" ref="W2:W33" si="2">IFERROR((IF(IF(V2,V2+$M2,0)&lt;=100,IF(V2,V2+$M2,0),100)),"")</f>
        <v>91</v>
      </c>
      <c r="X2">
        <f>_xlfn.IFNA((VLOOKUP(A2,CLASS!A:AY,24,FALSE)),"")</f>
        <v>0</v>
      </c>
      <c r="Y2" s="11">
        <f t="shared" ref="Y2:Y65" si="3">IFERROR((IF(IF(X2,X2+$M2,0)&lt;=100,IF(X2,X2+$M2,0),100)),"")</f>
        <v>0</v>
      </c>
      <c r="Z2">
        <f>_xlfn.IFNA((VLOOKUP(A2,CLASS!A:AY,26,FALSE)),"")</f>
        <v>0</v>
      </c>
      <c r="AA2" s="11">
        <f t="shared" ref="AA2:AA65" si="4">IFERROR((IF(IF(Z2,Z2+$M2,0)&lt;=100,IF(Z2,Z2+$M2,0),100)),"")</f>
        <v>0</v>
      </c>
      <c r="AB2">
        <f>_xlfn.IFNA((VLOOKUP(A2,CLASS!A:AY,28,FALSE)),"")</f>
        <v>0</v>
      </c>
      <c r="AC2" s="11">
        <f t="shared" ref="AC2:AC65" si="5">IFERROR((IF(IF(AB2,AB2+$M2,0)&lt;=100,IF(AB2,AB2+$M2,0),100)),"")</f>
        <v>0</v>
      </c>
      <c r="AD2"/>
      <c r="AE2" s="11">
        <f t="shared" ref="AE2:AE65" si="6">IFERROR((IF(IF(AD2,AD2+$O2,0)&lt;=100,IF(AD2,AD2+$O2,0),100)),"")</f>
        <v>0</v>
      </c>
      <c r="AF2"/>
      <c r="AG2" s="11">
        <f t="shared" ref="AG2:AG65" si="7">IFERROR((IF(IF(AF2,AF2+$O2,0)&lt;=100,IF(AF2,AF2+$O2,0),100)),"")</f>
        <v>0</v>
      </c>
      <c r="AH2">
        <f>_xlfn.IFNA((VLOOKUP(A2,CLASS!A:AY,34,FALSE)),"")</f>
        <v>0</v>
      </c>
      <c r="AI2" s="11">
        <f t="shared" ref="AI2:AI65" si="8">IFERROR((IF(IF(AH2,AH2+$N2,0)&lt;=100,IF(AH2,AH2+$N2,0),100)+(IF(AH2&gt;0,1,))),"")</f>
        <v>0</v>
      </c>
      <c r="AJ2"/>
      <c r="AK2" s="11">
        <f t="shared" ref="AK2:AK65" si="9">IF(IF(AJ2,AJ2+$O2,0)&lt;=100,IF(AJ2,AJ2+$O2,0),100)</f>
        <v>0</v>
      </c>
      <c r="AL2" s="16">
        <f t="shared" ref="AL2:AL65" si="10">IFERROR((Q2+S2+U2+W2+Y2+AA2+AC2+AE2+AG2+AI2+AK2),"")</f>
        <v>176</v>
      </c>
      <c r="AM2"/>
      <c r="AN2">
        <f t="shared" ref="AN2:AN65" si="11">Q2</f>
        <v>0</v>
      </c>
      <c r="AO2">
        <f t="shared" ref="AO2:AO65" si="12">S2</f>
        <v>85</v>
      </c>
      <c r="AP2">
        <f t="shared" ref="AP2:AP65" si="13">U2</f>
        <v>0</v>
      </c>
      <c r="AQ2">
        <f t="shared" ref="AQ2:AQ65" si="14">W2</f>
        <v>91</v>
      </c>
      <c r="AR2">
        <f t="shared" ref="AR2:AR65" si="15">Y2</f>
        <v>0</v>
      </c>
      <c r="AS2">
        <f t="shared" ref="AS2:AS65" si="16">AA2</f>
        <v>0</v>
      </c>
      <c r="AT2">
        <f t="shared" ref="AT2:AT65" si="17">AC2</f>
        <v>0</v>
      </c>
      <c r="AU2">
        <f t="shared" ref="AU2:AU65" si="18">AE2</f>
        <v>0</v>
      </c>
      <c r="AV2">
        <f t="shared" ref="AV2:AV65" si="19">AG2</f>
        <v>0</v>
      </c>
      <c r="AW2">
        <f t="shared" ref="AW2:AW65" si="20">AI2</f>
        <v>0</v>
      </c>
      <c r="AX2">
        <f t="shared" ref="AX2:AX65" si="21">AK2</f>
        <v>0</v>
      </c>
      <c r="AY2" s="14" cm="1">
        <f t="array" ref="AY2">SUMPRODUCT(LARGE(AN2:AX2, {1,2,3}))</f>
        <v>176</v>
      </c>
      <c r="AZ2" s="3"/>
    </row>
    <row r="3" spans="1:52" x14ac:dyDescent="0.35">
      <c r="A3">
        <f>CLASS!A30</f>
        <v>127262</v>
      </c>
      <c r="B3" t="str">
        <f>CLASS!B30</f>
        <v>EE127262</v>
      </c>
      <c r="C3" t="str">
        <f>_xlfn.IFNA((VLOOKUP(A3,CLASS!A:AY,3,FALSE)),"")</f>
        <v>Jaymie</v>
      </c>
      <c r="D3" t="str">
        <f>_xlfn.IFNA((VLOOKUP(A3,CLASS!A:AY,4,FALSE)),"")</f>
        <v>Sole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 t="shared" si="0"/>
        <v>0</v>
      </c>
      <c r="R3">
        <f>_xlfn.IFNA((VLOOKUP(A3,CLASS!A:AY,18,FALSE)),"")</f>
        <v>86</v>
      </c>
      <c r="S3" s="11">
        <f t="shared" si="1"/>
        <v>86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87</v>
      </c>
      <c r="W3" s="11">
        <f t="shared" si="2"/>
        <v>87</v>
      </c>
      <c r="X3">
        <f>_xlfn.IFNA((VLOOKUP(A3,CLASS!A:AY,24,FALSE)),"")</f>
        <v>0</v>
      </c>
      <c r="Y3" s="11">
        <f t="shared" si="3"/>
        <v>0</v>
      </c>
      <c r="Z3">
        <f>_xlfn.IFNA((VLOOKUP(A3,CLASS!A:AY,26,FALSE)),"")</f>
        <v>0</v>
      </c>
      <c r="AA3" s="11">
        <f t="shared" si="4"/>
        <v>0</v>
      </c>
      <c r="AB3">
        <f>_xlfn.IFNA((VLOOKUP(A3,CLASS!A:AY,28,FALSE)),"")</f>
        <v>0</v>
      </c>
      <c r="AC3" s="11">
        <f t="shared" si="5"/>
        <v>0</v>
      </c>
      <c r="AD3"/>
      <c r="AE3" s="11">
        <f t="shared" si="6"/>
        <v>0</v>
      </c>
      <c r="AF3"/>
      <c r="AG3" s="11">
        <f t="shared" si="7"/>
        <v>0</v>
      </c>
      <c r="AH3">
        <f>_xlfn.IFNA((VLOOKUP(A3,CLASS!A:AY,34,FALSE)),"")</f>
        <v>0</v>
      </c>
      <c r="AI3" s="11">
        <f t="shared" si="8"/>
        <v>0</v>
      </c>
      <c r="AJ3"/>
      <c r="AK3" s="11">
        <f t="shared" si="9"/>
        <v>0</v>
      </c>
      <c r="AL3" s="16">
        <f t="shared" si="10"/>
        <v>173</v>
      </c>
      <c r="AN3">
        <f t="shared" si="11"/>
        <v>0</v>
      </c>
      <c r="AO3">
        <f t="shared" si="12"/>
        <v>86</v>
      </c>
      <c r="AP3">
        <f t="shared" si="13"/>
        <v>0</v>
      </c>
      <c r="AQ3">
        <f t="shared" si="14"/>
        <v>87</v>
      </c>
      <c r="AR3">
        <f t="shared" si="15"/>
        <v>0</v>
      </c>
      <c r="AS3">
        <f t="shared" si="16"/>
        <v>0</v>
      </c>
      <c r="AT3">
        <f t="shared" si="17"/>
        <v>0</v>
      </c>
      <c r="AU3">
        <f t="shared" si="18"/>
        <v>0</v>
      </c>
      <c r="AV3">
        <f t="shared" si="19"/>
        <v>0</v>
      </c>
      <c r="AW3">
        <f t="shared" si="20"/>
        <v>0</v>
      </c>
      <c r="AX3">
        <f t="shared" si="21"/>
        <v>0</v>
      </c>
      <c r="AY3" s="14" cm="1">
        <f t="array" ref="AY3">SUMPRODUCT(LARGE(AN3:AX3, {1,2,3}))</f>
        <v>173</v>
      </c>
      <c r="AZ3"/>
    </row>
    <row r="4" spans="1:52" x14ac:dyDescent="0.35">
      <c r="A4">
        <f>CLASS!A55</f>
        <v>131219</v>
      </c>
      <c r="B4" t="str">
        <f>CLASS!B55</f>
        <v>EE131219</v>
      </c>
      <c r="C4" t="str">
        <f>_xlfn.IFNA((VLOOKUP(A4,CLASS!A:AY,3,FALSE)),"")</f>
        <v>Mark</v>
      </c>
      <c r="D4" t="str">
        <f>_xlfn.IFNA((VLOOKUP(A4,CLASS!A:AY,4,FALSE)),"")</f>
        <v>Hobbs</v>
      </c>
      <c r="E4" s="26" t="str">
        <f>_xlfn.IFNA((VLOOKUP(B4,IssueLookup!A:B,2,FALSE)),"")</f>
        <v>A</v>
      </c>
      <c r="F4" s="26" t="str">
        <f>_xlfn.IFNA((VLOOKUP(B4,IssueLookup!C:D,2,FALSE)),"")</f>
        <v>A</v>
      </c>
      <c r="G4" s="26" t="str">
        <f>_xlfn.IFNA((VLOOKUP(B4,IssueLookup!E:F,2,FALSE)),"")</f>
        <v>A</v>
      </c>
      <c r="H4" s="26" t="str">
        <f>_xlfn.IFNA((VLOOKUP(B4,IssueLookup!G:H,2,FALSE)),"")</f>
        <v>A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5</v>
      </c>
      <c r="M4">
        <f>_xlfn.IFNA(VLOOKUP(F4,HandicapLookup!A:B,2,FALSE),"")</f>
        <v>5</v>
      </c>
      <c r="N4">
        <f>_xlfn.IFNA(VLOOKUP(G4,HandicapLookup!A:B,2,FALSE),"")</f>
        <v>5</v>
      </c>
      <c r="O4">
        <f>_xlfn.IFNA(VLOOKUP(H4,HandicapLookup!A:B,2,FALSE),"")</f>
        <v>5</v>
      </c>
      <c r="P4">
        <f>_xlfn.IFNA((VLOOKUP(A4,CLASS!A:AY,16,FALSE)),"")</f>
        <v>0</v>
      </c>
      <c r="Q4" s="11">
        <f t="shared" si="0"/>
        <v>0</v>
      </c>
      <c r="R4">
        <f>_xlfn.IFNA((VLOOKUP(A4,CLASS!A:AY,18,FALSE)),"")</f>
        <v>81</v>
      </c>
      <c r="S4" s="11">
        <f t="shared" si="1"/>
        <v>86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81</v>
      </c>
      <c r="W4" s="11">
        <f t="shared" si="2"/>
        <v>86</v>
      </c>
      <c r="X4">
        <f>_xlfn.IFNA((VLOOKUP(A4,CLASS!A:AY,24,FALSE)),"")</f>
        <v>0</v>
      </c>
      <c r="Y4" s="11">
        <f t="shared" si="3"/>
        <v>0</v>
      </c>
      <c r="Z4">
        <f>_xlfn.IFNA((VLOOKUP(A4,CLASS!A:AY,26,FALSE)),"")</f>
        <v>0</v>
      </c>
      <c r="AA4" s="11">
        <f t="shared" si="4"/>
        <v>0</v>
      </c>
      <c r="AB4">
        <f>_xlfn.IFNA((VLOOKUP(A4,CLASS!A:AY,28,FALSE)),"")</f>
        <v>0</v>
      </c>
      <c r="AC4" s="11">
        <f t="shared" si="5"/>
        <v>0</v>
      </c>
      <c r="AD4"/>
      <c r="AE4" s="11">
        <f t="shared" si="6"/>
        <v>0</v>
      </c>
      <c r="AF4"/>
      <c r="AG4" s="11">
        <f t="shared" si="7"/>
        <v>0</v>
      </c>
      <c r="AH4">
        <f>_xlfn.IFNA((VLOOKUP(A4,CLASS!A:AY,34,FALSE)),"")</f>
        <v>0</v>
      </c>
      <c r="AI4" s="11">
        <f t="shared" si="8"/>
        <v>0</v>
      </c>
      <c r="AJ4"/>
      <c r="AK4" s="11">
        <f t="shared" si="9"/>
        <v>0</v>
      </c>
      <c r="AL4" s="16">
        <f t="shared" si="10"/>
        <v>172</v>
      </c>
      <c r="AM4"/>
      <c r="AN4">
        <f t="shared" si="11"/>
        <v>0</v>
      </c>
      <c r="AO4">
        <f t="shared" si="12"/>
        <v>86</v>
      </c>
      <c r="AP4">
        <f t="shared" si="13"/>
        <v>0</v>
      </c>
      <c r="AQ4">
        <f t="shared" si="14"/>
        <v>86</v>
      </c>
      <c r="AR4">
        <f t="shared" si="15"/>
        <v>0</v>
      </c>
      <c r="AS4">
        <f t="shared" si="16"/>
        <v>0</v>
      </c>
      <c r="AT4">
        <f t="shared" si="17"/>
        <v>0</v>
      </c>
      <c r="AU4">
        <f t="shared" si="18"/>
        <v>0</v>
      </c>
      <c r="AV4">
        <f t="shared" si="19"/>
        <v>0</v>
      </c>
      <c r="AW4">
        <f t="shared" si="20"/>
        <v>0</v>
      </c>
      <c r="AX4">
        <f t="shared" si="21"/>
        <v>0</v>
      </c>
      <c r="AY4" s="14" cm="1">
        <f t="array" ref="AY4">SUMPRODUCT(LARGE(AN4:AX4, {1,2,3}))</f>
        <v>172</v>
      </c>
      <c r="AZ4"/>
    </row>
    <row r="5" spans="1:52" x14ac:dyDescent="0.35">
      <c r="A5">
        <f>CLASS!A168</f>
        <v>124600</v>
      </c>
      <c r="B5" t="str">
        <f>CLASS!B168</f>
        <v>EE124600</v>
      </c>
      <c r="C5" t="str">
        <f>_xlfn.IFNA((VLOOKUP(A5,CLASS!A:AY,3,FALSE)),"")</f>
        <v>Richard</v>
      </c>
      <c r="D5" t="str">
        <f>_xlfn.IFNA((VLOOKUP(A5,CLASS!A:AY,4,FALSE)),"")</f>
        <v>Brown</v>
      </c>
      <c r="E5" s="26" t="str">
        <f>_xlfn.IFNA((VLOOKUP(B5,IssueLookup!A:B,2,FALSE)),"")</f>
        <v>C</v>
      </c>
      <c r="F5" s="26" t="str">
        <f>_xlfn.IFNA((VLOOKUP(B5,IssueLookup!C:D,2,FALSE)),"")</f>
        <v>C</v>
      </c>
      <c r="G5" s="26" t="str">
        <f>_xlfn.IFNA((VLOOKUP(B5,IssueLookup!E:F,2,FALSE)),"")</f>
        <v>C</v>
      </c>
      <c r="H5" s="26" t="str">
        <f>_xlfn.IFNA((VLOOKUP(B5,IssueLookup!G:H,2,FALSE)),"")</f>
        <v>C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15</v>
      </c>
      <c r="M5">
        <f>_xlfn.IFNA(VLOOKUP(F5,HandicapLookup!A:B,2,FALSE),"")</f>
        <v>15</v>
      </c>
      <c r="N5">
        <f>_xlfn.IFNA(VLOOKUP(G5,HandicapLookup!A:B,2,FALSE),"")</f>
        <v>15</v>
      </c>
      <c r="O5">
        <f>_xlfn.IFNA(VLOOKUP(H5,HandicapLookup!A:B,2,FALSE),"")</f>
        <v>15</v>
      </c>
      <c r="P5">
        <f>_xlfn.IFNA((VLOOKUP(A5,CLASS!A:AY,16,FALSE)),"")</f>
        <v>0</v>
      </c>
      <c r="Q5" s="11">
        <f t="shared" si="0"/>
        <v>0</v>
      </c>
      <c r="R5">
        <f>_xlfn.IFNA((VLOOKUP(A5,CLASS!A:AY,18,FALSE)),"")</f>
        <v>71</v>
      </c>
      <c r="S5" s="11">
        <f t="shared" si="1"/>
        <v>86</v>
      </c>
      <c r="T5">
        <f>_xlfn.IFNA((VLOOKUP(A5,CLASS!A:AY,20,FALSE)),"")</f>
        <v>0</v>
      </c>
      <c r="U5" s="11">
        <f>IF(IF(T5,T5+$L5,0)&lt;=100,IF(T5,T5+$L5,0),100)</f>
        <v>0</v>
      </c>
      <c r="V5">
        <f>_xlfn.IFNA((VLOOKUP(A5,CLASS!A:AY,22,FALSE)),"")</f>
        <v>69</v>
      </c>
      <c r="W5" s="11">
        <f t="shared" si="2"/>
        <v>84</v>
      </c>
      <c r="X5">
        <f>_xlfn.IFNA((VLOOKUP(A5,CLASS!A:AY,24,FALSE)),"")</f>
        <v>0</v>
      </c>
      <c r="Y5" s="11">
        <f t="shared" si="3"/>
        <v>0</v>
      </c>
      <c r="Z5">
        <f>_xlfn.IFNA((VLOOKUP(A5,CLASS!A:AY,26,FALSE)),"")</f>
        <v>0</v>
      </c>
      <c r="AA5" s="11">
        <f t="shared" si="4"/>
        <v>0</v>
      </c>
      <c r="AB5">
        <f>_xlfn.IFNA((VLOOKUP(A5,CLASS!A:AY,28,FALSE)),"")</f>
        <v>0</v>
      </c>
      <c r="AC5" s="11">
        <f t="shared" si="5"/>
        <v>0</v>
      </c>
      <c r="AD5"/>
      <c r="AE5" s="11">
        <f t="shared" si="6"/>
        <v>0</v>
      </c>
      <c r="AF5"/>
      <c r="AG5" s="11">
        <f t="shared" si="7"/>
        <v>0</v>
      </c>
      <c r="AH5">
        <f>_xlfn.IFNA((VLOOKUP(A5,CLASS!A:AY,34,FALSE)),"")</f>
        <v>0</v>
      </c>
      <c r="AI5" s="11">
        <f t="shared" si="8"/>
        <v>0</v>
      </c>
      <c r="AJ5"/>
      <c r="AK5" s="11">
        <f t="shared" si="9"/>
        <v>0</v>
      </c>
      <c r="AL5" s="16">
        <f t="shared" si="10"/>
        <v>170</v>
      </c>
      <c r="AN5">
        <f t="shared" si="11"/>
        <v>0</v>
      </c>
      <c r="AO5">
        <f t="shared" si="12"/>
        <v>86</v>
      </c>
      <c r="AP5">
        <f t="shared" si="13"/>
        <v>0</v>
      </c>
      <c r="AQ5">
        <f t="shared" si="14"/>
        <v>84</v>
      </c>
      <c r="AR5">
        <f t="shared" si="15"/>
        <v>0</v>
      </c>
      <c r="AS5">
        <f t="shared" si="16"/>
        <v>0</v>
      </c>
      <c r="AT5">
        <f t="shared" si="17"/>
        <v>0</v>
      </c>
      <c r="AU5">
        <f t="shared" si="18"/>
        <v>0</v>
      </c>
      <c r="AV5">
        <f t="shared" si="19"/>
        <v>0</v>
      </c>
      <c r="AW5">
        <f t="shared" si="20"/>
        <v>0</v>
      </c>
      <c r="AX5">
        <f t="shared" si="21"/>
        <v>0</v>
      </c>
      <c r="AY5" s="14" cm="1">
        <f t="array" ref="AY5">SUMPRODUCT(LARGE(AN5:AX5, {1,2,3}))</f>
        <v>170</v>
      </c>
      <c r="AZ5"/>
    </row>
    <row r="6" spans="1:52" x14ac:dyDescent="0.35">
      <c r="A6">
        <f>CLASS!A58</f>
        <v>50101</v>
      </c>
      <c r="B6" t="str">
        <f>CLASS!B58</f>
        <v>EE50101</v>
      </c>
      <c r="C6" t="str">
        <f>_xlfn.IFNA((VLOOKUP(A6,CLASS!A:AY,3,FALSE)),"")</f>
        <v>Adrian</v>
      </c>
      <c r="D6" t="str">
        <f>_xlfn.IFNA((VLOOKUP(A6,CLASS!A:AY,4,FALSE)),"")</f>
        <v>Samways</v>
      </c>
      <c r="E6" s="26" t="str">
        <f>_xlfn.IFNA((VLOOKUP(B6,IssueLookup!A:B,2,FALSE)),"")</f>
        <v>A</v>
      </c>
      <c r="F6" s="26" t="str">
        <f>_xlfn.IFNA((VLOOKUP(B6,IssueLookup!C:D,2,FALSE)),"")</f>
        <v>A</v>
      </c>
      <c r="G6" s="26" t="str">
        <f>_xlfn.IFNA((VLOOKUP(B6,IssueLookup!E:F,2,FALSE)),"")</f>
        <v>A</v>
      </c>
      <c r="H6" s="26" t="str">
        <f>_xlfn.IFNA((VLOOKUP(B6,IssueLookup!G:H,2,FALSE)),"")</f>
        <v>A</v>
      </c>
      <c r="I6" t="str">
        <f>_xlfn.IFNA((VLOOKUP(A6,CLASS!A:AY,9,FALSE)),"")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_xlfn.IFNA(VLOOKUP(E6,HandicapLookup!A:B,2,FALSE),"")</f>
        <v>5</v>
      </c>
      <c r="M6">
        <f>_xlfn.IFNA(VLOOKUP(F6,HandicapLookup!A:B,2,FALSE),"")</f>
        <v>5</v>
      </c>
      <c r="N6">
        <f>_xlfn.IFNA(VLOOKUP(G6,HandicapLookup!A:B,2,FALSE),"")</f>
        <v>5</v>
      </c>
      <c r="O6">
        <f>_xlfn.IFNA(VLOOKUP(H6,HandicapLookup!A:B,2,FALSE),"")</f>
        <v>5</v>
      </c>
      <c r="P6">
        <f>_xlfn.IFNA((VLOOKUP(A6,CLASS!A:AY,16,FALSE)),"")</f>
        <v>0</v>
      </c>
      <c r="Q6" s="11">
        <f t="shared" si="0"/>
        <v>0</v>
      </c>
      <c r="R6">
        <f>_xlfn.IFNA((VLOOKUP(A6,CLASS!A:AY,18,FALSE)),"")</f>
        <v>75</v>
      </c>
      <c r="S6" s="11">
        <f t="shared" si="1"/>
        <v>80</v>
      </c>
      <c r="T6">
        <f>_xlfn.IFNA((VLOOKUP(A6,CLASS!A:AY,20,FALSE)),"")</f>
        <v>0</v>
      </c>
      <c r="U6" s="11">
        <f>IFERROR((IF(IF(T6,T6+$M6,0)&lt;=100,IF(T6,T6+$M6,0),100)),"")</f>
        <v>0</v>
      </c>
      <c r="V6">
        <f>_xlfn.IFNA((VLOOKUP(A6,CLASS!A:AY,22,FALSE)),"")</f>
        <v>82</v>
      </c>
      <c r="W6" s="11">
        <f t="shared" si="2"/>
        <v>87</v>
      </c>
      <c r="X6">
        <f>_xlfn.IFNA((VLOOKUP(A6,CLASS!A:AY,24,FALSE)),"")</f>
        <v>0</v>
      </c>
      <c r="Y6" s="11">
        <f t="shared" si="3"/>
        <v>0</v>
      </c>
      <c r="Z6">
        <f>_xlfn.IFNA((VLOOKUP(A6,CLASS!A:AY,26,FALSE)),"")</f>
        <v>0</v>
      </c>
      <c r="AA6" s="11">
        <f t="shared" si="4"/>
        <v>0</v>
      </c>
      <c r="AB6">
        <f>_xlfn.IFNA((VLOOKUP(A6,CLASS!A:AY,28,FALSE)),"")</f>
        <v>0</v>
      </c>
      <c r="AC6" s="11">
        <f t="shared" si="5"/>
        <v>0</v>
      </c>
      <c r="AD6"/>
      <c r="AE6" s="11">
        <f t="shared" si="6"/>
        <v>0</v>
      </c>
      <c r="AF6"/>
      <c r="AG6" s="11">
        <f t="shared" si="7"/>
        <v>0</v>
      </c>
      <c r="AH6">
        <f>_xlfn.IFNA((VLOOKUP(A6,CLASS!A:AY,34,FALSE)),"")</f>
        <v>0</v>
      </c>
      <c r="AI6" s="11">
        <f t="shared" si="8"/>
        <v>0</v>
      </c>
      <c r="AJ6"/>
      <c r="AK6" s="11">
        <f t="shared" si="9"/>
        <v>0</v>
      </c>
      <c r="AL6" s="16">
        <f t="shared" si="10"/>
        <v>167</v>
      </c>
      <c r="AN6">
        <f t="shared" si="11"/>
        <v>0</v>
      </c>
      <c r="AO6">
        <f t="shared" si="12"/>
        <v>80</v>
      </c>
      <c r="AP6">
        <f t="shared" si="13"/>
        <v>0</v>
      </c>
      <c r="AQ6">
        <f t="shared" si="14"/>
        <v>87</v>
      </c>
      <c r="AR6">
        <f t="shared" si="15"/>
        <v>0</v>
      </c>
      <c r="AS6">
        <f t="shared" si="16"/>
        <v>0</v>
      </c>
      <c r="AT6">
        <f t="shared" si="17"/>
        <v>0</v>
      </c>
      <c r="AU6">
        <f t="shared" si="18"/>
        <v>0</v>
      </c>
      <c r="AV6">
        <f t="shared" si="19"/>
        <v>0</v>
      </c>
      <c r="AW6">
        <f t="shared" si="20"/>
        <v>0</v>
      </c>
      <c r="AX6">
        <f t="shared" si="21"/>
        <v>0</v>
      </c>
      <c r="AY6" s="14" cm="1">
        <f t="array" ref="AY6">SUMPRODUCT(LARGE(AN6:AX6, {1,2,3}))</f>
        <v>167</v>
      </c>
      <c r="AZ6"/>
    </row>
    <row r="7" spans="1:52" x14ac:dyDescent="0.35">
      <c r="A7">
        <f>CLASS!A60</f>
        <v>133056</v>
      </c>
      <c r="B7" t="str">
        <f>CLASS!B60</f>
        <v>EE133056</v>
      </c>
      <c r="C7" t="str">
        <f>_xlfn.IFNA((VLOOKUP(A7,CLASS!A:AY,3,FALSE)),"")</f>
        <v>David</v>
      </c>
      <c r="D7" t="str">
        <f>_xlfn.IFNA((VLOOKUP(A7,CLASS!A:AY,4,FALSE)),"")</f>
        <v>Lucas</v>
      </c>
      <c r="E7" s="26" t="str">
        <f>_xlfn.IFNA((VLOOKUP(B7,IssueLookup!A:B,2,FALSE)),"")</f>
        <v>A</v>
      </c>
      <c r="F7" s="26" t="str">
        <f>_xlfn.IFNA((VLOOKUP(B7,IssueLookup!C:D,2,FALSE)),"")</f>
        <v>A</v>
      </c>
      <c r="G7" s="26" t="str">
        <f>_xlfn.IFNA((VLOOKUP(B7,IssueLookup!E:F,2,FALSE)),"")</f>
        <v>A</v>
      </c>
      <c r="H7" s="26" t="str">
        <f>_xlfn.IFNA((VLOOKUP(B7,IssueLookup!G:H,2,FALSE)),"")</f>
        <v>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5</v>
      </c>
      <c r="M7">
        <f>_xlfn.IFNA(VLOOKUP(F7,HandicapLookup!A:B,2,FALSE),"")</f>
        <v>5</v>
      </c>
      <c r="N7">
        <f>_xlfn.IFNA(VLOOKUP(G7,HandicapLookup!A:B,2,FALSE),"")</f>
        <v>5</v>
      </c>
      <c r="O7">
        <f>_xlfn.IFNA(VLOOKUP(H7,HandicapLookup!A:B,2,FALSE),"")</f>
        <v>5</v>
      </c>
      <c r="P7">
        <f>_xlfn.IFNA((VLOOKUP(A7,CLASS!A:AY,16,FALSE)),"")</f>
        <v>0</v>
      </c>
      <c r="Q7" s="11">
        <f t="shared" si="0"/>
        <v>0</v>
      </c>
      <c r="R7">
        <f>_xlfn.IFNA((VLOOKUP(A7,CLASS!A:AY,18,FALSE)),"")</f>
        <v>73</v>
      </c>
      <c r="S7" s="11">
        <f t="shared" si="1"/>
        <v>78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79</v>
      </c>
      <c r="W7" s="11">
        <f t="shared" si="2"/>
        <v>84</v>
      </c>
      <c r="X7">
        <f>_xlfn.IFNA((VLOOKUP(A7,CLASS!A:AY,24,FALSE)),"")</f>
        <v>0</v>
      </c>
      <c r="Y7" s="11">
        <f t="shared" si="3"/>
        <v>0</v>
      </c>
      <c r="Z7">
        <f>_xlfn.IFNA((VLOOKUP(A7,CLASS!A:AY,26,FALSE)),"")</f>
        <v>0</v>
      </c>
      <c r="AA7" s="11">
        <f t="shared" si="4"/>
        <v>0</v>
      </c>
      <c r="AB7">
        <f>_xlfn.IFNA((VLOOKUP(A7,CLASS!A:AY,28,FALSE)),"")</f>
        <v>0</v>
      </c>
      <c r="AC7" s="11">
        <f t="shared" si="5"/>
        <v>0</v>
      </c>
      <c r="AD7"/>
      <c r="AE7" s="11">
        <f t="shared" si="6"/>
        <v>0</v>
      </c>
      <c r="AF7"/>
      <c r="AG7" s="11">
        <f t="shared" si="7"/>
        <v>0</v>
      </c>
      <c r="AH7">
        <f>_xlfn.IFNA((VLOOKUP(A7,CLASS!A:AY,34,FALSE)),"")</f>
        <v>0</v>
      </c>
      <c r="AI7" s="11">
        <f t="shared" si="8"/>
        <v>0</v>
      </c>
      <c r="AJ7"/>
      <c r="AK7" s="11">
        <f t="shared" si="9"/>
        <v>0</v>
      </c>
      <c r="AL7" s="16">
        <f t="shared" si="10"/>
        <v>162</v>
      </c>
      <c r="AM7"/>
      <c r="AN7">
        <f t="shared" si="11"/>
        <v>0</v>
      </c>
      <c r="AO7">
        <f t="shared" si="12"/>
        <v>78</v>
      </c>
      <c r="AP7">
        <f t="shared" si="13"/>
        <v>0</v>
      </c>
      <c r="AQ7">
        <f t="shared" si="14"/>
        <v>84</v>
      </c>
      <c r="AR7">
        <f t="shared" si="15"/>
        <v>0</v>
      </c>
      <c r="AS7">
        <f t="shared" si="16"/>
        <v>0</v>
      </c>
      <c r="AT7">
        <f t="shared" si="17"/>
        <v>0</v>
      </c>
      <c r="AU7">
        <f t="shared" si="18"/>
        <v>0</v>
      </c>
      <c r="AV7">
        <f t="shared" si="19"/>
        <v>0</v>
      </c>
      <c r="AW7">
        <f t="shared" si="20"/>
        <v>0</v>
      </c>
      <c r="AX7">
        <f t="shared" si="21"/>
        <v>0</v>
      </c>
      <c r="AY7" s="14" cm="1">
        <f t="array" ref="AY7">SUMPRODUCT(LARGE(AN7:AX7, {1,2,3}))</f>
        <v>162</v>
      </c>
      <c r="AZ7"/>
    </row>
    <row r="8" spans="1:52" x14ac:dyDescent="0.35">
      <c r="A8">
        <f>CLASS!A171</f>
        <v>140643</v>
      </c>
      <c r="B8" t="str">
        <f>CLASS!B171</f>
        <v>EE140643</v>
      </c>
      <c r="C8" t="str">
        <f>_xlfn.IFNA((VLOOKUP(A8,CLASS!A:AY,3,FALSE)),"")</f>
        <v>Ray</v>
      </c>
      <c r="D8" t="str">
        <f>_xlfn.IFNA((VLOOKUP(A8,CLASS!A:AY,4,FALSE)),"")</f>
        <v>Sheppard</v>
      </c>
      <c r="E8" s="26" t="str">
        <f>_xlfn.IFNA((VLOOKUP(B8,IssueLookup!A:B,2,FALSE)),"")</f>
        <v>C</v>
      </c>
      <c r="F8" s="26" t="str">
        <f>_xlfn.IFNA((VLOOKUP(B8,IssueLookup!C:D,2,FALSE)),"")</f>
        <v>C</v>
      </c>
      <c r="G8" s="26" t="str">
        <f>_xlfn.IFNA((VLOOKUP(B8,IssueLookup!E:F,2,FALSE)),"")</f>
        <v>C</v>
      </c>
      <c r="H8" s="26" t="str">
        <f>_xlfn.IFNA((VLOOKUP(B8,IssueLookup!G:H,2,FALSE)),"")</f>
        <v>C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15</v>
      </c>
      <c r="M8">
        <f>_xlfn.IFNA(VLOOKUP(F8,HandicapLookup!A:B,2,FALSE),"")</f>
        <v>15</v>
      </c>
      <c r="N8">
        <f>_xlfn.IFNA(VLOOKUP(G8,HandicapLookup!A:B,2,FALSE),"")</f>
        <v>15</v>
      </c>
      <c r="O8">
        <f>_xlfn.IFNA(VLOOKUP(H8,HandicapLookup!A:B,2,FALSE),"")</f>
        <v>15</v>
      </c>
      <c r="P8">
        <f>_xlfn.IFNA((VLOOKUP(A8,CLASS!A:AY,16,FALSE)),"")</f>
        <v>0</v>
      </c>
      <c r="Q8" s="11">
        <f t="shared" si="0"/>
        <v>0</v>
      </c>
      <c r="R8">
        <f>_xlfn.IFNA((VLOOKUP(A8,CLASS!A:AY,18,FALSE)),"")</f>
        <v>69</v>
      </c>
      <c r="S8" s="11">
        <f t="shared" si="1"/>
        <v>84</v>
      </c>
      <c r="T8">
        <f>_xlfn.IFNA((VLOOKUP(A8,CLASS!A:AY,20,FALSE)),"")</f>
        <v>0</v>
      </c>
      <c r="U8" s="11">
        <f>IF(IF(T8,T8+$L8,0)&lt;=100,IF(T8,T8+$L8,0),100)</f>
        <v>0</v>
      </c>
      <c r="V8">
        <f>_xlfn.IFNA((VLOOKUP(A8,CLASS!A:AY,22,FALSE)),"")</f>
        <v>63</v>
      </c>
      <c r="W8" s="11">
        <f t="shared" si="2"/>
        <v>78</v>
      </c>
      <c r="X8">
        <f>_xlfn.IFNA((VLOOKUP(A8,CLASS!A:AY,24,FALSE)),"")</f>
        <v>0</v>
      </c>
      <c r="Y8" s="11">
        <f t="shared" si="3"/>
        <v>0</v>
      </c>
      <c r="Z8">
        <f>_xlfn.IFNA((VLOOKUP(A8,CLASS!A:AY,26,FALSE)),"")</f>
        <v>0</v>
      </c>
      <c r="AA8" s="11">
        <f t="shared" si="4"/>
        <v>0</v>
      </c>
      <c r="AB8">
        <f>_xlfn.IFNA((VLOOKUP(A8,CLASS!A:AY,28,FALSE)),"")</f>
        <v>0</v>
      </c>
      <c r="AC8" s="11">
        <f t="shared" si="5"/>
        <v>0</v>
      </c>
      <c r="AD8"/>
      <c r="AE8" s="11">
        <f t="shared" si="6"/>
        <v>0</v>
      </c>
      <c r="AF8"/>
      <c r="AG8" s="11">
        <f t="shared" si="7"/>
        <v>0</v>
      </c>
      <c r="AH8">
        <f>_xlfn.IFNA((VLOOKUP(A8,CLASS!A:AY,34,FALSE)),"")</f>
        <v>0</v>
      </c>
      <c r="AI8" s="11">
        <f t="shared" si="8"/>
        <v>0</v>
      </c>
      <c r="AJ8"/>
      <c r="AK8" s="11">
        <f t="shared" si="9"/>
        <v>0</v>
      </c>
      <c r="AL8" s="16">
        <f t="shared" si="10"/>
        <v>162</v>
      </c>
      <c r="AN8">
        <f t="shared" si="11"/>
        <v>0</v>
      </c>
      <c r="AO8">
        <f t="shared" si="12"/>
        <v>84</v>
      </c>
      <c r="AP8">
        <f t="shared" si="13"/>
        <v>0</v>
      </c>
      <c r="AQ8">
        <f t="shared" si="14"/>
        <v>78</v>
      </c>
      <c r="AR8">
        <f t="shared" si="15"/>
        <v>0</v>
      </c>
      <c r="AS8">
        <f t="shared" si="16"/>
        <v>0</v>
      </c>
      <c r="AT8">
        <f t="shared" si="17"/>
        <v>0</v>
      </c>
      <c r="AU8">
        <f t="shared" si="18"/>
        <v>0</v>
      </c>
      <c r="AV8">
        <f t="shared" si="19"/>
        <v>0</v>
      </c>
      <c r="AW8">
        <f t="shared" si="20"/>
        <v>0</v>
      </c>
      <c r="AX8">
        <f t="shared" si="21"/>
        <v>0</v>
      </c>
      <c r="AY8" s="14" cm="1">
        <f t="array" ref="AY8">SUMPRODUCT(LARGE(AN8:AX8, {1,2,3}))</f>
        <v>162</v>
      </c>
      <c r="AZ8"/>
    </row>
    <row r="9" spans="1:52" x14ac:dyDescent="0.35">
      <c r="A9">
        <f>CLASS!A129</f>
        <v>3042</v>
      </c>
      <c r="B9" t="str">
        <f>CLASS!B129</f>
        <v>EE3042</v>
      </c>
      <c r="C9" t="str">
        <f>_xlfn.IFNA((VLOOKUP(A9,CLASS!A:AY,3,FALSE)),"")</f>
        <v>Lewis</v>
      </c>
      <c r="D9" t="str">
        <f>_xlfn.IFNA((VLOOKUP(A9,CLASS!A:AY,4,FALSE)),"")</f>
        <v>Cull</v>
      </c>
      <c r="E9" s="26" t="str">
        <f>_xlfn.IFNA((VLOOKUP(B9,IssueLookup!A:B,2,FALSE)),"")</f>
        <v>B</v>
      </c>
      <c r="F9" s="26" t="str">
        <f>_xlfn.IFNA((VLOOKUP(B9,IssueLookup!C:D,2,FALSE)),"")</f>
        <v>B</v>
      </c>
      <c r="G9" s="26" t="str">
        <f>_xlfn.IFNA((VLOOKUP(B9,IssueLookup!E:F,2,FALSE)),"")</f>
        <v>B</v>
      </c>
      <c r="H9" s="26" t="str">
        <f>_xlfn.IFNA((VLOOKUP(B9,IssueLookup!G:H,2,FALSE)),"")</f>
        <v>B</v>
      </c>
      <c r="I9" t="str">
        <f>_xlfn.IFNA((VLOOKUP(A9,CLASS!A:AY,9,FALSE)),"")</f>
        <v>VET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10</v>
      </c>
      <c r="M9">
        <f>_xlfn.IFNA(VLOOKUP(F9,HandicapLookup!A:B,2,FALSE),"")</f>
        <v>10</v>
      </c>
      <c r="N9">
        <f>_xlfn.IFNA(VLOOKUP(G9,HandicapLookup!A:B,2,FALSE),"")</f>
        <v>10</v>
      </c>
      <c r="O9">
        <f>_xlfn.IFNA(VLOOKUP(H9,HandicapLookup!A:B,2,FALSE),"")</f>
        <v>10</v>
      </c>
      <c r="P9">
        <f>_xlfn.IFNA((VLOOKUP(A9,CLASS!A:AY,16,FALSE)),"")</f>
        <v>0</v>
      </c>
      <c r="Q9" s="11">
        <f t="shared" si="0"/>
        <v>0</v>
      </c>
      <c r="R9">
        <f>_xlfn.IFNA((VLOOKUP(A9,CLASS!A:AY,18,FALSE)),"")</f>
        <v>63</v>
      </c>
      <c r="S9" s="11">
        <f t="shared" si="1"/>
        <v>73</v>
      </c>
      <c r="T9">
        <f>_xlfn.IFNA((VLOOKUP(A9,CLASS!A:AY,20,FALSE)),"")</f>
        <v>0</v>
      </c>
      <c r="U9" s="11">
        <f>IF(IF(T9,T9+$L9,0)&lt;=100,IF(T9,T9+$L9,0),100)</f>
        <v>0</v>
      </c>
      <c r="V9">
        <f>_xlfn.IFNA((VLOOKUP(A9,CLASS!A:AY,22,FALSE)),"")</f>
        <v>71</v>
      </c>
      <c r="W9" s="11">
        <f t="shared" si="2"/>
        <v>81</v>
      </c>
      <c r="X9">
        <f>_xlfn.IFNA((VLOOKUP(A9,CLASS!A:AY,24,FALSE)),"")</f>
        <v>0</v>
      </c>
      <c r="Y9" s="11">
        <f t="shared" si="3"/>
        <v>0</v>
      </c>
      <c r="Z9">
        <f>_xlfn.IFNA((VLOOKUP(A9,CLASS!A:AY,26,FALSE)),"")</f>
        <v>0</v>
      </c>
      <c r="AA9" s="11">
        <f t="shared" si="4"/>
        <v>0</v>
      </c>
      <c r="AB9">
        <f>_xlfn.IFNA((VLOOKUP(A9,CLASS!A:AY,28,FALSE)),"")</f>
        <v>0</v>
      </c>
      <c r="AC9" s="11">
        <f t="shared" si="5"/>
        <v>0</v>
      </c>
      <c r="AD9"/>
      <c r="AE9" s="11">
        <f t="shared" si="6"/>
        <v>0</v>
      </c>
      <c r="AF9"/>
      <c r="AG9" s="11">
        <f t="shared" si="7"/>
        <v>0</v>
      </c>
      <c r="AH9">
        <f>_xlfn.IFNA((VLOOKUP(A9,CLASS!A:AY,34,FALSE)),"")</f>
        <v>0</v>
      </c>
      <c r="AI9" s="11">
        <f t="shared" si="8"/>
        <v>0</v>
      </c>
      <c r="AJ9"/>
      <c r="AK9" s="11">
        <f t="shared" si="9"/>
        <v>0</v>
      </c>
      <c r="AL9" s="16">
        <f t="shared" si="10"/>
        <v>154</v>
      </c>
      <c r="AN9">
        <f t="shared" si="11"/>
        <v>0</v>
      </c>
      <c r="AO9">
        <f t="shared" si="12"/>
        <v>73</v>
      </c>
      <c r="AP9">
        <f t="shared" si="13"/>
        <v>0</v>
      </c>
      <c r="AQ9">
        <f t="shared" si="14"/>
        <v>81</v>
      </c>
      <c r="AR9">
        <f t="shared" si="15"/>
        <v>0</v>
      </c>
      <c r="AS9">
        <f t="shared" si="16"/>
        <v>0</v>
      </c>
      <c r="AT9">
        <f t="shared" si="17"/>
        <v>0</v>
      </c>
      <c r="AU9">
        <f t="shared" si="18"/>
        <v>0</v>
      </c>
      <c r="AV9">
        <f t="shared" si="19"/>
        <v>0</v>
      </c>
      <c r="AW9">
        <f t="shared" si="20"/>
        <v>0</v>
      </c>
      <c r="AX9">
        <f t="shared" si="21"/>
        <v>0</v>
      </c>
      <c r="AY9" s="14" cm="1">
        <f t="array" ref="AY9">SUMPRODUCT(LARGE(AN9:AX9, {1,2,3}))</f>
        <v>154</v>
      </c>
      <c r="AZ9"/>
    </row>
    <row r="10" spans="1:52" x14ac:dyDescent="0.35">
      <c r="A10">
        <f>CLASS!A130</f>
        <v>133800</v>
      </c>
      <c r="B10" t="str">
        <f>CLASS!B130</f>
        <v>EE133800</v>
      </c>
      <c r="C10" t="str">
        <f>_xlfn.IFNA((VLOOKUP(A10,CLASS!A:AY,3,FALSE)),"")</f>
        <v>Guy</v>
      </c>
      <c r="D10" t="str">
        <f>_xlfn.IFNA((VLOOKUP(A10,CLASS!A:AY,4,FALSE)),"")</f>
        <v>Rudd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0</v>
      </c>
      <c r="Q10" s="11">
        <f t="shared" si="0"/>
        <v>0</v>
      </c>
      <c r="R10">
        <f>_xlfn.IFNA((VLOOKUP(A10,CLASS!A:AY,18,FALSE)),"")</f>
        <v>71</v>
      </c>
      <c r="S10" s="11">
        <f t="shared" si="1"/>
        <v>81</v>
      </c>
      <c r="T10">
        <f>_xlfn.IFNA((VLOOKUP(A10,CLASS!A:AY,20,FALSE)),"")</f>
        <v>0</v>
      </c>
      <c r="U10" s="11">
        <f>IF(IF(T10,T10+$L10,0)&lt;=100,IF(T10,T10+$L10,0),100)</f>
        <v>0</v>
      </c>
      <c r="V10">
        <f>_xlfn.IFNA((VLOOKUP(A10,CLASS!A:AY,22,FALSE)),"")</f>
        <v>62</v>
      </c>
      <c r="W10" s="11">
        <f t="shared" si="2"/>
        <v>72</v>
      </c>
      <c r="X10">
        <f>_xlfn.IFNA((VLOOKUP(A10,CLASS!A:AY,24,FALSE)),"")</f>
        <v>0</v>
      </c>
      <c r="Y10" s="11">
        <f t="shared" si="3"/>
        <v>0</v>
      </c>
      <c r="Z10">
        <f>_xlfn.IFNA((VLOOKUP(A10,CLASS!A:AY,26,FALSE)),"")</f>
        <v>0</v>
      </c>
      <c r="AA10" s="11">
        <f t="shared" si="4"/>
        <v>0</v>
      </c>
      <c r="AB10">
        <f>_xlfn.IFNA((VLOOKUP(A10,CLASS!A:AY,28,FALSE)),"")</f>
        <v>0</v>
      </c>
      <c r="AC10" s="11">
        <f t="shared" si="5"/>
        <v>0</v>
      </c>
      <c r="AD10"/>
      <c r="AE10" s="11">
        <f t="shared" si="6"/>
        <v>0</v>
      </c>
      <c r="AF10"/>
      <c r="AG10" s="11">
        <f t="shared" si="7"/>
        <v>0</v>
      </c>
      <c r="AH10">
        <f>_xlfn.IFNA((VLOOKUP(A10,CLASS!A:AY,34,FALSE)),"")</f>
        <v>0</v>
      </c>
      <c r="AI10" s="11">
        <f t="shared" si="8"/>
        <v>0</v>
      </c>
      <c r="AJ10"/>
      <c r="AK10" s="11">
        <f t="shared" si="9"/>
        <v>0</v>
      </c>
      <c r="AL10" s="16">
        <f t="shared" si="10"/>
        <v>153</v>
      </c>
      <c r="AN10">
        <f t="shared" si="11"/>
        <v>0</v>
      </c>
      <c r="AO10">
        <f t="shared" si="12"/>
        <v>81</v>
      </c>
      <c r="AP10">
        <f t="shared" si="13"/>
        <v>0</v>
      </c>
      <c r="AQ10">
        <f t="shared" si="14"/>
        <v>72</v>
      </c>
      <c r="AR10">
        <f t="shared" si="15"/>
        <v>0</v>
      </c>
      <c r="AS10">
        <f t="shared" si="16"/>
        <v>0</v>
      </c>
      <c r="AT10">
        <f t="shared" si="17"/>
        <v>0</v>
      </c>
      <c r="AU10">
        <f t="shared" si="18"/>
        <v>0</v>
      </c>
      <c r="AV10">
        <f t="shared" si="19"/>
        <v>0</v>
      </c>
      <c r="AW10">
        <f t="shared" si="20"/>
        <v>0</v>
      </c>
      <c r="AX10">
        <f t="shared" si="21"/>
        <v>0</v>
      </c>
      <c r="AY10" s="14" cm="1">
        <f t="array" ref="AY10">SUMPRODUCT(LARGE(AN10:AX10, {1,2,3}))</f>
        <v>153</v>
      </c>
      <c r="AZ10"/>
    </row>
    <row r="11" spans="1:52" x14ac:dyDescent="0.35">
      <c r="A11">
        <f>CLASS!A71</f>
        <v>129598</v>
      </c>
      <c r="B11" t="str">
        <f>CLASS!B71</f>
        <v>EE129598</v>
      </c>
      <c r="C11" t="str">
        <f>_xlfn.IFNA((VLOOKUP(A11,CLASS!A:AY,3,FALSE)),"")</f>
        <v>James</v>
      </c>
      <c r="D11" t="str">
        <f>_xlfn.IFNA((VLOOKUP(A11,CLASS!A:AY,4,FALSE)),"")</f>
        <v>Mcguire</v>
      </c>
      <c r="E11" s="26" t="str">
        <f>_xlfn.IFNA((VLOOKUP(B11,IssueLookup!A:B,2,FALSE)),"")</f>
        <v>A</v>
      </c>
      <c r="F11" s="26" t="str">
        <f>_xlfn.IFNA((VLOOKUP(B11,IssueLookup!C:D,2,FALSE)),"")</f>
        <v>A</v>
      </c>
      <c r="G11" s="26" t="str">
        <f>_xlfn.IFNA((VLOOKUP(B11,IssueLookup!E:F,2,FALSE)),"")</f>
        <v>A</v>
      </c>
      <c r="H11" s="26" t="str">
        <f>_xlfn.IFNA((VLOOKUP(B11,IssueLookup!G:H,2,FALSE)),"")</f>
        <v>A</v>
      </c>
      <c r="I11" t="str">
        <f>_xlfn.IFNA((VLOOKUP(A11,CLASS!A:AY,9,FALSE)),"")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_xlfn.IFNA(VLOOKUP(E11,HandicapLookup!A:B,2,FALSE),"")</f>
        <v>5</v>
      </c>
      <c r="M11">
        <f>_xlfn.IFNA(VLOOKUP(F11,HandicapLookup!A:B,2,FALSE),"")</f>
        <v>5</v>
      </c>
      <c r="N11">
        <f>_xlfn.IFNA(VLOOKUP(G11,HandicapLookup!A:B,2,FALSE),"")</f>
        <v>5</v>
      </c>
      <c r="O11">
        <f>_xlfn.IFNA(VLOOKUP(H11,HandicapLookup!A:B,2,FALSE),"")</f>
        <v>5</v>
      </c>
      <c r="P11">
        <f>_xlfn.IFNA((VLOOKUP(A11,CLASS!A:AY,16,FALSE)),"")</f>
        <v>0</v>
      </c>
      <c r="Q11" s="11">
        <f t="shared" si="0"/>
        <v>0</v>
      </c>
      <c r="R11">
        <f>_xlfn.IFNA((VLOOKUP(A11,CLASS!A:AY,18,FALSE)),"")</f>
        <v>64</v>
      </c>
      <c r="S11" s="11">
        <f t="shared" si="1"/>
        <v>69</v>
      </c>
      <c r="T11">
        <f>_xlfn.IFNA((VLOOKUP(A11,CLASS!A:AY,20,FALSE)),"")</f>
        <v>0</v>
      </c>
      <c r="U11" s="11">
        <f>IFERROR((IF(IF(T11,T11+$M11,0)&lt;=100,IF(T11,T11+$M11,0),100)),"")</f>
        <v>0</v>
      </c>
      <c r="V11">
        <f>_xlfn.IFNA((VLOOKUP(A11,CLASS!A:AY,22,FALSE)),"")</f>
        <v>75</v>
      </c>
      <c r="W11" s="11">
        <f t="shared" si="2"/>
        <v>80</v>
      </c>
      <c r="X11">
        <f>_xlfn.IFNA((VLOOKUP(A11,CLASS!A:AY,24,FALSE)),"")</f>
        <v>0</v>
      </c>
      <c r="Y11" s="11">
        <f t="shared" si="3"/>
        <v>0</v>
      </c>
      <c r="Z11">
        <f>_xlfn.IFNA((VLOOKUP(A11,CLASS!A:AY,26,FALSE)),"")</f>
        <v>0</v>
      </c>
      <c r="AA11" s="11">
        <f t="shared" si="4"/>
        <v>0</v>
      </c>
      <c r="AB11">
        <f>_xlfn.IFNA((VLOOKUP(A11,CLASS!A:AY,28,FALSE)),"")</f>
        <v>0</v>
      </c>
      <c r="AC11" s="11">
        <f t="shared" si="5"/>
        <v>0</v>
      </c>
      <c r="AD11"/>
      <c r="AE11" s="11">
        <f t="shared" si="6"/>
        <v>0</v>
      </c>
      <c r="AF11"/>
      <c r="AG11" s="11">
        <f t="shared" si="7"/>
        <v>0</v>
      </c>
      <c r="AH11">
        <f>_xlfn.IFNA((VLOOKUP(A11,CLASS!A:AY,34,FALSE)),"")</f>
        <v>0</v>
      </c>
      <c r="AI11" s="11">
        <f t="shared" si="8"/>
        <v>0</v>
      </c>
      <c r="AJ11"/>
      <c r="AK11" s="11">
        <f t="shared" si="9"/>
        <v>0</v>
      </c>
      <c r="AL11" s="16">
        <f t="shared" si="10"/>
        <v>149</v>
      </c>
      <c r="AM11"/>
      <c r="AN11">
        <f t="shared" si="11"/>
        <v>0</v>
      </c>
      <c r="AO11">
        <f t="shared" si="12"/>
        <v>69</v>
      </c>
      <c r="AP11">
        <f t="shared" si="13"/>
        <v>0</v>
      </c>
      <c r="AQ11">
        <f t="shared" si="14"/>
        <v>80</v>
      </c>
      <c r="AR11">
        <f t="shared" si="15"/>
        <v>0</v>
      </c>
      <c r="AS11">
        <f t="shared" si="16"/>
        <v>0</v>
      </c>
      <c r="AT11">
        <f t="shared" si="17"/>
        <v>0</v>
      </c>
      <c r="AU11">
        <f t="shared" si="18"/>
        <v>0</v>
      </c>
      <c r="AV11">
        <f t="shared" si="19"/>
        <v>0</v>
      </c>
      <c r="AW11">
        <f t="shared" si="20"/>
        <v>0</v>
      </c>
      <c r="AX11">
        <f t="shared" si="21"/>
        <v>0</v>
      </c>
      <c r="AY11" s="14" cm="1">
        <f t="array" ref="AY11">SUMPRODUCT(LARGE(AN11:AX11, {1,2,3}))</f>
        <v>149</v>
      </c>
      <c r="AZ11"/>
    </row>
    <row r="12" spans="1:52" x14ac:dyDescent="0.35">
      <c r="A12">
        <f>CLASS!A37</f>
        <v>129151</v>
      </c>
      <c r="B12" t="str">
        <f>CLASS!B37</f>
        <v>EE129151</v>
      </c>
      <c r="C12" t="str">
        <f>_xlfn.IFNA((VLOOKUP(A12,CLASS!A:AY,3,FALSE)),"")</f>
        <v>Paul</v>
      </c>
      <c r="D12" t="str">
        <f>_xlfn.IFNA((VLOOKUP(A12,CLASS!A:AY,4,FALSE)),"")</f>
        <v>Finney</v>
      </c>
      <c r="E12" s="26" t="str">
        <f>_xlfn.IFNA((VLOOKUP(B12,IssueLookup!A:B,2,FALSE)),"")</f>
        <v>AA</v>
      </c>
      <c r="F12" s="26" t="str">
        <f>_xlfn.IFNA((VLOOKUP(B12,IssueLookup!C:D,2,FALSE)),"")</f>
        <v>AA</v>
      </c>
      <c r="G12" s="26" t="str">
        <f>_xlfn.IFNA((VLOOKUP(B12,IssueLookup!E:F,2,FALSE)),"")</f>
        <v>AA</v>
      </c>
      <c r="H12" s="26" t="str">
        <f>_xlfn.IFNA((VLOOKUP(B12,IssueLookup!G:H,2,FALSE)),"")</f>
        <v>AA</v>
      </c>
      <c r="I12" t="str">
        <f>_xlfn.IFNA((VLOOKUP(A12,CLASS!A:AY,9,FALSE)),"")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f>_xlfn.IFNA((VLOOKUP(A12,CLASS!A:AY,16,FALSE)),"")</f>
        <v>0</v>
      </c>
      <c r="Q12" s="11">
        <f t="shared" si="0"/>
        <v>0</v>
      </c>
      <c r="R12">
        <f>_xlfn.IFNA((VLOOKUP(A12,CLASS!A:AY,18,FALSE)),"")</f>
        <v>0</v>
      </c>
      <c r="S12" s="11">
        <f t="shared" si="1"/>
        <v>0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90</v>
      </c>
      <c r="W12" s="11">
        <f t="shared" si="2"/>
        <v>90</v>
      </c>
      <c r="X12">
        <f>_xlfn.IFNA((VLOOKUP(A12,CLASS!A:AY,24,FALSE)),"")</f>
        <v>0</v>
      </c>
      <c r="Y12" s="11">
        <f t="shared" si="3"/>
        <v>0</v>
      </c>
      <c r="Z12">
        <f>_xlfn.IFNA((VLOOKUP(A12,CLASS!A:AY,26,FALSE)),"")</f>
        <v>0</v>
      </c>
      <c r="AA12" s="11">
        <f t="shared" si="4"/>
        <v>0</v>
      </c>
      <c r="AB12">
        <f>_xlfn.IFNA((VLOOKUP(A12,CLASS!A:AY,28,FALSE)),"")</f>
        <v>0</v>
      </c>
      <c r="AC12" s="11">
        <f t="shared" si="5"/>
        <v>0</v>
      </c>
      <c r="AD12"/>
      <c r="AE12" s="11">
        <f t="shared" si="6"/>
        <v>0</v>
      </c>
      <c r="AF12"/>
      <c r="AG12" s="11">
        <f t="shared" si="7"/>
        <v>0</v>
      </c>
      <c r="AH12">
        <f>_xlfn.IFNA((VLOOKUP(A12,CLASS!A:AY,34,FALSE)),"")</f>
        <v>0</v>
      </c>
      <c r="AI12" s="11">
        <f t="shared" si="8"/>
        <v>0</v>
      </c>
      <c r="AJ12"/>
      <c r="AK12" s="11">
        <f t="shared" si="9"/>
        <v>0</v>
      </c>
      <c r="AL12" s="16">
        <f t="shared" si="10"/>
        <v>90</v>
      </c>
      <c r="AN12">
        <f t="shared" si="11"/>
        <v>0</v>
      </c>
      <c r="AO12">
        <f t="shared" si="12"/>
        <v>0</v>
      </c>
      <c r="AP12">
        <f t="shared" si="13"/>
        <v>0</v>
      </c>
      <c r="AQ12">
        <f t="shared" si="14"/>
        <v>90</v>
      </c>
      <c r="AR12">
        <f t="shared" si="15"/>
        <v>0</v>
      </c>
      <c r="AS12">
        <f t="shared" si="16"/>
        <v>0</v>
      </c>
      <c r="AT12">
        <f t="shared" si="17"/>
        <v>0</v>
      </c>
      <c r="AU12">
        <f t="shared" si="18"/>
        <v>0</v>
      </c>
      <c r="AV12">
        <f t="shared" si="19"/>
        <v>0</v>
      </c>
      <c r="AW12">
        <f t="shared" si="20"/>
        <v>0</v>
      </c>
      <c r="AX12">
        <f t="shared" si="21"/>
        <v>0</v>
      </c>
      <c r="AY12" s="14" cm="1">
        <f t="array" ref="AY12">SUMPRODUCT(LARGE(AN12:AX12, {1,2,3}))</f>
        <v>90</v>
      </c>
      <c r="AZ12"/>
    </row>
    <row r="13" spans="1:52" x14ac:dyDescent="0.35">
      <c r="A13">
        <f>CLASS!A137</f>
        <v>98867</v>
      </c>
      <c r="B13" t="str">
        <f>CLASS!B137</f>
        <v>EE98867</v>
      </c>
      <c r="C13" t="str">
        <f>_xlfn.IFNA((VLOOKUP(A13,CLASS!A:AY,3,FALSE)),"")</f>
        <v>Christopher</v>
      </c>
      <c r="D13" t="str">
        <f>_xlfn.IFNA((VLOOKUP(A13,CLASS!A:AY,4,FALSE)),"")</f>
        <v>Bloxham</v>
      </c>
      <c r="E13" s="26" t="str">
        <f>_xlfn.IFNA((VLOOKUP(B13,IssueLookup!A:B,2,FALSE)),"")</f>
        <v>B</v>
      </c>
      <c r="F13" s="26" t="str">
        <f>_xlfn.IFNA((VLOOKUP(B13,IssueLookup!C:D,2,FALSE)),"")</f>
        <v>B</v>
      </c>
      <c r="G13" s="26" t="str">
        <f>_xlfn.IFNA((VLOOKUP(B13,IssueLookup!E:F,2,FALSE)),"")</f>
        <v>B</v>
      </c>
      <c r="H13" s="26" t="str">
        <f>_xlfn.IFNA((VLOOKUP(B13,IssueLookup!G:H,2,FALSE)),"")</f>
        <v>B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10</v>
      </c>
      <c r="M13">
        <f>_xlfn.IFNA(VLOOKUP(F13,HandicapLookup!A:B,2,FALSE),"")</f>
        <v>10</v>
      </c>
      <c r="N13">
        <f>_xlfn.IFNA(VLOOKUP(G13,HandicapLookup!A:B,2,FALSE),"")</f>
        <v>10</v>
      </c>
      <c r="O13">
        <f>_xlfn.IFNA(VLOOKUP(H13,HandicapLookup!A:B,2,FALSE),"")</f>
        <v>10</v>
      </c>
      <c r="P13">
        <f>_xlfn.IFNA((VLOOKUP(A13,CLASS!A:AY,16,FALSE)),"")</f>
        <v>0</v>
      </c>
      <c r="Q13" s="11">
        <f t="shared" si="0"/>
        <v>0</v>
      </c>
      <c r="R13">
        <f>_xlfn.IFNA((VLOOKUP(A13,CLASS!A:AY,18,FALSE)),"")</f>
        <v>0</v>
      </c>
      <c r="S13" s="11">
        <f t="shared" si="1"/>
        <v>0</v>
      </c>
      <c r="T13">
        <f>_xlfn.IFNA((VLOOKUP(A13,CLASS!A:AY,20,FALSE)),"")</f>
        <v>0</v>
      </c>
      <c r="U13" s="11">
        <f>IF(IF(T13,T13+$L13,0)&lt;=100,IF(T13,T13+$L13,0),100)</f>
        <v>0</v>
      </c>
      <c r="V13">
        <f>_xlfn.IFNA((VLOOKUP(A13,CLASS!A:AY,22,FALSE)),"")</f>
        <v>79</v>
      </c>
      <c r="W13" s="11">
        <f t="shared" si="2"/>
        <v>89</v>
      </c>
      <c r="X13">
        <f>_xlfn.IFNA((VLOOKUP(A13,CLASS!A:AY,24,FALSE)),"")</f>
        <v>0</v>
      </c>
      <c r="Y13" s="11">
        <f t="shared" si="3"/>
        <v>0</v>
      </c>
      <c r="Z13">
        <f>_xlfn.IFNA((VLOOKUP(A13,CLASS!A:AY,26,FALSE)),"")</f>
        <v>0</v>
      </c>
      <c r="AA13" s="11">
        <f t="shared" si="4"/>
        <v>0</v>
      </c>
      <c r="AB13">
        <f>_xlfn.IFNA((VLOOKUP(A13,CLASS!A:AY,28,FALSE)),"")</f>
        <v>0</v>
      </c>
      <c r="AC13" s="11">
        <f t="shared" si="5"/>
        <v>0</v>
      </c>
      <c r="AD13"/>
      <c r="AE13" s="11">
        <f t="shared" si="6"/>
        <v>0</v>
      </c>
      <c r="AF13"/>
      <c r="AG13" s="11">
        <f t="shared" si="7"/>
        <v>0</v>
      </c>
      <c r="AH13">
        <f>_xlfn.IFNA((VLOOKUP(A13,CLASS!A:AY,34,FALSE)),"")</f>
        <v>0</v>
      </c>
      <c r="AI13" s="11">
        <f t="shared" si="8"/>
        <v>0</v>
      </c>
      <c r="AJ13"/>
      <c r="AK13" s="11">
        <f t="shared" si="9"/>
        <v>0</v>
      </c>
      <c r="AL13" s="16">
        <f t="shared" si="10"/>
        <v>89</v>
      </c>
      <c r="AN13">
        <f t="shared" si="11"/>
        <v>0</v>
      </c>
      <c r="AO13">
        <f t="shared" si="12"/>
        <v>0</v>
      </c>
      <c r="AP13">
        <f t="shared" si="13"/>
        <v>0</v>
      </c>
      <c r="AQ13">
        <f t="shared" si="14"/>
        <v>89</v>
      </c>
      <c r="AR13">
        <f t="shared" si="15"/>
        <v>0</v>
      </c>
      <c r="AS13">
        <f t="shared" si="16"/>
        <v>0</v>
      </c>
      <c r="AT13">
        <f t="shared" si="17"/>
        <v>0</v>
      </c>
      <c r="AU13">
        <f t="shared" si="18"/>
        <v>0</v>
      </c>
      <c r="AV13">
        <f t="shared" si="19"/>
        <v>0</v>
      </c>
      <c r="AW13">
        <f t="shared" si="20"/>
        <v>0</v>
      </c>
      <c r="AX13">
        <f t="shared" si="21"/>
        <v>0</v>
      </c>
      <c r="AY13" s="14" cm="1">
        <f t="array" ref="AY13">SUMPRODUCT(LARGE(AN13:AX13, {1,2,3}))</f>
        <v>89</v>
      </c>
    </row>
    <row r="14" spans="1:52" x14ac:dyDescent="0.35">
      <c r="A14">
        <f>CLASS!A10</f>
        <v>187</v>
      </c>
      <c r="B14" t="str">
        <f>CLASS!B10</f>
        <v>EE187</v>
      </c>
      <c r="C14" t="str">
        <f>_xlfn.IFNA((VLOOKUP(A14,CLASS!A:AY,3,FALSE)),"")</f>
        <v>Richard</v>
      </c>
      <c r="D14" t="str">
        <f>_xlfn.IFNA((VLOOKUP(A14,CLASS!A:AY,4,FALSE)),"")</f>
        <v>Faulds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0</v>
      </c>
      <c r="Q14" s="11">
        <f t="shared" si="0"/>
        <v>0</v>
      </c>
      <c r="R14">
        <f>_xlfn.IFNA((VLOOKUP(A14,CLASS!A:AY,18,FALSE)),"")</f>
        <v>89</v>
      </c>
      <c r="S14" s="11">
        <f t="shared" si="1"/>
        <v>89</v>
      </c>
      <c r="T14">
        <f>_xlfn.IFNA((VLOOKUP(A14,CLASS!A:AY,20,FALSE)),"")</f>
        <v>0</v>
      </c>
      <c r="U14" s="11">
        <f>IF(IF(T14,T14+$L14,0)&lt;=100,IF(T14,T14+$L14,0),100)</f>
        <v>0</v>
      </c>
      <c r="V14">
        <f>_xlfn.IFNA((VLOOKUP(A14,CLASS!A:AY,22,FALSE)),"")</f>
        <v>0</v>
      </c>
      <c r="W14" s="11">
        <f t="shared" si="2"/>
        <v>0</v>
      </c>
      <c r="X14">
        <f>_xlfn.IFNA((VLOOKUP(A14,CLASS!A:AY,24,FALSE)),"")</f>
        <v>0</v>
      </c>
      <c r="Y14" s="11">
        <f t="shared" si="3"/>
        <v>0</v>
      </c>
      <c r="Z14">
        <f>_xlfn.IFNA((VLOOKUP(A14,CLASS!A:AY,26,FALSE)),"")</f>
        <v>0</v>
      </c>
      <c r="AA14" s="11">
        <f t="shared" si="4"/>
        <v>0</v>
      </c>
      <c r="AB14">
        <f>_xlfn.IFNA((VLOOKUP(A14,CLASS!A:AY,28,FALSE)),"")</f>
        <v>0</v>
      </c>
      <c r="AC14" s="11">
        <f t="shared" si="5"/>
        <v>0</v>
      </c>
      <c r="AD14"/>
      <c r="AE14" s="11">
        <f t="shared" si="6"/>
        <v>0</v>
      </c>
      <c r="AF14"/>
      <c r="AG14" s="11">
        <f t="shared" si="7"/>
        <v>0</v>
      </c>
      <c r="AH14">
        <f>_xlfn.IFNA((VLOOKUP(A14,CLASS!A:AY,34,FALSE)),"")</f>
        <v>0</v>
      </c>
      <c r="AI14" s="11">
        <f t="shared" si="8"/>
        <v>0</v>
      </c>
      <c r="AJ14"/>
      <c r="AK14" s="11">
        <f t="shared" si="9"/>
        <v>0</v>
      </c>
      <c r="AL14" s="16">
        <f t="shared" si="10"/>
        <v>89</v>
      </c>
      <c r="AM14"/>
      <c r="AN14">
        <f t="shared" si="11"/>
        <v>0</v>
      </c>
      <c r="AO14">
        <f t="shared" si="12"/>
        <v>89</v>
      </c>
      <c r="AP14">
        <f t="shared" si="13"/>
        <v>0</v>
      </c>
      <c r="AQ14">
        <f t="shared" si="14"/>
        <v>0</v>
      </c>
      <c r="AR14">
        <f t="shared" si="15"/>
        <v>0</v>
      </c>
      <c r="AS14">
        <f t="shared" si="16"/>
        <v>0</v>
      </c>
      <c r="AT14">
        <f t="shared" si="17"/>
        <v>0</v>
      </c>
      <c r="AU14">
        <f t="shared" si="18"/>
        <v>0</v>
      </c>
      <c r="AV14">
        <f t="shared" si="19"/>
        <v>0</v>
      </c>
      <c r="AW14">
        <f t="shared" si="20"/>
        <v>0</v>
      </c>
      <c r="AX14">
        <f t="shared" si="21"/>
        <v>0</v>
      </c>
      <c r="AY14" s="14" cm="1">
        <f t="array" ref="AY14">SUMPRODUCT(LARGE(AN14:AX14, {1,2,3}))</f>
        <v>89</v>
      </c>
      <c r="AZ14"/>
    </row>
    <row r="15" spans="1:52" x14ac:dyDescent="0.35">
      <c r="A15">
        <f>CLASS!A138</f>
        <v>140166</v>
      </c>
      <c r="B15" t="str">
        <f>CLASS!B138</f>
        <v>EE140166</v>
      </c>
      <c r="C15" t="str">
        <f>_xlfn.IFNA((VLOOKUP(A15,CLASS!A:AY,3,FALSE)),"")</f>
        <v>Anthony</v>
      </c>
      <c r="D15" t="str">
        <f>_xlfn.IFNA((VLOOKUP(A15,CLASS!A:AY,4,FALSE)),"")</f>
        <v>Harvey</v>
      </c>
      <c r="E15" s="26" t="str">
        <f>_xlfn.IFNA((VLOOKUP(B15,IssueLookup!A:B,2,FALSE)),"")</f>
        <v>B</v>
      </c>
      <c r="F15" s="26" t="str">
        <f>_xlfn.IFNA((VLOOKUP(B15,IssueLookup!C:D,2,FALSE)),"")</f>
        <v>B</v>
      </c>
      <c r="G15" s="26" t="str">
        <f>_xlfn.IFNA((VLOOKUP(B15,IssueLookup!E:F,2,FALSE)),"")</f>
        <v>B</v>
      </c>
      <c r="H15" s="26" t="str">
        <f>_xlfn.IFNA((VLOOKUP(B15,IssueLookup!G:H,2,FALSE)),"")</f>
        <v>B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10</v>
      </c>
      <c r="M15">
        <f>_xlfn.IFNA(VLOOKUP(F15,HandicapLookup!A:B,2,FALSE),"")</f>
        <v>10</v>
      </c>
      <c r="N15">
        <f>_xlfn.IFNA(VLOOKUP(G15,HandicapLookup!A:B,2,FALSE),"")</f>
        <v>10</v>
      </c>
      <c r="O15">
        <f>_xlfn.IFNA(VLOOKUP(H15,HandicapLookup!A:B,2,FALSE),"")</f>
        <v>10</v>
      </c>
      <c r="P15">
        <f>_xlfn.IFNA((VLOOKUP(A15,CLASS!A:AY,16,FALSE)),"")</f>
        <v>0</v>
      </c>
      <c r="Q15" s="11">
        <f t="shared" si="0"/>
        <v>0</v>
      </c>
      <c r="R15">
        <f>_xlfn.IFNA((VLOOKUP(A15,CLASS!A:AY,18,FALSE)),"")</f>
        <v>79</v>
      </c>
      <c r="S15" s="11">
        <f t="shared" si="1"/>
        <v>89</v>
      </c>
      <c r="T15">
        <f>_xlfn.IFNA((VLOOKUP(A15,CLASS!A:AY,20,FALSE)),"")</f>
        <v>0</v>
      </c>
      <c r="U15" s="11">
        <f>IF(IF(T15,T15+$L15,0)&lt;=100,IF(T15,T15+$L15,0),100)</f>
        <v>0</v>
      </c>
      <c r="V15">
        <f>_xlfn.IFNA((VLOOKUP(A15,CLASS!A:AY,22,FALSE)),"")</f>
        <v>0</v>
      </c>
      <c r="W15" s="11">
        <f t="shared" si="2"/>
        <v>0</v>
      </c>
      <c r="X15">
        <f>_xlfn.IFNA((VLOOKUP(A15,CLASS!A:AY,24,FALSE)),"")</f>
        <v>0</v>
      </c>
      <c r="Y15" s="11">
        <f t="shared" si="3"/>
        <v>0</v>
      </c>
      <c r="Z15">
        <f>_xlfn.IFNA((VLOOKUP(A15,CLASS!A:AY,26,FALSE)),"")</f>
        <v>0</v>
      </c>
      <c r="AA15" s="11">
        <f t="shared" si="4"/>
        <v>0</v>
      </c>
      <c r="AB15">
        <f>_xlfn.IFNA((VLOOKUP(A15,CLASS!A:AY,28,FALSE)),"")</f>
        <v>0</v>
      </c>
      <c r="AC15" s="11">
        <f t="shared" si="5"/>
        <v>0</v>
      </c>
      <c r="AD15"/>
      <c r="AE15" s="11">
        <f t="shared" si="6"/>
        <v>0</v>
      </c>
      <c r="AF15"/>
      <c r="AG15" s="11">
        <f t="shared" si="7"/>
        <v>0</v>
      </c>
      <c r="AH15">
        <f>_xlfn.IFNA((VLOOKUP(A15,CLASS!A:AY,34,FALSE)),"")</f>
        <v>0</v>
      </c>
      <c r="AI15" s="11">
        <f t="shared" si="8"/>
        <v>0</v>
      </c>
      <c r="AJ15"/>
      <c r="AK15" s="11">
        <f t="shared" si="9"/>
        <v>0</v>
      </c>
      <c r="AL15" s="16">
        <f t="shared" si="10"/>
        <v>89</v>
      </c>
      <c r="AM15"/>
      <c r="AN15">
        <f t="shared" si="11"/>
        <v>0</v>
      </c>
      <c r="AO15">
        <f t="shared" si="12"/>
        <v>89</v>
      </c>
      <c r="AP15">
        <f t="shared" si="13"/>
        <v>0</v>
      </c>
      <c r="AQ15">
        <f t="shared" si="14"/>
        <v>0</v>
      </c>
      <c r="AR15">
        <f t="shared" si="15"/>
        <v>0</v>
      </c>
      <c r="AS15">
        <f t="shared" si="16"/>
        <v>0</v>
      </c>
      <c r="AT15">
        <f t="shared" si="17"/>
        <v>0</v>
      </c>
      <c r="AU15">
        <f t="shared" si="18"/>
        <v>0</v>
      </c>
      <c r="AV15">
        <f t="shared" si="19"/>
        <v>0</v>
      </c>
      <c r="AW15">
        <f t="shared" si="20"/>
        <v>0</v>
      </c>
      <c r="AX15">
        <f t="shared" si="21"/>
        <v>0</v>
      </c>
      <c r="AY15" s="14" cm="1">
        <f t="array" ref="AY15">SUMPRODUCT(LARGE(AN15:AX15, {1,2,3}))</f>
        <v>89</v>
      </c>
      <c r="AZ15"/>
    </row>
    <row r="16" spans="1:52" x14ac:dyDescent="0.35">
      <c r="A16">
        <f>CLASS!A140</f>
        <v>137318</v>
      </c>
      <c r="B16" t="str">
        <f>CLASS!B140</f>
        <v>EE137318</v>
      </c>
      <c r="C16" t="str">
        <f>_xlfn.IFNA((VLOOKUP(A16,CLASS!A:AY,3,FALSE)),"")</f>
        <v>James</v>
      </c>
      <c r="D16" t="str">
        <f>_xlfn.IFNA((VLOOKUP(A16,CLASS!A:AY,4,FALSE)),"")</f>
        <v>Stafford</v>
      </c>
      <c r="E16" s="26" t="str">
        <f>_xlfn.IFNA((VLOOKUP(B16,IssueLookup!A:B,2,FALSE)),"")</f>
        <v>B</v>
      </c>
      <c r="F16" s="26" t="str">
        <f>_xlfn.IFNA((VLOOKUP(B16,IssueLookup!C:D,2,FALSE)),"")</f>
        <v>B</v>
      </c>
      <c r="G16" s="26" t="str">
        <f>_xlfn.IFNA((VLOOKUP(B16,IssueLookup!E:F,2,FALSE)),"")</f>
        <v>B</v>
      </c>
      <c r="H16" s="26" t="str">
        <f>_xlfn.IFNA((VLOOKUP(B16,IssueLookup!G:H,2,FALSE)),"")</f>
        <v>B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10</v>
      </c>
      <c r="M16">
        <f>_xlfn.IFNA(VLOOKUP(F16,HandicapLookup!A:B,2,FALSE),"")</f>
        <v>10</v>
      </c>
      <c r="N16">
        <f>_xlfn.IFNA(VLOOKUP(G16,HandicapLookup!A:B,2,FALSE),"")</f>
        <v>10</v>
      </c>
      <c r="O16">
        <f>_xlfn.IFNA(VLOOKUP(H16,HandicapLookup!A:B,2,FALSE),"")</f>
        <v>10</v>
      </c>
      <c r="P16">
        <f>_xlfn.IFNA((VLOOKUP(A16,CLASS!A:AY,16,FALSE)),"")</f>
        <v>0</v>
      </c>
      <c r="Q16" s="11">
        <f t="shared" si="0"/>
        <v>0</v>
      </c>
      <c r="R16">
        <f>_xlfn.IFNA((VLOOKUP(A16,CLASS!A:AY,18,FALSE)),"")</f>
        <v>77</v>
      </c>
      <c r="S16" s="11">
        <f t="shared" si="1"/>
        <v>87</v>
      </c>
      <c r="T16">
        <f>_xlfn.IFNA((VLOOKUP(A16,CLASS!A:AY,20,FALSE)),"")</f>
        <v>0</v>
      </c>
      <c r="U16" s="11">
        <f>IF(IF(T16,T16+$L16,0)&lt;=100,IF(T16,T16+$L16,0),100)</f>
        <v>0</v>
      </c>
      <c r="V16">
        <f>_xlfn.IFNA((VLOOKUP(A16,CLASS!A:AY,22,FALSE)),"")</f>
        <v>0</v>
      </c>
      <c r="W16" s="11">
        <f t="shared" si="2"/>
        <v>0</v>
      </c>
      <c r="X16">
        <f>_xlfn.IFNA((VLOOKUP(A16,CLASS!A:AY,24,FALSE)),"")</f>
        <v>0</v>
      </c>
      <c r="Y16" s="11">
        <f t="shared" si="3"/>
        <v>0</v>
      </c>
      <c r="Z16">
        <f>_xlfn.IFNA((VLOOKUP(A16,CLASS!A:AY,26,FALSE)),"")</f>
        <v>0</v>
      </c>
      <c r="AA16" s="11">
        <f t="shared" si="4"/>
        <v>0</v>
      </c>
      <c r="AB16">
        <f>_xlfn.IFNA((VLOOKUP(A16,CLASS!A:AY,28,FALSE)),"")</f>
        <v>0</v>
      </c>
      <c r="AC16" s="11">
        <f t="shared" si="5"/>
        <v>0</v>
      </c>
      <c r="AD16"/>
      <c r="AE16" s="11">
        <f t="shared" si="6"/>
        <v>0</v>
      </c>
      <c r="AF16"/>
      <c r="AG16" s="11">
        <f t="shared" si="7"/>
        <v>0</v>
      </c>
      <c r="AH16">
        <f>_xlfn.IFNA((VLOOKUP(A16,CLASS!A:AY,34,FALSE)),"")</f>
        <v>0</v>
      </c>
      <c r="AI16" s="11">
        <f t="shared" si="8"/>
        <v>0</v>
      </c>
      <c r="AJ16"/>
      <c r="AK16" s="11">
        <f t="shared" si="9"/>
        <v>0</v>
      </c>
      <c r="AL16" s="16">
        <f t="shared" si="10"/>
        <v>87</v>
      </c>
      <c r="AM16"/>
      <c r="AN16">
        <f t="shared" si="11"/>
        <v>0</v>
      </c>
      <c r="AO16">
        <f t="shared" si="12"/>
        <v>87</v>
      </c>
      <c r="AP16">
        <f t="shared" si="13"/>
        <v>0</v>
      </c>
      <c r="AQ16">
        <f t="shared" si="14"/>
        <v>0</v>
      </c>
      <c r="AR16">
        <f t="shared" si="15"/>
        <v>0</v>
      </c>
      <c r="AS16">
        <f t="shared" si="16"/>
        <v>0</v>
      </c>
      <c r="AT16">
        <f t="shared" si="17"/>
        <v>0</v>
      </c>
      <c r="AU16">
        <f t="shared" si="18"/>
        <v>0</v>
      </c>
      <c r="AV16">
        <f t="shared" si="19"/>
        <v>0</v>
      </c>
      <c r="AW16">
        <f t="shared" si="20"/>
        <v>0</v>
      </c>
      <c r="AX16">
        <f t="shared" si="21"/>
        <v>0</v>
      </c>
      <c r="AY16" s="14" cm="1">
        <f t="array" ref="AY16">SUMPRODUCT(LARGE(AN16:AX16, {1,2,3}))</f>
        <v>87</v>
      </c>
      <c r="AZ16"/>
    </row>
    <row r="17" spans="1:52" x14ac:dyDescent="0.35">
      <c r="A17">
        <f>CLASS!A38</f>
        <v>119703</v>
      </c>
      <c r="B17" t="str">
        <f>CLASS!B38</f>
        <v>EE119703</v>
      </c>
      <c r="C17" t="str">
        <f>_xlfn.IFNA((VLOOKUP(A17,CLASS!A:AY,3,FALSE)),"")</f>
        <v>Jason</v>
      </c>
      <c r="D17" t="str">
        <f>_xlfn.IFNA((VLOOKUP(A17,CLASS!A:AY,4,FALSE)),"")</f>
        <v>Mclean</v>
      </c>
      <c r="E17" s="26" t="str">
        <f>_xlfn.IFNA((VLOOKUP(B17,IssueLookup!A:B,2,FALSE)),"")</f>
        <v>AA</v>
      </c>
      <c r="F17" s="26" t="str">
        <f>_xlfn.IFNA((VLOOKUP(B17,IssueLookup!C:D,2,FALSE)),"")</f>
        <v>AA</v>
      </c>
      <c r="G17" s="26" t="str">
        <f>_xlfn.IFNA((VLOOKUP(B17,IssueLookup!E:F,2,FALSE)),"")</f>
        <v>AA</v>
      </c>
      <c r="H17" s="26" t="str">
        <f>_xlfn.IFNA((VLOOKUP(B17,IssueLookup!G:H,2,FALSE)),"")</f>
        <v>AA</v>
      </c>
      <c r="I17" t="str">
        <f>_xlfn.IFNA((VLOOKUP(A17,CLASS!A:AY,9,FALSE)),"")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0</v>
      </c>
      <c r="Q17" s="11">
        <f t="shared" si="0"/>
        <v>0</v>
      </c>
      <c r="R17">
        <f>_xlfn.IFNA((VLOOKUP(A17,CLASS!A:AY,18,FALSE)),"")</f>
        <v>86</v>
      </c>
      <c r="S17" s="11">
        <f t="shared" si="1"/>
        <v>86</v>
      </c>
      <c r="T17">
        <f>_xlfn.IFNA((VLOOKUP(A17,CLASS!A:AY,20,FALSE)),"")</f>
        <v>0</v>
      </c>
      <c r="U17" s="11">
        <f>IFERROR((IF(IF(T17,T17+$M17,0)&lt;=100,IF(T17,T17+$M17,0),100)),"")</f>
        <v>0</v>
      </c>
      <c r="V17">
        <f>_xlfn.IFNA((VLOOKUP(A17,CLASS!A:AY,22,FALSE)),"")</f>
        <v>0</v>
      </c>
      <c r="W17" s="11">
        <f t="shared" si="2"/>
        <v>0</v>
      </c>
      <c r="X17">
        <f>_xlfn.IFNA((VLOOKUP(A17,CLASS!A:AY,24,FALSE)),"")</f>
        <v>0</v>
      </c>
      <c r="Y17" s="11">
        <f t="shared" si="3"/>
        <v>0</v>
      </c>
      <c r="Z17">
        <f>_xlfn.IFNA((VLOOKUP(A17,CLASS!A:AY,26,FALSE)),"")</f>
        <v>0</v>
      </c>
      <c r="AA17" s="11">
        <f t="shared" si="4"/>
        <v>0</v>
      </c>
      <c r="AB17">
        <f>_xlfn.IFNA((VLOOKUP(A17,CLASS!A:AY,28,FALSE)),"")</f>
        <v>0</v>
      </c>
      <c r="AC17" s="11">
        <f t="shared" si="5"/>
        <v>0</v>
      </c>
      <c r="AD17"/>
      <c r="AE17" s="11">
        <f t="shared" si="6"/>
        <v>0</v>
      </c>
      <c r="AF17"/>
      <c r="AG17" s="11">
        <f t="shared" si="7"/>
        <v>0</v>
      </c>
      <c r="AH17">
        <f>_xlfn.IFNA((VLOOKUP(A17,CLASS!A:AY,34,FALSE)),"")</f>
        <v>0</v>
      </c>
      <c r="AI17" s="11">
        <f t="shared" si="8"/>
        <v>0</v>
      </c>
      <c r="AJ17"/>
      <c r="AK17" s="11">
        <f t="shared" si="9"/>
        <v>0</v>
      </c>
      <c r="AL17" s="16">
        <f t="shared" si="10"/>
        <v>86</v>
      </c>
      <c r="AM17"/>
      <c r="AN17">
        <f t="shared" si="11"/>
        <v>0</v>
      </c>
      <c r="AO17">
        <f t="shared" si="12"/>
        <v>86</v>
      </c>
      <c r="AP17">
        <f t="shared" si="13"/>
        <v>0</v>
      </c>
      <c r="AQ17">
        <f t="shared" si="14"/>
        <v>0</v>
      </c>
      <c r="AR17">
        <f t="shared" si="15"/>
        <v>0</v>
      </c>
      <c r="AS17">
        <f t="shared" si="16"/>
        <v>0</v>
      </c>
      <c r="AT17">
        <f t="shared" si="17"/>
        <v>0</v>
      </c>
      <c r="AU17">
        <f t="shared" si="18"/>
        <v>0</v>
      </c>
      <c r="AV17">
        <f t="shared" si="19"/>
        <v>0</v>
      </c>
      <c r="AW17">
        <f t="shared" si="20"/>
        <v>0</v>
      </c>
      <c r="AX17">
        <f t="shared" si="21"/>
        <v>0</v>
      </c>
      <c r="AY17" s="14" cm="1">
        <f t="array" ref="AY17">SUMPRODUCT(LARGE(AN17:AX17, {1,2,3}))</f>
        <v>86</v>
      </c>
      <c r="AZ17"/>
    </row>
    <row r="18" spans="1:52" x14ac:dyDescent="0.35">
      <c r="A18">
        <f>CLASS!A79</f>
        <v>133490</v>
      </c>
      <c r="B18" t="str">
        <f>CLASS!B79</f>
        <v>EE133490</v>
      </c>
      <c r="C18" t="str">
        <f>_xlfn.IFNA((VLOOKUP(A18,CLASS!A:AY,3,FALSE)),"")</f>
        <v>Colin</v>
      </c>
      <c r="D18" t="str">
        <f>_xlfn.IFNA((VLOOKUP(A18,CLASS!A:AY,4,FALSE)),"")</f>
        <v>Ferguson</v>
      </c>
      <c r="E18" s="26" t="str">
        <f>_xlfn.IFNA((VLOOKUP(B18,IssueLookup!A:B,2,FALSE)),"")</f>
        <v>A</v>
      </c>
      <c r="F18" s="26" t="str">
        <f>_xlfn.IFNA((VLOOKUP(B18,IssueLookup!C:D,2,FALSE)),"")</f>
        <v>A</v>
      </c>
      <c r="G18" s="26" t="str">
        <f>_xlfn.IFNA((VLOOKUP(B18,IssueLookup!E:F,2,FALSE)),"")</f>
        <v>A</v>
      </c>
      <c r="H18" s="26" t="str">
        <f>_xlfn.IFNA((VLOOKUP(B18,IssueLookup!G:H,2,FALSE)),"")</f>
        <v>A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5</v>
      </c>
      <c r="M18">
        <f>_xlfn.IFNA(VLOOKUP(F18,HandicapLookup!A:B,2,FALSE),"")</f>
        <v>5</v>
      </c>
      <c r="N18">
        <f>_xlfn.IFNA(VLOOKUP(G18,HandicapLookup!A:B,2,FALSE),"")</f>
        <v>5</v>
      </c>
      <c r="O18">
        <f>_xlfn.IFNA(VLOOKUP(H18,HandicapLookup!A:B,2,FALSE),"")</f>
        <v>5</v>
      </c>
      <c r="P18">
        <f>_xlfn.IFNA((VLOOKUP(A18,CLASS!A:AY,16,FALSE)),"")</f>
        <v>0</v>
      </c>
      <c r="Q18" s="11">
        <f t="shared" si="0"/>
        <v>0</v>
      </c>
      <c r="R18">
        <f>_xlfn.IFNA((VLOOKUP(A18,CLASS!A:AY,18,FALSE)),"")</f>
        <v>0</v>
      </c>
      <c r="S18" s="11">
        <f t="shared" si="1"/>
        <v>0</v>
      </c>
      <c r="T18">
        <f>_xlfn.IFNA((VLOOKUP(A18,CLASS!A:AY,20,FALSE)),"")</f>
        <v>0</v>
      </c>
      <c r="U18" s="11">
        <f>IFERROR((IF(IF(T18,T18+$M18,0)&lt;=100,IF(T18,T18+$M18,0),100)),"")</f>
        <v>0</v>
      </c>
      <c r="V18">
        <f>_xlfn.IFNA((VLOOKUP(A18,CLASS!A:AY,22,FALSE)),"")</f>
        <v>79</v>
      </c>
      <c r="W18" s="11">
        <f t="shared" si="2"/>
        <v>84</v>
      </c>
      <c r="X18">
        <f>_xlfn.IFNA((VLOOKUP(A18,CLASS!A:AY,24,FALSE)),"")</f>
        <v>0</v>
      </c>
      <c r="Y18" s="11">
        <f t="shared" si="3"/>
        <v>0</v>
      </c>
      <c r="Z18">
        <f>_xlfn.IFNA((VLOOKUP(A18,CLASS!A:AY,26,FALSE)),"")</f>
        <v>0</v>
      </c>
      <c r="AA18" s="11">
        <f t="shared" si="4"/>
        <v>0</v>
      </c>
      <c r="AB18">
        <f>_xlfn.IFNA((VLOOKUP(A18,CLASS!A:AY,28,FALSE)),"")</f>
        <v>0</v>
      </c>
      <c r="AC18" s="11">
        <f t="shared" si="5"/>
        <v>0</v>
      </c>
      <c r="AD18"/>
      <c r="AE18" s="11">
        <f t="shared" si="6"/>
        <v>0</v>
      </c>
      <c r="AF18"/>
      <c r="AG18" s="11">
        <f t="shared" si="7"/>
        <v>0</v>
      </c>
      <c r="AH18">
        <f>_xlfn.IFNA((VLOOKUP(A18,CLASS!A:AY,34,FALSE)),"")</f>
        <v>0</v>
      </c>
      <c r="AI18" s="11">
        <f t="shared" si="8"/>
        <v>0</v>
      </c>
      <c r="AJ18"/>
      <c r="AK18" s="11">
        <f t="shared" si="9"/>
        <v>0</v>
      </c>
      <c r="AL18" s="16">
        <f t="shared" si="10"/>
        <v>84</v>
      </c>
      <c r="AM18"/>
      <c r="AN18">
        <f t="shared" si="11"/>
        <v>0</v>
      </c>
      <c r="AO18">
        <f t="shared" si="12"/>
        <v>0</v>
      </c>
      <c r="AP18">
        <f t="shared" si="13"/>
        <v>0</v>
      </c>
      <c r="AQ18">
        <f t="shared" si="14"/>
        <v>84</v>
      </c>
      <c r="AR18">
        <f t="shared" si="15"/>
        <v>0</v>
      </c>
      <c r="AS18">
        <f t="shared" si="16"/>
        <v>0</v>
      </c>
      <c r="AT18">
        <f t="shared" si="17"/>
        <v>0</v>
      </c>
      <c r="AU18">
        <f t="shared" si="18"/>
        <v>0</v>
      </c>
      <c r="AV18">
        <f t="shared" si="19"/>
        <v>0</v>
      </c>
      <c r="AW18">
        <f t="shared" si="20"/>
        <v>0</v>
      </c>
      <c r="AX18">
        <f t="shared" si="21"/>
        <v>0</v>
      </c>
      <c r="AY18" s="14" cm="1">
        <f t="array" ref="AY18">SUMPRODUCT(LARGE(AN18:AX18, {1,2,3}))</f>
        <v>84</v>
      </c>
      <c r="AZ18"/>
    </row>
    <row r="19" spans="1:52" x14ac:dyDescent="0.35">
      <c r="A19">
        <f>CLASS!A40</f>
        <v>88473</v>
      </c>
      <c r="B19" t="str">
        <f>CLASS!B40</f>
        <v>EE88473</v>
      </c>
      <c r="C19" t="str">
        <f>_xlfn.IFNA((VLOOKUP(A19,CLASS!A:AY,3,FALSE)),"")</f>
        <v>Robert</v>
      </c>
      <c r="D19" t="str">
        <f>_xlfn.IFNA((VLOOKUP(A19,CLASS!A:AY,4,FALSE)),"")</f>
        <v>Taylor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 t="shared" si="0"/>
        <v>0</v>
      </c>
      <c r="R19">
        <f>_xlfn.IFNA((VLOOKUP(A19,CLASS!A:AY,18,FALSE)),"")</f>
        <v>84</v>
      </c>
      <c r="S19" s="11">
        <f t="shared" si="1"/>
        <v>84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0</v>
      </c>
      <c r="W19" s="11">
        <f t="shared" si="2"/>
        <v>0</v>
      </c>
      <c r="X19">
        <f>_xlfn.IFNA((VLOOKUP(A19,CLASS!A:AY,24,FALSE)),"")</f>
        <v>0</v>
      </c>
      <c r="Y19" s="11">
        <f t="shared" si="3"/>
        <v>0</v>
      </c>
      <c r="Z19">
        <f>_xlfn.IFNA((VLOOKUP(A19,CLASS!A:AY,26,FALSE)),"")</f>
        <v>0</v>
      </c>
      <c r="AA19" s="11">
        <f t="shared" si="4"/>
        <v>0</v>
      </c>
      <c r="AB19">
        <f>_xlfn.IFNA((VLOOKUP(A19,CLASS!A:AY,28,FALSE)),"")</f>
        <v>0</v>
      </c>
      <c r="AC19" s="11">
        <f t="shared" si="5"/>
        <v>0</v>
      </c>
      <c r="AD19"/>
      <c r="AE19" s="11">
        <f t="shared" si="6"/>
        <v>0</v>
      </c>
      <c r="AF19"/>
      <c r="AG19" s="11">
        <f t="shared" si="7"/>
        <v>0</v>
      </c>
      <c r="AH19">
        <f>_xlfn.IFNA((VLOOKUP(A19,CLASS!A:AY,34,FALSE)),"")</f>
        <v>0</v>
      </c>
      <c r="AI19" s="11">
        <f t="shared" si="8"/>
        <v>0</v>
      </c>
      <c r="AJ19"/>
      <c r="AK19" s="11">
        <f t="shared" si="9"/>
        <v>0</v>
      </c>
      <c r="AL19" s="16">
        <f t="shared" si="10"/>
        <v>84</v>
      </c>
      <c r="AM19"/>
      <c r="AN19">
        <f t="shared" si="11"/>
        <v>0</v>
      </c>
      <c r="AO19">
        <f t="shared" si="12"/>
        <v>84</v>
      </c>
      <c r="AP19">
        <f t="shared" si="13"/>
        <v>0</v>
      </c>
      <c r="AQ19">
        <f t="shared" si="14"/>
        <v>0</v>
      </c>
      <c r="AR19">
        <f t="shared" si="15"/>
        <v>0</v>
      </c>
      <c r="AS19">
        <f t="shared" si="16"/>
        <v>0</v>
      </c>
      <c r="AT19">
        <f t="shared" si="17"/>
        <v>0</v>
      </c>
      <c r="AU19">
        <f t="shared" si="18"/>
        <v>0</v>
      </c>
      <c r="AV19">
        <f t="shared" si="19"/>
        <v>0</v>
      </c>
      <c r="AW19">
        <f t="shared" si="20"/>
        <v>0</v>
      </c>
      <c r="AX19">
        <f t="shared" si="21"/>
        <v>0</v>
      </c>
      <c r="AY19" s="14" cm="1">
        <f t="array" ref="AY19">SUMPRODUCT(LARGE(AN19:AX19, {1,2,3}))</f>
        <v>84</v>
      </c>
    </row>
    <row r="20" spans="1:52" x14ac:dyDescent="0.35">
      <c r="A20">
        <f>CLASS!A80</f>
        <v>124977</v>
      </c>
      <c r="B20" t="str">
        <f>CLASS!B80</f>
        <v>EE124977</v>
      </c>
      <c r="C20" t="str">
        <f>_xlfn.IFNA((VLOOKUP(A20,CLASS!A:AY,3,FALSE)),"")</f>
        <v>Robert</v>
      </c>
      <c r="D20" t="str">
        <f>_xlfn.IFNA((VLOOKUP(A20,CLASS!A:AY,4,FALSE)),"")</f>
        <v>Dawson</v>
      </c>
      <c r="E20" s="26" t="str">
        <f>_xlfn.IFNA((VLOOKUP(B20,IssueLookup!A:B,2,FALSE)),"")</f>
        <v>A</v>
      </c>
      <c r="F20" s="26" t="str">
        <f>_xlfn.IFNA((VLOOKUP(B20,IssueLookup!C:D,2,FALSE)),"")</f>
        <v>A</v>
      </c>
      <c r="G20" s="26" t="str">
        <f>_xlfn.IFNA((VLOOKUP(B20,IssueLookup!E:F,2,FALSE)),"")</f>
        <v>A</v>
      </c>
      <c r="H20" s="26" t="str">
        <f>_xlfn.IFNA((VLOOKUP(B20,IssueLookup!G:H,2,FALSE)),"")</f>
        <v>A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5</v>
      </c>
      <c r="M20">
        <f>_xlfn.IFNA(VLOOKUP(F20,HandicapLookup!A:B,2,FALSE),"")</f>
        <v>5</v>
      </c>
      <c r="N20">
        <f>_xlfn.IFNA(VLOOKUP(G20,HandicapLookup!A:B,2,FALSE),"")</f>
        <v>5</v>
      </c>
      <c r="O20">
        <f>_xlfn.IFNA(VLOOKUP(H20,HandicapLookup!A:B,2,FALSE),"")</f>
        <v>5</v>
      </c>
      <c r="P20">
        <f>_xlfn.IFNA((VLOOKUP(A20,CLASS!A:AY,16,FALSE)),"")</f>
        <v>0</v>
      </c>
      <c r="Q20" s="11">
        <f t="shared" si="0"/>
        <v>0</v>
      </c>
      <c r="R20">
        <f>_xlfn.IFNA((VLOOKUP(A20,CLASS!A:AY,18,FALSE)),"")</f>
        <v>78</v>
      </c>
      <c r="S20" s="11">
        <f t="shared" si="1"/>
        <v>83</v>
      </c>
      <c r="T20">
        <f>_xlfn.IFNA((VLOOKUP(A20,CLASS!A:AY,20,FALSE)),"")</f>
        <v>0</v>
      </c>
      <c r="U20" s="11">
        <f>IF(IF(T20,T20+$L20,0)&lt;=100,IF(T20,T20+$L20,0),100)</f>
        <v>0</v>
      </c>
      <c r="V20">
        <f>_xlfn.IFNA((VLOOKUP(A20,CLASS!A:AY,22,FALSE)),"")</f>
        <v>0</v>
      </c>
      <c r="W20" s="11">
        <f t="shared" si="2"/>
        <v>0</v>
      </c>
      <c r="X20">
        <f>_xlfn.IFNA((VLOOKUP(A20,CLASS!A:AY,24,FALSE)),"")</f>
        <v>0</v>
      </c>
      <c r="Y20" s="11">
        <f t="shared" si="3"/>
        <v>0</v>
      </c>
      <c r="Z20">
        <f>_xlfn.IFNA((VLOOKUP(A20,CLASS!A:AY,26,FALSE)),"")</f>
        <v>0</v>
      </c>
      <c r="AA20" s="11">
        <f t="shared" si="4"/>
        <v>0</v>
      </c>
      <c r="AB20">
        <f>_xlfn.IFNA((VLOOKUP(A20,CLASS!A:AY,28,FALSE)),"")</f>
        <v>0</v>
      </c>
      <c r="AC20" s="11">
        <f t="shared" si="5"/>
        <v>0</v>
      </c>
      <c r="AD20"/>
      <c r="AE20" s="11">
        <f t="shared" si="6"/>
        <v>0</v>
      </c>
      <c r="AF20"/>
      <c r="AG20" s="11">
        <f t="shared" si="7"/>
        <v>0</v>
      </c>
      <c r="AH20">
        <f>_xlfn.IFNA((VLOOKUP(A20,CLASS!A:AY,34,FALSE)),"")</f>
        <v>0</v>
      </c>
      <c r="AI20" s="11">
        <f t="shared" si="8"/>
        <v>0</v>
      </c>
      <c r="AJ20"/>
      <c r="AK20" s="11">
        <f t="shared" si="9"/>
        <v>0</v>
      </c>
      <c r="AL20" s="16">
        <f t="shared" si="10"/>
        <v>83</v>
      </c>
      <c r="AM20"/>
      <c r="AN20">
        <f t="shared" si="11"/>
        <v>0</v>
      </c>
      <c r="AO20">
        <f t="shared" si="12"/>
        <v>83</v>
      </c>
      <c r="AP20">
        <f t="shared" si="13"/>
        <v>0</v>
      </c>
      <c r="AQ20">
        <f t="shared" si="14"/>
        <v>0</v>
      </c>
      <c r="AR20">
        <f t="shared" si="15"/>
        <v>0</v>
      </c>
      <c r="AS20">
        <f t="shared" si="16"/>
        <v>0</v>
      </c>
      <c r="AT20">
        <f t="shared" si="17"/>
        <v>0</v>
      </c>
      <c r="AU20">
        <f t="shared" si="18"/>
        <v>0</v>
      </c>
      <c r="AV20">
        <f t="shared" si="19"/>
        <v>0</v>
      </c>
      <c r="AW20">
        <f t="shared" si="20"/>
        <v>0</v>
      </c>
      <c r="AX20">
        <f t="shared" si="21"/>
        <v>0</v>
      </c>
      <c r="AY20" s="14" cm="1">
        <f t="array" ref="AY20">SUMPRODUCT(LARGE(AN20:AX20, {1,2,3}))</f>
        <v>83</v>
      </c>
    </row>
    <row r="21" spans="1:52" x14ac:dyDescent="0.35">
      <c r="A21">
        <f>CLASS!A11</f>
        <v>115804</v>
      </c>
      <c r="B21" t="str">
        <f>CLASS!B11</f>
        <v>EE115804</v>
      </c>
      <c r="C21" t="str">
        <f>_xlfn.IFNA((VLOOKUP(A21,CLASS!A:AY,3,FALSE)),"")</f>
        <v>Sean</v>
      </c>
      <c r="D21" t="str">
        <f>_xlfn.IFNA((VLOOKUP(A21,CLASS!A:AY,4,FALSE)),"")</f>
        <v>Gamblen</v>
      </c>
      <c r="E21" s="26" t="str">
        <f>_xlfn.IFNA((VLOOKUP(B21,IssueLookup!A:B,2,FALSE)),"")</f>
        <v>AAA</v>
      </c>
      <c r="F21" s="26" t="str">
        <f>_xlfn.IFNA((VLOOKUP(B21,IssueLookup!C:D,2,FALSE)),"")</f>
        <v>AAA</v>
      </c>
      <c r="G21" s="26" t="str">
        <f>_xlfn.IFNA((VLOOKUP(B21,IssueLookup!E:F,2,FALSE)),"")</f>
        <v>AAA</v>
      </c>
      <c r="H21" s="26" t="str">
        <f>_xlfn.IFNA((VLOOKUP(B21,IssueLookup!G:H,2,FALSE)),"")</f>
        <v>AAA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f>_xlfn.IFNA((VLOOKUP(A21,CLASS!A:AY,16,FALSE)),"")</f>
        <v>0</v>
      </c>
      <c r="Q21" s="11">
        <f t="shared" si="0"/>
        <v>0</v>
      </c>
      <c r="R21">
        <f>_xlfn.IFNA((VLOOKUP(A21,CLASS!A:AY,18,FALSE)),"")</f>
        <v>83</v>
      </c>
      <c r="S21" s="11">
        <f t="shared" si="1"/>
        <v>83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0</v>
      </c>
      <c r="W21" s="11">
        <f t="shared" si="2"/>
        <v>0</v>
      </c>
      <c r="X21">
        <f>_xlfn.IFNA((VLOOKUP(A21,CLASS!A:AY,24,FALSE)),"")</f>
        <v>0</v>
      </c>
      <c r="Y21" s="11">
        <f t="shared" si="3"/>
        <v>0</v>
      </c>
      <c r="Z21">
        <f>_xlfn.IFNA((VLOOKUP(A21,CLASS!A:AY,26,FALSE)),"")</f>
        <v>0</v>
      </c>
      <c r="AA21" s="11">
        <f t="shared" si="4"/>
        <v>0</v>
      </c>
      <c r="AB21">
        <f>_xlfn.IFNA((VLOOKUP(A21,CLASS!A:AY,28,FALSE)),"")</f>
        <v>0</v>
      </c>
      <c r="AC21" s="11">
        <f t="shared" si="5"/>
        <v>0</v>
      </c>
      <c r="AD21"/>
      <c r="AE21" s="11">
        <f t="shared" si="6"/>
        <v>0</v>
      </c>
      <c r="AF21"/>
      <c r="AG21" s="11">
        <f t="shared" si="7"/>
        <v>0</v>
      </c>
      <c r="AH21">
        <f>_xlfn.IFNA((VLOOKUP(A21,CLASS!A:AY,34,FALSE)),"")</f>
        <v>0</v>
      </c>
      <c r="AI21" s="11">
        <f t="shared" si="8"/>
        <v>0</v>
      </c>
      <c r="AJ21"/>
      <c r="AK21" s="11">
        <f t="shared" si="9"/>
        <v>0</v>
      </c>
      <c r="AL21" s="16">
        <f t="shared" si="10"/>
        <v>83</v>
      </c>
      <c r="AM21"/>
      <c r="AN21">
        <f t="shared" si="11"/>
        <v>0</v>
      </c>
      <c r="AO21">
        <f t="shared" si="12"/>
        <v>83</v>
      </c>
      <c r="AP21">
        <f t="shared" si="13"/>
        <v>0</v>
      </c>
      <c r="AQ21">
        <f t="shared" si="14"/>
        <v>0</v>
      </c>
      <c r="AR21">
        <f t="shared" si="15"/>
        <v>0</v>
      </c>
      <c r="AS21">
        <f t="shared" si="16"/>
        <v>0</v>
      </c>
      <c r="AT21">
        <f t="shared" si="17"/>
        <v>0</v>
      </c>
      <c r="AU21">
        <f t="shared" si="18"/>
        <v>0</v>
      </c>
      <c r="AV21">
        <f t="shared" si="19"/>
        <v>0</v>
      </c>
      <c r="AW21">
        <f t="shared" si="20"/>
        <v>0</v>
      </c>
      <c r="AX21">
        <f t="shared" si="21"/>
        <v>0</v>
      </c>
      <c r="AY21" s="14" cm="1">
        <f t="array" ref="AY21">SUMPRODUCT(LARGE(AN21:AX21, {1,2,3}))</f>
        <v>83</v>
      </c>
      <c r="AZ21"/>
    </row>
    <row r="22" spans="1:52" x14ac:dyDescent="0.35">
      <c r="A22">
        <f>CLASS!A81</f>
        <v>109844</v>
      </c>
      <c r="B22" t="str">
        <f>CLASS!B81</f>
        <v>EE109844</v>
      </c>
      <c r="C22" t="str">
        <f>_xlfn.IFNA((VLOOKUP(A22,CLASS!A:AY,3,FALSE)),"")</f>
        <v>Christopher</v>
      </c>
      <c r="D22" t="str">
        <f>_xlfn.IFNA((VLOOKUP(A22,CLASS!A:AY,4,FALSE)),"")</f>
        <v>Goodman</v>
      </c>
      <c r="E22" s="26" t="str">
        <f>_xlfn.IFNA((VLOOKUP(B22,IssueLookup!A:B,2,FALSE)),"")</f>
        <v>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5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0</v>
      </c>
      <c r="Q22" s="11">
        <f t="shared" si="0"/>
        <v>0</v>
      </c>
      <c r="R22">
        <f>_xlfn.IFNA((VLOOKUP(A22,CLASS!A:AY,18,FALSE)),"")</f>
        <v>78</v>
      </c>
      <c r="S22" s="11">
        <f t="shared" si="1"/>
        <v>83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0</v>
      </c>
      <c r="W22" s="11">
        <f t="shared" si="2"/>
        <v>0</v>
      </c>
      <c r="X22">
        <f>_xlfn.IFNA((VLOOKUP(A22,CLASS!A:AY,24,FALSE)),"")</f>
        <v>0</v>
      </c>
      <c r="Y22" s="11">
        <f t="shared" si="3"/>
        <v>0</v>
      </c>
      <c r="Z22">
        <f>_xlfn.IFNA((VLOOKUP(A22,CLASS!A:AY,26,FALSE)),"")</f>
        <v>0</v>
      </c>
      <c r="AA22" s="11">
        <f t="shared" si="4"/>
        <v>0</v>
      </c>
      <c r="AB22">
        <f>_xlfn.IFNA((VLOOKUP(A22,CLASS!A:AY,28,FALSE)),"")</f>
        <v>0</v>
      </c>
      <c r="AC22" s="11">
        <f t="shared" si="5"/>
        <v>0</v>
      </c>
      <c r="AD22"/>
      <c r="AE22" s="11">
        <f t="shared" si="6"/>
        <v>0</v>
      </c>
      <c r="AF22"/>
      <c r="AG22" s="11">
        <f t="shared" si="7"/>
        <v>0</v>
      </c>
      <c r="AH22">
        <f>_xlfn.IFNA((VLOOKUP(A22,CLASS!A:AY,34,FALSE)),"")</f>
        <v>0</v>
      </c>
      <c r="AI22" s="11">
        <f t="shared" si="8"/>
        <v>0</v>
      </c>
      <c r="AJ22"/>
      <c r="AK22" s="11">
        <f t="shared" si="9"/>
        <v>0</v>
      </c>
      <c r="AL22" s="16">
        <f t="shared" si="10"/>
        <v>83</v>
      </c>
      <c r="AM22"/>
      <c r="AN22">
        <f t="shared" si="11"/>
        <v>0</v>
      </c>
      <c r="AO22">
        <f t="shared" si="12"/>
        <v>83</v>
      </c>
      <c r="AP22">
        <f t="shared" si="13"/>
        <v>0</v>
      </c>
      <c r="AQ22">
        <f t="shared" si="14"/>
        <v>0</v>
      </c>
      <c r="AR22">
        <f t="shared" si="15"/>
        <v>0</v>
      </c>
      <c r="AS22">
        <f t="shared" si="16"/>
        <v>0</v>
      </c>
      <c r="AT22">
        <f t="shared" si="17"/>
        <v>0</v>
      </c>
      <c r="AU22">
        <f t="shared" si="18"/>
        <v>0</v>
      </c>
      <c r="AV22">
        <f t="shared" si="19"/>
        <v>0</v>
      </c>
      <c r="AW22">
        <f t="shared" si="20"/>
        <v>0</v>
      </c>
      <c r="AX22">
        <f t="shared" si="21"/>
        <v>0</v>
      </c>
      <c r="AY22" s="14" cm="1">
        <f t="array" ref="AY22">SUMPRODUCT(LARGE(AN22:AX22, {1,2,3}))</f>
        <v>83</v>
      </c>
      <c r="AZ22"/>
    </row>
    <row r="23" spans="1:52" x14ac:dyDescent="0.35">
      <c r="A23">
        <f>CLASS!A12</f>
        <v>98171</v>
      </c>
      <c r="B23" t="str">
        <f>CLASS!B12</f>
        <v>EE98171</v>
      </c>
      <c r="C23" t="str">
        <f>_xlfn.IFNA((VLOOKUP(A23,CLASS!A:AY,3,FALSE)),"")</f>
        <v>Neil</v>
      </c>
      <c r="D23" t="str">
        <f>_xlfn.IFNA((VLOOKUP(A23,CLASS!A:AY,4,FALSE)),"")</f>
        <v>Lockton</v>
      </c>
      <c r="E23" s="26" t="str">
        <f>_xlfn.IFNA((VLOOKUP(B23,IssueLookup!A:B,2,FALSE)),"")</f>
        <v>AAA</v>
      </c>
      <c r="F23" s="26" t="str">
        <f>_xlfn.IFNA((VLOOKUP(B23,IssueLookup!C:D,2,FALSE)),"")</f>
        <v>AAA</v>
      </c>
      <c r="G23" s="26" t="str">
        <f>_xlfn.IFNA((VLOOKUP(B23,IssueLookup!E:F,2,FALSE)),"")</f>
        <v>AAA</v>
      </c>
      <c r="H23" s="26" t="str">
        <f>_xlfn.IFNA((VLOOKUP(B23,IssueLookup!G:H,2,FALSE)),"")</f>
        <v>AAA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f>_xlfn.IFNA((VLOOKUP(A23,CLASS!A:AY,16,FALSE)),"")</f>
        <v>0</v>
      </c>
      <c r="Q23" s="11">
        <f t="shared" si="0"/>
        <v>0</v>
      </c>
      <c r="R23">
        <f>_xlfn.IFNA((VLOOKUP(A23,CLASS!A:AY,18,FALSE)),"")</f>
        <v>83</v>
      </c>
      <c r="S23" s="11">
        <f t="shared" si="1"/>
        <v>83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0</v>
      </c>
      <c r="W23" s="11">
        <f t="shared" si="2"/>
        <v>0</v>
      </c>
      <c r="X23">
        <f>_xlfn.IFNA((VLOOKUP(A23,CLASS!A:AY,24,FALSE)),"")</f>
        <v>0</v>
      </c>
      <c r="Y23" s="11">
        <f t="shared" si="3"/>
        <v>0</v>
      </c>
      <c r="Z23">
        <f>_xlfn.IFNA((VLOOKUP(A23,CLASS!A:AY,26,FALSE)),"")</f>
        <v>0</v>
      </c>
      <c r="AA23" s="11">
        <f t="shared" si="4"/>
        <v>0</v>
      </c>
      <c r="AB23">
        <f>_xlfn.IFNA((VLOOKUP(A23,CLASS!A:AY,28,FALSE)),"")</f>
        <v>0</v>
      </c>
      <c r="AC23" s="11">
        <f t="shared" si="5"/>
        <v>0</v>
      </c>
      <c r="AD23"/>
      <c r="AE23" s="11">
        <f t="shared" si="6"/>
        <v>0</v>
      </c>
      <c r="AF23"/>
      <c r="AG23" s="11">
        <f t="shared" si="7"/>
        <v>0</v>
      </c>
      <c r="AH23">
        <f>_xlfn.IFNA((VLOOKUP(A23,CLASS!A:AY,34,FALSE)),"")</f>
        <v>0</v>
      </c>
      <c r="AI23" s="11">
        <f t="shared" si="8"/>
        <v>0</v>
      </c>
      <c r="AJ23"/>
      <c r="AK23" s="11">
        <f t="shared" si="9"/>
        <v>0</v>
      </c>
      <c r="AL23" s="16">
        <f t="shared" si="10"/>
        <v>83</v>
      </c>
      <c r="AM23"/>
      <c r="AN23">
        <f t="shared" si="11"/>
        <v>0</v>
      </c>
      <c r="AO23">
        <f t="shared" si="12"/>
        <v>83</v>
      </c>
      <c r="AP23">
        <f t="shared" si="13"/>
        <v>0</v>
      </c>
      <c r="AQ23">
        <f t="shared" si="14"/>
        <v>0</v>
      </c>
      <c r="AR23">
        <f t="shared" si="15"/>
        <v>0</v>
      </c>
      <c r="AS23">
        <f t="shared" si="16"/>
        <v>0</v>
      </c>
      <c r="AT23">
        <f t="shared" si="17"/>
        <v>0</v>
      </c>
      <c r="AU23">
        <f t="shared" si="18"/>
        <v>0</v>
      </c>
      <c r="AV23">
        <f t="shared" si="19"/>
        <v>0</v>
      </c>
      <c r="AW23">
        <f t="shared" si="20"/>
        <v>0</v>
      </c>
      <c r="AX23">
        <f t="shared" si="21"/>
        <v>0</v>
      </c>
      <c r="AY23" s="14" cm="1">
        <f t="array" ref="AY23">SUMPRODUCT(LARGE(AN23:AX23, {1,2,3}))</f>
        <v>83</v>
      </c>
      <c r="AZ23"/>
    </row>
    <row r="24" spans="1:52" x14ac:dyDescent="0.35">
      <c r="A24">
        <f>CLASS!A82</f>
        <v>130250</v>
      </c>
      <c r="B24" t="str">
        <f>CLASS!B82</f>
        <v>EE130250</v>
      </c>
      <c r="C24" t="str">
        <f>_xlfn.IFNA((VLOOKUP(A24,CLASS!A:AY,3,FALSE)),"")</f>
        <v>Daniel</v>
      </c>
      <c r="D24" t="str">
        <f>_xlfn.IFNA((VLOOKUP(A24,CLASS!A:AY,4,FALSE)),"")</f>
        <v>Vallis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tr">
        <f>_xlfn.IFNA((VLOOKUP(A24,CLASS!A:AY,9,FALSE)),"")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P24">
        <f>_xlfn.IFNA((VLOOKUP(A24,CLASS!A:AY,16,FALSE)),"")</f>
        <v>0</v>
      </c>
      <c r="Q24" s="11">
        <f t="shared" si="0"/>
        <v>0</v>
      </c>
      <c r="R24">
        <f>_xlfn.IFNA((VLOOKUP(A24,CLASS!A:AY,18,FALSE)),"")</f>
        <v>78</v>
      </c>
      <c r="S24" s="11">
        <f t="shared" si="1"/>
        <v>83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 t="shared" si="2"/>
        <v>0</v>
      </c>
      <c r="X24">
        <f>_xlfn.IFNA((VLOOKUP(A24,CLASS!A:AY,24,FALSE)),"")</f>
        <v>0</v>
      </c>
      <c r="Y24" s="11">
        <f t="shared" si="3"/>
        <v>0</v>
      </c>
      <c r="Z24">
        <f>_xlfn.IFNA((VLOOKUP(A24,CLASS!A:AY,26,FALSE)),"")</f>
        <v>0</v>
      </c>
      <c r="AA24" s="11">
        <f t="shared" si="4"/>
        <v>0</v>
      </c>
      <c r="AB24">
        <f>_xlfn.IFNA((VLOOKUP(A24,CLASS!A:AY,28,FALSE)),"")</f>
        <v>0</v>
      </c>
      <c r="AC24" s="11">
        <f t="shared" si="5"/>
        <v>0</v>
      </c>
      <c r="AD24"/>
      <c r="AE24" s="11">
        <f t="shared" si="6"/>
        <v>0</v>
      </c>
      <c r="AF24"/>
      <c r="AG24" s="11">
        <f t="shared" si="7"/>
        <v>0</v>
      </c>
      <c r="AH24">
        <f>_xlfn.IFNA((VLOOKUP(A24,CLASS!A:AY,34,FALSE)),"")</f>
        <v>0</v>
      </c>
      <c r="AI24" s="11">
        <f t="shared" si="8"/>
        <v>0</v>
      </c>
      <c r="AJ24"/>
      <c r="AK24" s="11">
        <f t="shared" si="9"/>
        <v>0</v>
      </c>
      <c r="AL24" s="16">
        <f t="shared" si="10"/>
        <v>83</v>
      </c>
      <c r="AM24"/>
      <c r="AN24">
        <f t="shared" si="11"/>
        <v>0</v>
      </c>
      <c r="AO24">
        <f t="shared" si="12"/>
        <v>83</v>
      </c>
      <c r="AP24">
        <f t="shared" si="13"/>
        <v>0</v>
      </c>
      <c r="AQ24">
        <f t="shared" si="14"/>
        <v>0</v>
      </c>
      <c r="AR24">
        <f t="shared" si="15"/>
        <v>0</v>
      </c>
      <c r="AS24">
        <f t="shared" si="16"/>
        <v>0</v>
      </c>
      <c r="AT24">
        <f t="shared" si="17"/>
        <v>0</v>
      </c>
      <c r="AU24">
        <f t="shared" si="18"/>
        <v>0</v>
      </c>
      <c r="AV24">
        <f t="shared" si="19"/>
        <v>0</v>
      </c>
      <c r="AW24">
        <f t="shared" si="20"/>
        <v>0</v>
      </c>
      <c r="AX24">
        <f t="shared" si="21"/>
        <v>0</v>
      </c>
      <c r="AY24" s="14" cm="1">
        <f t="array" ref="AY24">SUMPRODUCT(LARGE(AN24:AX24, {1,2,3}))</f>
        <v>83</v>
      </c>
      <c r="AZ24"/>
    </row>
    <row r="25" spans="1:52" x14ac:dyDescent="0.35">
      <c r="A25">
        <f>CLASS!A185</f>
        <v>139593</v>
      </c>
      <c r="B25" t="str">
        <f>CLASS!B185</f>
        <v>EE139593</v>
      </c>
      <c r="C25" t="str">
        <f>_xlfn.IFNA((VLOOKUP(A25,CLASS!A:AY,3,FALSE)),"")</f>
        <v>Charlie</v>
      </c>
      <c r="D25" t="str">
        <f>_xlfn.IFNA((VLOOKUP(A25,CLASS!A:AY,4,FALSE)),"")</f>
        <v>Faulds</v>
      </c>
      <c r="E25" s="26" t="str">
        <f>_xlfn.IFNA((VLOOKUP(B25,IssueLookup!A:B,2,FALSE)),"")</f>
        <v>C</v>
      </c>
      <c r="F25" s="26" t="str">
        <f>_xlfn.IFNA((VLOOKUP(B25,IssueLookup!C:D,2,FALSE)),"")</f>
        <v>C</v>
      </c>
      <c r="G25" s="26" t="str">
        <f>_xlfn.IFNA((VLOOKUP(B25,IssueLookup!E:F,2,FALSE)),"")</f>
        <v>C</v>
      </c>
      <c r="H25" s="26" t="str">
        <f>_xlfn.IFNA((VLOOKUP(B25,IssueLookup!G:H,2,FALSE)),"")</f>
        <v>C</v>
      </c>
      <c r="I25" t="str">
        <f>_xlfn.IFNA((VLOOKUP(A25,CLASS!A:AY,9,FALSE)),"")</f>
        <v>CLT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15</v>
      </c>
      <c r="M25">
        <f>_xlfn.IFNA(VLOOKUP(F25,HandicapLookup!A:B,2,FALSE),"")</f>
        <v>15</v>
      </c>
      <c r="N25">
        <f>_xlfn.IFNA(VLOOKUP(G25,HandicapLookup!A:B,2,FALSE),"")</f>
        <v>15</v>
      </c>
      <c r="O25">
        <f>_xlfn.IFNA(VLOOKUP(H25,HandicapLookup!A:B,2,FALSE),"")</f>
        <v>15</v>
      </c>
      <c r="P25">
        <f>_xlfn.IFNA((VLOOKUP(A25,CLASS!A:AY,16,FALSE)),"")</f>
        <v>0</v>
      </c>
      <c r="Q25" s="11">
        <f t="shared" si="0"/>
        <v>0</v>
      </c>
      <c r="R25">
        <f>_xlfn.IFNA((VLOOKUP(A25,CLASS!A:AY,18,FALSE)),"")</f>
        <v>66</v>
      </c>
      <c r="S25" s="11">
        <f t="shared" si="1"/>
        <v>81</v>
      </c>
      <c r="T25">
        <f>_xlfn.IFNA((VLOOKUP(A25,CLASS!A:AY,20,FALSE)),"")</f>
        <v>0</v>
      </c>
      <c r="U25" s="11">
        <f>IF(IF(T25,T25+$L25,0)&lt;=100,IF(T25,T25+$L25,0),100)</f>
        <v>0</v>
      </c>
      <c r="V25">
        <f>_xlfn.IFNA((VLOOKUP(A25,CLASS!A:AY,22,FALSE)),"")</f>
        <v>0</v>
      </c>
      <c r="W25" s="11">
        <f t="shared" si="2"/>
        <v>0</v>
      </c>
      <c r="X25">
        <f>_xlfn.IFNA((VLOOKUP(A25,CLASS!A:AY,24,FALSE)),"")</f>
        <v>0</v>
      </c>
      <c r="Y25" s="11">
        <f t="shared" si="3"/>
        <v>0</v>
      </c>
      <c r="Z25">
        <f>_xlfn.IFNA((VLOOKUP(A25,CLASS!A:AY,26,FALSE)),"")</f>
        <v>0</v>
      </c>
      <c r="AA25" s="11">
        <f t="shared" si="4"/>
        <v>0</v>
      </c>
      <c r="AB25">
        <f>_xlfn.IFNA((VLOOKUP(A25,CLASS!A:AY,28,FALSE)),"")</f>
        <v>0</v>
      </c>
      <c r="AC25" s="11">
        <f t="shared" si="5"/>
        <v>0</v>
      </c>
      <c r="AD25"/>
      <c r="AE25" s="11">
        <f t="shared" si="6"/>
        <v>0</v>
      </c>
      <c r="AF25"/>
      <c r="AG25" s="11">
        <f t="shared" si="7"/>
        <v>0</v>
      </c>
      <c r="AH25">
        <f>_xlfn.IFNA((VLOOKUP(A25,CLASS!A:AY,34,FALSE)),"")</f>
        <v>0</v>
      </c>
      <c r="AI25" s="11">
        <f t="shared" si="8"/>
        <v>0</v>
      </c>
      <c r="AJ25"/>
      <c r="AK25" s="11">
        <f t="shared" si="9"/>
        <v>0</v>
      </c>
      <c r="AL25" s="16">
        <f t="shared" si="10"/>
        <v>81</v>
      </c>
      <c r="AM25"/>
      <c r="AN25">
        <f t="shared" si="11"/>
        <v>0</v>
      </c>
      <c r="AO25">
        <f t="shared" si="12"/>
        <v>81</v>
      </c>
      <c r="AP25">
        <f t="shared" si="13"/>
        <v>0</v>
      </c>
      <c r="AQ25">
        <f t="shared" si="14"/>
        <v>0</v>
      </c>
      <c r="AR25">
        <f t="shared" si="15"/>
        <v>0</v>
      </c>
      <c r="AS25">
        <f t="shared" si="16"/>
        <v>0</v>
      </c>
      <c r="AT25">
        <f t="shared" si="17"/>
        <v>0</v>
      </c>
      <c r="AU25">
        <f t="shared" si="18"/>
        <v>0</v>
      </c>
      <c r="AV25">
        <f t="shared" si="19"/>
        <v>0</v>
      </c>
      <c r="AW25">
        <f t="shared" si="20"/>
        <v>0</v>
      </c>
      <c r="AX25">
        <f t="shared" si="21"/>
        <v>0</v>
      </c>
      <c r="AY25" s="14" cm="1">
        <f t="array" ref="AY25">SUMPRODUCT(LARGE(AN25:AX25, {1,2,3}))</f>
        <v>81</v>
      </c>
    </row>
    <row r="26" spans="1:52" x14ac:dyDescent="0.35">
      <c r="A26">
        <f>CLASS!A42</f>
        <v>126704</v>
      </c>
      <c r="B26" t="str">
        <f>CLASS!B42</f>
        <v>EE126704</v>
      </c>
      <c r="C26" t="str">
        <f>_xlfn.IFNA((VLOOKUP(A26,CLASS!A:AY,3,FALSE)),"")</f>
        <v>Jussi</v>
      </c>
      <c r="D26" t="str">
        <f>_xlfn.IFNA((VLOOKUP(A26,CLASS!A:AY,4,FALSE)),"")</f>
        <v>Maki-Hokkonen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tr">
        <f>_xlfn.IFNA((VLOOKUP(A26,CLASS!A:AY,9,FALSE)),"")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f>_xlfn.IFNA((VLOOKUP(A26,CLASS!A:AY,16,FALSE)),"")</f>
        <v>0</v>
      </c>
      <c r="Q26" s="11">
        <f t="shared" si="0"/>
        <v>0</v>
      </c>
      <c r="R26">
        <f>_xlfn.IFNA((VLOOKUP(A26,CLASS!A:AY,18,FALSE)),"")</f>
        <v>80</v>
      </c>
      <c r="S26" s="11">
        <f t="shared" si="1"/>
        <v>80</v>
      </c>
      <c r="T26">
        <f>_xlfn.IFNA((VLOOKUP(A26,CLASS!A:AY,20,FALSE)),"")</f>
        <v>0</v>
      </c>
      <c r="U26" s="11">
        <f>IFERROR((IF(IF(T26,T26+$M26,0)&lt;=100,IF(T26,T26+$M26,0),100)),"")</f>
        <v>0</v>
      </c>
      <c r="V26">
        <f>_xlfn.IFNA((VLOOKUP(A26,CLASS!A:AY,22,FALSE)),"")</f>
        <v>0</v>
      </c>
      <c r="W26" s="11">
        <f t="shared" si="2"/>
        <v>0</v>
      </c>
      <c r="X26">
        <f>_xlfn.IFNA((VLOOKUP(A26,CLASS!A:AY,24,FALSE)),"")</f>
        <v>0</v>
      </c>
      <c r="Y26" s="11">
        <f t="shared" si="3"/>
        <v>0</v>
      </c>
      <c r="Z26">
        <f>_xlfn.IFNA((VLOOKUP(A26,CLASS!A:AY,26,FALSE)),"")</f>
        <v>0</v>
      </c>
      <c r="AA26" s="11">
        <f t="shared" si="4"/>
        <v>0</v>
      </c>
      <c r="AB26">
        <f>_xlfn.IFNA((VLOOKUP(A26,CLASS!A:AY,28,FALSE)),"")</f>
        <v>0</v>
      </c>
      <c r="AC26" s="11">
        <f t="shared" si="5"/>
        <v>0</v>
      </c>
      <c r="AD26"/>
      <c r="AE26" s="11">
        <f t="shared" si="6"/>
        <v>0</v>
      </c>
      <c r="AF26"/>
      <c r="AG26" s="11">
        <f t="shared" si="7"/>
        <v>0</v>
      </c>
      <c r="AH26">
        <f>_xlfn.IFNA((VLOOKUP(A26,CLASS!A:AY,34,FALSE)),"")</f>
        <v>0</v>
      </c>
      <c r="AI26" s="11">
        <f t="shared" si="8"/>
        <v>0</v>
      </c>
      <c r="AJ26"/>
      <c r="AK26" s="11">
        <f t="shared" si="9"/>
        <v>0</v>
      </c>
      <c r="AL26" s="16">
        <f t="shared" si="10"/>
        <v>80</v>
      </c>
      <c r="AM26"/>
      <c r="AN26">
        <f t="shared" si="11"/>
        <v>0</v>
      </c>
      <c r="AO26">
        <f t="shared" si="12"/>
        <v>80</v>
      </c>
      <c r="AP26">
        <f t="shared" si="13"/>
        <v>0</v>
      </c>
      <c r="AQ26">
        <f t="shared" si="14"/>
        <v>0</v>
      </c>
      <c r="AR26">
        <f t="shared" si="15"/>
        <v>0</v>
      </c>
      <c r="AS26">
        <f t="shared" si="16"/>
        <v>0</v>
      </c>
      <c r="AT26">
        <f t="shared" si="17"/>
        <v>0</v>
      </c>
      <c r="AU26">
        <f t="shared" si="18"/>
        <v>0</v>
      </c>
      <c r="AV26">
        <f t="shared" si="19"/>
        <v>0</v>
      </c>
      <c r="AW26">
        <f t="shared" si="20"/>
        <v>0</v>
      </c>
      <c r="AX26">
        <f t="shared" si="21"/>
        <v>0</v>
      </c>
      <c r="AY26" s="14" cm="1">
        <f t="array" ref="AY26">SUMPRODUCT(LARGE(AN26:AX26, {1,2,3}))</f>
        <v>80</v>
      </c>
      <c r="AZ26"/>
    </row>
    <row r="27" spans="1:52" x14ac:dyDescent="0.35">
      <c r="A27">
        <f>CLASS!A187</f>
        <v>141831</v>
      </c>
      <c r="B27" t="str">
        <f>CLASS!B187</f>
        <v>EE141831</v>
      </c>
      <c r="C27" t="str">
        <f>_xlfn.IFNA((VLOOKUP(A27,CLASS!A:AY,3,FALSE)),"")</f>
        <v>Neil</v>
      </c>
      <c r="D27" t="str">
        <f>_xlfn.IFNA((VLOOKUP(A27,CLASS!A:AY,4,FALSE)),"")</f>
        <v>Clark</v>
      </c>
      <c r="E27" s="26" t="str">
        <f>_xlfn.IFNA((VLOOKUP(B27,IssueLookup!A:B,2,FALSE)),"")</f>
        <v>C</v>
      </c>
      <c r="F27" s="26" t="str">
        <f>_xlfn.IFNA((VLOOKUP(B27,IssueLookup!C:D,2,FALSE)),"")</f>
        <v>C</v>
      </c>
      <c r="G27" s="26" t="str">
        <f>_xlfn.IFNA((VLOOKUP(B27,IssueLookup!E:F,2,FALSE)),"")</f>
        <v>C</v>
      </c>
      <c r="H27" s="26" t="str">
        <f>_xlfn.IFNA((VLOOKUP(B27,IssueLookup!G:H,2,FALSE)),"")</f>
        <v>C</v>
      </c>
      <c r="I27" t="str">
        <f>_xlfn.IFNA((VLOOKUP(A27,CLASS!A:AY,9,FALSE)),"")</f>
        <v>SNR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15</v>
      </c>
      <c r="M27">
        <f>_xlfn.IFNA(VLOOKUP(F27,HandicapLookup!A:B,2,FALSE),"")</f>
        <v>15</v>
      </c>
      <c r="N27">
        <f>_xlfn.IFNA(VLOOKUP(G27,HandicapLookup!A:B,2,FALSE),"")</f>
        <v>15</v>
      </c>
      <c r="O27">
        <f>_xlfn.IFNA(VLOOKUP(H27,HandicapLookup!A:B,2,FALSE),"")</f>
        <v>15</v>
      </c>
      <c r="P27">
        <f>_xlfn.IFNA((VLOOKUP(A27,CLASS!A:AY,16,FALSE)),"")</f>
        <v>0</v>
      </c>
      <c r="Q27" s="11">
        <f t="shared" si="0"/>
        <v>0</v>
      </c>
      <c r="R27">
        <f>_xlfn.IFNA((VLOOKUP(A27,CLASS!A:AY,18,FALSE)),"")</f>
        <v>0</v>
      </c>
      <c r="S27" s="11">
        <f t="shared" si="1"/>
        <v>0</v>
      </c>
      <c r="T27">
        <f>_xlfn.IFNA((VLOOKUP(A27,CLASS!A:AY,20,FALSE)),"")</f>
        <v>0</v>
      </c>
      <c r="U27" s="11">
        <f>IF(IF(T27,T27+$L27,0)&lt;=100,IF(T27,T27+$L27,0),100)</f>
        <v>0</v>
      </c>
      <c r="V27">
        <f>_xlfn.IFNA((VLOOKUP(A27,CLASS!A:AY,22,FALSE)),"")</f>
        <v>64</v>
      </c>
      <c r="W27" s="11">
        <f t="shared" si="2"/>
        <v>79</v>
      </c>
      <c r="X27">
        <f>_xlfn.IFNA((VLOOKUP(A27,CLASS!A:AY,24,FALSE)),"")</f>
        <v>0</v>
      </c>
      <c r="Y27" s="11">
        <f t="shared" si="3"/>
        <v>0</v>
      </c>
      <c r="Z27">
        <f>_xlfn.IFNA((VLOOKUP(A27,CLASS!A:AY,26,FALSE)),"")</f>
        <v>0</v>
      </c>
      <c r="AA27" s="11">
        <f t="shared" si="4"/>
        <v>0</v>
      </c>
      <c r="AB27">
        <f>_xlfn.IFNA((VLOOKUP(A27,CLASS!A:AY,28,FALSE)),"")</f>
        <v>0</v>
      </c>
      <c r="AC27" s="11">
        <f t="shared" si="5"/>
        <v>0</v>
      </c>
      <c r="AD27"/>
      <c r="AE27" s="11">
        <f t="shared" si="6"/>
        <v>0</v>
      </c>
      <c r="AF27"/>
      <c r="AG27" s="11">
        <f t="shared" si="7"/>
        <v>0</v>
      </c>
      <c r="AH27">
        <f>_xlfn.IFNA((VLOOKUP(A27,CLASS!A:AY,34,FALSE)),"")</f>
        <v>0</v>
      </c>
      <c r="AI27" s="11">
        <f t="shared" si="8"/>
        <v>0</v>
      </c>
      <c r="AJ27"/>
      <c r="AK27" s="11">
        <f t="shared" si="9"/>
        <v>0</v>
      </c>
      <c r="AL27" s="16">
        <f t="shared" si="10"/>
        <v>79</v>
      </c>
      <c r="AM27"/>
      <c r="AN27">
        <f t="shared" si="11"/>
        <v>0</v>
      </c>
      <c r="AO27">
        <f t="shared" si="12"/>
        <v>0</v>
      </c>
      <c r="AP27">
        <f t="shared" si="13"/>
        <v>0</v>
      </c>
      <c r="AQ27">
        <f t="shared" si="14"/>
        <v>79</v>
      </c>
      <c r="AR27">
        <f t="shared" si="15"/>
        <v>0</v>
      </c>
      <c r="AS27">
        <f t="shared" si="16"/>
        <v>0</v>
      </c>
      <c r="AT27">
        <f t="shared" si="17"/>
        <v>0</v>
      </c>
      <c r="AU27">
        <f t="shared" si="18"/>
        <v>0</v>
      </c>
      <c r="AV27">
        <f t="shared" si="19"/>
        <v>0</v>
      </c>
      <c r="AW27">
        <f t="shared" si="20"/>
        <v>0</v>
      </c>
      <c r="AX27">
        <f t="shared" si="21"/>
        <v>0</v>
      </c>
      <c r="AY27" s="14" cm="1">
        <f t="array" ref="AY27">SUMPRODUCT(LARGE(AN27:AX27, {1,2,3}))</f>
        <v>79</v>
      </c>
      <c r="AZ27"/>
    </row>
    <row r="28" spans="1:52" x14ac:dyDescent="0.35">
      <c r="A28" t="str">
        <f>CLASS!A90</f>
        <v>SS6007</v>
      </c>
      <c r="B28" t="str">
        <f>CLASS!B90</f>
        <v>SS6007</v>
      </c>
      <c r="C28" t="str">
        <f>_xlfn.IFNA((VLOOKUP(A28,CLASS!A:AY,3,FALSE)),"")</f>
        <v xml:space="preserve">Stewart </v>
      </c>
      <c r="D28" t="str">
        <f>_xlfn.IFNA((VLOOKUP(A28,CLASS!A:AY,4,FALSE)),"")</f>
        <v>Gordon</v>
      </c>
      <c r="E28" s="26" t="str">
        <f>_xlfn.IFNA((VLOOKUP(B28,IssueLookup!A:B,2,FALSE)),"")</f>
        <v>A</v>
      </c>
      <c r="F28" s="26" t="str">
        <f>_xlfn.IFNA((VLOOKUP(B28,IssueLookup!C:D,2,FALSE)),"")</f>
        <v/>
      </c>
      <c r="G28" s="26" t="str">
        <f>_xlfn.IFNA((VLOOKUP(B28,IssueLookup!E:F,2,FALSE)),"")</f>
        <v/>
      </c>
      <c r="H28" s="26" t="str">
        <f>_xlfn.IFNA((VLOOKUP(B28,IssueLookup!G:H,2,FALSE)),"")</f>
        <v/>
      </c>
      <c r="I28" t="str">
        <f>_xlfn.IFNA((VLOOKUP(A28,CLASS!A:AY,9,FALSE)),"")</f>
        <v>VET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5</v>
      </c>
      <c r="M28" t="str">
        <f>_xlfn.IFNA(VLOOKUP(F28,HandicapLookup!A:B,2,FALSE),"")</f>
        <v/>
      </c>
      <c r="N28" t="str">
        <f>_xlfn.IFNA(VLOOKUP(G28,HandicapLookup!A:B,2,FALSE),"")</f>
        <v/>
      </c>
      <c r="O28" t="str">
        <f>_xlfn.IFNA(VLOOKUP(H28,HandicapLookup!A:B,2,FALSE),"")</f>
        <v/>
      </c>
      <c r="P28">
        <f>_xlfn.IFNA((VLOOKUP(A28,CLASS!A:AY,16,FALSE)),"")</f>
        <v>0</v>
      </c>
      <c r="Q28" s="11">
        <f t="shared" si="0"/>
        <v>0</v>
      </c>
      <c r="R28">
        <f>_xlfn.IFNA((VLOOKUP(A28,CLASS!A:AY,18,FALSE)),"")</f>
        <v>73</v>
      </c>
      <c r="S28" s="11">
        <f t="shared" si="1"/>
        <v>78</v>
      </c>
      <c r="T28">
        <f>_xlfn.IFNA((VLOOKUP(A28,CLASS!A:AY,20,FALSE)),"")</f>
        <v>0</v>
      </c>
      <c r="U28" s="11">
        <f>IFERROR((IF(IF(T28,T28+$M28,0)&lt;=100,IF(T28,T28+$M28,0),100)),"")</f>
        <v>0</v>
      </c>
      <c r="V28">
        <f>_xlfn.IFNA((VLOOKUP(A28,CLASS!A:AY,22,FALSE)),"")</f>
        <v>0</v>
      </c>
      <c r="W28" s="11">
        <f t="shared" si="2"/>
        <v>0</v>
      </c>
      <c r="X28">
        <f>_xlfn.IFNA((VLOOKUP(A28,CLASS!A:AY,24,FALSE)),"")</f>
        <v>0</v>
      </c>
      <c r="Y28" s="11">
        <f t="shared" si="3"/>
        <v>0</v>
      </c>
      <c r="Z28">
        <f>_xlfn.IFNA((VLOOKUP(A28,CLASS!A:AY,26,FALSE)),"")</f>
        <v>0</v>
      </c>
      <c r="AA28" s="11">
        <f t="shared" si="4"/>
        <v>0</v>
      </c>
      <c r="AB28">
        <f>_xlfn.IFNA((VLOOKUP(A28,CLASS!A:AY,28,FALSE)),"")</f>
        <v>0</v>
      </c>
      <c r="AC28" s="11">
        <f t="shared" si="5"/>
        <v>0</v>
      </c>
      <c r="AD28"/>
      <c r="AE28" s="11">
        <f t="shared" si="6"/>
        <v>0</v>
      </c>
      <c r="AF28"/>
      <c r="AG28" s="11">
        <f t="shared" si="7"/>
        <v>0</v>
      </c>
      <c r="AH28">
        <f>_xlfn.IFNA((VLOOKUP(A28,CLASS!A:AY,34,FALSE)),"")</f>
        <v>0</v>
      </c>
      <c r="AI28" s="11">
        <f t="shared" si="8"/>
        <v>0</v>
      </c>
      <c r="AJ28"/>
      <c r="AK28" s="11">
        <f t="shared" si="9"/>
        <v>0</v>
      </c>
      <c r="AL28" s="16">
        <f t="shared" si="10"/>
        <v>78</v>
      </c>
      <c r="AM28"/>
      <c r="AN28">
        <f t="shared" si="11"/>
        <v>0</v>
      </c>
      <c r="AO28">
        <f t="shared" si="12"/>
        <v>78</v>
      </c>
      <c r="AP28">
        <f t="shared" si="13"/>
        <v>0</v>
      </c>
      <c r="AQ28">
        <f t="shared" si="14"/>
        <v>0</v>
      </c>
      <c r="AR28">
        <f t="shared" si="15"/>
        <v>0</v>
      </c>
      <c r="AS28">
        <f t="shared" si="16"/>
        <v>0</v>
      </c>
      <c r="AT28">
        <f t="shared" si="17"/>
        <v>0</v>
      </c>
      <c r="AU28">
        <f t="shared" si="18"/>
        <v>0</v>
      </c>
      <c r="AV28">
        <f t="shared" si="19"/>
        <v>0</v>
      </c>
      <c r="AW28">
        <f t="shared" si="20"/>
        <v>0</v>
      </c>
      <c r="AX28">
        <f t="shared" si="21"/>
        <v>0</v>
      </c>
      <c r="AY28" s="14" cm="1">
        <f t="array" ref="AY28">SUMPRODUCT(LARGE(AN28:AX28, {1,2,3}))</f>
        <v>78</v>
      </c>
      <c r="AZ28"/>
    </row>
    <row r="29" spans="1:52" x14ac:dyDescent="0.35">
      <c r="A29">
        <f>CLASS!A151</f>
        <v>137287</v>
      </c>
      <c r="B29" t="str">
        <f>CLASS!B151</f>
        <v>EE137287</v>
      </c>
      <c r="C29" t="str">
        <f>_xlfn.IFNA((VLOOKUP(A29,CLASS!A:AY,3,FALSE)),"")</f>
        <v>Adam</v>
      </c>
      <c r="D29" t="str">
        <f>_xlfn.IFNA((VLOOKUP(A29,CLASS!A:AY,4,FALSE)),"")</f>
        <v>Poyser</v>
      </c>
      <c r="E29" s="26" t="str">
        <f>_xlfn.IFNA((VLOOKUP(B29,IssueLookup!A:B,2,FALSE)),"")</f>
        <v>B</v>
      </c>
      <c r="F29" s="26" t="str">
        <f>_xlfn.IFNA((VLOOKUP(B29,IssueLookup!C:D,2,FALSE)),"")</f>
        <v>B</v>
      </c>
      <c r="G29" s="26" t="str">
        <f>_xlfn.IFNA((VLOOKUP(B29,IssueLookup!E:F,2,FALSE)),"")</f>
        <v>B</v>
      </c>
      <c r="H29" s="26" t="str">
        <f>_xlfn.IFNA((VLOOKUP(B29,IssueLookup!G:H,2,FALSE)),"")</f>
        <v>B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10</v>
      </c>
      <c r="M29">
        <f>_xlfn.IFNA(VLOOKUP(F29,HandicapLookup!A:B,2,FALSE),"")</f>
        <v>10</v>
      </c>
      <c r="N29">
        <f>_xlfn.IFNA(VLOOKUP(G29,HandicapLookup!A:B,2,FALSE),"")</f>
        <v>10</v>
      </c>
      <c r="O29">
        <f>_xlfn.IFNA(VLOOKUP(H29,HandicapLookup!A:B,2,FALSE),"")</f>
        <v>10</v>
      </c>
      <c r="P29">
        <f>_xlfn.IFNA((VLOOKUP(A29,CLASS!A:AY,16,FALSE)),"")</f>
        <v>0</v>
      </c>
      <c r="Q29" s="11">
        <f t="shared" si="0"/>
        <v>0</v>
      </c>
      <c r="R29">
        <f>_xlfn.IFNA((VLOOKUP(A29,CLASS!A:AY,18,FALSE)),"")</f>
        <v>68</v>
      </c>
      <c r="S29" s="11">
        <f t="shared" si="1"/>
        <v>78</v>
      </c>
      <c r="T29">
        <f>_xlfn.IFNA((VLOOKUP(A29,CLASS!A:AY,20,FALSE)),"")</f>
        <v>0</v>
      </c>
      <c r="U29" s="11">
        <f t="shared" ref="U29:U34" si="22">IF(IF(T29,T29+$L29,0)&lt;=100,IF(T29,T29+$L29,0),100)</f>
        <v>0</v>
      </c>
      <c r="V29">
        <f>_xlfn.IFNA((VLOOKUP(A29,CLASS!A:AY,22,FALSE)),"")</f>
        <v>0</v>
      </c>
      <c r="W29" s="11">
        <f t="shared" si="2"/>
        <v>0</v>
      </c>
      <c r="X29">
        <f>_xlfn.IFNA((VLOOKUP(A29,CLASS!A:AY,24,FALSE)),"")</f>
        <v>0</v>
      </c>
      <c r="Y29" s="11">
        <f t="shared" si="3"/>
        <v>0</v>
      </c>
      <c r="Z29">
        <f>_xlfn.IFNA((VLOOKUP(A29,CLASS!A:AY,26,FALSE)),"")</f>
        <v>0</v>
      </c>
      <c r="AA29" s="11">
        <f t="shared" si="4"/>
        <v>0</v>
      </c>
      <c r="AB29">
        <f>_xlfn.IFNA((VLOOKUP(A29,CLASS!A:AY,28,FALSE)),"")</f>
        <v>0</v>
      </c>
      <c r="AC29" s="11">
        <f t="shared" si="5"/>
        <v>0</v>
      </c>
      <c r="AD29"/>
      <c r="AE29" s="11">
        <f t="shared" si="6"/>
        <v>0</v>
      </c>
      <c r="AF29"/>
      <c r="AG29" s="11">
        <f t="shared" si="7"/>
        <v>0</v>
      </c>
      <c r="AH29">
        <f>_xlfn.IFNA((VLOOKUP(A29,CLASS!A:AY,34,FALSE)),"")</f>
        <v>0</v>
      </c>
      <c r="AI29" s="11">
        <f t="shared" si="8"/>
        <v>0</v>
      </c>
      <c r="AJ29"/>
      <c r="AK29" s="11">
        <f t="shared" si="9"/>
        <v>0</v>
      </c>
      <c r="AL29" s="16">
        <f t="shared" si="10"/>
        <v>78</v>
      </c>
      <c r="AM29"/>
      <c r="AN29">
        <f t="shared" si="11"/>
        <v>0</v>
      </c>
      <c r="AO29">
        <f t="shared" si="12"/>
        <v>78</v>
      </c>
      <c r="AP29">
        <f t="shared" si="13"/>
        <v>0</v>
      </c>
      <c r="AQ29">
        <f t="shared" si="14"/>
        <v>0</v>
      </c>
      <c r="AR29">
        <f t="shared" si="15"/>
        <v>0</v>
      </c>
      <c r="AS29">
        <f t="shared" si="16"/>
        <v>0</v>
      </c>
      <c r="AT29">
        <f t="shared" si="17"/>
        <v>0</v>
      </c>
      <c r="AU29">
        <f t="shared" si="18"/>
        <v>0</v>
      </c>
      <c r="AV29">
        <f t="shared" si="19"/>
        <v>0</v>
      </c>
      <c r="AW29">
        <f t="shared" si="20"/>
        <v>0</v>
      </c>
      <c r="AX29">
        <f t="shared" si="21"/>
        <v>0</v>
      </c>
      <c r="AY29" s="14" cm="1">
        <f t="array" ref="AY29">SUMPRODUCT(LARGE(AN29:AX29, {1,2,3}))</f>
        <v>78</v>
      </c>
      <c r="AZ29"/>
    </row>
    <row r="30" spans="1:52" x14ac:dyDescent="0.35">
      <c r="A30">
        <f>CLASS!A193</f>
        <v>138501</v>
      </c>
      <c r="B30" t="str">
        <f>CLASS!B193</f>
        <v>EE138501</v>
      </c>
      <c r="C30" t="str">
        <f>_xlfn.IFNA((VLOOKUP(A30,CLASS!A:AY,3,FALSE)),"")</f>
        <v>Joshua</v>
      </c>
      <c r="D30" t="str">
        <f>_xlfn.IFNA((VLOOKUP(A30,CLASS!A:AY,4,FALSE)),"")</f>
        <v>Poyser</v>
      </c>
      <c r="E30" s="26" t="str">
        <f>_xlfn.IFNA((VLOOKUP(B30,IssueLookup!A:B,2,FALSE)),"")</f>
        <v>C</v>
      </c>
      <c r="F30" s="26" t="str">
        <f>_xlfn.IFNA((VLOOKUP(B30,IssueLookup!C:D,2,FALSE)),"")</f>
        <v>C</v>
      </c>
      <c r="G30" s="26" t="str">
        <f>_xlfn.IFNA((VLOOKUP(B30,IssueLookup!E:F,2,FALSE)),"")</f>
        <v>C</v>
      </c>
      <c r="H30" s="26" t="str">
        <f>_xlfn.IFNA((VLOOKUP(B30,IssueLookup!G:H,2,FALSE)),"")</f>
        <v>C</v>
      </c>
      <c r="I30" t="str">
        <f>_xlfn.IFNA((VLOOKUP(A30,CLASS!A:AY,9,FALSE)),"")</f>
        <v>CLT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15</v>
      </c>
      <c r="M30">
        <f>_xlfn.IFNA(VLOOKUP(F30,HandicapLookup!A:B,2,FALSE),"")</f>
        <v>15</v>
      </c>
      <c r="N30">
        <f>_xlfn.IFNA(VLOOKUP(G30,HandicapLookup!A:B,2,FALSE),"")</f>
        <v>15</v>
      </c>
      <c r="O30">
        <f>_xlfn.IFNA(VLOOKUP(H30,HandicapLookup!A:B,2,FALSE),"")</f>
        <v>15</v>
      </c>
      <c r="P30">
        <f>_xlfn.IFNA((VLOOKUP(A30,CLASS!A:AY,16,FALSE)),"")</f>
        <v>0</v>
      </c>
      <c r="Q30" s="11">
        <f t="shared" si="0"/>
        <v>0</v>
      </c>
      <c r="R30">
        <f>_xlfn.IFNA((VLOOKUP(A30,CLASS!A:AY,18,FALSE)),"")</f>
        <v>62</v>
      </c>
      <c r="S30" s="11">
        <f t="shared" si="1"/>
        <v>77</v>
      </c>
      <c r="T30">
        <f>_xlfn.IFNA((VLOOKUP(A30,CLASS!A:AY,20,FALSE)),"")</f>
        <v>0</v>
      </c>
      <c r="U30" s="11">
        <f t="shared" si="22"/>
        <v>0</v>
      </c>
      <c r="V30">
        <f>_xlfn.IFNA((VLOOKUP(A30,CLASS!A:AY,22,FALSE)),"")</f>
        <v>0</v>
      </c>
      <c r="W30" s="11">
        <f t="shared" si="2"/>
        <v>0</v>
      </c>
      <c r="X30">
        <f>_xlfn.IFNA((VLOOKUP(A30,CLASS!A:AY,24,FALSE)),"")</f>
        <v>0</v>
      </c>
      <c r="Y30" s="11">
        <f t="shared" si="3"/>
        <v>0</v>
      </c>
      <c r="Z30">
        <f>_xlfn.IFNA((VLOOKUP(A30,CLASS!A:AY,26,FALSE)),"")</f>
        <v>0</v>
      </c>
      <c r="AA30" s="11">
        <f t="shared" si="4"/>
        <v>0</v>
      </c>
      <c r="AB30">
        <f>_xlfn.IFNA((VLOOKUP(A30,CLASS!A:AY,28,FALSE)),"")</f>
        <v>0</v>
      </c>
      <c r="AC30" s="11">
        <f t="shared" si="5"/>
        <v>0</v>
      </c>
      <c r="AD30"/>
      <c r="AE30" s="11">
        <f t="shared" si="6"/>
        <v>0</v>
      </c>
      <c r="AF30"/>
      <c r="AG30" s="11">
        <f t="shared" si="7"/>
        <v>0</v>
      </c>
      <c r="AH30">
        <f>_xlfn.IFNA((VLOOKUP(A30,CLASS!A:AY,34,FALSE)),"")</f>
        <v>0</v>
      </c>
      <c r="AI30" s="11">
        <f t="shared" si="8"/>
        <v>0</v>
      </c>
      <c r="AJ30"/>
      <c r="AK30" s="11">
        <f t="shared" si="9"/>
        <v>0</v>
      </c>
      <c r="AL30" s="16">
        <f t="shared" si="10"/>
        <v>77</v>
      </c>
      <c r="AM30"/>
      <c r="AN30">
        <f t="shared" si="11"/>
        <v>0</v>
      </c>
      <c r="AO30">
        <f t="shared" si="12"/>
        <v>77</v>
      </c>
      <c r="AP30">
        <f t="shared" si="13"/>
        <v>0</v>
      </c>
      <c r="AQ30">
        <f t="shared" si="14"/>
        <v>0</v>
      </c>
      <c r="AR30">
        <f t="shared" si="15"/>
        <v>0</v>
      </c>
      <c r="AS30">
        <f t="shared" si="16"/>
        <v>0</v>
      </c>
      <c r="AT30">
        <f t="shared" si="17"/>
        <v>0</v>
      </c>
      <c r="AU30">
        <f t="shared" si="18"/>
        <v>0</v>
      </c>
      <c r="AV30">
        <f t="shared" si="19"/>
        <v>0</v>
      </c>
      <c r="AW30">
        <f t="shared" si="20"/>
        <v>0</v>
      </c>
      <c r="AX30">
        <f t="shared" si="21"/>
        <v>0</v>
      </c>
      <c r="AY30" s="14" cm="1">
        <f t="array" ref="AY30">SUMPRODUCT(LARGE(AN30:AX30, {1,2,3}))</f>
        <v>77</v>
      </c>
      <c r="AZ30"/>
    </row>
    <row r="31" spans="1:52" x14ac:dyDescent="0.35">
      <c r="A31">
        <f>CLASS!A154</f>
        <v>135148</v>
      </c>
      <c r="B31" t="str">
        <f>CLASS!B154</f>
        <v>EE135148</v>
      </c>
      <c r="C31" t="str">
        <f>_xlfn.IFNA((VLOOKUP(A31,CLASS!A:AY,3,FALSE)),"")</f>
        <v>Lauren</v>
      </c>
      <c r="D31" t="str">
        <f>_xlfn.IFNA((VLOOKUP(A31,CLASS!A:AY,4,FALSE)),"")</f>
        <v>Goodman</v>
      </c>
      <c r="E31" s="26" t="str">
        <f>_xlfn.IFNA((VLOOKUP(B31,IssueLookup!A:B,2,FALSE)),"")</f>
        <v>B</v>
      </c>
      <c r="F31" s="26" t="str">
        <f>_xlfn.IFNA((VLOOKUP(B31,IssueLookup!C:D,2,FALSE)),"")</f>
        <v>B</v>
      </c>
      <c r="G31" s="26" t="str">
        <f>_xlfn.IFNA((VLOOKUP(B31,IssueLookup!E:F,2,FALSE)),"")</f>
        <v>B</v>
      </c>
      <c r="H31" s="26" t="str">
        <f>_xlfn.IFNA((VLOOKUP(B31,IssueLookup!G:H,2,FALSE)),"")</f>
        <v>B</v>
      </c>
      <c r="I31" t="str">
        <f>_xlfn.IFNA((VLOOKUP(A31,CLASS!A:AY,9,FALSE)),"")</f>
        <v>LDY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10</v>
      </c>
      <c r="M31">
        <f>_xlfn.IFNA(VLOOKUP(F31,HandicapLookup!A:B,2,FALSE),"")</f>
        <v>10</v>
      </c>
      <c r="N31">
        <f>_xlfn.IFNA(VLOOKUP(G31,HandicapLookup!A:B,2,FALSE),"")</f>
        <v>10</v>
      </c>
      <c r="O31">
        <f>_xlfn.IFNA(VLOOKUP(H31,HandicapLookup!A:B,2,FALSE),"")</f>
        <v>10</v>
      </c>
      <c r="P31">
        <f>_xlfn.IFNA((VLOOKUP(A31,CLASS!A:AY,16,FALSE)),"")</f>
        <v>0</v>
      </c>
      <c r="Q31" s="11">
        <f t="shared" si="0"/>
        <v>0</v>
      </c>
      <c r="R31">
        <f>_xlfn.IFNA((VLOOKUP(A31,CLASS!A:AY,18,FALSE)),"")</f>
        <v>66</v>
      </c>
      <c r="S31" s="11">
        <f t="shared" si="1"/>
        <v>76</v>
      </c>
      <c r="T31">
        <f>_xlfn.IFNA((VLOOKUP(A31,CLASS!A:AY,20,FALSE)),"")</f>
        <v>0</v>
      </c>
      <c r="U31" s="11">
        <f t="shared" si="22"/>
        <v>0</v>
      </c>
      <c r="V31">
        <f>_xlfn.IFNA((VLOOKUP(A31,CLASS!A:AY,22,FALSE)),"")</f>
        <v>0</v>
      </c>
      <c r="W31" s="11">
        <f t="shared" si="2"/>
        <v>0</v>
      </c>
      <c r="X31">
        <f>_xlfn.IFNA((VLOOKUP(A31,CLASS!A:AY,24,FALSE)),"")</f>
        <v>0</v>
      </c>
      <c r="Y31" s="11">
        <f t="shared" si="3"/>
        <v>0</v>
      </c>
      <c r="Z31">
        <f>_xlfn.IFNA((VLOOKUP(A31,CLASS!A:AY,26,FALSE)),"")</f>
        <v>0</v>
      </c>
      <c r="AA31" s="11">
        <f t="shared" si="4"/>
        <v>0</v>
      </c>
      <c r="AB31">
        <f>_xlfn.IFNA((VLOOKUP(A31,CLASS!A:AY,28,FALSE)),"")</f>
        <v>0</v>
      </c>
      <c r="AC31" s="11">
        <f t="shared" si="5"/>
        <v>0</v>
      </c>
      <c r="AD31"/>
      <c r="AE31" s="11">
        <f t="shared" si="6"/>
        <v>0</v>
      </c>
      <c r="AF31"/>
      <c r="AG31" s="11">
        <f t="shared" si="7"/>
        <v>0</v>
      </c>
      <c r="AH31">
        <f>_xlfn.IFNA((VLOOKUP(A31,CLASS!A:AY,34,FALSE)),"")</f>
        <v>0</v>
      </c>
      <c r="AI31" s="11">
        <f t="shared" si="8"/>
        <v>0</v>
      </c>
      <c r="AJ31"/>
      <c r="AK31" s="11">
        <f t="shared" si="9"/>
        <v>0</v>
      </c>
      <c r="AL31" s="16">
        <f t="shared" si="10"/>
        <v>76</v>
      </c>
      <c r="AN31">
        <f t="shared" si="11"/>
        <v>0</v>
      </c>
      <c r="AO31">
        <f t="shared" si="12"/>
        <v>76</v>
      </c>
      <c r="AP31">
        <f t="shared" si="13"/>
        <v>0</v>
      </c>
      <c r="AQ31">
        <f t="shared" si="14"/>
        <v>0</v>
      </c>
      <c r="AR31">
        <f t="shared" si="15"/>
        <v>0</v>
      </c>
      <c r="AS31">
        <f t="shared" si="16"/>
        <v>0</v>
      </c>
      <c r="AT31">
        <f t="shared" si="17"/>
        <v>0</v>
      </c>
      <c r="AU31">
        <f t="shared" si="18"/>
        <v>0</v>
      </c>
      <c r="AV31">
        <f t="shared" si="19"/>
        <v>0</v>
      </c>
      <c r="AW31">
        <f t="shared" si="20"/>
        <v>0</v>
      </c>
      <c r="AX31">
        <f t="shared" si="21"/>
        <v>0</v>
      </c>
      <c r="AY31" s="14" cm="1">
        <f t="array" ref="AY31">SUMPRODUCT(LARGE(AN31:AX31, {1,2,3}))</f>
        <v>76</v>
      </c>
    </row>
    <row r="32" spans="1:52" x14ac:dyDescent="0.35">
      <c r="A32">
        <f>CLASS!A196</f>
        <v>100000</v>
      </c>
      <c r="B32" t="str">
        <f>CLASS!B196</f>
        <v>EE100000</v>
      </c>
      <c r="C32" t="str">
        <f>_xlfn.IFNA((VLOOKUP(A32,CLASS!A:AY,3,FALSE)),"")</f>
        <v>Kenneth</v>
      </c>
      <c r="D32" t="str">
        <f>_xlfn.IFNA((VLOOKUP(A32,CLASS!A:AY,4,FALSE)),"")</f>
        <v>Farr</v>
      </c>
      <c r="E32" s="26" t="str">
        <f>_xlfn.IFNA((VLOOKUP(B32,IssueLookup!A:B,2,FALSE)),"")</f>
        <v>C</v>
      </c>
      <c r="F32" s="26" t="str">
        <f>_xlfn.IFNA((VLOOKUP(B32,IssueLookup!C:D,2,FALSE)),"")</f>
        <v>C</v>
      </c>
      <c r="G32" s="26" t="str">
        <f>_xlfn.IFNA((VLOOKUP(B32,IssueLookup!E:F,2,FALSE)),"")</f>
        <v>C</v>
      </c>
      <c r="H32" s="26" t="str">
        <f>_xlfn.IFNA((VLOOKUP(B32,IssueLookup!G:H,2,FALSE)),"")</f>
        <v>C</v>
      </c>
      <c r="I32" t="str">
        <f>_xlfn.IFNA((VLOOKUP(A32,CLASS!A:AY,9,FALSE)),"")</f>
        <v>VET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15</v>
      </c>
      <c r="M32">
        <f>_xlfn.IFNA(VLOOKUP(F32,HandicapLookup!A:B,2,FALSE),"")</f>
        <v>15</v>
      </c>
      <c r="N32">
        <f>_xlfn.IFNA(VLOOKUP(G32,HandicapLookup!A:B,2,FALSE),"")</f>
        <v>15</v>
      </c>
      <c r="O32">
        <f>_xlfn.IFNA(VLOOKUP(H32,HandicapLookup!A:B,2,FALSE),"")</f>
        <v>15</v>
      </c>
      <c r="P32">
        <f>_xlfn.IFNA((VLOOKUP(A32,CLASS!A:AY,16,FALSE)),"")</f>
        <v>0</v>
      </c>
      <c r="Q32" s="11">
        <f t="shared" si="0"/>
        <v>0</v>
      </c>
      <c r="R32">
        <f>_xlfn.IFNA((VLOOKUP(A32,CLASS!A:AY,18,FALSE)),"")</f>
        <v>58</v>
      </c>
      <c r="S32" s="11">
        <f t="shared" si="1"/>
        <v>73</v>
      </c>
      <c r="T32">
        <f>_xlfn.IFNA((VLOOKUP(A32,CLASS!A:AY,20,FALSE)),"")</f>
        <v>0</v>
      </c>
      <c r="U32" s="11">
        <f t="shared" si="22"/>
        <v>0</v>
      </c>
      <c r="V32">
        <f>_xlfn.IFNA((VLOOKUP(A32,CLASS!A:AY,22,FALSE)),"")</f>
        <v>0</v>
      </c>
      <c r="W32" s="11">
        <f t="shared" si="2"/>
        <v>0</v>
      </c>
      <c r="X32">
        <f>_xlfn.IFNA((VLOOKUP(A32,CLASS!A:AY,24,FALSE)),"")</f>
        <v>0</v>
      </c>
      <c r="Y32" s="11">
        <f t="shared" si="3"/>
        <v>0</v>
      </c>
      <c r="Z32">
        <f>_xlfn.IFNA((VLOOKUP(A32,CLASS!A:AY,26,FALSE)),"")</f>
        <v>0</v>
      </c>
      <c r="AA32" s="11">
        <f t="shared" si="4"/>
        <v>0</v>
      </c>
      <c r="AB32">
        <f>_xlfn.IFNA((VLOOKUP(A32,CLASS!A:AY,28,FALSE)),"")</f>
        <v>0</v>
      </c>
      <c r="AC32" s="11">
        <f t="shared" si="5"/>
        <v>0</v>
      </c>
      <c r="AD32"/>
      <c r="AE32" s="11">
        <f t="shared" si="6"/>
        <v>0</v>
      </c>
      <c r="AF32"/>
      <c r="AG32" s="11">
        <f t="shared" si="7"/>
        <v>0</v>
      </c>
      <c r="AH32">
        <f>_xlfn.IFNA((VLOOKUP(A32,CLASS!A:AY,34,FALSE)),"")</f>
        <v>0</v>
      </c>
      <c r="AI32" s="11">
        <f t="shared" si="8"/>
        <v>0</v>
      </c>
      <c r="AJ32"/>
      <c r="AK32" s="11">
        <f t="shared" si="9"/>
        <v>0</v>
      </c>
      <c r="AL32" s="16">
        <f t="shared" si="10"/>
        <v>73</v>
      </c>
      <c r="AN32">
        <f t="shared" si="11"/>
        <v>0</v>
      </c>
      <c r="AO32">
        <f t="shared" si="12"/>
        <v>73</v>
      </c>
      <c r="AP32">
        <f t="shared" si="13"/>
        <v>0</v>
      </c>
      <c r="AQ32">
        <f t="shared" si="14"/>
        <v>0</v>
      </c>
      <c r="AR32">
        <f t="shared" si="15"/>
        <v>0</v>
      </c>
      <c r="AS32">
        <f t="shared" si="16"/>
        <v>0</v>
      </c>
      <c r="AT32">
        <f t="shared" si="17"/>
        <v>0</v>
      </c>
      <c r="AU32">
        <f t="shared" si="18"/>
        <v>0</v>
      </c>
      <c r="AV32">
        <f t="shared" si="19"/>
        <v>0</v>
      </c>
      <c r="AW32">
        <f t="shared" si="20"/>
        <v>0</v>
      </c>
      <c r="AX32">
        <f t="shared" si="21"/>
        <v>0</v>
      </c>
      <c r="AY32" s="14" cm="1">
        <f t="array" ref="AY32">SUMPRODUCT(LARGE(AN32:AX32, {1,2,3}))</f>
        <v>73</v>
      </c>
    </row>
    <row r="33" spans="1:52" x14ac:dyDescent="0.35">
      <c r="A33">
        <f>CLASS!A199</f>
        <v>86765</v>
      </c>
      <c r="B33" t="str">
        <f>CLASS!B199</f>
        <v>EE86765</v>
      </c>
      <c r="C33" t="str">
        <f>_xlfn.IFNA((VLOOKUP(A33,CLASS!A:AY,3,FALSE)),"")</f>
        <v>LG</v>
      </c>
      <c r="D33" t="str">
        <f>_xlfn.IFNA((VLOOKUP(A33,CLASS!A:AY,4,FALSE)),"")</f>
        <v>Millard</v>
      </c>
      <c r="E33" s="26" t="str">
        <f>_xlfn.IFNA((VLOOKUP(B33,IssueLookup!A:B,2,FALSE)),"")</f>
        <v>C</v>
      </c>
      <c r="F33" s="26" t="str">
        <f>_xlfn.IFNA((VLOOKUP(B33,IssueLookup!C:D,2,FALSE)),"")</f>
        <v>C</v>
      </c>
      <c r="G33" s="26" t="str">
        <f>_xlfn.IFNA((VLOOKUP(B33,IssueLookup!E:F,2,FALSE)),"")</f>
        <v>C</v>
      </c>
      <c r="H33" s="26" t="str">
        <f>_xlfn.IFNA((VLOOKUP(B33,IssueLookup!G:H,2,FALSE)),"")</f>
        <v>C</v>
      </c>
      <c r="I33" t="str">
        <f>_xlfn.IFNA((VLOOKUP(A33,CLASS!A:AY,9,FALSE)),"")</f>
        <v>VET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15</v>
      </c>
      <c r="M33">
        <f>_xlfn.IFNA(VLOOKUP(F33,HandicapLookup!A:B,2,FALSE),"")</f>
        <v>15</v>
      </c>
      <c r="N33">
        <f>_xlfn.IFNA(VLOOKUP(G33,HandicapLookup!A:B,2,FALSE),"")</f>
        <v>15</v>
      </c>
      <c r="O33">
        <f>_xlfn.IFNA(VLOOKUP(H33,HandicapLookup!A:B,2,FALSE),"")</f>
        <v>15</v>
      </c>
      <c r="P33">
        <f>_xlfn.IFNA((VLOOKUP(A33,CLASS!A:AY,16,FALSE)),"")</f>
        <v>0</v>
      </c>
      <c r="Q33" s="11">
        <f t="shared" si="0"/>
        <v>0</v>
      </c>
      <c r="R33">
        <f>_xlfn.IFNA((VLOOKUP(A33,CLASS!A:AY,18,FALSE)),"")</f>
        <v>57</v>
      </c>
      <c r="S33" s="11">
        <f t="shared" si="1"/>
        <v>72</v>
      </c>
      <c r="T33">
        <f>_xlfn.IFNA((VLOOKUP(A33,CLASS!A:AY,20,FALSE)),"")</f>
        <v>0</v>
      </c>
      <c r="U33" s="11">
        <f t="shared" si="22"/>
        <v>0</v>
      </c>
      <c r="V33">
        <f>_xlfn.IFNA((VLOOKUP(A33,CLASS!A:AY,22,FALSE)),"")</f>
        <v>0</v>
      </c>
      <c r="W33" s="11">
        <f t="shared" si="2"/>
        <v>0</v>
      </c>
      <c r="X33">
        <f>_xlfn.IFNA((VLOOKUP(A33,CLASS!A:AY,24,FALSE)),"")</f>
        <v>0</v>
      </c>
      <c r="Y33" s="11">
        <f t="shared" si="3"/>
        <v>0</v>
      </c>
      <c r="Z33">
        <f>_xlfn.IFNA((VLOOKUP(A33,CLASS!A:AY,26,FALSE)),"")</f>
        <v>0</v>
      </c>
      <c r="AA33" s="11">
        <f t="shared" si="4"/>
        <v>0</v>
      </c>
      <c r="AB33">
        <f>_xlfn.IFNA((VLOOKUP(A33,CLASS!A:AY,28,FALSE)),"")</f>
        <v>0</v>
      </c>
      <c r="AC33" s="11">
        <f t="shared" si="5"/>
        <v>0</v>
      </c>
      <c r="AD33"/>
      <c r="AE33" s="11">
        <f t="shared" si="6"/>
        <v>0</v>
      </c>
      <c r="AF33"/>
      <c r="AG33" s="11">
        <f t="shared" si="7"/>
        <v>0</v>
      </c>
      <c r="AH33">
        <f>_xlfn.IFNA((VLOOKUP(A33,CLASS!A:AY,34,FALSE)),"")</f>
        <v>0</v>
      </c>
      <c r="AI33" s="11">
        <f t="shared" si="8"/>
        <v>0</v>
      </c>
      <c r="AJ33"/>
      <c r="AK33" s="11">
        <f t="shared" si="9"/>
        <v>0</v>
      </c>
      <c r="AL33" s="16">
        <f t="shared" si="10"/>
        <v>72</v>
      </c>
      <c r="AM33"/>
      <c r="AN33">
        <f t="shared" si="11"/>
        <v>0</v>
      </c>
      <c r="AO33">
        <f t="shared" si="12"/>
        <v>72</v>
      </c>
      <c r="AP33">
        <f t="shared" si="13"/>
        <v>0</v>
      </c>
      <c r="AQ33">
        <f t="shared" si="14"/>
        <v>0</v>
      </c>
      <c r="AR33">
        <f t="shared" si="15"/>
        <v>0</v>
      </c>
      <c r="AS33">
        <f t="shared" si="16"/>
        <v>0</v>
      </c>
      <c r="AT33">
        <f t="shared" si="17"/>
        <v>0</v>
      </c>
      <c r="AU33">
        <f t="shared" si="18"/>
        <v>0</v>
      </c>
      <c r="AV33">
        <f t="shared" si="19"/>
        <v>0</v>
      </c>
      <c r="AW33">
        <f t="shared" si="20"/>
        <v>0</v>
      </c>
      <c r="AX33">
        <f t="shared" si="21"/>
        <v>0</v>
      </c>
      <c r="AY33" s="14" cm="1">
        <f t="array" ref="AY33">SUMPRODUCT(LARGE(AN33:AX33, {1,2,3}))</f>
        <v>72</v>
      </c>
      <c r="AZ33"/>
    </row>
    <row r="34" spans="1:52" x14ac:dyDescent="0.35">
      <c r="A34">
        <f>CLASS!A205</f>
        <v>142752</v>
      </c>
      <c r="B34" t="str">
        <f>CLASS!B205</f>
        <v>EE142752</v>
      </c>
      <c r="C34" t="str">
        <f>_xlfn.IFNA((VLOOKUP(A34,CLASS!A:AY,3,FALSE)),"")</f>
        <v>Kathryn</v>
      </c>
      <c r="D34" t="str">
        <f>_xlfn.IFNA((VLOOKUP(A34,CLASS!A:AY,4,FALSE)),"")</f>
        <v>Coy</v>
      </c>
      <c r="E34" s="26" t="str">
        <f>_xlfn.IFNA((VLOOKUP(B34,IssueLookup!A:B,2,FALSE)),"")</f>
        <v>C</v>
      </c>
      <c r="F34" s="26" t="str">
        <f>_xlfn.IFNA((VLOOKUP(B34,IssueLookup!C:D,2,FALSE)),"")</f>
        <v/>
      </c>
      <c r="G34" s="26" t="str">
        <f>_xlfn.IFNA((VLOOKUP(B34,IssueLookup!E:F,2,FALSE)),"")</f>
        <v/>
      </c>
      <c r="H34" s="26" t="str">
        <f>_xlfn.IFNA((VLOOKUP(B34,IssueLookup!G:H,2,FALSE)),"")</f>
        <v/>
      </c>
      <c r="I34" t="str">
        <f>_xlfn.IFNA((VLOOKUP(A34,CLASS!A:AY,9,FALSE)),"")</f>
        <v>LDY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15</v>
      </c>
      <c r="M34" t="str">
        <f>_xlfn.IFNA(VLOOKUP(F34,HandicapLookup!A:B,2,FALSE),"")</f>
        <v/>
      </c>
      <c r="N34" t="str">
        <f>_xlfn.IFNA(VLOOKUP(G34,HandicapLookup!A:B,2,FALSE),"")</f>
        <v/>
      </c>
      <c r="O34" t="str">
        <f>_xlfn.IFNA(VLOOKUP(H34,HandicapLookup!A:B,2,FALSE),"")</f>
        <v/>
      </c>
      <c r="P34">
        <f>_xlfn.IFNA((VLOOKUP(A34,CLASS!A:AY,16,FALSE)),"")</f>
        <v>0</v>
      </c>
      <c r="Q34" s="11">
        <f t="shared" si="0"/>
        <v>0</v>
      </c>
      <c r="R34">
        <f>_xlfn.IFNA((VLOOKUP(A34,CLASS!A:AY,18,FALSE)),"")</f>
        <v>45</v>
      </c>
      <c r="S34" s="11">
        <f t="shared" si="1"/>
        <v>60</v>
      </c>
      <c r="T34">
        <f>_xlfn.IFNA((VLOOKUP(A34,CLASS!A:AY,20,FALSE)),"")</f>
        <v>0</v>
      </c>
      <c r="U34" s="11">
        <f t="shared" si="22"/>
        <v>0</v>
      </c>
      <c r="V34">
        <f>_xlfn.IFNA((VLOOKUP(A34,CLASS!A:AY,22,FALSE)),"")</f>
        <v>0</v>
      </c>
      <c r="W34" s="11">
        <f t="shared" ref="W34:W65" si="23">IFERROR((IF(IF(V34,V34+$M34,0)&lt;=100,IF(V34,V34+$M34,0),100)),"")</f>
        <v>0</v>
      </c>
      <c r="X34">
        <f>_xlfn.IFNA((VLOOKUP(A34,CLASS!A:AY,24,FALSE)),"")</f>
        <v>0</v>
      </c>
      <c r="Y34" s="11">
        <f t="shared" si="3"/>
        <v>0</v>
      </c>
      <c r="Z34">
        <f>_xlfn.IFNA((VLOOKUP(A34,CLASS!A:AY,26,FALSE)),"")</f>
        <v>0</v>
      </c>
      <c r="AA34" s="11">
        <f t="shared" si="4"/>
        <v>0</v>
      </c>
      <c r="AB34">
        <f>_xlfn.IFNA((VLOOKUP(A34,CLASS!A:AY,28,FALSE)),"")</f>
        <v>0</v>
      </c>
      <c r="AC34" s="11">
        <f t="shared" si="5"/>
        <v>0</v>
      </c>
      <c r="AD34"/>
      <c r="AE34" s="11">
        <f t="shared" si="6"/>
        <v>0</v>
      </c>
      <c r="AF34"/>
      <c r="AG34" s="11">
        <f t="shared" si="7"/>
        <v>0</v>
      </c>
      <c r="AH34">
        <f>_xlfn.IFNA((VLOOKUP(A34,CLASS!A:AY,34,FALSE)),"")</f>
        <v>0</v>
      </c>
      <c r="AI34" s="11">
        <f t="shared" si="8"/>
        <v>0</v>
      </c>
      <c r="AJ34"/>
      <c r="AK34" s="11">
        <f t="shared" si="9"/>
        <v>0</v>
      </c>
      <c r="AL34" s="16">
        <f t="shared" si="10"/>
        <v>60</v>
      </c>
      <c r="AN34">
        <f t="shared" si="11"/>
        <v>0</v>
      </c>
      <c r="AO34">
        <f t="shared" si="12"/>
        <v>60</v>
      </c>
      <c r="AP34">
        <f t="shared" si="13"/>
        <v>0</v>
      </c>
      <c r="AQ34">
        <f t="shared" si="14"/>
        <v>0</v>
      </c>
      <c r="AR34">
        <f t="shared" si="15"/>
        <v>0</v>
      </c>
      <c r="AS34">
        <f t="shared" si="16"/>
        <v>0</v>
      </c>
      <c r="AT34">
        <f t="shared" si="17"/>
        <v>0</v>
      </c>
      <c r="AU34">
        <f t="shared" si="18"/>
        <v>0</v>
      </c>
      <c r="AV34">
        <f t="shared" si="19"/>
        <v>0</v>
      </c>
      <c r="AW34">
        <f t="shared" si="20"/>
        <v>0</v>
      </c>
      <c r="AX34">
        <f t="shared" si="21"/>
        <v>0</v>
      </c>
      <c r="AY34" s="14" cm="1">
        <f t="array" ref="AY34">SUMPRODUCT(LARGE(AN34:AX34, {1,2,3}))</f>
        <v>60</v>
      </c>
      <c r="AZ34"/>
    </row>
    <row r="35" spans="1:52" x14ac:dyDescent="0.35">
      <c r="A35">
        <f>CLASS!A15</f>
        <v>107759</v>
      </c>
      <c r="B35" t="str">
        <f>CLASS!B15</f>
        <v>EE107759</v>
      </c>
      <c r="C35" t="str">
        <f>_xlfn.IFNA((VLOOKUP(A35,CLASS!A:AY,3,FALSE)),"")</f>
        <v>James</v>
      </c>
      <c r="D35" t="str">
        <f>_xlfn.IFNA((VLOOKUP(A35,CLASS!A:AY,4,FALSE)),"")</f>
        <v>Attwood</v>
      </c>
      <c r="E35" s="26" t="str">
        <f>_xlfn.IFNA((VLOOKUP(B35,IssueLookup!A:B,2,FALSE)),"")</f>
        <v>AAA</v>
      </c>
      <c r="F35" s="26" t="str">
        <f>_xlfn.IFNA((VLOOKUP(B35,IssueLookup!C:D,2,FALSE)),"")</f>
        <v>AAA</v>
      </c>
      <c r="G35" s="26" t="str">
        <f>_xlfn.IFNA((VLOOKUP(B35,IssueLookup!E:F,2,FALSE)),"")</f>
        <v>AAA</v>
      </c>
      <c r="H35" s="26" t="str">
        <f>_xlfn.IFNA((VLOOKUP(B35,IssueLookup!G:H,2,FALSE)),"")</f>
        <v>AAA</v>
      </c>
      <c r="I35" t="str">
        <f>_xlfn.IFNA((VLOOKUP(A35,CLASS!A:AY,9,FALSE)),"")</f>
        <v>SNR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f>_xlfn.IFNA((VLOOKUP(A35,CLASS!A:AY,16,FALSE)),"")</f>
        <v>0</v>
      </c>
      <c r="Q35" s="11">
        <f t="shared" si="0"/>
        <v>0</v>
      </c>
      <c r="R35">
        <f>_xlfn.IFNA((VLOOKUP(A35,CLASS!A:AY,18,FALSE)),"")</f>
        <v>0</v>
      </c>
      <c r="S35" s="11">
        <f t="shared" si="1"/>
        <v>0</v>
      </c>
      <c r="T35">
        <f>_xlfn.IFNA((VLOOKUP(A35,CLASS!A:AY,20,FALSE)),"")</f>
        <v>0</v>
      </c>
      <c r="U35" s="11">
        <f t="shared" ref="U35:U40" si="24">IFERROR((IF(IF(T35,T35+$M35,0)&lt;=100,IF(T35,T35+$M35,0),100)),"")</f>
        <v>0</v>
      </c>
      <c r="V35">
        <f>_xlfn.IFNA((VLOOKUP(A35,CLASS!A:AY,22,FALSE)),"")</f>
        <v>0</v>
      </c>
      <c r="W35" s="11">
        <f t="shared" si="23"/>
        <v>0</v>
      </c>
      <c r="X35">
        <f>_xlfn.IFNA((VLOOKUP(A35,CLASS!A:AY,24,FALSE)),"")</f>
        <v>0</v>
      </c>
      <c r="Y35" s="11">
        <f t="shared" si="3"/>
        <v>0</v>
      </c>
      <c r="Z35">
        <f>_xlfn.IFNA((VLOOKUP(A35,CLASS!A:AY,26,FALSE)),"")</f>
        <v>0</v>
      </c>
      <c r="AA35" s="11">
        <f t="shared" si="4"/>
        <v>0</v>
      </c>
      <c r="AB35">
        <f>_xlfn.IFNA((VLOOKUP(A35,CLASS!A:AY,28,FALSE)),"")</f>
        <v>0</v>
      </c>
      <c r="AC35" s="11">
        <f t="shared" si="5"/>
        <v>0</v>
      </c>
      <c r="AD35"/>
      <c r="AE35" s="11">
        <f t="shared" si="6"/>
        <v>0</v>
      </c>
      <c r="AF35"/>
      <c r="AG35" s="11">
        <f t="shared" si="7"/>
        <v>0</v>
      </c>
      <c r="AH35">
        <f>_xlfn.IFNA((VLOOKUP(A35,CLASS!A:AY,34,FALSE)),"")</f>
        <v>0</v>
      </c>
      <c r="AI35" s="11">
        <f t="shared" si="8"/>
        <v>0</v>
      </c>
      <c r="AJ35"/>
      <c r="AK35" s="11">
        <f t="shared" si="9"/>
        <v>0</v>
      </c>
      <c r="AL35" s="16">
        <f t="shared" si="10"/>
        <v>0</v>
      </c>
      <c r="AM35"/>
      <c r="AN35">
        <f t="shared" si="11"/>
        <v>0</v>
      </c>
      <c r="AO35">
        <f t="shared" si="12"/>
        <v>0</v>
      </c>
      <c r="AP35">
        <f t="shared" si="13"/>
        <v>0</v>
      </c>
      <c r="AQ35">
        <f t="shared" si="14"/>
        <v>0</v>
      </c>
      <c r="AR35">
        <f t="shared" si="15"/>
        <v>0</v>
      </c>
      <c r="AS35">
        <f t="shared" si="16"/>
        <v>0</v>
      </c>
      <c r="AT35">
        <f t="shared" si="17"/>
        <v>0</v>
      </c>
      <c r="AU35">
        <f t="shared" si="18"/>
        <v>0</v>
      </c>
      <c r="AV35">
        <f t="shared" si="19"/>
        <v>0</v>
      </c>
      <c r="AW35">
        <f t="shared" si="20"/>
        <v>0</v>
      </c>
      <c r="AX35">
        <f t="shared" si="21"/>
        <v>0</v>
      </c>
      <c r="AY35" s="14" cm="1">
        <f t="array" ref="AY35">SUMPRODUCT(LARGE(AN35:AX35, {1,2,3}))</f>
        <v>0</v>
      </c>
      <c r="AZ35"/>
    </row>
    <row r="36" spans="1:52" x14ac:dyDescent="0.35">
      <c r="A36">
        <f>CLASS!A16</f>
        <v>127052</v>
      </c>
      <c r="B36" t="str">
        <f>CLASS!B16</f>
        <v>EE127052</v>
      </c>
      <c r="C36" t="str">
        <f>_xlfn.IFNA((VLOOKUP(A36,CLASS!A:AY,3,FALSE)),"")</f>
        <v>James</v>
      </c>
      <c r="D36" t="str">
        <f>_xlfn.IFNA((VLOOKUP(A36,CLASS!A:AY,4,FALSE)),"")</f>
        <v>Bradley-Day</v>
      </c>
      <c r="E36" s="26" t="str">
        <f>_xlfn.IFNA((VLOOKUP(B36,IssueLookup!A:B,2,FALSE)),"")</f>
        <v>AAA</v>
      </c>
      <c r="F36" s="26" t="str">
        <f>_xlfn.IFNA((VLOOKUP(B36,IssueLookup!C:D,2,FALSE)),"")</f>
        <v>AAA</v>
      </c>
      <c r="G36" s="26" t="str">
        <f>_xlfn.IFNA((VLOOKUP(B36,IssueLookup!E:F,2,FALSE)),"")</f>
        <v>AAA</v>
      </c>
      <c r="H36" s="26" t="str">
        <f>_xlfn.IFNA((VLOOKUP(B36,IssueLookup!G:H,2,FALSE)),"")</f>
        <v>AAA</v>
      </c>
      <c r="I36" t="str">
        <f>_xlfn.IFNA((VLOOKUP(A36,CLASS!A:AY,9,FALSE)),"")</f>
        <v>JNR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f>_xlfn.IFNA((VLOOKUP(A36,CLASS!A:AY,16,FALSE)),"")</f>
        <v>0</v>
      </c>
      <c r="Q36" s="11">
        <f t="shared" si="0"/>
        <v>0</v>
      </c>
      <c r="R36">
        <f>_xlfn.IFNA((VLOOKUP(A36,CLASS!A:AY,18,FALSE)),"")</f>
        <v>0</v>
      </c>
      <c r="S36" s="11">
        <f t="shared" si="1"/>
        <v>0</v>
      </c>
      <c r="T36">
        <f>_xlfn.IFNA((VLOOKUP(A36,CLASS!A:AY,20,FALSE)),"")</f>
        <v>0</v>
      </c>
      <c r="U36" s="11">
        <f t="shared" si="24"/>
        <v>0</v>
      </c>
      <c r="V36">
        <f>_xlfn.IFNA((VLOOKUP(A36,CLASS!A:AY,22,FALSE)),"")</f>
        <v>0</v>
      </c>
      <c r="W36" s="11">
        <f t="shared" si="23"/>
        <v>0</v>
      </c>
      <c r="X36">
        <f>_xlfn.IFNA((VLOOKUP(A36,CLASS!A:AY,24,FALSE)),"")</f>
        <v>0</v>
      </c>
      <c r="Y36" s="11">
        <f t="shared" si="3"/>
        <v>0</v>
      </c>
      <c r="Z36">
        <f>_xlfn.IFNA((VLOOKUP(A36,CLASS!A:AY,26,FALSE)),"")</f>
        <v>0</v>
      </c>
      <c r="AA36" s="11">
        <f t="shared" si="4"/>
        <v>0</v>
      </c>
      <c r="AB36">
        <f>_xlfn.IFNA((VLOOKUP(A36,CLASS!A:AY,28,FALSE)),"")</f>
        <v>0</v>
      </c>
      <c r="AC36" s="11">
        <f t="shared" si="5"/>
        <v>0</v>
      </c>
      <c r="AD36"/>
      <c r="AE36" s="11">
        <f t="shared" si="6"/>
        <v>0</v>
      </c>
      <c r="AF36"/>
      <c r="AG36" s="11">
        <f t="shared" si="7"/>
        <v>0</v>
      </c>
      <c r="AH36">
        <f>_xlfn.IFNA((VLOOKUP(A36,CLASS!A:AY,34,FALSE)),"")</f>
        <v>0</v>
      </c>
      <c r="AI36" s="11">
        <f t="shared" si="8"/>
        <v>0</v>
      </c>
      <c r="AJ36"/>
      <c r="AK36" s="11">
        <f t="shared" si="9"/>
        <v>0</v>
      </c>
      <c r="AL36" s="16">
        <f t="shared" si="10"/>
        <v>0</v>
      </c>
      <c r="AN36">
        <f t="shared" si="11"/>
        <v>0</v>
      </c>
      <c r="AO36">
        <f t="shared" si="12"/>
        <v>0</v>
      </c>
      <c r="AP36">
        <f t="shared" si="13"/>
        <v>0</v>
      </c>
      <c r="AQ36">
        <f t="shared" si="14"/>
        <v>0</v>
      </c>
      <c r="AR36">
        <f t="shared" si="15"/>
        <v>0</v>
      </c>
      <c r="AS36">
        <f t="shared" si="16"/>
        <v>0</v>
      </c>
      <c r="AT36">
        <f t="shared" si="17"/>
        <v>0</v>
      </c>
      <c r="AU36">
        <f t="shared" si="18"/>
        <v>0</v>
      </c>
      <c r="AV36">
        <f t="shared" si="19"/>
        <v>0</v>
      </c>
      <c r="AW36">
        <f t="shared" si="20"/>
        <v>0</v>
      </c>
      <c r="AX36">
        <f t="shared" si="21"/>
        <v>0</v>
      </c>
      <c r="AY36" s="14" cm="1">
        <f t="array" ref="AY36">SUMPRODUCT(LARGE(AN36:AX36, {1,2,3}))</f>
        <v>0</v>
      </c>
      <c r="AZ36"/>
    </row>
    <row r="37" spans="1:52" x14ac:dyDescent="0.35">
      <c r="A37">
        <f>CLASS!A17</f>
        <v>128224</v>
      </c>
      <c r="B37" t="str">
        <f>CLASS!B17</f>
        <v>EE128224</v>
      </c>
      <c r="C37" t="str">
        <f>_xlfn.IFNA((VLOOKUP(A37,CLASS!A:AY,3,FALSE)),"")</f>
        <v>Joshua</v>
      </c>
      <c r="D37" t="str">
        <f>_xlfn.IFNA((VLOOKUP(A37,CLASS!A:AY,4,FALSE)),"")</f>
        <v>Brown</v>
      </c>
      <c r="E37" s="26" t="str">
        <f>_xlfn.IFNA((VLOOKUP(B37,IssueLookup!A:B,2,FALSE)),"")</f>
        <v>AAA</v>
      </c>
      <c r="F37" s="26" t="str">
        <f>_xlfn.IFNA((VLOOKUP(B37,IssueLookup!C:D,2,FALSE)),"")</f>
        <v>AAA</v>
      </c>
      <c r="G37" s="26" t="str">
        <f>_xlfn.IFNA((VLOOKUP(B37,IssueLookup!E:F,2,FALSE)),"")</f>
        <v>AAA</v>
      </c>
      <c r="H37" s="26" t="str">
        <f>_xlfn.IFNA((VLOOKUP(B37,IssueLookup!G:H,2,FALSE)),"")</f>
        <v>AAA</v>
      </c>
      <c r="I37" t="str">
        <f>_xlfn.IFNA((VLOOKUP(A37,CLASS!A:AY,9,FALSE)),"")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f>_xlfn.IFNA((VLOOKUP(A37,CLASS!A:AY,16,FALSE)),"")</f>
        <v>0</v>
      </c>
      <c r="Q37" s="11">
        <f t="shared" si="0"/>
        <v>0</v>
      </c>
      <c r="R37">
        <f>_xlfn.IFNA((VLOOKUP(A37,CLASS!A:AY,18,FALSE)),"")</f>
        <v>0</v>
      </c>
      <c r="S37" s="11">
        <f t="shared" si="1"/>
        <v>0</v>
      </c>
      <c r="T37">
        <f>_xlfn.IFNA((VLOOKUP(A37,CLASS!A:AY,20,FALSE)),"")</f>
        <v>0</v>
      </c>
      <c r="U37" s="11">
        <f t="shared" si="24"/>
        <v>0</v>
      </c>
      <c r="V37">
        <f>_xlfn.IFNA((VLOOKUP(A37,CLASS!A:AY,22,FALSE)),"")</f>
        <v>0</v>
      </c>
      <c r="W37" s="11">
        <f t="shared" si="23"/>
        <v>0</v>
      </c>
      <c r="X37">
        <f>_xlfn.IFNA((VLOOKUP(A37,CLASS!A:AY,24,FALSE)),"")</f>
        <v>0</v>
      </c>
      <c r="Y37" s="11">
        <f t="shared" si="3"/>
        <v>0</v>
      </c>
      <c r="Z37">
        <f>_xlfn.IFNA((VLOOKUP(A37,CLASS!A:AY,26,FALSE)),"")</f>
        <v>0</v>
      </c>
      <c r="AA37" s="11">
        <f t="shared" si="4"/>
        <v>0</v>
      </c>
      <c r="AB37">
        <f>_xlfn.IFNA((VLOOKUP(A37,CLASS!A:AY,28,FALSE)),"")</f>
        <v>0</v>
      </c>
      <c r="AC37" s="11">
        <f t="shared" si="5"/>
        <v>0</v>
      </c>
      <c r="AD37"/>
      <c r="AE37" s="11">
        <f t="shared" si="6"/>
        <v>0</v>
      </c>
      <c r="AF37"/>
      <c r="AG37" s="11">
        <f t="shared" si="7"/>
        <v>0</v>
      </c>
      <c r="AH37">
        <f>_xlfn.IFNA((VLOOKUP(A37,CLASS!A:AY,34,FALSE)),"")</f>
        <v>0</v>
      </c>
      <c r="AI37" s="11">
        <f t="shared" si="8"/>
        <v>0</v>
      </c>
      <c r="AJ37"/>
      <c r="AK37" s="11">
        <f t="shared" si="9"/>
        <v>0</v>
      </c>
      <c r="AL37" s="16">
        <f t="shared" si="10"/>
        <v>0</v>
      </c>
      <c r="AM37"/>
      <c r="AN37">
        <f t="shared" si="11"/>
        <v>0</v>
      </c>
      <c r="AO37">
        <f t="shared" si="12"/>
        <v>0</v>
      </c>
      <c r="AP37">
        <f t="shared" si="13"/>
        <v>0</v>
      </c>
      <c r="AQ37">
        <f t="shared" si="14"/>
        <v>0</v>
      </c>
      <c r="AR37">
        <f t="shared" si="15"/>
        <v>0</v>
      </c>
      <c r="AS37">
        <f t="shared" si="16"/>
        <v>0</v>
      </c>
      <c r="AT37">
        <f t="shared" si="17"/>
        <v>0</v>
      </c>
      <c r="AU37">
        <f t="shared" si="18"/>
        <v>0</v>
      </c>
      <c r="AV37">
        <f t="shared" si="19"/>
        <v>0</v>
      </c>
      <c r="AW37">
        <f t="shared" si="20"/>
        <v>0</v>
      </c>
      <c r="AX37">
        <f t="shared" si="21"/>
        <v>0</v>
      </c>
      <c r="AY37" s="14" cm="1">
        <f t="array" ref="AY37">SUMPRODUCT(LARGE(AN37:AX37, {1,2,3}))</f>
        <v>0</v>
      </c>
      <c r="AZ37"/>
    </row>
    <row r="38" spans="1:52" x14ac:dyDescent="0.35">
      <c r="A38">
        <f>CLASS!A98</f>
        <v>132080</v>
      </c>
      <c r="B38" t="str">
        <f>CLASS!B98</f>
        <v>EE132080</v>
      </c>
      <c r="C38" t="str">
        <f>_xlfn.IFNA((VLOOKUP(A38,CLASS!A:AY,3,FALSE)),"")</f>
        <v>Daniel</v>
      </c>
      <c r="D38" t="str">
        <f>_xlfn.IFNA((VLOOKUP(A38,CLASS!A:AY,4,FALSE)),"")</f>
        <v>Carpenter</v>
      </c>
      <c r="E38" s="26" t="str">
        <f>_xlfn.IFNA((VLOOKUP(B38,IssueLookup!A:B,2,FALSE)),"")</f>
        <v>A</v>
      </c>
      <c r="F38" s="26" t="str">
        <f>_xlfn.IFNA((VLOOKUP(B38,IssueLookup!C:D,2,FALSE)),"")</f>
        <v>A</v>
      </c>
      <c r="G38" s="26" t="str">
        <f>_xlfn.IFNA((VLOOKUP(B38,IssueLookup!E:F,2,FALSE)),"")</f>
        <v>A</v>
      </c>
      <c r="H38" s="26" t="str">
        <f>_xlfn.IFNA((VLOOKUP(B38,IssueLookup!G:H,2,FALSE)),"")</f>
        <v>A</v>
      </c>
      <c r="I38" t="str">
        <f>_xlfn.IFNA((VLOOKUP(A38,CLASS!A:AY,9,FALSE)),"")</f>
        <v>JNR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5</v>
      </c>
      <c r="M38">
        <f>_xlfn.IFNA(VLOOKUP(F38,HandicapLookup!A:B,2,FALSE),"")</f>
        <v>5</v>
      </c>
      <c r="N38">
        <f>_xlfn.IFNA(VLOOKUP(G38,HandicapLookup!A:B,2,FALSE),"")</f>
        <v>5</v>
      </c>
      <c r="O38">
        <f>_xlfn.IFNA(VLOOKUP(H38,HandicapLookup!A:B,2,FALSE),"")</f>
        <v>5</v>
      </c>
      <c r="P38">
        <f>_xlfn.IFNA((VLOOKUP(A38,CLASS!A:AY,16,FALSE)),"")</f>
        <v>0</v>
      </c>
      <c r="Q38" s="11">
        <f t="shared" si="0"/>
        <v>0</v>
      </c>
      <c r="R38">
        <f>_xlfn.IFNA((VLOOKUP(A38,CLASS!A:AY,18,FALSE)),"")</f>
        <v>0</v>
      </c>
      <c r="S38" s="11">
        <f t="shared" si="1"/>
        <v>0</v>
      </c>
      <c r="T38">
        <f>_xlfn.IFNA((VLOOKUP(A38,CLASS!A:AY,20,FALSE)),"")</f>
        <v>0</v>
      </c>
      <c r="U38" s="11">
        <f t="shared" si="24"/>
        <v>0</v>
      </c>
      <c r="V38">
        <f>_xlfn.IFNA((VLOOKUP(A38,CLASS!A:AY,22,FALSE)),"")</f>
        <v>0</v>
      </c>
      <c r="W38" s="11">
        <f t="shared" si="23"/>
        <v>0</v>
      </c>
      <c r="X38">
        <f>_xlfn.IFNA((VLOOKUP(A38,CLASS!A:AY,24,FALSE)),"")</f>
        <v>0</v>
      </c>
      <c r="Y38" s="11">
        <f t="shared" si="3"/>
        <v>0</v>
      </c>
      <c r="Z38">
        <f>_xlfn.IFNA((VLOOKUP(A38,CLASS!A:AY,26,FALSE)),"")</f>
        <v>0</v>
      </c>
      <c r="AA38" s="11">
        <f t="shared" si="4"/>
        <v>0</v>
      </c>
      <c r="AB38">
        <f>_xlfn.IFNA((VLOOKUP(A38,CLASS!A:AY,28,FALSE)),"")</f>
        <v>0</v>
      </c>
      <c r="AC38" s="11">
        <f t="shared" si="5"/>
        <v>0</v>
      </c>
      <c r="AD38"/>
      <c r="AE38" s="11">
        <f t="shared" si="6"/>
        <v>0</v>
      </c>
      <c r="AF38"/>
      <c r="AG38" s="11">
        <f t="shared" si="7"/>
        <v>0</v>
      </c>
      <c r="AH38">
        <f>_xlfn.IFNA((VLOOKUP(A38,CLASS!A:AY,34,FALSE)),"")</f>
        <v>0</v>
      </c>
      <c r="AI38" s="11">
        <f t="shared" si="8"/>
        <v>0</v>
      </c>
      <c r="AJ38"/>
      <c r="AK38" s="11">
        <f t="shared" si="9"/>
        <v>0</v>
      </c>
      <c r="AL38" s="16">
        <f t="shared" si="10"/>
        <v>0</v>
      </c>
      <c r="AM38"/>
      <c r="AN38">
        <f t="shared" si="11"/>
        <v>0</v>
      </c>
      <c r="AO38">
        <f t="shared" si="12"/>
        <v>0</v>
      </c>
      <c r="AP38">
        <f t="shared" si="13"/>
        <v>0</v>
      </c>
      <c r="AQ38">
        <f t="shared" si="14"/>
        <v>0</v>
      </c>
      <c r="AR38">
        <f t="shared" si="15"/>
        <v>0</v>
      </c>
      <c r="AS38">
        <f t="shared" si="16"/>
        <v>0</v>
      </c>
      <c r="AT38">
        <f t="shared" si="17"/>
        <v>0</v>
      </c>
      <c r="AU38">
        <f t="shared" si="18"/>
        <v>0</v>
      </c>
      <c r="AV38">
        <f t="shared" si="19"/>
        <v>0</v>
      </c>
      <c r="AW38">
        <f t="shared" si="20"/>
        <v>0</v>
      </c>
      <c r="AX38">
        <f t="shared" si="21"/>
        <v>0</v>
      </c>
      <c r="AY38" s="14" cm="1">
        <f t="array" ref="AY38">SUMPRODUCT(LARGE(AN38:AX38, {1,2,3}))</f>
        <v>0</v>
      </c>
      <c r="AZ38"/>
    </row>
    <row r="39" spans="1:52" x14ac:dyDescent="0.35">
      <c r="A39">
        <f>CLASS!A99</f>
        <v>136712</v>
      </c>
      <c r="B39" t="str">
        <f>CLASS!B99</f>
        <v>EE136712</v>
      </c>
      <c r="C39" t="str">
        <f>_xlfn.IFNA((VLOOKUP(A39,CLASS!A:AY,3,FALSE)),"")</f>
        <v>Thomas</v>
      </c>
      <c r="D39" t="str">
        <f>_xlfn.IFNA((VLOOKUP(A39,CLASS!A:AY,4,FALSE)),"")</f>
        <v>Claydon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tr">
        <f>_xlfn.IFNA((VLOOKUP(A39,CLASS!A:AY,9,FALSE)),"")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P39">
        <f>_xlfn.IFNA((VLOOKUP(A39,CLASS!A:AY,16,FALSE)),"")</f>
        <v>0</v>
      </c>
      <c r="Q39" s="11">
        <f t="shared" si="0"/>
        <v>0</v>
      </c>
      <c r="R39">
        <f>_xlfn.IFNA((VLOOKUP(A39,CLASS!A:AY,18,FALSE)),"")</f>
        <v>0</v>
      </c>
      <c r="S39" s="11">
        <f t="shared" si="1"/>
        <v>0</v>
      </c>
      <c r="T39">
        <f>_xlfn.IFNA((VLOOKUP(A39,CLASS!A:AY,20,FALSE)),"")</f>
        <v>0</v>
      </c>
      <c r="U39" s="11">
        <f t="shared" si="24"/>
        <v>0</v>
      </c>
      <c r="V39">
        <f>_xlfn.IFNA((VLOOKUP(A39,CLASS!A:AY,22,FALSE)),"")</f>
        <v>0</v>
      </c>
      <c r="W39" s="11">
        <f t="shared" si="23"/>
        <v>0</v>
      </c>
      <c r="X39">
        <f>_xlfn.IFNA((VLOOKUP(A39,CLASS!A:AY,24,FALSE)),"")</f>
        <v>0</v>
      </c>
      <c r="Y39" s="11">
        <f t="shared" si="3"/>
        <v>0</v>
      </c>
      <c r="Z39">
        <f>_xlfn.IFNA((VLOOKUP(A39,CLASS!A:AY,26,FALSE)),"")</f>
        <v>0</v>
      </c>
      <c r="AA39" s="11">
        <f t="shared" si="4"/>
        <v>0</v>
      </c>
      <c r="AB39">
        <f>_xlfn.IFNA((VLOOKUP(A39,CLASS!A:AY,28,FALSE)),"")</f>
        <v>0</v>
      </c>
      <c r="AC39" s="11">
        <f t="shared" si="5"/>
        <v>0</v>
      </c>
      <c r="AD39"/>
      <c r="AE39" s="11">
        <f t="shared" si="6"/>
        <v>0</v>
      </c>
      <c r="AF39"/>
      <c r="AG39" s="11">
        <f t="shared" si="7"/>
        <v>0</v>
      </c>
      <c r="AH39">
        <f>_xlfn.IFNA((VLOOKUP(A39,CLASS!A:AY,34,FALSE)),"")</f>
        <v>0</v>
      </c>
      <c r="AI39" s="11">
        <f t="shared" si="8"/>
        <v>0</v>
      </c>
      <c r="AJ39"/>
      <c r="AK39" s="11">
        <f t="shared" si="9"/>
        <v>0</v>
      </c>
      <c r="AL39" s="16">
        <f t="shared" si="10"/>
        <v>0</v>
      </c>
      <c r="AM39"/>
      <c r="AN39">
        <f t="shared" si="11"/>
        <v>0</v>
      </c>
      <c r="AO39">
        <f t="shared" si="12"/>
        <v>0</v>
      </c>
      <c r="AP39">
        <f t="shared" si="13"/>
        <v>0</v>
      </c>
      <c r="AQ39">
        <f t="shared" si="14"/>
        <v>0</v>
      </c>
      <c r="AR39">
        <f t="shared" si="15"/>
        <v>0</v>
      </c>
      <c r="AS39">
        <f t="shared" si="16"/>
        <v>0</v>
      </c>
      <c r="AT39">
        <f t="shared" si="17"/>
        <v>0</v>
      </c>
      <c r="AU39">
        <f t="shared" si="18"/>
        <v>0</v>
      </c>
      <c r="AV39">
        <f t="shared" si="19"/>
        <v>0</v>
      </c>
      <c r="AW39">
        <f t="shared" si="20"/>
        <v>0</v>
      </c>
      <c r="AX39">
        <f t="shared" si="21"/>
        <v>0</v>
      </c>
      <c r="AY39" s="14" cm="1">
        <f t="array" ref="AY39">SUMPRODUCT(LARGE(AN39:AX39, {1,2,3}))</f>
        <v>0</v>
      </c>
      <c r="AZ39"/>
    </row>
    <row r="40" spans="1:52" x14ac:dyDescent="0.35">
      <c r="A40">
        <f>CLASS!A44</f>
        <v>128615</v>
      </c>
      <c r="B40" t="str">
        <f>CLASS!B44</f>
        <v>EE128615</v>
      </c>
      <c r="C40" t="str">
        <f>_xlfn.IFNA((VLOOKUP(A40,CLASS!A:AY,3,FALSE)),"")</f>
        <v>Kevin</v>
      </c>
      <c r="D40" t="str">
        <f>_xlfn.IFNA((VLOOKUP(A40,CLASS!A:AY,4,FALSE)),"")</f>
        <v>Cummins</v>
      </c>
      <c r="E40" s="26" t="str">
        <f>_xlfn.IFNA((VLOOKUP(B40,IssueLookup!A:B,2,FALSE)),"")</f>
        <v>AA</v>
      </c>
      <c r="F40" s="26" t="str">
        <f>_xlfn.IFNA((VLOOKUP(B40,IssueLookup!C:D,2,FALSE)),"")</f>
        <v>AA</v>
      </c>
      <c r="G40" s="26" t="str">
        <f>_xlfn.IFNA((VLOOKUP(B40,IssueLookup!E:F,2,FALSE)),"")</f>
        <v>AA</v>
      </c>
      <c r="H40" s="26" t="str">
        <f>_xlfn.IFNA((VLOOKUP(B40,IssueLookup!G:H,2,FALSE)),"")</f>
        <v>AA</v>
      </c>
      <c r="I40" t="str">
        <f>_xlfn.IFNA((VLOOKUP(A40,CLASS!A:AY,9,FALSE)),"")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f>_xlfn.IFNA((VLOOKUP(A40,CLASS!A:AY,16,FALSE)),"")</f>
        <v>0</v>
      </c>
      <c r="Q40" s="11">
        <f t="shared" si="0"/>
        <v>0</v>
      </c>
      <c r="R40">
        <f>_xlfn.IFNA((VLOOKUP(A40,CLASS!A:AY,18,FALSE)),"")</f>
        <v>0</v>
      </c>
      <c r="S40" s="11">
        <f t="shared" si="1"/>
        <v>0</v>
      </c>
      <c r="T40">
        <f>_xlfn.IFNA((VLOOKUP(A40,CLASS!A:AY,20,FALSE)),"")</f>
        <v>0</v>
      </c>
      <c r="U40" s="11">
        <f t="shared" si="24"/>
        <v>0</v>
      </c>
      <c r="V40">
        <f>_xlfn.IFNA((VLOOKUP(A40,CLASS!A:AY,22,FALSE)),"")</f>
        <v>0</v>
      </c>
      <c r="W40" s="11">
        <f t="shared" si="23"/>
        <v>0</v>
      </c>
      <c r="X40">
        <f>_xlfn.IFNA((VLOOKUP(A40,CLASS!A:AY,24,FALSE)),"")</f>
        <v>0</v>
      </c>
      <c r="Y40" s="11">
        <f t="shared" si="3"/>
        <v>0</v>
      </c>
      <c r="Z40">
        <f>_xlfn.IFNA((VLOOKUP(A40,CLASS!A:AY,26,FALSE)),"")</f>
        <v>0</v>
      </c>
      <c r="AA40" s="11">
        <f t="shared" si="4"/>
        <v>0</v>
      </c>
      <c r="AB40">
        <f>_xlfn.IFNA((VLOOKUP(A40,CLASS!A:AY,28,FALSE)),"")</f>
        <v>0</v>
      </c>
      <c r="AC40" s="11">
        <f t="shared" si="5"/>
        <v>0</v>
      </c>
      <c r="AD40"/>
      <c r="AE40" s="11">
        <f t="shared" si="6"/>
        <v>0</v>
      </c>
      <c r="AF40"/>
      <c r="AG40" s="11">
        <f t="shared" si="7"/>
        <v>0</v>
      </c>
      <c r="AH40">
        <f>_xlfn.IFNA((VLOOKUP(A40,CLASS!A:AY,34,FALSE)),"")</f>
        <v>0</v>
      </c>
      <c r="AI40" s="11">
        <f t="shared" si="8"/>
        <v>0</v>
      </c>
      <c r="AJ40"/>
      <c r="AK40" s="11">
        <f t="shared" si="9"/>
        <v>0</v>
      </c>
      <c r="AL40" s="16">
        <f t="shared" si="10"/>
        <v>0</v>
      </c>
      <c r="AM40"/>
      <c r="AN40">
        <f t="shared" si="11"/>
        <v>0</v>
      </c>
      <c r="AO40">
        <f t="shared" si="12"/>
        <v>0</v>
      </c>
      <c r="AP40">
        <f t="shared" si="13"/>
        <v>0</v>
      </c>
      <c r="AQ40">
        <f t="shared" si="14"/>
        <v>0</v>
      </c>
      <c r="AR40">
        <f t="shared" si="15"/>
        <v>0</v>
      </c>
      <c r="AS40">
        <f t="shared" si="16"/>
        <v>0</v>
      </c>
      <c r="AT40">
        <f t="shared" si="17"/>
        <v>0</v>
      </c>
      <c r="AU40">
        <f t="shared" si="18"/>
        <v>0</v>
      </c>
      <c r="AV40">
        <f t="shared" si="19"/>
        <v>0</v>
      </c>
      <c r="AW40">
        <f t="shared" si="20"/>
        <v>0</v>
      </c>
      <c r="AX40">
        <f t="shared" si="21"/>
        <v>0</v>
      </c>
      <c r="AY40" s="14" cm="1">
        <f t="array" ref="AY40">SUMPRODUCT(LARGE(AN40:AX40, {1,2,3}))</f>
        <v>0</v>
      </c>
      <c r="AZ40"/>
    </row>
    <row r="41" spans="1:52" x14ac:dyDescent="0.35">
      <c r="A41">
        <f>CLASS!A208</f>
        <v>127073</v>
      </c>
      <c r="B41" t="str">
        <f>CLASS!B208</f>
        <v>EE127073</v>
      </c>
      <c r="C41" t="str">
        <f>_xlfn.IFNA((VLOOKUP(A41,CLASS!A:AY,3,FALSE)),"")</f>
        <v>Timothy</v>
      </c>
      <c r="D41" t="str">
        <f>_xlfn.IFNA((VLOOKUP(A41,CLASS!A:AY,4,FALSE)),"")</f>
        <v>Dawson</v>
      </c>
      <c r="E41" s="26" t="str">
        <f>_xlfn.IFNA((VLOOKUP(B41,IssueLookup!A:B,2,FALSE)),"")</f>
        <v>C</v>
      </c>
      <c r="F41" s="26" t="str">
        <f>_xlfn.IFNA((VLOOKUP(B41,IssueLookup!C:D,2,FALSE)),"")</f>
        <v>C</v>
      </c>
      <c r="G41" s="26" t="str">
        <f>_xlfn.IFNA((VLOOKUP(B41,IssueLookup!E:F,2,FALSE)),"")</f>
        <v>C</v>
      </c>
      <c r="H41" s="26" t="str">
        <f>_xlfn.IFNA((VLOOKUP(B41,IssueLookup!G:H,2,FALSE)),"")</f>
        <v>C</v>
      </c>
      <c r="I41" t="str">
        <f>_xlfn.IFNA((VLOOKUP(A41,CLASS!A:AY,9,FALSE)),"")</f>
        <v>VET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15</v>
      </c>
      <c r="M41">
        <f>_xlfn.IFNA(VLOOKUP(F41,HandicapLookup!A:B,2,FALSE),"")</f>
        <v>15</v>
      </c>
      <c r="N41">
        <f>_xlfn.IFNA(VLOOKUP(G41,HandicapLookup!A:B,2,FALSE),"")</f>
        <v>15</v>
      </c>
      <c r="O41">
        <f>_xlfn.IFNA(VLOOKUP(H41,HandicapLookup!A:B,2,FALSE),"")</f>
        <v>15</v>
      </c>
      <c r="P41">
        <f>_xlfn.IFNA((VLOOKUP(A41,CLASS!A:AY,16,FALSE)),"")</f>
        <v>0</v>
      </c>
      <c r="Q41" s="11">
        <f t="shared" si="0"/>
        <v>0</v>
      </c>
      <c r="R41">
        <f>_xlfn.IFNA((VLOOKUP(A41,CLASS!A:AY,18,FALSE)),"")</f>
        <v>0</v>
      </c>
      <c r="S41" s="11">
        <f t="shared" si="1"/>
        <v>0</v>
      </c>
      <c r="T41">
        <f>_xlfn.IFNA((VLOOKUP(A41,CLASS!A:AY,20,FALSE)),"")</f>
        <v>0</v>
      </c>
      <c r="U41" s="11">
        <f>IF(IF(T41,T41+$L41,0)&lt;=100,IF(T41,T41+$L41,0),100)</f>
        <v>0</v>
      </c>
      <c r="V41">
        <f>_xlfn.IFNA((VLOOKUP(A41,CLASS!A:AY,22,FALSE)),"")</f>
        <v>0</v>
      </c>
      <c r="W41" s="11">
        <f t="shared" si="23"/>
        <v>0</v>
      </c>
      <c r="X41">
        <f>_xlfn.IFNA((VLOOKUP(A41,CLASS!A:AY,24,FALSE)),"")</f>
        <v>0</v>
      </c>
      <c r="Y41" s="11">
        <f t="shared" si="3"/>
        <v>0</v>
      </c>
      <c r="Z41">
        <f>_xlfn.IFNA((VLOOKUP(A41,CLASS!A:AY,26,FALSE)),"")</f>
        <v>0</v>
      </c>
      <c r="AA41" s="11">
        <f t="shared" si="4"/>
        <v>0</v>
      </c>
      <c r="AB41">
        <f>_xlfn.IFNA((VLOOKUP(A41,CLASS!A:AY,28,FALSE)),"")</f>
        <v>0</v>
      </c>
      <c r="AC41" s="11">
        <f t="shared" si="5"/>
        <v>0</v>
      </c>
      <c r="AD41"/>
      <c r="AE41" s="11">
        <f t="shared" si="6"/>
        <v>0</v>
      </c>
      <c r="AF41"/>
      <c r="AG41" s="11">
        <f t="shared" si="7"/>
        <v>0</v>
      </c>
      <c r="AH41">
        <f>_xlfn.IFNA((VLOOKUP(A41,CLASS!A:AY,34,FALSE)),"")</f>
        <v>0</v>
      </c>
      <c r="AI41" s="11">
        <f t="shared" si="8"/>
        <v>0</v>
      </c>
      <c r="AJ41"/>
      <c r="AK41" s="11">
        <f t="shared" si="9"/>
        <v>0</v>
      </c>
      <c r="AL41" s="16">
        <f t="shared" si="10"/>
        <v>0</v>
      </c>
      <c r="AM41"/>
      <c r="AN41">
        <f t="shared" si="11"/>
        <v>0</v>
      </c>
      <c r="AO41">
        <f t="shared" si="12"/>
        <v>0</v>
      </c>
      <c r="AP41">
        <f t="shared" si="13"/>
        <v>0</v>
      </c>
      <c r="AQ41">
        <f t="shared" si="14"/>
        <v>0</v>
      </c>
      <c r="AR41">
        <f t="shared" si="15"/>
        <v>0</v>
      </c>
      <c r="AS41">
        <f t="shared" si="16"/>
        <v>0</v>
      </c>
      <c r="AT41">
        <f t="shared" si="17"/>
        <v>0</v>
      </c>
      <c r="AU41">
        <f t="shared" si="18"/>
        <v>0</v>
      </c>
      <c r="AV41">
        <f t="shared" si="19"/>
        <v>0</v>
      </c>
      <c r="AW41">
        <f t="shared" si="20"/>
        <v>0</v>
      </c>
      <c r="AX41">
        <f t="shared" si="21"/>
        <v>0</v>
      </c>
      <c r="AY41" s="14" cm="1">
        <f t="array" ref="AY41">SUMPRODUCT(LARGE(AN41:AX41, {1,2,3}))</f>
        <v>0</v>
      </c>
      <c r="AZ41"/>
    </row>
    <row r="42" spans="1:52" x14ac:dyDescent="0.35">
      <c r="A42">
        <f>CLASS!A100</f>
        <v>1436</v>
      </c>
      <c r="B42" t="str">
        <f>CLASS!B100</f>
        <v>EE1436</v>
      </c>
      <c r="C42" t="str">
        <f>_xlfn.IFNA((VLOOKUP(A42,CLASS!A:AY,3,FALSE)),"")</f>
        <v>Tanya</v>
      </c>
      <c r="D42" t="str">
        <f>_xlfn.IFNA((VLOOKUP(A42,CLASS!A:AY,4,FALSE)),"")</f>
        <v>Faulds</v>
      </c>
      <c r="E42" s="26" t="str">
        <f>_xlfn.IFNA((VLOOKUP(B42,IssueLookup!A:B,2,FALSE)),"")</f>
        <v>A</v>
      </c>
      <c r="F42" s="26" t="str">
        <f>_xlfn.IFNA((VLOOKUP(B42,IssueLookup!C:D,2,FALSE)),"")</f>
        <v>A</v>
      </c>
      <c r="G42" s="26" t="str">
        <f>_xlfn.IFNA((VLOOKUP(B42,IssueLookup!E:F,2,FALSE)),"")</f>
        <v>A</v>
      </c>
      <c r="H42" s="26" t="str">
        <f>_xlfn.IFNA((VLOOKUP(B42,IssueLookup!G:H,2,FALSE)),"")</f>
        <v>A</v>
      </c>
      <c r="I42" t="str">
        <f>_xlfn.IFNA((VLOOKUP(A42,CLASS!A:AY,9,FALSE)),"")</f>
        <v>LDY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_xlfn.IFNA(VLOOKUP(E42,HandicapLookup!A:B,2,FALSE),"")</f>
        <v>5</v>
      </c>
      <c r="M42">
        <f>_xlfn.IFNA(VLOOKUP(F42,HandicapLookup!A:B,2,FALSE),"")</f>
        <v>5</v>
      </c>
      <c r="N42">
        <f>_xlfn.IFNA(VLOOKUP(G42,HandicapLookup!A:B,2,FALSE),"")</f>
        <v>5</v>
      </c>
      <c r="O42">
        <f>_xlfn.IFNA(VLOOKUP(H42,HandicapLookup!A:B,2,FALSE),"")</f>
        <v>5</v>
      </c>
      <c r="P42">
        <f>_xlfn.IFNA((VLOOKUP(A42,CLASS!A:AY,16,FALSE)),"")</f>
        <v>0</v>
      </c>
      <c r="Q42" s="11">
        <f t="shared" si="0"/>
        <v>0</v>
      </c>
      <c r="R42">
        <f>_xlfn.IFNA((VLOOKUP(A42,CLASS!A:AY,18,FALSE)),"")</f>
        <v>0</v>
      </c>
      <c r="S42" s="11">
        <f t="shared" si="1"/>
        <v>0</v>
      </c>
      <c r="T42">
        <f>_xlfn.IFNA((VLOOKUP(A42,CLASS!A:AY,20,FALSE)),"")</f>
        <v>0</v>
      </c>
      <c r="U42" s="11">
        <f t="shared" ref="U42:U51" si="25">IFERROR((IF(IF(T42,T42+$M42,0)&lt;=100,IF(T42,T42+$M42,0),100)),"")</f>
        <v>0</v>
      </c>
      <c r="V42">
        <f>_xlfn.IFNA((VLOOKUP(A42,CLASS!A:AY,22,FALSE)),"")</f>
        <v>0</v>
      </c>
      <c r="W42" s="11">
        <f t="shared" si="23"/>
        <v>0</v>
      </c>
      <c r="X42">
        <f>_xlfn.IFNA((VLOOKUP(A42,CLASS!A:AY,24,FALSE)),"")</f>
        <v>0</v>
      </c>
      <c r="Y42" s="11">
        <f t="shared" si="3"/>
        <v>0</v>
      </c>
      <c r="Z42">
        <f>_xlfn.IFNA((VLOOKUP(A42,CLASS!A:AY,26,FALSE)),"")</f>
        <v>0</v>
      </c>
      <c r="AA42" s="11">
        <f t="shared" si="4"/>
        <v>0</v>
      </c>
      <c r="AB42">
        <f>_xlfn.IFNA((VLOOKUP(A42,CLASS!A:AY,28,FALSE)),"")</f>
        <v>0</v>
      </c>
      <c r="AC42" s="11">
        <f t="shared" si="5"/>
        <v>0</v>
      </c>
      <c r="AD42"/>
      <c r="AE42" s="11">
        <f t="shared" si="6"/>
        <v>0</v>
      </c>
      <c r="AF42"/>
      <c r="AG42" s="11">
        <f t="shared" si="7"/>
        <v>0</v>
      </c>
      <c r="AH42">
        <f>_xlfn.IFNA((VLOOKUP(A42,CLASS!A:AY,34,FALSE)),"")</f>
        <v>0</v>
      </c>
      <c r="AI42" s="11">
        <f t="shared" si="8"/>
        <v>0</v>
      </c>
      <c r="AJ42"/>
      <c r="AK42" s="11">
        <f t="shared" si="9"/>
        <v>0</v>
      </c>
      <c r="AL42" s="16">
        <f t="shared" si="10"/>
        <v>0</v>
      </c>
      <c r="AM42"/>
      <c r="AN42">
        <f t="shared" si="11"/>
        <v>0</v>
      </c>
      <c r="AO42">
        <f t="shared" si="12"/>
        <v>0</v>
      </c>
      <c r="AP42">
        <f t="shared" si="13"/>
        <v>0</v>
      </c>
      <c r="AQ42">
        <f t="shared" si="14"/>
        <v>0</v>
      </c>
      <c r="AR42">
        <f t="shared" si="15"/>
        <v>0</v>
      </c>
      <c r="AS42">
        <f t="shared" si="16"/>
        <v>0</v>
      </c>
      <c r="AT42">
        <f t="shared" si="17"/>
        <v>0</v>
      </c>
      <c r="AU42">
        <f t="shared" si="18"/>
        <v>0</v>
      </c>
      <c r="AV42">
        <f t="shared" si="19"/>
        <v>0</v>
      </c>
      <c r="AW42">
        <f t="shared" si="20"/>
        <v>0</v>
      </c>
      <c r="AX42">
        <f t="shared" si="21"/>
        <v>0</v>
      </c>
      <c r="AY42" s="14" cm="1">
        <f t="array" ref="AY42">SUMPRODUCT(LARGE(AN42:AX42, {1,2,3}))</f>
        <v>0</v>
      </c>
    </row>
    <row r="43" spans="1:52" x14ac:dyDescent="0.35">
      <c r="A43">
        <f>CLASS!A103</f>
        <v>128249</v>
      </c>
      <c r="B43" t="str">
        <f>CLASS!B103</f>
        <v>EE128249</v>
      </c>
      <c r="C43" t="str">
        <f>_xlfn.IFNA((VLOOKUP(A43,CLASS!A:AY,3,FALSE)),"")</f>
        <v>Ceyla</v>
      </c>
      <c r="D43" t="str">
        <f>_xlfn.IFNA((VLOOKUP(A43,CLASS!A:AY,4,FALSE)),"")</f>
        <v>Ismet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tr">
        <f>_xlfn.IFNA((VLOOKUP(A43,CLASS!A:AY,9,FALSE)),"")</f>
        <v>LDY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P43">
        <f>_xlfn.IFNA((VLOOKUP(A43,CLASS!A:AY,16,FALSE)),"")</f>
        <v>0</v>
      </c>
      <c r="Q43" s="11">
        <f t="shared" si="0"/>
        <v>0</v>
      </c>
      <c r="R43">
        <f>_xlfn.IFNA((VLOOKUP(A43,CLASS!A:AY,18,FALSE)),"")</f>
        <v>0</v>
      </c>
      <c r="S43" s="11">
        <f t="shared" si="1"/>
        <v>0</v>
      </c>
      <c r="T43">
        <f>_xlfn.IFNA((VLOOKUP(A43,CLASS!A:AY,20,FALSE)),"")</f>
        <v>0</v>
      </c>
      <c r="U43" s="11">
        <f t="shared" si="25"/>
        <v>0</v>
      </c>
      <c r="V43">
        <f>_xlfn.IFNA((VLOOKUP(A43,CLASS!A:AY,22,FALSE)),"")</f>
        <v>0</v>
      </c>
      <c r="W43" s="11">
        <f t="shared" si="23"/>
        <v>0</v>
      </c>
      <c r="X43">
        <f>_xlfn.IFNA((VLOOKUP(A43,CLASS!A:AY,24,FALSE)),"")</f>
        <v>0</v>
      </c>
      <c r="Y43" s="11">
        <f t="shared" si="3"/>
        <v>0</v>
      </c>
      <c r="Z43">
        <f>_xlfn.IFNA((VLOOKUP(A43,CLASS!A:AY,26,FALSE)),"")</f>
        <v>0</v>
      </c>
      <c r="AA43" s="11">
        <f t="shared" si="4"/>
        <v>0</v>
      </c>
      <c r="AB43">
        <f>_xlfn.IFNA((VLOOKUP(A43,CLASS!A:AY,28,FALSE)),"")</f>
        <v>0</v>
      </c>
      <c r="AC43" s="11">
        <f t="shared" si="5"/>
        <v>0</v>
      </c>
      <c r="AD43"/>
      <c r="AE43" s="11">
        <f t="shared" si="6"/>
        <v>0</v>
      </c>
      <c r="AF43"/>
      <c r="AG43" s="11">
        <f t="shared" si="7"/>
        <v>0</v>
      </c>
      <c r="AH43">
        <f>_xlfn.IFNA((VLOOKUP(A43,CLASS!A:AY,34,FALSE)),"")</f>
        <v>0</v>
      </c>
      <c r="AI43" s="11">
        <f t="shared" si="8"/>
        <v>0</v>
      </c>
      <c r="AJ43"/>
      <c r="AK43" s="11">
        <f t="shared" si="9"/>
        <v>0</v>
      </c>
      <c r="AL43" s="16">
        <f t="shared" si="10"/>
        <v>0</v>
      </c>
      <c r="AM43"/>
      <c r="AN43">
        <f t="shared" si="11"/>
        <v>0</v>
      </c>
      <c r="AO43">
        <f t="shared" si="12"/>
        <v>0</v>
      </c>
      <c r="AP43">
        <f t="shared" si="13"/>
        <v>0</v>
      </c>
      <c r="AQ43">
        <f t="shared" si="14"/>
        <v>0</v>
      </c>
      <c r="AR43">
        <f t="shared" si="15"/>
        <v>0</v>
      </c>
      <c r="AS43">
        <f t="shared" si="16"/>
        <v>0</v>
      </c>
      <c r="AT43">
        <f t="shared" si="17"/>
        <v>0</v>
      </c>
      <c r="AU43">
        <f t="shared" si="18"/>
        <v>0</v>
      </c>
      <c r="AV43">
        <f t="shared" si="19"/>
        <v>0</v>
      </c>
      <c r="AW43">
        <f t="shared" si="20"/>
        <v>0</v>
      </c>
      <c r="AX43">
        <f t="shared" si="21"/>
        <v>0</v>
      </c>
      <c r="AY43" s="14" cm="1">
        <f t="array" ref="AY43">SUMPRODUCT(LARGE(AN43:AX43, {1,2,3}))</f>
        <v>0</v>
      </c>
      <c r="AZ43"/>
    </row>
    <row r="44" spans="1:52" x14ac:dyDescent="0.35">
      <c r="A44">
        <f>CLASS!A54</f>
        <v>135536</v>
      </c>
      <c r="B44" t="str">
        <f>CLASS!B54</f>
        <v>EE135536</v>
      </c>
      <c r="C44" t="str">
        <f>_xlfn.IFNA((VLOOKUP(A44,CLASS!A:AY,3,FALSE)),"")</f>
        <v>Daniel</v>
      </c>
      <c r="D44" t="str">
        <f>_xlfn.IFNA((VLOOKUP(A44,CLASS!A:AY,4,FALSE)),"")</f>
        <v>King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CLT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0</v>
      </c>
      <c r="Q44" s="11">
        <f t="shared" si="0"/>
        <v>0</v>
      </c>
      <c r="R44">
        <f>_xlfn.IFNA((VLOOKUP(A44,CLASS!A:AY,18,FALSE)),"")</f>
        <v>81</v>
      </c>
      <c r="S44" s="11">
        <f t="shared" si="1"/>
        <v>86</v>
      </c>
      <c r="T44">
        <f>_xlfn.IFNA((VLOOKUP(A44,CLASS!A:AY,20,FALSE)),"")</f>
        <v>0</v>
      </c>
      <c r="U44" s="11">
        <f t="shared" si="25"/>
        <v>0</v>
      </c>
      <c r="V44">
        <f>_xlfn.IFNA((VLOOKUP(A44,CLASS!A:AY,22,FALSE)),"")</f>
        <v>93</v>
      </c>
      <c r="W44" s="11">
        <f t="shared" si="23"/>
        <v>98</v>
      </c>
      <c r="X44">
        <f>_xlfn.IFNA((VLOOKUP(A44,CLASS!A:AY,24,FALSE)),"")</f>
        <v>0</v>
      </c>
      <c r="Y44" s="11">
        <f t="shared" si="3"/>
        <v>0</v>
      </c>
      <c r="Z44">
        <f>_xlfn.IFNA((VLOOKUP(A44,CLASS!A:AY,26,FALSE)),"")</f>
        <v>0</v>
      </c>
      <c r="AA44" s="11">
        <f t="shared" si="4"/>
        <v>0</v>
      </c>
      <c r="AB44">
        <f>_xlfn.IFNA((VLOOKUP(A44,CLASS!A:AY,28,FALSE)),"")</f>
        <v>0</v>
      </c>
      <c r="AC44" s="11">
        <f t="shared" si="5"/>
        <v>0</v>
      </c>
      <c r="AD44"/>
      <c r="AE44" s="11">
        <f t="shared" si="6"/>
        <v>0</v>
      </c>
      <c r="AF44"/>
      <c r="AG44" s="11">
        <f t="shared" si="7"/>
        <v>0</v>
      </c>
      <c r="AH44">
        <f>_xlfn.IFNA((VLOOKUP(A44,CLASS!A:AY,34,FALSE)),"")</f>
        <v>0</v>
      </c>
      <c r="AI44" s="11">
        <f t="shared" si="8"/>
        <v>0</v>
      </c>
      <c r="AJ44"/>
      <c r="AK44" s="11">
        <f t="shared" si="9"/>
        <v>0</v>
      </c>
      <c r="AL44" s="16">
        <f t="shared" si="10"/>
        <v>184</v>
      </c>
      <c r="AM44"/>
      <c r="AN44">
        <f t="shared" si="11"/>
        <v>0</v>
      </c>
      <c r="AO44">
        <f t="shared" si="12"/>
        <v>86</v>
      </c>
      <c r="AP44">
        <f t="shared" si="13"/>
        <v>0</v>
      </c>
      <c r="AQ44">
        <f t="shared" si="14"/>
        <v>98</v>
      </c>
      <c r="AR44">
        <f t="shared" si="15"/>
        <v>0</v>
      </c>
      <c r="AS44">
        <f t="shared" si="16"/>
        <v>0</v>
      </c>
      <c r="AT44">
        <f t="shared" si="17"/>
        <v>0</v>
      </c>
      <c r="AU44">
        <f t="shared" si="18"/>
        <v>0</v>
      </c>
      <c r="AV44">
        <f t="shared" si="19"/>
        <v>0</v>
      </c>
      <c r="AW44">
        <f t="shared" si="20"/>
        <v>0</v>
      </c>
      <c r="AX44">
        <f t="shared" si="21"/>
        <v>0</v>
      </c>
      <c r="AY44" s="14" cm="1">
        <f t="array" ref="AY44">SUMPRODUCT(LARGE(AN44:AX44, {1,2,3}))</f>
        <v>184</v>
      </c>
    </row>
    <row r="45" spans="1:52" x14ac:dyDescent="0.35">
      <c r="A45">
        <f>CLASS!A115</f>
        <v>62297</v>
      </c>
      <c r="B45" t="str">
        <f>CLASS!B115</f>
        <v>EE62297</v>
      </c>
      <c r="C45" t="str">
        <f>_xlfn.IFNA((VLOOKUP(A45,CLASS!A:AY,3,FALSE)),"")</f>
        <v>Paul</v>
      </c>
      <c r="D45" t="str">
        <f>_xlfn.IFNA((VLOOKUP(A45,CLASS!A:AY,4,FALSE)),"")</f>
        <v>White</v>
      </c>
      <c r="E45" s="26" t="str">
        <f>_xlfn.IFNA((VLOOKUP(B45,IssueLookup!A:B,2,FALSE)),"")</f>
        <v>B</v>
      </c>
      <c r="F45" s="26" t="str">
        <f>_xlfn.IFNA((VLOOKUP(B45,IssueLookup!C:D,2,FALSE)),"")</f>
        <v>B</v>
      </c>
      <c r="G45" s="26" t="str">
        <f>_xlfn.IFNA((VLOOKUP(B45,IssueLookup!E:F,2,FALSE)),"")</f>
        <v>B</v>
      </c>
      <c r="H45" s="26" t="str">
        <f>_xlfn.IFNA((VLOOKUP(B45,IssueLookup!G:H,2,FALSE)),"")</f>
        <v>B</v>
      </c>
      <c r="I45" t="str">
        <f>_xlfn.IFNA((VLOOKUP(A45,CLASS!A:AY,9,FALSE)),"")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10</v>
      </c>
      <c r="M45">
        <f>_xlfn.IFNA(VLOOKUP(F45,HandicapLookup!A:B,2,FALSE),"")</f>
        <v>10</v>
      </c>
      <c r="N45">
        <f>_xlfn.IFNA(VLOOKUP(G45,HandicapLookup!A:B,2,FALSE),"")</f>
        <v>10</v>
      </c>
      <c r="O45">
        <f>_xlfn.IFNA(VLOOKUP(H45,HandicapLookup!A:B,2,FALSE),"")</f>
        <v>10</v>
      </c>
      <c r="P45">
        <f>_xlfn.IFNA((VLOOKUP(A45,CLASS!A:AY,16,FALSE)),"")</f>
        <v>0</v>
      </c>
      <c r="Q45" s="11">
        <f t="shared" si="0"/>
        <v>0</v>
      </c>
      <c r="R45">
        <f>_xlfn.IFNA((VLOOKUP(A45,CLASS!A:AY,18,FALSE)),"")</f>
        <v>79</v>
      </c>
      <c r="S45" s="11">
        <f t="shared" si="1"/>
        <v>89</v>
      </c>
      <c r="T45">
        <f>_xlfn.IFNA((VLOOKUP(A45,CLASS!A:AY,20,FALSE)),"")</f>
        <v>0</v>
      </c>
      <c r="U45" s="11">
        <f t="shared" si="25"/>
        <v>0</v>
      </c>
      <c r="V45">
        <f>_xlfn.IFNA((VLOOKUP(A45,CLASS!A:AY,22,FALSE)),"")</f>
        <v>79</v>
      </c>
      <c r="W45" s="11">
        <f t="shared" si="23"/>
        <v>89</v>
      </c>
      <c r="X45">
        <f>_xlfn.IFNA((VLOOKUP(A45,CLASS!A:AY,24,FALSE)),"")</f>
        <v>0</v>
      </c>
      <c r="Y45" s="11">
        <f t="shared" si="3"/>
        <v>0</v>
      </c>
      <c r="Z45">
        <f>_xlfn.IFNA((VLOOKUP(A45,CLASS!A:AY,26,FALSE)),"")</f>
        <v>0</v>
      </c>
      <c r="AA45" s="11">
        <f t="shared" si="4"/>
        <v>0</v>
      </c>
      <c r="AB45">
        <f>_xlfn.IFNA((VLOOKUP(A45,CLASS!A:AY,28,FALSE)),"")</f>
        <v>0</v>
      </c>
      <c r="AC45" s="11">
        <f t="shared" si="5"/>
        <v>0</v>
      </c>
      <c r="AD45"/>
      <c r="AE45" s="11">
        <f t="shared" si="6"/>
        <v>0</v>
      </c>
      <c r="AF45"/>
      <c r="AG45" s="11">
        <f t="shared" si="7"/>
        <v>0</v>
      </c>
      <c r="AH45">
        <f>_xlfn.IFNA((VLOOKUP(A45,CLASS!A:AY,34,FALSE)),"")</f>
        <v>0</v>
      </c>
      <c r="AI45" s="11">
        <f t="shared" si="8"/>
        <v>0</v>
      </c>
      <c r="AJ45"/>
      <c r="AK45" s="11">
        <f t="shared" si="9"/>
        <v>0</v>
      </c>
      <c r="AL45" s="16">
        <f t="shared" si="10"/>
        <v>178</v>
      </c>
      <c r="AM45"/>
      <c r="AN45">
        <f t="shared" si="11"/>
        <v>0</v>
      </c>
      <c r="AO45">
        <f t="shared" si="12"/>
        <v>89</v>
      </c>
      <c r="AP45">
        <f t="shared" si="13"/>
        <v>0</v>
      </c>
      <c r="AQ45">
        <f t="shared" si="14"/>
        <v>89</v>
      </c>
      <c r="AR45">
        <f t="shared" si="15"/>
        <v>0</v>
      </c>
      <c r="AS45">
        <f t="shared" si="16"/>
        <v>0</v>
      </c>
      <c r="AT45">
        <f t="shared" si="17"/>
        <v>0</v>
      </c>
      <c r="AU45">
        <f t="shared" si="18"/>
        <v>0</v>
      </c>
      <c r="AV45">
        <f t="shared" si="19"/>
        <v>0</v>
      </c>
      <c r="AW45">
        <f t="shared" si="20"/>
        <v>0</v>
      </c>
      <c r="AX45">
        <f t="shared" si="21"/>
        <v>0</v>
      </c>
      <c r="AY45" s="14" cm="1">
        <f t="array" ref="AY45">SUMPRODUCT(LARGE(AN45:AX45, {1,2,3}))</f>
        <v>178</v>
      </c>
      <c r="AZ45"/>
    </row>
    <row r="46" spans="1:52" x14ac:dyDescent="0.35">
      <c r="A46">
        <f>CLASS!A116</f>
        <v>142260</v>
      </c>
      <c r="B46" t="str">
        <f>CLASS!B116</f>
        <v>EE142260</v>
      </c>
      <c r="C46" t="str">
        <f>_xlfn.IFNA((VLOOKUP(A46,CLASS!A:AY,3,FALSE)),"")</f>
        <v>Andy</v>
      </c>
      <c r="D46" t="str">
        <f>_xlfn.IFNA((VLOOKUP(A46,CLASS!A:AY,4,FALSE)),"")</f>
        <v>Watson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 t="shared" si="0"/>
        <v>0</v>
      </c>
      <c r="R46">
        <f>_xlfn.IFNA((VLOOKUP(A46,CLASS!A:AY,18,FALSE)),"")</f>
        <v>71</v>
      </c>
      <c r="S46" s="11">
        <f t="shared" si="1"/>
        <v>81</v>
      </c>
      <c r="T46">
        <f>_xlfn.IFNA((VLOOKUP(A46,CLASS!A:AY,20,FALSE)),"")</f>
        <v>0</v>
      </c>
      <c r="U46" s="11">
        <f t="shared" si="25"/>
        <v>0</v>
      </c>
      <c r="V46">
        <f>_xlfn.IFNA((VLOOKUP(A46,CLASS!A:AY,22,FALSE)),"")</f>
        <v>82</v>
      </c>
      <c r="W46" s="11">
        <f t="shared" si="23"/>
        <v>92</v>
      </c>
      <c r="X46">
        <f>_xlfn.IFNA((VLOOKUP(A46,CLASS!A:AY,24,FALSE)),"")</f>
        <v>0</v>
      </c>
      <c r="Y46" s="11">
        <f t="shared" si="3"/>
        <v>0</v>
      </c>
      <c r="Z46">
        <f>_xlfn.IFNA((VLOOKUP(A46,CLASS!A:AY,26,FALSE)),"")</f>
        <v>0</v>
      </c>
      <c r="AA46" s="11">
        <f t="shared" si="4"/>
        <v>0</v>
      </c>
      <c r="AB46">
        <f>_xlfn.IFNA((VLOOKUP(A46,CLASS!A:AY,28,FALSE)),"")</f>
        <v>0</v>
      </c>
      <c r="AC46" s="11">
        <f t="shared" si="5"/>
        <v>0</v>
      </c>
      <c r="AD46"/>
      <c r="AE46" s="11">
        <f t="shared" si="6"/>
        <v>0</v>
      </c>
      <c r="AF46"/>
      <c r="AG46" s="11">
        <f t="shared" si="7"/>
        <v>0</v>
      </c>
      <c r="AH46">
        <f>_xlfn.IFNA((VLOOKUP(A46,CLASS!A:AY,34,FALSE)),"")</f>
        <v>0</v>
      </c>
      <c r="AI46" s="11">
        <f t="shared" si="8"/>
        <v>0</v>
      </c>
      <c r="AJ46"/>
      <c r="AK46" s="11">
        <f t="shared" si="9"/>
        <v>0</v>
      </c>
      <c r="AL46" s="16">
        <f t="shared" si="10"/>
        <v>173</v>
      </c>
      <c r="AM46"/>
      <c r="AN46">
        <f t="shared" si="11"/>
        <v>0</v>
      </c>
      <c r="AO46">
        <f t="shared" si="12"/>
        <v>81</v>
      </c>
      <c r="AP46">
        <f t="shared" si="13"/>
        <v>0</v>
      </c>
      <c r="AQ46">
        <f t="shared" si="14"/>
        <v>92</v>
      </c>
      <c r="AR46">
        <f t="shared" si="15"/>
        <v>0</v>
      </c>
      <c r="AS46">
        <f t="shared" si="16"/>
        <v>0</v>
      </c>
      <c r="AT46">
        <f t="shared" si="17"/>
        <v>0</v>
      </c>
      <c r="AU46">
        <f t="shared" si="18"/>
        <v>0</v>
      </c>
      <c r="AV46">
        <f t="shared" si="19"/>
        <v>0</v>
      </c>
      <c r="AW46">
        <f t="shared" si="20"/>
        <v>0</v>
      </c>
      <c r="AX46">
        <f t="shared" si="21"/>
        <v>0</v>
      </c>
      <c r="AY46" s="14" cm="1">
        <f t="array" ref="AY46">SUMPRODUCT(LARGE(AN46:AX46, {1,2,3}))</f>
        <v>173</v>
      </c>
      <c r="AZ46"/>
    </row>
    <row r="47" spans="1:52" x14ac:dyDescent="0.35">
      <c r="A47">
        <f>CLASS!A31</f>
        <v>125843</v>
      </c>
      <c r="B47" t="str">
        <f>CLASS!B31</f>
        <v>EE125843</v>
      </c>
      <c r="C47" t="str">
        <f>_xlfn.IFNA((VLOOKUP(A47,CLASS!A:AY,3,FALSE)),"")</f>
        <v>Matt</v>
      </c>
      <c r="D47" t="str">
        <f>_xlfn.IFNA((VLOOKUP(A47,CLASS!A:AY,4,FALSE)),"")</f>
        <v>Peddle</v>
      </c>
      <c r="E47" s="26" t="str">
        <f>_xlfn.IFNA((VLOOKUP(B47,IssueLookup!A:B,2,FALSE)),"")</f>
        <v>AA</v>
      </c>
      <c r="F47" s="26" t="str">
        <f>_xlfn.IFNA((VLOOKUP(B47,IssueLookup!C:D,2,FALSE)),"")</f>
        <v>AA</v>
      </c>
      <c r="G47" s="26" t="str">
        <f>_xlfn.IFNA((VLOOKUP(B47,IssueLookup!E:F,2,FALSE)),"")</f>
        <v>AA</v>
      </c>
      <c r="H47" s="26" t="str">
        <f>_xlfn.IFNA((VLOOKUP(B47,IssueLookup!G:H,2,FALSE)),"")</f>
        <v>AA</v>
      </c>
      <c r="I47" t="str">
        <f>_xlfn.IFNA((VLOOKUP(A47,CLASS!A:AY,9,FALSE)),"")</f>
        <v>JNR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0</v>
      </c>
      <c r="M47">
        <f>_xlfn.IFNA(VLOOKUP(F47,HandicapLookup!A:B,2,FALSE),"")</f>
        <v>0</v>
      </c>
      <c r="N47">
        <f>_xlfn.IFNA(VLOOKUP(G47,HandicapLookup!A:B,2,FALSE),"")</f>
        <v>0</v>
      </c>
      <c r="O47">
        <f>_xlfn.IFNA(VLOOKUP(H47,HandicapLookup!A:B,2,FALSE),"")</f>
        <v>0</v>
      </c>
      <c r="P47">
        <f>_xlfn.IFNA((VLOOKUP(A47,CLASS!A:AY,16,FALSE)),"")</f>
        <v>0</v>
      </c>
      <c r="Q47" s="11">
        <f t="shared" si="0"/>
        <v>0</v>
      </c>
      <c r="R47">
        <f>_xlfn.IFNA((VLOOKUP(A47,CLASS!A:AY,18,FALSE)),"")</f>
        <v>86</v>
      </c>
      <c r="S47" s="11">
        <f t="shared" si="1"/>
        <v>86</v>
      </c>
      <c r="T47">
        <f>_xlfn.IFNA((VLOOKUP(A47,CLASS!A:AY,20,FALSE)),"")</f>
        <v>0</v>
      </c>
      <c r="U47" s="11">
        <f t="shared" si="25"/>
        <v>0</v>
      </c>
      <c r="V47">
        <f>_xlfn.IFNA((VLOOKUP(A47,CLASS!A:AY,22,FALSE)),"")</f>
        <v>86</v>
      </c>
      <c r="W47" s="11">
        <f t="shared" si="23"/>
        <v>86</v>
      </c>
      <c r="X47">
        <f>_xlfn.IFNA((VLOOKUP(A47,CLASS!A:AY,24,FALSE)),"")</f>
        <v>0</v>
      </c>
      <c r="Y47" s="11">
        <f t="shared" si="3"/>
        <v>0</v>
      </c>
      <c r="Z47">
        <f>_xlfn.IFNA((VLOOKUP(A47,CLASS!A:AY,26,FALSE)),"")</f>
        <v>0</v>
      </c>
      <c r="AA47" s="11">
        <f t="shared" si="4"/>
        <v>0</v>
      </c>
      <c r="AB47">
        <f>_xlfn.IFNA((VLOOKUP(A47,CLASS!A:AY,28,FALSE)),"")</f>
        <v>0</v>
      </c>
      <c r="AC47" s="11">
        <f t="shared" si="5"/>
        <v>0</v>
      </c>
      <c r="AD47"/>
      <c r="AE47" s="11">
        <f t="shared" si="6"/>
        <v>0</v>
      </c>
      <c r="AF47"/>
      <c r="AG47" s="11">
        <f t="shared" si="7"/>
        <v>0</v>
      </c>
      <c r="AH47">
        <f>_xlfn.IFNA((VLOOKUP(A47,CLASS!A:AY,34,FALSE)),"")</f>
        <v>0</v>
      </c>
      <c r="AI47" s="11">
        <f t="shared" si="8"/>
        <v>0</v>
      </c>
      <c r="AJ47"/>
      <c r="AK47" s="11">
        <f t="shared" si="9"/>
        <v>0</v>
      </c>
      <c r="AL47" s="16">
        <f t="shared" si="10"/>
        <v>172</v>
      </c>
      <c r="AM47"/>
      <c r="AN47">
        <f t="shared" si="11"/>
        <v>0</v>
      </c>
      <c r="AO47">
        <f t="shared" si="12"/>
        <v>86</v>
      </c>
      <c r="AP47">
        <f t="shared" si="13"/>
        <v>0</v>
      </c>
      <c r="AQ47">
        <f t="shared" si="14"/>
        <v>86</v>
      </c>
      <c r="AR47">
        <f t="shared" si="15"/>
        <v>0</v>
      </c>
      <c r="AS47">
        <f t="shared" si="16"/>
        <v>0</v>
      </c>
      <c r="AT47">
        <f t="shared" si="17"/>
        <v>0</v>
      </c>
      <c r="AU47">
        <f t="shared" si="18"/>
        <v>0</v>
      </c>
      <c r="AV47">
        <f t="shared" si="19"/>
        <v>0</v>
      </c>
      <c r="AW47">
        <f t="shared" si="20"/>
        <v>0</v>
      </c>
      <c r="AX47">
        <f t="shared" si="21"/>
        <v>0</v>
      </c>
      <c r="AY47" s="14" cm="1">
        <f t="array" ref="AY47">SUMPRODUCT(LARGE(AN47:AX47, {1,2,3}))</f>
        <v>172</v>
      </c>
      <c r="AZ47"/>
    </row>
    <row r="48" spans="1:52" x14ac:dyDescent="0.35">
      <c r="A48">
        <f>CLASS!A7</f>
        <v>36413</v>
      </c>
      <c r="B48" t="str">
        <f>CLASS!B7</f>
        <v>EE36413</v>
      </c>
      <c r="C48" t="str">
        <f>_xlfn.IFNA((VLOOKUP(A48,CLASS!A:AY,3,FALSE)),"")</f>
        <v>Kevin</v>
      </c>
      <c r="D48" t="str">
        <f>_xlfn.IFNA((VLOOKUP(A48,CLASS!A:AY,4,FALSE)),"")</f>
        <v>Howland</v>
      </c>
      <c r="E48" s="26" t="str">
        <f>_xlfn.IFNA((VLOOKUP(B48,IssueLookup!A:B,2,FALSE)),"")</f>
        <v>AAA</v>
      </c>
      <c r="F48" s="26" t="str">
        <f>_xlfn.IFNA((VLOOKUP(B48,IssueLookup!C:D,2,FALSE)),"")</f>
        <v>AAA</v>
      </c>
      <c r="G48" s="26" t="str">
        <f>_xlfn.IFNA((VLOOKUP(B48,IssueLookup!E:F,2,FALSE)),"")</f>
        <v>AAA</v>
      </c>
      <c r="H48" s="26" t="str">
        <f>_xlfn.IFNA((VLOOKUP(B48,IssueLookup!G:H,2,FALSE)),"")</f>
        <v>AAA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0</v>
      </c>
      <c r="M48">
        <f>_xlfn.IFNA(VLOOKUP(F48,HandicapLookup!A:B,2,FALSE),"")</f>
        <v>0</v>
      </c>
      <c r="N48">
        <f>_xlfn.IFNA(VLOOKUP(G48,HandicapLookup!A:B,2,FALSE),"")</f>
        <v>0</v>
      </c>
      <c r="O48">
        <f>_xlfn.IFNA(VLOOKUP(H48,HandicapLookup!A:B,2,FALSE),"")</f>
        <v>0</v>
      </c>
      <c r="P48">
        <f>_xlfn.IFNA((VLOOKUP(A48,CLASS!A:AY,16,FALSE)),"")</f>
        <v>0</v>
      </c>
      <c r="Q48" s="11">
        <f t="shared" si="0"/>
        <v>0</v>
      </c>
      <c r="R48">
        <f>_xlfn.IFNA((VLOOKUP(A48,CLASS!A:AY,18,FALSE)),"")</f>
        <v>84</v>
      </c>
      <c r="S48" s="11">
        <f t="shared" si="1"/>
        <v>84</v>
      </c>
      <c r="T48">
        <f>_xlfn.IFNA((VLOOKUP(A48,CLASS!A:AY,20,FALSE)),"")</f>
        <v>0</v>
      </c>
      <c r="U48" s="11">
        <f t="shared" si="25"/>
        <v>0</v>
      </c>
      <c r="V48">
        <f>_xlfn.IFNA((VLOOKUP(A48,CLASS!A:AY,22,FALSE)),"")</f>
        <v>86</v>
      </c>
      <c r="W48" s="11">
        <f t="shared" si="23"/>
        <v>86</v>
      </c>
      <c r="X48">
        <f>_xlfn.IFNA((VLOOKUP(A48,CLASS!A:AY,24,FALSE)),"")</f>
        <v>0</v>
      </c>
      <c r="Y48" s="11">
        <f t="shared" si="3"/>
        <v>0</v>
      </c>
      <c r="Z48">
        <f>_xlfn.IFNA((VLOOKUP(A48,CLASS!A:AY,26,FALSE)),"")</f>
        <v>0</v>
      </c>
      <c r="AA48" s="11">
        <f t="shared" si="4"/>
        <v>0</v>
      </c>
      <c r="AB48">
        <f>_xlfn.IFNA((VLOOKUP(A48,CLASS!A:AY,28,FALSE)),"")</f>
        <v>0</v>
      </c>
      <c r="AC48" s="11">
        <f t="shared" si="5"/>
        <v>0</v>
      </c>
      <c r="AD48"/>
      <c r="AE48" s="11">
        <f t="shared" si="6"/>
        <v>0</v>
      </c>
      <c r="AF48"/>
      <c r="AG48" s="11">
        <f t="shared" si="7"/>
        <v>0</v>
      </c>
      <c r="AH48">
        <f>_xlfn.IFNA((VLOOKUP(A48,CLASS!A:AY,34,FALSE)),"")</f>
        <v>0</v>
      </c>
      <c r="AI48" s="11">
        <f t="shared" si="8"/>
        <v>0</v>
      </c>
      <c r="AJ48"/>
      <c r="AK48" s="11">
        <f t="shared" si="9"/>
        <v>0</v>
      </c>
      <c r="AL48" s="16">
        <f t="shared" si="10"/>
        <v>170</v>
      </c>
      <c r="AM48"/>
      <c r="AN48">
        <f t="shared" si="11"/>
        <v>0</v>
      </c>
      <c r="AO48">
        <f t="shared" si="12"/>
        <v>84</v>
      </c>
      <c r="AP48">
        <f t="shared" si="13"/>
        <v>0</v>
      </c>
      <c r="AQ48">
        <f t="shared" si="14"/>
        <v>86</v>
      </c>
      <c r="AR48">
        <f t="shared" si="15"/>
        <v>0</v>
      </c>
      <c r="AS48">
        <f t="shared" si="16"/>
        <v>0</v>
      </c>
      <c r="AT48">
        <f t="shared" si="17"/>
        <v>0</v>
      </c>
      <c r="AU48">
        <f t="shared" si="18"/>
        <v>0</v>
      </c>
      <c r="AV48">
        <f t="shared" si="19"/>
        <v>0</v>
      </c>
      <c r="AW48">
        <f t="shared" si="20"/>
        <v>0</v>
      </c>
      <c r="AX48">
        <f t="shared" si="21"/>
        <v>0</v>
      </c>
      <c r="AY48" s="14" cm="1">
        <f t="array" ref="AY48">SUMPRODUCT(LARGE(AN48:AX48, {1,2,3}))</f>
        <v>170</v>
      </c>
      <c r="AZ48"/>
    </row>
    <row r="49" spans="1:52" x14ac:dyDescent="0.35">
      <c r="A49">
        <f>CLASS!A57</f>
        <v>61</v>
      </c>
      <c r="B49" t="str">
        <f>CLASS!B57</f>
        <v>EE61</v>
      </c>
      <c r="C49" t="str">
        <f>_xlfn.IFNA((VLOOKUP(A49,CLASS!A:AY,3,FALSE)),"")</f>
        <v>Chris</v>
      </c>
      <c r="D49" t="str">
        <f>_xlfn.IFNA((VLOOKUP(A49,CLASS!A:AY,4,FALSE)),"")</f>
        <v>Morgan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f>_xlfn.IFNA((VLOOKUP(A49,CLASS!A:AY,16,FALSE)),"")</f>
        <v>0</v>
      </c>
      <c r="Q49" s="11">
        <f t="shared" si="0"/>
        <v>0</v>
      </c>
      <c r="R49">
        <f>_xlfn.IFNA((VLOOKUP(A49,CLASS!A:AY,18,FALSE)),"")</f>
        <v>80</v>
      </c>
      <c r="S49" s="11">
        <f t="shared" si="1"/>
        <v>85</v>
      </c>
      <c r="T49">
        <f>_xlfn.IFNA((VLOOKUP(A49,CLASS!A:AY,20,FALSE)),"")</f>
        <v>0</v>
      </c>
      <c r="U49" s="11">
        <f t="shared" si="25"/>
        <v>0</v>
      </c>
      <c r="V49">
        <f>_xlfn.IFNA((VLOOKUP(A49,CLASS!A:AY,22,FALSE)),"")</f>
        <v>79</v>
      </c>
      <c r="W49" s="11">
        <f t="shared" si="23"/>
        <v>84</v>
      </c>
      <c r="X49">
        <f>_xlfn.IFNA((VLOOKUP(A49,CLASS!A:AY,24,FALSE)),"")</f>
        <v>0</v>
      </c>
      <c r="Y49" s="11">
        <f t="shared" si="3"/>
        <v>0</v>
      </c>
      <c r="Z49">
        <f>_xlfn.IFNA((VLOOKUP(A49,CLASS!A:AY,26,FALSE)),"")</f>
        <v>0</v>
      </c>
      <c r="AA49" s="11">
        <f t="shared" si="4"/>
        <v>0</v>
      </c>
      <c r="AB49">
        <f>_xlfn.IFNA((VLOOKUP(A49,CLASS!A:AY,28,FALSE)),"")</f>
        <v>0</v>
      </c>
      <c r="AC49" s="11">
        <f t="shared" si="5"/>
        <v>0</v>
      </c>
      <c r="AD49"/>
      <c r="AE49" s="11">
        <f t="shared" si="6"/>
        <v>0</v>
      </c>
      <c r="AF49"/>
      <c r="AG49" s="11">
        <f t="shared" si="7"/>
        <v>0</v>
      </c>
      <c r="AH49">
        <f>_xlfn.IFNA((VLOOKUP(A49,CLASS!A:AY,34,FALSE)),"")</f>
        <v>0</v>
      </c>
      <c r="AI49" s="11">
        <f t="shared" si="8"/>
        <v>0</v>
      </c>
      <c r="AJ49"/>
      <c r="AK49" s="11">
        <f t="shared" si="9"/>
        <v>0</v>
      </c>
      <c r="AL49" s="16">
        <f t="shared" si="10"/>
        <v>169</v>
      </c>
      <c r="AN49">
        <f t="shared" si="11"/>
        <v>0</v>
      </c>
      <c r="AO49">
        <f t="shared" si="12"/>
        <v>85</v>
      </c>
      <c r="AP49">
        <f t="shared" si="13"/>
        <v>0</v>
      </c>
      <c r="AQ49">
        <f t="shared" si="14"/>
        <v>84</v>
      </c>
      <c r="AR49">
        <f t="shared" si="15"/>
        <v>0</v>
      </c>
      <c r="AS49">
        <f t="shared" si="16"/>
        <v>0</v>
      </c>
      <c r="AT49">
        <f t="shared" si="17"/>
        <v>0</v>
      </c>
      <c r="AU49">
        <f t="shared" si="18"/>
        <v>0</v>
      </c>
      <c r="AV49">
        <f t="shared" si="19"/>
        <v>0</v>
      </c>
      <c r="AW49">
        <f t="shared" si="20"/>
        <v>0</v>
      </c>
      <c r="AX49">
        <f t="shared" si="21"/>
        <v>0</v>
      </c>
      <c r="AY49" s="14" cm="1">
        <f t="array" ref="AY49">SUMPRODUCT(LARGE(AN49:AX49, {1,2,3}))</f>
        <v>169</v>
      </c>
      <c r="AZ49"/>
    </row>
    <row r="50" spans="1:52" x14ac:dyDescent="0.35">
      <c r="A50">
        <f>CLASS!A119</f>
        <v>115201</v>
      </c>
      <c r="B50" t="str">
        <f>CLASS!B119</f>
        <v>EE115201</v>
      </c>
      <c r="C50" t="str">
        <f>_xlfn.IFNA((VLOOKUP(A50,CLASS!A:AY,3,FALSE)),"")</f>
        <v>Geoffrey</v>
      </c>
      <c r="D50" t="str">
        <f>_xlfn.IFNA((VLOOKUP(A50,CLASS!A:AY,4,FALSE)),"")</f>
        <v>Trott</v>
      </c>
      <c r="E50" s="26" t="str">
        <f>_xlfn.IFNA((VLOOKUP(B50,IssueLookup!A:B,2,FALSE)),"")</f>
        <v>B</v>
      </c>
      <c r="F50" s="26" t="str">
        <f>_xlfn.IFNA((VLOOKUP(B50,IssueLookup!C:D,2,FALSE)),"")</f>
        <v>B</v>
      </c>
      <c r="G50" s="26" t="str">
        <f>_xlfn.IFNA((VLOOKUP(B50,IssueLookup!E:F,2,FALSE)),"")</f>
        <v>B</v>
      </c>
      <c r="H50" s="26" t="str">
        <f>_xlfn.IFNA((VLOOKUP(B50,IssueLookup!G:H,2,FALSE)),"")</f>
        <v>B</v>
      </c>
      <c r="I50" t="str">
        <f>_xlfn.IFNA((VLOOKUP(A50,CLASS!A:AY,9,FALSE)),"")</f>
        <v>VET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10</v>
      </c>
      <c r="M50">
        <f>_xlfn.IFNA(VLOOKUP(F50,HandicapLookup!A:B,2,FALSE),"")</f>
        <v>10</v>
      </c>
      <c r="N50">
        <f>_xlfn.IFNA(VLOOKUP(G50,HandicapLookup!A:B,2,FALSE),"")</f>
        <v>10</v>
      </c>
      <c r="O50">
        <f>_xlfn.IFNA(VLOOKUP(H50,HandicapLookup!A:B,2,FALSE),"")</f>
        <v>10</v>
      </c>
      <c r="P50">
        <f>_xlfn.IFNA((VLOOKUP(A50,CLASS!A:AY,16,FALSE)),"")</f>
        <v>0</v>
      </c>
      <c r="Q50" s="11">
        <f t="shared" si="0"/>
        <v>0</v>
      </c>
      <c r="R50">
        <f>_xlfn.IFNA((VLOOKUP(A50,CLASS!A:AY,18,FALSE)),"")</f>
        <v>77</v>
      </c>
      <c r="S50" s="11">
        <f t="shared" si="1"/>
        <v>87</v>
      </c>
      <c r="T50">
        <f>_xlfn.IFNA((VLOOKUP(A50,CLASS!A:AY,20,FALSE)),"")</f>
        <v>0</v>
      </c>
      <c r="U50" s="11">
        <f t="shared" si="25"/>
        <v>0</v>
      </c>
      <c r="V50">
        <f>_xlfn.IFNA((VLOOKUP(A50,CLASS!A:AY,22,FALSE)),"")</f>
        <v>72</v>
      </c>
      <c r="W50" s="11">
        <f t="shared" si="23"/>
        <v>82</v>
      </c>
      <c r="X50">
        <f>_xlfn.IFNA((VLOOKUP(A50,CLASS!A:AY,24,FALSE)),"")</f>
        <v>0</v>
      </c>
      <c r="Y50" s="11">
        <f t="shared" si="3"/>
        <v>0</v>
      </c>
      <c r="Z50">
        <f>_xlfn.IFNA((VLOOKUP(A50,CLASS!A:AY,26,FALSE)),"")</f>
        <v>0</v>
      </c>
      <c r="AA50" s="11">
        <f t="shared" si="4"/>
        <v>0</v>
      </c>
      <c r="AB50">
        <f>_xlfn.IFNA((VLOOKUP(A50,CLASS!A:AY,28,FALSE)),"")</f>
        <v>0</v>
      </c>
      <c r="AC50" s="11">
        <f t="shared" si="5"/>
        <v>0</v>
      </c>
      <c r="AD50"/>
      <c r="AE50" s="11">
        <f t="shared" si="6"/>
        <v>0</v>
      </c>
      <c r="AF50"/>
      <c r="AG50" s="11">
        <f t="shared" si="7"/>
        <v>0</v>
      </c>
      <c r="AH50">
        <f>_xlfn.IFNA((VLOOKUP(A50,CLASS!A:AY,34,FALSE)),"")</f>
        <v>0</v>
      </c>
      <c r="AI50" s="11">
        <f t="shared" si="8"/>
        <v>0</v>
      </c>
      <c r="AJ50"/>
      <c r="AK50" s="11">
        <f t="shared" si="9"/>
        <v>0</v>
      </c>
      <c r="AL50" s="16">
        <f t="shared" si="10"/>
        <v>169</v>
      </c>
      <c r="AM50"/>
      <c r="AN50">
        <f t="shared" si="11"/>
        <v>0</v>
      </c>
      <c r="AO50">
        <f t="shared" si="12"/>
        <v>87</v>
      </c>
      <c r="AP50">
        <f t="shared" si="13"/>
        <v>0</v>
      </c>
      <c r="AQ50">
        <f t="shared" si="14"/>
        <v>82</v>
      </c>
      <c r="AR50">
        <f t="shared" si="15"/>
        <v>0</v>
      </c>
      <c r="AS50">
        <f t="shared" si="16"/>
        <v>0</v>
      </c>
      <c r="AT50">
        <f t="shared" si="17"/>
        <v>0</v>
      </c>
      <c r="AU50">
        <f t="shared" si="18"/>
        <v>0</v>
      </c>
      <c r="AV50">
        <f t="shared" si="19"/>
        <v>0</v>
      </c>
      <c r="AW50">
        <f t="shared" si="20"/>
        <v>0</v>
      </c>
      <c r="AX50">
        <f t="shared" si="21"/>
        <v>0</v>
      </c>
      <c r="AY50" s="14" cm="1">
        <f t="array" ref="AY50">SUMPRODUCT(LARGE(AN50:AX50, {1,2,3}))</f>
        <v>169</v>
      </c>
      <c r="AZ50"/>
    </row>
    <row r="51" spans="1:52" x14ac:dyDescent="0.35">
      <c r="A51">
        <f>CLASS!A33</f>
        <v>120341</v>
      </c>
      <c r="B51" t="str">
        <f>CLASS!B33</f>
        <v>EE120341</v>
      </c>
      <c r="C51" t="str">
        <f>_xlfn.IFNA((VLOOKUP(A51,CLASS!A:AY,3,FALSE)),"")</f>
        <v>Nick</v>
      </c>
      <c r="D51" t="str">
        <f>_xlfn.IFNA((VLOOKUP(A51,CLASS!A:AY,4,FALSE)),"")</f>
        <v>Carter</v>
      </c>
      <c r="E51" s="26" t="str">
        <f>_xlfn.IFNA((VLOOKUP(B51,IssueLookup!A:B,2,FALSE)),"")</f>
        <v>AA</v>
      </c>
      <c r="F51" s="26" t="str">
        <f>_xlfn.IFNA((VLOOKUP(B51,IssueLookup!C:D,2,FALSE)),"")</f>
        <v>AA</v>
      </c>
      <c r="G51" s="26" t="str">
        <f>_xlfn.IFNA((VLOOKUP(B51,IssueLookup!E:F,2,FALSE)),"")</f>
        <v>AA</v>
      </c>
      <c r="H51" s="26" t="str">
        <f>_xlfn.IFNA((VLOOKUP(B51,IssueLookup!G:H,2,FALSE)),"")</f>
        <v>AA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0</v>
      </c>
      <c r="M51">
        <f>_xlfn.IFNA(VLOOKUP(F51,HandicapLookup!A:B,2,FALSE),"")</f>
        <v>0</v>
      </c>
      <c r="N51">
        <f>_xlfn.IFNA(VLOOKUP(G51,HandicapLookup!A:B,2,FALSE),"")</f>
        <v>0</v>
      </c>
      <c r="O51">
        <f>_xlfn.IFNA(VLOOKUP(H51,HandicapLookup!A:B,2,FALSE),"")</f>
        <v>0</v>
      </c>
      <c r="P51">
        <f>_xlfn.IFNA((VLOOKUP(A51,CLASS!A:AY,16,FALSE)),"")</f>
        <v>0</v>
      </c>
      <c r="Q51" s="11">
        <f t="shared" si="0"/>
        <v>0</v>
      </c>
      <c r="R51">
        <f>_xlfn.IFNA((VLOOKUP(A51,CLASS!A:AY,18,FALSE)),"")</f>
        <v>84</v>
      </c>
      <c r="S51" s="11">
        <f t="shared" si="1"/>
        <v>84</v>
      </c>
      <c r="T51">
        <f>_xlfn.IFNA((VLOOKUP(A51,CLASS!A:AY,20,FALSE)),"")</f>
        <v>0</v>
      </c>
      <c r="U51" s="11">
        <f t="shared" si="25"/>
        <v>0</v>
      </c>
      <c r="V51">
        <f>_xlfn.IFNA((VLOOKUP(A51,CLASS!A:AY,22,FALSE)),"")</f>
        <v>84</v>
      </c>
      <c r="W51" s="11">
        <f t="shared" si="23"/>
        <v>84</v>
      </c>
      <c r="X51">
        <f>_xlfn.IFNA((VLOOKUP(A51,CLASS!A:AY,24,FALSE)),"")</f>
        <v>0</v>
      </c>
      <c r="Y51" s="11">
        <f t="shared" si="3"/>
        <v>0</v>
      </c>
      <c r="Z51">
        <f>_xlfn.IFNA((VLOOKUP(A51,CLASS!A:AY,26,FALSE)),"")</f>
        <v>0</v>
      </c>
      <c r="AA51" s="11">
        <f t="shared" si="4"/>
        <v>0</v>
      </c>
      <c r="AB51">
        <f>_xlfn.IFNA((VLOOKUP(A51,CLASS!A:AY,28,FALSE)),"")</f>
        <v>0</v>
      </c>
      <c r="AC51" s="11">
        <f t="shared" si="5"/>
        <v>0</v>
      </c>
      <c r="AD51"/>
      <c r="AE51" s="11">
        <f t="shared" si="6"/>
        <v>0</v>
      </c>
      <c r="AF51"/>
      <c r="AG51" s="11">
        <f t="shared" si="7"/>
        <v>0</v>
      </c>
      <c r="AH51">
        <f>_xlfn.IFNA((VLOOKUP(A51,CLASS!A:AY,34,FALSE)),"")</f>
        <v>0</v>
      </c>
      <c r="AI51" s="11">
        <f t="shared" si="8"/>
        <v>0</v>
      </c>
      <c r="AJ51"/>
      <c r="AK51" s="11">
        <f t="shared" si="9"/>
        <v>0</v>
      </c>
      <c r="AL51" s="16">
        <f t="shared" si="10"/>
        <v>168</v>
      </c>
      <c r="AM51"/>
      <c r="AN51">
        <f t="shared" si="11"/>
        <v>0</v>
      </c>
      <c r="AO51">
        <f t="shared" si="12"/>
        <v>84</v>
      </c>
      <c r="AP51">
        <f t="shared" si="13"/>
        <v>0</v>
      </c>
      <c r="AQ51">
        <f t="shared" si="14"/>
        <v>84</v>
      </c>
      <c r="AR51">
        <f t="shared" si="15"/>
        <v>0</v>
      </c>
      <c r="AS51">
        <f t="shared" si="16"/>
        <v>0</v>
      </c>
      <c r="AT51">
        <f t="shared" si="17"/>
        <v>0</v>
      </c>
      <c r="AU51">
        <f t="shared" si="18"/>
        <v>0</v>
      </c>
      <c r="AV51">
        <f t="shared" si="19"/>
        <v>0</v>
      </c>
      <c r="AW51">
        <f t="shared" si="20"/>
        <v>0</v>
      </c>
      <c r="AX51">
        <f t="shared" si="21"/>
        <v>0</v>
      </c>
      <c r="AY51" s="14" cm="1">
        <f t="array" ref="AY51">SUMPRODUCT(LARGE(AN51:AX51, {1,2,3}))</f>
        <v>168</v>
      </c>
      <c r="AZ51"/>
    </row>
    <row r="52" spans="1:52" x14ac:dyDescent="0.35">
      <c r="A52">
        <f>CLASS!A169</f>
        <v>134901</v>
      </c>
      <c r="B52" t="str">
        <f>CLASS!B169</f>
        <v>EE134901</v>
      </c>
      <c r="C52" t="str">
        <f>_xlfn.IFNA((VLOOKUP(A52,CLASS!A:AY,3,FALSE)),"")</f>
        <v>Graham</v>
      </c>
      <c r="D52" t="str">
        <f>_xlfn.IFNA((VLOOKUP(A52,CLASS!A:AY,4,FALSE)),"")</f>
        <v>Bright</v>
      </c>
      <c r="E52" s="26" t="str">
        <f>_xlfn.IFNA((VLOOKUP(B52,IssueLookup!A:B,2,FALSE)),"")</f>
        <v>C</v>
      </c>
      <c r="F52" s="26" t="str">
        <f>_xlfn.IFNA((VLOOKUP(B52,IssueLookup!C:D,2,FALSE)),"")</f>
        <v>C</v>
      </c>
      <c r="G52" s="26" t="str">
        <f>_xlfn.IFNA((VLOOKUP(B52,IssueLookup!E:F,2,FALSE)),"")</f>
        <v>C</v>
      </c>
      <c r="H52" s="26" t="str">
        <f>_xlfn.IFNA((VLOOKUP(B52,IssueLookup!G:H,2,FALSE)),"")</f>
        <v>C</v>
      </c>
      <c r="I52" t="str">
        <f>_xlfn.IFNA((VLOOKUP(A52,CLASS!A:AY,9,FALSE)),"")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15</v>
      </c>
      <c r="M52">
        <f>_xlfn.IFNA(VLOOKUP(F52,HandicapLookup!A:B,2,FALSE),"")</f>
        <v>15</v>
      </c>
      <c r="N52">
        <f>_xlfn.IFNA(VLOOKUP(G52,HandicapLookup!A:B,2,FALSE),"")</f>
        <v>15</v>
      </c>
      <c r="O52">
        <f>_xlfn.IFNA(VLOOKUP(H52,HandicapLookup!A:B,2,FALSE),"")</f>
        <v>15</v>
      </c>
      <c r="P52">
        <f>_xlfn.IFNA((VLOOKUP(A52,CLASS!A:AY,16,FALSE)),"")</f>
        <v>0</v>
      </c>
      <c r="Q52" s="11">
        <f t="shared" si="0"/>
        <v>0</v>
      </c>
      <c r="R52">
        <f>_xlfn.IFNA((VLOOKUP(A52,CLASS!A:AY,18,FALSE)),"")</f>
        <v>65</v>
      </c>
      <c r="S52" s="11">
        <f t="shared" si="1"/>
        <v>80</v>
      </c>
      <c r="T52">
        <f>_xlfn.IFNA((VLOOKUP(A52,CLASS!A:AY,20,FALSE)),"")</f>
        <v>0</v>
      </c>
      <c r="U52" s="11">
        <f>IF(IF(T52,T52+$L52,0)&lt;=100,IF(T52,T52+$L52,0),100)</f>
        <v>0</v>
      </c>
      <c r="V52">
        <f>_xlfn.IFNA((VLOOKUP(A52,CLASS!A:AY,22,FALSE)),"")</f>
        <v>70</v>
      </c>
      <c r="W52" s="11">
        <f t="shared" si="23"/>
        <v>85</v>
      </c>
      <c r="X52">
        <f>_xlfn.IFNA((VLOOKUP(A52,CLASS!A:AY,24,FALSE)),"")</f>
        <v>0</v>
      </c>
      <c r="Y52" s="11">
        <f t="shared" si="3"/>
        <v>0</v>
      </c>
      <c r="Z52">
        <f>_xlfn.IFNA((VLOOKUP(A52,CLASS!A:AY,26,FALSE)),"")</f>
        <v>0</v>
      </c>
      <c r="AA52" s="11">
        <f t="shared" si="4"/>
        <v>0</v>
      </c>
      <c r="AB52">
        <f>_xlfn.IFNA((VLOOKUP(A52,CLASS!A:AY,28,FALSE)),"")</f>
        <v>0</v>
      </c>
      <c r="AC52" s="11">
        <f t="shared" si="5"/>
        <v>0</v>
      </c>
      <c r="AD52"/>
      <c r="AE52" s="11">
        <f t="shared" si="6"/>
        <v>0</v>
      </c>
      <c r="AF52"/>
      <c r="AG52" s="11">
        <f t="shared" si="7"/>
        <v>0</v>
      </c>
      <c r="AH52">
        <f>_xlfn.IFNA((VLOOKUP(A52,CLASS!A:AY,34,FALSE)),"")</f>
        <v>0</v>
      </c>
      <c r="AI52" s="11">
        <f t="shared" si="8"/>
        <v>0</v>
      </c>
      <c r="AJ52"/>
      <c r="AK52" s="11">
        <f t="shared" si="9"/>
        <v>0</v>
      </c>
      <c r="AL52" s="16">
        <f t="shared" si="10"/>
        <v>165</v>
      </c>
      <c r="AM52"/>
      <c r="AN52">
        <f t="shared" si="11"/>
        <v>0</v>
      </c>
      <c r="AO52">
        <f t="shared" si="12"/>
        <v>80</v>
      </c>
      <c r="AP52">
        <f t="shared" si="13"/>
        <v>0</v>
      </c>
      <c r="AQ52">
        <f t="shared" si="14"/>
        <v>85</v>
      </c>
      <c r="AR52">
        <f t="shared" si="15"/>
        <v>0</v>
      </c>
      <c r="AS52">
        <f t="shared" si="16"/>
        <v>0</v>
      </c>
      <c r="AT52">
        <f t="shared" si="17"/>
        <v>0</v>
      </c>
      <c r="AU52">
        <f t="shared" si="18"/>
        <v>0</v>
      </c>
      <c r="AV52">
        <f t="shared" si="19"/>
        <v>0</v>
      </c>
      <c r="AW52">
        <f t="shared" si="20"/>
        <v>0</v>
      </c>
      <c r="AX52">
        <f t="shared" si="21"/>
        <v>0</v>
      </c>
      <c r="AY52" s="14" cm="1">
        <f t="array" ref="AY52">SUMPRODUCT(LARGE(AN52:AX52, {1,2,3}))</f>
        <v>165</v>
      </c>
      <c r="AZ52"/>
    </row>
    <row r="53" spans="1:52" x14ac:dyDescent="0.35">
      <c r="A53">
        <f>CLASS!A121</f>
        <v>139165</v>
      </c>
      <c r="B53" t="str">
        <f>CLASS!B121</f>
        <v>EE139165</v>
      </c>
      <c r="C53" t="str">
        <f>_xlfn.IFNA((VLOOKUP(A53,CLASS!A:AY,3,FALSE)),"")</f>
        <v>Tim</v>
      </c>
      <c r="D53" t="str">
        <f>_xlfn.IFNA((VLOOKUP(A53,CLASS!A:AY,4,FALSE)),"")</f>
        <v>Skinner</v>
      </c>
      <c r="E53" s="26" t="str">
        <f>_xlfn.IFNA((VLOOKUP(B53,IssueLookup!A:B,2,FALSE)),"")</f>
        <v>B</v>
      </c>
      <c r="F53" s="26" t="str">
        <f>_xlfn.IFNA((VLOOKUP(B53,IssueLookup!C:D,2,FALSE)),"")</f>
        <v>B</v>
      </c>
      <c r="G53" s="26" t="str">
        <f>_xlfn.IFNA((VLOOKUP(B53,IssueLookup!E:F,2,FALSE)),"")</f>
        <v>B</v>
      </c>
      <c r="H53" s="26" t="str">
        <f>_xlfn.IFNA((VLOOKUP(B53,IssueLookup!G:H,2,FALSE)),"")</f>
        <v>B</v>
      </c>
      <c r="I53" t="str">
        <f>_xlfn.IFNA((VLOOKUP(A53,CLASS!A:AY,9,FALSE)),"")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_xlfn.IFNA(VLOOKUP(E53,HandicapLookup!A:B,2,FALSE),"")</f>
        <v>10</v>
      </c>
      <c r="M53">
        <f>_xlfn.IFNA(VLOOKUP(F53,HandicapLookup!A:B,2,FALSE),"")</f>
        <v>10</v>
      </c>
      <c r="N53">
        <f>_xlfn.IFNA(VLOOKUP(G53,HandicapLookup!A:B,2,FALSE),"")</f>
        <v>10</v>
      </c>
      <c r="O53">
        <f>_xlfn.IFNA(VLOOKUP(H53,HandicapLookup!A:B,2,FALSE),"")</f>
        <v>10</v>
      </c>
      <c r="P53">
        <f>_xlfn.IFNA((VLOOKUP(A53,CLASS!A:AY,16,FALSE)),"")</f>
        <v>0</v>
      </c>
      <c r="Q53" s="11">
        <f t="shared" si="0"/>
        <v>0</v>
      </c>
      <c r="R53">
        <f>_xlfn.IFNA((VLOOKUP(A53,CLASS!A:AY,18,FALSE)),"")</f>
        <v>69</v>
      </c>
      <c r="S53" s="11">
        <f t="shared" si="1"/>
        <v>79</v>
      </c>
      <c r="T53">
        <f>_xlfn.IFNA((VLOOKUP(A53,CLASS!A:AY,20,FALSE)),"")</f>
        <v>0</v>
      </c>
      <c r="U53" s="11">
        <f>IFERROR((IF(IF(T53,T53+$M53,0)&lt;=100,IF(T53,T53+$M53,0),100)),"")</f>
        <v>0</v>
      </c>
      <c r="V53">
        <f>_xlfn.IFNA((VLOOKUP(A53,CLASS!A:AY,22,FALSE)),"")</f>
        <v>75</v>
      </c>
      <c r="W53" s="11">
        <f t="shared" si="23"/>
        <v>85</v>
      </c>
      <c r="X53">
        <f>_xlfn.IFNA((VLOOKUP(A53,CLASS!A:AY,24,FALSE)),"")</f>
        <v>0</v>
      </c>
      <c r="Y53" s="11">
        <f t="shared" si="3"/>
        <v>0</v>
      </c>
      <c r="Z53">
        <f>_xlfn.IFNA((VLOOKUP(A53,CLASS!A:AY,26,FALSE)),"")</f>
        <v>0</v>
      </c>
      <c r="AA53" s="11">
        <f t="shared" si="4"/>
        <v>0</v>
      </c>
      <c r="AB53">
        <f>_xlfn.IFNA((VLOOKUP(A53,CLASS!A:AY,28,FALSE)),"")</f>
        <v>0</v>
      </c>
      <c r="AC53" s="11">
        <f t="shared" si="5"/>
        <v>0</v>
      </c>
      <c r="AD53"/>
      <c r="AE53" s="11">
        <f t="shared" si="6"/>
        <v>0</v>
      </c>
      <c r="AF53"/>
      <c r="AG53" s="11">
        <f t="shared" si="7"/>
        <v>0</v>
      </c>
      <c r="AH53">
        <f>_xlfn.IFNA((VLOOKUP(A53,CLASS!A:AY,34,FALSE)),"")</f>
        <v>0</v>
      </c>
      <c r="AI53" s="11">
        <f t="shared" si="8"/>
        <v>0</v>
      </c>
      <c r="AJ53"/>
      <c r="AK53" s="11">
        <f t="shared" si="9"/>
        <v>0</v>
      </c>
      <c r="AL53" s="16">
        <f t="shared" si="10"/>
        <v>164</v>
      </c>
      <c r="AM53"/>
      <c r="AN53">
        <f t="shared" si="11"/>
        <v>0</v>
      </c>
      <c r="AO53">
        <f t="shared" si="12"/>
        <v>79</v>
      </c>
      <c r="AP53">
        <f t="shared" si="13"/>
        <v>0</v>
      </c>
      <c r="AQ53">
        <f t="shared" si="14"/>
        <v>85</v>
      </c>
      <c r="AR53">
        <f t="shared" si="15"/>
        <v>0</v>
      </c>
      <c r="AS53">
        <f t="shared" si="16"/>
        <v>0</v>
      </c>
      <c r="AT53">
        <f t="shared" si="17"/>
        <v>0</v>
      </c>
      <c r="AU53">
        <f t="shared" si="18"/>
        <v>0</v>
      </c>
      <c r="AV53">
        <f t="shared" si="19"/>
        <v>0</v>
      </c>
      <c r="AW53">
        <f t="shared" si="20"/>
        <v>0</v>
      </c>
      <c r="AX53">
        <f t="shared" si="21"/>
        <v>0</v>
      </c>
      <c r="AY53" s="14" cm="1">
        <f t="array" ref="AY53">SUMPRODUCT(LARGE(AN53:AX53, {1,2,3}))</f>
        <v>164</v>
      </c>
      <c r="AZ53"/>
    </row>
    <row r="54" spans="1:52" x14ac:dyDescent="0.35">
      <c r="A54">
        <f>CLASS!A122</f>
        <v>129228</v>
      </c>
      <c r="B54" t="str">
        <f>CLASS!B122</f>
        <v>EE129228</v>
      </c>
      <c r="C54" t="str">
        <f>_xlfn.IFNA((VLOOKUP(A54,CLASS!A:AY,3,FALSE)),"")</f>
        <v>Robert</v>
      </c>
      <c r="D54" t="str">
        <f>_xlfn.IFNA((VLOOKUP(A54,CLASS!A:AY,4,FALSE)),"")</f>
        <v>Drake</v>
      </c>
      <c r="E54" s="26" t="str">
        <f>_xlfn.IFNA((VLOOKUP(B54,IssueLookup!A:B,2,FALSE)),"")</f>
        <v>B</v>
      </c>
      <c r="F54" s="26" t="str">
        <f>_xlfn.IFNA((VLOOKUP(B54,IssueLookup!C:D,2,FALSE)),"")</f>
        <v>B</v>
      </c>
      <c r="G54" s="26" t="str">
        <f>_xlfn.IFNA((VLOOKUP(B54,IssueLookup!E:F,2,FALSE)),"")</f>
        <v>B</v>
      </c>
      <c r="H54" s="26" t="str">
        <f>_xlfn.IFNA((VLOOKUP(B54,IssueLookup!G:H,2,FALSE)),"")</f>
        <v>B</v>
      </c>
      <c r="I54" t="str">
        <f>_xlfn.IFNA((VLOOKUP(A54,CLASS!A:AY,9,FALSE)),"")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10</v>
      </c>
      <c r="M54">
        <f>_xlfn.IFNA(VLOOKUP(F54,HandicapLookup!A:B,2,FALSE),"")</f>
        <v>10</v>
      </c>
      <c r="N54">
        <f>_xlfn.IFNA(VLOOKUP(G54,HandicapLookup!A:B,2,FALSE),"")</f>
        <v>10</v>
      </c>
      <c r="O54">
        <f>_xlfn.IFNA(VLOOKUP(H54,HandicapLookup!A:B,2,FALSE),"")</f>
        <v>10</v>
      </c>
      <c r="P54">
        <f>_xlfn.IFNA((VLOOKUP(A54,CLASS!A:AY,16,FALSE)),"")</f>
        <v>0</v>
      </c>
      <c r="Q54" s="11">
        <f t="shared" si="0"/>
        <v>0</v>
      </c>
      <c r="R54">
        <f>_xlfn.IFNA((VLOOKUP(A54,CLASS!A:AY,18,FALSE)),"")</f>
        <v>72</v>
      </c>
      <c r="S54" s="11">
        <f t="shared" si="1"/>
        <v>82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71</v>
      </c>
      <c r="W54" s="11">
        <f t="shared" si="23"/>
        <v>81</v>
      </c>
      <c r="X54">
        <f>_xlfn.IFNA((VLOOKUP(A54,CLASS!A:AY,24,FALSE)),"")</f>
        <v>0</v>
      </c>
      <c r="Y54" s="11">
        <f t="shared" si="3"/>
        <v>0</v>
      </c>
      <c r="Z54">
        <f>_xlfn.IFNA((VLOOKUP(A54,CLASS!A:AY,26,FALSE)),"")</f>
        <v>0</v>
      </c>
      <c r="AA54" s="11">
        <f t="shared" si="4"/>
        <v>0</v>
      </c>
      <c r="AB54">
        <f>_xlfn.IFNA((VLOOKUP(A54,CLASS!A:AY,28,FALSE)),"")</f>
        <v>0</v>
      </c>
      <c r="AC54" s="11">
        <f t="shared" si="5"/>
        <v>0</v>
      </c>
      <c r="AD54"/>
      <c r="AE54" s="11">
        <f t="shared" si="6"/>
        <v>0</v>
      </c>
      <c r="AF54"/>
      <c r="AG54" s="11">
        <f t="shared" si="7"/>
        <v>0</v>
      </c>
      <c r="AH54">
        <f>_xlfn.IFNA((VLOOKUP(A54,CLASS!A:AY,34,FALSE)),"")</f>
        <v>0</v>
      </c>
      <c r="AI54" s="11">
        <f t="shared" si="8"/>
        <v>0</v>
      </c>
      <c r="AJ54"/>
      <c r="AK54" s="11">
        <f t="shared" si="9"/>
        <v>0</v>
      </c>
      <c r="AL54" s="16">
        <f t="shared" si="10"/>
        <v>163</v>
      </c>
      <c r="AM54"/>
      <c r="AN54">
        <f t="shared" si="11"/>
        <v>0</v>
      </c>
      <c r="AO54">
        <f t="shared" si="12"/>
        <v>82</v>
      </c>
      <c r="AP54">
        <f t="shared" si="13"/>
        <v>0</v>
      </c>
      <c r="AQ54">
        <f t="shared" si="14"/>
        <v>81</v>
      </c>
      <c r="AR54">
        <f t="shared" si="15"/>
        <v>0</v>
      </c>
      <c r="AS54">
        <f t="shared" si="16"/>
        <v>0</v>
      </c>
      <c r="AT54">
        <f t="shared" si="17"/>
        <v>0</v>
      </c>
      <c r="AU54">
        <f t="shared" si="18"/>
        <v>0</v>
      </c>
      <c r="AV54">
        <f t="shared" si="19"/>
        <v>0</v>
      </c>
      <c r="AW54">
        <f t="shared" si="20"/>
        <v>0</v>
      </c>
      <c r="AX54">
        <f t="shared" si="21"/>
        <v>0</v>
      </c>
      <c r="AY54" s="14" cm="1">
        <f t="array" ref="AY54">SUMPRODUCT(LARGE(AN54:AX54, {1,2,3}))</f>
        <v>163</v>
      </c>
      <c r="AZ54"/>
    </row>
    <row r="55" spans="1:52" x14ac:dyDescent="0.35">
      <c r="A55">
        <f>CLASS!A62</f>
        <v>129846</v>
      </c>
      <c r="B55" t="str">
        <f>CLASS!B62</f>
        <v>EE129846</v>
      </c>
      <c r="C55" t="str">
        <f>_xlfn.IFNA((VLOOKUP(A55,CLASS!A:AY,3,FALSE)),"")</f>
        <v>Christopher</v>
      </c>
      <c r="D55" t="str">
        <f>_xlfn.IFNA((VLOOKUP(A55,CLASS!A:AY,4,FALSE)),"")</f>
        <v>Peacock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tr">
        <f>_xlfn.IFNA((VLOOKUP(A55,CLASS!A:AY,9,FALSE)),"")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f>_xlfn.IFNA((VLOOKUP(A55,CLASS!A:AY,16,FALSE)),"")</f>
        <v>0</v>
      </c>
      <c r="Q55" s="11">
        <f t="shared" si="0"/>
        <v>0</v>
      </c>
      <c r="R55">
        <f>_xlfn.IFNA((VLOOKUP(A55,CLASS!A:AY,18,FALSE)),"")</f>
        <v>73</v>
      </c>
      <c r="S55" s="11">
        <f t="shared" si="1"/>
        <v>78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79</v>
      </c>
      <c r="W55" s="11">
        <f t="shared" si="23"/>
        <v>84</v>
      </c>
      <c r="X55">
        <f>_xlfn.IFNA((VLOOKUP(A55,CLASS!A:AY,24,FALSE)),"")</f>
        <v>0</v>
      </c>
      <c r="Y55" s="11">
        <f t="shared" si="3"/>
        <v>0</v>
      </c>
      <c r="Z55">
        <f>_xlfn.IFNA((VLOOKUP(A55,CLASS!A:AY,26,FALSE)),"")</f>
        <v>0</v>
      </c>
      <c r="AA55" s="11">
        <f t="shared" si="4"/>
        <v>0</v>
      </c>
      <c r="AB55">
        <f>_xlfn.IFNA((VLOOKUP(A55,CLASS!A:AY,28,FALSE)),"")</f>
        <v>0</v>
      </c>
      <c r="AC55" s="11">
        <f t="shared" si="5"/>
        <v>0</v>
      </c>
      <c r="AD55"/>
      <c r="AE55" s="11">
        <f t="shared" si="6"/>
        <v>0</v>
      </c>
      <c r="AF55"/>
      <c r="AG55" s="11">
        <f t="shared" si="7"/>
        <v>0</v>
      </c>
      <c r="AH55">
        <f>_xlfn.IFNA((VLOOKUP(A55,CLASS!A:AY,34,FALSE)),"")</f>
        <v>0</v>
      </c>
      <c r="AI55" s="11">
        <f t="shared" si="8"/>
        <v>0</v>
      </c>
      <c r="AJ55"/>
      <c r="AK55" s="11">
        <f t="shared" si="9"/>
        <v>0</v>
      </c>
      <c r="AL55" s="16">
        <f t="shared" si="10"/>
        <v>162</v>
      </c>
      <c r="AM55"/>
      <c r="AN55">
        <f t="shared" si="11"/>
        <v>0</v>
      </c>
      <c r="AO55">
        <f t="shared" si="12"/>
        <v>78</v>
      </c>
      <c r="AP55">
        <f t="shared" si="13"/>
        <v>0</v>
      </c>
      <c r="AQ55">
        <f t="shared" si="14"/>
        <v>84</v>
      </c>
      <c r="AR55">
        <f t="shared" si="15"/>
        <v>0</v>
      </c>
      <c r="AS55">
        <f t="shared" si="16"/>
        <v>0</v>
      </c>
      <c r="AT55">
        <f t="shared" si="17"/>
        <v>0</v>
      </c>
      <c r="AU55">
        <f t="shared" si="18"/>
        <v>0</v>
      </c>
      <c r="AV55">
        <f t="shared" si="19"/>
        <v>0</v>
      </c>
      <c r="AW55">
        <f t="shared" si="20"/>
        <v>0</v>
      </c>
      <c r="AX55">
        <f t="shared" si="21"/>
        <v>0</v>
      </c>
      <c r="AY55" s="14" cm="1">
        <f t="array" ref="AY55">SUMPRODUCT(LARGE(AN55:AX55, {1,2,3}))</f>
        <v>162</v>
      </c>
    </row>
    <row r="56" spans="1:52" x14ac:dyDescent="0.35">
      <c r="A56">
        <f>CLASS!A65</f>
        <v>128552</v>
      </c>
      <c r="B56" t="str">
        <f>CLASS!B65</f>
        <v>EE128552</v>
      </c>
      <c r="C56" t="str">
        <f>_xlfn.IFNA((VLOOKUP(A56,CLASS!A:AY,3,FALSE)),"")</f>
        <v>David</v>
      </c>
      <c r="D56" t="str">
        <f>_xlfn.IFNA((VLOOKUP(A56,CLASS!A:AY,4,FALSE)),"")</f>
        <v>Green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tr">
        <f>_xlfn.IFNA((VLOOKUP(A56,CLASS!A:AY,9,FALSE)),"")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f>_xlfn.IFNA((VLOOKUP(A56,CLASS!A:AY,16,FALSE)),"")</f>
        <v>0</v>
      </c>
      <c r="Q56" s="11">
        <f t="shared" si="0"/>
        <v>0</v>
      </c>
      <c r="R56">
        <f>_xlfn.IFNA((VLOOKUP(A56,CLASS!A:AY,18,FALSE)),"")</f>
        <v>73</v>
      </c>
      <c r="S56" s="11">
        <f t="shared" si="1"/>
        <v>78</v>
      </c>
      <c r="T56">
        <f>_xlfn.IFNA((VLOOKUP(A56,CLASS!A:AY,20,FALSE)),"")</f>
        <v>0</v>
      </c>
      <c r="U56" s="11">
        <f>IFERROR((IF(IF(T56,T56+$M56,0)&lt;=100,IF(T56,T56+$M56,0),100)),"")</f>
        <v>0</v>
      </c>
      <c r="V56">
        <f>_xlfn.IFNA((VLOOKUP(A56,CLASS!A:AY,22,FALSE)),"")</f>
        <v>77</v>
      </c>
      <c r="W56" s="11">
        <f t="shared" si="23"/>
        <v>82</v>
      </c>
      <c r="X56">
        <f>_xlfn.IFNA((VLOOKUP(A56,CLASS!A:AY,24,FALSE)),"")</f>
        <v>0</v>
      </c>
      <c r="Y56" s="11">
        <f t="shared" si="3"/>
        <v>0</v>
      </c>
      <c r="Z56">
        <f>_xlfn.IFNA((VLOOKUP(A56,CLASS!A:AY,26,FALSE)),"")</f>
        <v>0</v>
      </c>
      <c r="AA56" s="11">
        <f t="shared" si="4"/>
        <v>0</v>
      </c>
      <c r="AB56">
        <f>_xlfn.IFNA((VLOOKUP(A56,CLASS!A:AY,28,FALSE)),"")</f>
        <v>0</v>
      </c>
      <c r="AC56" s="11">
        <f t="shared" si="5"/>
        <v>0</v>
      </c>
      <c r="AD56"/>
      <c r="AE56" s="11">
        <f t="shared" si="6"/>
        <v>0</v>
      </c>
      <c r="AF56"/>
      <c r="AG56" s="11">
        <f t="shared" si="7"/>
        <v>0</v>
      </c>
      <c r="AH56">
        <f>_xlfn.IFNA((VLOOKUP(A56,CLASS!A:AY,34,FALSE)),"")</f>
        <v>0</v>
      </c>
      <c r="AI56" s="11">
        <f t="shared" si="8"/>
        <v>0</v>
      </c>
      <c r="AJ56"/>
      <c r="AK56" s="11">
        <f t="shared" si="9"/>
        <v>0</v>
      </c>
      <c r="AL56" s="16">
        <f t="shared" si="10"/>
        <v>160</v>
      </c>
      <c r="AM56"/>
      <c r="AN56">
        <f t="shared" si="11"/>
        <v>0</v>
      </c>
      <c r="AO56">
        <f t="shared" si="12"/>
        <v>78</v>
      </c>
      <c r="AP56">
        <f t="shared" si="13"/>
        <v>0</v>
      </c>
      <c r="AQ56">
        <f t="shared" si="14"/>
        <v>82</v>
      </c>
      <c r="AR56">
        <f t="shared" si="15"/>
        <v>0</v>
      </c>
      <c r="AS56">
        <f t="shared" si="16"/>
        <v>0</v>
      </c>
      <c r="AT56">
        <f t="shared" si="17"/>
        <v>0</v>
      </c>
      <c r="AU56">
        <f t="shared" si="18"/>
        <v>0</v>
      </c>
      <c r="AV56">
        <f t="shared" si="19"/>
        <v>0</v>
      </c>
      <c r="AW56">
        <f t="shared" si="20"/>
        <v>0</v>
      </c>
      <c r="AX56">
        <f t="shared" si="21"/>
        <v>0</v>
      </c>
      <c r="AY56" s="14" cm="1">
        <f t="array" ref="AY56">SUMPRODUCT(LARGE(AN56:AX56, {1,2,3}))</f>
        <v>160</v>
      </c>
    </row>
    <row r="57" spans="1:52" x14ac:dyDescent="0.35">
      <c r="A57">
        <f>CLASS!A68</f>
        <v>107279</v>
      </c>
      <c r="B57" t="str">
        <f>CLASS!B68</f>
        <v>EE107279</v>
      </c>
      <c r="C57" t="str">
        <f>_xlfn.IFNA((VLOOKUP(A57,CLASS!A:AY,3,FALSE)),"")</f>
        <v>Andrew</v>
      </c>
      <c r="D57" t="str">
        <f>_xlfn.IFNA((VLOOKUP(A57,CLASS!A:AY,4,FALSE)),"")</f>
        <v>Anderson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f>_xlfn.IFNA((VLOOKUP(A57,CLASS!A:AY,16,FALSE)),"")</f>
        <v>0</v>
      </c>
      <c r="Q57" s="11">
        <f t="shared" si="0"/>
        <v>0</v>
      </c>
      <c r="R57">
        <f>_xlfn.IFNA((VLOOKUP(A57,CLASS!A:AY,18,FALSE)),"")</f>
        <v>71</v>
      </c>
      <c r="S57" s="11">
        <f t="shared" si="1"/>
        <v>76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77</v>
      </c>
      <c r="W57" s="11">
        <f t="shared" si="23"/>
        <v>82</v>
      </c>
      <c r="X57">
        <f>_xlfn.IFNA((VLOOKUP(A57,CLASS!A:AY,24,FALSE)),"")</f>
        <v>0</v>
      </c>
      <c r="Y57" s="11">
        <f t="shared" si="3"/>
        <v>0</v>
      </c>
      <c r="Z57">
        <f>_xlfn.IFNA((VLOOKUP(A57,CLASS!A:AY,26,FALSE)),"")</f>
        <v>0</v>
      </c>
      <c r="AA57" s="11">
        <f t="shared" si="4"/>
        <v>0</v>
      </c>
      <c r="AB57">
        <f>_xlfn.IFNA((VLOOKUP(A57,CLASS!A:AY,28,FALSE)),"")</f>
        <v>0</v>
      </c>
      <c r="AC57" s="11">
        <f t="shared" si="5"/>
        <v>0</v>
      </c>
      <c r="AD57"/>
      <c r="AE57" s="11">
        <f t="shared" si="6"/>
        <v>0</v>
      </c>
      <c r="AF57"/>
      <c r="AG57" s="11">
        <f t="shared" si="7"/>
        <v>0</v>
      </c>
      <c r="AH57">
        <f>_xlfn.IFNA((VLOOKUP(A57,CLASS!A:AY,34,FALSE)),"")</f>
        <v>0</v>
      </c>
      <c r="AI57" s="11">
        <f t="shared" si="8"/>
        <v>0</v>
      </c>
      <c r="AJ57"/>
      <c r="AK57" s="11">
        <f t="shared" si="9"/>
        <v>0</v>
      </c>
      <c r="AL57" s="16">
        <f t="shared" si="10"/>
        <v>158</v>
      </c>
      <c r="AM57"/>
      <c r="AN57">
        <f t="shared" si="11"/>
        <v>0</v>
      </c>
      <c r="AO57">
        <f t="shared" si="12"/>
        <v>76</v>
      </c>
      <c r="AP57">
        <f t="shared" si="13"/>
        <v>0</v>
      </c>
      <c r="AQ57">
        <f t="shared" si="14"/>
        <v>82</v>
      </c>
      <c r="AR57">
        <f t="shared" si="15"/>
        <v>0</v>
      </c>
      <c r="AS57">
        <f t="shared" si="16"/>
        <v>0</v>
      </c>
      <c r="AT57">
        <f t="shared" si="17"/>
        <v>0</v>
      </c>
      <c r="AU57">
        <f t="shared" si="18"/>
        <v>0</v>
      </c>
      <c r="AV57">
        <f t="shared" si="19"/>
        <v>0</v>
      </c>
      <c r="AW57">
        <f t="shared" si="20"/>
        <v>0</v>
      </c>
      <c r="AX57">
        <f t="shared" si="21"/>
        <v>0</v>
      </c>
      <c r="AY57" s="14" cm="1">
        <f t="array" ref="AY57">SUMPRODUCT(LARGE(AN57:AX57, {1,2,3}))</f>
        <v>158</v>
      </c>
      <c r="AZ57"/>
    </row>
    <row r="58" spans="1:52" x14ac:dyDescent="0.35">
      <c r="A58">
        <f>CLASS!A128</f>
        <v>119073</v>
      </c>
      <c r="B58" t="str">
        <f>CLASS!B128</f>
        <v>EE119073</v>
      </c>
      <c r="C58" t="str">
        <f>_xlfn.IFNA((VLOOKUP(A58,CLASS!A:AY,3,FALSE)),"")</f>
        <v>Lee</v>
      </c>
      <c r="D58" t="str">
        <f>_xlfn.IFNA((VLOOKUP(A58,CLASS!A:AY,4,FALSE)),"")</f>
        <v>Trott</v>
      </c>
      <c r="E58" s="26" t="str">
        <f>_xlfn.IFNA((VLOOKUP(B58,IssueLookup!A:B,2,FALSE)),"")</f>
        <v>B</v>
      </c>
      <c r="F58" s="26" t="str">
        <f>_xlfn.IFNA((VLOOKUP(B58,IssueLookup!C:D,2,FALSE)),"")</f>
        <v>B</v>
      </c>
      <c r="G58" s="26" t="str">
        <f>_xlfn.IFNA((VLOOKUP(B58,IssueLookup!E:F,2,FALSE)),"")</f>
        <v>B</v>
      </c>
      <c r="H58" s="26" t="str">
        <f>_xlfn.IFNA((VLOOKUP(B58,IssueLookup!G:H,2,FALSE)),"")</f>
        <v>B</v>
      </c>
      <c r="I58" t="str">
        <f>_xlfn.IFNA((VLOOKUP(A58,CLASS!A:AY,9,FALSE)),"")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10</v>
      </c>
      <c r="M58">
        <f>_xlfn.IFNA(VLOOKUP(F58,HandicapLookup!A:B,2,FALSE),"")</f>
        <v>10</v>
      </c>
      <c r="N58">
        <f>_xlfn.IFNA(VLOOKUP(G58,HandicapLookup!A:B,2,FALSE),"")</f>
        <v>10</v>
      </c>
      <c r="O58">
        <f>_xlfn.IFNA(VLOOKUP(H58,HandicapLookup!A:B,2,FALSE),"")</f>
        <v>10</v>
      </c>
      <c r="P58">
        <f>_xlfn.IFNA((VLOOKUP(A58,CLASS!A:AY,16,FALSE)),"")</f>
        <v>0</v>
      </c>
      <c r="Q58" s="11">
        <f t="shared" si="0"/>
        <v>0</v>
      </c>
      <c r="R58">
        <f>_xlfn.IFNA((VLOOKUP(A58,CLASS!A:AY,18,FALSE)),"")</f>
        <v>67</v>
      </c>
      <c r="S58" s="11">
        <f t="shared" si="1"/>
        <v>77</v>
      </c>
      <c r="T58">
        <f>_xlfn.IFNA((VLOOKUP(A58,CLASS!A:AY,20,FALSE)),"")</f>
        <v>0</v>
      </c>
      <c r="U58" s="11">
        <f>IF(IF(T58,T58+$L58,0)&lt;=100,IF(T58,T58+$L58,0),100)</f>
        <v>0</v>
      </c>
      <c r="V58">
        <f>_xlfn.IFNA((VLOOKUP(A58,CLASS!A:AY,22,FALSE)),"")</f>
        <v>69</v>
      </c>
      <c r="W58" s="11">
        <f t="shared" si="23"/>
        <v>79</v>
      </c>
      <c r="X58">
        <f>_xlfn.IFNA((VLOOKUP(A58,CLASS!A:AY,24,FALSE)),"")</f>
        <v>0</v>
      </c>
      <c r="Y58" s="11">
        <f t="shared" si="3"/>
        <v>0</v>
      </c>
      <c r="Z58">
        <f>_xlfn.IFNA((VLOOKUP(A58,CLASS!A:AY,26,FALSE)),"")</f>
        <v>0</v>
      </c>
      <c r="AA58" s="11">
        <f t="shared" si="4"/>
        <v>0</v>
      </c>
      <c r="AB58">
        <f>_xlfn.IFNA((VLOOKUP(A58,CLASS!A:AY,28,FALSE)),"")</f>
        <v>0</v>
      </c>
      <c r="AC58" s="11">
        <f t="shared" si="5"/>
        <v>0</v>
      </c>
      <c r="AD58"/>
      <c r="AE58" s="11">
        <f t="shared" si="6"/>
        <v>0</v>
      </c>
      <c r="AF58"/>
      <c r="AG58" s="11">
        <f t="shared" si="7"/>
        <v>0</v>
      </c>
      <c r="AH58">
        <f>_xlfn.IFNA((VLOOKUP(A58,CLASS!A:AY,34,FALSE)),"")</f>
        <v>0</v>
      </c>
      <c r="AI58" s="11">
        <f t="shared" si="8"/>
        <v>0</v>
      </c>
      <c r="AJ58"/>
      <c r="AK58" s="11">
        <f t="shared" si="9"/>
        <v>0</v>
      </c>
      <c r="AL58" s="16">
        <f t="shared" si="10"/>
        <v>156</v>
      </c>
      <c r="AM58"/>
      <c r="AN58">
        <f t="shared" si="11"/>
        <v>0</v>
      </c>
      <c r="AO58">
        <f t="shared" si="12"/>
        <v>77</v>
      </c>
      <c r="AP58">
        <f t="shared" si="13"/>
        <v>0</v>
      </c>
      <c r="AQ58">
        <f t="shared" si="14"/>
        <v>79</v>
      </c>
      <c r="AR58">
        <f t="shared" si="15"/>
        <v>0</v>
      </c>
      <c r="AS58">
        <f t="shared" si="16"/>
        <v>0</v>
      </c>
      <c r="AT58">
        <f t="shared" si="17"/>
        <v>0</v>
      </c>
      <c r="AU58">
        <f t="shared" si="18"/>
        <v>0</v>
      </c>
      <c r="AV58">
        <f t="shared" si="19"/>
        <v>0</v>
      </c>
      <c r="AW58">
        <f t="shared" si="20"/>
        <v>0</v>
      </c>
      <c r="AX58">
        <f t="shared" si="21"/>
        <v>0</v>
      </c>
      <c r="AY58" s="14" cm="1">
        <f t="array" ref="AY58">SUMPRODUCT(LARGE(AN58:AX58, {1,2,3}))</f>
        <v>156</v>
      </c>
      <c r="AZ58"/>
    </row>
    <row r="59" spans="1:52" x14ac:dyDescent="0.35">
      <c r="A59">
        <f>CLASS!A173</f>
        <v>134027</v>
      </c>
      <c r="B59" t="str">
        <f>CLASS!B173</f>
        <v>EE134027</v>
      </c>
      <c r="C59" t="str">
        <f>_xlfn.IFNA((VLOOKUP(A59,CLASS!A:AY,3,FALSE)),"")</f>
        <v>John</v>
      </c>
      <c r="D59" t="str">
        <f>_xlfn.IFNA((VLOOKUP(A59,CLASS!A:AY,4,FALSE)),"")</f>
        <v>Kitcher</v>
      </c>
      <c r="E59" s="26" t="str">
        <f>_xlfn.IFNA((VLOOKUP(B59,IssueLookup!A:B,2,FALSE)),"")</f>
        <v>C</v>
      </c>
      <c r="F59" s="26" t="str">
        <f>_xlfn.IFNA((VLOOKUP(B59,IssueLookup!C:D,2,FALSE)),"")</f>
        <v>C</v>
      </c>
      <c r="G59" s="26" t="str">
        <f>_xlfn.IFNA((VLOOKUP(B59,IssueLookup!E:F,2,FALSE)),"")</f>
        <v>C</v>
      </c>
      <c r="H59" s="26" t="str">
        <f>_xlfn.IFNA((VLOOKUP(B59,IssueLookup!G:H,2,FALSE)),"")</f>
        <v>C</v>
      </c>
      <c r="I59" t="str">
        <f>_xlfn.IFNA((VLOOKUP(A59,CLASS!A:AY,9,FALSE)),"")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15</v>
      </c>
      <c r="M59">
        <f>_xlfn.IFNA(VLOOKUP(F59,HandicapLookup!A:B,2,FALSE),"")</f>
        <v>15</v>
      </c>
      <c r="N59">
        <f>_xlfn.IFNA(VLOOKUP(G59,HandicapLookup!A:B,2,FALSE),"")</f>
        <v>15</v>
      </c>
      <c r="O59">
        <f>_xlfn.IFNA(VLOOKUP(H59,HandicapLookup!A:B,2,FALSE),"")</f>
        <v>15</v>
      </c>
      <c r="P59">
        <f>_xlfn.IFNA((VLOOKUP(A59,CLASS!A:AY,16,FALSE)),"")</f>
        <v>0</v>
      </c>
      <c r="Q59" s="11">
        <f t="shared" si="0"/>
        <v>0</v>
      </c>
      <c r="R59">
        <f>_xlfn.IFNA((VLOOKUP(A59,CLASS!A:AY,18,FALSE)),"")</f>
        <v>72</v>
      </c>
      <c r="S59" s="11">
        <f t="shared" si="1"/>
        <v>87</v>
      </c>
      <c r="T59">
        <f>_xlfn.IFNA((VLOOKUP(A59,CLASS!A:AY,20,FALSE)),"")</f>
        <v>0</v>
      </c>
      <c r="U59" s="11">
        <f>IF(IF(T59,T59+$L59,0)&lt;=100,IF(T59,T59+$L59,0),100)</f>
        <v>0</v>
      </c>
      <c r="V59">
        <f>_xlfn.IFNA((VLOOKUP(A59,CLASS!A:AY,22,FALSE)),"")</f>
        <v>53</v>
      </c>
      <c r="W59" s="11">
        <f t="shared" si="23"/>
        <v>68</v>
      </c>
      <c r="X59">
        <f>_xlfn.IFNA((VLOOKUP(A59,CLASS!A:AY,24,FALSE)),"")</f>
        <v>0</v>
      </c>
      <c r="Y59" s="11">
        <f t="shared" si="3"/>
        <v>0</v>
      </c>
      <c r="Z59">
        <f>_xlfn.IFNA((VLOOKUP(A59,CLASS!A:AY,26,FALSE)),"")</f>
        <v>0</v>
      </c>
      <c r="AA59" s="11">
        <f t="shared" si="4"/>
        <v>0</v>
      </c>
      <c r="AB59">
        <f>_xlfn.IFNA((VLOOKUP(A59,CLASS!A:AY,28,FALSE)),"")</f>
        <v>0</v>
      </c>
      <c r="AC59" s="11">
        <f t="shared" si="5"/>
        <v>0</v>
      </c>
      <c r="AD59"/>
      <c r="AE59" s="11">
        <f t="shared" si="6"/>
        <v>0</v>
      </c>
      <c r="AF59"/>
      <c r="AG59" s="11">
        <f t="shared" si="7"/>
        <v>0</v>
      </c>
      <c r="AH59">
        <f>_xlfn.IFNA((VLOOKUP(A59,CLASS!A:AY,34,FALSE)),"")</f>
        <v>0</v>
      </c>
      <c r="AI59" s="11">
        <f t="shared" si="8"/>
        <v>0</v>
      </c>
      <c r="AJ59"/>
      <c r="AK59" s="11">
        <f t="shared" si="9"/>
        <v>0</v>
      </c>
      <c r="AL59" s="16">
        <f t="shared" si="10"/>
        <v>155</v>
      </c>
      <c r="AM59"/>
      <c r="AN59">
        <f t="shared" si="11"/>
        <v>0</v>
      </c>
      <c r="AO59">
        <f t="shared" si="12"/>
        <v>87</v>
      </c>
      <c r="AP59">
        <f t="shared" si="13"/>
        <v>0</v>
      </c>
      <c r="AQ59">
        <f t="shared" si="14"/>
        <v>68</v>
      </c>
      <c r="AR59">
        <f t="shared" si="15"/>
        <v>0</v>
      </c>
      <c r="AS59">
        <f t="shared" si="16"/>
        <v>0</v>
      </c>
      <c r="AT59">
        <f t="shared" si="17"/>
        <v>0</v>
      </c>
      <c r="AU59">
        <f t="shared" si="18"/>
        <v>0</v>
      </c>
      <c r="AV59">
        <f t="shared" si="19"/>
        <v>0</v>
      </c>
      <c r="AW59">
        <f t="shared" si="20"/>
        <v>0</v>
      </c>
      <c r="AX59">
        <f t="shared" si="21"/>
        <v>0</v>
      </c>
      <c r="AY59" s="14" cm="1">
        <f t="array" ref="AY59">SUMPRODUCT(LARGE(AN59:AX59, {1,2,3}))</f>
        <v>155</v>
      </c>
      <c r="AZ59"/>
    </row>
    <row r="60" spans="1:52" x14ac:dyDescent="0.35">
      <c r="A60">
        <f>CLASS!A70</f>
        <v>12063</v>
      </c>
      <c r="B60" t="str">
        <f>CLASS!B70</f>
        <v>EE12063</v>
      </c>
      <c r="C60" t="str">
        <f>_xlfn.IFNA((VLOOKUP(A60,CLASS!A:AY,3,FALSE)),"")</f>
        <v>Richard</v>
      </c>
      <c r="D60" t="str">
        <f>_xlfn.IFNA((VLOOKUP(A60,CLASS!A:AY,4,FALSE)),"")</f>
        <v>Allen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tr">
        <f>_xlfn.IFNA((VLOOKUP(A60,CLASS!A:AY,9,FALSE)),"")</f>
        <v>VET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f>_xlfn.IFNA((VLOOKUP(A60,CLASS!A:AY,16,FALSE)),"")</f>
        <v>0</v>
      </c>
      <c r="Q60" s="11">
        <f t="shared" si="0"/>
        <v>0</v>
      </c>
      <c r="R60">
        <f>_xlfn.IFNA((VLOOKUP(A60,CLASS!A:AY,18,FALSE)),"")</f>
        <v>78</v>
      </c>
      <c r="S60" s="11">
        <f t="shared" si="1"/>
        <v>83</v>
      </c>
      <c r="T60">
        <f>_xlfn.IFNA((VLOOKUP(A60,CLASS!A:AY,20,FALSE)),"")</f>
        <v>0</v>
      </c>
      <c r="U60" s="11">
        <f>IFERROR((IF(IF(T60,T60+$M60,0)&lt;=100,IF(T60,T60+$M60,0),100)),"")</f>
        <v>0</v>
      </c>
      <c r="V60">
        <f>_xlfn.IFNA((VLOOKUP(A60,CLASS!A:AY,22,FALSE)),"")</f>
        <v>62</v>
      </c>
      <c r="W60" s="11">
        <f t="shared" si="23"/>
        <v>67</v>
      </c>
      <c r="X60">
        <f>_xlfn.IFNA((VLOOKUP(A60,CLASS!A:AY,24,FALSE)),"")</f>
        <v>0</v>
      </c>
      <c r="Y60" s="11">
        <f t="shared" si="3"/>
        <v>0</v>
      </c>
      <c r="Z60">
        <f>_xlfn.IFNA((VLOOKUP(A60,CLASS!A:AY,26,FALSE)),"")</f>
        <v>0</v>
      </c>
      <c r="AA60" s="11">
        <f t="shared" si="4"/>
        <v>0</v>
      </c>
      <c r="AB60">
        <f>_xlfn.IFNA((VLOOKUP(A60,CLASS!A:AY,28,FALSE)),"")</f>
        <v>0</v>
      </c>
      <c r="AC60" s="11">
        <f t="shared" si="5"/>
        <v>0</v>
      </c>
      <c r="AD60"/>
      <c r="AE60" s="11">
        <f t="shared" si="6"/>
        <v>0</v>
      </c>
      <c r="AF60"/>
      <c r="AG60" s="11">
        <f t="shared" si="7"/>
        <v>0</v>
      </c>
      <c r="AH60">
        <f>_xlfn.IFNA((VLOOKUP(A60,CLASS!A:AY,34,FALSE)),"")</f>
        <v>0</v>
      </c>
      <c r="AI60" s="11">
        <f t="shared" si="8"/>
        <v>0</v>
      </c>
      <c r="AJ60"/>
      <c r="AK60" s="11">
        <f t="shared" si="9"/>
        <v>0</v>
      </c>
      <c r="AL60" s="16">
        <f t="shared" si="10"/>
        <v>150</v>
      </c>
      <c r="AM60"/>
      <c r="AN60">
        <f t="shared" si="11"/>
        <v>0</v>
      </c>
      <c r="AO60">
        <f t="shared" si="12"/>
        <v>83</v>
      </c>
      <c r="AP60">
        <f t="shared" si="13"/>
        <v>0</v>
      </c>
      <c r="AQ60">
        <f t="shared" si="14"/>
        <v>67</v>
      </c>
      <c r="AR60">
        <f t="shared" si="15"/>
        <v>0</v>
      </c>
      <c r="AS60">
        <f t="shared" si="16"/>
        <v>0</v>
      </c>
      <c r="AT60">
        <f t="shared" si="17"/>
        <v>0</v>
      </c>
      <c r="AU60">
        <f t="shared" si="18"/>
        <v>0</v>
      </c>
      <c r="AV60">
        <f t="shared" si="19"/>
        <v>0</v>
      </c>
      <c r="AW60">
        <f t="shared" si="20"/>
        <v>0</v>
      </c>
      <c r="AX60">
        <f t="shared" si="21"/>
        <v>0</v>
      </c>
      <c r="AY60" s="14" cm="1">
        <f t="array" ref="AY60">SUMPRODUCT(LARGE(AN60:AX60, {1,2,3}))</f>
        <v>150</v>
      </c>
    </row>
    <row r="61" spans="1:52" x14ac:dyDescent="0.35">
      <c r="A61">
        <f>CLASS!A75</f>
        <v>121767</v>
      </c>
      <c r="B61" t="str">
        <f>CLASS!B75</f>
        <v>EE121767</v>
      </c>
      <c r="C61" t="str">
        <f>_xlfn.IFNA((VLOOKUP(A61,CLASS!A:AY,3,FALSE)),"")</f>
        <v>David</v>
      </c>
      <c r="D61" t="str">
        <f>_xlfn.IFNA((VLOOKUP(A61,CLASS!A:AY,4,FALSE)),"")</f>
        <v>Spackman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tr">
        <f>_xlfn.IFNA((VLOOKUP(A61,CLASS!A:AY,9,FALSE)),"")</f>
        <v>VET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f>_xlfn.IFNA((VLOOKUP(A61,CLASS!A:AY,16,FALSE)),"")</f>
        <v>0</v>
      </c>
      <c r="Q61" s="11">
        <f t="shared" si="0"/>
        <v>0</v>
      </c>
      <c r="R61">
        <f>_xlfn.IFNA((VLOOKUP(A61,CLASS!A:AY,18,FALSE)),"")</f>
        <v>59</v>
      </c>
      <c r="S61" s="11">
        <f t="shared" si="1"/>
        <v>64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71</v>
      </c>
      <c r="W61" s="11">
        <f t="shared" si="23"/>
        <v>76</v>
      </c>
      <c r="X61">
        <f>_xlfn.IFNA((VLOOKUP(A61,CLASS!A:AY,24,FALSE)),"")</f>
        <v>0</v>
      </c>
      <c r="Y61" s="11">
        <f t="shared" si="3"/>
        <v>0</v>
      </c>
      <c r="Z61">
        <f>_xlfn.IFNA((VLOOKUP(A61,CLASS!A:AY,26,FALSE)),"")</f>
        <v>0</v>
      </c>
      <c r="AA61" s="11">
        <f t="shared" si="4"/>
        <v>0</v>
      </c>
      <c r="AB61">
        <f>_xlfn.IFNA((VLOOKUP(A61,CLASS!A:AY,28,FALSE)),"")</f>
        <v>0</v>
      </c>
      <c r="AC61" s="11">
        <f t="shared" si="5"/>
        <v>0</v>
      </c>
      <c r="AD61"/>
      <c r="AE61" s="11">
        <f t="shared" si="6"/>
        <v>0</v>
      </c>
      <c r="AF61"/>
      <c r="AG61" s="11">
        <f t="shared" si="7"/>
        <v>0</v>
      </c>
      <c r="AH61">
        <f>_xlfn.IFNA((VLOOKUP(A61,CLASS!A:AY,34,FALSE)),"")</f>
        <v>0</v>
      </c>
      <c r="AI61" s="11">
        <f t="shared" si="8"/>
        <v>0</v>
      </c>
      <c r="AJ61"/>
      <c r="AK61" s="11">
        <f t="shared" si="9"/>
        <v>0</v>
      </c>
      <c r="AL61" s="16">
        <f t="shared" si="10"/>
        <v>140</v>
      </c>
      <c r="AM61"/>
      <c r="AN61">
        <f t="shared" si="11"/>
        <v>0</v>
      </c>
      <c r="AO61">
        <f t="shared" si="12"/>
        <v>64</v>
      </c>
      <c r="AP61">
        <f t="shared" si="13"/>
        <v>0</v>
      </c>
      <c r="AQ61">
        <f t="shared" si="14"/>
        <v>76</v>
      </c>
      <c r="AR61">
        <f t="shared" si="15"/>
        <v>0</v>
      </c>
      <c r="AS61">
        <f t="shared" si="16"/>
        <v>0</v>
      </c>
      <c r="AT61">
        <f t="shared" si="17"/>
        <v>0</v>
      </c>
      <c r="AU61">
        <f t="shared" si="18"/>
        <v>0</v>
      </c>
      <c r="AV61">
        <f t="shared" si="19"/>
        <v>0</v>
      </c>
      <c r="AW61">
        <f t="shared" si="20"/>
        <v>0</v>
      </c>
      <c r="AX61">
        <f t="shared" si="21"/>
        <v>0</v>
      </c>
      <c r="AY61" s="14" cm="1">
        <f t="array" ref="AY61">SUMPRODUCT(LARGE(AN61:AX61, {1,2,3}))</f>
        <v>140</v>
      </c>
      <c r="AZ61"/>
    </row>
    <row r="62" spans="1:52" x14ac:dyDescent="0.35">
      <c r="A62">
        <f>CLASS!A135</f>
        <v>118452</v>
      </c>
      <c r="B62" t="str">
        <f>CLASS!B135</f>
        <v>EE118452</v>
      </c>
      <c r="C62" t="str">
        <f>_xlfn.IFNA((VLOOKUP(A62,CLASS!A:AY,3,FALSE)),"")</f>
        <v>Janet</v>
      </c>
      <c r="D62" t="str">
        <f>_xlfn.IFNA((VLOOKUP(A62,CLASS!A:AY,4,FALSE)),"")</f>
        <v>Galland</v>
      </c>
      <c r="E62" s="26" t="str">
        <f>_xlfn.IFNA((VLOOKUP(B62,IssueLookup!A:B,2,FALSE)),"")</f>
        <v>B</v>
      </c>
      <c r="F62" s="26" t="str">
        <f>_xlfn.IFNA((VLOOKUP(B62,IssueLookup!C:D,2,FALSE)),"")</f>
        <v>B</v>
      </c>
      <c r="G62" s="26" t="str">
        <f>_xlfn.IFNA((VLOOKUP(B62,IssueLookup!E:F,2,FALSE)),"")</f>
        <v>B</v>
      </c>
      <c r="H62" s="26" t="str">
        <f>_xlfn.IFNA((VLOOKUP(B62,IssueLookup!G:H,2,FALSE)),"")</f>
        <v>B</v>
      </c>
      <c r="I62" t="str">
        <f>_xlfn.IFNA((VLOOKUP(A62,CLASS!A:AY,9,FALSE)),"")</f>
        <v>LDV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_xlfn.IFNA(VLOOKUP(E62,HandicapLookup!A:B,2,FALSE),"")</f>
        <v>10</v>
      </c>
      <c r="M62">
        <f>_xlfn.IFNA(VLOOKUP(F62,HandicapLookup!A:B,2,FALSE),"")</f>
        <v>10</v>
      </c>
      <c r="N62">
        <f>_xlfn.IFNA(VLOOKUP(G62,HandicapLookup!A:B,2,FALSE),"")</f>
        <v>10</v>
      </c>
      <c r="O62">
        <f>_xlfn.IFNA(VLOOKUP(H62,HandicapLookup!A:B,2,FALSE),"")</f>
        <v>10</v>
      </c>
      <c r="P62">
        <f>_xlfn.IFNA((VLOOKUP(A62,CLASS!A:AY,16,FALSE)),"")</f>
        <v>0</v>
      </c>
      <c r="Q62" s="11">
        <f t="shared" si="0"/>
        <v>0</v>
      </c>
      <c r="R62">
        <f>_xlfn.IFNA((VLOOKUP(A62,CLASS!A:AY,18,FALSE)),"")</f>
        <v>66</v>
      </c>
      <c r="S62" s="11">
        <f t="shared" si="1"/>
        <v>76</v>
      </c>
      <c r="T62">
        <f>_xlfn.IFNA((VLOOKUP(A62,CLASS!A:AY,20,FALSE)),"")</f>
        <v>0</v>
      </c>
      <c r="U62" s="11">
        <f>IF(IF(T62,T62+$L62,0)&lt;=100,IF(T62,T62+$L62,0),100)</f>
        <v>0</v>
      </c>
      <c r="V62">
        <f>_xlfn.IFNA((VLOOKUP(A62,CLASS!A:AY,22,FALSE)),"")</f>
        <v>51</v>
      </c>
      <c r="W62" s="11">
        <f t="shared" si="23"/>
        <v>61</v>
      </c>
      <c r="X62">
        <f>_xlfn.IFNA((VLOOKUP(A62,CLASS!A:AY,24,FALSE)),"")</f>
        <v>0</v>
      </c>
      <c r="Y62" s="11">
        <f t="shared" si="3"/>
        <v>0</v>
      </c>
      <c r="Z62">
        <f>_xlfn.IFNA((VLOOKUP(A62,CLASS!A:AY,26,FALSE)),"")</f>
        <v>0</v>
      </c>
      <c r="AA62" s="11">
        <f t="shared" si="4"/>
        <v>0</v>
      </c>
      <c r="AB62">
        <f>_xlfn.IFNA((VLOOKUP(A62,CLASS!A:AY,28,FALSE)),"")</f>
        <v>0</v>
      </c>
      <c r="AC62" s="11">
        <f t="shared" si="5"/>
        <v>0</v>
      </c>
      <c r="AD62"/>
      <c r="AE62" s="11">
        <f t="shared" si="6"/>
        <v>0</v>
      </c>
      <c r="AF62"/>
      <c r="AG62" s="11">
        <f t="shared" si="7"/>
        <v>0</v>
      </c>
      <c r="AH62">
        <f>_xlfn.IFNA((VLOOKUP(A62,CLASS!A:AY,34,FALSE)),"")</f>
        <v>0</v>
      </c>
      <c r="AI62" s="11">
        <f t="shared" si="8"/>
        <v>0</v>
      </c>
      <c r="AJ62"/>
      <c r="AK62" s="11">
        <f t="shared" si="9"/>
        <v>0</v>
      </c>
      <c r="AL62" s="16">
        <f t="shared" si="10"/>
        <v>137</v>
      </c>
      <c r="AM62"/>
      <c r="AN62">
        <f t="shared" si="11"/>
        <v>0</v>
      </c>
      <c r="AO62">
        <f t="shared" si="12"/>
        <v>76</v>
      </c>
      <c r="AP62">
        <f t="shared" si="13"/>
        <v>0</v>
      </c>
      <c r="AQ62">
        <f t="shared" si="14"/>
        <v>61</v>
      </c>
      <c r="AR62">
        <f t="shared" si="15"/>
        <v>0</v>
      </c>
      <c r="AS62">
        <f t="shared" si="16"/>
        <v>0</v>
      </c>
      <c r="AT62">
        <f t="shared" si="17"/>
        <v>0</v>
      </c>
      <c r="AU62">
        <f t="shared" si="18"/>
        <v>0</v>
      </c>
      <c r="AV62">
        <f t="shared" si="19"/>
        <v>0</v>
      </c>
      <c r="AW62">
        <f t="shared" si="20"/>
        <v>0</v>
      </c>
      <c r="AX62">
        <f t="shared" si="21"/>
        <v>0</v>
      </c>
      <c r="AY62" s="14" cm="1">
        <f t="array" ref="AY62">SUMPRODUCT(LARGE(AN62:AX62, {1,2,3}))</f>
        <v>137</v>
      </c>
      <c r="AZ62"/>
    </row>
    <row r="63" spans="1:52" x14ac:dyDescent="0.35">
      <c r="A63">
        <f>CLASS!A9</f>
        <v>96439</v>
      </c>
      <c r="B63" t="str">
        <f>CLASS!B9</f>
        <v>EE96439</v>
      </c>
      <c r="C63" t="str">
        <f>_xlfn.IFNA((VLOOKUP(A63,CLASS!A:AY,3,FALSE)),"")</f>
        <v>Chris</v>
      </c>
      <c r="D63" t="str">
        <f>_xlfn.IFNA((VLOOKUP(A63,CLASS!A:AY,4,FALSE)),"")</f>
        <v>Childerhouse</v>
      </c>
      <c r="E63" s="26" t="str">
        <f>_xlfn.IFNA((VLOOKUP(B63,IssueLookup!A:B,2,FALSE)),"")</f>
        <v>AAA</v>
      </c>
      <c r="F63" s="26" t="str">
        <f>_xlfn.IFNA((VLOOKUP(B63,IssueLookup!C:D,2,FALSE)),"")</f>
        <v>AAA</v>
      </c>
      <c r="G63" s="26" t="str">
        <f>_xlfn.IFNA((VLOOKUP(B63,IssueLookup!E:F,2,FALSE)),"")</f>
        <v>AAA</v>
      </c>
      <c r="H63" s="26" t="str">
        <f>_xlfn.IFNA((VLOOKUP(B63,IssueLookup!G:H,2,FALSE)),"")</f>
        <v>AAA</v>
      </c>
      <c r="I63" t="str">
        <f>_xlfn.IFNA((VLOOKUP(A63,CLASS!A:AY,9,FALSE)),"")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_xlfn.IFNA(VLOOKUP(E63,HandicapLookup!A:B,2,FALSE),"")</f>
        <v>0</v>
      </c>
      <c r="M63">
        <f>_xlfn.IFNA(VLOOKUP(F63,HandicapLookup!A:B,2,FALSE),"")</f>
        <v>0</v>
      </c>
      <c r="N63">
        <f>_xlfn.IFNA(VLOOKUP(G63,HandicapLookup!A:B,2,FALSE),"")</f>
        <v>0</v>
      </c>
      <c r="O63">
        <f>_xlfn.IFNA(VLOOKUP(H63,HandicapLookup!A:B,2,FALSE),"")</f>
        <v>0</v>
      </c>
      <c r="P63">
        <f>_xlfn.IFNA((VLOOKUP(A63,CLASS!A:AY,16,FALSE)),"")</f>
        <v>0</v>
      </c>
      <c r="Q63" s="11">
        <f t="shared" si="0"/>
        <v>0</v>
      </c>
      <c r="R63">
        <f>_xlfn.IFNA((VLOOKUP(A63,CLASS!A:AY,18,FALSE)),"")</f>
        <v>0</v>
      </c>
      <c r="S63" s="11">
        <f t="shared" si="1"/>
        <v>0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93</v>
      </c>
      <c r="W63" s="11">
        <f t="shared" si="23"/>
        <v>93</v>
      </c>
      <c r="X63">
        <f>_xlfn.IFNA((VLOOKUP(A63,CLASS!A:AY,24,FALSE)),"")</f>
        <v>0</v>
      </c>
      <c r="Y63" s="11">
        <f t="shared" si="3"/>
        <v>0</v>
      </c>
      <c r="Z63">
        <f>_xlfn.IFNA((VLOOKUP(A63,CLASS!A:AY,26,FALSE)),"")</f>
        <v>0</v>
      </c>
      <c r="AA63" s="11">
        <f t="shared" si="4"/>
        <v>0</v>
      </c>
      <c r="AB63">
        <f>_xlfn.IFNA((VLOOKUP(A63,CLASS!A:AY,28,FALSE)),"")</f>
        <v>0</v>
      </c>
      <c r="AC63" s="11">
        <f t="shared" si="5"/>
        <v>0</v>
      </c>
      <c r="AD63"/>
      <c r="AE63" s="11">
        <f t="shared" si="6"/>
        <v>0</v>
      </c>
      <c r="AF63"/>
      <c r="AG63" s="11">
        <f t="shared" si="7"/>
        <v>0</v>
      </c>
      <c r="AH63">
        <f>_xlfn.IFNA((VLOOKUP(A63,CLASS!A:AY,34,FALSE)),"")</f>
        <v>0</v>
      </c>
      <c r="AI63" s="11">
        <f t="shared" si="8"/>
        <v>0</v>
      </c>
      <c r="AJ63"/>
      <c r="AK63" s="11">
        <f t="shared" si="9"/>
        <v>0</v>
      </c>
      <c r="AL63" s="16">
        <f t="shared" si="10"/>
        <v>93</v>
      </c>
      <c r="AM63"/>
      <c r="AN63">
        <f t="shared" si="11"/>
        <v>0</v>
      </c>
      <c r="AO63">
        <f t="shared" si="12"/>
        <v>0</v>
      </c>
      <c r="AP63">
        <f t="shared" si="13"/>
        <v>0</v>
      </c>
      <c r="AQ63">
        <f t="shared" si="14"/>
        <v>93</v>
      </c>
      <c r="AR63">
        <f t="shared" si="15"/>
        <v>0</v>
      </c>
      <c r="AS63">
        <f t="shared" si="16"/>
        <v>0</v>
      </c>
      <c r="AT63">
        <f t="shared" si="17"/>
        <v>0</v>
      </c>
      <c r="AU63">
        <f t="shared" si="18"/>
        <v>0</v>
      </c>
      <c r="AV63">
        <f t="shared" si="19"/>
        <v>0</v>
      </c>
      <c r="AW63">
        <f t="shared" si="20"/>
        <v>0</v>
      </c>
      <c r="AX63">
        <f t="shared" si="21"/>
        <v>0</v>
      </c>
      <c r="AY63" s="14" cm="1">
        <f t="array" ref="AY63">SUMPRODUCT(LARGE(AN63:AX63, {1,2,3}))</f>
        <v>93</v>
      </c>
      <c r="AZ63"/>
    </row>
    <row r="64" spans="1:52" x14ac:dyDescent="0.35">
      <c r="A64">
        <f>CLASS!A78</f>
        <v>81785</v>
      </c>
      <c r="B64" t="str">
        <f>CLASS!B78</f>
        <v>EE81785</v>
      </c>
      <c r="C64" t="str">
        <f>_xlfn.IFNA((VLOOKUP(A64,CLASS!A:AY,3,FALSE)),"")</f>
        <v>Nigel</v>
      </c>
      <c r="D64" t="str">
        <f>_xlfn.IFNA((VLOOKUP(A64,CLASS!A:AY,4,FALSE)),"")</f>
        <v>Kent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tr">
        <f>_xlfn.IFNA((VLOOKUP(A64,CLASS!A:AY,9,FALSE)),"")</f>
        <v>VET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f>_xlfn.IFNA((VLOOKUP(A64,CLASS!A:AY,16,FALSE)),"")</f>
        <v>0</v>
      </c>
      <c r="Q64" s="11">
        <f t="shared" si="0"/>
        <v>0</v>
      </c>
      <c r="R64">
        <f>_xlfn.IFNA((VLOOKUP(A64,CLASS!A:AY,18,FALSE)),"")</f>
        <v>86</v>
      </c>
      <c r="S64" s="11">
        <f t="shared" si="1"/>
        <v>91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0</v>
      </c>
      <c r="W64" s="11">
        <f t="shared" si="23"/>
        <v>0</v>
      </c>
      <c r="X64">
        <f>_xlfn.IFNA((VLOOKUP(A64,CLASS!A:AY,24,FALSE)),"")</f>
        <v>0</v>
      </c>
      <c r="Y64" s="11">
        <f t="shared" si="3"/>
        <v>0</v>
      </c>
      <c r="Z64">
        <f>_xlfn.IFNA((VLOOKUP(A64,CLASS!A:AY,26,FALSE)),"")</f>
        <v>0</v>
      </c>
      <c r="AA64" s="11">
        <f t="shared" si="4"/>
        <v>0</v>
      </c>
      <c r="AB64">
        <f>_xlfn.IFNA((VLOOKUP(A64,CLASS!A:AY,28,FALSE)),"")</f>
        <v>0</v>
      </c>
      <c r="AC64" s="11">
        <f t="shared" si="5"/>
        <v>0</v>
      </c>
      <c r="AD64"/>
      <c r="AE64" s="11">
        <f t="shared" si="6"/>
        <v>0</v>
      </c>
      <c r="AF64"/>
      <c r="AG64" s="11">
        <f t="shared" si="7"/>
        <v>0</v>
      </c>
      <c r="AH64">
        <f>_xlfn.IFNA((VLOOKUP(A64,CLASS!A:AY,34,FALSE)),"")</f>
        <v>0</v>
      </c>
      <c r="AI64" s="11">
        <f t="shared" si="8"/>
        <v>0</v>
      </c>
      <c r="AJ64"/>
      <c r="AK64" s="11">
        <f t="shared" si="9"/>
        <v>0</v>
      </c>
      <c r="AL64" s="16">
        <f t="shared" si="10"/>
        <v>91</v>
      </c>
      <c r="AM64"/>
      <c r="AN64">
        <f t="shared" si="11"/>
        <v>0</v>
      </c>
      <c r="AO64">
        <f t="shared" si="12"/>
        <v>91</v>
      </c>
      <c r="AP64">
        <f t="shared" si="13"/>
        <v>0</v>
      </c>
      <c r="AQ64">
        <f t="shared" si="14"/>
        <v>0</v>
      </c>
      <c r="AR64">
        <f t="shared" si="15"/>
        <v>0</v>
      </c>
      <c r="AS64">
        <f t="shared" si="16"/>
        <v>0</v>
      </c>
      <c r="AT64">
        <f t="shared" si="17"/>
        <v>0</v>
      </c>
      <c r="AU64">
        <f t="shared" si="18"/>
        <v>0</v>
      </c>
      <c r="AV64">
        <f t="shared" si="19"/>
        <v>0</v>
      </c>
      <c r="AW64">
        <f t="shared" si="20"/>
        <v>0</v>
      </c>
      <c r="AX64">
        <f t="shared" si="21"/>
        <v>0</v>
      </c>
      <c r="AY64" s="14" cm="1">
        <f t="array" ref="AY64">SUMPRODUCT(LARGE(AN64:AX64, {1,2,3}))</f>
        <v>91</v>
      </c>
      <c r="AZ64"/>
    </row>
    <row r="65" spans="1:52" x14ac:dyDescent="0.35">
      <c r="A65">
        <f>CLASS!A180</f>
        <v>137814</v>
      </c>
      <c r="B65" t="str">
        <f>CLASS!B180</f>
        <v>EE137814</v>
      </c>
      <c r="C65" t="str">
        <f>_xlfn.IFNA((VLOOKUP(A65,CLASS!A:AY,3,FALSE)),"")</f>
        <v>Stephen</v>
      </c>
      <c r="D65" t="str">
        <f>_xlfn.IFNA((VLOOKUP(A65,CLASS!A:AY,4,FALSE)),"")</f>
        <v>Crowley</v>
      </c>
      <c r="E65" s="26" t="str">
        <f>_xlfn.IFNA((VLOOKUP(B65,IssueLookup!A:B,2,FALSE)),"")</f>
        <v>C</v>
      </c>
      <c r="F65" s="26" t="str">
        <f>_xlfn.IFNA((VLOOKUP(B65,IssueLookup!C:D,2,FALSE)),"")</f>
        <v>C</v>
      </c>
      <c r="G65" s="26" t="str">
        <f>_xlfn.IFNA((VLOOKUP(B65,IssueLookup!E:F,2,FALSE)),"")</f>
        <v>C</v>
      </c>
      <c r="H65" s="26" t="str">
        <f>_xlfn.IFNA((VLOOKUP(B65,IssueLookup!G:H,2,FALSE)),"")</f>
        <v>C</v>
      </c>
      <c r="I65" t="str">
        <f>_xlfn.IFNA((VLOOKUP(A65,CLASS!A:AY,9,FALSE)),"")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_xlfn.IFNA(VLOOKUP(E65,HandicapLookup!A:B,2,FALSE),"")</f>
        <v>15</v>
      </c>
      <c r="M65">
        <f>_xlfn.IFNA(VLOOKUP(F65,HandicapLookup!A:B,2,FALSE),"")</f>
        <v>15</v>
      </c>
      <c r="N65">
        <f>_xlfn.IFNA(VLOOKUP(G65,HandicapLookup!A:B,2,FALSE),"")</f>
        <v>15</v>
      </c>
      <c r="O65">
        <f>_xlfn.IFNA(VLOOKUP(H65,HandicapLookup!A:B,2,FALSE),"")</f>
        <v>15</v>
      </c>
      <c r="P65">
        <f>_xlfn.IFNA((VLOOKUP(A65,CLASS!A:AY,16,FALSE)),"")</f>
        <v>0</v>
      </c>
      <c r="Q65" s="11">
        <f t="shared" si="0"/>
        <v>0</v>
      </c>
      <c r="R65">
        <f>_xlfn.IFNA((VLOOKUP(A65,CLASS!A:AY,18,FALSE)),"")</f>
        <v>75</v>
      </c>
      <c r="S65" s="11">
        <f t="shared" si="1"/>
        <v>90</v>
      </c>
      <c r="T65">
        <f>_xlfn.IFNA((VLOOKUP(A65,CLASS!A:AY,20,FALSE)),"")</f>
        <v>0</v>
      </c>
      <c r="U65" s="11">
        <f>IF(IF(T65,T65+$L65,0)&lt;=100,IF(T65,T65+$L65,0),100)</f>
        <v>0</v>
      </c>
      <c r="V65">
        <f>_xlfn.IFNA((VLOOKUP(A65,CLASS!A:AY,22,FALSE)),"")</f>
        <v>0</v>
      </c>
      <c r="W65" s="11">
        <f t="shared" si="23"/>
        <v>0</v>
      </c>
      <c r="X65">
        <f>_xlfn.IFNA((VLOOKUP(A65,CLASS!A:AY,24,FALSE)),"")</f>
        <v>0</v>
      </c>
      <c r="Y65" s="11">
        <f t="shared" si="3"/>
        <v>0</v>
      </c>
      <c r="Z65">
        <f>_xlfn.IFNA((VLOOKUP(A65,CLASS!A:AY,26,FALSE)),"")</f>
        <v>0</v>
      </c>
      <c r="AA65" s="11">
        <f t="shared" si="4"/>
        <v>0</v>
      </c>
      <c r="AB65">
        <f>_xlfn.IFNA((VLOOKUP(A65,CLASS!A:AY,28,FALSE)),"")</f>
        <v>0</v>
      </c>
      <c r="AC65" s="11">
        <f t="shared" si="5"/>
        <v>0</v>
      </c>
      <c r="AD65"/>
      <c r="AE65" s="11">
        <f t="shared" si="6"/>
        <v>0</v>
      </c>
      <c r="AF65"/>
      <c r="AG65" s="11">
        <f t="shared" si="7"/>
        <v>0</v>
      </c>
      <c r="AH65">
        <f>_xlfn.IFNA((VLOOKUP(A65,CLASS!A:AY,34,FALSE)),"")</f>
        <v>0</v>
      </c>
      <c r="AI65" s="11">
        <f t="shared" si="8"/>
        <v>0</v>
      </c>
      <c r="AJ65"/>
      <c r="AK65" s="11">
        <f t="shared" si="9"/>
        <v>0</v>
      </c>
      <c r="AL65" s="16">
        <f t="shared" si="10"/>
        <v>90</v>
      </c>
      <c r="AM65"/>
      <c r="AN65">
        <f t="shared" si="11"/>
        <v>0</v>
      </c>
      <c r="AO65">
        <f t="shared" si="12"/>
        <v>90</v>
      </c>
      <c r="AP65">
        <f t="shared" si="13"/>
        <v>0</v>
      </c>
      <c r="AQ65">
        <f t="shared" si="14"/>
        <v>0</v>
      </c>
      <c r="AR65">
        <f t="shared" si="15"/>
        <v>0</v>
      </c>
      <c r="AS65">
        <f t="shared" si="16"/>
        <v>0</v>
      </c>
      <c r="AT65">
        <f t="shared" si="17"/>
        <v>0</v>
      </c>
      <c r="AU65">
        <f t="shared" si="18"/>
        <v>0</v>
      </c>
      <c r="AV65">
        <f t="shared" si="19"/>
        <v>0</v>
      </c>
      <c r="AW65">
        <f t="shared" si="20"/>
        <v>0</v>
      </c>
      <c r="AX65">
        <f t="shared" si="21"/>
        <v>0</v>
      </c>
      <c r="AY65" s="14" cm="1">
        <f t="array" ref="AY65">SUMPRODUCT(LARGE(AN65:AX65, {1,2,3}))</f>
        <v>90</v>
      </c>
    </row>
    <row r="66" spans="1:52" x14ac:dyDescent="0.35">
      <c r="A66">
        <f>CLASS!A139</f>
        <v>140350</v>
      </c>
      <c r="B66" t="str">
        <f>CLASS!B139</f>
        <v>EE140350</v>
      </c>
      <c r="C66" t="str">
        <f>_xlfn.IFNA((VLOOKUP(A66,CLASS!A:AY,3,FALSE)),"")</f>
        <v>Chris</v>
      </c>
      <c r="D66" t="str">
        <f>_xlfn.IFNA((VLOOKUP(A66,CLASS!A:AY,4,FALSE)),"")</f>
        <v>Lambert</v>
      </c>
      <c r="E66" s="26" t="str">
        <f>_xlfn.IFNA((VLOOKUP(B66,IssueLookup!A:B,2,FALSE)),"")</f>
        <v>B</v>
      </c>
      <c r="F66" s="26" t="str">
        <f>_xlfn.IFNA((VLOOKUP(B66,IssueLookup!C:D,2,FALSE)),"")</f>
        <v>B</v>
      </c>
      <c r="G66" s="26" t="str">
        <f>_xlfn.IFNA((VLOOKUP(B66,IssueLookup!E:F,2,FALSE)),"")</f>
        <v>B</v>
      </c>
      <c r="H66" s="26" t="str">
        <f>_xlfn.IFNA((VLOOKUP(B66,IssueLookup!G:H,2,FALSE)),"")</f>
        <v>B</v>
      </c>
      <c r="I66" t="str">
        <f>_xlfn.IFNA((VLOOKUP(A66,CLASS!A:AY,9,FALSE)),"")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10</v>
      </c>
      <c r="M66">
        <f>_xlfn.IFNA(VLOOKUP(F66,HandicapLookup!A:B,2,FALSE),"")</f>
        <v>10</v>
      </c>
      <c r="N66">
        <f>_xlfn.IFNA(VLOOKUP(G66,HandicapLookup!A:B,2,FALSE),"")</f>
        <v>10</v>
      </c>
      <c r="O66">
        <f>_xlfn.IFNA(VLOOKUP(H66,HandicapLookup!A:B,2,FALSE),"")</f>
        <v>10</v>
      </c>
      <c r="P66">
        <f>_xlfn.IFNA((VLOOKUP(A66,CLASS!A:AY,16,FALSE)),"")</f>
        <v>0</v>
      </c>
      <c r="Q66" s="11">
        <f t="shared" ref="Q66:Q129" si="26">IFERROR((IF(IF(P66,P66+$L66,0)&lt;=100,IF(P66,P66+$L66,0),100)),"")</f>
        <v>0</v>
      </c>
      <c r="R66">
        <f>_xlfn.IFNA((VLOOKUP(A66,CLASS!A:AY,18,FALSE)),"")</f>
        <v>78</v>
      </c>
      <c r="S66" s="11">
        <f t="shared" ref="S66:S129" si="27">IFERROR((IF(IF(R66,R66+$L66,0)&lt;=100,IF(R66,R66+$L66,0),100)),"")</f>
        <v>88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0</v>
      </c>
      <c r="W66" s="11">
        <f t="shared" ref="W66:W97" si="28">IFERROR((IF(IF(V66,V66+$M66,0)&lt;=100,IF(V66,V66+$M66,0),100)),"")</f>
        <v>0</v>
      </c>
      <c r="X66">
        <f>_xlfn.IFNA((VLOOKUP(A66,CLASS!A:AY,24,FALSE)),"")</f>
        <v>0</v>
      </c>
      <c r="Y66" s="11">
        <f t="shared" ref="Y66:Y129" si="29">IFERROR((IF(IF(X66,X66+$M66,0)&lt;=100,IF(X66,X66+$M66,0),100)),"")</f>
        <v>0</v>
      </c>
      <c r="Z66">
        <f>_xlfn.IFNA((VLOOKUP(A66,CLASS!A:AY,26,FALSE)),"")</f>
        <v>0</v>
      </c>
      <c r="AA66" s="11">
        <f t="shared" ref="AA66:AA129" si="30">IFERROR((IF(IF(Z66,Z66+$M66,0)&lt;=100,IF(Z66,Z66+$M66,0),100)),"")</f>
        <v>0</v>
      </c>
      <c r="AB66">
        <f>_xlfn.IFNA((VLOOKUP(A66,CLASS!A:AY,28,FALSE)),"")</f>
        <v>0</v>
      </c>
      <c r="AC66" s="11">
        <f t="shared" ref="AC66:AC129" si="31">IFERROR((IF(IF(AB66,AB66+$M66,0)&lt;=100,IF(AB66,AB66+$M66,0),100)),"")</f>
        <v>0</v>
      </c>
      <c r="AD66"/>
      <c r="AE66" s="11">
        <f t="shared" ref="AE66:AE129" si="32">IFERROR((IF(IF(AD66,AD66+$O66,0)&lt;=100,IF(AD66,AD66+$O66,0),100)),"")</f>
        <v>0</v>
      </c>
      <c r="AF66"/>
      <c r="AG66" s="11">
        <f t="shared" ref="AG66:AG129" si="33">IFERROR((IF(IF(AF66,AF66+$O66,0)&lt;=100,IF(AF66,AF66+$O66,0),100)),"")</f>
        <v>0</v>
      </c>
      <c r="AH66">
        <f>_xlfn.IFNA((VLOOKUP(A66,CLASS!A:AY,34,FALSE)),"")</f>
        <v>0</v>
      </c>
      <c r="AI66" s="11">
        <f t="shared" ref="AI66:AI129" si="34">IFERROR((IF(IF(AH66,AH66+$N66,0)&lt;=100,IF(AH66,AH66+$N66,0),100)+(IF(AH66&gt;0,1,))),"")</f>
        <v>0</v>
      </c>
      <c r="AJ66"/>
      <c r="AK66" s="11">
        <f t="shared" ref="AK66:AK129" si="35">IF(IF(AJ66,AJ66+$O66,0)&lt;=100,IF(AJ66,AJ66+$O66,0),100)</f>
        <v>0</v>
      </c>
      <c r="AL66" s="16">
        <f t="shared" ref="AL66:AL129" si="36">IFERROR((Q66+S66+U66+W66+Y66+AA66+AC66+AE66+AG66+AI66+AK66),"")</f>
        <v>88</v>
      </c>
      <c r="AM66"/>
      <c r="AN66">
        <f t="shared" ref="AN66:AN129" si="37">Q66</f>
        <v>0</v>
      </c>
      <c r="AO66">
        <f t="shared" ref="AO66:AO129" si="38">S66</f>
        <v>88</v>
      </c>
      <c r="AP66">
        <f t="shared" ref="AP66:AP129" si="39">U66</f>
        <v>0</v>
      </c>
      <c r="AQ66">
        <f t="shared" ref="AQ66:AQ129" si="40">W66</f>
        <v>0</v>
      </c>
      <c r="AR66">
        <f t="shared" ref="AR66:AR129" si="41">Y66</f>
        <v>0</v>
      </c>
      <c r="AS66">
        <f t="shared" ref="AS66:AS129" si="42">AA66</f>
        <v>0</v>
      </c>
      <c r="AT66">
        <f t="shared" ref="AT66:AT129" si="43">AC66</f>
        <v>0</v>
      </c>
      <c r="AU66">
        <f t="shared" ref="AU66:AU129" si="44">AE66</f>
        <v>0</v>
      </c>
      <c r="AV66">
        <f t="shared" ref="AV66:AV129" si="45">AG66</f>
        <v>0</v>
      </c>
      <c r="AW66">
        <f t="shared" ref="AW66:AW129" si="46">AI66</f>
        <v>0</v>
      </c>
      <c r="AX66">
        <f t="shared" ref="AX66:AX129" si="47">AK66</f>
        <v>0</v>
      </c>
      <c r="AY66" s="14" cm="1">
        <f t="array" ref="AY66">SUMPRODUCT(LARGE(AN66:AX66, {1,2,3}))</f>
        <v>88</v>
      </c>
    </row>
    <row r="67" spans="1:52" x14ac:dyDescent="0.35">
      <c r="A67">
        <f>CLASS!A182</f>
        <v>141238</v>
      </c>
      <c r="B67" t="str">
        <f>CLASS!B182</f>
        <v>EE141238</v>
      </c>
      <c r="C67" t="str">
        <f>_xlfn.IFNA((VLOOKUP(A67,CLASS!A:AY,3,FALSE)),"")</f>
        <v>Chloe</v>
      </c>
      <c r="D67" t="str">
        <f>_xlfn.IFNA((VLOOKUP(A67,CLASS!A:AY,4,FALSE)),"")</f>
        <v>Lambert</v>
      </c>
      <c r="E67" s="26" t="str">
        <f>_xlfn.IFNA((VLOOKUP(B67,IssueLookup!A:B,2,FALSE)),"")</f>
        <v>C</v>
      </c>
      <c r="F67" s="26" t="str">
        <f>_xlfn.IFNA((VLOOKUP(B67,IssueLookup!C:D,2,FALSE)),"")</f>
        <v>C</v>
      </c>
      <c r="G67" s="26" t="str">
        <f>_xlfn.IFNA((VLOOKUP(B67,IssueLookup!E:F,2,FALSE)),"")</f>
        <v>C</v>
      </c>
      <c r="H67" s="26" t="str">
        <f>_xlfn.IFNA((VLOOKUP(B67,IssueLookup!G:H,2,FALSE)),"")</f>
        <v>C</v>
      </c>
      <c r="I67" t="str">
        <f>_xlfn.IFNA((VLOOKUP(A67,CLASS!A:AY,9,FALSE)),"")</f>
        <v>LDY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15</v>
      </c>
      <c r="M67">
        <f>_xlfn.IFNA(VLOOKUP(F67,HandicapLookup!A:B,2,FALSE),"")</f>
        <v>15</v>
      </c>
      <c r="N67">
        <f>_xlfn.IFNA(VLOOKUP(G67,HandicapLookup!A:B,2,FALSE),"")</f>
        <v>15</v>
      </c>
      <c r="O67">
        <f>_xlfn.IFNA(VLOOKUP(H67,HandicapLookup!A:B,2,FALSE),"")</f>
        <v>15</v>
      </c>
      <c r="P67">
        <f>_xlfn.IFNA((VLOOKUP(A67,CLASS!A:AY,16,FALSE)),"")</f>
        <v>0</v>
      </c>
      <c r="Q67" s="11">
        <f t="shared" si="26"/>
        <v>0</v>
      </c>
      <c r="R67">
        <f>_xlfn.IFNA((VLOOKUP(A67,CLASS!A:AY,18,FALSE)),"")</f>
        <v>70</v>
      </c>
      <c r="S67" s="11">
        <f t="shared" si="27"/>
        <v>85</v>
      </c>
      <c r="T67">
        <f>_xlfn.IFNA((VLOOKUP(A67,CLASS!A:AY,20,FALSE)),"")</f>
        <v>0</v>
      </c>
      <c r="U67" s="11">
        <f>IF(IF(T67,T67+$L67,0)&lt;=100,IF(T67,T67+$L67,0),100)</f>
        <v>0</v>
      </c>
      <c r="V67">
        <f>_xlfn.IFNA((VLOOKUP(A67,CLASS!A:AY,22,FALSE)),"")</f>
        <v>0</v>
      </c>
      <c r="W67" s="11">
        <f t="shared" si="28"/>
        <v>0</v>
      </c>
      <c r="X67">
        <f>_xlfn.IFNA((VLOOKUP(A67,CLASS!A:AY,24,FALSE)),"")</f>
        <v>0</v>
      </c>
      <c r="Y67" s="11">
        <f t="shared" si="29"/>
        <v>0</v>
      </c>
      <c r="Z67">
        <f>_xlfn.IFNA((VLOOKUP(A67,CLASS!A:AY,26,FALSE)),"")</f>
        <v>0</v>
      </c>
      <c r="AA67" s="11">
        <f t="shared" si="30"/>
        <v>0</v>
      </c>
      <c r="AB67">
        <f>_xlfn.IFNA((VLOOKUP(A67,CLASS!A:AY,28,FALSE)),"")</f>
        <v>0</v>
      </c>
      <c r="AC67" s="11">
        <f t="shared" si="31"/>
        <v>0</v>
      </c>
      <c r="AD67"/>
      <c r="AE67" s="11">
        <f t="shared" si="32"/>
        <v>0</v>
      </c>
      <c r="AF67"/>
      <c r="AG67" s="11">
        <f t="shared" si="33"/>
        <v>0</v>
      </c>
      <c r="AH67">
        <f>_xlfn.IFNA((VLOOKUP(A67,CLASS!A:AY,34,FALSE)),"")</f>
        <v>0</v>
      </c>
      <c r="AI67" s="11">
        <f t="shared" si="34"/>
        <v>0</v>
      </c>
      <c r="AJ67"/>
      <c r="AK67" s="11">
        <f t="shared" si="35"/>
        <v>0</v>
      </c>
      <c r="AL67" s="16">
        <f t="shared" si="36"/>
        <v>85</v>
      </c>
      <c r="AM67"/>
      <c r="AN67">
        <f t="shared" si="37"/>
        <v>0</v>
      </c>
      <c r="AO67">
        <f t="shared" si="38"/>
        <v>85</v>
      </c>
      <c r="AP67">
        <f t="shared" si="39"/>
        <v>0</v>
      </c>
      <c r="AQ67">
        <f t="shared" si="40"/>
        <v>0</v>
      </c>
      <c r="AR67">
        <f t="shared" si="41"/>
        <v>0</v>
      </c>
      <c r="AS67">
        <f t="shared" si="42"/>
        <v>0</v>
      </c>
      <c r="AT67">
        <f t="shared" si="43"/>
        <v>0</v>
      </c>
      <c r="AU67">
        <f t="shared" si="44"/>
        <v>0</v>
      </c>
      <c r="AV67">
        <f t="shared" si="45"/>
        <v>0</v>
      </c>
      <c r="AW67">
        <f t="shared" si="46"/>
        <v>0</v>
      </c>
      <c r="AX67">
        <f t="shared" si="47"/>
        <v>0</v>
      </c>
      <c r="AY67" s="14" cm="1">
        <f t="array" ref="AY67">SUMPRODUCT(LARGE(AN67:AX67, {1,2,3}))</f>
        <v>85</v>
      </c>
    </row>
    <row r="68" spans="1:52" x14ac:dyDescent="0.35">
      <c r="A68">
        <f>CLASS!A39</f>
        <v>136284</v>
      </c>
      <c r="B68" t="str">
        <f>CLASS!B39</f>
        <v>EE136284</v>
      </c>
      <c r="C68" t="str">
        <f>_xlfn.IFNA((VLOOKUP(A68,CLASS!A:AY,3,FALSE)),"")</f>
        <v>Matthew</v>
      </c>
      <c r="D68" t="str">
        <f>_xlfn.IFNA((VLOOKUP(A68,CLASS!A:AY,4,FALSE)),"")</f>
        <v>Haffenden</v>
      </c>
      <c r="E68" s="26" t="str">
        <f>_xlfn.IFNA((VLOOKUP(B68,IssueLookup!A:B,2,FALSE)),"")</f>
        <v>AA</v>
      </c>
      <c r="F68" s="26" t="str">
        <f>_xlfn.IFNA((VLOOKUP(B68,IssueLookup!C:D,2,FALSE)),"")</f>
        <v>AA</v>
      </c>
      <c r="G68" s="26" t="str">
        <f>_xlfn.IFNA((VLOOKUP(B68,IssueLookup!E:F,2,FALSE)),"")</f>
        <v>AA</v>
      </c>
      <c r="H68" s="26" t="str">
        <f>_xlfn.IFNA((VLOOKUP(B68,IssueLookup!G:H,2,FALSE)),"")</f>
        <v>AA</v>
      </c>
      <c r="I68" t="str">
        <f>_xlfn.IFNA((VLOOKUP(A68,CLASS!A:AY,9,FALSE)),"")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0</v>
      </c>
      <c r="M68">
        <f>_xlfn.IFNA(VLOOKUP(F68,HandicapLookup!A:B,2,FALSE),"")</f>
        <v>0</v>
      </c>
      <c r="N68">
        <f>_xlfn.IFNA(VLOOKUP(G68,HandicapLookup!A:B,2,FALSE),"")</f>
        <v>0</v>
      </c>
      <c r="O68">
        <f>_xlfn.IFNA(VLOOKUP(H68,HandicapLookup!A:B,2,FALSE),"")</f>
        <v>0</v>
      </c>
      <c r="P68">
        <f>_xlfn.IFNA((VLOOKUP(A68,CLASS!A:AY,16,FALSE)),"")</f>
        <v>0</v>
      </c>
      <c r="Q68" s="11">
        <f t="shared" si="26"/>
        <v>0</v>
      </c>
      <c r="R68">
        <f>_xlfn.IFNA((VLOOKUP(A68,CLASS!A:AY,18,FALSE)),"")</f>
        <v>0</v>
      </c>
      <c r="S68" s="11">
        <f t="shared" si="27"/>
        <v>0</v>
      </c>
      <c r="T68">
        <f>_xlfn.IFNA((VLOOKUP(A68,CLASS!A:AY,20,FALSE)),"")</f>
        <v>0</v>
      </c>
      <c r="U68" s="11">
        <f>IFERROR((IF(IF(T68,T68+$M68,0)&lt;=100,IF(T68,T68+$M68,0),100)),"")</f>
        <v>0</v>
      </c>
      <c r="V68">
        <f>_xlfn.IFNA((VLOOKUP(A68,CLASS!A:AY,22,FALSE)),"")</f>
        <v>84</v>
      </c>
      <c r="W68" s="11">
        <f t="shared" si="28"/>
        <v>84</v>
      </c>
      <c r="X68">
        <f>_xlfn.IFNA((VLOOKUP(A68,CLASS!A:AY,24,FALSE)),"")</f>
        <v>0</v>
      </c>
      <c r="Y68" s="11">
        <f t="shared" si="29"/>
        <v>0</v>
      </c>
      <c r="Z68">
        <f>_xlfn.IFNA((VLOOKUP(A68,CLASS!A:AY,26,FALSE)),"")</f>
        <v>0</v>
      </c>
      <c r="AA68" s="11">
        <f t="shared" si="30"/>
        <v>0</v>
      </c>
      <c r="AB68">
        <f>_xlfn.IFNA((VLOOKUP(A68,CLASS!A:AY,28,FALSE)),"")</f>
        <v>0</v>
      </c>
      <c r="AC68" s="11">
        <f t="shared" si="31"/>
        <v>0</v>
      </c>
      <c r="AD68"/>
      <c r="AE68" s="11">
        <f t="shared" si="32"/>
        <v>0</v>
      </c>
      <c r="AF68"/>
      <c r="AG68" s="11">
        <f t="shared" si="33"/>
        <v>0</v>
      </c>
      <c r="AH68">
        <f>_xlfn.IFNA((VLOOKUP(A68,CLASS!A:AY,34,FALSE)),"")</f>
        <v>0</v>
      </c>
      <c r="AI68" s="11">
        <f t="shared" si="34"/>
        <v>0</v>
      </c>
      <c r="AJ68"/>
      <c r="AK68" s="11">
        <f t="shared" si="35"/>
        <v>0</v>
      </c>
      <c r="AL68" s="16">
        <f t="shared" si="36"/>
        <v>84</v>
      </c>
      <c r="AM68"/>
      <c r="AN68">
        <f t="shared" si="37"/>
        <v>0</v>
      </c>
      <c r="AO68">
        <f t="shared" si="38"/>
        <v>0</v>
      </c>
      <c r="AP68">
        <f t="shared" si="39"/>
        <v>0</v>
      </c>
      <c r="AQ68">
        <f t="shared" si="40"/>
        <v>84</v>
      </c>
      <c r="AR68">
        <f t="shared" si="41"/>
        <v>0</v>
      </c>
      <c r="AS68">
        <f t="shared" si="42"/>
        <v>0</v>
      </c>
      <c r="AT68">
        <f t="shared" si="43"/>
        <v>0</v>
      </c>
      <c r="AU68">
        <f t="shared" si="44"/>
        <v>0</v>
      </c>
      <c r="AV68">
        <f t="shared" si="45"/>
        <v>0</v>
      </c>
      <c r="AW68">
        <f t="shared" si="46"/>
        <v>0</v>
      </c>
      <c r="AX68">
        <f t="shared" si="47"/>
        <v>0</v>
      </c>
      <c r="AY68" s="14" cm="1">
        <f t="array" ref="AY68">SUMPRODUCT(LARGE(AN68:AX68, {1,2,3}))</f>
        <v>84</v>
      </c>
      <c r="AZ68"/>
    </row>
    <row r="69" spans="1:52" x14ac:dyDescent="0.35">
      <c r="A69">
        <f>CLASS!A84</f>
        <v>89013</v>
      </c>
      <c r="B69" t="str">
        <f>CLASS!B84</f>
        <v>EE89013</v>
      </c>
      <c r="C69" t="str">
        <f>_xlfn.IFNA((VLOOKUP(A69,CLASS!A:AY,3,FALSE)),"")</f>
        <v>Anthony</v>
      </c>
      <c r="D69" t="str">
        <f>_xlfn.IFNA((VLOOKUP(A69,CLASS!A:AY,4,FALSE)),"")</f>
        <v>Hoskins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tr">
        <f>_xlfn.IFNA((VLOOKUP(A69,CLASS!A:AY,9,FALSE)),"")</f>
        <v>SNR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f>_xlfn.IFNA((VLOOKUP(A69,CLASS!A:AY,16,FALSE)),"")</f>
        <v>0</v>
      </c>
      <c r="Q69" s="11">
        <f t="shared" si="26"/>
        <v>0</v>
      </c>
      <c r="R69">
        <f>_xlfn.IFNA((VLOOKUP(A69,CLASS!A:AY,18,FALSE)),"")</f>
        <v>77</v>
      </c>
      <c r="S69" s="11">
        <f t="shared" si="27"/>
        <v>82</v>
      </c>
      <c r="T69">
        <f>_xlfn.IFNA((VLOOKUP(A69,CLASS!A:AY,20,FALSE)),"")</f>
        <v>0</v>
      </c>
      <c r="U69" s="11">
        <f>IFERROR((IF(IF(T69,T69+$M69,0)&lt;=100,IF(T69,T69+$M69,0),100)),"")</f>
        <v>0</v>
      </c>
      <c r="V69">
        <f>_xlfn.IFNA((VLOOKUP(A69,CLASS!A:AY,22,FALSE)),"")</f>
        <v>0</v>
      </c>
      <c r="W69" s="11">
        <f t="shared" si="28"/>
        <v>0</v>
      </c>
      <c r="X69">
        <f>_xlfn.IFNA((VLOOKUP(A69,CLASS!A:AY,24,FALSE)),"")</f>
        <v>0</v>
      </c>
      <c r="Y69" s="11">
        <f t="shared" si="29"/>
        <v>0</v>
      </c>
      <c r="Z69">
        <f>_xlfn.IFNA((VLOOKUP(A69,CLASS!A:AY,26,FALSE)),"")</f>
        <v>0</v>
      </c>
      <c r="AA69" s="11">
        <f t="shared" si="30"/>
        <v>0</v>
      </c>
      <c r="AB69">
        <f>_xlfn.IFNA((VLOOKUP(A69,CLASS!A:AY,28,FALSE)),"")</f>
        <v>0</v>
      </c>
      <c r="AC69" s="11">
        <f t="shared" si="31"/>
        <v>0</v>
      </c>
      <c r="AD69"/>
      <c r="AE69" s="11">
        <f t="shared" si="32"/>
        <v>0</v>
      </c>
      <c r="AF69"/>
      <c r="AG69" s="11">
        <f t="shared" si="33"/>
        <v>0</v>
      </c>
      <c r="AH69">
        <f>_xlfn.IFNA((VLOOKUP(A69,CLASS!A:AY,34,FALSE)),"")</f>
        <v>0</v>
      </c>
      <c r="AI69" s="11">
        <f t="shared" si="34"/>
        <v>0</v>
      </c>
      <c r="AJ69"/>
      <c r="AK69" s="11">
        <f t="shared" si="35"/>
        <v>0</v>
      </c>
      <c r="AL69" s="16">
        <f t="shared" si="36"/>
        <v>82</v>
      </c>
      <c r="AM69"/>
      <c r="AN69">
        <f t="shared" si="37"/>
        <v>0</v>
      </c>
      <c r="AO69">
        <f t="shared" si="38"/>
        <v>82</v>
      </c>
      <c r="AP69">
        <f t="shared" si="39"/>
        <v>0</v>
      </c>
      <c r="AQ69">
        <f t="shared" si="40"/>
        <v>0</v>
      </c>
      <c r="AR69">
        <f t="shared" si="41"/>
        <v>0</v>
      </c>
      <c r="AS69">
        <f t="shared" si="42"/>
        <v>0</v>
      </c>
      <c r="AT69">
        <f t="shared" si="43"/>
        <v>0</v>
      </c>
      <c r="AU69">
        <f t="shared" si="44"/>
        <v>0</v>
      </c>
      <c r="AV69">
        <f t="shared" si="45"/>
        <v>0</v>
      </c>
      <c r="AW69">
        <f t="shared" si="46"/>
        <v>0</v>
      </c>
      <c r="AX69">
        <f t="shared" si="47"/>
        <v>0</v>
      </c>
      <c r="AY69" s="14" cm="1">
        <f t="array" ref="AY69">SUMPRODUCT(LARGE(AN69:AX69, {1,2,3}))</f>
        <v>82</v>
      </c>
    </row>
    <row r="70" spans="1:52" x14ac:dyDescent="0.35">
      <c r="A70">
        <f>CLASS!A186</f>
        <v>125390</v>
      </c>
      <c r="B70" t="str">
        <f>CLASS!B186</f>
        <v>EE125390</v>
      </c>
      <c r="C70" t="str">
        <f>_xlfn.IFNA((VLOOKUP(A70,CLASS!A:AY,3,FALSE)),"")</f>
        <v>Robert</v>
      </c>
      <c r="D70" t="str">
        <f>_xlfn.IFNA((VLOOKUP(A70,CLASS!A:AY,4,FALSE)),"")</f>
        <v>Owen</v>
      </c>
      <c r="E70" s="26" t="str">
        <f>_xlfn.IFNA((VLOOKUP(B70,IssueLookup!A:B,2,FALSE)),"")</f>
        <v>C</v>
      </c>
      <c r="F70" s="26" t="str">
        <f>_xlfn.IFNA((VLOOKUP(B70,IssueLookup!C:D,2,FALSE)),"")</f>
        <v>C</v>
      </c>
      <c r="G70" s="26" t="str">
        <f>_xlfn.IFNA((VLOOKUP(B70,IssueLookup!E:F,2,FALSE)),"")</f>
        <v>C</v>
      </c>
      <c r="H70" s="26" t="str">
        <f>_xlfn.IFNA((VLOOKUP(B70,IssueLookup!G:H,2,FALSE)),"")</f>
        <v>C</v>
      </c>
      <c r="I70" t="str">
        <f>_xlfn.IFNA((VLOOKUP(A70,CLASS!A:AY,9,FALSE)),"")</f>
        <v>VET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_xlfn.IFNA(VLOOKUP(E70,HandicapLookup!A:B,2,FALSE),"")</f>
        <v>15</v>
      </c>
      <c r="M70">
        <f>_xlfn.IFNA(VLOOKUP(F70,HandicapLookup!A:B,2,FALSE),"")</f>
        <v>15</v>
      </c>
      <c r="N70">
        <f>_xlfn.IFNA(VLOOKUP(G70,HandicapLookup!A:B,2,FALSE),"")</f>
        <v>15</v>
      </c>
      <c r="O70">
        <f>_xlfn.IFNA(VLOOKUP(H70,HandicapLookup!A:B,2,FALSE),"")</f>
        <v>15</v>
      </c>
      <c r="P70">
        <f>_xlfn.IFNA((VLOOKUP(A70,CLASS!A:AY,16,FALSE)),"")</f>
        <v>0</v>
      </c>
      <c r="Q70" s="11">
        <f t="shared" si="26"/>
        <v>0</v>
      </c>
      <c r="R70">
        <f>_xlfn.IFNA((VLOOKUP(A70,CLASS!A:AY,18,FALSE)),"")</f>
        <v>66</v>
      </c>
      <c r="S70" s="11">
        <f t="shared" si="27"/>
        <v>81</v>
      </c>
      <c r="T70">
        <f>_xlfn.IFNA((VLOOKUP(A70,CLASS!A:AY,20,FALSE)),"")</f>
        <v>0</v>
      </c>
      <c r="U70" s="11">
        <f>IF(IF(T70,T70+$L70,0)&lt;=100,IF(T70,T70+$L70,0),100)</f>
        <v>0</v>
      </c>
      <c r="V70">
        <f>_xlfn.IFNA((VLOOKUP(A70,CLASS!A:AY,22,FALSE)),"")</f>
        <v>0</v>
      </c>
      <c r="W70" s="11">
        <f t="shared" si="28"/>
        <v>0</v>
      </c>
      <c r="X70">
        <f>_xlfn.IFNA((VLOOKUP(A70,CLASS!A:AY,24,FALSE)),"")</f>
        <v>0</v>
      </c>
      <c r="Y70" s="11">
        <f t="shared" si="29"/>
        <v>0</v>
      </c>
      <c r="Z70">
        <f>_xlfn.IFNA((VLOOKUP(A70,CLASS!A:AY,26,FALSE)),"")</f>
        <v>0</v>
      </c>
      <c r="AA70" s="11">
        <f t="shared" si="30"/>
        <v>0</v>
      </c>
      <c r="AB70">
        <f>_xlfn.IFNA((VLOOKUP(A70,CLASS!A:AY,28,FALSE)),"")</f>
        <v>0</v>
      </c>
      <c r="AC70" s="11">
        <f t="shared" si="31"/>
        <v>0</v>
      </c>
      <c r="AD70"/>
      <c r="AE70" s="11">
        <f t="shared" si="32"/>
        <v>0</v>
      </c>
      <c r="AF70"/>
      <c r="AG70" s="11">
        <f t="shared" si="33"/>
        <v>0</v>
      </c>
      <c r="AH70">
        <f>_xlfn.IFNA((VLOOKUP(A70,CLASS!A:AY,34,FALSE)),"")</f>
        <v>0</v>
      </c>
      <c r="AI70" s="11">
        <f t="shared" si="34"/>
        <v>0</v>
      </c>
      <c r="AJ70"/>
      <c r="AK70" s="11">
        <f t="shared" si="35"/>
        <v>0</v>
      </c>
      <c r="AL70" s="16">
        <f t="shared" si="36"/>
        <v>81</v>
      </c>
      <c r="AN70">
        <f t="shared" si="37"/>
        <v>0</v>
      </c>
      <c r="AO70">
        <f t="shared" si="38"/>
        <v>81</v>
      </c>
      <c r="AP70">
        <f t="shared" si="39"/>
        <v>0</v>
      </c>
      <c r="AQ70">
        <f t="shared" si="40"/>
        <v>0</v>
      </c>
      <c r="AR70">
        <f t="shared" si="41"/>
        <v>0</v>
      </c>
      <c r="AS70">
        <f t="shared" si="42"/>
        <v>0</v>
      </c>
      <c r="AT70">
        <f t="shared" si="43"/>
        <v>0</v>
      </c>
      <c r="AU70">
        <f t="shared" si="44"/>
        <v>0</v>
      </c>
      <c r="AV70">
        <f t="shared" si="45"/>
        <v>0</v>
      </c>
      <c r="AW70">
        <f t="shared" si="46"/>
        <v>0</v>
      </c>
      <c r="AX70">
        <f t="shared" si="47"/>
        <v>0</v>
      </c>
      <c r="AY70" s="14" cm="1">
        <f t="array" ref="AY70">SUMPRODUCT(LARGE(AN70:AX70, {1,2,3}))</f>
        <v>81</v>
      </c>
    </row>
    <row r="71" spans="1:52" x14ac:dyDescent="0.35">
      <c r="A71">
        <f>CLASS!A148</f>
        <v>1969</v>
      </c>
      <c r="B71" t="str">
        <f>CLASS!B148</f>
        <v>EE1969</v>
      </c>
      <c r="C71" t="str">
        <f>_xlfn.IFNA((VLOOKUP(A71,CLASS!A:AY,3,FALSE)),"")</f>
        <v>Jane</v>
      </c>
      <c r="D71" t="str">
        <f>_xlfn.IFNA((VLOOKUP(A71,CLASS!A:AY,4,FALSE)),"")</f>
        <v>Bennett</v>
      </c>
      <c r="E71" s="26" t="str">
        <f>_xlfn.IFNA((VLOOKUP(B71,IssueLookup!A:B,2,FALSE)),"")</f>
        <v>B</v>
      </c>
      <c r="F71" s="26" t="str">
        <f>_xlfn.IFNA((VLOOKUP(B71,IssueLookup!C:D,2,FALSE)),"")</f>
        <v>B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tr">
        <f>_xlfn.IFNA((VLOOKUP(A71,CLASS!A:AY,9,FALSE)),"")</f>
        <v>LDY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10</v>
      </c>
      <c r="M71">
        <f>_xlfn.IFNA(VLOOKUP(F71,HandicapLookup!A:B,2,FALSE),"")</f>
        <v>10</v>
      </c>
      <c r="N71">
        <f>_xlfn.IFNA(VLOOKUP(G71,HandicapLookup!A:B,2,FALSE),"")</f>
        <v>10</v>
      </c>
      <c r="O71">
        <f>_xlfn.IFNA(VLOOKUP(H71,HandicapLookup!A:B,2,FALSE),"")</f>
        <v>10</v>
      </c>
      <c r="P71">
        <f>_xlfn.IFNA((VLOOKUP(A71,CLASS!A:AY,16,FALSE)),"")</f>
        <v>0</v>
      </c>
      <c r="Q71" s="11">
        <f t="shared" si="26"/>
        <v>0</v>
      </c>
      <c r="R71">
        <f>_xlfn.IFNA((VLOOKUP(A71,CLASS!A:AY,18,FALSE)),"")</f>
        <v>70</v>
      </c>
      <c r="S71" s="11">
        <f t="shared" si="27"/>
        <v>80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0</v>
      </c>
      <c r="W71" s="11">
        <f t="shared" si="28"/>
        <v>0</v>
      </c>
      <c r="X71">
        <f>_xlfn.IFNA((VLOOKUP(A71,CLASS!A:AY,24,FALSE)),"")</f>
        <v>0</v>
      </c>
      <c r="Y71" s="11">
        <f t="shared" si="29"/>
        <v>0</v>
      </c>
      <c r="Z71">
        <f>_xlfn.IFNA((VLOOKUP(A71,CLASS!A:AY,26,FALSE)),"")</f>
        <v>0</v>
      </c>
      <c r="AA71" s="11">
        <f t="shared" si="30"/>
        <v>0</v>
      </c>
      <c r="AB71">
        <f>_xlfn.IFNA((VLOOKUP(A71,CLASS!A:AY,28,FALSE)),"")</f>
        <v>0</v>
      </c>
      <c r="AC71" s="11">
        <f t="shared" si="31"/>
        <v>0</v>
      </c>
      <c r="AD71"/>
      <c r="AE71" s="11">
        <f t="shared" si="32"/>
        <v>0</v>
      </c>
      <c r="AF71"/>
      <c r="AG71" s="11">
        <f t="shared" si="33"/>
        <v>0</v>
      </c>
      <c r="AH71">
        <f>_xlfn.IFNA((VLOOKUP(A71,CLASS!A:AY,34,FALSE)),"")</f>
        <v>0</v>
      </c>
      <c r="AI71" s="11">
        <f t="shared" si="34"/>
        <v>0</v>
      </c>
      <c r="AJ71"/>
      <c r="AK71" s="11">
        <f t="shared" si="35"/>
        <v>0</v>
      </c>
      <c r="AL71" s="16">
        <f t="shared" si="36"/>
        <v>80</v>
      </c>
      <c r="AN71">
        <f t="shared" si="37"/>
        <v>0</v>
      </c>
      <c r="AO71">
        <f t="shared" si="38"/>
        <v>80</v>
      </c>
      <c r="AP71">
        <f t="shared" si="39"/>
        <v>0</v>
      </c>
      <c r="AQ71">
        <f t="shared" si="40"/>
        <v>0</v>
      </c>
      <c r="AR71">
        <f t="shared" si="41"/>
        <v>0</v>
      </c>
      <c r="AS71">
        <f t="shared" si="42"/>
        <v>0</v>
      </c>
      <c r="AT71">
        <f t="shared" si="43"/>
        <v>0</v>
      </c>
      <c r="AU71">
        <f t="shared" si="44"/>
        <v>0</v>
      </c>
      <c r="AV71">
        <f t="shared" si="45"/>
        <v>0</v>
      </c>
      <c r="AW71">
        <f t="shared" si="46"/>
        <v>0</v>
      </c>
      <c r="AX71">
        <f t="shared" si="47"/>
        <v>0</v>
      </c>
      <c r="AY71" s="14" cm="1">
        <f t="array" ref="AY71">SUMPRODUCT(LARGE(AN71:AX71, {1,2,3}))</f>
        <v>80</v>
      </c>
      <c r="AZ71"/>
    </row>
    <row r="72" spans="1:52" x14ac:dyDescent="0.35">
      <c r="A72">
        <f>CLASS!A172</f>
        <v>125217</v>
      </c>
      <c r="B72" t="str">
        <f>CLASS!B172</f>
        <v>EE125217</v>
      </c>
      <c r="C72" t="str">
        <f>_xlfn.IFNA((VLOOKUP(A72,CLASS!A:AY,3,FALSE)),"")</f>
        <v>Faye</v>
      </c>
      <c r="D72" t="str">
        <f>_xlfn.IFNA((VLOOKUP(A72,CLASS!A:AY,4,FALSE)),"")</f>
        <v>Wills</v>
      </c>
      <c r="E72" s="26" t="str">
        <f>_xlfn.IFNA((VLOOKUP(B72,IssueLookup!A:B,2,FALSE)),"")</f>
        <v>C</v>
      </c>
      <c r="F72" s="26" t="str">
        <f>_xlfn.IFNA((VLOOKUP(B72,IssueLookup!C:D,2,FALSE)),"")</f>
        <v/>
      </c>
      <c r="G72" s="26" t="str">
        <f>_xlfn.IFNA((VLOOKUP(B72,IssueLookup!E:F,2,FALSE)),"")</f>
        <v/>
      </c>
      <c r="H72" s="26" t="str">
        <f>_xlfn.IFNA((VLOOKUP(B72,IssueLookup!G:H,2,FALSE)),"")</f>
        <v/>
      </c>
      <c r="I72" t="str">
        <f>_xlfn.IFNA((VLOOKUP(A72,CLASS!A:AY,9,FALSE)),"")</f>
        <v>LDY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15</v>
      </c>
      <c r="M72" t="str">
        <f>_xlfn.IFNA(VLOOKUP(F72,HandicapLookup!A:B,2,FALSE),"")</f>
        <v/>
      </c>
      <c r="N72" t="str">
        <f>_xlfn.IFNA(VLOOKUP(G72,HandicapLookup!A:B,2,FALSE),"")</f>
        <v/>
      </c>
      <c r="O72" t="str">
        <f>_xlfn.IFNA(VLOOKUP(H72,HandicapLookup!A:B,2,FALSE),"")</f>
        <v/>
      </c>
      <c r="P72">
        <f>_xlfn.IFNA((VLOOKUP(A72,CLASS!A:AY,16,FALSE)),"")</f>
        <v>0</v>
      </c>
      <c r="Q72" s="11">
        <f t="shared" si="26"/>
        <v>0</v>
      </c>
      <c r="R72">
        <f>_xlfn.IFNA((VLOOKUP(A72,CLASS!A:AY,18,FALSE)),"")</f>
        <v>63</v>
      </c>
      <c r="S72" s="11">
        <f t="shared" si="27"/>
        <v>78</v>
      </c>
      <c r="T72">
        <f>_xlfn.IFNA((VLOOKUP(A72,CLASS!A:AY,20,FALSE)),"")</f>
        <v>0</v>
      </c>
      <c r="U72" s="11">
        <f>IF(IF(T72,T72+$L72,0)&lt;=100,IF(T72,T72+$L72,0),100)</f>
        <v>0</v>
      </c>
      <c r="V72">
        <f>_xlfn.IFNA((VLOOKUP(A72,CLASS!A:AY,22,FALSE)),"")</f>
        <v>64</v>
      </c>
      <c r="W72" s="11" t="str">
        <f t="shared" si="28"/>
        <v/>
      </c>
      <c r="X72">
        <f>_xlfn.IFNA((VLOOKUP(A72,CLASS!A:AY,24,FALSE)),"")</f>
        <v>0</v>
      </c>
      <c r="Y72" s="11">
        <f t="shared" si="29"/>
        <v>0</v>
      </c>
      <c r="Z72">
        <f>_xlfn.IFNA((VLOOKUP(A72,CLASS!A:AY,26,FALSE)),"")</f>
        <v>0</v>
      </c>
      <c r="AA72" s="11">
        <f t="shared" si="30"/>
        <v>0</v>
      </c>
      <c r="AB72">
        <f>_xlfn.IFNA((VLOOKUP(A72,CLASS!A:AY,28,FALSE)),"")</f>
        <v>0</v>
      </c>
      <c r="AC72" s="11">
        <f t="shared" si="31"/>
        <v>0</v>
      </c>
      <c r="AD72"/>
      <c r="AE72" s="11">
        <f t="shared" si="32"/>
        <v>0</v>
      </c>
      <c r="AF72"/>
      <c r="AG72" s="11">
        <f t="shared" si="33"/>
        <v>0</v>
      </c>
      <c r="AH72">
        <f>_xlfn.IFNA((VLOOKUP(A72,CLASS!A:AY,34,FALSE)),"")</f>
        <v>0</v>
      </c>
      <c r="AI72" s="11">
        <f t="shared" si="34"/>
        <v>0</v>
      </c>
      <c r="AJ72"/>
      <c r="AK72" s="11">
        <f t="shared" si="35"/>
        <v>0</v>
      </c>
      <c r="AL72" s="16" t="str">
        <f t="shared" si="36"/>
        <v/>
      </c>
      <c r="AN72">
        <f t="shared" si="37"/>
        <v>0</v>
      </c>
      <c r="AO72">
        <f t="shared" si="38"/>
        <v>78</v>
      </c>
      <c r="AP72">
        <f t="shared" si="39"/>
        <v>0</v>
      </c>
      <c r="AQ72" t="str">
        <f t="shared" si="40"/>
        <v/>
      </c>
      <c r="AR72">
        <f t="shared" si="41"/>
        <v>0</v>
      </c>
      <c r="AS72">
        <f t="shared" si="42"/>
        <v>0</v>
      </c>
      <c r="AT72">
        <f t="shared" si="43"/>
        <v>0</v>
      </c>
      <c r="AU72">
        <f t="shared" si="44"/>
        <v>0</v>
      </c>
      <c r="AV72">
        <f t="shared" si="45"/>
        <v>0</v>
      </c>
      <c r="AW72">
        <f t="shared" si="46"/>
        <v>0</v>
      </c>
      <c r="AX72">
        <f t="shared" si="47"/>
        <v>0</v>
      </c>
      <c r="AY72" s="14" cm="1">
        <f t="array" ref="AY72">SUMPRODUCT(LARGE(AN72:AX72, {1,2,3}))</f>
        <v>78</v>
      </c>
      <c r="AZ72"/>
    </row>
    <row r="73" spans="1:52" x14ac:dyDescent="0.35">
      <c r="A73">
        <f>CLASS!A94</f>
        <v>126098</v>
      </c>
      <c r="B73" t="str">
        <f>CLASS!B94</f>
        <v>EE126098</v>
      </c>
      <c r="C73" t="str">
        <f>_xlfn.IFNA((VLOOKUP(A73,CLASS!A:AY,3,FALSE)),"")</f>
        <v>Sian</v>
      </c>
      <c r="D73" t="str">
        <f>_xlfn.IFNA((VLOOKUP(A73,CLASS!A:AY,4,FALSE)),"")</f>
        <v>Hoskins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LDY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0</v>
      </c>
      <c r="Q73" s="11">
        <f t="shared" si="26"/>
        <v>0</v>
      </c>
      <c r="R73">
        <f>_xlfn.IFNA((VLOOKUP(A73,CLASS!A:AY,18,FALSE)),"")</f>
        <v>67</v>
      </c>
      <c r="S73" s="11">
        <f t="shared" si="27"/>
        <v>72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 t="shared" si="28"/>
        <v>0</v>
      </c>
      <c r="X73">
        <f>_xlfn.IFNA((VLOOKUP(A73,CLASS!A:AY,24,FALSE)),"")</f>
        <v>0</v>
      </c>
      <c r="Y73" s="11">
        <f t="shared" si="29"/>
        <v>0</v>
      </c>
      <c r="Z73">
        <f>_xlfn.IFNA((VLOOKUP(A73,CLASS!A:AY,26,FALSE)),"")</f>
        <v>0</v>
      </c>
      <c r="AA73" s="11">
        <f t="shared" si="30"/>
        <v>0</v>
      </c>
      <c r="AB73">
        <f>_xlfn.IFNA((VLOOKUP(A73,CLASS!A:AY,28,FALSE)),"")</f>
        <v>0</v>
      </c>
      <c r="AC73" s="11">
        <f t="shared" si="31"/>
        <v>0</v>
      </c>
      <c r="AD73"/>
      <c r="AE73" s="11">
        <f t="shared" si="32"/>
        <v>0</v>
      </c>
      <c r="AF73"/>
      <c r="AG73" s="11">
        <f t="shared" si="33"/>
        <v>0</v>
      </c>
      <c r="AH73">
        <f>_xlfn.IFNA((VLOOKUP(A73,CLASS!A:AY,34,FALSE)),"")</f>
        <v>0</v>
      </c>
      <c r="AI73" s="11">
        <f t="shared" si="34"/>
        <v>0</v>
      </c>
      <c r="AJ73"/>
      <c r="AK73" s="11">
        <f t="shared" si="35"/>
        <v>0</v>
      </c>
      <c r="AL73" s="16">
        <f t="shared" si="36"/>
        <v>72</v>
      </c>
      <c r="AN73">
        <f t="shared" si="37"/>
        <v>0</v>
      </c>
      <c r="AO73">
        <f t="shared" si="38"/>
        <v>72</v>
      </c>
      <c r="AP73">
        <f t="shared" si="39"/>
        <v>0</v>
      </c>
      <c r="AQ73">
        <f t="shared" si="40"/>
        <v>0</v>
      </c>
      <c r="AR73">
        <f t="shared" si="41"/>
        <v>0</v>
      </c>
      <c r="AS73">
        <f t="shared" si="42"/>
        <v>0</v>
      </c>
      <c r="AT73">
        <f t="shared" si="43"/>
        <v>0</v>
      </c>
      <c r="AU73">
        <f t="shared" si="44"/>
        <v>0</v>
      </c>
      <c r="AV73">
        <f t="shared" si="45"/>
        <v>0</v>
      </c>
      <c r="AW73">
        <f t="shared" si="46"/>
        <v>0</v>
      </c>
      <c r="AX73">
        <f t="shared" si="47"/>
        <v>0</v>
      </c>
      <c r="AY73" s="14" cm="1">
        <f t="array" ref="AY73">SUMPRODUCT(LARGE(AN73:AX73, {1,2,3}))</f>
        <v>72</v>
      </c>
      <c r="AZ73"/>
    </row>
    <row r="74" spans="1:52" x14ac:dyDescent="0.35">
      <c r="A74">
        <f>CLASS!A198</f>
        <v>142289</v>
      </c>
      <c r="B74" t="str">
        <f>CLASS!B198</f>
        <v>EE142289</v>
      </c>
      <c r="C74" t="str">
        <f>_xlfn.IFNA((VLOOKUP(A74,CLASS!A:AY,3,FALSE)),"")</f>
        <v xml:space="preserve">Dean </v>
      </c>
      <c r="D74" t="str">
        <f>_xlfn.IFNA((VLOOKUP(A74,CLASS!A:AY,4,FALSE)),"")</f>
        <v>Lambert</v>
      </c>
      <c r="E74" s="26" t="str">
        <f>_xlfn.IFNA((VLOOKUP(B74,IssueLookup!A:B,2,FALSE)),"")</f>
        <v>C</v>
      </c>
      <c r="F74" s="26" t="str">
        <f>_xlfn.IFNA((VLOOKUP(B74,IssueLookup!C:D,2,FALSE)),"")</f>
        <v/>
      </c>
      <c r="G74" s="26" t="str">
        <f>_xlfn.IFNA((VLOOKUP(B74,IssueLookup!E:F,2,FALSE)),"")</f>
        <v/>
      </c>
      <c r="H74" s="26" t="str">
        <f>_xlfn.IFNA((VLOOKUP(B74,IssueLookup!G:H,2,FALSE)),"")</f>
        <v/>
      </c>
      <c r="I74" t="str">
        <f>_xlfn.IFNA((VLOOKUP(A74,CLASS!A:AY,9,FALSE)),"")</f>
        <v>VET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15</v>
      </c>
      <c r="M74" t="str">
        <f>_xlfn.IFNA(VLOOKUP(F74,HandicapLookup!A:B,2,FALSE),"")</f>
        <v/>
      </c>
      <c r="N74" t="str">
        <f>_xlfn.IFNA(VLOOKUP(G74,HandicapLookup!A:B,2,FALSE),"")</f>
        <v/>
      </c>
      <c r="O74" t="str">
        <f>_xlfn.IFNA(VLOOKUP(H74,HandicapLookup!A:B,2,FALSE),"")</f>
        <v/>
      </c>
      <c r="P74">
        <f>_xlfn.IFNA((VLOOKUP(A74,CLASS!A:AY,16,FALSE)),"")</f>
        <v>0</v>
      </c>
      <c r="Q74" s="11">
        <f t="shared" si="26"/>
        <v>0</v>
      </c>
      <c r="R74">
        <f>_xlfn.IFNA((VLOOKUP(A74,CLASS!A:AY,18,FALSE)),"")</f>
        <v>57</v>
      </c>
      <c r="S74" s="11">
        <f t="shared" si="27"/>
        <v>72</v>
      </c>
      <c r="T74">
        <f>_xlfn.IFNA((VLOOKUP(A74,CLASS!A:AY,20,FALSE)),"")</f>
        <v>0</v>
      </c>
      <c r="U74" s="11">
        <f>IF(IF(T74,T74+$L74,0)&lt;=100,IF(T74,T74+$L74,0),100)</f>
        <v>0</v>
      </c>
      <c r="V74">
        <f>_xlfn.IFNA((VLOOKUP(A74,CLASS!A:AY,22,FALSE)),"")</f>
        <v>0</v>
      </c>
      <c r="W74" s="11">
        <f t="shared" si="28"/>
        <v>0</v>
      </c>
      <c r="X74">
        <f>_xlfn.IFNA((VLOOKUP(A74,CLASS!A:AY,24,FALSE)),"")</f>
        <v>0</v>
      </c>
      <c r="Y74" s="11">
        <f t="shared" si="29"/>
        <v>0</v>
      </c>
      <c r="Z74">
        <f>_xlfn.IFNA((VLOOKUP(A74,CLASS!A:AY,26,FALSE)),"")</f>
        <v>0</v>
      </c>
      <c r="AA74" s="11">
        <f t="shared" si="30"/>
        <v>0</v>
      </c>
      <c r="AB74">
        <f>_xlfn.IFNA((VLOOKUP(A74,CLASS!A:AY,28,FALSE)),"")</f>
        <v>0</v>
      </c>
      <c r="AC74" s="11">
        <f t="shared" si="31"/>
        <v>0</v>
      </c>
      <c r="AD74"/>
      <c r="AE74" s="11">
        <f t="shared" si="32"/>
        <v>0</v>
      </c>
      <c r="AF74"/>
      <c r="AG74" s="11">
        <f t="shared" si="33"/>
        <v>0</v>
      </c>
      <c r="AH74">
        <f>_xlfn.IFNA((VLOOKUP(A74,CLASS!A:AY,34,FALSE)),"")</f>
        <v>0</v>
      </c>
      <c r="AI74" s="11">
        <f t="shared" si="34"/>
        <v>0</v>
      </c>
      <c r="AJ74"/>
      <c r="AK74" s="11">
        <f t="shared" si="35"/>
        <v>0</v>
      </c>
      <c r="AL74" s="16">
        <f t="shared" si="36"/>
        <v>72</v>
      </c>
      <c r="AM74"/>
      <c r="AN74">
        <f t="shared" si="37"/>
        <v>0</v>
      </c>
      <c r="AO74">
        <f t="shared" si="38"/>
        <v>72</v>
      </c>
      <c r="AP74">
        <f t="shared" si="39"/>
        <v>0</v>
      </c>
      <c r="AQ74">
        <f t="shared" si="40"/>
        <v>0</v>
      </c>
      <c r="AR74">
        <f t="shared" si="41"/>
        <v>0</v>
      </c>
      <c r="AS74">
        <f t="shared" si="42"/>
        <v>0</v>
      </c>
      <c r="AT74">
        <f t="shared" si="43"/>
        <v>0</v>
      </c>
      <c r="AU74">
        <f t="shared" si="44"/>
        <v>0</v>
      </c>
      <c r="AV74">
        <f t="shared" si="45"/>
        <v>0</v>
      </c>
      <c r="AW74">
        <f t="shared" si="46"/>
        <v>0</v>
      </c>
      <c r="AX74">
        <f t="shared" si="47"/>
        <v>0</v>
      </c>
      <c r="AY74" s="14" cm="1">
        <f t="array" ref="AY74">SUMPRODUCT(LARGE(AN74:AX74, {1,2,3}))</f>
        <v>72</v>
      </c>
      <c r="AZ74"/>
    </row>
    <row r="75" spans="1:52" x14ac:dyDescent="0.35">
      <c r="A75">
        <f>CLASS!A159</f>
        <v>131648</v>
      </c>
      <c r="B75" t="str">
        <f>CLASS!B159</f>
        <v>EE131648</v>
      </c>
      <c r="C75" t="str">
        <f>_xlfn.IFNA((VLOOKUP(A75,CLASS!A:AY,3,FALSE)),"")</f>
        <v>Richard</v>
      </c>
      <c r="D75" t="str">
        <f>_xlfn.IFNA((VLOOKUP(A75,CLASS!A:AY,4,FALSE)),"")</f>
        <v>Steeples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P75">
        <f>_xlfn.IFNA((VLOOKUP(A75,CLASS!A:AY,16,FALSE)),"")</f>
        <v>0</v>
      </c>
      <c r="Q75" s="11">
        <f t="shared" si="26"/>
        <v>0</v>
      </c>
      <c r="R75">
        <f>_xlfn.IFNA((VLOOKUP(A75,CLASS!A:AY,18,FALSE)),"")</f>
        <v>62</v>
      </c>
      <c r="S75" s="11">
        <f t="shared" si="27"/>
        <v>72</v>
      </c>
      <c r="T75">
        <f>_xlfn.IFNA((VLOOKUP(A75,CLASS!A:AY,20,FALSE)),"")</f>
        <v>0</v>
      </c>
      <c r="U75" s="11">
        <f>IF(IF(T75,T75+$L75,0)&lt;=100,IF(T75,T75+$L75,0),100)</f>
        <v>0</v>
      </c>
      <c r="V75">
        <f>_xlfn.IFNA((VLOOKUP(A75,CLASS!A:AY,22,FALSE)),"")</f>
        <v>0</v>
      </c>
      <c r="W75" s="11">
        <f t="shared" si="28"/>
        <v>0</v>
      </c>
      <c r="X75">
        <f>_xlfn.IFNA((VLOOKUP(A75,CLASS!A:AY,24,FALSE)),"")</f>
        <v>0</v>
      </c>
      <c r="Y75" s="11">
        <f t="shared" si="29"/>
        <v>0</v>
      </c>
      <c r="Z75">
        <f>_xlfn.IFNA((VLOOKUP(A75,CLASS!A:AY,26,FALSE)),"")</f>
        <v>0</v>
      </c>
      <c r="AA75" s="11">
        <f t="shared" si="30"/>
        <v>0</v>
      </c>
      <c r="AB75">
        <f>_xlfn.IFNA((VLOOKUP(A75,CLASS!A:AY,28,FALSE)),"")</f>
        <v>0</v>
      </c>
      <c r="AC75" s="11">
        <f t="shared" si="31"/>
        <v>0</v>
      </c>
      <c r="AD75"/>
      <c r="AE75" s="11">
        <f t="shared" si="32"/>
        <v>0</v>
      </c>
      <c r="AF75"/>
      <c r="AG75" s="11">
        <f t="shared" si="33"/>
        <v>0</v>
      </c>
      <c r="AH75">
        <f>_xlfn.IFNA((VLOOKUP(A75,CLASS!A:AY,34,FALSE)),"")</f>
        <v>0</v>
      </c>
      <c r="AI75" s="11">
        <f t="shared" si="34"/>
        <v>0</v>
      </c>
      <c r="AJ75"/>
      <c r="AK75" s="11">
        <f t="shared" si="35"/>
        <v>0</v>
      </c>
      <c r="AL75" s="16">
        <f t="shared" si="36"/>
        <v>72</v>
      </c>
      <c r="AM75"/>
      <c r="AN75">
        <f t="shared" si="37"/>
        <v>0</v>
      </c>
      <c r="AO75">
        <f t="shared" si="38"/>
        <v>72</v>
      </c>
      <c r="AP75">
        <f t="shared" si="39"/>
        <v>0</v>
      </c>
      <c r="AQ75">
        <f t="shared" si="40"/>
        <v>0</v>
      </c>
      <c r="AR75">
        <f t="shared" si="41"/>
        <v>0</v>
      </c>
      <c r="AS75">
        <f t="shared" si="42"/>
        <v>0</v>
      </c>
      <c r="AT75">
        <f t="shared" si="43"/>
        <v>0</v>
      </c>
      <c r="AU75">
        <f t="shared" si="44"/>
        <v>0</v>
      </c>
      <c r="AV75">
        <f t="shared" si="45"/>
        <v>0</v>
      </c>
      <c r="AW75">
        <f t="shared" si="46"/>
        <v>0</v>
      </c>
      <c r="AX75">
        <f t="shared" si="47"/>
        <v>0</v>
      </c>
      <c r="AY75" s="14" cm="1">
        <f t="array" ref="AY75">SUMPRODUCT(LARGE(AN75:AX75, {1,2,3}))</f>
        <v>72</v>
      </c>
      <c r="AZ75"/>
    </row>
    <row r="76" spans="1:52" x14ac:dyDescent="0.35">
      <c r="A76">
        <f>CLASS!A96</f>
        <v>138085</v>
      </c>
      <c r="B76" t="str">
        <f>CLASS!B96</f>
        <v>EE138085</v>
      </c>
      <c r="C76" t="str">
        <f>_xlfn.IFNA((VLOOKUP(A76,CLASS!A:AY,3,FALSE)),"")</f>
        <v>Peter</v>
      </c>
      <c r="D76" t="str">
        <f>_xlfn.IFNA((VLOOKUP(A76,CLASS!A:AY,4,FALSE)),"")</f>
        <v>Mills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0</v>
      </c>
      <c r="Q76" s="11">
        <f t="shared" si="26"/>
        <v>0</v>
      </c>
      <c r="R76">
        <f>_xlfn.IFNA((VLOOKUP(A76,CLASS!A:AY,18,FALSE)),"")</f>
        <v>64</v>
      </c>
      <c r="S76" s="11">
        <f t="shared" si="27"/>
        <v>69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0</v>
      </c>
      <c r="W76" s="11">
        <f t="shared" si="28"/>
        <v>0</v>
      </c>
      <c r="X76">
        <f>_xlfn.IFNA((VLOOKUP(A76,CLASS!A:AY,24,FALSE)),"")</f>
        <v>0</v>
      </c>
      <c r="Y76" s="11">
        <f t="shared" si="29"/>
        <v>0</v>
      </c>
      <c r="Z76">
        <f>_xlfn.IFNA((VLOOKUP(A76,CLASS!A:AY,26,FALSE)),"")</f>
        <v>0</v>
      </c>
      <c r="AA76" s="11">
        <f t="shared" si="30"/>
        <v>0</v>
      </c>
      <c r="AB76">
        <f>_xlfn.IFNA((VLOOKUP(A76,CLASS!A:AY,28,FALSE)),"")</f>
        <v>0</v>
      </c>
      <c r="AC76" s="11">
        <f t="shared" si="31"/>
        <v>0</v>
      </c>
      <c r="AD76"/>
      <c r="AE76" s="11">
        <f t="shared" si="32"/>
        <v>0</v>
      </c>
      <c r="AF76"/>
      <c r="AG76" s="11">
        <f t="shared" si="33"/>
        <v>0</v>
      </c>
      <c r="AH76">
        <f>_xlfn.IFNA((VLOOKUP(A76,CLASS!A:AY,34,FALSE)),"")</f>
        <v>0</v>
      </c>
      <c r="AI76" s="11">
        <f t="shared" si="34"/>
        <v>0</v>
      </c>
      <c r="AJ76"/>
      <c r="AK76" s="11">
        <f t="shared" si="35"/>
        <v>0</v>
      </c>
      <c r="AL76" s="16">
        <f t="shared" si="36"/>
        <v>69</v>
      </c>
      <c r="AN76">
        <f t="shared" si="37"/>
        <v>0</v>
      </c>
      <c r="AO76">
        <f t="shared" si="38"/>
        <v>69</v>
      </c>
      <c r="AP76">
        <f t="shared" si="39"/>
        <v>0</v>
      </c>
      <c r="AQ76">
        <f t="shared" si="40"/>
        <v>0</v>
      </c>
      <c r="AR76">
        <f t="shared" si="41"/>
        <v>0</v>
      </c>
      <c r="AS76">
        <f t="shared" si="42"/>
        <v>0</v>
      </c>
      <c r="AT76">
        <f t="shared" si="43"/>
        <v>0</v>
      </c>
      <c r="AU76">
        <f t="shared" si="44"/>
        <v>0</v>
      </c>
      <c r="AV76">
        <f t="shared" si="45"/>
        <v>0</v>
      </c>
      <c r="AW76">
        <f t="shared" si="46"/>
        <v>0</v>
      </c>
      <c r="AX76">
        <f t="shared" si="47"/>
        <v>0</v>
      </c>
      <c r="AY76" s="14" cm="1">
        <f t="array" ref="AY76">SUMPRODUCT(LARGE(AN76:AX76, {1,2,3}))</f>
        <v>69</v>
      </c>
    </row>
    <row r="77" spans="1:52" x14ac:dyDescent="0.35">
      <c r="A77">
        <f>CLASS!A97</f>
        <v>321</v>
      </c>
      <c r="B77" t="str">
        <f>CLASS!B97</f>
        <v>EE321</v>
      </c>
      <c r="C77" t="str">
        <f>_xlfn.IFNA((VLOOKUP(A77,CLASS!A:AY,3,FALSE)),"")</f>
        <v>Robert</v>
      </c>
      <c r="D77" t="str">
        <f>_xlfn.IFNA((VLOOKUP(A77,CLASS!A:AY,4,FALSE)),"")</f>
        <v>Young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f>_xlfn.IFNA((VLOOKUP(A77,CLASS!A:AY,16,FALSE)),"")</f>
        <v>0</v>
      </c>
      <c r="Q77" s="11">
        <f t="shared" si="26"/>
        <v>0</v>
      </c>
      <c r="R77">
        <f>_xlfn.IFNA((VLOOKUP(A77,CLASS!A:AY,18,FALSE)),"")</f>
        <v>63</v>
      </c>
      <c r="S77" s="11">
        <f t="shared" si="27"/>
        <v>68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 t="shared" si="28"/>
        <v>0</v>
      </c>
      <c r="X77">
        <f>_xlfn.IFNA((VLOOKUP(A77,CLASS!A:AY,24,FALSE)),"")</f>
        <v>0</v>
      </c>
      <c r="Y77" s="11">
        <f t="shared" si="29"/>
        <v>0</v>
      </c>
      <c r="Z77">
        <f>_xlfn.IFNA((VLOOKUP(A77,CLASS!A:AY,26,FALSE)),"")</f>
        <v>0</v>
      </c>
      <c r="AA77" s="11">
        <f t="shared" si="30"/>
        <v>0</v>
      </c>
      <c r="AB77">
        <f>_xlfn.IFNA((VLOOKUP(A77,CLASS!A:AY,28,FALSE)),"")</f>
        <v>0</v>
      </c>
      <c r="AC77" s="11">
        <f t="shared" si="31"/>
        <v>0</v>
      </c>
      <c r="AD77"/>
      <c r="AE77" s="11">
        <f t="shared" si="32"/>
        <v>0</v>
      </c>
      <c r="AF77"/>
      <c r="AG77" s="11">
        <f t="shared" si="33"/>
        <v>0</v>
      </c>
      <c r="AH77">
        <f>_xlfn.IFNA((VLOOKUP(A77,CLASS!A:AY,34,FALSE)),"")</f>
        <v>0</v>
      </c>
      <c r="AI77" s="11">
        <f t="shared" si="34"/>
        <v>0</v>
      </c>
      <c r="AJ77"/>
      <c r="AK77" s="11">
        <f t="shared" si="35"/>
        <v>0</v>
      </c>
      <c r="AL77" s="16">
        <f t="shared" si="36"/>
        <v>68</v>
      </c>
      <c r="AM77"/>
      <c r="AN77">
        <f t="shared" si="37"/>
        <v>0</v>
      </c>
      <c r="AO77">
        <f t="shared" si="38"/>
        <v>68</v>
      </c>
      <c r="AP77">
        <f t="shared" si="39"/>
        <v>0</v>
      </c>
      <c r="AQ77">
        <f t="shared" si="40"/>
        <v>0</v>
      </c>
      <c r="AR77">
        <f t="shared" si="41"/>
        <v>0</v>
      </c>
      <c r="AS77">
        <f t="shared" si="42"/>
        <v>0</v>
      </c>
      <c r="AT77">
        <f t="shared" si="43"/>
        <v>0</v>
      </c>
      <c r="AU77">
        <f t="shared" si="44"/>
        <v>0</v>
      </c>
      <c r="AV77">
        <f t="shared" si="45"/>
        <v>0</v>
      </c>
      <c r="AW77">
        <f t="shared" si="46"/>
        <v>0</v>
      </c>
      <c r="AX77">
        <f t="shared" si="47"/>
        <v>0</v>
      </c>
      <c r="AY77" s="14" cm="1">
        <f t="array" ref="AY77">SUMPRODUCT(LARGE(AN77:AX77, {1,2,3}))</f>
        <v>68</v>
      </c>
      <c r="AZ77"/>
    </row>
    <row r="78" spans="1:52" x14ac:dyDescent="0.35">
      <c r="A78">
        <f>CLASS!A206</f>
        <v>129718</v>
      </c>
      <c r="B78" t="str">
        <f>CLASS!B206</f>
        <v>EE129718</v>
      </c>
      <c r="C78" t="str">
        <f>_xlfn.IFNA((VLOOKUP(A78,CLASS!A:AY,3,FALSE)),"")</f>
        <v>Sophie</v>
      </c>
      <c r="D78" t="str">
        <f>_xlfn.IFNA((VLOOKUP(A78,CLASS!A:AY,4,FALSE)),"")</f>
        <v>Brookwell</v>
      </c>
      <c r="E78" s="26" t="str">
        <f>_xlfn.IFNA((VLOOKUP(B78,IssueLookup!A:B,2,FALSE)),"")</f>
        <v>C</v>
      </c>
      <c r="F78" s="26" t="str">
        <f>_xlfn.IFNA((VLOOKUP(B78,IssueLookup!C:D,2,FALSE)),"")</f>
        <v>C</v>
      </c>
      <c r="G78" s="26" t="str">
        <f>_xlfn.IFNA((VLOOKUP(B78,IssueLookup!E:F,2,FALSE)),"")</f>
        <v>C</v>
      </c>
      <c r="H78" s="26" t="str">
        <f>_xlfn.IFNA((VLOOKUP(B78,IssueLookup!G:H,2,FALSE)),"")</f>
        <v>C</v>
      </c>
      <c r="I78" t="str">
        <f>_xlfn.IFNA((VLOOKUP(A78,CLASS!A:AY,9,FALSE)),"")</f>
        <v>LDY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15</v>
      </c>
      <c r="M78">
        <f>_xlfn.IFNA(VLOOKUP(F78,HandicapLookup!A:B,2,FALSE),"")</f>
        <v>15</v>
      </c>
      <c r="N78">
        <f>_xlfn.IFNA(VLOOKUP(G78,HandicapLookup!A:B,2,FALSE),"")</f>
        <v>15</v>
      </c>
      <c r="O78">
        <f>_xlfn.IFNA(VLOOKUP(H78,HandicapLookup!A:B,2,FALSE),"")</f>
        <v>15</v>
      </c>
      <c r="P78">
        <f>_xlfn.IFNA((VLOOKUP(A78,CLASS!A:AY,16,FALSE)),"")</f>
        <v>0</v>
      </c>
      <c r="Q78" s="11">
        <f t="shared" si="26"/>
        <v>0</v>
      </c>
      <c r="R78">
        <f>_xlfn.IFNA((VLOOKUP(A78,CLASS!A:AY,18,FALSE)),"")</f>
        <v>0</v>
      </c>
      <c r="S78" s="11">
        <f t="shared" si="27"/>
        <v>0</v>
      </c>
      <c r="T78">
        <f>_xlfn.IFNA((VLOOKUP(A78,CLASS!A:AY,20,FALSE)),"")</f>
        <v>0</v>
      </c>
      <c r="U78" s="11">
        <f>IF(IF(T78,T78+$L78,0)&lt;=100,IF(T78,T78+$L78,0),100)</f>
        <v>0</v>
      </c>
      <c r="V78">
        <f>_xlfn.IFNA((VLOOKUP(A78,CLASS!A:AY,22,FALSE)),"")</f>
        <v>0</v>
      </c>
      <c r="W78" s="11">
        <f t="shared" si="28"/>
        <v>0</v>
      </c>
      <c r="X78">
        <f>_xlfn.IFNA((VLOOKUP(A78,CLASS!A:AY,24,FALSE)),"")</f>
        <v>0</v>
      </c>
      <c r="Y78" s="11">
        <f t="shared" si="29"/>
        <v>0</v>
      </c>
      <c r="Z78">
        <f>_xlfn.IFNA((VLOOKUP(A78,CLASS!A:AY,26,FALSE)),"")</f>
        <v>0</v>
      </c>
      <c r="AA78" s="11">
        <f t="shared" si="30"/>
        <v>0</v>
      </c>
      <c r="AB78">
        <f>_xlfn.IFNA((VLOOKUP(A78,CLASS!A:AY,28,FALSE)),"")</f>
        <v>0</v>
      </c>
      <c r="AC78" s="11">
        <f t="shared" si="31"/>
        <v>0</v>
      </c>
      <c r="AD78"/>
      <c r="AE78" s="11">
        <f t="shared" si="32"/>
        <v>0</v>
      </c>
      <c r="AF78"/>
      <c r="AG78" s="11">
        <f t="shared" si="33"/>
        <v>0</v>
      </c>
      <c r="AH78">
        <f>_xlfn.IFNA((VLOOKUP(A78,CLASS!A:AY,34,FALSE)),"")</f>
        <v>0</v>
      </c>
      <c r="AI78" s="11">
        <f t="shared" si="34"/>
        <v>0</v>
      </c>
      <c r="AJ78"/>
      <c r="AK78" s="11">
        <f t="shared" si="35"/>
        <v>0</v>
      </c>
      <c r="AL78" s="16">
        <f t="shared" si="36"/>
        <v>0</v>
      </c>
      <c r="AM78"/>
      <c r="AN78">
        <f t="shared" si="37"/>
        <v>0</v>
      </c>
      <c r="AO78">
        <f t="shared" si="38"/>
        <v>0</v>
      </c>
      <c r="AP78">
        <f t="shared" si="39"/>
        <v>0</v>
      </c>
      <c r="AQ78">
        <f t="shared" si="40"/>
        <v>0</v>
      </c>
      <c r="AR78">
        <f t="shared" si="41"/>
        <v>0</v>
      </c>
      <c r="AS78">
        <f t="shared" si="42"/>
        <v>0</v>
      </c>
      <c r="AT78">
        <f t="shared" si="43"/>
        <v>0</v>
      </c>
      <c r="AU78">
        <f t="shared" si="44"/>
        <v>0</v>
      </c>
      <c r="AV78">
        <f t="shared" si="45"/>
        <v>0</v>
      </c>
      <c r="AW78">
        <f t="shared" si="46"/>
        <v>0</v>
      </c>
      <c r="AX78">
        <f t="shared" si="47"/>
        <v>0</v>
      </c>
      <c r="AY78" s="14" cm="1">
        <f t="array" ref="AY78">SUMPRODUCT(LARGE(AN78:AX78, {1,2,3}))</f>
        <v>0</v>
      </c>
    </row>
    <row r="79" spans="1:52" x14ac:dyDescent="0.35">
      <c r="A79">
        <f>CLASS!A101</f>
        <v>108297</v>
      </c>
      <c r="B79" t="str">
        <f>CLASS!B101</f>
        <v>EE108297</v>
      </c>
      <c r="C79" t="str">
        <f>_xlfn.IFNA((VLOOKUP(A79,CLASS!A:AY,3,FALSE)),"")</f>
        <v>Ian</v>
      </c>
      <c r="D79" t="str">
        <f>_xlfn.IFNA((VLOOKUP(A79,CLASS!A:AY,4,FALSE)),"")</f>
        <v>Gander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tr">
        <f>_xlfn.IFNA((VLOOKUP(A79,CLASS!A:AY,9,FALSE)),"")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f>_xlfn.IFNA((VLOOKUP(A79,CLASS!A:AY,16,FALSE)),"")</f>
        <v>0</v>
      </c>
      <c r="Q79" s="11">
        <f t="shared" si="26"/>
        <v>0</v>
      </c>
      <c r="R79">
        <f>_xlfn.IFNA((VLOOKUP(A79,CLASS!A:AY,18,FALSE)),"")</f>
        <v>0</v>
      </c>
      <c r="S79" s="11">
        <f t="shared" si="27"/>
        <v>0</v>
      </c>
      <c r="T79">
        <f>_xlfn.IFNA((VLOOKUP(A79,CLASS!A:AY,20,FALSE)),"")</f>
        <v>0</v>
      </c>
      <c r="U79" s="11">
        <f>IFERROR((IF(IF(T79,T79+$M79,0)&lt;=100,IF(T79,T79+$M79,0),100)),"")</f>
        <v>0</v>
      </c>
      <c r="V79">
        <f>_xlfn.IFNA((VLOOKUP(A79,CLASS!A:AY,22,FALSE)),"")</f>
        <v>0</v>
      </c>
      <c r="W79" s="11">
        <f t="shared" si="28"/>
        <v>0</v>
      </c>
      <c r="X79">
        <f>_xlfn.IFNA((VLOOKUP(A79,CLASS!A:AY,24,FALSE)),"")</f>
        <v>0</v>
      </c>
      <c r="Y79" s="11">
        <f t="shared" si="29"/>
        <v>0</v>
      </c>
      <c r="Z79">
        <f>_xlfn.IFNA((VLOOKUP(A79,CLASS!A:AY,26,FALSE)),"")</f>
        <v>0</v>
      </c>
      <c r="AA79" s="11">
        <f t="shared" si="30"/>
        <v>0</v>
      </c>
      <c r="AB79">
        <f>_xlfn.IFNA((VLOOKUP(A79,CLASS!A:AY,28,FALSE)),"")</f>
        <v>0</v>
      </c>
      <c r="AC79" s="11">
        <f t="shared" si="31"/>
        <v>0</v>
      </c>
      <c r="AD79"/>
      <c r="AE79" s="11">
        <f t="shared" si="32"/>
        <v>0</v>
      </c>
      <c r="AF79"/>
      <c r="AG79" s="11">
        <f t="shared" si="33"/>
        <v>0</v>
      </c>
      <c r="AH79">
        <f>_xlfn.IFNA((VLOOKUP(A79,CLASS!A:AY,34,FALSE)),"")</f>
        <v>0</v>
      </c>
      <c r="AI79" s="11">
        <f t="shared" si="34"/>
        <v>0</v>
      </c>
      <c r="AJ79"/>
      <c r="AK79" s="11">
        <f t="shared" si="35"/>
        <v>0</v>
      </c>
      <c r="AL79" s="16">
        <f t="shared" si="36"/>
        <v>0</v>
      </c>
      <c r="AM79"/>
      <c r="AN79">
        <f t="shared" si="37"/>
        <v>0</v>
      </c>
      <c r="AO79">
        <f t="shared" si="38"/>
        <v>0</v>
      </c>
      <c r="AP79">
        <f t="shared" si="39"/>
        <v>0</v>
      </c>
      <c r="AQ79">
        <f t="shared" si="40"/>
        <v>0</v>
      </c>
      <c r="AR79">
        <f t="shared" si="41"/>
        <v>0</v>
      </c>
      <c r="AS79">
        <f t="shared" si="42"/>
        <v>0</v>
      </c>
      <c r="AT79">
        <f t="shared" si="43"/>
        <v>0</v>
      </c>
      <c r="AU79">
        <f t="shared" si="44"/>
        <v>0</v>
      </c>
      <c r="AV79">
        <f t="shared" si="45"/>
        <v>0</v>
      </c>
      <c r="AW79">
        <f t="shared" si="46"/>
        <v>0</v>
      </c>
      <c r="AX79">
        <f t="shared" si="47"/>
        <v>0</v>
      </c>
      <c r="AY79" s="14" cm="1">
        <f t="array" ref="AY79">SUMPRODUCT(LARGE(AN79:AX79, {1,2,3}))</f>
        <v>0</v>
      </c>
    </row>
    <row r="80" spans="1:52" x14ac:dyDescent="0.35">
      <c r="A80">
        <f>CLASS!A212</f>
        <v>140345</v>
      </c>
      <c r="B80" t="str">
        <f>CLASS!B212</f>
        <v>EE140345</v>
      </c>
      <c r="C80" t="str">
        <f>_xlfn.IFNA((VLOOKUP(A80,CLASS!A:AY,3,FALSE)),"")</f>
        <v>Scott</v>
      </c>
      <c r="D80" t="str">
        <f>_xlfn.IFNA((VLOOKUP(A80,CLASS!A:AY,4,FALSE)),"")</f>
        <v>Robinson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 t="shared" si="26"/>
        <v>0</v>
      </c>
      <c r="R80">
        <f>_xlfn.IFNA((VLOOKUP(A80,CLASS!A:AY,18,FALSE)),"")</f>
        <v>0</v>
      </c>
      <c r="S80" s="11">
        <f t="shared" si="27"/>
        <v>0</v>
      </c>
      <c r="T80">
        <f>_xlfn.IFNA((VLOOKUP(A80,CLASS!A:AY,20,FALSE)),"")</f>
        <v>0</v>
      </c>
      <c r="U80" s="11">
        <f>IF(IF(T80,T80+$L80,0)&lt;=100,IF(T80,T80+$L80,0),100)</f>
        <v>0</v>
      </c>
      <c r="V80">
        <f>_xlfn.IFNA((VLOOKUP(A80,CLASS!A:AY,22,FALSE)),"")</f>
        <v>0</v>
      </c>
      <c r="W80" s="11">
        <f t="shared" si="28"/>
        <v>0</v>
      </c>
      <c r="X80">
        <f>_xlfn.IFNA((VLOOKUP(A80,CLASS!A:AY,24,FALSE)),"")</f>
        <v>0</v>
      </c>
      <c r="Y80" s="11">
        <f t="shared" si="29"/>
        <v>0</v>
      </c>
      <c r="Z80">
        <f>_xlfn.IFNA((VLOOKUP(A80,CLASS!A:AY,26,FALSE)),"")</f>
        <v>0</v>
      </c>
      <c r="AA80" s="11">
        <f t="shared" si="30"/>
        <v>0</v>
      </c>
      <c r="AB80">
        <f>_xlfn.IFNA((VLOOKUP(A80,CLASS!A:AY,28,FALSE)),"")</f>
        <v>0</v>
      </c>
      <c r="AC80" s="11">
        <f t="shared" si="31"/>
        <v>0</v>
      </c>
      <c r="AD80"/>
      <c r="AE80" s="11">
        <f t="shared" si="32"/>
        <v>0</v>
      </c>
      <c r="AF80"/>
      <c r="AG80" s="11">
        <f t="shared" si="33"/>
        <v>0</v>
      </c>
      <c r="AH80">
        <f>_xlfn.IFNA((VLOOKUP(A80,CLASS!A:AY,34,FALSE)),"")</f>
        <v>0</v>
      </c>
      <c r="AI80" s="11">
        <f t="shared" si="34"/>
        <v>0</v>
      </c>
      <c r="AJ80"/>
      <c r="AK80" s="11">
        <f t="shared" si="35"/>
        <v>0</v>
      </c>
      <c r="AL80" s="16">
        <f t="shared" si="36"/>
        <v>0</v>
      </c>
      <c r="AM80"/>
      <c r="AN80">
        <f t="shared" si="37"/>
        <v>0</v>
      </c>
      <c r="AO80">
        <f t="shared" si="38"/>
        <v>0</v>
      </c>
      <c r="AP80">
        <f t="shared" si="39"/>
        <v>0</v>
      </c>
      <c r="AQ80">
        <f t="shared" si="40"/>
        <v>0</v>
      </c>
      <c r="AR80">
        <f t="shared" si="41"/>
        <v>0</v>
      </c>
      <c r="AS80">
        <f t="shared" si="42"/>
        <v>0</v>
      </c>
      <c r="AT80">
        <f t="shared" si="43"/>
        <v>0</v>
      </c>
      <c r="AU80">
        <f t="shared" si="44"/>
        <v>0</v>
      </c>
      <c r="AV80">
        <f t="shared" si="45"/>
        <v>0</v>
      </c>
      <c r="AW80">
        <f t="shared" si="46"/>
        <v>0</v>
      </c>
      <c r="AX80">
        <f t="shared" si="47"/>
        <v>0</v>
      </c>
      <c r="AY80" s="14" cm="1">
        <f t="array" ref="AY80">SUMPRODUCT(LARGE(AN80:AX80, {1,2,3}))</f>
        <v>0</v>
      </c>
      <c r="AZ80"/>
    </row>
    <row r="81" spans="1:52" x14ac:dyDescent="0.35">
      <c r="A81">
        <f>CLASS!A213</f>
        <v>141399</v>
      </c>
      <c r="B81" t="str">
        <f>CLASS!B213</f>
        <v>EE141399</v>
      </c>
      <c r="C81" t="str">
        <f>_xlfn.IFNA((VLOOKUP(A81,CLASS!A:AY,3,FALSE)),"")</f>
        <v>Michael</v>
      </c>
      <c r="D81" t="str">
        <f>_xlfn.IFNA((VLOOKUP(A81,CLASS!A:AY,4,FALSE)),"")</f>
        <v>Rook</v>
      </c>
      <c r="E81" s="26" t="s">
        <v>44</v>
      </c>
      <c r="F81" s="26" t="str">
        <f>_xlfn.IFNA((VLOOKUP(B81,IssueLookup!C:D,2,FALSE)),"")</f>
        <v>C</v>
      </c>
      <c r="G81" s="26" t="str">
        <f>_xlfn.IFNA((VLOOKUP(B81,IssueLookup!E:F,2,FALSE)),"")</f>
        <v>C</v>
      </c>
      <c r="H81" s="26" t="str">
        <f>_xlfn.IFNA((VLOOKUP(B81,IssueLookup!G:H,2,FALSE)),"")</f>
        <v>C</v>
      </c>
      <c r="I81" t="str">
        <f>_xlfn.IFNA((VLOOKUP(A81,CLASS!A:AY,9,FALSE)),"")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_xlfn.IFNA(VLOOKUP(E81,HandicapLookup!A:B,2,FALSE),"")</f>
        <v>10</v>
      </c>
      <c r="M81">
        <f>_xlfn.IFNA(VLOOKUP(F81,HandicapLookup!A:B,2,FALSE),"")</f>
        <v>15</v>
      </c>
      <c r="N81">
        <f>_xlfn.IFNA(VLOOKUP(G81,HandicapLookup!A:B,2,FALSE),"")</f>
        <v>15</v>
      </c>
      <c r="O81">
        <f>_xlfn.IFNA(VLOOKUP(H81,HandicapLookup!A:B,2,FALSE),"")</f>
        <v>15</v>
      </c>
      <c r="P81">
        <f>_xlfn.IFNA((VLOOKUP(A81,CLASS!A:AY,16,FALSE)),"")</f>
        <v>0</v>
      </c>
      <c r="Q81" s="11">
        <f t="shared" si="26"/>
        <v>0</v>
      </c>
      <c r="R81">
        <f>_xlfn.IFNA((VLOOKUP(A81,CLASS!A:AY,18,FALSE)),"")</f>
        <v>0</v>
      </c>
      <c r="S81" s="11">
        <f t="shared" si="27"/>
        <v>0</v>
      </c>
      <c r="T81">
        <f>_xlfn.IFNA((VLOOKUP(A81,CLASS!A:AY,20,FALSE)),"")</f>
        <v>0</v>
      </c>
      <c r="U81" s="11">
        <f>IF(IF(T81,T81+$L81,0)&lt;=100,IF(T81,T81+$L81,0),100)</f>
        <v>0</v>
      </c>
      <c r="V81">
        <f>_xlfn.IFNA((VLOOKUP(A81,CLASS!A:AY,22,FALSE)),"")</f>
        <v>0</v>
      </c>
      <c r="W81" s="11">
        <f t="shared" si="28"/>
        <v>0</v>
      </c>
      <c r="X81">
        <f>_xlfn.IFNA((VLOOKUP(A81,CLASS!A:AY,24,FALSE)),"")</f>
        <v>0</v>
      </c>
      <c r="Y81" s="11">
        <f t="shared" si="29"/>
        <v>0</v>
      </c>
      <c r="Z81">
        <f>_xlfn.IFNA((VLOOKUP(A81,CLASS!A:AY,26,FALSE)),"")</f>
        <v>0</v>
      </c>
      <c r="AA81" s="11">
        <f t="shared" si="30"/>
        <v>0</v>
      </c>
      <c r="AB81">
        <f>_xlfn.IFNA((VLOOKUP(A81,CLASS!A:AY,28,FALSE)),"")</f>
        <v>0</v>
      </c>
      <c r="AC81" s="11">
        <f t="shared" si="31"/>
        <v>0</v>
      </c>
      <c r="AD81"/>
      <c r="AE81" s="11">
        <f t="shared" si="32"/>
        <v>0</v>
      </c>
      <c r="AF81"/>
      <c r="AG81" s="11">
        <f t="shared" si="33"/>
        <v>0</v>
      </c>
      <c r="AH81">
        <f>_xlfn.IFNA((VLOOKUP(A81,CLASS!A:AY,34,FALSE)),"")</f>
        <v>0</v>
      </c>
      <c r="AI81" s="11">
        <f t="shared" si="34"/>
        <v>0</v>
      </c>
      <c r="AJ81"/>
      <c r="AK81" s="11">
        <f t="shared" si="35"/>
        <v>0</v>
      </c>
      <c r="AL81" s="16">
        <f t="shared" si="36"/>
        <v>0</v>
      </c>
      <c r="AM81"/>
      <c r="AN81">
        <f t="shared" si="37"/>
        <v>0</v>
      </c>
      <c r="AO81">
        <f t="shared" si="38"/>
        <v>0</v>
      </c>
      <c r="AP81">
        <f t="shared" si="39"/>
        <v>0</v>
      </c>
      <c r="AQ81">
        <f t="shared" si="40"/>
        <v>0</v>
      </c>
      <c r="AR81">
        <f t="shared" si="41"/>
        <v>0</v>
      </c>
      <c r="AS81">
        <f t="shared" si="42"/>
        <v>0</v>
      </c>
      <c r="AT81">
        <f t="shared" si="43"/>
        <v>0</v>
      </c>
      <c r="AU81">
        <f t="shared" si="44"/>
        <v>0</v>
      </c>
      <c r="AV81">
        <f t="shared" si="45"/>
        <v>0</v>
      </c>
      <c r="AW81">
        <f t="shared" si="46"/>
        <v>0</v>
      </c>
      <c r="AX81">
        <f t="shared" si="47"/>
        <v>0</v>
      </c>
      <c r="AY81" s="14" cm="1">
        <f t="array" ref="AY81">SUMPRODUCT(LARGE(AN81:AX81, {1,2,3}))</f>
        <v>0</v>
      </c>
      <c r="AZ81"/>
    </row>
    <row r="82" spans="1:52" x14ac:dyDescent="0.35">
      <c r="A82">
        <f>CLASS!A123</f>
        <v>138303</v>
      </c>
      <c r="B82" t="str">
        <f>CLASS!B123</f>
        <v>EE138303</v>
      </c>
      <c r="C82" t="str">
        <f>_xlfn.IFNA((VLOOKUP(A82,CLASS!A:AY,3,FALSE)),"")</f>
        <v>Brian</v>
      </c>
      <c r="D82" t="str">
        <f>_xlfn.IFNA((VLOOKUP(A82,CLASS!A:AY,4,FALSE)),"")</f>
        <v>Hartland</v>
      </c>
      <c r="E82" s="26" t="str">
        <f>_xlfn.IFNA((VLOOKUP(B82,IssueLookup!A:B,2,FALSE)),"")</f>
        <v>B</v>
      </c>
      <c r="F82" s="26" t="str">
        <f>_xlfn.IFNA((VLOOKUP(B82,IssueLookup!C:D,2,FALSE)),"")</f>
        <v>B</v>
      </c>
      <c r="G82" s="26" t="str">
        <f>_xlfn.IFNA((VLOOKUP(B82,IssueLookup!E:F,2,FALSE)),"")</f>
        <v>B</v>
      </c>
      <c r="H82" s="26" t="str">
        <f>_xlfn.IFNA((VLOOKUP(B82,IssueLookup!G:H,2,FALSE)),"")</f>
        <v>B</v>
      </c>
      <c r="I82" t="str">
        <f>_xlfn.IFNA((VLOOKUP(A82,CLASS!A:AY,9,FALSE)),"")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10</v>
      </c>
      <c r="M82">
        <f>_xlfn.IFNA(VLOOKUP(F82,HandicapLookup!A:B,2,FALSE),"")</f>
        <v>10</v>
      </c>
      <c r="N82">
        <f>_xlfn.IFNA(VLOOKUP(G82,HandicapLookup!A:B,2,FALSE),"")</f>
        <v>10</v>
      </c>
      <c r="O82">
        <f>_xlfn.IFNA(VLOOKUP(H82,HandicapLookup!A:B,2,FALSE),"")</f>
        <v>10</v>
      </c>
      <c r="P82">
        <f>_xlfn.IFNA((VLOOKUP(A82,CLASS!A:AY,16,FALSE)),"")</f>
        <v>0</v>
      </c>
      <c r="Q82" s="11">
        <f t="shared" si="26"/>
        <v>0</v>
      </c>
      <c r="R82">
        <f>_xlfn.IFNA((VLOOKUP(A82,CLASS!A:AY,18,FALSE)),"")</f>
        <v>67</v>
      </c>
      <c r="S82" s="11">
        <f t="shared" si="27"/>
        <v>77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76</v>
      </c>
      <c r="W82" s="11">
        <f t="shared" si="28"/>
        <v>86</v>
      </c>
      <c r="X82">
        <f>_xlfn.IFNA((VLOOKUP(A82,CLASS!A:AY,24,FALSE)),"")</f>
        <v>0</v>
      </c>
      <c r="Y82" s="11">
        <f t="shared" si="29"/>
        <v>0</v>
      </c>
      <c r="Z82">
        <f>_xlfn.IFNA((VLOOKUP(A82,CLASS!A:AY,26,FALSE)),"")</f>
        <v>0</v>
      </c>
      <c r="AA82" s="11">
        <f t="shared" si="30"/>
        <v>0</v>
      </c>
      <c r="AB82">
        <f>_xlfn.IFNA((VLOOKUP(A82,CLASS!A:AY,28,FALSE)),"")</f>
        <v>0</v>
      </c>
      <c r="AC82" s="11">
        <f t="shared" si="31"/>
        <v>0</v>
      </c>
      <c r="AD82"/>
      <c r="AE82" s="11">
        <f t="shared" si="32"/>
        <v>0</v>
      </c>
      <c r="AF82"/>
      <c r="AG82" s="11">
        <f t="shared" si="33"/>
        <v>0</v>
      </c>
      <c r="AH82">
        <f>_xlfn.IFNA((VLOOKUP(A82,CLASS!A:AY,34,FALSE)),"")</f>
        <v>0</v>
      </c>
      <c r="AI82" s="11">
        <f t="shared" si="34"/>
        <v>0</v>
      </c>
      <c r="AJ82"/>
      <c r="AK82" s="11">
        <f t="shared" si="35"/>
        <v>0</v>
      </c>
      <c r="AL82" s="16">
        <f t="shared" si="36"/>
        <v>163</v>
      </c>
      <c r="AM82"/>
      <c r="AN82">
        <f t="shared" si="37"/>
        <v>0</v>
      </c>
      <c r="AO82">
        <f t="shared" si="38"/>
        <v>77</v>
      </c>
      <c r="AP82">
        <f t="shared" si="39"/>
        <v>0</v>
      </c>
      <c r="AQ82">
        <f t="shared" si="40"/>
        <v>86</v>
      </c>
      <c r="AR82">
        <f t="shared" si="41"/>
        <v>0</v>
      </c>
      <c r="AS82">
        <f t="shared" si="42"/>
        <v>0</v>
      </c>
      <c r="AT82">
        <f t="shared" si="43"/>
        <v>0</v>
      </c>
      <c r="AU82">
        <f t="shared" si="44"/>
        <v>0</v>
      </c>
      <c r="AV82">
        <f t="shared" si="45"/>
        <v>0</v>
      </c>
      <c r="AW82">
        <f t="shared" si="46"/>
        <v>0</v>
      </c>
      <c r="AX82">
        <f t="shared" si="47"/>
        <v>0</v>
      </c>
      <c r="AY82" s="14" cm="1">
        <f t="array" ref="AY82">SUMPRODUCT(LARGE(AN82:AX82, {1,2,3}))</f>
        <v>163</v>
      </c>
      <c r="AZ82"/>
    </row>
    <row r="83" spans="1:52" x14ac:dyDescent="0.35">
      <c r="A83">
        <f>CLASS!A125</f>
        <v>114087</v>
      </c>
      <c r="B83" t="str">
        <f>CLASS!B125</f>
        <v>EE114087</v>
      </c>
      <c r="C83" t="str">
        <f>_xlfn.IFNA((VLOOKUP(A83,CLASS!A:AY,3,FALSE)),"")</f>
        <v>Jackie</v>
      </c>
      <c r="D83" t="str">
        <f>_xlfn.IFNA((VLOOKUP(A83,CLASS!A:AY,4,FALSE)),"")</f>
        <v>Vines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LDY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 t="shared" si="26"/>
        <v>0</v>
      </c>
      <c r="R83">
        <f>_xlfn.IFNA((VLOOKUP(A83,CLASS!A:AY,18,FALSE)),"")</f>
        <v>75</v>
      </c>
      <c r="S83" s="11">
        <f t="shared" si="27"/>
        <v>85</v>
      </c>
      <c r="T83">
        <f>_xlfn.IFNA((VLOOKUP(A83,CLASS!A:AY,20,FALSE)),"")</f>
        <v>0</v>
      </c>
      <c r="U83" s="11">
        <f>IF(IF(T83,T83+$L83,0)&lt;=100,IF(T83,T83+$L83,0),100)</f>
        <v>0</v>
      </c>
      <c r="V83">
        <f>_xlfn.IFNA((VLOOKUP(A83,CLASS!A:AY,22,FALSE)),"")</f>
        <v>63</v>
      </c>
      <c r="W83" s="11">
        <f t="shared" si="28"/>
        <v>73</v>
      </c>
      <c r="X83">
        <f>_xlfn.IFNA((VLOOKUP(A83,CLASS!A:AY,24,FALSE)),"")</f>
        <v>0</v>
      </c>
      <c r="Y83" s="11">
        <f t="shared" si="29"/>
        <v>0</v>
      </c>
      <c r="Z83">
        <f>_xlfn.IFNA((VLOOKUP(A83,CLASS!A:AY,26,FALSE)),"")</f>
        <v>0</v>
      </c>
      <c r="AA83" s="11">
        <f t="shared" si="30"/>
        <v>0</v>
      </c>
      <c r="AB83">
        <f>_xlfn.IFNA((VLOOKUP(A83,CLASS!A:AY,28,FALSE)),"")</f>
        <v>0</v>
      </c>
      <c r="AC83" s="11">
        <f t="shared" si="31"/>
        <v>0</v>
      </c>
      <c r="AD83"/>
      <c r="AE83" s="11">
        <f t="shared" si="32"/>
        <v>0</v>
      </c>
      <c r="AF83"/>
      <c r="AG83" s="11">
        <f t="shared" si="33"/>
        <v>0</v>
      </c>
      <c r="AH83">
        <f>_xlfn.IFNA((VLOOKUP(A83,CLASS!A:AY,34,FALSE)),"")</f>
        <v>0</v>
      </c>
      <c r="AI83" s="11">
        <f t="shared" si="34"/>
        <v>0</v>
      </c>
      <c r="AJ83"/>
      <c r="AK83" s="11">
        <f t="shared" si="35"/>
        <v>0</v>
      </c>
      <c r="AL83" s="16">
        <f t="shared" si="36"/>
        <v>158</v>
      </c>
      <c r="AM83"/>
      <c r="AN83">
        <f t="shared" si="37"/>
        <v>0</v>
      </c>
      <c r="AO83">
        <f t="shared" si="38"/>
        <v>85</v>
      </c>
      <c r="AP83">
        <f t="shared" si="39"/>
        <v>0</v>
      </c>
      <c r="AQ83">
        <f t="shared" si="40"/>
        <v>73</v>
      </c>
      <c r="AR83">
        <f t="shared" si="41"/>
        <v>0</v>
      </c>
      <c r="AS83">
        <f t="shared" si="42"/>
        <v>0</v>
      </c>
      <c r="AT83">
        <f t="shared" si="43"/>
        <v>0</v>
      </c>
      <c r="AU83">
        <f t="shared" si="44"/>
        <v>0</v>
      </c>
      <c r="AV83">
        <f t="shared" si="45"/>
        <v>0</v>
      </c>
      <c r="AW83">
        <f t="shared" si="46"/>
        <v>0</v>
      </c>
      <c r="AX83">
        <f t="shared" si="47"/>
        <v>0</v>
      </c>
      <c r="AY83" s="14" cm="1">
        <f t="array" ref="AY83">SUMPRODUCT(LARGE(AN83:AX83, {1,2,3}))</f>
        <v>158</v>
      </c>
    </row>
    <row r="84" spans="1:52" x14ac:dyDescent="0.35">
      <c r="A84">
        <f>CLASS!A127</f>
        <v>130499</v>
      </c>
      <c r="B84" t="str">
        <f>CLASS!B127</f>
        <v>EE130499</v>
      </c>
      <c r="C84" t="str">
        <f>_xlfn.IFNA((VLOOKUP(A84,CLASS!A:AY,3,FALSE)),"")</f>
        <v>John</v>
      </c>
      <c r="D84" t="str">
        <f>_xlfn.IFNA((VLOOKUP(A84,CLASS!A:AY,4,FALSE)),"")</f>
        <v>Quartermaine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VET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 t="shared" si="26"/>
        <v>0</v>
      </c>
      <c r="R84">
        <f>_xlfn.IFNA((VLOOKUP(A84,CLASS!A:AY,18,FALSE)),"")</f>
        <v>76</v>
      </c>
      <c r="S84" s="11">
        <f t="shared" si="27"/>
        <v>86</v>
      </c>
      <c r="T84">
        <f>_xlfn.IFNA((VLOOKUP(A84,CLASS!A:AY,20,FALSE)),"")</f>
        <v>0</v>
      </c>
      <c r="U84" s="11">
        <f>IF(IF(T84,T84+$L84,0)&lt;=100,IF(T84,T84+$L84,0),100)</f>
        <v>0</v>
      </c>
      <c r="V84">
        <f>_xlfn.IFNA((VLOOKUP(A84,CLASS!A:AY,22,FALSE)),"")</f>
        <v>60</v>
      </c>
      <c r="W84" s="11">
        <f t="shared" si="28"/>
        <v>70</v>
      </c>
      <c r="X84">
        <f>_xlfn.IFNA((VLOOKUP(A84,CLASS!A:AY,24,FALSE)),"")</f>
        <v>0</v>
      </c>
      <c r="Y84" s="11">
        <f t="shared" si="29"/>
        <v>0</v>
      </c>
      <c r="Z84">
        <f>_xlfn.IFNA((VLOOKUP(A84,CLASS!A:AY,26,FALSE)),"")</f>
        <v>0</v>
      </c>
      <c r="AA84" s="11">
        <f t="shared" si="30"/>
        <v>0</v>
      </c>
      <c r="AB84">
        <f>_xlfn.IFNA((VLOOKUP(A84,CLASS!A:AY,28,FALSE)),"")</f>
        <v>0</v>
      </c>
      <c r="AC84" s="11">
        <f t="shared" si="31"/>
        <v>0</v>
      </c>
      <c r="AD84"/>
      <c r="AE84" s="11">
        <f t="shared" si="32"/>
        <v>0</v>
      </c>
      <c r="AF84"/>
      <c r="AG84" s="11">
        <f t="shared" si="33"/>
        <v>0</v>
      </c>
      <c r="AH84">
        <f>_xlfn.IFNA((VLOOKUP(A84,CLASS!A:AY,34,FALSE)),"")</f>
        <v>0</v>
      </c>
      <c r="AI84" s="11">
        <f t="shared" si="34"/>
        <v>0</v>
      </c>
      <c r="AJ84"/>
      <c r="AK84" s="11">
        <f t="shared" si="35"/>
        <v>0</v>
      </c>
      <c r="AL84" s="16">
        <f t="shared" si="36"/>
        <v>156</v>
      </c>
      <c r="AM84"/>
      <c r="AN84">
        <f t="shared" si="37"/>
        <v>0</v>
      </c>
      <c r="AO84">
        <f t="shared" si="38"/>
        <v>86</v>
      </c>
      <c r="AP84">
        <f t="shared" si="39"/>
        <v>0</v>
      </c>
      <c r="AQ84">
        <f t="shared" si="40"/>
        <v>70</v>
      </c>
      <c r="AR84">
        <f t="shared" si="41"/>
        <v>0</v>
      </c>
      <c r="AS84">
        <f t="shared" si="42"/>
        <v>0</v>
      </c>
      <c r="AT84">
        <f t="shared" si="43"/>
        <v>0</v>
      </c>
      <c r="AU84">
        <f t="shared" si="44"/>
        <v>0</v>
      </c>
      <c r="AV84">
        <f t="shared" si="45"/>
        <v>0</v>
      </c>
      <c r="AW84">
        <f t="shared" si="46"/>
        <v>0</v>
      </c>
      <c r="AX84">
        <f t="shared" si="47"/>
        <v>0</v>
      </c>
      <c r="AY84" s="14" cm="1">
        <f t="array" ref="AY84">SUMPRODUCT(LARGE(AN84:AX84, {1,2,3}))</f>
        <v>156</v>
      </c>
      <c r="AZ84"/>
    </row>
    <row r="85" spans="1:52" x14ac:dyDescent="0.35">
      <c r="A85">
        <f>CLASS!A73</f>
        <v>110699</v>
      </c>
      <c r="B85" t="str">
        <f>CLASS!B73</f>
        <v>EE110699</v>
      </c>
      <c r="C85" t="str">
        <f>_xlfn.IFNA((VLOOKUP(A85,CLASS!A:AY,3,FALSE)),"")</f>
        <v>Steve</v>
      </c>
      <c r="D85" t="str">
        <f>_xlfn.IFNA((VLOOKUP(A85,CLASS!A:AY,4,FALSE)),"")</f>
        <v>Pinchin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tr">
        <f>_xlfn.IFNA((VLOOKUP(A85,CLASS!A:AY,9,FALSE)),"")</f>
        <v>VET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f>_xlfn.IFNA((VLOOKUP(A85,CLASS!A:AY,16,FALSE)),"")</f>
        <v>0</v>
      </c>
      <c r="Q85" s="11">
        <f t="shared" si="26"/>
        <v>0</v>
      </c>
      <c r="R85">
        <f>_xlfn.IFNA((VLOOKUP(A85,CLASS!A:AY,18,FALSE)),"")</f>
        <v>73</v>
      </c>
      <c r="S85" s="11">
        <f t="shared" si="27"/>
        <v>78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61</v>
      </c>
      <c r="W85" s="11">
        <f t="shared" si="28"/>
        <v>66</v>
      </c>
      <c r="X85">
        <f>_xlfn.IFNA((VLOOKUP(A85,CLASS!A:AY,24,FALSE)),"")</f>
        <v>0</v>
      </c>
      <c r="Y85" s="11">
        <f t="shared" si="29"/>
        <v>0</v>
      </c>
      <c r="Z85">
        <f>_xlfn.IFNA((VLOOKUP(A85,CLASS!A:AY,26,FALSE)),"")</f>
        <v>0</v>
      </c>
      <c r="AA85" s="11">
        <f t="shared" si="30"/>
        <v>0</v>
      </c>
      <c r="AB85">
        <f>_xlfn.IFNA((VLOOKUP(A85,CLASS!A:AY,28,FALSE)),"")</f>
        <v>0</v>
      </c>
      <c r="AC85" s="11">
        <f t="shared" si="31"/>
        <v>0</v>
      </c>
      <c r="AD85"/>
      <c r="AE85" s="11">
        <f t="shared" si="32"/>
        <v>0</v>
      </c>
      <c r="AF85"/>
      <c r="AG85" s="11">
        <f t="shared" si="33"/>
        <v>0</v>
      </c>
      <c r="AH85">
        <f>_xlfn.IFNA((VLOOKUP(A85,CLASS!A:AY,34,FALSE)),"")</f>
        <v>0</v>
      </c>
      <c r="AI85" s="11">
        <f t="shared" si="34"/>
        <v>0</v>
      </c>
      <c r="AJ85"/>
      <c r="AK85" s="11">
        <f t="shared" si="35"/>
        <v>0</v>
      </c>
      <c r="AL85" s="16">
        <f t="shared" si="36"/>
        <v>144</v>
      </c>
      <c r="AM85"/>
      <c r="AN85">
        <f t="shared" si="37"/>
        <v>0</v>
      </c>
      <c r="AO85">
        <f t="shared" si="38"/>
        <v>78</v>
      </c>
      <c r="AP85">
        <f t="shared" si="39"/>
        <v>0</v>
      </c>
      <c r="AQ85">
        <f t="shared" si="40"/>
        <v>66</v>
      </c>
      <c r="AR85">
        <f t="shared" si="41"/>
        <v>0</v>
      </c>
      <c r="AS85">
        <f t="shared" si="42"/>
        <v>0</v>
      </c>
      <c r="AT85">
        <f t="shared" si="43"/>
        <v>0</v>
      </c>
      <c r="AU85">
        <f t="shared" si="44"/>
        <v>0</v>
      </c>
      <c r="AV85">
        <f t="shared" si="45"/>
        <v>0</v>
      </c>
      <c r="AW85">
        <f t="shared" si="46"/>
        <v>0</v>
      </c>
      <c r="AX85">
        <f t="shared" si="47"/>
        <v>0</v>
      </c>
      <c r="AY85" s="14" cm="1">
        <f t="array" ref="AY85">SUMPRODUCT(LARGE(AN85:AX85, {1,2,3}))</f>
        <v>144</v>
      </c>
      <c r="AZ85"/>
    </row>
    <row r="86" spans="1:52" x14ac:dyDescent="0.35">
      <c r="A86">
        <f>CLASS!A36</f>
        <v>91579</v>
      </c>
      <c r="B86" t="str">
        <f>CLASS!B36</f>
        <v>EE91579</v>
      </c>
      <c r="C86" t="str">
        <f>_xlfn.IFNA((VLOOKUP(A86,CLASS!A:AY,3,FALSE)),"")</f>
        <v>Phil</v>
      </c>
      <c r="D86" t="str">
        <f>_xlfn.IFNA((VLOOKUP(A86,CLASS!A:AY,4,FALSE)),"")</f>
        <v>Easeman</v>
      </c>
      <c r="E86" s="26" t="str">
        <f>_xlfn.IFNA((VLOOKUP(B86,IssueLookup!A:B,2,FALSE)),"")</f>
        <v>AA</v>
      </c>
      <c r="F86" s="26" t="str">
        <f>_xlfn.IFNA((VLOOKUP(B86,IssueLookup!C:D,2,FALSE)),"")</f>
        <v>AA</v>
      </c>
      <c r="G86" s="26" t="str">
        <f>_xlfn.IFNA((VLOOKUP(B86,IssueLookup!E:F,2,FALSE)),"")</f>
        <v>AA</v>
      </c>
      <c r="H86" s="26" t="str">
        <f>_xlfn.IFNA((VLOOKUP(B86,IssueLookup!G:H,2,FALSE)),"")</f>
        <v>AA</v>
      </c>
      <c r="I86" t="str">
        <f>_xlfn.IFNA((VLOOKUP(A86,CLASS!A:AY,9,FALSE)),"")</f>
        <v>SNR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_xlfn.IFNA(VLOOKUP(E86,HandicapLookup!A:B,2,FALSE),"")</f>
        <v>0</v>
      </c>
      <c r="M86">
        <f>_xlfn.IFNA(VLOOKUP(F86,HandicapLookup!A:B,2,FALSE),"")</f>
        <v>0</v>
      </c>
      <c r="N86">
        <f>_xlfn.IFNA(VLOOKUP(G86,HandicapLookup!A:B,2,FALSE),"")</f>
        <v>0</v>
      </c>
      <c r="O86">
        <f>_xlfn.IFNA(VLOOKUP(H86,HandicapLookup!A:B,2,FALSE),"")</f>
        <v>0</v>
      </c>
      <c r="P86">
        <f>_xlfn.IFNA((VLOOKUP(A86,CLASS!A:AY,16,FALSE)),"")</f>
        <v>0</v>
      </c>
      <c r="Q86" s="11">
        <f t="shared" si="26"/>
        <v>0</v>
      </c>
      <c r="R86">
        <f>_xlfn.IFNA((VLOOKUP(A86,CLASS!A:AY,18,FALSE)),"")</f>
        <v>92</v>
      </c>
      <c r="S86" s="11">
        <f t="shared" si="27"/>
        <v>92</v>
      </c>
      <c r="T86">
        <f>_xlfn.IFNA((VLOOKUP(A86,CLASS!A:AY,20,FALSE)),"")</f>
        <v>0</v>
      </c>
      <c r="U86" s="11">
        <f>IFERROR((IF(IF(T86,T86+$M86,0)&lt;=100,IF(T86,T86+$M86,0),100)),"")</f>
        <v>0</v>
      </c>
      <c r="V86">
        <f>_xlfn.IFNA((VLOOKUP(A86,CLASS!A:AY,22,FALSE)),"")</f>
        <v>0</v>
      </c>
      <c r="W86" s="11">
        <f t="shared" si="28"/>
        <v>0</v>
      </c>
      <c r="X86">
        <f>_xlfn.IFNA((VLOOKUP(A86,CLASS!A:AY,24,FALSE)),"")</f>
        <v>0</v>
      </c>
      <c r="Y86" s="11">
        <f t="shared" si="29"/>
        <v>0</v>
      </c>
      <c r="Z86">
        <f>_xlfn.IFNA((VLOOKUP(A86,CLASS!A:AY,26,FALSE)),"")</f>
        <v>0</v>
      </c>
      <c r="AA86" s="11">
        <f t="shared" si="30"/>
        <v>0</v>
      </c>
      <c r="AB86">
        <f>_xlfn.IFNA((VLOOKUP(A86,CLASS!A:AY,28,FALSE)),"")</f>
        <v>0</v>
      </c>
      <c r="AC86" s="11">
        <f t="shared" si="31"/>
        <v>0</v>
      </c>
      <c r="AD86"/>
      <c r="AE86" s="11">
        <f t="shared" si="32"/>
        <v>0</v>
      </c>
      <c r="AF86"/>
      <c r="AG86" s="11">
        <f t="shared" si="33"/>
        <v>0</v>
      </c>
      <c r="AH86">
        <f>_xlfn.IFNA((VLOOKUP(A86,CLASS!A:AY,34,FALSE)),"")</f>
        <v>0</v>
      </c>
      <c r="AI86" s="11">
        <f t="shared" si="34"/>
        <v>0</v>
      </c>
      <c r="AJ86"/>
      <c r="AK86" s="11">
        <f t="shared" si="35"/>
        <v>0</v>
      </c>
      <c r="AL86" s="16">
        <f t="shared" si="36"/>
        <v>92</v>
      </c>
      <c r="AM86"/>
      <c r="AN86">
        <f t="shared" si="37"/>
        <v>0</v>
      </c>
      <c r="AO86">
        <f t="shared" si="38"/>
        <v>92</v>
      </c>
      <c r="AP86">
        <f t="shared" si="39"/>
        <v>0</v>
      </c>
      <c r="AQ86">
        <f t="shared" si="40"/>
        <v>0</v>
      </c>
      <c r="AR86">
        <f t="shared" si="41"/>
        <v>0</v>
      </c>
      <c r="AS86">
        <f t="shared" si="42"/>
        <v>0</v>
      </c>
      <c r="AT86">
        <f t="shared" si="43"/>
        <v>0</v>
      </c>
      <c r="AU86">
        <f t="shared" si="44"/>
        <v>0</v>
      </c>
      <c r="AV86">
        <f t="shared" si="45"/>
        <v>0</v>
      </c>
      <c r="AW86">
        <f t="shared" si="46"/>
        <v>0</v>
      </c>
      <c r="AX86">
        <f t="shared" si="47"/>
        <v>0</v>
      </c>
      <c r="AY86" s="14" cm="1">
        <f t="array" ref="AY86">SUMPRODUCT(LARGE(AN86:AX86, {1,2,3}))</f>
        <v>92</v>
      </c>
      <c r="AZ86"/>
    </row>
    <row r="87" spans="1:52" x14ac:dyDescent="0.35">
      <c r="A87">
        <f>CLASS!A141</f>
        <v>119717</v>
      </c>
      <c r="B87" t="str">
        <f>CLASS!B141</f>
        <v>EE119717</v>
      </c>
      <c r="C87" t="str">
        <f>_xlfn.IFNA((VLOOKUP(A87,CLASS!A:AY,3,FALSE)),"")</f>
        <v>Matthew</v>
      </c>
      <c r="D87" t="str">
        <f>_xlfn.IFNA((VLOOKUP(A87,CLASS!A:AY,4,FALSE)),"")</f>
        <v>Sudds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 t="shared" si="26"/>
        <v>0</v>
      </c>
      <c r="R87">
        <f>_xlfn.IFNA((VLOOKUP(A87,CLASS!A:AY,18,FALSE)),"")</f>
        <v>74</v>
      </c>
      <c r="S87" s="11">
        <f t="shared" si="27"/>
        <v>84</v>
      </c>
      <c r="T87">
        <f>_xlfn.IFNA((VLOOKUP(A87,CLASS!A:AY,20,FALSE)),"")</f>
        <v>0</v>
      </c>
      <c r="U87" s="11">
        <f t="shared" ref="U87:U92" si="48">IF(IF(T87,T87+$L87,0)&lt;=100,IF(T87,T87+$L87,0),100)</f>
        <v>0</v>
      </c>
      <c r="V87">
        <f>_xlfn.IFNA((VLOOKUP(A87,CLASS!A:AY,22,FALSE)),"")</f>
        <v>0</v>
      </c>
      <c r="W87" s="11">
        <f t="shared" si="28"/>
        <v>0</v>
      </c>
      <c r="X87">
        <f>_xlfn.IFNA((VLOOKUP(A87,CLASS!A:AY,24,FALSE)),"")</f>
        <v>0</v>
      </c>
      <c r="Y87" s="11">
        <f t="shared" si="29"/>
        <v>0</v>
      </c>
      <c r="Z87">
        <f>_xlfn.IFNA((VLOOKUP(A87,CLASS!A:AY,26,FALSE)),"")</f>
        <v>0</v>
      </c>
      <c r="AA87" s="11">
        <f t="shared" si="30"/>
        <v>0</v>
      </c>
      <c r="AB87">
        <f>_xlfn.IFNA((VLOOKUP(A87,CLASS!A:AY,28,FALSE)),"")</f>
        <v>0</v>
      </c>
      <c r="AC87" s="11">
        <f t="shared" si="31"/>
        <v>0</v>
      </c>
      <c r="AD87"/>
      <c r="AE87" s="11">
        <f t="shared" si="32"/>
        <v>0</v>
      </c>
      <c r="AF87"/>
      <c r="AG87" s="11">
        <f t="shared" si="33"/>
        <v>0</v>
      </c>
      <c r="AH87">
        <f>_xlfn.IFNA((VLOOKUP(A87,CLASS!A:AY,34,FALSE)),"")</f>
        <v>0</v>
      </c>
      <c r="AI87" s="11">
        <f t="shared" si="34"/>
        <v>0</v>
      </c>
      <c r="AJ87"/>
      <c r="AK87" s="11">
        <f t="shared" si="35"/>
        <v>0</v>
      </c>
      <c r="AL87" s="16">
        <f t="shared" si="36"/>
        <v>84</v>
      </c>
      <c r="AM87"/>
      <c r="AN87">
        <f t="shared" si="37"/>
        <v>0</v>
      </c>
      <c r="AO87">
        <f t="shared" si="38"/>
        <v>84</v>
      </c>
      <c r="AP87">
        <f t="shared" si="39"/>
        <v>0</v>
      </c>
      <c r="AQ87">
        <f t="shared" si="40"/>
        <v>0</v>
      </c>
      <c r="AR87">
        <f t="shared" si="41"/>
        <v>0</v>
      </c>
      <c r="AS87">
        <f t="shared" si="42"/>
        <v>0</v>
      </c>
      <c r="AT87">
        <f t="shared" si="43"/>
        <v>0</v>
      </c>
      <c r="AU87">
        <f t="shared" si="44"/>
        <v>0</v>
      </c>
      <c r="AV87">
        <f t="shared" si="45"/>
        <v>0</v>
      </c>
      <c r="AW87">
        <f t="shared" si="46"/>
        <v>0</v>
      </c>
      <c r="AX87">
        <f t="shared" si="47"/>
        <v>0</v>
      </c>
      <c r="AY87" s="14" cm="1">
        <f t="array" ref="AY87">SUMPRODUCT(LARGE(AN87:AX87, {1,2,3}))</f>
        <v>84</v>
      </c>
      <c r="AZ87"/>
    </row>
    <row r="88" spans="1:52" x14ac:dyDescent="0.35">
      <c r="A88">
        <f>CLASS!A142</f>
        <v>105589</v>
      </c>
      <c r="B88" t="str">
        <f>CLASS!B142</f>
        <v>EE105589</v>
      </c>
      <c r="C88" t="str">
        <f>_xlfn.IFNA((VLOOKUP(A88,CLASS!A:AY,3,FALSE)),"")</f>
        <v>Mark</v>
      </c>
      <c r="D88" t="str">
        <f>_xlfn.IFNA((VLOOKUP(A88,CLASS!A:AY,4,FALSE)),"")</f>
        <v>Blamey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 t="shared" si="26"/>
        <v>0</v>
      </c>
      <c r="R88">
        <f>_xlfn.IFNA((VLOOKUP(A88,CLASS!A:AY,18,FALSE)),"")</f>
        <v>0</v>
      </c>
      <c r="S88" s="11">
        <f t="shared" si="27"/>
        <v>0</v>
      </c>
      <c r="T88">
        <f>_xlfn.IFNA((VLOOKUP(A88,CLASS!A:AY,20,FALSE)),"")</f>
        <v>0</v>
      </c>
      <c r="U88" s="11">
        <f t="shared" si="48"/>
        <v>0</v>
      </c>
      <c r="V88">
        <f>_xlfn.IFNA((VLOOKUP(A88,CLASS!A:AY,22,FALSE)),"")</f>
        <v>73</v>
      </c>
      <c r="W88" s="11">
        <f t="shared" si="28"/>
        <v>83</v>
      </c>
      <c r="X88">
        <f>_xlfn.IFNA((VLOOKUP(A88,CLASS!A:AY,24,FALSE)),"")</f>
        <v>0</v>
      </c>
      <c r="Y88" s="11">
        <f t="shared" si="29"/>
        <v>0</v>
      </c>
      <c r="Z88">
        <f>_xlfn.IFNA((VLOOKUP(A88,CLASS!A:AY,26,FALSE)),"")</f>
        <v>0</v>
      </c>
      <c r="AA88" s="11">
        <f t="shared" si="30"/>
        <v>0</v>
      </c>
      <c r="AB88">
        <f>_xlfn.IFNA((VLOOKUP(A88,CLASS!A:AY,28,FALSE)),"")</f>
        <v>0</v>
      </c>
      <c r="AC88" s="11">
        <f t="shared" si="31"/>
        <v>0</v>
      </c>
      <c r="AD88"/>
      <c r="AE88" s="11">
        <f t="shared" si="32"/>
        <v>0</v>
      </c>
      <c r="AF88"/>
      <c r="AG88" s="11">
        <f t="shared" si="33"/>
        <v>0</v>
      </c>
      <c r="AH88">
        <f>_xlfn.IFNA((VLOOKUP(A88,CLASS!A:AY,34,FALSE)),"")</f>
        <v>0</v>
      </c>
      <c r="AI88" s="11">
        <f t="shared" si="34"/>
        <v>0</v>
      </c>
      <c r="AJ88"/>
      <c r="AK88" s="11">
        <f t="shared" si="35"/>
        <v>0</v>
      </c>
      <c r="AL88" s="16">
        <f t="shared" si="36"/>
        <v>83</v>
      </c>
      <c r="AM88"/>
      <c r="AN88">
        <f t="shared" si="37"/>
        <v>0</v>
      </c>
      <c r="AO88">
        <f t="shared" si="38"/>
        <v>0</v>
      </c>
      <c r="AP88">
        <f t="shared" si="39"/>
        <v>0</v>
      </c>
      <c r="AQ88">
        <f t="shared" si="40"/>
        <v>83</v>
      </c>
      <c r="AR88">
        <f t="shared" si="41"/>
        <v>0</v>
      </c>
      <c r="AS88">
        <f t="shared" si="42"/>
        <v>0</v>
      </c>
      <c r="AT88">
        <f t="shared" si="43"/>
        <v>0</v>
      </c>
      <c r="AU88">
        <f t="shared" si="44"/>
        <v>0</v>
      </c>
      <c r="AV88">
        <f t="shared" si="45"/>
        <v>0</v>
      </c>
      <c r="AW88">
        <f t="shared" si="46"/>
        <v>0</v>
      </c>
      <c r="AX88">
        <f t="shared" si="47"/>
        <v>0</v>
      </c>
      <c r="AY88" s="14" cm="1">
        <f t="array" ref="AY88">SUMPRODUCT(LARGE(AN88:AX88, {1,2,3}))</f>
        <v>83</v>
      </c>
    </row>
    <row r="89" spans="1:52" x14ac:dyDescent="0.35">
      <c r="A89">
        <f>CLASS!A184</f>
        <v>104452</v>
      </c>
      <c r="B89" t="str">
        <f>CLASS!B184</f>
        <v>EE104452</v>
      </c>
      <c r="C89" t="str">
        <f>_xlfn.IFNA((VLOOKUP(A89,CLASS!A:AY,3,FALSE)),"")</f>
        <v>Suzanne</v>
      </c>
      <c r="D89" t="str">
        <f>_xlfn.IFNA((VLOOKUP(A89,CLASS!A:AY,4,FALSE)),"")</f>
        <v>Curtis</v>
      </c>
      <c r="E89" s="26" t="str">
        <f>_xlfn.IFNA((VLOOKUP(B89,IssueLookup!A:B,2,FALSE)),"")</f>
        <v>C</v>
      </c>
      <c r="F89" s="26" t="str">
        <f>_xlfn.IFNA((VLOOKUP(B89,IssueLookup!C:D,2,FALSE)),"")</f>
        <v>C</v>
      </c>
      <c r="G89" s="26" t="str">
        <f>_xlfn.IFNA((VLOOKUP(B89,IssueLookup!E:F,2,FALSE)),"")</f>
        <v>C</v>
      </c>
      <c r="H89" s="26" t="str">
        <f>_xlfn.IFNA((VLOOKUP(B89,IssueLookup!G:H,2,FALSE)),"")</f>
        <v>C</v>
      </c>
      <c r="I89" t="str">
        <f>_xlfn.IFNA((VLOOKUP(A89,CLASS!A:AY,9,FALSE)),"")</f>
        <v>LDV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_xlfn.IFNA(VLOOKUP(E89,HandicapLookup!A:B,2,FALSE),"")</f>
        <v>15</v>
      </c>
      <c r="M89">
        <f>_xlfn.IFNA(VLOOKUP(F89,HandicapLookup!A:B,2,FALSE),"")</f>
        <v>15</v>
      </c>
      <c r="N89">
        <f>_xlfn.IFNA(VLOOKUP(G89,HandicapLookup!A:B,2,FALSE),"")</f>
        <v>15</v>
      </c>
      <c r="O89">
        <f>_xlfn.IFNA(VLOOKUP(H89,HandicapLookup!A:B,2,FALSE),"")</f>
        <v>15</v>
      </c>
      <c r="P89">
        <f>_xlfn.IFNA((VLOOKUP(A89,CLASS!A:AY,16,FALSE)),"")</f>
        <v>0</v>
      </c>
      <c r="Q89" s="11">
        <f t="shared" si="26"/>
        <v>0</v>
      </c>
      <c r="R89">
        <f>_xlfn.IFNA((VLOOKUP(A89,CLASS!A:AY,18,FALSE)),"")</f>
        <v>67</v>
      </c>
      <c r="S89" s="11">
        <f t="shared" si="27"/>
        <v>82</v>
      </c>
      <c r="T89">
        <f>_xlfn.IFNA((VLOOKUP(A89,CLASS!A:AY,20,FALSE)),"")</f>
        <v>0</v>
      </c>
      <c r="U89" s="11">
        <f t="shared" si="48"/>
        <v>0</v>
      </c>
      <c r="V89">
        <f>_xlfn.IFNA((VLOOKUP(A89,CLASS!A:AY,22,FALSE)),"")</f>
        <v>0</v>
      </c>
      <c r="W89" s="11">
        <f t="shared" si="28"/>
        <v>0</v>
      </c>
      <c r="X89">
        <f>_xlfn.IFNA((VLOOKUP(A89,CLASS!A:AY,24,FALSE)),"")</f>
        <v>0</v>
      </c>
      <c r="Y89" s="11">
        <f t="shared" si="29"/>
        <v>0</v>
      </c>
      <c r="Z89">
        <f>_xlfn.IFNA((VLOOKUP(A89,CLASS!A:AY,26,FALSE)),"")</f>
        <v>0</v>
      </c>
      <c r="AA89" s="11">
        <f t="shared" si="30"/>
        <v>0</v>
      </c>
      <c r="AB89">
        <f>_xlfn.IFNA((VLOOKUP(A89,CLASS!A:AY,28,FALSE)),"")</f>
        <v>0</v>
      </c>
      <c r="AC89" s="11">
        <f t="shared" si="31"/>
        <v>0</v>
      </c>
      <c r="AD89"/>
      <c r="AE89" s="11">
        <f t="shared" si="32"/>
        <v>0</v>
      </c>
      <c r="AF89"/>
      <c r="AG89" s="11">
        <f t="shared" si="33"/>
        <v>0</v>
      </c>
      <c r="AH89">
        <f>_xlfn.IFNA((VLOOKUP(A89,CLASS!A:AY,34,FALSE)),"")</f>
        <v>0</v>
      </c>
      <c r="AI89" s="11">
        <f t="shared" si="34"/>
        <v>0</v>
      </c>
      <c r="AJ89"/>
      <c r="AK89" s="11">
        <f t="shared" si="35"/>
        <v>0</v>
      </c>
      <c r="AL89" s="16">
        <f t="shared" si="36"/>
        <v>82</v>
      </c>
      <c r="AN89">
        <f t="shared" si="37"/>
        <v>0</v>
      </c>
      <c r="AO89">
        <f t="shared" si="38"/>
        <v>82</v>
      </c>
      <c r="AP89">
        <f t="shared" si="39"/>
        <v>0</v>
      </c>
      <c r="AQ89">
        <f t="shared" si="40"/>
        <v>0</v>
      </c>
      <c r="AR89">
        <f t="shared" si="41"/>
        <v>0</v>
      </c>
      <c r="AS89">
        <f t="shared" si="42"/>
        <v>0</v>
      </c>
      <c r="AT89">
        <f t="shared" si="43"/>
        <v>0</v>
      </c>
      <c r="AU89">
        <f t="shared" si="44"/>
        <v>0</v>
      </c>
      <c r="AV89">
        <f t="shared" si="45"/>
        <v>0</v>
      </c>
      <c r="AW89">
        <f t="shared" si="46"/>
        <v>0</v>
      </c>
      <c r="AX89">
        <f t="shared" si="47"/>
        <v>0</v>
      </c>
      <c r="AY89" s="14" cm="1">
        <f t="array" ref="AY89">SUMPRODUCT(LARGE(AN89:AX89, {1,2,3}))</f>
        <v>82</v>
      </c>
      <c r="AZ89"/>
    </row>
    <row r="90" spans="1:52" x14ac:dyDescent="0.35">
      <c r="A90">
        <f>CLASS!A144</f>
        <v>125718</v>
      </c>
      <c r="B90" t="str">
        <f>CLASS!B144</f>
        <v>EE125718</v>
      </c>
      <c r="C90" t="str">
        <f>_xlfn.IFNA((VLOOKUP(A90,CLASS!A:AY,3,FALSE)),"")</f>
        <v>Ricky</v>
      </c>
      <c r="D90" t="str">
        <f>_xlfn.IFNA((VLOOKUP(A90,CLASS!A:AY,4,FALSE)),"")</f>
        <v>Hartland</v>
      </c>
      <c r="E90" s="26" t="str">
        <f>_xlfn.IFNA((VLOOKUP(B90,IssueLookup!A:B,2,FALSE)),"")</f>
        <v>B</v>
      </c>
      <c r="F90" s="26" t="str">
        <f>_xlfn.IFNA((VLOOKUP(B90,IssueLookup!C:D,2,FALSE)),"")</f>
        <v>B</v>
      </c>
      <c r="G90" s="26" t="str">
        <f>_xlfn.IFNA((VLOOKUP(B90,IssueLookup!E:F,2,FALSE)),"")</f>
        <v>B</v>
      </c>
      <c r="H90" s="26" t="str">
        <f>_xlfn.IFNA((VLOOKUP(B90,IssueLookup!G:H,2,FALSE)),"")</f>
        <v>B</v>
      </c>
      <c r="I90" t="str">
        <f>_xlfn.IFNA((VLOOKUP(A90,CLASS!A:AY,9,FALSE)),"")</f>
        <v>SNR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_xlfn.IFNA(VLOOKUP(E90,HandicapLookup!A:B,2,FALSE),"")</f>
        <v>10</v>
      </c>
      <c r="M90">
        <f>_xlfn.IFNA(VLOOKUP(F90,HandicapLookup!A:B,2,FALSE),"")</f>
        <v>10</v>
      </c>
      <c r="N90">
        <f>_xlfn.IFNA(VLOOKUP(G90,HandicapLookup!A:B,2,FALSE),"")</f>
        <v>10</v>
      </c>
      <c r="O90">
        <f>_xlfn.IFNA(VLOOKUP(H90,HandicapLookup!A:B,2,FALSE),"")</f>
        <v>10</v>
      </c>
      <c r="P90">
        <f>_xlfn.IFNA((VLOOKUP(A90,CLASS!A:AY,16,FALSE)),"")</f>
        <v>0</v>
      </c>
      <c r="Q90" s="11">
        <f t="shared" si="26"/>
        <v>0</v>
      </c>
      <c r="R90">
        <f>_xlfn.IFNA((VLOOKUP(A90,CLASS!A:AY,18,FALSE)),"")</f>
        <v>72</v>
      </c>
      <c r="S90" s="11">
        <f t="shared" si="27"/>
        <v>82</v>
      </c>
      <c r="T90">
        <f>_xlfn.IFNA((VLOOKUP(A90,CLASS!A:AY,20,FALSE)),"")</f>
        <v>0</v>
      </c>
      <c r="U90" s="11">
        <f t="shared" si="48"/>
        <v>0</v>
      </c>
      <c r="V90">
        <f>_xlfn.IFNA((VLOOKUP(A90,CLASS!A:AY,22,FALSE)),"")</f>
        <v>0</v>
      </c>
      <c r="W90" s="11">
        <f t="shared" si="28"/>
        <v>0</v>
      </c>
      <c r="X90">
        <f>_xlfn.IFNA((VLOOKUP(A90,CLASS!A:AY,24,FALSE)),"")</f>
        <v>0</v>
      </c>
      <c r="Y90" s="11">
        <f t="shared" si="29"/>
        <v>0</v>
      </c>
      <c r="Z90">
        <f>_xlfn.IFNA((VLOOKUP(A90,CLASS!A:AY,26,FALSE)),"")</f>
        <v>0</v>
      </c>
      <c r="AA90" s="11">
        <f t="shared" si="30"/>
        <v>0</v>
      </c>
      <c r="AB90">
        <f>_xlfn.IFNA((VLOOKUP(A90,CLASS!A:AY,28,FALSE)),"")</f>
        <v>0</v>
      </c>
      <c r="AC90" s="11">
        <f t="shared" si="31"/>
        <v>0</v>
      </c>
      <c r="AD90"/>
      <c r="AE90" s="11">
        <f t="shared" si="32"/>
        <v>0</v>
      </c>
      <c r="AF90"/>
      <c r="AG90" s="11">
        <f t="shared" si="33"/>
        <v>0</v>
      </c>
      <c r="AH90">
        <f>_xlfn.IFNA((VLOOKUP(A90,CLASS!A:AY,34,FALSE)),"")</f>
        <v>0</v>
      </c>
      <c r="AI90" s="11">
        <f t="shared" si="34"/>
        <v>0</v>
      </c>
      <c r="AJ90"/>
      <c r="AK90" s="11">
        <f t="shared" si="35"/>
        <v>0</v>
      </c>
      <c r="AL90" s="16">
        <f t="shared" si="36"/>
        <v>82</v>
      </c>
      <c r="AM90"/>
      <c r="AN90">
        <f t="shared" si="37"/>
        <v>0</v>
      </c>
      <c r="AO90">
        <f t="shared" si="38"/>
        <v>82</v>
      </c>
      <c r="AP90">
        <f t="shared" si="39"/>
        <v>0</v>
      </c>
      <c r="AQ90">
        <f t="shared" si="40"/>
        <v>0</v>
      </c>
      <c r="AR90">
        <f t="shared" si="41"/>
        <v>0</v>
      </c>
      <c r="AS90">
        <f t="shared" si="42"/>
        <v>0</v>
      </c>
      <c r="AT90">
        <f t="shared" si="43"/>
        <v>0</v>
      </c>
      <c r="AU90">
        <f t="shared" si="44"/>
        <v>0</v>
      </c>
      <c r="AV90">
        <f t="shared" si="45"/>
        <v>0</v>
      </c>
      <c r="AW90">
        <f t="shared" si="46"/>
        <v>0</v>
      </c>
      <c r="AX90">
        <f t="shared" si="47"/>
        <v>0</v>
      </c>
      <c r="AY90" s="14" cm="1">
        <f t="array" ref="AY90">SUMPRODUCT(LARGE(AN90:AX90, {1,2,3}))</f>
        <v>82</v>
      </c>
      <c r="AZ90"/>
    </row>
    <row r="91" spans="1:52" x14ac:dyDescent="0.35">
      <c r="A91">
        <f>CLASS!A145</f>
        <v>112272</v>
      </c>
      <c r="B91" t="str">
        <f>CLASS!B145</f>
        <v>EE112272</v>
      </c>
      <c r="C91" t="str">
        <f>_xlfn.IFNA((VLOOKUP(A91,CLASS!A:AY,3,FALSE)),"")</f>
        <v>Philip</v>
      </c>
      <c r="D91" t="str">
        <f>_xlfn.IFNA((VLOOKUP(A91,CLASS!A:AY,4,FALSE)),"")</f>
        <v>Seastram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0</v>
      </c>
      <c r="Q91" s="11">
        <f t="shared" si="26"/>
        <v>0</v>
      </c>
      <c r="R91">
        <f>_xlfn.IFNA((VLOOKUP(A91,CLASS!A:AY,18,FALSE)),"")</f>
        <v>72</v>
      </c>
      <c r="S91" s="11">
        <f t="shared" si="27"/>
        <v>82</v>
      </c>
      <c r="T91">
        <f>_xlfn.IFNA((VLOOKUP(A91,CLASS!A:AY,20,FALSE)),"")</f>
        <v>0</v>
      </c>
      <c r="U91" s="11">
        <f t="shared" si="48"/>
        <v>0</v>
      </c>
      <c r="V91">
        <f>_xlfn.IFNA((VLOOKUP(A91,CLASS!A:AY,22,FALSE)),"")</f>
        <v>0</v>
      </c>
      <c r="W91" s="11">
        <f t="shared" si="28"/>
        <v>0</v>
      </c>
      <c r="X91">
        <f>_xlfn.IFNA((VLOOKUP(A91,CLASS!A:AY,24,FALSE)),"")</f>
        <v>0</v>
      </c>
      <c r="Y91" s="11">
        <f t="shared" si="29"/>
        <v>0</v>
      </c>
      <c r="Z91">
        <f>_xlfn.IFNA((VLOOKUP(A91,CLASS!A:AY,26,FALSE)),"")</f>
        <v>0</v>
      </c>
      <c r="AA91" s="11">
        <f t="shared" si="30"/>
        <v>0</v>
      </c>
      <c r="AB91">
        <f>_xlfn.IFNA((VLOOKUP(A91,CLASS!A:AY,28,FALSE)),"")</f>
        <v>0</v>
      </c>
      <c r="AC91" s="11">
        <f t="shared" si="31"/>
        <v>0</v>
      </c>
      <c r="AD91"/>
      <c r="AE91" s="11">
        <f t="shared" si="32"/>
        <v>0</v>
      </c>
      <c r="AF91"/>
      <c r="AG91" s="11">
        <f t="shared" si="33"/>
        <v>0</v>
      </c>
      <c r="AH91">
        <f>_xlfn.IFNA((VLOOKUP(A91,CLASS!A:AY,34,FALSE)),"")</f>
        <v>0</v>
      </c>
      <c r="AI91" s="11">
        <f t="shared" si="34"/>
        <v>0</v>
      </c>
      <c r="AJ91"/>
      <c r="AK91" s="11">
        <f t="shared" si="35"/>
        <v>0</v>
      </c>
      <c r="AL91" s="16">
        <f t="shared" si="36"/>
        <v>82</v>
      </c>
      <c r="AN91">
        <f t="shared" si="37"/>
        <v>0</v>
      </c>
      <c r="AO91">
        <f t="shared" si="38"/>
        <v>82</v>
      </c>
      <c r="AP91">
        <f t="shared" si="39"/>
        <v>0</v>
      </c>
      <c r="AQ91">
        <f t="shared" si="40"/>
        <v>0</v>
      </c>
      <c r="AR91">
        <f t="shared" si="41"/>
        <v>0</v>
      </c>
      <c r="AS91">
        <f t="shared" si="42"/>
        <v>0</v>
      </c>
      <c r="AT91">
        <f t="shared" si="43"/>
        <v>0</v>
      </c>
      <c r="AU91">
        <f t="shared" si="44"/>
        <v>0</v>
      </c>
      <c r="AV91">
        <f t="shared" si="45"/>
        <v>0</v>
      </c>
      <c r="AW91">
        <f t="shared" si="46"/>
        <v>0</v>
      </c>
      <c r="AX91">
        <f t="shared" si="47"/>
        <v>0</v>
      </c>
      <c r="AY91" s="14" cm="1">
        <f t="array" ref="AY91">SUMPRODUCT(LARGE(AN91:AX91, {1,2,3}))</f>
        <v>82</v>
      </c>
      <c r="AZ91"/>
    </row>
    <row r="92" spans="1:52" x14ac:dyDescent="0.35">
      <c r="A92">
        <f>CLASS!A146</f>
        <v>137999</v>
      </c>
      <c r="B92" t="str">
        <f>CLASS!B146</f>
        <v>EE137999</v>
      </c>
      <c r="C92" t="str">
        <f>_xlfn.IFNA((VLOOKUP(A92,CLASS!A:AY,3,FALSE)),"")</f>
        <v>Richard</v>
      </c>
      <c r="D92" t="str">
        <f>_xlfn.IFNA((VLOOKUP(A92,CLASS!A:AY,4,FALSE)),"")</f>
        <v>Hoskins</v>
      </c>
      <c r="E92" s="26" t="str">
        <f>_xlfn.IFNA((VLOOKUP(B92,IssueLookup!A:B,2,FALSE)),"")</f>
        <v>B</v>
      </c>
      <c r="F92" s="26" t="str">
        <f>_xlfn.IFNA((VLOOKUP(B92,IssueLookup!C:D,2,FALSE)),"")</f>
        <v>B</v>
      </c>
      <c r="G92" s="26" t="str">
        <f>_xlfn.IFNA((VLOOKUP(B92,IssueLookup!E:F,2,FALSE)),"")</f>
        <v>B</v>
      </c>
      <c r="H92" s="26" t="str">
        <f>_xlfn.IFNA((VLOOKUP(B92,IssueLookup!G:H,2,FALSE)),"")</f>
        <v>B</v>
      </c>
      <c r="I92" t="str">
        <f>_xlfn.IFNA((VLOOKUP(A92,CLASS!A:AY,9,FALSE)),"")</f>
        <v>VET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_xlfn.IFNA(VLOOKUP(E92,HandicapLookup!A:B,2,FALSE),"")</f>
        <v>10</v>
      </c>
      <c r="M92">
        <f>_xlfn.IFNA(VLOOKUP(F92,HandicapLookup!A:B,2,FALSE),"")</f>
        <v>10</v>
      </c>
      <c r="N92">
        <f>_xlfn.IFNA(VLOOKUP(G92,HandicapLookup!A:B,2,FALSE),"")</f>
        <v>10</v>
      </c>
      <c r="O92">
        <f>_xlfn.IFNA(VLOOKUP(H92,HandicapLookup!A:B,2,FALSE),"")</f>
        <v>10</v>
      </c>
      <c r="P92">
        <f>_xlfn.IFNA((VLOOKUP(A92,CLASS!A:AY,16,FALSE)),"")</f>
        <v>0</v>
      </c>
      <c r="Q92" s="11">
        <f t="shared" si="26"/>
        <v>0</v>
      </c>
      <c r="R92">
        <f>_xlfn.IFNA((VLOOKUP(A92,CLASS!A:AY,18,FALSE)),"")</f>
        <v>71</v>
      </c>
      <c r="S92" s="11">
        <f t="shared" si="27"/>
        <v>81</v>
      </c>
      <c r="T92">
        <f>_xlfn.IFNA((VLOOKUP(A92,CLASS!A:AY,20,FALSE)),"")</f>
        <v>0</v>
      </c>
      <c r="U92" s="11">
        <f t="shared" si="48"/>
        <v>0</v>
      </c>
      <c r="V92">
        <f>_xlfn.IFNA((VLOOKUP(A92,CLASS!A:AY,22,FALSE)),"")</f>
        <v>0</v>
      </c>
      <c r="W92" s="11">
        <f t="shared" si="28"/>
        <v>0</v>
      </c>
      <c r="X92">
        <f>_xlfn.IFNA((VLOOKUP(A92,CLASS!A:AY,24,FALSE)),"")</f>
        <v>0</v>
      </c>
      <c r="Y92" s="11">
        <f t="shared" si="29"/>
        <v>0</v>
      </c>
      <c r="Z92">
        <f>_xlfn.IFNA((VLOOKUP(A92,CLASS!A:AY,26,FALSE)),"")</f>
        <v>0</v>
      </c>
      <c r="AA92" s="11">
        <f t="shared" si="30"/>
        <v>0</v>
      </c>
      <c r="AB92">
        <f>_xlfn.IFNA((VLOOKUP(A92,CLASS!A:AY,28,FALSE)),"")</f>
        <v>0</v>
      </c>
      <c r="AC92" s="11">
        <f t="shared" si="31"/>
        <v>0</v>
      </c>
      <c r="AD92"/>
      <c r="AE92" s="11">
        <f t="shared" si="32"/>
        <v>0</v>
      </c>
      <c r="AF92"/>
      <c r="AG92" s="11">
        <f t="shared" si="33"/>
        <v>0</v>
      </c>
      <c r="AH92">
        <f>_xlfn.IFNA((VLOOKUP(A92,CLASS!A:AY,34,FALSE)),"")</f>
        <v>0</v>
      </c>
      <c r="AI92" s="11">
        <f t="shared" si="34"/>
        <v>0</v>
      </c>
      <c r="AJ92"/>
      <c r="AK92" s="11">
        <f t="shared" si="35"/>
        <v>0</v>
      </c>
      <c r="AL92" s="16">
        <f t="shared" si="36"/>
        <v>81</v>
      </c>
      <c r="AM92"/>
      <c r="AN92">
        <f t="shared" si="37"/>
        <v>0</v>
      </c>
      <c r="AO92">
        <f t="shared" si="38"/>
        <v>81</v>
      </c>
      <c r="AP92">
        <f t="shared" si="39"/>
        <v>0</v>
      </c>
      <c r="AQ92">
        <f t="shared" si="40"/>
        <v>0</v>
      </c>
      <c r="AR92">
        <f t="shared" si="41"/>
        <v>0</v>
      </c>
      <c r="AS92">
        <f t="shared" si="42"/>
        <v>0</v>
      </c>
      <c r="AT92">
        <f t="shared" si="43"/>
        <v>0</v>
      </c>
      <c r="AU92">
        <f t="shared" si="44"/>
        <v>0</v>
      </c>
      <c r="AV92">
        <f t="shared" si="45"/>
        <v>0</v>
      </c>
      <c r="AW92">
        <f t="shared" si="46"/>
        <v>0</v>
      </c>
      <c r="AX92">
        <f t="shared" si="47"/>
        <v>0</v>
      </c>
      <c r="AY92" s="14" cm="1">
        <f t="array" ref="AY92">SUMPRODUCT(LARGE(AN92:AX92, {1,2,3}))</f>
        <v>81</v>
      </c>
      <c r="AZ92"/>
    </row>
    <row r="93" spans="1:52" x14ac:dyDescent="0.35">
      <c r="A93">
        <f>CLASS!A87</f>
        <v>107995</v>
      </c>
      <c r="B93" t="str">
        <f>CLASS!B87</f>
        <v>EE107995</v>
      </c>
      <c r="C93" t="str">
        <f>_xlfn.IFNA((VLOOKUP(A93,CLASS!A:AY,3,FALSE)),"")</f>
        <v>Stuart</v>
      </c>
      <c r="D93" t="str">
        <f>_xlfn.IFNA((VLOOKUP(A93,CLASS!A:AY,4,FALSE)),"")</f>
        <v>Cole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VET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0</v>
      </c>
      <c r="Q93" s="11">
        <f t="shared" si="26"/>
        <v>0</v>
      </c>
      <c r="R93">
        <f>_xlfn.IFNA((VLOOKUP(A93,CLASS!A:AY,18,FALSE)),"")</f>
        <v>75</v>
      </c>
      <c r="S93" s="11">
        <f t="shared" si="27"/>
        <v>80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 t="shared" si="28"/>
        <v>0</v>
      </c>
      <c r="X93">
        <f>_xlfn.IFNA((VLOOKUP(A93,CLASS!A:AY,24,FALSE)),"")</f>
        <v>0</v>
      </c>
      <c r="Y93" s="11">
        <f t="shared" si="29"/>
        <v>0</v>
      </c>
      <c r="Z93">
        <f>_xlfn.IFNA((VLOOKUP(A93,CLASS!A:AY,26,FALSE)),"")</f>
        <v>0</v>
      </c>
      <c r="AA93" s="11">
        <f t="shared" si="30"/>
        <v>0</v>
      </c>
      <c r="AB93">
        <f>_xlfn.IFNA((VLOOKUP(A93,CLASS!A:AY,28,FALSE)),"")</f>
        <v>0</v>
      </c>
      <c r="AC93" s="11">
        <f t="shared" si="31"/>
        <v>0</v>
      </c>
      <c r="AD93"/>
      <c r="AE93" s="11">
        <f t="shared" si="32"/>
        <v>0</v>
      </c>
      <c r="AF93"/>
      <c r="AG93" s="11">
        <f t="shared" si="33"/>
        <v>0</v>
      </c>
      <c r="AH93">
        <f>_xlfn.IFNA((VLOOKUP(A93,CLASS!A:AY,34,FALSE)),"")</f>
        <v>0</v>
      </c>
      <c r="AI93" s="11">
        <f t="shared" si="34"/>
        <v>0</v>
      </c>
      <c r="AJ93"/>
      <c r="AK93" s="11">
        <f t="shared" si="35"/>
        <v>0</v>
      </c>
      <c r="AL93" s="16">
        <f t="shared" si="36"/>
        <v>80</v>
      </c>
      <c r="AN93">
        <f t="shared" si="37"/>
        <v>0</v>
      </c>
      <c r="AO93">
        <f t="shared" si="38"/>
        <v>80</v>
      </c>
      <c r="AP93">
        <f t="shared" si="39"/>
        <v>0</v>
      </c>
      <c r="AQ93">
        <f t="shared" si="40"/>
        <v>0</v>
      </c>
      <c r="AR93">
        <f t="shared" si="41"/>
        <v>0</v>
      </c>
      <c r="AS93">
        <f t="shared" si="42"/>
        <v>0</v>
      </c>
      <c r="AT93">
        <f t="shared" si="43"/>
        <v>0</v>
      </c>
      <c r="AU93">
        <f t="shared" si="44"/>
        <v>0</v>
      </c>
      <c r="AV93">
        <f t="shared" si="45"/>
        <v>0</v>
      </c>
      <c r="AW93">
        <f t="shared" si="46"/>
        <v>0</v>
      </c>
      <c r="AX93">
        <f t="shared" si="47"/>
        <v>0</v>
      </c>
      <c r="AY93" s="14" cm="1">
        <f t="array" ref="AY93">SUMPRODUCT(LARGE(AN93:AX93, {1,2,3}))</f>
        <v>80</v>
      </c>
      <c r="AZ93"/>
    </row>
    <row r="94" spans="1:52" x14ac:dyDescent="0.35">
      <c r="A94">
        <f>CLASS!A150</f>
        <v>132107</v>
      </c>
      <c r="B94" t="str">
        <f>CLASS!B150</f>
        <v>EE132107</v>
      </c>
      <c r="C94" t="str">
        <f>_xlfn.IFNA((VLOOKUP(A94,CLASS!A:AY,3,FALSE)),"")</f>
        <v>Daniel</v>
      </c>
      <c r="D94" t="str">
        <f>_xlfn.IFNA((VLOOKUP(A94,CLASS!A:AY,4,FALSE)),"")</f>
        <v>Parsons</v>
      </c>
      <c r="E94" s="26" t="str">
        <f>_xlfn.IFNA((VLOOKUP(B94,IssueLookup!A:B,2,FALSE)),"")</f>
        <v>B</v>
      </c>
      <c r="F94" s="26" t="str">
        <f>_xlfn.IFNA((VLOOKUP(B94,IssueLookup!C:D,2,FALSE)),"")</f>
        <v>B</v>
      </c>
      <c r="G94" s="26" t="str">
        <f>_xlfn.IFNA((VLOOKUP(B94,IssueLookup!E:F,2,FALSE)),"")</f>
        <v>B</v>
      </c>
      <c r="H94" s="26" t="str">
        <f>_xlfn.IFNA((VLOOKUP(B94,IssueLookup!G:H,2,FALSE)),"")</f>
        <v>B</v>
      </c>
      <c r="I94" t="str">
        <f>_xlfn.IFNA((VLOOKUP(A94,CLASS!A:AY,9,FALSE)),"")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10</v>
      </c>
      <c r="M94">
        <f>_xlfn.IFNA(VLOOKUP(F94,HandicapLookup!A:B,2,FALSE),"")</f>
        <v>10</v>
      </c>
      <c r="N94">
        <f>_xlfn.IFNA(VLOOKUP(G94,HandicapLookup!A:B,2,FALSE),"")</f>
        <v>10</v>
      </c>
      <c r="O94">
        <f>_xlfn.IFNA(VLOOKUP(H94,HandicapLookup!A:B,2,FALSE),"")</f>
        <v>10</v>
      </c>
      <c r="P94">
        <f>_xlfn.IFNA((VLOOKUP(A94,CLASS!A:AY,16,FALSE)),"")</f>
        <v>0</v>
      </c>
      <c r="Q94" s="11">
        <f t="shared" si="26"/>
        <v>0</v>
      </c>
      <c r="R94">
        <f>_xlfn.IFNA((VLOOKUP(A94,CLASS!A:AY,18,FALSE)),"")</f>
        <v>69</v>
      </c>
      <c r="S94" s="11">
        <f t="shared" si="27"/>
        <v>79</v>
      </c>
      <c r="T94">
        <f>_xlfn.IFNA((VLOOKUP(A94,CLASS!A:AY,20,FALSE)),"")</f>
        <v>0</v>
      </c>
      <c r="U94" s="11">
        <f>IF(IF(T94,T94+$L94,0)&lt;=100,IF(T94,T94+$L94,0),100)</f>
        <v>0</v>
      </c>
      <c r="V94">
        <f>_xlfn.IFNA((VLOOKUP(A94,CLASS!A:AY,22,FALSE)),"")</f>
        <v>0</v>
      </c>
      <c r="W94" s="11">
        <f t="shared" si="28"/>
        <v>0</v>
      </c>
      <c r="X94">
        <f>_xlfn.IFNA((VLOOKUP(A94,CLASS!A:AY,24,FALSE)),"")</f>
        <v>0</v>
      </c>
      <c r="Y94" s="11">
        <f t="shared" si="29"/>
        <v>0</v>
      </c>
      <c r="Z94">
        <f>_xlfn.IFNA((VLOOKUP(A94,CLASS!A:AY,26,FALSE)),"")</f>
        <v>0</v>
      </c>
      <c r="AA94" s="11">
        <f t="shared" si="30"/>
        <v>0</v>
      </c>
      <c r="AB94">
        <f>_xlfn.IFNA((VLOOKUP(A94,CLASS!A:AY,28,FALSE)),"")</f>
        <v>0</v>
      </c>
      <c r="AC94" s="11">
        <f t="shared" si="31"/>
        <v>0</v>
      </c>
      <c r="AD94"/>
      <c r="AE94" s="11">
        <f t="shared" si="32"/>
        <v>0</v>
      </c>
      <c r="AF94"/>
      <c r="AG94" s="11">
        <f t="shared" si="33"/>
        <v>0</v>
      </c>
      <c r="AH94">
        <f>_xlfn.IFNA((VLOOKUP(A94,CLASS!A:AY,34,FALSE)),"")</f>
        <v>0</v>
      </c>
      <c r="AI94" s="11">
        <f t="shared" si="34"/>
        <v>0</v>
      </c>
      <c r="AJ94"/>
      <c r="AK94" s="11">
        <f t="shared" si="35"/>
        <v>0</v>
      </c>
      <c r="AL94" s="16">
        <f t="shared" si="36"/>
        <v>79</v>
      </c>
      <c r="AN94">
        <f t="shared" si="37"/>
        <v>0</v>
      </c>
      <c r="AO94">
        <f t="shared" si="38"/>
        <v>79</v>
      </c>
      <c r="AP94">
        <f t="shared" si="39"/>
        <v>0</v>
      </c>
      <c r="AQ94">
        <f t="shared" si="40"/>
        <v>0</v>
      </c>
      <c r="AR94">
        <f t="shared" si="41"/>
        <v>0</v>
      </c>
      <c r="AS94">
        <f t="shared" si="42"/>
        <v>0</v>
      </c>
      <c r="AT94">
        <f t="shared" si="43"/>
        <v>0</v>
      </c>
      <c r="AU94">
        <f t="shared" si="44"/>
        <v>0</v>
      </c>
      <c r="AV94">
        <f t="shared" si="45"/>
        <v>0</v>
      </c>
      <c r="AW94">
        <f t="shared" si="46"/>
        <v>0</v>
      </c>
      <c r="AX94">
        <f t="shared" si="47"/>
        <v>0</v>
      </c>
      <c r="AY94" s="14" cm="1">
        <f t="array" ref="AY94">SUMPRODUCT(LARGE(AN94:AX94, {1,2,3}))</f>
        <v>79</v>
      </c>
    </row>
    <row r="95" spans="1:52" x14ac:dyDescent="0.35">
      <c r="A95">
        <f>CLASS!A189</f>
        <v>138618</v>
      </c>
      <c r="B95" t="str">
        <f>CLASS!B189</f>
        <v>EE138618</v>
      </c>
      <c r="C95" t="str">
        <f>_xlfn.IFNA((VLOOKUP(A95,CLASS!A:AY,3,FALSE)),"")</f>
        <v>Chelsea</v>
      </c>
      <c r="D95" t="str">
        <f>_xlfn.IFNA((VLOOKUP(A95,CLASS!A:AY,4,FALSE)),"")</f>
        <v>King</v>
      </c>
      <c r="E95" s="26" t="str">
        <f>_xlfn.IFNA((VLOOKUP(B95,IssueLookup!A:B,2,FALSE)),"")</f>
        <v>C</v>
      </c>
      <c r="F95" s="26" t="str">
        <f>_xlfn.IFNA((VLOOKUP(B95,IssueLookup!C:D,2,FALSE)),"")</f>
        <v>C</v>
      </c>
      <c r="G95" s="26" t="str">
        <f>_xlfn.IFNA((VLOOKUP(B95,IssueLookup!E:F,2,FALSE)),"")</f>
        <v>C</v>
      </c>
      <c r="H95" s="26" t="str">
        <f>_xlfn.IFNA((VLOOKUP(B95,IssueLookup!G:H,2,FALSE)),"")</f>
        <v>C</v>
      </c>
      <c r="I95" t="str">
        <f>_xlfn.IFNA((VLOOKUP(A95,CLASS!A:AY,9,FALSE)),"")</f>
        <v>LDY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15</v>
      </c>
      <c r="M95">
        <f>_xlfn.IFNA(VLOOKUP(F95,HandicapLookup!A:B,2,FALSE),"")</f>
        <v>15</v>
      </c>
      <c r="N95">
        <f>_xlfn.IFNA(VLOOKUP(G95,HandicapLookup!A:B,2,FALSE),"")</f>
        <v>15</v>
      </c>
      <c r="O95">
        <f>_xlfn.IFNA(VLOOKUP(H95,HandicapLookup!A:B,2,FALSE),"")</f>
        <v>15</v>
      </c>
      <c r="P95">
        <f>_xlfn.IFNA((VLOOKUP(A95,CLASS!A:AY,16,FALSE)),"")</f>
        <v>0</v>
      </c>
      <c r="Q95" s="11">
        <f t="shared" si="26"/>
        <v>0</v>
      </c>
      <c r="R95">
        <f>_xlfn.IFNA((VLOOKUP(A95,CLASS!A:AY,18,FALSE)),"")</f>
        <v>63</v>
      </c>
      <c r="S95" s="11">
        <f t="shared" si="27"/>
        <v>78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0</v>
      </c>
      <c r="W95" s="11">
        <f t="shared" si="28"/>
        <v>0</v>
      </c>
      <c r="X95">
        <f>_xlfn.IFNA((VLOOKUP(A95,CLASS!A:AY,24,FALSE)),"")</f>
        <v>0</v>
      </c>
      <c r="Y95" s="11">
        <f t="shared" si="29"/>
        <v>0</v>
      </c>
      <c r="Z95">
        <f>_xlfn.IFNA((VLOOKUP(A95,CLASS!A:AY,26,FALSE)),"")</f>
        <v>0</v>
      </c>
      <c r="AA95" s="11">
        <f t="shared" si="30"/>
        <v>0</v>
      </c>
      <c r="AB95">
        <f>_xlfn.IFNA((VLOOKUP(A95,CLASS!A:AY,28,FALSE)),"")</f>
        <v>0</v>
      </c>
      <c r="AC95" s="11">
        <f t="shared" si="31"/>
        <v>0</v>
      </c>
      <c r="AD95"/>
      <c r="AE95" s="11">
        <f t="shared" si="32"/>
        <v>0</v>
      </c>
      <c r="AF95"/>
      <c r="AG95" s="11">
        <f t="shared" si="33"/>
        <v>0</v>
      </c>
      <c r="AH95">
        <f>_xlfn.IFNA((VLOOKUP(A95,CLASS!A:AY,34,FALSE)),"")</f>
        <v>0</v>
      </c>
      <c r="AI95" s="11">
        <f t="shared" si="34"/>
        <v>0</v>
      </c>
      <c r="AJ95"/>
      <c r="AK95" s="11">
        <f t="shared" si="35"/>
        <v>0</v>
      </c>
      <c r="AL95" s="16">
        <f t="shared" si="36"/>
        <v>78</v>
      </c>
      <c r="AN95">
        <f t="shared" si="37"/>
        <v>0</v>
      </c>
      <c r="AO95">
        <f t="shared" si="38"/>
        <v>78</v>
      </c>
      <c r="AP95">
        <f t="shared" si="39"/>
        <v>0</v>
      </c>
      <c r="AQ95">
        <f t="shared" si="40"/>
        <v>0</v>
      </c>
      <c r="AR95">
        <f t="shared" si="41"/>
        <v>0</v>
      </c>
      <c r="AS95">
        <f t="shared" si="42"/>
        <v>0</v>
      </c>
      <c r="AT95">
        <f t="shared" si="43"/>
        <v>0</v>
      </c>
      <c r="AU95">
        <f t="shared" si="44"/>
        <v>0</v>
      </c>
      <c r="AV95">
        <f t="shared" si="45"/>
        <v>0</v>
      </c>
      <c r="AW95">
        <f t="shared" si="46"/>
        <v>0</v>
      </c>
      <c r="AX95">
        <f t="shared" si="47"/>
        <v>0</v>
      </c>
      <c r="AY95" s="14" cm="1">
        <f t="array" ref="AY95">SUMPRODUCT(LARGE(AN95:AX95, {1,2,3}))</f>
        <v>78</v>
      </c>
      <c r="AZ95"/>
    </row>
    <row r="96" spans="1:52" x14ac:dyDescent="0.35">
      <c r="A96">
        <f>CLASS!A91</f>
        <v>110769</v>
      </c>
      <c r="B96" t="str">
        <f>CLASS!B91</f>
        <v>EE110769</v>
      </c>
      <c r="C96" t="str">
        <f>_xlfn.IFNA((VLOOKUP(A96,CLASS!A:AY,3,FALSE)),"")</f>
        <v>Edward</v>
      </c>
      <c r="D96" t="str">
        <f>_xlfn.IFNA((VLOOKUP(A96,CLASS!A:AY,4,FALSE)),"")</f>
        <v>Harding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tr">
        <f>_xlfn.IFNA((VLOOKUP(A96,CLASS!A:AY,9,FALSE)),"")</f>
        <v>SNR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f>_xlfn.IFNA((VLOOKUP(A96,CLASS!A:AY,16,FALSE)),"")</f>
        <v>0</v>
      </c>
      <c r="Q96" s="11">
        <f t="shared" si="26"/>
        <v>0</v>
      </c>
      <c r="R96">
        <f>_xlfn.IFNA((VLOOKUP(A96,CLASS!A:AY,18,FALSE)),"")</f>
        <v>72</v>
      </c>
      <c r="S96" s="11">
        <f t="shared" si="27"/>
        <v>77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0</v>
      </c>
      <c r="W96" s="11">
        <f t="shared" si="28"/>
        <v>0</v>
      </c>
      <c r="X96">
        <f>_xlfn.IFNA((VLOOKUP(A96,CLASS!A:AY,24,FALSE)),"")</f>
        <v>0</v>
      </c>
      <c r="Y96" s="11">
        <f t="shared" si="29"/>
        <v>0</v>
      </c>
      <c r="Z96">
        <f>_xlfn.IFNA((VLOOKUP(A96,CLASS!A:AY,26,FALSE)),"")</f>
        <v>0</v>
      </c>
      <c r="AA96" s="11">
        <f t="shared" si="30"/>
        <v>0</v>
      </c>
      <c r="AB96">
        <f>_xlfn.IFNA((VLOOKUP(A96,CLASS!A:AY,28,FALSE)),"")</f>
        <v>0</v>
      </c>
      <c r="AC96" s="11">
        <f t="shared" si="31"/>
        <v>0</v>
      </c>
      <c r="AD96"/>
      <c r="AE96" s="11">
        <f t="shared" si="32"/>
        <v>0</v>
      </c>
      <c r="AF96"/>
      <c r="AG96" s="11">
        <f t="shared" si="33"/>
        <v>0</v>
      </c>
      <c r="AH96">
        <f>_xlfn.IFNA((VLOOKUP(A96,CLASS!A:AY,34,FALSE)),"")</f>
        <v>0</v>
      </c>
      <c r="AI96" s="11">
        <f t="shared" si="34"/>
        <v>0</v>
      </c>
      <c r="AJ96"/>
      <c r="AK96" s="11">
        <f t="shared" si="35"/>
        <v>0</v>
      </c>
      <c r="AL96" s="16">
        <f t="shared" si="36"/>
        <v>77</v>
      </c>
      <c r="AM96"/>
      <c r="AN96">
        <f t="shared" si="37"/>
        <v>0</v>
      </c>
      <c r="AO96">
        <f t="shared" si="38"/>
        <v>77</v>
      </c>
      <c r="AP96">
        <f t="shared" si="39"/>
        <v>0</v>
      </c>
      <c r="AQ96">
        <f t="shared" si="40"/>
        <v>0</v>
      </c>
      <c r="AR96">
        <f t="shared" si="41"/>
        <v>0</v>
      </c>
      <c r="AS96">
        <f t="shared" si="42"/>
        <v>0</v>
      </c>
      <c r="AT96">
        <f t="shared" si="43"/>
        <v>0</v>
      </c>
      <c r="AU96">
        <f t="shared" si="44"/>
        <v>0</v>
      </c>
      <c r="AV96">
        <f t="shared" si="45"/>
        <v>0</v>
      </c>
      <c r="AW96">
        <f t="shared" si="46"/>
        <v>0</v>
      </c>
      <c r="AX96">
        <f t="shared" si="47"/>
        <v>0</v>
      </c>
      <c r="AY96" s="14" cm="1">
        <f t="array" ref="AY96">SUMPRODUCT(LARGE(AN96:AX96, {1,2,3}))</f>
        <v>77</v>
      </c>
      <c r="AZ96"/>
    </row>
    <row r="97" spans="1:52" x14ac:dyDescent="0.35">
      <c r="A97">
        <f>CLASS!A192</f>
        <v>139341</v>
      </c>
      <c r="B97" t="str">
        <f>CLASS!B192</f>
        <v>EE139341</v>
      </c>
      <c r="C97" t="str">
        <f>_xlfn.IFNA((VLOOKUP(A97,CLASS!A:AY,3,FALSE)),"")</f>
        <v>Iain</v>
      </c>
      <c r="D97" t="str">
        <f>_xlfn.IFNA((VLOOKUP(A97,CLASS!A:AY,4,FALSE)),"")</f>
        <v>Parker</v>
      </c>
      <c r="E97" s="26" t="str">
        <f>_xlfn.IFNA((VLOOKUP(B97,IssueLookup!A:B,2,FALSE)),"")</f>
        <v>C</v>
      </c>
      <c r="F97" s="26" t="str">
        <f>_xlfn.IFNA((VLOOKUP(B97,IssueLookup!C:D,2,FALSE)),"")</f>
        <v/>
      </c>
      <c r="G97" s="26" t="str">
        <f>_xlfn.IFNA((VLOOKUP(B97,IssueLookup!E:F,2,FALSE)),"")</f>
        <v/>
      </c>
      <c r="H97" s="26" t="str">
        <f>_xlfn.IFNA((VLOOKUP(B97,IssueLookup!G:H,2,FALSE)),"")</f>
        <v/>
      </c>
      <c r="I97" t="str">
        <f>_xlfn.IFNA((VLOOKUP(A97,CLASS!A:AY,9,FALSE)),"")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_xlfn.IFNA(VLOOKUP(E97,HandicapLookup!A:B,2,FALSE),"")</f>
        <v>15</v>
      </c>
      <c r="M97" t="str">
        <f>_xlfn.IFNA(VLOOKUP(F97,HandicapLookup!A:B,2,FALSE),"")</f>
        <v/>
      </c>
      <c r="N97" t="str">
        <f>_xlfn.IFNA(VLOOKUP(G97,HandicapLookup!A:B,2,FALSE),"")</f>
        <v/>
      </c>
      <c r="O97" t="str">
        <f>_xlfn.IFNA(VLOOKUP(H97,HandicapLookup!A:B,2,FALSE),"")</f>
        <v/>
      </c>
      <c r="P97">
        <f>_xlfn.IFNA((VLOOKUP(A97,CLASS!A:AY,16,FALSE)),"")</f>
        <v>0</v>
      </c>
      <c r="Q97" s="11">
        <f t="shared" si="26"/>
        <v>0</v>
      </c>
      <c r="R97">
        <f>_xlfn.IFNA((VLOOKUP(A97,CLASS!A:AY,18,FALSE)),"")</f>
        <v>62</v>
      </c>
      <c r="S97" s="11">
        <f t="shared" si="27"/>
        <v>77</v>
      </c>
      <c r="T97">
        <f>_xlfn.IFNA((VLOOKUP(A97,CLASS!A:AY,20,FALSE)),"")</f>
        <v>0</v>
      </c>
      <c r="U97" s="11">
        <f>IF(IF(T97,T97+$L97,0)&lt;=100,IF(T97,T97+$L97,0),100)</f>
        <v>0</v>
      </c>
      <c r="V97">
        <f>_xlfn.IFNA((VLOOKUP(A97,CLASS!A:AY,22,FALSE)),"")</f>
        <v>0</v>
      </c>
      <c r="W97" s="11">
        <f t="shared" si="28"/>
        <v>0</v>
      </c>
      <c r="X97">
        <f>_xlfn.IFNA((VLOOKUP(A97,CLASS!A:AY,24,FALSE)),"")</f>
        <v>0</v>
      </c>
      <c r="Y97" s="11">
        <f t="shared" si="29"/>
        <v>0</v>
      </c>
      <c r="Z97">
        <f>_xlfn.IFNA((VLOOKUP(A97,CLASS!A:AY,26,FALSE)),"")</f>
        <v>0</v>
      </c>
      <c r="AA97" s="11">
        <f t="shared" si="30"/>
        <v>0</v>
      </c>
      <c r="AB97">
        <f>_xlfn.IFNA((VLOOKUP(A97,CLASS!A:AY,28,FALSE)),"")</f>
        <v>0</v>
      </c>
      <c r="AC97" s="11">
        <f t="shared" si="31"/>
        <v>0</v>
      </c>
      <c r="AD97"/>
      <c r="AE97" s="11">
        <f t="shared" si="32"/>
        <v>0</v>
      </c>
      <c r="AF97"/>
      <c r="AG97" s="11">
        <f t="shared" si="33"/>
        <v>0</v>
      </c>
      <c r="AH97">
        <f>_xlfn.IFNA((VLOOKUP(A97,CLASS!A:AY,34,FALSE)),"")</f>
        <v>0</v>
      </c>
      <c r="AI97" s="11">
        <f t="shared" si="34"/>
        <v>0</v>
      </c>
      <c r="AJ97"/>
      <c r="AK97" s="11">
        <f t="shared" si="35"/>
        <v>0</v>
      </c>
      <c r="AL97" s="16">
        <f t="shared" si="36"/>
        <v>77</v>
      </c>
      <c r="AM97"/>
      <c r="AN97">
        <f t="shared" si="37"/>
        <v>0</v>
      </c>
      <c r="AO97">
        <f t="shared" si="38"/>
        <v>77</v>
      </c>
      <c r="AP97">
        <f t="shared" si="39"/>
        <v>0</v>
      </c>
      <c r="AQ97">
        <f t="shared" si="40"/>
        <v>0</v>
      </c>
      <c r="AR97">
        <f t="shared" si="41"/>
        <v>0</v>
      </c>
      <c r="AS97">
        <f t="shared" si="42"/>
        <v>0</v>
      </c>
      <c r="AT97">
        <f t="shared" si="43"/>
        <v>0</v>
      </c>
      <c r="AU97">
        <f t="shared" si="44"/>
        <v>0</v>
      </c>
      <c r="AV97">
        <f t="shared" si="45"/>
        <v>0</v>
      </c>
      <c r="AW97">
        <f t="shared" si="46"/>
        <v>0</v>
      </c>
      <c r="AX97">
        <f t="shared" si="47"/>
        <v>0</v>
      </c>
      <c r="AY97" s="14" cm="1">
        <f t="array" ref="AY97">SUMPRODUCT(LARGE(AN97:AX97, {1,2,3}))</f>
        <v>77</v>
      </c>
    </row>
    <row r="98" spans="1:52" x14ac:dyDescent="0.35">
      <c r="A98">
        <f>CLASS!A155</f>
        <v>137937</v>
      </c>
      <c r="B98" t="str">
        <f>CLASS!B155</f>
        <v>EE137937</v>
      </c>
      <c r="C98" t="str">
        <f>_xlfn.IFNA((VLOOKUP(A98,CLASS!A:AY,3,FALSE)),"")</f>
        <v>Matthew</v>
      </c>
      <c r="D98" t="str">
        <f>_xlfn.IFNA((VLOOKUP(A98,CLASS!A:AY,4,FALSE)),"")</f>
        <v>Lazarczuk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0</v>
      </c>
      <c r="Q98" s="11">
        <f t="shared" si="26"/>
        <v>0</v>
      </c>
      <c r="R98">
        <f>_xlfn.IFNA((VLOOKUP(A98,CLASS!A:AY,18,FALSE)),"")</f>
        <v>66</v>
      </c>
      <c r="S98" s="11">
        <f t="shared" si="27"/>
        <v>76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 t="shared" ref="W98:W129" si="49">IFERROR((IF(IF(V98,V98+$M98,0)&lt;=100,IF(V98,V98+$M98,0),100)),"")</f>
        <v>0</v>
      </c>
      <c r="X98">
        <f>_xlfn.IFNA((VLOOKUP(A98,CLASS!A:AY,24,FALSE)),"")</f>
        <v>0</v>
      </c>
      <c r="Y98" s="11">
        <f t="shared" si="29"/>
        <v>0</v>
      </c>
      <c r="Z98">
        <f>_xlfn.IFNA((VLOOKUP(A98,CLASS!A:AY,26,FALSE)),"")</f>
        <v>0</v>
      </c>
      <c r="AA98" s="11">
        <f t="shared" si="30"/>
        <v>0</v>
      </c>
      <c r="AB98">
        <f>_xlfn.IFNA((VLOOKUP(A98,CLASS!A:AY,28,FALSE)),"")</f>
        <v>0</v>
      </c>
      <c r="AC98" s="11">
        <f t="shared" si="31"/>
        <v>0</v>
      </c>
      <c r="AD98"/>
      <c r="AE98" s="11">
        <f t="shared" si="32"/>
        <v>0</v>
      </c>
      <c r="AF98"/>
      <c r="AG98" s="11">
        <f t="shared" si="33"/>
        <v>0</v>
      </c>
      <c r="AH98">
        <f>_xlfn.IFNA((VLOOKUP(A98,CLASS!A:AY,34,FALSE)),"")</f>
        <v>0</v>
      </c>
      <c r="AI98" s="11">
        <f t="shared" si="34"/>
        <v>0</v>
      </c>
      <c r="AJ98"/>
      <c r="AK98" s="11">
        <f t="shared" si="35"/>
        <v>0</v>
      </c>
      <c r="AL98" s="16">
        <f t="shared" si="36"/>
        <v>76</v>
      </c>
      <c r="AM98"/>
      <c r="AN98">
        <f t="shared" si="37"/>
        <v>0</v>
      </c>
      <c r="AO98">
        <f t="shared" si="38"/>
        <v>76</v>
      </c>
      <c r="AP98">
        <f t="shared" si="39"/>
        <v>0</v>
      </c>
      <c r="AQ98">
        <f t="shared" si="40"/>
        <v>0</v>
      </c>
      <c r="AR98">
        <f t="shared" si="41"/>
        <v>0</v>
      </c>
      <c r="AS98">
        <f t="shared" si="42"/>
        <v>0</v>
      </c>
      <c r="AT98">
        <f t="shared" si="43"/>
        <v>0</v>
      </c>
      <c r="AU98">
        <f t="shared" si="44"/>
        <v>0</v>
      </c>
      <c r="AV98">
        <f t="shared" si="45"/>
        <v>0</v>
      </c>
      <c r="AW98">
        <f t="shared" si="46"/>
        <v>0</v>
      </c>
      <c r="AX98">
        <f t="shared" si="47"/>
        <v>0</v>
      </c>
      <c r="AY98" s="14" cm="1">
        <f t="array" ref="AY98">SUMPRODUCT(LARGE(AN98:AX98, {1,2,3}))</f>
        <v>76</v>
      </c>
      <c r="AZ98"/>
    </row>
    <row r="99" spans="1:52" x14ac:dyDescent="0.35">
      <c r="A99">
        <f>CLASS!A195</f>
        <v>138744</v>
      </c>
      <c r="B99" t="str">
        <f>CLASS!B195</f>
        <v>EE138744</v>
      </c>
      <c r="C99" t="str">
        <f>_xlfn.IFNA((VLOOKUP(A99,CLASS!A:AY,3,FALSE)),"")</f>
        <v xml:space="preserve">Leo </v>
      </c>
      <c r="D99" t="str">
        <f>_xlfn.IFNA((VLOOKUP(A99,CLASS!A:AY,4,FALSE)),"")</f>
        <v>Falcone</v>
      </c>
      <c r="E99" s="26" t="str">
        <f>_xlfn.IFNA((VLOOKUP(B99,IssueLookup!A:B,2,FALSE)),"")</f>
        <v>C</v>
      </c>
      <c r="F99" s="26" t="str">
        <f>_xlfn.IFNA((VLOOKUP(B99,IssueLookup!C:D,2,FALSE)),"")</f>
        <v/>
      </c>
      <c r="G99" s="26" t="str">
        <f>_xlfn.IFNA((VLOOKUP(B99,IssueLookup!E:F,2,FALSE)),"")</f>
        <v/>
      </c>
      <c r="H99" s="26" t="str">
        <f>_xlfn.IFNA((VLOOKUP(B99,IssueLookup!G:H,2,FALSE)),"")</f>
        <v/>
      </c>
      <c r="I99" t="str">
        <f>_xlfn.IFNA((VLOOKUP(A99,CLASS!A:AY,9,FALSE)),"")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_xlfn.IFNA(VLOOKUP(E99,HandicapLookup!A:B,2,FALSE),"")</f>
        <v>15</v>
      </c>
      <c r="M99" t="str">
        <f>_xlfn.IFNA(VLOOKUP(F99,HandicapLookup!A:B,2,FALSE),"")</f>
        <v/>
      </c>
      <c r="N99" t="str">
        <f>_xlfn.IFNA(VLOOKUP(G99,HandicapLookup!A:B,2,FALSE),"")</f>
        <v/>
      </c>
      <c r="O99" t="str">
        <f>_xlfn.IFNA(VLOOKUP(H99,HandicapLookup!A:B,2,FALSE),"")</f>
        <v/>
      </c>
      <c r="P99">
        <f>_xlfn.IFNA((VLOOKUP(A99,CLASS!A:AY,16,FALSE)),"")</f>
        <v>0</v>
      </c>
      <c r="Q99" s="11">
        <f t="shared" si="26"/>
        <v>0</v>
      </c>
      <c r="R99">
        <f>_xlfn.IFNA((VLOOKUP(A99,CLASS!A:AY,18,FALSE)),"")</f>
        <v>58</v>
      </c>
      <c r="S99" s="11">
        <f t="shared" si="27"/>
        <v>73</v>
      </c>
      <c r="T99">
        <f>_xlfn.IFNA((VLOOKUP(A99,CLASS!A:AY,20,FALSE)),"")</f>
        <v>0</v>
      </c>
      <c r="U99" s="11">
        <f>IF(IF(T99,T99+$L99,0)&lt;=100,IF(T99,T99+$L99,0),100)</f>
        <v>0</v>
      </c>
      <c r="V99">
        <f>_xlfn.IFNA((VLOOKUP(A99,CLASS!A:AY,22,FALSE)),"")</f>
        <v>0</v>
      </c>
      <c r="W99" s="11">
        <f t="shared" si="49"/>
        <v>0</v>
      </c>
      <c r="X99">
        <f>_xlfn.IFNA((VLOOKUP(A99,CLASS!A:AY,24,FALSE)),"")</f>
        <v>0</v>
      </c>
      <c r="Y99" s="11">
        <f t="shared" si="29"/>
        <v>0</v>
      </c>
      <c r="Z99">
        <f>_xlfn.IFNA((VLOOKUP(A99,CLASS!A:AY,26,FALSE)),"")</f>
        <v>0</v>
      </c>
      <c r="AA99" s="11">
        <f t="shared" si="30"/>
        <v>0</v>
      </c>
      <c r="AB99">
        <f>_xlfn.IFNA((VLOOKUP(A99,CLASS!A:AY,28,FALSE)),"")</f>
        <v>0</v>
      </c>
      <c r="AC99" s="11">
        <f t="shared" si="31"/>
        <v>0</v>
      </c>
      <c r="AD99"/>
      <c r="AE99" s="11">
        <f t="shared" si="32"/>
        <v>0</v>
      </c>
      <c r="AF99"/>
      <c r="AG99" s="11">
        <f t="shared" si="33"/>
        <v>0</v>
      </c>
      <c r="AH99">
        <f>_xlfn.IFNA((VLOOKUP(A99,CLASS!A:AY,34,FALSE)),"")</f>
        <v>0</v>
      </c>
      <c r="AI99" s="11">
        <f t="shared" si="34"/>
        <v>0</v>
      </c>
      <c r="AJ99"/>
      <c r="AK99" s="11">
        <f t="shared" si="35"/>
        <v>0</v>
      </c>
      <c r="AL99" s="16">
        <f t="shared" si="36"/>
        <v>73</v>
      </c>
      <c r="AN99">
        <f t="shared" si="37"/>
        <v>0</v>
      </c>
      <c r="AO99">
        <f t="shared" si="38"/>
        <v>73</v>
      </c>
      <c r="AP99">
        <f t="shared" si="39"/>
        <v>0</v>
      </c>
      <c r="AQ99">
        <f t="shared" si="40"/>
        <v>0</v>
      </c>
      <c r="AR99">
        <f t="shared" si="41"/>
        <v>0</v>
      </c>
      <c r="AS99">
        <f t="shared" si="42"/>
        <v>0</v>
      </c>
      <c r="AT99">
        <f t="shared" si="43"/>
        <v>0</v>
      </c>
      <c r="AU99">
        <f t="shared" si="44"/>
        <v>0</v>
      </c>
      <c r="AV99">
        <f t="shared" si="45"/>
        <v>0</v>
      </c>
      <c r="AW99">
        <f t="shared" si="46"/>
        <v>0</v>
      </c>
      <c r="AX99">
        <f t="shared" si="47"/>
        <v>0</v>
      </c>
      <c r="AY99" s="14" cm="1">
        <f t="array" ref="AY99">SUMPRODUCT(LARGE(AN99:AX99, {1,2,3}))</f>
        <v>73</v>
      </c>
    </row>
    <row r="100" spans="1:52" x14ac:dyDescent="0.35">
      <c r="A100">
        <f>CLASS!A202</f>
        <v>129813</v>
      </c>
      <c r="B100" t="str">
        <f>CLASS!B202</f>
        <v>EE129813</v>
      </c>
      <c r="C100" t="str">
        <f>_xlfn.IFNA((VLOOKUP(A100,CLASS!A:AY,3,FALSE)),"")</f>
        <v>Lain</v>
      </c>
      <c r="D100" t="str">
        <f>_xlfn.IFNA((VLOOKUP(A100,CLASS!A:AY,4,FALSE)),"")</f>
        <v>Blamey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tr">
        <f>_xlfn.IFNA((VLOOKUP(A100,CLASS!A:AY,9,FALSE)),"")</f>
        <v>CLT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P100">
        <f>_xlfn.IFNA((VLOOKUP(A100,CLASS!A:AY,16,FALSE)),"")</f>
        <v>0</v>
      </c>
      <c r="Q100" s="11">
        <f t="shared" si="26"/>
        <v>0</v>
      </c>
      <c r="R100">
        <f>_xlfn.IFNA((VLOOKUP(A100,CLASS!A:AY,18,FALSE)),"")</f>
        <v>0</v>
      </c>
      <c r="S100" s="11">
        <f t="shared" si="27"/>
        <v>0</v>
      </c>
      <c r="T100">
        <f>_xlfn.IFNA((VLOOKUP(A100,CLASS!A:AY,20,FALSE)),"")</f>
        <v>0</v>
      </c>
      <c r="U100" s="11">
        <f>IF(IF(T100,T100+$L100,0)&lt;=100,IF(T100,T100+$L100,0),100)</f>
        <v>0</v>
      </c>
      <c r="V100">
        <f>_xlfn.IFNA((VLOOKUP(A100,CLASS!A:AY,22,FALSE)),"")</f>
        <v>53</v>
      </c>
      <c r="W100" s="11">
        <f t="shared" si="49"/>
        <v>68</v>
      </c>
      <c r="X100">
        <f>_xlfn.IFNA((VLOOKUP(A100,CLASS!A:AY,24,FALSE)),"")</f>
        <v>0</v>
      </c>
      <c r="Y100" s="11">
        <f t="shared" si="29"/>
        <v>0</v>
      </c>
      <c r="Z100">
        <f>_xlfn.IFNA((VLOOKUP(A100,CLASS!A:AY,26,FALSE)),"")</f>
        <v>0</v>
      </c>
      <c r="AA100" s="11">
        <f t="shared" si="30"/>
        <v>0</v>
      </c>
      <c r="AB100">
        <f>_xlfn.IFNA((VLOOKUP(A100,CLASS!A:AY,28,FALSE)),"")</f>
        <v>0</v>
      </c>
      <c r="AC100" s="11">
        <f t="shared" si="31"/>
        <v>0</v>
      </c>
      <c r="AD100"/>
      <c r="AE100" s="11">
        <f t="shared" si="32"/>
        <v>0</v>
      </c>
      <c r="AF100"/>
      <c r="AG100" s="11">
        <f t="shared" si="33"/>
        <v>0</v>
      </c>
      <c r="AH100">
        <f>_xlfn.IFNA((VLOOKUP(A100,CLASS!A:AY,34,FALSE)),"")</f>
        <v>0</v>
      </c>
      <c r="AI100" s="11">
        <f t="shared" si="34"/>
        <v>0</v>
      </c>
      <c r="AJ100"/>
      <c r="AK100" s="11">
        <f t="shared" si="35"/>
        <v>0</v>
      </c>
      <c r="AL100" s="16">
        <f t="shared" si="36"/>
        <v>68</v>
      </c>
      <c r="AM100"/>
      <c r="AN100">
        <f t="shared" si="37"/>
        <v>0</v>
      </c>
      <c r="AO100">
        <f t="shared" si="38"/>
        <v>0</v>
      </c>
      <c r="AP100">
        <f t="shared" si="39"/>
        <v>0</v>
      </c>
      <c r="AQ100">
        <f t="shared" si="40"/>
        <v>68</v>
      </c>
      <c r="AR100">
        <f t="shared" si="41"/>
        <v>0</v>
      </c>
      <c r="AS100">
        <f t="shared" si="42"/>
        <v>0</v>
      </c>
      <c r="AT100">
        <f t="shared" si="43"/>
        <v>0</v>
      </c>
      <c r="AU100">
        <f t="shared" si="44"/>
        <v>0</v>
      </c>
      <c r="AV100">
        <f t="shared" si="45"/>
        <v>0</v>
      </c>
      <c r="AW100">
        <f t="shared" si="46"/>
        <v>0</v>
      </c>
      <c r="AX100">
        <f t="shared" si="47"/>
        <v>0</v>
      </c>
      <c r="AY100" s="14" cm="1">
        <f t="array" ref="AY100">SUMPRODUCT(LARGE(AN100:AX100, {1,2,3}))</f>
        <v>68</v>
      </c>
    </row>
    <row r="101" spans="1:52" x14ac:dyDescent="0.35">
      <c r="A101">
        <f>CLASS!A45</f>
        <v>124370</v>
      </c>
      <c r="B101" t="str">
        <f>CLASS!B45</f>
        <v>EE124370</v>
      </c>
      <c r="C101" t="str">
        <f>_xlfn.IFNA((VLOOKUP(A101,CLASS!A:AY,3,FALSE)),"")</f>
        <v>Amy</v>
      </c>
      <c r="D101" t="str">
        <f>_xlfn.IFNA((VLOOKUP(A101,CLASS!A:AY,4,FALSE)),"")</f>
        <v>Easeman</v>
      </c>
      <c r="E101" s="26" t="str">
        <f>_xlfn.IFNA((VLOOKUP(B101,IssueLookup!A:B,2,FALSE)),"")</f>
        <v>AA</v>
      </c>
      <c r="F101" s="26" t="str">
        <f>_xlfn.IFNA((VLOOKUP(B101,IssueLookup!C:D,2,FALSE)),"")</f>
        <v>AA</v>
      </c>
      <c r="G101" s="26" t="str">
        <f>_xlfn.IFNA((VLOOKUP(B101,IssueLookup!E:F,2,FALSE)),"")</f>
        <v>AA</v>
      </c>
      <c r="H101" s="26" t="str">
        <f>_xlfn.IFNA((VLOOKUP(B101,IssueLookup!G:H,2,FALSE)),"")</f>
        <v>AA</v>
      </c>
      <c r="I101" t="str">
        <f>_xlfn.IFNA((VLOOKUP(A101,CLASS!A:AY,9,FALSE)),"")</f>
        <v>LDJ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_xlfn.IFNA(VLOOKUP(E101,HandicapLookup!A:B,2,FALSE),"")</f>
        <v>0</v>
      </c>
      <c r="M101">
        <f>_xlfn.IFNA(VLOOKUP(F101,HandicapLookup!A:B,2,FALSE),"")</f>
        <v>0</v>
      </c>
      <c r="N101">
        <f>_xlfn.IFNA(VLOOKUP(G101,HandicapLookup!A:B,2,FALSE),"")</f>
        <v>0</v>
      </c>
      <c r="O101">
        <f>_xlfn.IFNA(VLOOKUP(H101,HandicapLookup!A:B,2,FALSE),"")</f>
        <v>0</v>
      </c>
      <c r="P101">
        <f>_xlfn.IFNA((VLOOKUP(A101,CLASS!A:AY,16,FALSE)),"")</f>
        <v>0</v>
      </c>
      <c r="Q101" s="11">
        <f t="shared" si="26"/>
        <v>0</v>
      </c>
      <c r="R101">
        <f>_xlfn.IFNA((VLOOKUP(A101,CLASS!A:AY,18,FALSE)),"")</f>
        <v>0</v>
      </c>
      <c r="S101" s="11">
        <f t="shared" si="27"/>
        <v>0</v>
      </c>
      <c r="T101">
        <f>_xlfn.IFNA((VLOOKUP(A101,CLASS!A:AY,20,FALSE)),"")</f>
        <v>0</v>
      </c>
      <c r="U101" s="11">
        <f>IFERROR((IF(IF(T101,T101+$M101,0)&lt;=100,IF(T101,T101+$M101,0),100)),"")</f>
        <v>0</v>
      </c>
      <c r="V101">
        <f>_xlfn.IFNA((VLOOKUP(A101,CLASS!A:AY,22,FALSE)),"")</f>
        <v>0</v>
      </c>
      <c r="W101" s="11">
        <f t="shared" si="49"/>
        <v>0</v>
      </c>
      <c r="X101">
        <f>_xlfn.IFNA((VLOOKUP(A101,CLASS!A:AY,24,FALSE)),"")</f>
        <v>0</v>
      </c>
      <c r="Y101" s="11">
        <f t="shared" si="29"/>
        <v>0</v>
      </c>
      <c r="Z101">
        <f>_xlfn.IFNA((VLOOKUP(A101,CLASS!A:AY,26,FALSE)),"")</f>
        <v>0</v>
      </c>
      <c r="AA101" s="11">
        <f t="shared" si="30"/>
        <v>0</v>
      </c>
      <c r="AB101">
        <f>_xlfn.IFNA((VLOOKUP(A101,CLASS!A:AY,28,FALSE)),"")</f>
        <v>0</v>
      </c>
      <c r="AC101" s="11">
        <f t="shared" si="31"/>
        <v>0</v>
      </c>
      <c r="AD101"/>
      <c r="AE101" s="11">
        <f t="shared" si="32"/>
        <v>0</v>
      </c>
      <c r="AF101"/>
      <c r="AG101" s="11">
        <f t="shared" si="33"/>
        <v>0</v>
      </c>
      <c r="AH101">
        <f>_xlfn.IFNA((VLOOKUP(A101,CLASS!A:AY,34,FALSE)),"")</f>
        <v>0</v>
      </c>
      <c r="AI101" s="11">
        <f t="shared" si="34"/>
        <v>0</v>
      </c>
      <c r="AJ101"/>
      <c r="AK101" s="11">
        <f t="shared" si="35"/>
        <v>0</v>
      </c>
      <c r="AL101" s="16">
        <f t="shared" si="36"/>
        <v>0</v>
      </c>
      <c r="AN101">
        <f t="shared" si="37"/>
        <v>0</v>
      </c>
      <c r="AO101">
        <f t="shared" si="38"/>
        <v>0</v>
      </c>
      <c r="AP101">
        <f t="shared" si="39"/>
        <v>0</v>
      </c>
      <c r="AQ101">
        <f t="shared" si="40"/>
        <v>0</v>
      </c>
      <c r="AR101">
        <f t="shared" si="41"/>
        <v>0</v>
      </c>
      <c r="AS101">
        <f t="shared" si="42"/>
        <v>0</v>
      </c>
      <c r="AT101">
        <f t="shared" si="43"/>
        <v>0</v>
      </c>
      <c r="AU101">
        <f t="shared" si="44"/>
        <v>0</v>
      </c>
      <c r="AV101">
        <f t="shared" si="45"/>
        <v>0</v>
      </c>
      <c r="AW101">
        <f t="shared" si="46"/>
        <v>0</v>
      </c>
      <c r="AX101">
        <f t="shared" si="47"/>
        <v>0</v>
      </c>
      <c r="AY101" s="14" cm="1">
        <f t="array" ref="AY101">SUMPRODUCT(LARGE(AN101:AX101, {1,2,3}))</f>
        <v>0</v>
      </c>
      <c r="AZ101"/>
    </row>
    <row r="102" spans="1:52" x14ac:dyDescent="0.35">
      <c r="A102">
        <f>CLASS!A211</f>
        <v>136394</v>
      </c>
      <c r="B102" t="str">
        <f>CLASS!B211</f>
        <v>EE136394</v>
      </c>
      <c r="C102" t="str">
        <f>_xlfn.IFNA((VLOOKUP(A102,CLASS!A:AY,3,FALSE)),"")</f>
        <v xml:space="preserve">Mark </v>
      </c>
      <c r="D102" t="str">
        <f>_xlfn.IFNA((VLOOKUP(A102,CLASS!A:AY,4,FALSE)),"")</f>
        <v>Phipps</v>
      </c>
      <c r="E102" s="26" t="str">
        <f>_xlfn.IFNA((VLOOKUP(B102,IssueLookup!A:B,2,FALSE)),"")</f>
        <v>C</v>
      </c>
      <c r="F102" s="26" t="str">
        <f>_xlfn.IFNA((VLOOKUP(B102,IssueLookup!C:D,2,FALSE)),"")</f>
        <v>C</v>
      </c>
      <c r="G102" s="26" t="str">
        <f>_xlfn.IFNA((VLOOKUP(B102,IssueLookup!E:F,2,FALSE)),"")</f>
        <v>C</v>
      </c>
      <c r="H102" s="26" t="str">
        <f>_xlfn.IFNA((VLOOKUP(B102,IssueLookup!G:H,2,FALSE)),"")</f>
        <v>C</v>
      </c>
      <c r="I102" t="str">
        <f>_xlfn.IFNA((VLOOKUP(A102,CLASS!A:AY,9,FALSE)),"")</f>
        <v>SNR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_xlfn.IFNA(VLOOKUP(E102,HandicapLookup!A:B,2,FALSE),"")</f>
        <v>15</v>
      </c>
      <c r="M102">
        <f>_xlfn.IFNA(VLOOKUP(F102,HandicapLookup!A:B,2,FALSE),"")</f>
        <v>15</v>
      </c>
      <c r="N102">
        <f>_xlfn.IFNA(VLOOKUP(G102,HandicapLookup!A:B,2,FALSE),"")</f>
        <v>15</v>
      </c>
      <c r="O102">
        <f>_xlfn.IFNA(VLOOKUP(H102,HandicapLookup!A:B,2,FALSE),"")</f>
        <v>15</v>
      </c>
      <c r="P102">
        <f>_xlfn.IFNA((VLOOKUP(A102,CLASS!A:AY,16,FALSE)),"")</f>
        <v>0</v>
      </c>
      <c r="Q102" s="11">
        <f t="shared" si="26"/>
        <v>0</v>
      </c>
      <c r="R102">
        <f>_xlfn.IFNA((VLOOKUP(A102,CLASS!A:AY,18,FALSE)),"")</f>
        <v>0</v>
      </c>
      <c r="S102" s="11">
        <f t="shared" si="27"/>
        <v>0</v>
      </c>
      <c r="T102">
        <f>_xlfn.IFNA((VLOOKUP(A102,CLASS!A:AY,20,FALSE)),"")</f>
        <v>0</v>
      </c>
      <c r="U102" s="11">
        <f>IF(IF(T102,T102+$L102,0)&lt;=100,IF(T102,T102+$L102,0),100)</f>
        <v>0</v>
      </c>
      <c r="V102">
        <f>_xlfn.IFNA((VLOOKUP(A102,CLASS!A:AY,22,FALSE)),"")</f>
        <v>0</v>
      </c>
      <c r="W102" s="11">
        <f t="shared" si="49"/>
        <v>0</v>
      </c>
      <c r="X102">
        <f>_xlfn.IFNA((VLOOKUP(A102,CLASS!A:AY,24,FALSE)),"")</f>
        <v>0</v>
      </c>
      <c r="Y102" s="11">
        <f t="shared" si="29"/>
        <v>0</v>
      </c>
      <c r="Z102">
        <f>_xlfn.IFNA((VLOOKUP(A102,CLASS!A:AY,26,FALSE)),"")</f>
        <v>0</v>
      </c>
      <c r="AA102" s="11">
        <f t="shared" si="30"/>
        <v>0</v>
      </c>
      <c r="AB102">
        <f>_xlfn.IFNA((VLOOKUP(A102,CLASS!A:AY,28,FALSE)),"")</f>
        <v>0</v>
      </c>
      <c r="AC102" s="11">
        <f t="shared" si="31"/>
        <v>0</v>
      </c>
      <c r="AD102"/>
      <c r="AE102" s="11">
        <f t="shared" si="32"/>
        <v>0</v>
      </c>
      <c r="AF102"/>
      <c r="AG102" s="11">
        <f t="shared" si="33"/>
        <v>0</v>
      </c>
      <c r="AH102">
        <f>_xlfn.IFNA((VLOOKUP(A102,CLASS!A:AY,34,FALSE)),"")</f>
        <v>0</v>
      </c>
      <c r="AI102" s="11">
        <f t="shared" si="34"/>
        <v>0</v>
      </c>
      <c r="AJ102"/>
      <c r="AK102" s="11">
        <f t="shared" si="35"/>
        <v>0</v>
      </c>
      <c r="AL102" s="16">
        <f t="shared" si="36"/>
        <v>0</v>
      </c>
      <c r="AM102"/>
      <c r="AN102">
        <f t="shared" si="37"/>
        <v>0</v>
      </c>
      <c r="AO102">
        <f t="shared" si="38"/>
        <v>0</v>
      </c>
      <c r="AP102">
        <f t="shared" si="39"/>
        <v>0</v>
      </c>
      <c r="AQ102">
        <f t="shared" si="40"/>
        <v>0</v>
      </c>
      <c r="AR102">
        <f t="shared" si="41"/>
        <v>0</v>
      </c>
      <c r="AS102">
        <f t="shared" si="42"/>
        <v>0</v>
      </c>
      <c r="AT102">
        <f t="shared" si="43"/>
        <v>0</v>
      </c>
      <c r="AU102">
        <f t="shared" si="44"/>
        <v>0</v>
      </c>
      <c r="AV102">
        <f t="shared" si="45"/>
        <v>0</v>
      </c>
      <c r="AW102">
        <f t="shared" si="46"/>
        <v>0</v>
      </c>
      <c r="AX102">
        <f t="shared" si="47"/>
        <v>0</v>
      </c>
      <c r="AY102" s="14" cm="1">
        <f t="array" ref="AY102">SUMPRODUCT(LARGE(AN102:AX102, {1,2,3}))</f>
        <v>0</v>
      </c>
    </row>
    <row r="103" spans="1:52" x14ac:dyDescent="0.35">
      <c r="A103">
        <f>CLASS!A118</f>
        <v>137654</v>
      </c>
      <c r="B103" t="str">
        <f>CLASS!B118</f>
        <v>EE137654</v>
      </c>
      <c r="C103" t="str">
        <f>_xlfn.IFNA((VLOOKUP(A103,CLASS!A:AY,3,FALSE)),"")</f>
        <v>Jake</v>
      </c>
      <c r="D103" t="str">
        <f>_xlfn.IFNA((VLOOKUP(A103,CLASS!A:AY,4,FALSE)),"")</f>
        <v>Meakins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ORST</v>
      </c>
      <c r="K103" t="str">
        <f>_xlfn.IFNA((VLOOKUP(J103,DivisionLookup!A:B,2,FALSE)),"")</f>
        <v>North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75</v>
      </c>
      <c r="Q103" s="11">
        <f t="shared" si="26"/>
        <v>85</v>
      </c>
      <c r="R103">
        <f>_xlfn.IFNA((VLOOKUP(A103,CLASS!A:AY,18,FALSE)),"")</f>
        <v>0</v>
      </c>
      <c r="S103" s="11">
        <f t="shared" si="27"/>
        <v>0</v>
      </c>
      <c r="T103">
        <f>_xlfn.IFNA((VLOOKUP(A103,CLASS!A:AY,20,FALSE)),"")</f>
        <v>75</v>
      </c>
      <c r="U103" s="11">
        <f>IFERROR((IF(IF(T103,T103+$M103,0)&lt;=100,IF(T103,T103+$M103,0),100)),"")</f>
        <v>85</v>
      </c>
      <c r="V103">
        <f>_xlfn.IFNA((VLOOKUP(A103,CLASS!A:AY,22,FALSE)),"")</f>
        <v>0</v>
      </c>
      <c r="W103" s="11">
        <f t="shared" si="49"/>
        <v>0</v>
      </c>
      <c r="X103">
        <f>_xlfn.IFNA((VLOOKUP(A103,CLASS!A:AY,24,FALSE)),"")</f>
        <v>0</v>
      </c>
      <c r="Y103" s="11">
        <f t="shared" si="29"/>
        <v>0</v>
      </c>
      <c r="Z103">
        <f>_xlfn.IFNA((VLOOKUP(A103,CLASS!A:AY,26,FALSE)),"")</f>
        <v>0</v>
      </c>
      <c r="AA103" s="11">
        <f t="shared" si="30"/>
        <v>0</v>
      </c>
      <c r="AB103">
        <f>_xlfn.IFNA((VLOOKUP(A103,CLASS!A:AY,28,FALSE)),"")</f>
        <v>0</v>
      </c>
      <c r="AC103" s="11">
        <f t="shared" si="31"/>
        <v>0</v>
      </c>
      <c r="AD103"/>
      <c r="AE103" s="11">
        <f t="shared" si="32"/>
        <v>0</v>
      </c>
      <c r="AF103"/>
      <c r="AG103" s="11">
        <f t="shared" si="33"/>
        <v>0</v>
      </c>
      <c r="AH103">
        <f>_xlfn.IFNA((VLOOKUP(A103,CLASS!A:AY,34,FALSE)),"")</f>
        <v>0</v>
      </c>
      <c r="AI103" s="11">
        <f t="shared" si="34"/>
        <v>0</v>
      </c>
      <c r="AJ103"/>
      <c r="AK103" s="11">
        <f t="shared" si="35"/>
        <v>0</v>
      </c>
      <c r="AL103" s="16">
        <f t="shared" si="36"/>
        <v>170</v>
      </c>
      <c r="AM103"/>
      <c r="AN103">
        <f t="shared" si="37"/>
        <v>85</v>
      </c>
      <c r="AO103">
        <f t="shared" si="38"/>
        <v>0</v>
      </c>
      <c r="AP103">
        <f t="shared" si="39"/>
        <v>85</v>
      </c>
      <c r="AQ103">
        <f t="shared" si="40"/>
        <v>0</v>
      </c>
      <c r="AR103">
        <f t="shared" si="41"/>
        <v>0</v>
      </c>
      <c r="AS103">
        <f t="shared" si="42"/>
        <v>0</v>
      </c>
      <c r="AT103">
        <f t="shared" si="43"/>
        <v>0</v>
      </c>
      <c r="AU103">
        <f t="shared" si="44"/>
        <v>0</v>
      </c>
      <c r="AV103">
        <f t="shared" si="45"/>
        <v>0</v>
      </c>
      <c r="AW103">
        <f t="shared" si="46"/>
        <v>0</v>
      </c>
      <c r="AX103">
        <f t="shared" si="47"/>
        <v>0</v>
      </c>
      <c r="AY103" s="14" cm="1">
        <f t="array" ref="AY103">SUMPRODUCT(LARGE(AN103:AX103, {1,2,3}))</f>
        <v>170</v>
      </c>
    </row>
    <row r="104" spans="1:52" x14ac:dyDescent="0.35">
      <c r="A104">
        <f>CLASS!A176</f>
        <v>139306</v>
      </c>
      <c r="B104" t="str">
        <f>CLASS!B176</f>
        <v>EE139306</v>
      </c>
      <c r="C104" t="str">
        <f>_xlfn.IFNA((VLOOKUP(A104,CLASS!A:AY,3,FALSE)),"")</f>
        <v>Geoffrey</v>
      </c>
      <c r="D104" t="str">
        <f>_xlfn.IFNA((VLOOKUP(A104,CLASS!A:AY,4,FALSE)),"")</f>
        <v>Simmonds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SNR</v>
      </c>
      <c r="J104" t="str">
        <f>_xlfn.IFNA((VLOOKUP(A104,CLASS!A:AY,10,FALSE)),"")</f>
        <v>ORST</v>
      </c>
      <c r="K104" t="str">
        <f>_xlfn.IFNA((VLOOKUP(J104,DivisionLookup!A:B,2,FALSE)),"")</f>
        <v>North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51</v>
      </c>
      <c r="Q104" s="11">
        <f t="shared" si="26"/>
        <v>66</v>
      </c>
      <c r="R104">
        <f>_xlfn.IFNA((VLOOKUP(A104,CLASS!A:AY,18,FALSE)),"")</f>
        <v>0</v>
      </c>
      <c r="S104" s="11">
        <f t="shared" si="27"/>
        <v>0</v>
      </c>
      <c r="T104">
        <f>_xlfn.IFNA((VLOOKUP(A104,CLASS!A:AY,20,FALSE)),"")</f>
        <v>55</v>
      </c>
      <c r="U104" s="11">
        <f>IF(IF(T104,T104+$L104,0)&lt;=100,IF(T104,T104+$L104,0),100)</f>
        <v>70</v>
      </c>
      <c r="V104">
        <f>_xlfn.IFNA((VLOOKUP(A104,CLASS!A:AY,22,FALSE)),"")</f>
        <v>0</v>
      </c>
      <c r="W104" s="11">
        <f t="shared" si="49"/>
        <v>0</v>
      </c>
      <c r="X104">
        <f>_xlfn.IFNA((VLOOKUP(A104,CLASS!A:AY,24,FALSE)),"")</f>
        <v>0</v>
      </c>
      <c r="Y104" s="11">
        <f t="shared" si="29"/>
        <v>0</v>
      </c>
      <c r="Z104">
        <f>_xlfn.IFNA((VLOOKUP(A104,CLASS!A:AY,26,FALSE)),"")</f>
        <v>0</v>
      </c>
      <c r="AA104" s="11">
        <f t="shared" si="30"/>
        <v>0</v>
      </c>
      <c r="AB104">
        <f>_xlfn.IFNA((VLOOKUP(A104,CLASS!A:AY,28,FALSE)),"")</f>
        <v>0</v>
      </c>
      <c r="AC104" s="11">
        <f t="shared" si="31"/>
        <v>0</v>
      </c>
      <c r="AD104"/>
      <c r="AE104" s="11">
        <f t="shared" si="32"/>
        <v>0</v>
      </c>
      <c r="AF104"/>
      <c r="AG104" s="11">
        <f t="shared" si="33"/>
        <v>0</v>
      </c>
      <c r="AH104">
        <f>_xlfn.IFNA((VLOOKUP(A104,CLASS!A:AY,34,FALSE)),"")</f>
        <v>0</v>
      </c>
      <c r="AI104" s="11">
        <f t="shared" si="34"/>
        <v>0</v>
      </c>
      <c r="AJ104"/>
      <c r="AK104" s="11">
        <f t="shared" si="35"/>
        <v>0</v>
      </c>
      <c r="AL104" s="16">
        <f t="shared" si="36"/>
        <v>136</v>
      </c>
      <c r="AM104"/>
      <c r="AN104">
        <f t="shared" si="37"/>
        <v>66</v>
      </c>
      <c r="AO104">
        <f t="shared" si="38"/>
        <v>0</v>
      </c>
      <c r="AP104">
        <f t="shared" si="39"/>
        <v>70</v>
      </c>
      <c r="AQ104">
        <f t="shared" si="40"/>
        <v>0</v>
      </c>
      <c r="AR104">
        <f t="shared" si="41"/>
        <v>0</v>
      </c>
      <c r="AS104">
        <f t="shared" si="42"/>
        <v>0</v>
      </c>
      <c r="AT104">
        <f t="shared" si="43"/>
        <v>0</v>
      </c>
      <c r="AU104">
        <f t="shared" si="44"/>
        <v>0</v>
      </c>
      <c r="AV104">
        <f t="shared" si="45"/>
        <v>0</v>
      </c>
      <c r="AW104">
        <f t="shared" si="46"/>
        <v>0</v>
      </c>
      <c r="AX104">
        <f t="shared" si="47"/>
        <v>0</v>
      </c>
      <c r="AY104" s="14" cm="1">
        <f t="array" ref="AY104">SUMPRODUCT(LARGE(AN104:AX104, {1,2,3}))</f>
        <v>136</v>
      </c>
      <c r="AZ104"/>
    </row>
    <row r="105" spans="1:52" x14ac:dyDescent="0.35">
      <c r="A105">
        <f>CLASS!A88</f>
        <v>111096</v>
      </c>
      <c r="B105" t="str">
        <f>CLASS!B88</f>
        <v>EE111096</v>
      </c>
      <c r="C105" t="str">
        <f>_xlfn.IFNA((VLOOKUP(A105,CLASS!A:AY,3,FALSE)),"")</f>
        <v>Craig</v>
      </c>
      <c r="D105" t="str">
        <f>_xlfn.IFNA((VLOOKUP(A105,CLASS!A:AY,4,FALSE)),"")</f>
        <v>Tolley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tr">
        <f>_xlfn.IFNA((VLOOKUP(A105,CLASS!A:AY,9,FALSE)),"")</f>
        <v>SNR</v>
      </c>
      <c r="J105" t="str">
        <f>_xlfn.IFNA((VLOOKUP(A105,CLASS!A:AY,10,FALSE)),"")</f>
        <v>ORST</v>
      </c>
      <c r="K105" t="str">
        <f>_xlfn.IFNA((VLOOKUP(J105,DivisionLookup!A:B,2,FALSE)),"")</f>
        <v>North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f>_xlfn.IFNA((VLOOKUP(A105,CLASS!A:AY,16,FALSE)),"")</f>
        <v>75</v>
      </c>
      <c r="Q105" s="11">
        <f t="shared" si="26"/>
        <v>80</v>
      </c>
      <c r="R105">
        <f>_xlfn.IFNA((VLOOKUP(A105,CLASS!A:AY,18,FALSE)),"")</f>
        <v>0</v>
      </c>
      <c r="S105" s="11">
        <f t="shared" si="27"/>
        <v>0</v>
      </c>
      <c r="T105">
        <f>_xlfn.IFNA((VLOOKUP(A105,CLASS!A:AY,20,FALSE)),"")</f>
        <v>0</v>
      </c>
      <c r="U105" s="11">
        <f>IF(IF(T105,T105+$L105,0)&lt;=100,IF(T105,T105+$L105,0),100)</f>
        <v>0</v>
      </c>
      <c r="V105">
        <f>_xlfn.IFNA((VLOOKUP(A105,CLASS!A:AY,22,FALSE)),"")</f>
        <v>0</v>
      </c>
      <c r="W105" s="11">
        <f t="shared" si="49"/>
        <v>0</v>
      </c>
      <c r="X105">
        <f>_xlfn.IFNA((VLOOKUP(A105,CLASS!A:AY,24,FALSE)),"")</f>
        <v>0</v>
      </c>
      <c r="Y105" s="11">
        <f t="shared" si="29"/>
        <v>0</v>
      </c>
      <c r="Z105">
        <f>_xlfn.IFNA((VLOOKUP(A105,CLASS!A:AY,26,FALSE)),"")</f>
        <v>0</v>
      </c>
      <c r="AA105" s="11">
        <f t="shared" si="30"/>
        <v>0</v>
      </c>
      <c r="AB105">
        <f>_xlfn.IFNA((VLOOKUP(A105,CLASS!A:AY,28,FALSE)),"")</f>
        <v>0</v>
      </c>
      <c r="AC105" s="11">
        <f t="shared" si="31"/>
        <v>0</v>
      </c>
      <c r="AD105"/>
      <c r="AE105" s="11">
        <f t="shared" si="32"/>
        <v>0</v>
      </c>
      <c r="AF105"/>
      <c r="AG105" s="11">
        <f t="shared" si="33"/>
        <v>0</v>
      </c>
      <c r="AH105">
        <f>_xlfn.IFNA((VLOOKUP(A105,CLASS!A:AY,34,FALSE)),"")</f>
        <v>0</v>
      </c>
      <c r="AI105" s="11">
        <f t="shared" si="34"/>
        <v>0</v>
      </c>
      <c r="AJ105"/>
      <c r="AK105" s="11">
        <f t="shared" si="35"/>
        <v>0</v>
      </c>
      <c r="AL105" s="16">
        <f t="shared" si="36"/>
        <v>80</v>
      </c>
      <c r="AN105">
        <f t="shared" si="37"/>
        <v>80</v>
      </c>
      <c r="AO105">
        <f t="shared" si="38"/>
        <v>0</v>
      </c>
      <c r="AP105">
        <f t="shared" si="39"/>
        <v>0</v>
      </c>
      <c r="AQ105">
        <f t="shared" si="40"/>
        <v>0</v>
      </c>
      <c r="AR105">
        <f t="shared" si="41"/>
        <v>0</v>
      </c>
      <c r="AS105">
        <f t="shared" si="42"/>
        <v>0</v>
      </c>
      <c r="AT105">
        <f t="shared" si="43"/>
        <v>0</v>
      </c>
      <c r="AU105">
        <f t="shared" si="44"/>
        <v>0</v>
      </c>
      <c r="AV105">
        <f t="shared" si="45"/>
        <v>0</v>
      </c>
      <c r="AW105">
        <f t="shared" si="46"/>
        <v>0</v>
      </c>
      <c r="AX105">
        <f t="shared" si="47"/>
        <v>0</v>
      </c>
      <c r="AY105" s="14" cm="1">
        <f t="array" ref="AY105">SUMPRODUCT(LARGE(AN105:AX105, {1,2,3}))</f>
        <v>80</v>
      </c>
      <c r="AZ105"/>
    </row>
    <row r="106" spans="1:52" x14ac:dyDescent="0.35">
      <c r="A106">
        <f>CLASS!A22</f>
        <v>2744</v>
      </c>
      <c r="B106" t="str">
        <f>CLASS!B22</f>
        <v>EE2744</v>
      </c>
      <c r="C106" t="str">
        <f>_xlfn.IFNA((VLOOKUP(A106,CLASS!A:AY,3,FALSE)),"")</f>
        <v>John</v>
      </c>
      <c r="D106" t="str">
        <f>_xlfn.IFNA((VLOOKUP(A106,CLASS!A:AY,4,FALSE)),"")</f>
        <v>Wells</v>
      </c>
      <c r="E106" s="26" t="str">
        <f>_xlfn.IFNA((VLOOKUP(B106,IssueLookup!A:B,2,FALSE)),"")</f>
        <v>AA</v>
      </c>
      <c r="F106" s="26" t="str">
        <f>_xlfn.IFNA((VLOOKUP(B106,IssueLookup!C:D,2,FALSE)),"")</f>
        <v>AA</v>
      </c>
      <c r="G106" s="26" t="str">
        <f>_xlfn.IFNA((VLOOKUP(B106,IssueLookup!E:F,2,FALSE)),"")</f>
        <v>AA</v>
      </c>
      <c r="H106" s="26" t="str">
        <f>_xlfn.IFNA((VLOOKUP(B106,IssueLookup!G:H,2,FALSE)),"")</f>
        <v>AA</v>
      </c>
      <c r="I106" t="str">
        <f>_xlfn.IFNA((VLOOKUP(A106,CLASS!A:AY,9,FALSE)),"")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_xlfn.IFNA(VLOOKUP(E106,HandicapLookup!A:B,2,FALSE),"")</f>
        <v>0</v>
      </c>
      <c r="M106">
        <f>_xlfn.IFNA(VLOOKUP(F106,HandicapLookup!A:B,2,FALSE),"")</f>
        <v>0</v>
      </c>
      <c r="N106">
        <f>_xlfn.IFNA(VLOOKUP(G106,HandicapLookup!A:B,2,FALSE),"")</f>
        <v>0</v>
      </c>
      <c r="O106">
        <f>_xlfn.IFNA(VLOOKUP(H106,HandicapLookup!A:B,2,FALSE),"")</f>
        <v>0</v>
      </c>
      <c r="P106">
        <f>_xlfn.IFNA((VLOOKUP(A106,CLASS!A:AY,16,FALSE)),"")</f>
        <v>79</v>
      </c>
      <c r="Q106" s="11">
        <f t="shared" si="26"/>
        <v>79</v>
      </c>
      <c r="R106">
        <f>_xlfn.IFNA((VLOOKUP(A106,CLASS!A:AY,18,FALSE)),"")</f>
        <v>0</v>
      </c>
      <c r="S106" s="11">
        <f t="shared" si="27"/>
        <v>0</v>
      </c>
      <c r="T106">
        <f>_xlfn.IFNA((VLOOKUP(A106,CLASS!A:AY,20,FALSE)),"")</f>
        <v>91</v>
      </c>
      <c r="U106" s="11">
        <f>IFERROR((IF(IF(T106,T106+$M106,0)&lt;=100,IF(T106,T106+$M106,0),100)),"")</f>
        <v>91</v>
      </c>
      <c r="V106">
        <f>_xlfn.IFNA((VLOOKUP(A106,CLASS!A:AY,22,FALSE)),"")</f>
        <v>0</v>
      </c>
      <c r="W106" s="11">
        <f t="shared" si="49"/>
        <v>0</v>
      </c>
      <c r="X106">
        <f>_xlfn.IFNA((VLOOKUP(A106,CLASS!A:AY,24,FALSE)),"")</f>
        <v>0</v>
      </c>
      <c r="Y106" s="11">
        <f t="shared" si="29"/>
        <v>0</v>
      </c>
      <c r="Z106">
        <f>_xlfn.IFNA((VLOOKUP(A106,CLASS!A:AY,26,FALSE)),"")</f>
        <v>92</v>
      </c>
      <c r="AA106" s="11">
        <f t="shared" si="30"/>
        <v>92</v>
      </c>
      <c r="AB106">
        <f>_xlfn.IFNA((VLOOKUP(A106,CLASS!A:AY,28,FALSE)),"")</f>
        <v>0</v>
      </c>
      <c r="AC106" s="11">
        <f t="shared" si="31"/>
        <v>0</v>
      </c>
      <c r="AD106"/>
      <c r="AE106" s="11">
        <f t="shared" si="32"/>
        <v>0</v>
      </c>
      <c r="AF106"/>
      <c r="AG106" s="11">
        <f t="shared" si="33"/>
        <v>0</v>
      </c>
      <c r="AH106">
        <f>_xlfn.IFNA((VLOOKUP(A106,CLASS!A:AY,34,FALSE)),"")</f>
        <v>0</v>
      </c>
      <c r="AI106" s="11">
        <f t="shared" si="34"/>
        <v>0</v>
      </c>
      <c r="AJ106"/>
      <c r="AK106" s="11">
        <f t="shared" si="35"/>
        <v>0</v>
      </c>
      <c r="AL106" s="16">
        <f t="shared" si="36"/>
        <v>262</v>
      </c>
      <c r="AM106"/>
      <c r="AN106">
        <f t="shared" si="37"/>
        <v>79</v>
      </c>
      <c r="AO106">
        <f t="shared" si="38"/>
        <v>0</v>
      </c>
      <c r="AP106">
        <f t="shared" si="39"/>
        <v>91</v>
      </c>
      <c r="AQ106">
        <f t="shared" si="40"/>
        <v>0</v>
      </c>
      <c r="AR106">
        <f t="shared" si="41"/>
        <v>0</v>
      </c>
      <c r="AS106">
        <f t="shared" si="42"/>
        <v>92</v>
      </c>
      <c r="AT106">
        <f t="shared" si="43"/>
        <v>0</v>
      </c>
      <c r="AU106">
        <f t="shared" si="44"/>
        <v>0</v>
      </c>
      <c r="AV106">
        <f t="shared" si="45"/>
        <v>0</v>
      </c>
      <c r="AW106">
        <f t="shared" si="46"/>
        <v>0</v>
      </c>
      <c r="AX106">
        <f t="shared" si="47"/>
        <v>0</v>
      </c>
      <c r="AY106" s="14" cm="1">
        <f t="array" ref="AY106">SUMPRODUCT(LARGE(AN106:AX106, {1,2,3}))</f>
        <v>262</v>
      </c>
    </row>
    <row r="107" spans="1:52" x14ac:dyDescent="0.35">
      <c r="A107">
        <f>CLASS!A2</f>
        <v>131625</v>
      </c>
      <c r="B107" t="str">
        <f>CLASS!B2</f>
        <v>EE131625</v>
      </c>
      <c r="C107" t="str">
        <f>_xlfn.IFNA((VLOOKUP(A107,CLASS!A:AY,3,FALSE)),"")</f>
        <v>Oliver</v>
      </c>
      <c r="D107" t="str">
        <f>_xlfn.IFNA((VLOOKUP(A107,CLASS!A:AY,4,FALSE)),"")</f>
        <v>Bradshaw</v>
      </c>
      <c r="E107" s="26" t="str">
        <f>_xlfn.IFNA((VLOOKUP(B107,IssueLookup!A:B,2,FALSE)),"")</f>
        <v>AAA</v>
      </c>
      <c r="F107" s="26" t="str">
        <f>_xlfn.IFNA((VLOOKUP(B107,IssueLookup!C:D,2,FALSE)),"")</f>
        <v>AAA</v>
      </c>
      <c r="G107" s="26" t="str">
        <f>_xlfn.IFNA((VLOOKUP(B107,IssueLookup!E:F,2,FALSE)),"")</f>
        <v>AAA</v>
      </c>
      <c r="H107" s="26" t="str">
        <f>_xlfn.IFNA((VLOOKUP(B107,IssueLookup!G:H,2,FALSE)),"")</f>
        <v>AAA</v>
      </c>
      <c r="I107" t="str">
        <f>_xlfn.IFNA((VLOOKUP(A107,CLASS!A:AY,9,FALSE)),"")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_xlfn.IFNA(VLOOKUP(E107,HandicapLookup!A:B,2,FALSE),"")</f>
        <v>0</v>
      </c>
      <c r="M107">
        <f>_xlfn.IFNA(VLOOKUP(F107,HandicapLookup!A:B,2,FALSE),"")</f>
        <v>0</v>
      </c>
      <c r="N107">
        <f>_xlfn.IFNA(VLOOKUP(G107,HandicapLookup!A:B,2,FALSE),"")</f>
        <v>0</v>
      </c>
      <c r="O107">
        <f>_xlfn.IFNA(VLOOKUP(H107,HandicapLookup!A:B,2,FALSE),"")</f>
        <v>0</v>
      </c>
      <c r="P107">
        <f>_xlfn.IFNA((VLOOKUP(A107,CLASS!A:AY,16,FALSE)),"")</f>
        <v>90</v>
      </c>
      <c r="Q107" s="11">
        <f t="shared" si="26"/>
        <v>90</v>
      </c>
      <c r="R107">
        <f>_xlfn.IFNA((VLOOKUP(A107,CLASS!A:AY,18,FALSE)),"")</f>
        <v>0</v>
      </c>
      <c r="S107" s="11">
        <f t="shared" si="27"/>
        <v>0</v>
      </c>
      <c r="T107">
        <f>_xlfn.IFNA((VLOOKUP(A107,CLASS!A:AY,20,FALSE)),"")</f>
        <v>87</v>
      </c>
      <c r="U107" s="11">
        <f>IFERROR((IF(IF(T107,T107+$M107,0)&lt;=100,IF(T107,T107+$M107,0),100)),"")</f>
        <v>87</v>
      </c>
      <c r="V107">
        <f>_xlfn.IFNA((VLOOKUP(A107,CLASS!A:AY,22,FALSE)),"")</f>
        <v>0</v>
      </c>
      <c r="W107" s="11">
        <f t="shared" si="49"/>
        <v>0</v>
      </c>
      <c r="X107">
        <f>_xlfn.IFNA((VLOOKUP(A107,CLASS!A:AY,24,FALSE)),"")</f>
        <v>0</v>
      </c>
      <c r="Y107" s="11">
        <f t="shared" si="29"/>
        <v>0</v>
      </c>
      <c r="Z107">
        <f>_xlfn.IFNA((VLOOKUP(A107,CLASS!A:AY,26,FALSE)),"")</f>
        <v>84</v>
      </c>
      <c r="AA107" s="11">
        <f t="shared" si="30"/>
        <v>84</v>
      </c>
      <c r="AB107">
        <f>_xlfn.IFNA((VLOOKUP(A107,CLASS!A:AY,28,FALSE)),"")</f>
        <v>0</v>
      </c>
      <c r="AC107" s="11">
        <f t="shared" si="31"/>
        <v>0</v>
      </c>
      <c r="AD107"/>
      <c r="AE107" s="11">
        <f t="shared" si="32"/>
        <v>0</v>
      </c>
      <c r="AF107"/>
      <c r="AG107" s="11">
        <f t="shared" si="33"/>
        <v>0</v>
      </c>
      <c r="AH107">
        <f>_xlfn.IFNA((VLOOKUP(A107,CLASS!A:AY,34,FALSE)),"")</f>
        <v>0</v>
      </c>
      <c r="AI107" s="11">
        <f t="shared" si="34"/>
        <v>0</v>
      </c>
      <c r="AJ107"/>
      <c r="AK107" s="11">
        <f t="shared" si="35"/>
        <v>0</v>
      </c>
      <c r="AL107" s="16">
        <f t="shared" si="36"/>
        <v>261</v>
      </c>
      <c r="AM107"/>
      <c r="AN107">
        <f t="shared" si="37"/>
        <v>90</v>
      </c>
      <c r="AO107">
        <f t="shared" si="38"/>
        <v>0</v>
      </c>
      <c r="AP107">
        <f t="shared" si="39"/>
        <v>87</v>
      </c>
      <c r="AQ107">
        <f t="shared" si="40"/>
        <v>0</v>
      </c>
      <c r="AR107">
        <f t="shared" si="41"/>
        <v>0</v>
      </c>
      <c r="AS107">
        <f t="shared" si="42"/>
        <v>84</v>
      </c>
      <c r="AT107">
        <f t="shared" si="43"/>
        <v>0</v>
      </c>
      <c r="AU107">
        <f t="shared" si="44"/>
        <v>0</v>
      </c>
      <c r="AV107">
        <f t="shared" si="45"/>
        <v>0</v>
      </c>
      <c r="AW107">
        <f t="shared" si="46"/>
        <v>0</v>
      </c>
      <c r="AX107">
        <f t="shared" si="47"/>
        <v>0</v>
      </c>
      <c r="AY107" s="14" cm="1">
        <f t="array" ref="AY107">SUMPRODUCT(LARGE(AN107:AX107, {1,2,3}))</f>
        <v>261</v>
      </c>
    </row>
    <row r="108" spans="1:52" x14ac:dyDescent="0.35">
      <c r="A108">
        <f>CLASS!A23</f>
        <v>73876</v>
      </c>
      <c r="B108" t="str">
        <f>CLASS!B23</f>
        <v>EE73876</v>
      </c>
      <c r="C108" t="str">
        <f>_xlfn.IFNA((VLOOKUP(A108,CLASS!A:AY,3,FALSE)),"")</f>
        <v>Andrew</v>
      </c>
      <c r="D108" t="str">
        <f>_xlfn.IFNA((VLOOKUP(A108,CLASS!A:AY,4,FALSE)),"")</f>
        <v>Clifton</v>
      </c>
      <c r="E108" s="26" t="str">
        <f>_xlfn.IFNA((VLOOKUP(B108,IssueLookup!A:B,2,FALSE)),"")</f>
        <v>AA</v>
      </c>
      <c r="F108" s="26" t="str">
        <f>_xlfn.IFNA((VLOOKUP(B108,IssueLookup!C:D,2,FALSE)),"")</f>
        <v>AA</v>
      </c>
      <c r="G108" s="26" t="str">
        <f>_xlfn.IFNA((VLOOKUP(B108,IssueLookup!E:F,2,FALSE)),"")</f>
        <v>AA</v>
      </c>
      <c r="H108" s="26" t="str">
        <f>_xlfn.IFNA((VLOOKUP(B108,IssueLookup!G:H,2,FALSE)),"")</f>
        <v>AA</v>
      </c>
      <c r="I108" t="str">
        <f>_xlfn.IFNA((VLOOKUP(A108,CLASS!A:AY,9,FALSE)),"")</f>
        <v>SNR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77</v>
      </c>
      <c r="Q108" s="11">
        <f t="shared" si="26"/>
        <v>77</v>
      </c>
      <c r="R108">
        <f>_xlfn.IFNA((VLOOKUP(A108,CLASS!A:AY,18,FALSE)),"")</f>
        <v>0</v>
      </c>
      <c r="S108" s="11">
        <f t="shared" si="27"/>
        <v>0</v>
      </c>
      <c r="T108">
        <f>_xlfn.IFNA((VLOOKUP(A108,CLASS!A:AY,20,FALSE)),"")</f>
        <v>88</v>
      </c>
      <c r="U108" s="11">
        <f>IFERROR((IF(IF(T108,T108+$M108,0)&lt;=100,IF(T108,T108+$M108,0),100)),"")</f>
        <v>88</v>
      </c>
      <c r="V108">
        <f>_xlfn.IFNA((VLOOKUP(A108,CLASS!A:AY,22,FALSE)),"")</f>
        <v>0</v>
      </c>
      <c r="W108" s="11">
        <f t="shared" si="49"/>
        <v>0</v>
      </c>
      <c r="X108">
        <f>_xlfn.IFNA((VLOOKUP(A108,CLASS!A:AY,24,FALSE)),"")</f>
        <v>0</v>
      </c>
      <c r="Y108" s="11">
        <f t="shared" si="29"/>
        <v>0</v>
      </c>
      <c r="Z108">
        <f>_xlfn.IFNA((VLOOKUP(A108,CLASS!A:AY,26,FALSE)),"")</f>
        <v>91</v>
      </c>
      <c r="AA108" s="11">
        <f t="shared" si="30"/>
        <v>91</v>
      </c>
      <c r="AB108">
        <f>_xlfn.IFNA((VLOOKUP(A108,CLASS!A:AY,28,FALSE)),"")</f>
        <v>0</v>
      </c>
      <c r="AC108" s="11">
        <f t="shared" si="31"/>
        <v>0</v>
      </c>
      <c r="AD108"/>
      <c r="AE108" s="11">
        <f t="shared" si="32"/>
        <v>0</v>
      </c>
      <c r="AF108"/>
      <c r="AG108" s="11">
        <f t="shared" si="33"/>
        <v>0</v>
      </c>
      <c r="AH108">
        <f>_xlfn.IFNA((VLOOKUP(A108,CLASS!A:AY,34,FALSE)),"")</f>
        <v>0</v>
      </c>
      <c r="AI108" s="11">
        <f t="shared" si="34"/>
        <v>0</v>
      </c>
      <c r="AJ108"/>
      <c r="AK108" s="11">
        <f t="shared" si="35"/>
        <v>0</v>
      </c>
      <c r="AL108" s="16">
        <f t="shared" si="36"/>
        <v>256</v>
      </c>
      <c r="AM108"/>
      <c r="AN108">
        <f t="shared" si="37"/>
        <v>77</v>
      </c>
      <c r="AO108">
        <f t="shared" si="38"/>
        <v>0</v>
      </c>
      <c r="AP108">
        <f t="shared" si="39"/>
        <v>88</v>
      </c>
      <c r="AQ108">
        <f t="shared" si="40"/>
        <v>0</v>
      </c>
      <c r="AR108">
        <f t="shared" si="41"/>
        <v>0</v>
      </c>
      <c r="AS108">
        <f t="shared" si="42"/>
        <v>91</v>
      </c>
      <c r="AT108">
        <f t="shared" si="43"/>
        <v>0</v>
      </c>
      <c r="AU108">
        <f t="shared" si="44"/>
        <v>0</v>
      </c>
      <c r="AV108">
        <f t="shared" si="45"/>
        <v>0</v>
      </c>
      <c r="AW108">
        <f t="shared" si="46"/>
        <v>0</v>
      </c>
      <c r="AX108">
        <f t="shared" si="47"/>
        <v>0</v>
      </c>
      <c r="AY108" s="14" cm="1">
        <f t="array" ref="AY108">SUMPRODUCT(LARGE(AN108:AX108, {1,2,3}))</f>
        <v>256</v>
      </c>
      <c r="AZ108"/>
    </row>
    <row r="109" spans="1:52" x14ac:dyDescent="0.35">
      <c r="A109">
        <f>CLASS!A110</f>
        <v>140943</v>
      </c>
      <c r="B109" t="str">
        <f>CLASS!B110</f>
        <v>EE140943</v>
      </c>
      <c r="C109" t="str">
        <f>_xlfn.IFNA((VLOOKUP(A109,CLASS!A:AY,3,FALSE)),"")</f>
        <v>Callum</v>
      </c>
      <c r="D109" t="str">
        <f>_xlfn.IFNA((VLOOKUP(A109,CLASS!A:AY,4,FALSE)),"")</f>
        <v>Jarvis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59</v>
      </c>
      <c r="Q109" s="11">
        <f t="shared" si="26"/>
        <v>69</v>
      </c>
      <c r="R109">
        <f>_xlfn.IFNA((VLOOKUP(A109,CLASS!A:AY,18,FALSE)),"")</f>
        <v>0</v>
      </c>
      <c r="S109" s="11">
        <f t="shared" si="27"/>
        <v>0</v>
      </c>
      <c r="T109">
        <f>_xlfn.IFNA((VLOOKUP(A109,CLASS!A:AY,20,FALSE)),"")</f>
        <v>76</v>
      </c>
      <c r="U109" s="11">
        <f>IF(IF(T109,T109+$L109,0)&lt;=100,IF(T109,T109+$L109,0),100)</f>
        <v>86</v>
      </c>
      <c r="V109">
        <f>_xlfn.IFNA((VLOOKUP(A109,CLASS!A:AY,22,FALSE)),"")</f>
        <v>0</v>
      </c>
      <c r="W109" s="11">
        <f t="shared" si="49"/>
        <v>0</v>
      </c>
      <c r="X109">
        <f>_xlfn.IFNA((VLOOKUP(A109,CLASS!A:AY,24,FALSE)),"")</f>
        <v>0</v>
      </c>
      <c r="Y109" s="11">
        <f t="shared" si="29"/>
        <v>0</v>
      </c>
      <c r="Z109">
        <f>_xlfn.IFNA((VLOOKUP(A109,CLASS!A:AY,26,FALSE)),"")</f>
        <v>84</v>
      </c>
      <c r="AA109" s="11">
        <f t="shared" si="30"/>
        <v>94</v>
      </c>
      <c r="AB109">
        <f>_xlfn.IFNA((VLOOKUP(A109,CLASS!A:AY,28,FALSE)),"")</f>
        <v>0</v>
      </c>
      <c r="AC109" s="11">
        <f t="shared" si="31"/>
        <v>0</v>
      </c>
      <c r="AD109"/>
      <c r="AE109" s="11">
        <f t="shared" si="32"/>
        <v>0</v>
      </c>
      <c r="AF109"/>
      <c r="AG109" s="11">
        <f t="shared" si="33"/>
        <v>0</v>
      </c>
      <c r="AH109">
        <f>_xlfn.IFNA((VLOOKUP(A109,CLASS!A:AY,34,FALSE)),"")</f>
        <v>0</v>
      </c>
      <c r="AI109" s="11">
        <f t="shared" si="34"/>
        <v>0</v>
      </c>
      <c r="AJ109"/>
      <c r="AK109" s="11">
        <f t="shared" si="35"/>
        <v>0</v>
      </c>
      <c r="AL109" s="16">
        <f t="shared" si="36"/>
        <v>249</v>
      </c>
      <c r="AM109"/>
      <c r="AN109">
        <f t="shared" si="37"/>
        <v>69</v>
      </c>
      <c r="AO109">
        <f t="shared" si="38"/>
        <v>0</v>
      </c>
      <c r="AP109">
        <f t="shared" si="39"/>
        <v>86</v>
      </c>
      <c r="AQ109">
        <f t="shared" si="40"/>
        <v>0</v>
      </c>
      <c r="AR109">
        <f t="shared" si="41"/>
        <v>0</v>
      </c>
      <c r="AS109">
        <f t="shared" si="42"/>
        <v>94</v>
      </c>
      <c r="AT109">
        <f t="shared" si="43"/>
        <v>0</v>
      </c>
      <c r="AU109">
        <f t="shared" si="44"/>
        <v>0</v>
      </c>
      <c r="AV109">
        <f t="shared" si="45"/>
        <v>0</v>
      </c>
      <c r="AW109">
        <f t="shared" si="46"/>
        <v>0</v>
      </c>
      <c r="AX109">
        <f t="shared" si="47"/>
        <v>0</v>
      </c>
      <c r="AY109" s="14" cm="1">
        <f t="array" ref="AY109">SUMPRODUCT(LARGE(AN109:AX109, {1,2,3}))</f>
        <v>249</v>
      </c>
      <c r="AZ109"/>
    </row>
    <row r="110" spans="1:52" x14ac:dyDescent="0.35">
      <c r="A110">
        <f>CLASS!A47</f>
        <v>110569</v>
      </c>
      <c r="B110" t="str">
        <f>CLASS!B47</f>
        <v>EE110569</v>
      </c>
      <c r="C110" t="str">
        <f>_xlfn.IFNA((VLOOKUP(A110,CLASS!A:AY,3,FALSE)),"")</f>
        <v>Dean</v>
      </c>
      <c r="D110" t="str">
        <f>_xlfn.IFNA((VLOOKUP(A110,CLASS!A:AY,4,FALSE)),"")</f>
        <v>Quince</v>
      </c>
      <c r="E110" s="26" t="str">
        <f>_xlfn.IFNA((VLOOKUP(B110,IssueLookup!A:B,2,FALSE)),"")</f>
        <v>A</v>
      </c>
      <c r="F110" s="26" t="str">
        <f>_xlfn.IFNA((VLOOKUP(B110,IssueLookup!C:D,2,FALSE)),"")</f>
        <v>A</v>
      </c>
      <c r="G110" s="26" t="str">
        <f>_xlfn.IFNA((VLOOKUP(B110,IssueLookup!E:F,2,FALSE)),"")</f>
        <v>A</v>
      </c>
      <c r="H110" s="26" t="str">
        <f>_xlfn.IFNA((VLOOKUP(B110,IssueLookup!G:H,2,FALSE)),"")</f>
        <v>A</v>
      </c>
      <c r="I110" t="str">
        <f>_xlfn.IFNA((VLOOKUP(A110,CLASS!A:AY,9,FALSE)),"")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_xlfn.IFNA(VLOOKUP(E110,HandicapLookup!A:B,2,FALSE),"")</f>
        <v>5</v>
      </c>
      <c r="M110">
        <f>_xlfn.IFNA(VLOOKUP(F110,HandicapLookup!A:B,2,FALSE),"")</f>
        <v>5</v>
      </c>
      <c r="N110">
        <f>_xlfn.IFNA(VLOOKUP(G110,HandicapLookup!A:B,2,FALSE),"")</f>
        <v>5</v>
      </c>
      <c r="O110">
        <f>_xlfn.IFNA(VLOOKUP(H110,HandicapLookup!A:B,2,FALSE),"")</f>
        <v>5</v>
      </c>
      <c r="P110">
        <f>_xlfn.IFNA((VLOOKUP(A110,CLASS!A:AY,16,FALSE)),"")</f>
        <v>67</v>
      </c>
      <c r="Q110" s="11">
        <f t="shared" si="26"/>
        <v>72</v>
      </c>
      <c r="R110">
        <f>_xlfn.IFNA((VLOOKUP(A110,CLASS!A:AY,18,FALSE)),"")</f>
        <v>0</v>
      </c>
      <c r="S110" s="11">
        <f t="shared" si="27"/>
        <v>0</v>
      </c>
      <c r="T110">
        <f>_xlfn.IFNA((VLOOKUP(A110,CLASS!A:AY,20,FALSE)),"")</f>
        <v>79</v>
      </c>
      <c r="U110" s="11">
        <f>IFERROR((IF(IF(T110,T110+$M110,0)&lt;=100,IF(T110,T110+$M110,0),100)),"")</f>
        <v>84</v>
      </c>
      <c r="V110">
        <f>_xlfn.IFNA((VLOOKUP(A110,CLASS!A:AY,22,FALSE)),"")</f>
        <v>0</v>
      </c>
      <c r="W110" s="11">
        <f t="shared" si="49"/>
        <v>0</v>
      </c>
      <c r="X110">
        <f>_xlfn.IFNA((VLOOKUP(A110,CLASS!A:AY,24,FALSE)),"")</f>
        <v>0</v>
      </c>
      <c r="Y110" s="11">
        <f t="shared" si="29"/>
        <v>0</v>
      </c>
      <c r="Z110">
        <f>_xlfn.IFNA((VLOOKUP(A110,CLASS!A:AY,26,FALSE)),"")</f>
        <v>85</v>
      </c>
      <c r="AA110" s="11">
        <f t="shared" si="30"/>
        <v>90</v>
      </c>
      <c r="AB110">
        <f>_xlfn.IFNA((VLOOKUP(A110,CLASS!A:AY,28,FALSE)),"")</f>
        <v>0</v>
      </c>
      <c r="AC110" s="11">
        <f t="shared" si="31"/>
        <v>0</v>
      </c>
      <c r="AD110"/>
      <c r="AE110" s="11">
        <f t="shared" si="32"/>
        <v>0</v>
      </c>
      <c r="AF110"/>
      <c r="AG110" s="11">
        <f t="shared" si="33"/>
        <v>0</v>
      </c>
      <c r="AH110">
        <f>_xlfn.IFNA((VLOOKUP(A110,CLASS!A:AY,34,FALSE)),"")</f>
        <v>0</v>
      </c>
      <c r="AI110" s="11">
        <f t="shared" si="34"/>
        <v>0</v>
      </c>
      <c r="AJ110"/>
      <c r="AK110" s="11">
        <f t="shared" si="35"/>
        <v>0</v>
      </c>
      <c r="AL110" s="16">
        <f t="shared" si="36"/>
        <v>246</v>
      </c>
      <c r="AN110">
        <f t="shared" si="37"/>
        <v>72</v>
      </c>
      <c r="AO110">
        <f t="shared" si="38"/>
        <v>0</v>
      </c>
      <c r="AP110">
        <f t="shared" si="39"/>
        <v>84</v>
      </c>
      <c r="AQ110">
        <f t="shared" si="40"/>
        <v>0</v>
      </c>
      <c r="AR110">
        <f t="shared" si="41"/>
        <v>0</v>
      </c>
      <c r="AS110">
        <f t="shared" si="42"/>
        <v>90</v>
      </c>
      <c r="AT110">
        <f t="shared" si="43"/>
        <v>0</v>
      </c>
      <c r="AU110">
        <f t="shared" si="44"/>
        <v>0</v>
      </c>
      <c r="AV110">
        <f t="shared" si="45"/>
        <v>0</v>
      </c>
      <c r="AW110">
        <f t="shared" si="46"/>
        <v>0</v>
      </c>
      <c r="AX110">
        <f t="shared" si="47"/>
        <v>0</v>
      </c>
      <c r="AY110" s="14" cm="1">
        <f t="array" ref="AY110">SUMPRODUCT(LARGE(AN110:AX110, {1,2,3}))</f>
        <v>246</v>
      </c>
      <c r="AZ110"/>
    </row>
    <row r="111" spans="1:52" x14ac:dyDescent="0.35">
      <c r="A111">
        <f>CLASS!A111</f>
        <v>137206</v>
      </c>
      <c r="B111" t="str">
        <f>CLASS!B111</f>
        <v>EE137206</v>
      </c>
      <c r="C111" t="str">
        <f>_xlfn.IFNA((VLOOKUP(A111,CLASS!A:AY,3,FALSE)),"")</f>
        <v>Harry</v>
      </c>
      <c r="D111" t="str">
        <f>_xlfn.IFNA((VLOOKUP(A111,CLASS!A:AY,4,FALSE)),"")</f>
        <v>Dickens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tr">
        <f>_xlfn.IFNA((VLOOKUP(A111,CLASS!A:AY,9,FALSE)),"")</f>
        <v>JNR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O111">
        <f>_xlfn.IFNA(VLOOKUP(H111,HandicapLookup!A:B,2,FALSE),"")</f>
        <v>10</v>
      </c>
      <c r="P111">
        <f>_xlfn.IFNA((VLOOKUP(A111,CLASS!A:AY,16,FALSE)),"")</f>
        <v>71</v>
      </c>
      <c r="Q111" s="11">
        <f t="shared" si="26"/>
        <v>81</v>
      </c>
      <c r="R111">
        <f>_xlfn.IFNA((VLOOKUP(A111,CLASS!A:AY,18,FALSE)),"")</f>
        <v>0</v>
      </c>
      <c r="S111" s="11">
        <f t="shared" si="27"/>
        <v>0</v>
      </c>
      <c r="T111">
        <f>_xlfn.IFNA((VLOOKUP(A111,CLASS!A:AY,20,FALSE)),"")</f>
        <v>66</v>
      </c>
      <c r="U111" s="11">
        <f>IFERROR((IF(IF(T111,T111+$M111,0)&lt;=100,IF(T111,T111+$M111,0),100)),"")</f>
        <v>76</v>
      </c>
      <c r="V111">
        <f>_xlfn.IFNA((VLOOKUP(A111,CLASS!A:AY,22,FALSE)),"")</f>
        <v>0</v>
      </c>
      <c r="W111" s="11">
        <f t="shared" si="49"/>
        <v>0</v>
      </c>
      <c r="X111">
        <f>_xlfn.IFNA((VLOOKUP(A111,CLASS!A:AY,24,FALSE)),"")</f>
        <v>0</v>
      </c>
      <c r="Y111" s="11">
        <f t="shared" si="29"/>
        <v>0</v>
      </c>
      <c r="Z111">
        <f>_xlfn.IFNA((VLOOKUP(A111,CLASS!A:AY,26,FALSE)),"")</f>
        <v>77</v>
      </c>
      <c r="AA111" s="11">
        <f t="shared" si="30"/>
        <v>87</v>
      </c>
      <c r="AB111">
        <f>_xlfn.IFNA((VLOOKUP(A111,CLASS!A:AY,28,FALSE)),"")</f>
        <v>0</v>
      </c>
      <c r="AC111" s="11">
        <f t="shared" si="31"/>
        <v>0</v>
      </c>
      <c r="AD111"/>
      <c r="AE111" s="11">
        <f t="shared" si="32"/>
        <v>0</v>
      </c>
      <c r="AF111"/>
      <c r="AG111" s="11">
        <f t="shared" si="33"/>
        <v>0</v>
      </c>
      <c r="AH111">
        <f>_xlfn.IFNA((VLOOKUP(A111,CLASS!A:AY,34,FALSE)),"")</f>
        <v>0</v>
      </c>
      <c r="AI111" s="11">
        <f t="shared" si="34"/>
        <v>0</v>
      </c>
      <c r="AJ111"/>
      <c r="AK111" s="11">
        <f t="shared" si="35"/>
        <v>0</v>
      </c>
      <c r="AL111" s="16">
        <f t="shared" si="36"/>
        <v>244</v>
      </c>
      <c r="AN111">
        <f t="shared" si="37"/>
        <v>81</v>
      </c>
      <c r="AO111">
        <f t="shared" si="38"/>
        <v>0</v>
      </c>
      <c r="AP111">
        <f t="shared" si="39"/>
        <v>76</v>
      </c>
      <c r="AQ111">
        <f t="shared" si="40"/>
        <v>0</v>
      </c>
      <c r="AR111">
        <f t="shared" si="41"/>
        <v>0</v>
      </c>
      <c r="AS111">
        <f t="shared" si="42"/>
        <v>87</v>
      </c>
      <c r="AT111">
        <f t="shared" si="43"/>
        <v>0</v>
      </c>
      <c r="AU111">
        <f t="shared" si="44"/>
        <v>0</v>
      </c>
      <c r="AV111">
        <f t="shared" si="45"/>
        <v>0</v>
      </c>
      <c r="AW111">
        <f t="shared" si="46"/>
        <v>0</v>
      </c>
      <c r="AX111">
        <f t="shared" si="47"/>
        <v>0</v>
      </c>
      <c r="AY111" s="14" cm="1">
        <f t="array" ref="AY111">SUMPRODUCT(LARGE(AN111:AX111, {1,2,3}))</f>
        <v>244</v>
      </c>
      <c r="AZ111"/>
    </row>
    <row r="112" spans="1:52" x14ac:dyDescent="0.35">
      <c r="A112">
        <f>CLASS!A48</f>
        <v>71507</v>
      </c>
      <c r="B112" t="str">
        <f>CLASS!B48</f>
        <v>EE71507</v>
      </c>
      <c r="C112" t="str">
        <f>_xlfn.IFNA((VLOOKUP(A112,CLASS!A:AY,3,FALSE)),"")</f>
        <v>Stuart</v>
      </c>
      <c r="D112" t="str">
        <f>_xlfn.IFNA((VLOOKUP(A112,CLASS!A:AY,4,FALSE)),"")</f>
        <v>Earl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70</v>
      </c>
      <c r="Q112" s="11">
        <f t="shared" si="26"/>
        <v>75</v>
      </c>
      <c r="R112">
        <f>_xlfn.IFNA((VLOOKUP(A112,CLASS!A:AY,18,FALSE)),"")</f>
        <v>0</v>
      </c>
      <c r="S112" s="11">
        <f t="shared" si="27"/>
        <v>0</v>
      </c>
      <c r="T112">
        <f>_xlfn.IFNA((VLOOKUP(A112,CLASS!A:AY,20,FALSE)),"")</f>
        <v>75</v>
      </c>
      <c r="U112" s="11">
        <f>IFERROR((IF(IF(T112,T112+$M112,0)&lt;=100,IF(T112,T112+$M112,0),100)),"")</f>
        <v>80</v>
      </c>
      <c r="V112">
        <f>_xlfn.IFNA((VLOOKUP(A112,CLASS!A:AY,22,FALSE)),"")</f>
        <v>0</v>
      </c>
      <c r="W112" s="11">
        <f t="shared" si="49"/>
        <v>0</v>
      </c>
      <c r="X112">
        <f>_xlfn.IFNA((VLOOKUP(A112,CLASS!A:AY,24,FALSE)),"")</f>
        <v>0</v>
      </c>
      <c r="Y112" s="11">
        <f t="shared" si="29"/>
        <v>0</v>
      </c>
      <c r="Z112">
        <f>_xlfn.IFNA((VLOOKUP(A112,CLASS!A:AY,26,FALSE)),"")</f>
        <v>83</v>
      </c>
      <c r="AA112" s="11">
        <f t="shared" si="30"/>
        <v>88</v>
      </c>
      <c r="AB112">
        <f>_xlfn.IFNA((VLOOKUP(A112,CLASS!A:AY,28,FALSE)),"")</f>
        <v>0</v>
      </c>
      <c r="AC112" s="11">
        <f t="shared" si="31"/>
        <v>0</v>
      </c>
      <c r="AD112"/>
      <c r="AE112" s="11">
        <f t="shared" si="32"/>
        <v>0</v>
      </c>
      <c r="AF112"/>
      <c r="AG112" s="11">
        <f t="shared" si="33"/>
        <v>0</v>
      </c>
      <c r="AH112">
        <f>_xlfn.IFNA((VLOOKUP(A112,CLASS!A:AY,34,FALSE)),"")</f>
        <v>0</v>
      </c>
      <c r="AI112" s="11">
        <f t="shared" si="34"/>
        <v>0</v>
      </c>
      <c r="AJ112"/>
      <c r="AK112" s="11">
        <f t="shared" si="35"/>
        <v>0</v>
      </c>
      <c r="AL112" s="16">
        <f t="shared" si="36"/>
        <v>243</v>
      </c>
      <c r="AN112">
        <f t="shared" si="37"/>
        <v>75</v>
      </c>
      <c r="AO112">
        <f t="shared" si="38"/>
        <v>0</v>
      </c>
      <c r="AP112">
        <f t="shared" si="39"/>
        <v>80</v>
      </c>
      <c r="AQ112">
        <f t="shared" si="40"/>
        <v>0</v>
      </c>
      <c r="AR112">
        <f t="shared" si="41"/>
        <v>0</v>
      </c>
      <c r="AS112">
        <f t="shared" si="42"/>
        <v>88</v>
      </c>
      <c r="AT112">
        <f t="shared" si="43"/>
        <v>0</v>
      </c>
      <c r="AU112">
        <f t="shared" si="44"/>
        <v>0</v>
      </c>
      <c r="AV112">
        <f t="shared" si="45"/>
        <v>0</v>
      </c>
      <c r="AW112">
        <f t="shared" si="46"/>
        <v>0</v>
      </c>
      <c r="AX112">
        <f t="shared" si="47"/>
        <v>0</v>
      </c>
      <c r="AY112" s="14" cm="1">
        <f t="array" ref="AY112">SUMPRODUCT(LARGE(AN112:AX112, {1,2,3}))</f>
        <v>243</v>
      </c>
      <c r="AZ112"/>
    </row>
    <row r="113" spans="1:52" x14ac:dyDescent="0.35">
      <c r="A113">
        <f>CLASS!A112</f>
        <v>110109</v>
      </c>
      <c r="B113" t="str">
        <f>CLASS!B112</f>
        <v>EE110109</v>
      </c>
      <c r="C113" t="str">
        <f>_xlfn.IFNA((VLOOKUP(A113,CLASS!A:AY,3,FALSE)),"")</f>
        <v>David</v>
      </c>
      <c r="D113" t="str">
        <f>_xlfn.IFNA((VLOOKUP(A113,CLASS!A:AY,4,FALSE)),"")</f>
        <v>Hallybone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62</v>
      </c>
      <c r="Q113" s="11">
        <f t="shared" si="26"/>
        <v>72</v>
      </c>
      <c r="R113">
        <f>_xlfn.IFNA((VLOOKUP(A113,CLASS!A:AY,18,FALSE)),"")</f>
        <v>0</v>
      </c>
      <c r="S113" s="11">
        <f t="shared" si="27"/>
        <v>0</v>
      </c>
      <c r="T113">
        <f>_xlfn.IFNA((VLOOKUP(A113,CLASS!A:AY,20,FALSE)),"")</f>
        <v>69</v>
      </c>
      <c r="U113" s="11">
        <f>IFERROR((IF(IF(T113,T113+$M113,0)&lt;=100,IF(T113,T113+$M113,0),100)),"")</f>
        <v>79</v>
      </c>
      <c r="V113">
        <f>_xlfn.IFNA((VLOOKUP(A113,CLASS!A:AY,22,FALSE)),"")</f>
        <v>0</v>
      </c>
      <c r="W113" s="11">
        <f t="shared" si="49"/>
        <v>0</v>
      </c>
      <c r="X113">
        <f>_xlfn.IFNA((VLOOKUP(A113,CLASS!A:AY,24,FALSE)),"")</f>
        <v>0</v>
      </c>
      <c r="Y113" s="11">
        <f t="shared" si="29"/>
        <v>0</v>
      </c>
      <c r="Z113">
        <f>_xlfn.IFNA((VLOOKUP(A113,CLASS!A:AY,26,FALSE)),"")</f>
        <v>77</v>
      </c>
      <c r="AA113" s="11">
        <f t="shared" si="30"/>
        <v>87</v>
      </c>
      <c r="AB113">
        <f>_xlfn.IFNA((VLOOKUP(A113,CLASS!A:AY,28,FALSE)),"")</f>
        <v>0</v>
      </c>
      <c r="AC113" s="11">
        <f t="shared" si="31"/>
        <v>0</v>
      </c>
      <c r="AD113"/>
      <c r="AE113" s="11">
        <f t="shared" si="32"/>
        <v>0</v>
      </c>
      <c r="AF113"/>
      <c r="AG113" s="11">
        <f t="shared" si="33"/>
        <v>0</v>
      </c>
      <c r="AH113">
        <f>_xlfn.IFNA((VLOOKUP(A113,CLASS!A:AY,34,FALSE)),"")</f>
        <v>0</v>
      </c>
      <c r="AI113" s="11">
        <f t="shared" si="34"/>
        <v>0</v>
      </c>
      <c r="AJ113"/>
      <c r="AK113" s="11">
        <f t="shared" si="35"/>
        <v>0</v>
      </c>
      <c r="AL113" s="16">
        <f t="shared" si="36"/>
        <v>238</v>
      </c>
      <c r="AM113"/>
      <c r="AN113">
        <f t="shared" si="37"/>
        <v>72</v>
      </c>
      <c r="AO113">
        <f t="shared" si="38"/>
        <v>0</v>
      </c>
      <c r="AP113">
        <f t="shared" si="39"/>
        <v>79</v>
      </c>
      <c r="AQ113">
        <f t="shared" si="40"/>
        <v>0</v>
      </c>
      <c r="AR113">
        <f t="shared" si="41"/>
        <v>0</v>
      </c>
      <c r="AS113">
        <f t="shared" si="42"/>
        <v>87</v>
      </c>
      <c r="AT113">
        <f t="shared" si="43"/>
        <v>0</v>
      </c>
      <c r="AU113">
        <f t="shared" si="44"/>
        <v>0</v>
      </c>
      <c r="AV113">
        <f t="shared" si="45"/>
        <v>0</v>
      </c>
      <c r="AW113">
        <f t="shared" si="46"/>
        <v>0</v>
      </c>
      <c r="AX113">
        <f t="shared" si="47"/>
        <v>0</v>
      </c>
      <c r="AY113" s="14" cm="1">
        <f t="array" ref="AY113">SUMPRODUCT(LARGE(AN113:AX113, {1,2,3}))</f>
        <v>238</v>
      </c>
      <c r="AZ113"/>
    </row>
    <row r="114" spans="1:52" x14ac:dyDescent="0.35">
      <c r="A114">
        <f>CLASS!A25</f>
        <v>90948</v>
      </c>
      <c r="B114" t="str">
        <f>CLASS!B25</f>
        <v>EE90948</v>
      </c>
      <c r="C114" t="str">
        <f>_xlfn.IFNA((VLOOKUP(A114,CLASS!A:AY,3,FALSE)),"")</f>
        <v>Stephen</v>
      </c>
      <c r="D114" t="str">
        <f>_xlfn.IFNA((VLOOKUP(A114,CLASS!A:AY,4,FALSE)),"")</f>
        <v>Leonard</v>
      </c>
      <c r="E114" s="26" t="str">
        <f>_xlfn.IFNA((VLOOKUP(B114,IssueLookup!A:B,2,FALSE)),"")</f>
        <v>AA</v>
      </c>
      <c r="F114" s="26" t="str">
        <f>_xlfn.IFNA((VLOOKUP(B114,IssueLookup!C:D,2,FALSE)),"")</f>
        <v>AA</v>
      </c>
      <c r="G114" s="26" t="str">
        <f>_xlfn.IFNA((VLOOKUP(B114,IssueLookup!E:F,2,FALSE)),"")</f>
        <v>AA</v>
      </c>
      <c r="H114" s="26" t="str">
        <f>_xlfn.IFNA((VLOOKUP(B114,IssueLookup!G:H,2,FALSE)),"")</f>
        <v>AA</v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_xlfn.IFNA(VLOOKUP(E114,HandicapLookup!A:B,2,FALSE),"")</f>
        <v>0</v>
      </c>
      <c r="M114">
        <f>_xlfn.IFNA(VLOOKUP(F114,HandicapLookup!A:B,2,FALSE),"")</f>
        <v>0</v>
      </c>
      <c r="N114">
        <f>_xlfn.IFNA(VLOOKUP(G114,HandicapLookup!A:B,2,FALSE),"")</f>
        <v>0</v>
      </c>
      <c r="O114">
        <f>_xlfn.IFNA(VLOOKUP(H114,HandicapLookup!A:B,2,FALSE),"")</f>
        <v>0</v>
      </c>
      <c r="P114">
        <f>_xlfn.IFNA((VLOOKUP(A114,CLASS!A:AY,16,FALSE)),"")</f>
        <v>72</v>
      </c>
      <c r="Q114" s="11">
        <f t="shared" si="26"/>
        <v>72</v>
      </c>
      <c r="R114">
        <f>_xlfn.IFNA((VLOOKUP(A114,CLASS!A:AY,18,FALSE)),"")</f>
        <v>0</v>
      </c>
      <c r="S114" s="11">
        <f t="shared" si="27"/>
        <v>0</v>
      </c>
      <c r="T114">
        <f>_xlfn.IFNA((VLOOKUP(A114,CLASS!A:AY,20,FALSE)),"")</f>
        <v>80</v>
      </c>
      <c r="U114" s="11">
        <f>IFERROR((IF(IF(T114,T114+$M114,0)&lt;=100,IF(T114,T114+$M114,0),100)),"")</f>
        <v>80</v>
      </c>
      <c r="V114">
        <f>_xlfn.IFNA((VLOOKUP(A114,CLASS!A:AY,22,FALSE)),"")</f>
        <v>0</v>
      </c>
      <c r="W114" s="11">
        <f t="shared" si="49"/>
        <v>0</v>
      </c>
      <c r="X114">
        <f>_xlfn.IFNA((VLOOKUP(A114,CLASS!A:AY,24,FALSE)),"")</f>
        <v>0</v>
      </c>
      <c r="Y114" s="11">
        <f t="shared" si="29"/>
        <v>0</v>
      </c>
      <c r="Z114">
        <f>_xlfn.IFNA((VLOOKUP(A114,CLASS!A:AY,26,FALSE)),"")</f>
        <v>78</v>
      </c>
      <c r="AA114" s="11">
        <f t="shared" si="30"/>
        <v>78</v>
      </c>
      <c r="AB114">
        <f>_xlfn.IFNA((VLOOKUP(A114,CLASS!A:AY,28,FALSE)),"")</f>
        <v>0</v>
      </c>
      <c r="AC114" s="11">
        <f t="shared" si="31"/>
        <v>0</v>
      </c>
      <c r="AD114"/>
      <c r="AE114" s="11">
        <f t="shared" si="32"/>
        <v>0</v>
      </c>
      <c r="AF114"/>
      <c r="AG114" s="11">
        <f t="shared" si="33"/>
        <v>0</v>
      </c>
      <c r="AH114">
        <f>_xlfn.IFNA((VLOOKUP(A114,CLASS!A:AY,34,FALSE)),"")</f>
        <v>0</v>
      </c>
      <c r="AI114" s="11">
        <f t="shared" si="34"/>
        <v>0</v>
      </c>
      <c r="AJ114"/>
      <c r="AK114" s="11">
        <f t="shared" si="35"/>
        <v>0</v>
      </c>
      <c r="AL114" s="16">
        <f t="shared" si="36"/>
        <v>230</v>
      </c>
      <c r="AN114">
        <f t="shared" si="37"/>
        <v>72</v>
      </c>
      <c r="AO114">
        <f t="shared" si="38"/>
        <v>0</v>
      </c>
      <c r="AP114">
        <f t="shared" si="39"/>
        <v>80</v>
      </c>
      <c r="AQ114">
        <f t="shared" si="40"/>
        <v>0</v>
      </c>
      <c r="AR114">
        <f t="shared" si="41"/>
        <v>0</v>
      </c>
      <c r="AS114">
        <f t="shared" si="42"/>
        <v>78</v>
      </c>
      <c r="AT114">
        <f t="shared" si="43"/>
        <v>0</v>
      </c>
      <c r="AU114">
        <f t="shared" si="44"/>
        <v>0</v>
      </c>
      <c r="AV114">
        <f t="shared" si="45"/>
        <v>0</v>
      </c>
      <c r="AW114">
        <f t="shared" si="46"/>
        <v>0</v>
      </c>
      <c r="AX114">
        <f t="shared" si="47"/>
        <v>0</v>
      </c>
      <c r="AY114" s="14" cm="1">
        <f t="array" ref="AY114">SUMPRODUCT(LARGE(AN114:AX114, {1,2,3}))</f>
        <v>230</v>
      </c>
      <c r="AZ114"/>
    </row>
    <row r="115" spans="1:52" x14ac:dyDescent="0.35">
      <c r="A115">
        <f>CLASS!A167</f>
        <v>137389</v>
      </c>
      <c r="B115" t="str">
        <f>CLASS!B167</f>
        <v>EE137389</v>
      </c>
      <c r="C115" t="str">
        <f>_xlfn.IFNA((VLOOKUP(A115,CLASS!A:AY,3,FALSE)),"")</f>
        <v>Mark</v>
      </c>
      <c r="D115" t="str">
        <f>_xlfn.IFNA((VLOOKUP(A115,CLASS!A:AY,4,FALSE)),"")</f>
        <v>Potts</v>
      </c>
      <c r="E115" s="26" t="str">
        <f>_xlfn.IFNA((VLOOKUP(B115,IssueLookup!A:B,2,FALSE)),"")</f>
        <v>C</v>
      </c>
      <c r="F115" s="26" t="str">
        <f>_xlfn.IFNA((VLOOKUP(B115,IssueLookup!C:D,2,FALSE)),"")</f>
        <v>C</v>
      </c>
      <c r="G115" s="26" t="str">
        <f>_xlfn.IFNA((VLOOKUP(B115,IssueLookup!E:F,2,FALSE)),"")</f>
        <v>C</v>
      </c>
      <c r="H115" s="26" t="str">
        <f>_xlfn.IFNA((VLOOKUP(B115,IssueLookup!G:H,2,FALSE)),"")</f>
        <v>C</v>
      </c>
      <c r="I115" t="str">
        <f>_xlfn.IFNA((VLOOKUP(A115,CLASS!A:AY,9,FALSE)),"")</f>
        <v>VET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_xlfn.IFNA(VLOOKUP(E115,HandicapLookup!A:B,2,FALSE),"")</f>
        <v>15</v>
      </c>
      <c r="M115">
        <f>_xlfn.IFNA(VLOOKUP(F115,HandicapLookup!A:B,2,FALSE),"")</f>
        <v>15</v>
      </c>
      <c r="N115">
        <f>_xlfn.IFNA(VLOOKUP(G115,HandicapLookup!A:B,2,FALSE),"")</f>
        <v>15</v>
      </c>
      <c r="O115">
        <f>_xlfn.IFNA(VLOOKUP(H115,HandicapLookup!A:B,2,FALSE),"")</f>
        <v>15</v>
      </c>
      <c r="P115">
        <f>_xlfn.IFNA((VLOOKUP(A115,CLASS!A:AY,16,FALSE)),"")</f>
        <v>56</v>
      </c>
      <c r="Q115" s="11">
        <f t="shared" si="26"/>
        <v>71</v>
      </c>
      <c r="R115">
        <f>_xlfn.IFNA((VLOOKUP(A115,CLASS!A:AY,18,FALSE)),"")</f>
        <v>0</v>
      </c>
      <c r="S115" s="11">
        <f t="shared" si="27"/>
        <v>0</v>
      </c>
      <c r="T115">
        <f>_xlfn.IFNA((VLOOKUP(A115,CLASS!A:AY,20,FALSE)),"")</f>
        <v>52</v>
      </c>
      <c r="U115" s="11">
        <f>IF(IF(T115,T115+$L115,0)&lt;=100,IF(T115,T115+$L115,0),100)</f>
        <v>67</v>
      </c>
      <c r="V115">
        <f>_xlfn.IFNA((VLOOKUP(A115,CLASS!A:AY,22,FALSE)),"")</f>
        <v>0</v>
      </c>
      <c r="W115" s="11">
        <f t="shared" si="49"/>
        <v>0</v>
      </c>
      <c r="X115">
        <f>_xlfn.IFNA((VLOOKUP(A115,CLASS!A:AY,24,FALSE)),"")</f>
        <v>0</v>
      </c>
      <c r="Y115" s="11">
        <f t="shared" si="29"/>
        <v>0</v>
      </c>
      <c r="Z115">
        <f>_xlfn.IFNA((VLOOKUP(A115,CLASS!A:AY,26,FALSE)),"")</f>
        <v>68</v>
      </c>
      <c r="AA115" s="11">
        <f t="shared" si="30"/>
        <v>83</v>
      </c>
      <c r="AB115">
        <f>_xlfn.IFNA((VLOOKUP(A115,CLASS!A:AY,28,FALSE)),"")</f>
        <v>0</v>
      </c>
      <c r="AC115" s="11">
        <f t="shared" si="31"/>
        <v>0</v>
      </c>
      <c r="AD115"/>
      <c r="AE115" s="11">
        <f t="shared" si="32"/>
        <v>0</v>
      </c>
      <c r="AF115"/>
      <c r="AG115" s="11">
        <f t="shared" si="33"/>
        <v>0</v>
      </c>
      <c r="AH115">
        <f>_xlfn.IFNA((VLOOKUP(A115,CLASS!A:AY,34,FALSE)),"")</f>
        <v>0</v>
      </c>
      <c r="AI115" s="11">
        <f t="shared" si="34"/>
        <v>0</v>
      </c>
      <c r="AJ115"/>
      <c r="AK115" s="11">
        <f t="shared" si="35"/>
        <v>0</v>
      </c>
      <c r="AL115" s="16">
        <f t="shared" si="36"/>
        <v>221</v>
      </c>
      <c r="AM115"/>
      <c r="AN115">
        <f t="shared" si="37"/>
        <v>71</v>
      </c>
      <c r="AO115">
        <f t="shared" si="38"/>
        <v>0</v>
      </c>
      <c r="AP115">
        <f t="shared" si="39"/>
        <v>67</v>
      </c>
      <c r="AQ115">
        <f t="shared" si="40"/>
        <v>0</v>
      </c>
      <c r="AR115">
        <f t="shared" si="41"/>
        <v>0</v>
      </c>
      <c r="AS115">
        <f t="shared" si="42"/>
        <v>83</v>
      </c>
      <c r="AT115">
        <f t="shared" si="43"/>
        <v>0</v>
      </c>
      <c r="AU115">
        <f t="shared" si="44"/>
        <v>0</v>
      </c>
      <c r="AV115">
        <f t="shared" si="45"/>
        <v>0</v>
      </c>
      <c r="AW115">
        <f t="shared" si="46"/>
        <v>0</v>
      </c>
      <c r="AX115">
        <f t="shared" si="47"/>
        <v>0</v>
      </c>
      <c r="AY115" s="14" cm="1">
        <f t="array" ref="AY115">SUMPRODUCT(LARGE(AN115:AX115, {1,2,3}))</f>
        <v>221</v>
      </c>
      <c r="AZ115"/>
    </row>
    <row r="116" spans="1:52" x14ac:dyDescent="0.35">
      <c r="A116">
        <f>CLASS!A53</f>
        <v>127058</v>
      </c>
      <c r="B116" t="str">
        <f>CLASS!B53</f>
        <v>EE127058</v>
      </c>
      <c r="C116" t="str">
        <f>_xlfn.IFNA((VLOOKUP(A116,CLASS!A:AY,3,FALSE)),"")</f>
        <v>Rebecca</v>
      </c>
      <c r="D116" t="str">
        <f>_xlfn.IFNA((VLOOKUP(A116,CLASS!A:AY,4,FALSE)),"")</f>
        <v>Clifton</v>
      </c>
      <c r="E116" s="26" t="str">
        <f>_xlfn.IFNA((VLOOKUP(B116,IssueLookup!A:B,2,FALSE)),"")</f>
        <v>A</v>
      </c>
      <c r="F116" s="26" t="str">
        <f>_xlfn.IFNA((VLOOKUP(B116,IssueLookup!C:D,2,FALSE)),"")</f>
        <v>A</v>
      </c>
      <c r="G116" s="26" t="str">
        <f>_xlfn.IFNA((VLOOKUP(B116,IssueLookup!E:F,2,FALSE)),"")</f>
        <v>A</v>
      </c>
      <c r="H116" s="26" t="str">
        <f>_xlfn.IFNA((VLOOKUP(B116,IssueLookup!G:H,2,FALSE)),"")</f>
        <v>A</v>
      </c>
      <c r="I116" t="str">
        <f>_xlfn.IFNA((VLOOKUP(A116,CLASS!A:AY,9,FALSE)),"")</f>
        <v>LDY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_xlfn.IFNA(VLOOKUP(E116,HandicapLookup!A:B,2,FALSE),"")</f>
        <v>5</v>
      </c>
      <c r="M116">
        <f>_xlfn.IFNA(VLOOKUP(F116,HandicapLookup!A:B,2,FALSE),"")</f>
        <v>5</v>
      </c>
      <c r="N116">
        <f>_xlfn.IFNA(VLOOKUP(G116,HandicapLookup!A:B,2,FALSE),"")</f>
        <v>5</v>
      </c>
      <c r="O116">
        <f>_xlfn.IFNA(VLOOKUP(H116,HandicapLookup!A:B,2,FALSE),"")</f>
        <v>5</v>
      </c>
      <c r="P116">
        <f>_xlfn.IFNA((VLOOKUP(A116,CLASS!A:AY,16,FALSE)),"")</f>
        <v>67</v>
      </c>
      <c r="Q116" s="11">
        <f t="shared" si="26"/>
        <v>72</v>
      </c>
      <c r="R116">
        <f>_xlfn.IFNA((VLOOKUP(A116,CLASS!A:AY,18,FALSE)),"")</f>
        <v>0</v>
      </c>
      <c r="S116" s="11">
        <f t="shared" si="27"/>
        <v>0</v>
      </c>
      <c r="T116">
        <f>_xlfn.IFNA((VLOOKUP(A116,CLASS!A:AY,20,FALSE)),"")</f>
        <v>67</v>
      </c>
      <c r="U116" s="11">
        <f>IFERROR((IF(IF(T116,T116+$M116,0)&lt;=100,IF(T116,T116+$M116,0),100)),"")</f>
        <v>72</v>
      </c>
      <c r="V116">
        <f>_xlfn.IFNA((VLOOKUP(A116,CLASS!A:AY,22,FALSE)),"")</f>
        <v>0</v>
      </c>
      <c r="W116" s="11">
        <f t="shared" si="49"/>
        <v>0</v>
      </c>
      <c r="X116">
        <f>_xlfn.IFNA((VLOOKUP(A116,CLASS!A:AY,24,FALSE)),"")</f>
        <v>0</v>
      </c>
      <c r="Y116" s="11">
        <f t="shared" si="29"/>
        <v>0</v>
      </c>
      <c r="Z116">
        <f>_xlfn.IFNA((VLOOKUP(A116,CLASS!A:AY,26,FALSE)),"")</f>
        <v>69</v>
      </c>
      <c r="AA116" s="11">
        <f t="shared" si="30"/>
        <v>74</v>
      </c>
      <c r="AB116">
        <f>_xlfn.IFNA((VLOOKUP(A116,CLASS!A:AY,28,FALSE)),"")</f>
        <v>0</v>
      </c>
      <c r="AC116" s="11">
        <f t="shared" si="31"/>
        <v>0</v>
      </c>
      <c r="AD116"/>
      <c r="AE116" s="11">
        <f t="shared" si="32"/>
        <v>0</v>
      </c>
      <c r="AF116"/>
      <c r="AG116" s="11">
        <f t="shared" si="33"/>
        <v>0</v>
      </c>
      <c r="AH116">
        <f>_xlfn.IFNA((VLOOKUP(A116,CLASS!A:AY,34,FALSE)),"")</f>
        <v>0</v>
      </c>
      <c r="AI116" s="11">
        <f t="shared" si="34"/>
        <v>0</v>
      </c>
      <c r="AJ116"/>
      <c r="AK116" s="11">
        <f t="shared" si="35"/>
        <v>0</v>
      </c>
      <c r="AL116" s="16">
        <f t="shared" si="36"/>
        <v>218</v>
      </c>
      <c r="AM116"/>
      <c r="AN116">
        <f t="shared" si="37"/>
        <v>72</v>
      </c>
      <c r="AO116">
        <f t="shared" si="38"/>
        <v>0</v>
      </c>
      <c r="AP116">
        <f t="shared" si="39"/>
        <v>72</v>
      </c>
      <c r="AQ116">
        <f t="shared" si="40"/>
        <v>0</v>
      </c>
      <c r="AR116">
        <f t="shared" si="41"/>
        <v>0</v>
      </c>
      <c r="AS116">
        <f t="shared" si="42"/>
        <v>74</v>
      </c>
      <c r="AT116">
        <f t="shared" si="43"/>
        <v>0</v>
      </c>
      <c r="AU116">
        <f t="shared" si="44"/>
        <v>0</v>
      </c>
      <c r="AV116">
        <f t="shared" si="45"/>
        <v>0</v>
      </c>
      <c r="AW116">
        <f t="shared" si="46"/>
        <v>0</v>
      </c>
      <c r="AX116">
        <f t="shared" si="47"/>
        <v>0</v>
      </c>
      <c r="AY116" s="14" cm="1">
        <f t="array" ref="AY116">SUMPRODUCT(LARGE(AN116:AX116, {1,2,3}))</f>
        <v>218</v>
      </c>
      <c r="AZ116"/>
    </row>
    <row r="117" spans="1:52" x14ac:dyDescent="0.35">
      <c r="A117">
        <f>CLASS!A56</f>
        <v>88361</v>
      </c>
      <c r="B117" t="str">
        <f>CLASS!B56</f>
        <v>EE88361</v>
      </c>
      <c r="C117" t="str">
        <f>_xlfn.IFNA((VLOOKUP(A117,CLASS!A:AY,3,FALSE)),"")</f>
        <v>Tony</v>
      </c>
      <c r="D117" t="str">
        <f>_xlfn.IFNA((VLOOKUP(A117,CLASS!A:AY,4,FALSE)),"")</f>
        <v>Leonard</v>
      </c>
      <c r="E117" s="26" t="str">
        <f>_xlfn.IFNA((VLOOKUP(B117,IssueLookup!A:B,2,FALSE)),"")</f>
        <v>A</v>
      </c>
      <c r="F117" s="26" t="str">
        <f>_xlfn.IFNA((VLOOKUP(B117,IssueLookup!C:D,2,FALSE)),"")</f>
        <v>A</v>
      </c>
      <c r="G117" s="26" t="str">
        <f>_xlfn.IFNA((VLOOKUP(B117,IssueLookup!E:F,2,FALSE)),"")</f>
        <v>A</v>
      </c>
      <c r="H117" s="26" t="str">
        <f>_xlfn.IFNA((VLOOKUP(B117,IssueLookup!G:H,2,FALSE)),"")</f>
        <v>A</v>
      </c>
      <c r="I117" t="str">
        <f>_xlfn.IFNA((VLOOKUP(A117,CLASS!A:AY,9,FALSE)),"")</f>
        <v>VET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_xlfn.IFNA(VLOOKUP(E117,HandicapLookup!A:B,2,FALSE),"")</f>
        <v>5</v>
      </c>
      <c r="M117">
        <f>_xlfn.IFNA(VLOOKUP(F117,HandicapLookup!A:B,2,FALSE),"")</f>
        <v>5</v>
      </c>
      <c r="N117">
        <f>_xlfn.IFNA(VLOOKUP(G117,HandicapLookup!A:B,2,FALSE),"")</f>
        <v>5</v>
      </c>
      <c r="O117">
        <f>_xlfn.IFNA(VLOOKUP(H117,HandicapLookup!A:B,2,FALSE),"")</f>
        <v>5</v>
      </c>
      <c r="P117">
        <f>_xlfn.IFNA((VLOOKUP(A117,CLASS!A:AY,16,FALSE)),"")</f>
        <v>80</v>
      </c>
      <c r="Q117" s="11">
        <f t="shared" si="26"/>
        <v>85</v>
      </c>
      <c r="R117">
        <f>_xlfn.IFNA((VLOOKUP(A117,CLASS!A:AY,18,FALSE)),"")</f>
        <v>0</v>
      </c>
      <c r="S117" s="11">
        <f t="shared" si="27"/>
        <v>0</v>
      </c>
      <c r="T117">
        <f>_xlfn.IFNA((VLOOKUP(A117,CLASS!A:AY,20,FALSE)),"")</f>
        <v>80</v>
      </c>
      <c r="U117" s="11">
        <f>IFERROR((IF(IF(T117,T117+$M117,0)&lt;=100,IF(T117,T117+$M117,0),100)),"")</f>
        <v>85</v>
      </c>
      <c r="V117">
        <f>_xlfn.IFNA((VLOOKUP(A117,CLASS!A:AY,22,FALSE)),"")</f>
        <v>0</v>
      </c>
      <c r="W117" s="11">
        <f t="shared" si="49"/>
        <v>0</v>
      </c>
      <c r="X117">
        <f>_xlfn.IFNA((VLOOKUP(A117,CLASS!A:AY,24,FALSE)),"")</f>
        <v>0</v>
      </c>
      <c r="Y117" s="11">
        <f t="shared" si="29"/>
        <v>0</v>
      </c>
      <c r="Z117">
        <f>_xlfn.IFNA((VLOOKUP(A117,CLASS!A:AY,26,FALSE)),"")</f>
        <v>0</v>
      </c>
      <c r="AA117" s="11">
        <f t="shared" si="30"/>
        <v>0</v>
      </c>
      <c r="AB117">
        <f>_xlfn.IFNA((VLOOKUP(A117,CLASS!A:AY,28,FALSE)),"")</f>
        <v>0</v>
      </c>
      <c r="AC117" s="11">
        <f t="shared" si="31"/>
        <v>0</v>
      </c>
      <c r="AD117"/>
      <c r="AE117" s="11">
        <f t="shared" si="32"/>
        <v>0</v>
      </c>
      <c r="AF117"/>
      <c r="AG117" s="11">
        <f t="shared" si="33"/>
        <v>0</v>
      </c>
      <c r="AH117">
        <f>_xlfn.IFNA((VLOOKUP(A117,CLASS!A:AY,34,FALSE)),"")</f>
        <v>0</v>
      </c>
      <c r="AI117" s="11">
        <f t="shared" si="34"/>
        <v>0</v>
      </c>
      <c r="AJ117"/>
      <c r="AK117" s="11">
        <f t="shared" si="35"/>
        <v>0</v>
      </c>
      <c r="AL117" s="16">
        <f t="shared" si="36"/>
        <v>170</v>
      </c>
      <c r="AN117">
        <f t="shared" si="37"/>
        <v>85</v>
      </c>
      <c r="AO117">
        <f t="shared" si="38"/>
        <v>0</v>
      </c>
      <c r="AP117">
        <f t="shared" si="39"/>
        <v>85</v>
      </c>
      <c r="AQ117">
        <f t="shared" si="40"/>
        <v>0</v>
      </c>
      <c r="AR117">
        <f t="shared" si="41"/>
        <v>0</v>
      </c>
      <c r="AS117">
        <f t="shared" si="42"/>
        <v>0</v>
      </c>
      <c r="AT117">
        <f t="shared" si="43"/>
        <v>0</v>
      </c>
      <c r="AU117">
        <f t="shared" si="44"/>
        <v>0</v>
      </c>
      <c r="AV117">
        <f t="shared" si="45"/>
        <v>0</v>
      </c>
      <c r="AW117">
        <f t="shared" si="46"/>
        <v>0</v>
      </c>
      <c r="AX117">
        <f t="shared" si="47"/>
        <v>0</v>
      </c>
      <c r="AY117" s="14" cm="1">
        <f t="array" ref="AY117">SUMPRODUCT(LARGE(AN117:AX117, {1,2,3}))</f>
        <v>170</v>
      </c>
      <c r="AZ117"/>
    </row>
    <row r="118" spans="1:52" x14ac:dyDescent="0.35">
      <c r="A118">
        <f>CLASS!A32</f>
        <v>120278</v>
      </c>
      <c r="B118" t="str">
        <f>CLASS!B32</f>
        <v>EE120278</v>
      </c>
      <c r="C118" t="str">
        <f>_xlfn.IFNA((VLOOKUP(A118,CLASS!A:AY,3,FALSE)),"")</f>
        <v>Robert</v>
      </c>
      <c r="D118" t="str">
        <f>_xlfn.IFNA((VLOOKUP(A118,CLASS!A:AY,4,FALSE)),"")</f>
        <v>Allen</v>
      </c>
      <c r="E118" s="26" t="str">
        <f>_xlfn.IFNA((VLOOKUP(B118,IssueLookup!A:B,2,FALSE)),"")</f>
        <v>AA</v>
      </c>
      <c r="F118" s="26" t="str">
        <f>_xlfn.IFNA((VLOOKUP(B118,IssueLookup!C:D,2,FALSE)),"")</f>
        <v>AA</v>
      </c>
      <c r="G118" s="26" t="str">
        <f>_xlfn.IFNA((VLOOKUP(B118,IssueLookup!E:F,2,FALSE)),"")</f>
        <v>AA</v>
      </c>
      <c r="H118" s="26" t="str">
        <f>_xlfn.IFNA((VLOOKUP(B118,IssueLookup!G:H,2,FALSE)),"")</f>
        <v>AA</v>
      </c>
      <c r="I118" t="str">
        <f>_xlfn.IFNA((VLOOKUP(A118,CLASS!A:AY,9,FALSE)),"")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_xlfn.IFNA(VLOOKUP(E118,HandicapLookup!A:B,2,FALSE),"")</f>
        <v>0</v>
      </c>
      <c r="M118">
        <f>_xlfn.IFNA(VLOOKUP(F118,HandicapLookup!A:B,2,FALSE),"")</f>
        <v>0</v>
      </c>
      <c r="N118">
        <f>_xlfn.IFNA(VLOOKUP(G118,HandicapLookup!A:B,2,FALSE),"")</f>
        <v>0</v>
      </c>
      <c r="O118">
        <f>_xlfn.IFNA(VLOOKUP(H118,HandicapLookup!A:B,2,FALSE),"")</f>
        <v>0</v>
      </c>
      <c r="P118">
        <f>_xlfn.IFNA((VLOOKUP(A118,CLASS!A:AY,16,FALSE)),"")</f>
        <v>84</v>
      </c>
      <c r="Q118" s="11">
        <f t="shared" si="26"/>
        <v>84</v>
      </c>
      <c r="R118">
        <f>_xlfn.IFNA((VLOOKUP(A118,CLASS!A:AY,18,FALSE)),"")</f>
        <v>0</v>
      </c>
      <c r="S118" s="11">
        <f t="shared" si="27"/>
        <v>0</v>
      </c>
      <c r="T118">
        <f>_xlfn.IFNA((VLOOKUP(A118,CLASS!A:AY,20,FALSE)),"")</f>
        <v>85</v>
      </c>
      <c r="U118" s="11">
        <f>IFERROR((IF(IF(T118,T118+$M118,0)&lt;=100,IF(T118,T118+$M118,0),100)),"")</f>
        <v>85</v>
      </c>
      <c r="V118">
        <f>_xlfn.IFNA((VLOOKUP(A118,CLASS!A:AY,22,FALSE)),"")</f>
        <v>0</v>
      </c>
      <c r="W118" s="11">
        <f t="shared" si="49"/>
        <v>0</v>
      </c>
      <c r="X118">
        <f>_xlfn.IFNA((VLOOKUP(A118,CLASS!A:AY,24,FALSE)),"")</f>
        <v>0</v>
      </c>
      <c r="Y118" s="11">
        <f t="shared" si="29"/>
        <v>0</v>
      </c>
      <c r="Z118">
        <f>_xlfn.IFNA((VLOOKUP(A118,CLASS!A:AY,26,FALSE)),"")</f>
        <v>0</v>
      </c>
      <c r="AA118" s="11">
        <f t="shared" si="30"/>
        <v>0</v>
      </c>
      <c r="AB118">
        <f>_xlfn.IFNA((VLOOKUP(A118,CLASS!A:AY,28,FALSE)),"")</f>
        <v>0</v>
      </c>
      <c r="AC118" s="11">
        <f t="shared" si="31"/>
        <v>0</v>
      </c>
      <c r="AD118"/>
      <c r="AE118" s="11">
        <f t="shared" si="32"/>
        <v>0</v>
      </c>
      <c r="AF118"/>
      <c r="AG118" s="11">
        <f t="shared" si="33"/>
        <v>0</v>
      </c>
      <c r="AH118">
        <f>_xlfn.IFNA((VLOOKUP(A118,CLASS!A:AY,34,FALSE)),"")</f>
        <v>0</v>
      </c>
      <c r="AI118" s="11">
        <f t="shared" si="34"/>
        <v>0</v>
      </c>
      <c r="AJ118"/>
      <c r="AK118" s="11">
        <f t="shared" si="35"/>
        <v>0</v>
      </c>
      <c r="AL118" s="16">
        <f t="shared" si="36"/>
        <v>169</v>
      </c>
      <c r="AM118"/>
      <c r="AN118">
        <f t="shared" si="37"/>
        <v>84</v>
      </c>
      <c r="AO118">
        <f t="shared" si="38"/>
        <v>0</v>
      </c>
      <c r="AP118">
        <f t="shared" si="39"/>
        <v>85</v>
      </c>
      <c r="AQ118">
        <f t="shared" si="40"/>
        <v>0</v>
      </c>
      <c r="AR118">
        <f t="shared" si="41"/>
        <v>0</v>
      </c>
      <c r="AS118">
        <f t="shared" si="42"/>
        <v>0</v>
      </c>
      <c r="AT118">
        <f t="shared" si="43"/>
        <v>0</v>
      </c>
      <c r="AU118">
        <f t="shared" si="44"/>
        <v>0</v>
      </c>
      <c r="AV118">
        <f t="shared" si="45"/>
        <v>0</v>
      </c>
      <c r="AW118">
        <f t="shared" si="46"/>
        <v>0</v>
      </c>
      <c r="AX118">
        <f t="shared" si="47"/>
        <v>0</v>
      </c>
      <c r="AY118" s="14" cm="1">
        <f t="array" ref="AY118">SUMPRODUCT(LARGE(AN118:AX118, {1,2,3}))</f>
        <v>169</v>
      </c>
      <c r="AZ118"/>
    </row>
    <row r="119" spans="1:52" x14ac:dyDescent="0.35">
      <c r="A119">
        <f>CLASS!A8</f>
        <v>103821</v>
      </c>
      <c r="B119" t="str">
        <f>CLASS!B8</f>
        <v>EE103821</v>
      </c>
      <c r="C119" t="str">
        <f>_xlfn.IFNA((VLOOKUP(A119,CLASS!A:AY,3,FALSE)),"")</f>
        <v>Glen</v>
      </c>
      <c r="D119" t="str">
        <f>_xlfn.IFNA((VLOOKUP(A119,CLASS!A:AY,4,FALSE)),"")</f>
        <v>Moore</v>
      </c>
      <c r="E119" s="26" t="str">
        <f>_xlfn.IFNA((VLOOKUP(B119,IssueLookup!A:B,2,FALSE)),"")</f>
        <v>AAA</v>
      </c>
      <c r="F119" s="26" t="str">
        <f>_xlfn.IFNA((VLOOKUP(B119,IssueLookup!C:D,2,FALSE)),"")</f>
        <v>AAA</v>
      </c>
      <c r="G119" s="26" t="str">
        <f>_xlfn.IFNA((VLOOKUP(B119,IssueLookup!E:F,2,FALSE)),"")</f>
        <v>AAA</v>
      </c>
      <c r="H119" s="26" t="str">
        <f>_xlfn.IFNA((VLOOKUP(B119,IssueLookup!G:H,2,FALSE)),"")</f>
        <v>AAA</v>
      </c>
      <c r="I119" t="str">
        <f>_xlfn.IFNA((VLOOKUP(A119,CLASS!A:AY,9,FALSE)),"")</f>
        <v>VET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_xlfn.IFNA(VLOOKUP(E119,HandicapLookup!A:B,2,FALSE),"")</f>
        <v>0</v>
      </c>
      <c r="M119">
        <f>_xlfn.IFNA(VLOOKUP(F119,HandicapLookup!A:B,2,FALSE),"")</f>
        <v>0</v>
      </c>
      <c r="N119">
        <f>_xlfn.IFNA(VLOOKUP(G119,HandicapLookup!A:B,2,FALSE),"")</f>
        <v>0</v>
      </c>
      <c r="O119">
        <f>_xlfn.IFNA(VLOOKUP(H119,HandicapLookup!A:B,2,FALSE),"")</f>
        <v>0</v>
      </c>
      <c r="P119">
        <f>_xlfn.IFNA((VLOOKUP(A119,CLASS!A:AY,16,FALSE)),"")</f>
        <v>81</v>
      </c>
      <c r="Q119" s="11">
        <f t="shared" si="26"/>
        <v>81</v>
      </c>
      <c r="R119">
        <f>_xlfn.IFNA((VLOOKUP(A119,CLASS!A:AY,18,FALSE)),"")</f>
        <v>0</v>
      </c>
      <c r="S119" s="11">
        <f t="shared" si="27"/>
        <v>0</v>
      </c>
      <c r="T119">
        <f>_xlfn.IFNA((VLOOKUP(A119,CLASS!A:AY,20,FALSE)),"")</f>
        <v>81</v>
      </c>
      <c r="U119" s="11">
        <f>IFERROR((IF(IF(T119,T119+$M119,0)&lt;=100,IF(T119,T119+$M119,0),100)),"")</f>
        <v>81</v>
      </c>
      <c r="V119">
        <f>_xlfn.IFNA((VLOOKUP(A119,CLASS!A:AY,22,FALSE)),"")</f>
        <v>0</v>
      </c>
      <c r="W119" s="11">
        <f t="shared" si="49"/>
        <v>0</v>
      </c>
      <c r="X119">
        <f>_xlfn.IFNA((VLOOKUP(A119,CLASS!A:AY,24,FALSE)),"")</f>
        <v>0</v>
      </c>
      <c r="Y119" s="11">
        <f t="shared" si="29"/>
        <v>0</v>
      </c>
      <c r="Z119">
        <f>_xlfn.IFNA((VLOOKUP(A119,CLASS!A:AY,26,FALSE)),"")</f>
        <v>0</v>
      </c>
      <c r="AA119" s="11">
        <f t="shared" si="30"/>
        <v>0</v>
      </c>
      <c r="AB119">
        <f>_xlfn.IFNA((VLOOKUP(A119,CLASS!A:AY,28,FALSE)),"")</f>
        <v>0</v>
      </c>
      <c r="AC119" s="11">
        <f t="shared" si="31"/>
        <v>0</v>
      </c>
      <c r="AD119"/>
      <c r="AE119" s="11">
        <f t="shared" si="32"/>
        <v>0</v>
      </c>
      <c r="AF119"/>
      <c r="AG119" s="11">
        <f t="shared" si="33"/>
        <v>0</v>
      </c>
      <c r="AH119">
        <f>_xlfn.IFNA((VLOOKUP(A119,CLASS!A:AY,34,FALSE)),"")</f>
        <v>0</v>
      </c>
      <c r="AI119" s="11">
        <f t="shared" si="34"/>
        <v>0</v>
      </c>
      <c r="AJ119"/>
      <c r="AK119" s="11">
        <f t="shared" si="35"/>
        <v>0</v>
      </c>
      <c r="AL119" s="16">
        <f t="shared" si="36"/>
        <v>162</v>
      </c>
      <c r="AM119"/>
      <c r="AN119">
        <f t="shared" si="37"/>
        <v>81</v>
      </c>
      <c r="AO119">
        <f t="shared" si="38"/>
        <v>0</v>
      </c>
      <c r="AP119">
        <f t="shared" si="39"/>
        <v>81</v>
      </c>
      <c r="AQ119">
        <f t="shared" si="40"/>
        <v>0</v>
      </c>
      <c r="AR119">
        <f t="shared" si="41"/>
        <v>0</v>
      </c>
      <c r="AS119">
        <f t="shared" si="42"/>
        <v>0</v>
      </c>
      <c r="AT119">
        <f t="shared" si="43"/>
        <v>0</v>
      </c>
      <c r="AU119">
        <f t="shared" si="44"/>
        <v>0</v>
      </c>
      <c r="AV119">
        <f t="shared" si="45"/>
        <v>0</v>
      </c>
      <c r="AW119">
        <f t="shared" si="46"/>
        <v>0</v>
      </c>
      <c r="AX119">
        <f t="shared" si="47"/>
        <v>0</v>
      </c>
      <c r="AY119" s="14" cm="1">
        <f t="array" ref="AY119">SUMPRODUCT(LARGE(AN119:AX119, {1,2,3}))</f>
        <v>162</v>
      </c>
      <c r="AZ119"/>
    </row>
    <row r="120" spans="1:52" x14ac:dyDescent="0.35">
      <c r="A120">
        <f>CLASS!A63</f>
        <v>114307</v>
      </c>
      <c r="B120" t="str">
        <f>CLASS!B63</f>
        <v>EE114307</v>
      </c>
      <c r="C120" t="str">
        <f>_xlfn.IFNA((VLOOKUP(A120,CLASS!A:AY,3,FALSE)),"")</f>
        <v>Karl</v>
      </c>
      <c r="D120" t="str">
        <f>_xlfn.IFNA((VLOOKUP(A120,CLASS!A:AY,4,FALSE)),"")</f>
        <v>Burnage</v>
      </c>
      <c r="E120" s="26" t="str">
        <f>_xlfn.IFNA((VLOOKUP(B120,IssueLookup!A:B,2,FALSE)),"")</f>
        <v>A</v>
      </c>
      <c r="F120" s="26" t="str">
        <f>_xlfn.IFNA((VLOOKUP(B120,IssueLookup!C:D,2,FALSE)),"")</f>
        <v>A</v>
      </c>
      <c r="G120" s="26" t="str">
        <f>_xlfn.IFNA((VLOOKUP(B120,IssueLookup!E:F,2,FALSE)),"")</f>
        <v>A</v>
      </c>
      <c r="H120" s="26" t="str">
        <f>_xlfn.IFNA((VLOOKUP(B120,IssueLookup!G:H,2,FALSE)),"")</f>
        <v>A</v>
      </c>
      <c r="I120" t="str">
        <f>_xlfn.IFNA((VLOOKUP(A120,CLASS!A:AY,9,FALSE)),"")</f>
        <v>SNR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_xlfn.IFNA(VLOOKUP(E120,HandicapLookup!A:B,2,FALSE),"")</f>
        <v>5</v>
      </c>
      <c r="M120">
        <f>_xlfn.IFNA(VLOOKUP(F120,HandicapLookup!A:B,2,FALSE),"")</f>
        <v>5</v>
      </c>
      <c r="N120">
        <f>_xlfn.IFNA(VLOOKUP(G120,HandicapLookup!A:B,2,FALSE),"")</f>
        <v>5</v>
      </c>
      <c r="O120">
        <f>_xlfn.IFNA(VLOOKUP(H120,HandicapLookup!A:B,2,FALSE),"")</f>
        <v>5</v>
      </c>
      <c r="P120">
        <f>_xlfn.IFNA((VLOOKUP(A120,CLASS!A:AY,16,FALSE)),"")</f>
        <v>0</v>
      </c>
      <c r="Q120" s="11">
        <f t="shared" si="26"/>
        <v>0</v>
      </c>
      <c r="R120">
        <f>_xlfn.IFNA((VLOOKUP(A120,CLASS!A:AY,18,FALSE)),"")</f>
        <v>0</v>
      </c>
      <c r="S120" s="11">
        <f t="shared" si="27"/>
        <v>0</v>
      </c>
      <c r="T120">
        <f>_xlfn.IFNA((VLOOKUP(A120,CLASS!A:AY,20,FALSE)),"")</f>
        <v>69</v>
      </c>
      <c r="U120" s="11">
        <f>IFERROR((IF(IF(T120,T120+$M120,0)&lt;=100,IF(T120,T120+$M120,0),100)),"")</f>
        <v>74</v>
      </c>
      <c r="V120">
        <f>_xlfn.IFNA((VLOOKUP(A120,CLASS!A:AY,22,FALSE)),"")</f>
        <v>0</v>
      </c>
      <c r="W120" s="11">
        <f t="shared" si="49"/>
        <v>0</v>
      </c>
      <c r="X120">
        <f>_xlfn.IFNA((VLOOKUP(A120,CLASS!A:AY,24,FALSE)),"")</f>
        <v>0</v>
      </c>
      <c r="Y120" s="11">
        <f t="shared" si="29"/>
        <v>0</v>
      </c>
      <c r="Z120">
        <f>_xlfn.IFNA((VLOOKUP(A120,CLASS!A:AY,26,FALSE)),"")</f>
        <v>82</v>
      </c>
      <c r="AA120" s="11">
        <f t="shared" si="30"/>
        <v>87</v>
      </c>
      <c r="AB120">
        <f>_xlfn.IFNA((VLOOKUP(A120,CLASS!A:AY,28,FALSE)),"")</f>
        <v>0</v>
      </c>
      <c r="AC120" s="11">
        <f t="shared" si="31"/>
        <v>0</v>
      </c>
      <c r="AD120"/>
      <c r="AE120" s="11">
        <f t="shared" si="32"/>
        <v>0</v>
      </c>
      <c r="AF120"/>
      <c r="AG120" s="11">
        <f t="shared" si="33"/>
        <v>0</v>
      </c>
      <c r="AH120">
        <f>_xlfn.IFNA((VLOOKUP(A120,CLASS!A:AY,34,FALSE)),"")</f>
        <v>0</v>
      </c>
      <c r="AI120" s="11">
        <f t="shared" si="34"/>
        <v>0</v>
      </c>
      <c r="AJ120"/>
      <c r="AK120" s="11">
        <f t="shared" si="35"/>
        <v>0</v>
      </c>
      <c r="AL120" s="16">
        <f t="shared" si="36"/>
        <v>161</v>
      </c>
      <c r="AM120"/>
      <c r="AN120">
        <f t="shared" si="37"/>
        <v>0</v>
      </c>
      <c r="AO120">
        <f t="shared" si="38"/>
        <v>0</v>
      </c>
      <c r="AP120">
        <f t="shared" si="39"/>
        <v>74</v>
      </c>
      <c r="AQ120">
        <f t="shared" si="40"/>
        <v>0</v>
      </c>
      <c r="AR120">
        <f t="shared" si="41"/>
        <v>0</v>
      </c>
      <c r="AS120">
        <f t="shared" si="42"/>
        <v>87</v>
      </c>
      <c r="AT120">
        <f t="shared" si="43"/>
        <v>0</v>
      </c>
      <c r="AU120">
        <f t="shared" si="44"/>
        <v>0</v>
      </c>
      <c r="AV120">
        <f t="shared" si="45"/>
        <v>0</v>
      </c>
      <c r="AW120">
        <f t="shared" si="46"/>
        <v>0</v>
      </c>
      <c r="AX120">
        <f t="shared" si="47"/>
        <v>0</v>
      </c>
      <c r="AY120" s="14" cm="1">
        <f t="array" ref="AY120">SUMPRODUCT(LARGE(AN120:AX120, {1,2,3}))</f>
        <v>161</v>
      </c>
    </row>
    <row r="121" spans="1:52" x14ac:dyDescent="0.35">
      <c r="A121">
        <f>CLASS!A124</f>
        <v>138042</v>
      </c>
      <c r="B121" t="str">
        <f>CLASS!B124</f>
        <v>EE138042</v>
      </c>
      <c r="C121" t="str">
        <f>_xlfn.IFNA((VLOOKUP(A121,CLASS!A:AY,3,FALSE)),"")</f>
        <v>Peter</v>
      </c>
      <c r="D121" t="str">
        <f>_xlfn.IFNA((VLOOKUP(A121,CLASS!A:AY,4,FALSE)),"")</f>
        <v>Davies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tr">
        <f>_xlfn.IFNA((VLOOKUP(A121,CLASS!A:AY,9,FALSE)),"")</f>
        <v>SNR</v>
      </c>
      <c r="J121" t="str">
        <f>_xlfn.IFNA((VLOOKUP(A121,CLASS!A:AY,10,FALSE)),"")</f>
        <v>ST</v>
      </c>
      <c r="K121" t="str">
        <f>_xlfn.IFNA((VLOOKUP(J121,DivisionLookup!A:B,2,FALSE)),"")</f>
        <v>North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f>_xlfn.IFNA((VLOOKUP(A121,CLASS!A:AY,16,FALSE)),"")</f>
        <v>75</v>
      </c>
      <c r="Q121" s="11">
        <f t="shared" si="26"/>
        <v>85</v>
      </c>
      <c r="R121">
        <f>_xlfn.IFNA((VLOOKUP(A121,CLASS!A:AY,18,FALSE)),"")</f>
        <v>0</v>
      </c>
      <c r="S121" s="11">
        <f t="shared" si="27"/>
        <v>0</v>
      </c>
      <c r="T121">
        <f>_xlfn.IFNA((VLOOKUP(A121,CLASS!A:AY,20,FALSE)),"")</f>
        <v>66</v>
      </c>
      <c r="U121" s="11">
        <f>IF(IF(T121,T121+$L121,0)&lt;=100,IF(T121,T121+$L121,0),100)</f>
        <v>76</v>
      </c>
      <c r="V121">
        <f>_xlfn.IFNA((VLOOKUP(A121,CLASS!A:AY,22,FALSE)),"")</f>
        <v>0</v>
      </c>
      <c r="W121" s="11">
        <f t="shared" si="49"/>
        <v>0</v>
      </c>
      <c r="X121">
        <f>_xlfn.IFNA((VLOOKUP(A121,CLASS!A:AY,24,FALSE)),"")</f>
        <v>0</v>
      </c>
      <c r="Y121" s="11">
        <f t="shared" si="29"/>
        <v>0</v>
      </c>
      <c r="Z121">
        <f>_xlfn.IFNA((VLOOKUP(A121,CLASS!A:AY,26,FALSE)),"")</f>
        <v>0</v>
      </c>
      <c r="AA121" s="11">
        <f t="shared" si="30"/>
        <v>0</v>
      </c>
      <c r="AB121">
        <f>_xlfn.IFNA((VLOOKUP(A121,CLASS!A:AY,28,FALSE)),"")</f>
        <v>0</v>
      </c>
      <c r="AC121" s="11">
        <f t="shared" si="31"/>
        <v>0</v>
      </c>
      <c r="AD121"/>
      <c r="AE121" s="11">
        <f t="shared" si="32"/>
        <v>0</v>
      </c>
      <c r="AF121"/>
      <c r="AG121" s="11">
        <f t="shared" si="33"/>
        <v>0</v>
      </c>
      <c r="AH121">
        <f>_xlfn.IFNA((VLOOKUP(A121,CLASS!A:AY,34,FALSE)),"")</f>
        <v>0</v>
      </c>
      <c r="AI121" s="11">
        <f t="shared" si="34"/>
        <v>0</v>
      </c>
      <c r="AJ121"/>
      <c r="AK121" s="11">
        <f t="shared" si="35"/>
        <v>0</v>
      </c>
      <c r="AL121" s="16">
        <f t="shared" si="36"/>
        <v>161</v>
      </c>
      <c r="AM121"/>
      <c r="AN121">
        <f t="shared" si="37"/>
        <v>85</v>
      </c>
      <c r="AO121">
        <f t="shared" si="38"/>
        <v>0</v>
      </c>
      <c r="AP121">
        <f t="shared" si="39"/>
        <v>76</v>
      </c>
      <c r="AQ121">
        <f t="shared" si="40"/>
        <v>0</v>
      </c>
      <c r="AR121">
        <f t="shared" si="41"/>
        <v>0</v>
      </c>
      <c r="AS121">
        <f t="shared" si="42"/>
        <v>0</v>
      </c>
      <c r="AT121">
        <f t="shared" si="43"/>
        <v>0</v>
      </c>
      <c r="AU121">
        <f t="shared" si="44"/>
        <v>0</v>
      </c>
      <c r="AV121">
        <f t="shared" si="45"/>
        <v>0</v>
      </c>
      <c r="AW121">
        <f t="shared" si="46"/>
        <v>0</v>
      </c>
      <c r="AX121">
        <f t="shared" si="47"/>
        <v>0</v>
      </c>
      <c r="AY121" s="14" cm="1">
        <f t="array" ref="AY121">SUMPRODUCT(LARGE(AN121:AX121, {1,2,3}))</f>
        <v>161</v>
      </c>
      <c r="AZ121"/>
    </row>
    <row r="122" spans="1:52" x14ac:dyDescent="0.35">
      <c r="A122">
        <f>CLASS!A174</f>
        <v>133497</v>
      </c>
      <c r="B122" t="str">
        <f>CLASS!B174</f>
        <v>EE133497</v>
      </c>
      <c r="C122" t="str">
        <f>_xlfn.IFNA((VLOOKUP(A122,CLASS!A:AY,3,FALSE)),"")</f>
        <v>Michael</v>
      </c>
      <c r="D122" t="str">
        <f>_xlfn.IFNA((VLOOKUP(A122,CLASS!A:AY,4,FALSE)),"")</f>
        <v>Brookes</v>
      </c>
      <c r="E122" s="26" t="str">
        <f>_xlfn.IFNA((VLOOKUP(B122,IssueLookup!A:B,2,FALSE)),"")</f>
        <v>C</v>
      </c>
      <c r="F122" s="26" t="str">
        <f>_xlfn.IFNA((VLOOKUP(B122,IssueLookup!C:D,2,FALSE)),"")</f>
        <v>C</v>
      </c>
      <c r="G122" s="26" t="str">
        <f>_xlfn.IFNA((VLOOKUP(B122,IssueLookup!E:F,2,FALSE)),"")</f>
        <v>C</v>
      </c>
      <c r="H122" s="26" t="str">
        <f>_xlfn.IFNA((VLOOKUP(B122,IssueLookup!G:H,2,FALSE)),"")</f>
        <v>C</v>
      </c>
      <c r="I122" t="str">
        <f>_xlfn.IFNA((VLOOKUP(A122,CLASS!A:AY,9,FALSE)),"")</f>
        <v>SNR</v>
      </c>
      <c r="J122" t="str">
        <f>_xlfn.IFNA((VLOOKUP(A122,CLASS!A:AY,10,FALSE)),"")</f>
        <v>ST</v>
      </c>
      <c r="K122" t="str">
        <f>_xlfn.IFNA((VLOOKUP(J122,DivisionLookup!A:B,2,FALSE)),"")</f>
        <v>North</v>
      </c>
      <c r="L122">
        <f>_xlfn.IFNA(VLOOKUP(E122,HandicapLookup!A:B,2,FALSE),"")</f>
        <v>15</v>
      </c>
      <c r="M122">
        <f>_xlfn.IFNA(VLOOKUP(F122,HandicapLookup!A:B,2,FALSE),"")</f>
        <v>15</v>
      </c>
      <c r="N122">
        <f>_xlfn.IFNA(VLOOKUP(G122,HandicapLookup!A:B,2,FALSE),"")</f>
        <v>15</v>
      </c>
      <c r="O122">
        <f>_xlfn.IFNA(VLOOKUP(H122,HandicapLookup!A:B,2,FALSE),"")</f>
        <v>15</v>
      </c>
      <c r="P122">
        <f>_xlfn.IFNA((VLOOKUP(A122,CLASS!A:AY,16,FALSE)),"")</f>
        <v>57</v>
      </c>
      <c r="Q122" s="11">
        <f t="shared" si="26"/>
        <v>72</v>
      </c>
      <c r="R122">
        <f>_xlfn.IFNA((VLOOKUP(A122,CLASS!A:AY,18,FALSE)),"")</f>
        <v>0</v>
      </c>
      <c r="S122" s="11">
        <f t="shared" si="27"/>
        <v>0</v>
      </c>
      <c r="T122">
        <f>_xlfn.IFNA((VLOOKUP(A122,CLASS!A:AY,20,FALSE)),"")</f>
        <v>64</v>
      </c>
      <c r="U122" s="11">
        <f>IF(IF(T122,T122+$L122,0)&lt;=100,IF(T122,T122+$L122,0),100)</f>
        <v>79</v>
      </c>
      <c r="V122">
        <f>_xlfn.IFNA((VLOOKUP(A122,CLASS!A:AY,22,FALSE)),"")</f>
        <v>0</v>
      </c>
      <c r="W122" s="11">
        <f t="shared" si="49"/>
        <v>0</v>
      </c>
      <c r="X122">
        <f>_xlfn.IFNA((VLOOKUP(A122,CLASS!A:AY,24,FALSE)),"")</f>
        <v>0</v>
      </c>
      <c r="Y122" s="11">
        <f t="shared" si="29"/>
        <v>0</v>
      </c>
      <c r="Z122">
        <f>_xlfn.IFNA((VLOOKUP(A122,CLASS!A:AY,26,FALSE)),"")</f>
        <v>0</v>
      </c>
      <c r="AA122" s="11">
        <f t="shared" si="30"/>
        <v>0</v>
      </c>
      <c r="AB122">
        <f>_xlfn.IFNA((VLOOKUP(A122,CLASS!A:AY,28,FALSE)),"")</f>
        <v>0</v>
      </c>
      <c r="AC122" s="11">
        <f t="shared" si="31"/>
        <v>0</v>
      </c>
      <c r="AD122"/>
      <c r="AE122" s="11">
        <f t="shared" si="32"/>
        <v>0</v>
      </c>
      <c r="AF122"/>
      <c r="AG122" s="11">
        <f t="shared" si="33"/>
        <v>0</v>
      </c>
      <c r="AH122">
        <f>_xlfn.IFNA((VLOOKUP(A122,CLASS!A:AY,34,FALSE)),"")</f>
        <v>0</v>
      </c>
      <c r="AI122" s="11">
        <f t="shared" si="34"/>
        <v>0</v>
      </c>
      <c r="AJ122"/>
      <c r="AK122" s="11">
        <f t="shared" si="35"/>
        <v>0</v>
      </c>
      <c r="AL122" s="16">
        <f t="shared" si="36"/>
        <v>151</v>
      </c>
      <c r="AM122"/>
      <c r="AN122">
        <f t="shared" si="37"/>
        <v>72</v>
      </c>
      <c r="AO122">
        <f t="shared" si="38"/>
        <v>0</v>
      </c>
      <c r="AP122">
        <f t="shared" si="39"/>
        <v>79</v>
      </c>
      <c r="AQ122">
        <f t="shared" si="40"/>
        <v>0</v>
      </c>
      <c r="AR122">
        <f t="shared" si="41"/>
        <v>0</v>
      </c>
      <c r="AS122">
        <f t="shared" si="42"/>
        <v>0</v>
      </c>
      <c r="AT122">
        <f t="shared" si="43"/>
        <v>0</v>
      </c>
      <c r="AU122">
        <f t="shared" si="44"/>
        <v>0</v>
      </c>
      <c r="AV122">
        <f t="shared" si="45"/>
        <v>0</v>
      </c>
      <c r="AW122">
        <f t="shared" si="46"/>
        <v>0</v>
      </c>
      <c r="AX122">
        <f t="shared" si="47"/>
        <v>0</v>
      </c>
      <c r="AY122" s="14" cm="1">
        <f t="array" ref="AY122">SUMPRODUCT(LARGE(AN122:AX122, {1,2,3}))</f>
        <v>151</v>
      </c>
      <c r="AZ122"/>
    </row>
    <row r="123" spans="1:52" x14ac:dyDescent="0.35">
      <c r="A123">
        <f>CLASS!A136</f>
        <v>133500</v>
      </c>
      <c r="B123" t="str">
        <f>CLASS!B136</f>
        <v>EE133500</v>
      </c>
      <c r="C123" t="str">
        <f>_xlfn.IFNA((VLOOKUP(A123,CLASS!A:AY,3,FALSE)),"")</f>
        <v>Mark</v>
      </c>
      <c r="D123" t="str">
        <f>_xlfn.IFNA((VLOOKUP(A123,CLASS!A:AY,4,FALSE)),"")</f>
        <v>Piercy</v>
      </c>
      <c r="E123" s="26" t="str">
        <f>_xlfn.IFNA((VLOOKUP(B123,IssueLookup!A:B,2,FALSE)),"")</f>
        <v>B</v>
      </c>
      <c r="F123" s="26" t="str">
        <f>_xlfn.IFNA((VLOOKUP(B123,IssueLookup!C:D,2,FALSE)),"")</f>
        <v>B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tr">
        <f>_xlfn.IFNA((VLOOKUP(A123,CLASS!A:AY,9,FALSE)),"")</f>
        <v>SNR</v>
      </c>
      <c r="J123" t="str">
        <f>_xlfn.IFNA((VLOOKUP(A123,CLASS!A:AY,10,FALSE)),"")</f>
        <v>ST</v>
      </c>
      <c r="K123" t="str">
        <f>_xlfn.IFNA((VLOOKUP(J123,DivisionLookup!A:B,2,FALSE)),"")</f>
        <v>North</v>
      </c>
      <c r="L123">
        <f>_xlfn.IFNA(VLOOKUP(E123,HandicapLookup!A:B,2,FALSE),"")</f>
        <v>10</v>
      </c>
      <c r="M123">
        <f>_xlfn.IFNA(VLOOKUP(F123,HandicapLookup!A:B,2,FALSE),"")</f>
        <v>10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f>_xlfn.IFNA((VLOOKUP(A123,CLASS!A:AY,16,FALSE)),"")</f>
        <v>54</v>
      </c>
      <c r="Q123" s="11">
        <f t="shared" si="26"/>
        <v>64</v>
      </c>
      <c r="R123">
        <f>_xlfn.IFNA((VLOOKUP(A123,CLASS!A:AY,18,FALSE)),"")</f>
        <v>0</v>
      </c>
      <c r="S123" s="11">
        <f t="shared" si="27"/>
        <v>0</v>
      </c>
      <c r="T123">
        <f>_xlfn.IFNA((VLOOKUP(A123,CLASS!A:AY,20,FALSE)),"")</f>
        <v>63</v>
      </c>
      <c r="U123" s="11">
        <f>IF(IF(T123,T123+$L123,0)&lt;=100,IF(T123,T123+$L123,0),100)</f>
        <v>73</v>
      </c>
      <c r="V123">
        <f>_xlfn.IFNA((VLOOKUP(A123,CLASS!A:AY,22,FALSE)),"")</f>
        <v>0</v>
      </c>
      <c r="W123" s="11">
        <f t="shared" si="49"/>
        <v>0</v>
      </c>
      <c r="X123">
        <f>_xlfn.IFNA((VLOOKUP(A123,CLASS!A:AY,24,FALSE)),"")</f>
        <v>0</v>
      </c>
      <c r="Y123" s="11">
        <f t="shared" si="29"/>
        <v>0</v>
      </c>
      <c r="Z123">
        <f>_xlfn.IFNA((VLOOKUP(A123,CLASS!A:AY,26,FALSE)),"")</f>
        <v>0</v>
      </c>
      <c r="AA123" s="11">
        <f t="shared" si="30"/>
        <v>0</v>
      </c>
      <c r="AB123">
        <f>_xlfn.IFNA((VLOOKUP(A123,CLASS!A:AY,28,FALSE)),"")</f>
        <v>0</v>
      </c>
      <c r="AC123" s="11">
        <f t="shared" si="31"/>
        <v>0</v>
      </c>
      <c r="AD123"/>
      <c r="AE123" s="11">
        <f t="shared" si="32"/>
        <v>0</v>
      </c>
      <c r="AF123"/>
      <c r="AG123" s="11">
        <f t="shared" si="33"/>
        <v>0</v>
      </c>
      <c r="AH123">
        <f>_xlfn.IFNA((VLOOKUP(A123,CLASS!A:AY,34,FALSE)),"")</f>
        <v>0</v>
      </c>
      <c r="AI123" s="11">
        <f t="shared" si="34"/>
        <v>0</v>
      </c>
      <c r="AJ123"/>
      <c r="AK123" s="11">
        <f t="shared" si="35"/>
        <v>0</v>
      </c>
      <c r="AL123" s="16">
        <f t="shared" si="36"/>
        <v>137</v>
      </c>
      <c r="AM123"/>
      <c r="AN123">
        <f t="shared" si="37"/>
        <v>64</v>
      </c>
      <c r="AO123">
        <f t="shared" si="38"/>
        <v>0</v>
      </c>
      <c r="AP123">
        <f t="shared" si="39"/>
        <v>73</v>
      </c>
      <c r="AQ123">
        <f t="shared" si="40"/>
        <v>0</v>
      </c>
      <c r="AR123">
        <f t="shared" si="41"/>
        <v>0</v>
      </c>
      <c r="AS123">
        <f t="shared" si="42"/>
        <v>0</v>
      </c>
      <c r="AT123">
        <f t="shared" si="43"/>
        <v>0</v>
      </c>
      <c r="AU123">
        <f t="shared" si="44"/>
        <v>0</v>
      </c>
      <c r="AV123">
        <f t="shared" si="45"/>
        <v>0</v>
      </c>
      <c r="AW123">
        <f t="shared" si="46"/>
        <v>0</v>
      </c>
      <c r="AX123">
        <f t="shared" si="47"/>
        <v>0</v>
      </c>
      <c r="AY123" s="14" cm="1">
        <f t="array" ref="AY123">SUMPRODUCT(LARGE(AN123:AX123, {1,2,3}))</f>
        <v>137</v>
      </c>
      <c r="AZ123"/>
    </row>
    <row r="124" spans="1:52" x14ac:dyDescent="0.35">
      <c r="A124">
        <f>CLASS!A76</f>
        <v>133480</v>
      </c>
      <c r="B124" t="str">
        <f>CLASS!B76</f>
        <v>EE133480</v>
      </c>
      <c r="C124" t="str">
        <f>_xlfn.IFNA((VLOOKUP(A124,CLASS!A:AY,3,FALSE)),"")</f>
        <v>Harry</v>
      </c>
      <c r="D124" t="str">
        <f>_xlfn.IFNA((VLOOKUP(A124,CLASS!A:AY,4,FALSE)),"")</f>
        <v>Piercy</v>
      </c>
      <c r="E124" s="26" t="str">
        <f>_xlfn.IFNA((VLOOKUP(B124,IssueLookup!A:B,2,FALSE)),"")</f>
        <v>A</v>
      </c>
      <c r="F124" s="26" t="str">
        <f>_xlfn.IFNA((VLOOKUP(B124,IssueLookup!C:D,2,FALSE)),"")</f>
        <v>A</v>
      </c>
      <c r="G124" s="26" t="str">
        <f>_xlfn.IFNA((VLOOKUP(B124,IssueLookup!E:F,2,FALSE)),"")</f>
        <v>A</v>
      </c>
      <c r="H124" s="26" t="str">
        <f>_xlfn.IFNA((VLOOKUP(B124,IssueLookup!G:H,2,FALSE)),"")</f>
        <v>A</v>
      </c>
      <c r="I124" t="str">
        <f>_xlfn.IFNA((VLOOKUP(A124,CLASS!A:AY,9,FALSE)),"")</f>
        <v>CLT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_xlfn.IFNA(VLOOKUP(E124,HandicapLookup!A:B,2,FALSE),"")</f>
        <v>5</v>
      </c>
      <c r="M124">
        <f>_xlfn.IFNA(VLOOKUP(F124,HandicapLookup!A:B,2,FALSE),"")</f>
        <v>5</v>
      </c>
      <c r="N124">
        <f>_xlfn.IFNA(VLOOKUP(G124,HandicapLookup!A:B,2,FALSE),"")</f>
        <v>5</v>
      </c>
      <c r="O124">
        <f>_xlfn.IFNA(VLOOKUP(H124,HandicapLookup!A:B,2,FALSE),"")</f>
        <v>5</v>
      </c>
      <c r="P124">
        <f>_xlfn.IFNA((VLOOKUP(A124,CLASS!A:AY,16,FALSE)),"")</f>
        <v>60</v>
      </c>
      <c r="Q124" s="11">
        <f t="shared" si="26"/>
        <v>65</v>
      </c>
      <c r="R124">
        <f>_xlfn.IFNA((VLOOKUP(A124,CLASS!A:AY,18,FALSE)),"")</f>
        <v>0</v>
      </c>
      <c r="S124" s="11">
        <f t="shared" si="27"/>
        <v>0</v>
      </c>
      <c r="T124">
        <f>_xlfn.IFNA((VLOOKUP(A124,CLASS!A:AY,20,FALSE)),"")</f>
        <v>59</v>
      </c>
      <c r="U124" s="11">
        <f>IFERROR((IF(IF(T124,T124+$M124,0)&lt;=100,IF(T124,T124+$M124,0),100)),"")</f>
        <v>64</v>
      </c>
      <c r="V124">
        <f>_xlfn.IFNA((VLOOKUP(A124,CLASS!A:AY,22,FALSE)),"")</f>
        <v>0</v>
      </c>
      <c r="W124" s="11">
        <f t="shared" si="49"/>
        <v>0</v>
      </c>
      <c r="X124">
        <f>_xlfn.IFNA((VLOOKUP(A124,CLASS!A:AY,24,FALSE)),"")</f>
        <v>0</v>
      </c>
      <c r="Y124" s="11">
        <f t="shared" si="29"/>
        <v>0</v>
      </c>
      <c r="Z124">
        <f>_xlfn.IFNA((VLOOKUP(A124,CLASS!A:AY,26,FALSE)),"")</f>
        <v>0</v>
      </c>
      <c r="AA124" s="11">
        <f t="shared" si="30"/>
        <v>0</v>
      </c>
      <c r="AB124">
        <f>_xlfn.IFNA((VLOOKUP(A124,CLASS!A:AY,28,FALSE)),"")</f>
        <v>0</v>
      </c>
      <c r="AC124" s="11">
        <f t="shared" si="31"/>
        <v>0</v>
      </c>
      <c r="AD124"/>
      <c r="AE124" s="11">
        <f t="shared" si="32"/>
        <v>0</v>
      </c>
      <c r="AF124"/>
      <c r="AG124" s="11">
        <f t="shared" si="33"/>
        <v>0</v>
      </c>
      <c r="AH124">
        <f>_xlfn.IFNA((VLOOKUP(A124,CLASS!A:AY,34,FALSE)),"")</f>
        <v>0</v>
      </c>
      <c r="AI124" s="11">
        <f t="shared" si="34"/>
        <v>0</v>
      </c>
      <c r="AJ124"/>
      <c r="AK124" s="11">
        <f t="shared" si="35"/>
        <v>0</v>
      </c>
      <c r="AL124" s="16">
        <f t="shared" si="36"/>
        <v>129</v>
      </c>
      <c r="AM124"/>
      <c r="AN124">
        <f t="shared" si="37"/>
        <v>65</v>
      </c>
      <c r="AO124">
        <f t="shared" si="38"/>
        <v>0</v>
      </c>
      <c r="AP124">
        <f t="shared" si="39"/>
        <v>64</v>
      </c>
      <c r="AQ124">
        <f t="shared" si="40"/>
        <v>0</v>
      </c>
      <c r="AR124">
        <f t="shared" si="41"/>
        <v>0</v>
      </c>
      <c r="AS124">
        <f t="shared" si="42"/>
        <v>0</v>
      </c>
      <c r="AT124">
        <f t="shared" si="43"/>
        <v>0</v>
      </c>
      <c r="AU124">
        <f t="shared" si="44"/>
        <v>0</v>
      </c>
      <c r="AV124">
        <f t="shared" si="45"/>
        <v>0</v>
      </c>
      <c r="AW124">
        <f t="shared" si="46"/>
        <v>0</v>
      </c>
      <c r="AX124">
        <f t="shared" si="47"/>
        <v>0</v>
      </c>
      <c r="AY124" s="14" cm="1">
        <f t="array" ref="AY124">SUMPRODUCT(LARGE(AN124:AX124, {1,2,3}))</f>
        <v>129</v>
      </c>
    </row>
    <row r="125" spans="1:52" x14ac:dyDescent="0.35">
      <c r="A125">
        <f>CLASS!A177</f>
        <v>35944</v>
      </c>
      <c r="B125" t="str">
        <f>CLASS!B177</f>
        <v>EE35944</v>
      </c>
      <c r="C125" t="str">
        <f>_xlfn.IFNA((VLOOKUP(A125,CLASS!A:AY,3,FALSE)),"")</f>
        <v>Tim</v>
      </c>
      <c r="D125" t="str">
        <f>_xlfn.IFNA((VLOOKUP(A125,CLASS!A:AY,4,FALSE)),"")</f>
        <v>Tyler</v>
      </c>
      <c r="E125" s="26" t="str">
        <f>_xlfn.IFNA((VLOOKUP(B125,IssueLookup!A:B,2,FALSE)),"")</f>
        <v>C</v>
      </c>
      <c r="F125" s="26" t="str">
        <f>_xlfn.IFNA((VLOOKUP(B125,IssueLookup!C:D,2,FALSE)),"")</f>
        <v>C</v>
      </c>
      <c r="G125" s="26" t="str">
        <f>_xlfn.IFNA((VLOOKUP(B125,IssueLookup!E:F,2,FALSE)),"")</f>
        <v>C</v>
      </c>
      <c r="H125" s="26" t="str">
        <f>_xlfn.IFNA((VLOOKUP(B125,IssueLookup!G:H,2,FALSE)),"")</f>
        <v>C</v>
      </c>
      <c r="I125" t="str">
        <f>_xlfn.IFNA((VLOOKUP(A125,CLASS!A:AY,9,FALSE)),"")</f>
        <v>VET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_xlfn.IFNA(VLOOKUP(E125,HandicapLookup!A:B,2,FALSE),"")</f>
        <v>15</v>
      </c>
      <c r="M125">
        <f>_xlfn.IFNA(VLOOKUP(F125,HandicapLookup!A:B,2,FALSE),"")</f>
        <v>15</v>
      </c>
      <c r="N125">
        <f>_xlfn.IFNA(VLOOKUP(G125,HandicapLookup!A:B,2,FALSE),"")</f>
        <v>15</v>
      </c>
      <c r="O125">
        <f>_xlfn.IFNA(VLOOKUP(H125,HandicapLookup!A:B,2,FALSE),"")</f>
        <v>15</v>
      </c>
      <c r="P125">
        <f>_xlfn.IFNA((VLOOKUP(A125,CLASS!A:AY,16,FALSE)),"")</f>
        <v>47</v>
      </c>
      <c r="Q125" s="11">
        <f t="shared" si="26"/>
        <v>62</v>
      </c>
      <c r="R125">
        <f>_xlfn.IFNA((VLOOKUP(A125,CLASS!A:AY,18,FALSE)),"")</f>
        <v>0</v>
      </c>
      <c r="S125" s="11">
        <f t="shared" si="27"/>
        <v>0</v>
      </c>
      <c r="T125">
        <f>_xlfn.IFNA((VLOOKUP(A125,CLASS!A:AY,20,FALSE)),"")</f>
        <v>47</v>
      </c>
      <c r="U125" s="11">
        <f>IF(IF(T125,T125+$L125,0)&lt;=100,IF(T125,T125+$L125,0),100)</f>
        <v>62</v>
      </c>
      <c r="V125">
        <f>_xlfn.IFNA((VLOOKUP(A125,CLASS!A:AY,22,FALSE)),"")</f>
        <v>0</v>
      </c>
      <c r="W125" s="11">
        <f t="shared" si="49"/>
        <v>0</v>
      </c>
      <c r="X125">
        <f>_xlfn.IFNA((VLOOKUP(A125,CLASS!A:AY,24,FALSE)),"")</f>
        <v>0</v>
      </c>
      <c r="Y125" s="11">
        <f t="shared" si="29"/>
        <v>0</v>
      </c>
      <c r="Z125">
        <f>_xlfn.IFNA((VLOOKUP(A125,CLASS!A:AY,26,FALSE)),"")</f>
        <v>0</v>
      </c>
      <c r="AA125" s="11">
        <f t="shared" si="30"/>
        <v>0</v>
      </c>
      <c r="AB125">
        <f>_xlfn.IFNA((VLOOKUP(A125,CLASS!A:AY,28,FALSE)),"")</f>
        <v>0</v>
      </c>
      <c r="AC125" s="11">
        <f t="shared" si="31"/>
        <v>0</v>
      </c>
      <c r="AD125"/>
      <c r="AE125" s="11">
        <f t="shared" si="32"/>
        <v>0</v>
      </c>
      <c r="AF125"/>
      <c r="AG125" s="11">
        <f t="shared" si="33"/>
        <v>0</v>
      </c>
      <c r="AH125">
        <f>_xlfn.IFNA((VLOOKUP(A125,CLASS!A:AY,34,FALSE)),"")</f>
        <v>0</v>
      </c>
      <c r="AI125" s="11">
        <f t="shared" si="34"/>
        <v>0</v>
      </c>
      <c r="AJ125"/>
      <c r="AK125" s="11">
        <f t="shared" si="35"/>
        <v>0</v>
      </c>
      <c r="AL125" s="16">
        <f t="shared" si="36"/>
        <v>124</v>
      </c>
      <c r="AM125"/>
      <c r="AN125">
        <f t="shared" si="37"/>
        <v>62</v>
      </c>
      <c r="AO125">
        <f t="shared" si="38"/>
        <v>0</v>
      </c>
      <c r="AP125">
        <f t="shared" si="39"/>
        <v>62</v>
      </c>
      <c r="AQ125">
        <f t="shared" si="40"/>
        <v>0</v>
      </c>
      <c r="AR125">
        <f t="shared" si="41"/>
        <v>0</v>
      </c>
      <c r="AS125">
        <f t="shared" si="42"/>
        <v>0</v>
      </c>
      <c r="AT125">
        <f t="shared" si="43"/>
        <v>0</v>
      </c>
      <c r="AU125">
        <f t="shared" si="44"/>
        <v>0</v>
      </c>
      <c r="AV125">
        <f t="shared" si="45"/>
        <v>0</v>
      </c>
      <c r="AW125">
        <f t="shared" si="46"/>
        <v>0</v>
      </c>
      <c r="AX125">
        <f t="shared" si="47"/>
        <v>0</v>
      </c>
      <c r="AY125" s="14" cm="1">
        <f t="array" ref="AY125">SUMPRODUCT(LARGE(AN125:AX125, {1,2,3}))</f>
        <v>124</v>
      </c>
      <c r="AZ125"/>
    </row>
    <row r="126" spans="1:52" x14ac:dyDescent="0.35">
      <c r="A126">
        <f>CLASS!A183</f>
        <v>135138</v>
      </c>
      <c r="B126" t="str">
        <f>CLASS!B183</f>
        <v>EE135138</v>
      </c>
      <c r="C126" t="str">
        <f>_xlfn.IFNA((VLOOKUP(A126,CLASS!A:AY,3,FALSE)),"")</f>
        <v>Luke</v>
      </c>
      <c r="D126" t="str">
        <f>_xlfn.IFNA((VLOOKUP(A126,CLASS!A:AY,4,FALSE)),"")</f>
        <v>Maud</v>
      </c>
      <c r="E126" s="26" t="str">
        <f>_xlfn.IFNA((VLOOKUP(B126,IssueLookup!A:B,2,FALSE)),"")</f>
        <v>C</v>
      </c>
      <c r="F126" s="26" t="str">
        <f>_xlfn.IFNA((VLOOKUP(B126,IssueLookup!C:D,2,FALSE)),"")</f>
        <v>C</v>
      </c>
      <c r="G126" s="26" t="str">
        <f>_xlfn.IFNA((VLOOKUP(B126,IssueLookup!E:F,2,FALSE)),"")</f>
        <v>C</v>
      </c>
      <c r="H126" s="26" t="str">
        <f>_xlfn.IFNA((VLOOKUP(B126,IssueLookup!G:H,2,FALSE)),"")</f>
        <v>C</v>
      </c>
      <c r="I126" t="str">
        <f>_xlfn.IFNA((VLOOKUP(A126,CLASS!A:AY,9,FALSE)),"")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_xlfn.IFNA(VLOOKUP(E126,HandicapLookup!A:B,2,FALSE),"")</f>
        <v>15</v>
      </c>
      <c r="M126">
        <f>_xlfn.IFNA(VLOOKUP(F126,HandicapLookup!A:B,2,FALSE),"")</f>
        <v>15</v>
      </c>
      <c r="N126">
        <f>_xlfn.IFNA(VLOOKUP(G126,HandicapLookup!A:B,2,FALSE),"")</f>
        <v>15</v>
      </c>
      <c r="O126">
        <f>_xlfn.IFNA(VLOOKUP(H126,HandicapLookup!A:B,2,FALSE),"")</f>
        <v>15</v>
      </c>
      <c r="P126">
        <f>_xlfn.IFNA((VLOOKUP(A126,CLASS!A:AY,16,FALSE)),"")</f>
        <v>0</v>
      </c>
      <c r="Q126" s="11">
        <f t="shared" si="26"/>
        <v>0</v>
      </c>
      <c r="R126">
        <f>_xlfn.IFNA((VLOOKUP(A126,CLASS!A:AY,18,FALSE)),"")</f>
        <v>0</v>
      </c>
      <c r="S126" s="11">
        <f t="shared" si="27"/>
        <v>0</v>
      </c>
      <c r="T126">
        <f>_xlfn.IFNA((VLOOKUP(A126,CLASS!A:AY,20,FALSE)),"")</f>
        <v>70</v>
      </c>
      <c r="U126" s="11">
        <f>IF(IF(T126,T126+$L126,0)&lt;=100,IF(T126,T126+$L126,0),100)</f>
        <v>85</v>
      </c>
      <c r="V126">
        <f>_xlfn.IFNA((VLOOKUP(A126,CLASS!A:AY,22,FALSE)),"")</f>
        <v>0</v>
      </c>
      <c r="W126" s="11">
        <f t="shared" si="49"/>
        <v>0</v>
      </c>
      <c r="X126">
        <f>_xlfn.IFNA((VLOOKUP(A126,CLASS!A:AY,24,FALSE)),"")</f>
        <v>0</v>
      </c>
      <c r="Y126" s="11">
        <f t="shared" si="29"/>
        <v>0</v>
      </c>
      <c r="Z126">
        <f>_xlfn.IFNA((VLOOKUP(A126,CLASS!A:AY,26,FALSE)),"")</f>
        <v>0</v>
      </c>
      <c r="AA126" s="11">
        <f t="shared" si="30"/>
        <v>0</v>
      </c>
      <c r="AB126">
        <f>_xlfn.IFNA((VLOOKUP(A126,CLASS!A:AY,28,FALSE)),"")</f>
        <v>0</v>
      </c>
      <c r="AC126" s="11">
        <f t="shared" si="31"/>
        <v>0</v>
      </c>
      <c r="AD126"/>
      <c r="AE126" s="11">
        <f t="shared" si="32"/>
        <v>0</v>
      </c>
      <c r="AF126"/>
      <c r="AG126" s="11">
        <f t="shared" si="33"/>
        <v>0</v>
      </c>
      <c r="AH126">
        <f>_xlfn.IFNA((VLOOKUP(A126,CLASS!A:AY,34,FALSE)),"")</f>
        <v>0</v>
      </c>
      <c r="AI126" s="11">
        <f t="shared" si="34"/>
        <v>0</v>
      </c>
      <c r="AJ126"/>
      <c r="AK126" s="11">
        <f t="shared" si="35"/>
        <v>0</v>
      </c>
      <c r="AL126" s="16">
        <f t="shared" si="36"/>
        <v>85</v>
      </c>
      <c r="AN126">
        <f t="shared" si="37"/>
        <v>0</v>
      </c>
      <c r="AO126">
        <f t="shared" si="38"/>
        <v>0</v>
      </c>
      <c r="AP126">
        <f t="shared" si="39"/>
        <v>85</v>
      </c>
      <c r="AQ126">
        <f t="shared" si="40"/>
        <v>0</v>
      </c>
      <c r="AR126">
        <f t="shared" si="41"/>
        <v>0</v>
      </c>
      <c r="AS126">
        <f t="shared" si="42"/>
        <v>0</v>
      </c>
      <c r="AT126">
        <f t="shared" si="43"/>
        <v>0</v>
      </c>
      <c r="AU126">
        <f t="shared" si="44"/>
        <v>0</v>
      </c>
      <c r="AV126">
        <f t="shared" si="45"/>
        <v>0</v>
      </c>
      <c r="AW126">
        <f t="shared" si="46"/>
        <v>0</v>
      </c>
      <c r="AX126">
        <f t="shared" si="47"/>
        <v>0</v>
      </c>
      <c r="AY126" s="14" cm="1">
        <f t="array" ref="AY126">SUMPRODUCT(LARGE(AN126:AX126, {1,2,3}))</f>
        <v>85</v>
      </c>
      <c r="AZ126"/>
    </row>
    <row r="127" spans="1:52" x14ac:dyDescent="0.35">
      <c r="A127">
        <f>CLASS!A41</f>
        <v>99919</v>
      </c>
      <c r="B127" t="str">
        <f>CLASS!B41</f>
        <v>EE99919</v>
      </c>
      <c r="C127" t="str">
        <f>_xlfn.IFNA((VLOOKUP(A127,CLASS!A:AY,3,FALSE)),"")</f>
        <v>Matthew</v>
      </c>
      <c r="D127" t="str">
        <f>_xlfn.IFNA((VLOOKUP(A127,CLASS!A:AY,4,FALSE)),"")</f>
        <v>Sheppard</v>
      </c>
      <c r="E127" s="26" t="str">
        <f>_xlfn.IFNA((VLOOKUP(B127,IssueLookup!A:B,2,FALSE)),"")</f>
        <v>AA</v>
      </c>
      <c r="F127" s="26" t="str">
        <f>_xlfn.IFNA((VLOOKUP(B127,IssueLookup!C:D,2,FALSE)),"")</f>
        <v>AA</v>
      </c>
      <c r="G127" s="26" t="str">
        <f>_xlfn.IFNA((VLOOKUP(B127,IssueLookup!E:F,2,FALSE)),"")</f>
        <v>AA</v>
      </c>
      <c r="H127" s="26" t="str">
        <f>_xlfn.IFNA((VLOOKUP(B127,IssueLookup!G:H,2,FALSE)),"")</f>
        <v>AA</v>
      </c>
      <c r="I127" t="str">
        <f>_xlfn.IFNA((VLOOKUP(A127,CLASS!A:AY,9,FALSE)),"")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_xlfn.IFNA(VLOOKUP(E127,HandicapLookup!A:B,2,FALSE),"")</f>
        <v>0</v>
      </c>
      <c r="M127">
        <f>_xlfn.IFNA(VLOOKUP(F127,HandicapLookup!A:B,2,FALSE),"")</f>
        <v>0</v>
      </c>
      <c r="N127">
        <f>_xlfn.IFNA(VLOOKUP(G127,HandicapLookup!A:B,2,FALSE),"")</f>
        <v>0</v>
      </c>
      <c r="O127">
        <f>_xlfn.IFNA(VLOOKUP(H127,HandicapLookup!A:B,2,FALSE),"")</f>
        <v>0</v>
      </c>
      <c r="P127">
        <f>_xlfn.IFNA((VLOOKUP(A127,CLASS!A:AY,16,FALSE)),"")</f>
        <v>0</v>
      </c>
      <c r="Q127" s="11">
        <f t="shared" si="26"/>
        <v>0</v>
      </c>
      <c r="R127">
        <f>_xlfn.IFNA((VLOOKUP(A127,CLASS!A:AY,18,FALSE)),"")</f>
        <v>0</v>
      </c>
      <c r="S127" s="11">
        <f t="shared" si="27"/>
        <v>0</v>
      </c>
      <c r="T127">
        <f>_xlfn.IFNA((VLOOKUP(A127,CLASS!A:AY,20,FALSE)),"")</f>
        <v>83</v>
      </c>
      <c r="U127" s="11">
        <f>IFERROR((IF(IF(T127,T127+$M127,0)&lt;=100,IF(T127,T127+$M127,0),100)),"")</f>
        <v>83</v>
      </c>
      <c r="V127">
        <f>_xlfn.IFNA((VLOOKUP(A127,CLASS!A:AY,22,FALSE)),"")</f>
        <v>0</v>
      </c>
      <c r="W127" s="11">
        <f t="shared" si="49"/>
        <v>0</v>
      </c>
      <c r="X127">
        <f>_xlfn.IFNA((VLOOKUP(A127,CLASS!A:AY,24,FALSE)),"")</f>
        <v>0</v>
      </c>
      <c r="Y127" s="11">
        <f t="shared" si="29"/>
        <v>0</v>
      </c>
      <c r="Z127">
        <f>_xlfn.IFNA((VLOOKUP(A127,CLASS!A:AY,26,FALSE)),"")</f>
        <v>0</v>
      </c>
      <c r="AA127" s="11">
        <f t="shared" si="30"/>
        <v>0</v>
      </c>
      <c r="AB127">
        <f>_xlfn.IFNA((VLOOKUP(A127,CLASS!A:AY,28,FALSE)),"")</f>
        <v>0</v>
      </c>
      <c r="AC127" s="11">
        <f t="shared" si="31"/>
        <v>0</v>
      </c>
      <c r="AD127"/>
      <c r="AE127" s="11">
        <f t="shared" si="32"/>
        <v>0</v>
      </c>
      <c r="AF127"/>
      <c r="AG127" s="11">
        <f t="shared" si="33"/>
        <v>0</v>
      </c>
      <c r="AH127">
        <f>_xlfn.IFNA((VLOOKUP(A127,CLASS!A:AY,34,FALSE)),"")</f>
        <v>0</v>
      </c>
      <c r="AI127" s="11">
        <f t="shared" si="34"/>
        <v>0</v>
      </c>
      <c r="AJ127"/>
      <c r="AK127" s="11">
        <f t="shared" si="35"/>
        <v>0</v>
      </c>
      <c r="AL127" s="16">
        <f t="shared" si="36"/>
        <v>83</v>
      </c>
      <c r="AM127"/>
      <c r="AN127">
        <f t="shared" si="37"/>
        <v>0</v>
      </c>
      <c r="AO127">
        <f t="shared" si="38"/>
        <v>0</v>
      </c>
      <c r="AP127">
        <f t="shared" si="39"/>
        <v>83</v>
      </c>
      <c r="AQ127">
        <f t="shared" si="40"/>
        <v>0</v>
      </c>
      <c r="AR127">
        <f t="shared" si="41"/>
        <v>0</v>
      </c>
      <c r="AS127">
        <f t="shared" si="42"/>
        <v>0</v>
      </c>
      <c r="AT127">
        <f t="shared" si="43"/>
        <v>0</v>
      </c>
      <c r="AU127">
        <f t="shared" si="44"/>
        <v>0</v>
      </c>
      <c r="AV127">
        <f t="shared" si="45"/>
        <v>0</v>
      </c>
      <c r="AW127">
        <f t="shared" si="46"/>
        <v>0</v>
      </c>
      <c r="AX127">
        <f t="shared" si="47"/>
        <v>0</v>
      </c>
      <c r="AY127" s="14" cm="1">
        <f t="array" ref="AY127">SUMPRODUCT(LARGE(AN127:AX127, {1,2,3}))</f>
        <v>83</v>
      </c>
      <c r="AZ127"/>
    </row>
    <row r="128" spans="1:52" x14ac:dyDescent="0.35">
      <c r="A128">
        <f>CLASS!A13</f>
        <v>102643</v>
      </c>
      <c r="B128" t="str">
        <f>CLASS!B13</f>
        <v>EE102643</v>
      </c>
      <c r="C128" t="str">
        <f>_xlfn.IFNA((VLOOKUP(A128,CLASS!A:AY,3,FALSE)),"")</f>
        <v>Pietro</v>
      </c>
      <c r="D128" t="str">
        <f>_xlfn.IFNA((VLOOKUP(A128,CLASS!A:AY,4,FALSE)),"")</f>
        <v>Mastroeni</v>
      </c>
      <c r="E128" s="26" t="str">
        <f>_xlfn.IFNA((VLOOKUP(B128,IssueLookup!A:B,2,FALSE)),"")</f>
        <v>AAA</v>
      </c>
      <c r="F128" s="26" t="str">
        <f>_xlfn.IFNA((VLOOKUP(B128,IssueLookup!C:D,2,FALSE)),"")</f>
        <v>AAA</v>
      </c>
      <c r="G128" s="26" t="str">
        <f>_xlfn.IFNA((VLOOKUP(B128,IssueLookup!E:F,2,FALSE)),"")</f>
        <v>AAA</v>
      </c>
      <c r="H128" s="26" t="str">
        <f>_xlfn.IFNA((VLOOKUP(B128,IssueLookup!G:H,2,FALSE)),"")</f>
        <v>AAA</v>
      </c>
      <c r="I128" t="str">
        <f>_xlfn.IFNA((VLOOKUP(A128,CLASS!A:AY,9,FALSE)),"")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_xlfn.IFNA(VLOOKUP(E128,HandicapLookup!A:B,2,FALSE),"")</f>
        <v>0</v>
      </c>
      <c r="M128">
        <f>_xlfn.IFNA(VLOOKUP(F128,HandicapLookup!A:B,2,FALSE),"")</f>
        <v>0</v>
      </c>
      <c r="N128">
        <f>_xlfn.IFNA(VLOOKUP(G128,HandicapLookup!A:B,2,FALSE),"")</f>
        <v>0</v>
      </c>
      <c r="O128">
        <f>_xlfn.IFNA(VLOOKUP(H128,HandicapLookup!A:B,2,FALSE),"")</f>
        <v>0</v>
      </c>
      <c r="P128">
        <f>_xlfn.IFNA((VLOOKUP(A128,CLASS!A:AY,16,FALSE)),"")</f>
        <v>0</v>
      </c>
      <c r="Q128" s="11">
        <f t="shared" si="26"/>
        <v>0</v>
      </c>
      <c r="R128">
        <f>_xlfn.IFNA((VLOOKUP(A128,CLASS!A:AY,18,FALSE)),"")</f>
        <v>0</v>
      </c>
      <c r="S128" s="11">
        <f t="shared" si="27"/>
        <v>0</v>
      </c>
      <c r="T128">
        <f>_xlfn.IFNA((VLOOKUP(A128,CLASS!A:AY,20,FALSE)),"")</f>
        <v>79</v>
      </c>
      <c r="U128" s="11">
        <f>IFERROR((IF(IF(T128,T128+$M128,0)&lt;=100,IF(T128,T128+$M128,0),100)),"")</f>
        <v>79</v>
      </c>
      <c r="V128">
        <f>_xlfn.IFNA((VLOOKUP(A128,CLASS!A:AY,22,FALSE)),"")</f>
        <v>0</v>
      </c>
      <c r="W128" s="11">
        <f t="shared" si="49"/>
        <v>0</v>
      </c>
      <c r="X128">
        <f>_xlfn.IFNA((VLOOKUP(A128,CLASS!A:AY,24,FALSE)),"")</f>
        <v>0</v>
      </c>
      <c r="Y128" s="11">
        <f t="shared" si="29"/>
        <v>0</v>
      </c>
      <c r="Z128">
        <f>_xlfn.IFNA((VLOOKUP(A128,CLASS!A:AY,26,FALSE)),"")</f>
        <v>0</v>
      </c>
      <c r="AA128" s="11">
        <f t="shared" si="30"/>
        <v>0</v>
      </c>
      <c r="AB128">
        <f>_xlfn.IFNA((VLOOKUP(A128,CLASS!A:AY,28,FALSE)),"")</f>
        <v>0</v>
      </c>
      <c r="AC128" s="11">
        <f t="shared" si="31"/>
        <v>0</v>
      </c>
      <c r="AD128"/>
      <c r="AE128" s="11">
        <f t="shared" si="32"/>
        <v>0</v>
      </c>
      <c r="AF128"/>
      <c r="AG128" s="11">
        <f t="shared" si="33"/>
        <v>0</v>
      </c>
      <c r="AH128">
        <f>_xlfn.IFNA((VLOOKUP(A128,CLASS!A:AY,34,FALSE)),"")</f>
        <v>0</v>
      </c>
      <c r="AI128" s="11">
        <f t="shared" si="34"/>
        <v>0</v>
      </c>
      <c r="AJ128"/>
      <c r="AK128" s="11">
        <f t="shared" si="35"/>
        <v>0</v>
      </c>
      <c r="AL128" s="16">
        <f t="shared" si="36"/>
        <v>79</v>
      </c>
      <c r="AM128"/>
      <c r="AN128">
        <f t="shared" si="37"/>
        <v>0</v>
      </c>
      <c r="AO128">
        <f t="shared" si="38"/>
        <v>0</v>
      </c>
      <c r="AP128">
        <f t="shared" si="39"/>
        <v>79</v>
      </c>
      <c r="AQ128">
        <f t="shared" si="40"/>
        <v>0</v>
      </c>
      <c r="AR128">
        <f t="shared" si="41"/>
        <v>0</v>
      </c>
      <c r="AS128">
        <f t="shared" si="42"/>
        <v>0</v>
      </c>
      <c r="AT128">
        <f t="shared" si="43"/>
        <v>0</v>
      </c>
      <c r="AU128">
        <f t="shared" si="44"/>
        <v>0</v>
      </c>
      <c r="AV128">
        <f t="shared" si="45"/>
        <v>0</v>
      </c>
      <c r="AW128">
        <f t="shared" si="46"/>
        <v>0</v>
      </c>
      <c r="AX128">
        <f t="shared" si="47"/>
        <v>0</v>
      </c>
      <c r="AY128" s="14" cm="1">
        <f t="array" ref="AY128">SUMPRODUCT(LARGE(AN128:AX128, {1,2,3}))</f>
        <v>79</v>
      </c>
      <c r="AZ128"/>
    </row>
    <row r="129" spans="1:52" x14ac:dyDescent="0.35">
      <c r="A129">
        <f>CLASS!A152</f>
        <v>136388</v>
      </c>
      <c r="B129" t="str">
        <f>CLASS!B152</f>
        <v>EE136388</v>
      </c>
      <c r="C129" t="str">
        <f>_xlfn.IFNA((VLOOKUP(A129,CLASS!A:AY,3,FALSE)),"")</f>
        <v>Patrick</v>
      </c>
      <c r="D129" t="str">
        <f>_xlfn.IFNA((VLOOKUP(A129,CLASS!A:AY,4,FALSE)),"")</f>
        <v>Bird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f>_xlfn.IFNA((VLOOKUP(A129,CLASS!A:AY,16,FALSE)),"")</f>
        <v>67</v>
      </c>
      <c r="Q129" s="11">
        <f t="shared" si="26"/>
        <v>77</v>
      </c>
      <c r="R129">
        <f>_xlfn.IFNA((VLOOKUP(A129,CLASS!A:AY,18,FALSE)),"")</f>
        <v>0</v>
      </c>
      <c r="S129" s="11">
        <f t="shared" si="27"/>
        <v>0</v>
      </c>
      <c r="T129">
        <f>_xlfn.IFNA((VLOOKUP(A129,CLASS!A:AY,20,FALSE)),"")</f>
        <v>0</v>
      </c>
      <c r="U129" s="11">
        <f>IF(IF(T129,T129+$L129,0)&lt;=100,IF(T129,T129+$L129,0),100)</f>
        <v>0</v>
      </c>
      <c r="V129">
        <f>_xlfn.IFNA((VLOOKUP(A129,CLASS!A:AY,22,FALSE)),"")</f>
        <v>0</v>
      </c>
      <c r="W129" s="11">
        <f t="shared" si="49"/>
        <v>0</v>
      </c>
      <c r="X129">
        <f>_xlfn.IFNA((VLOOKUP(A129,CLASS!A:AY,24,FALSE)),"")</f>
        <v>0</v>
      </c>
      <c r="Y129" s="11">
        <f t="shared" si="29"/>
        <v>0</v>
      </c>
      <c r="Z129">
        <f>_xlfn.IFNA((VLOOKUP(A129,CLASS!A:AY,26,FALSE)),"")</f>
        <v>0</v>
      </c>
      <c r="AA129" s="11">
        <f t="shared" si="30"/>
        <v>0</v>
      </c>
      <c r="AB129">
        <f>_xlfn.IFNA((VLOOKUP(A129,CLASS!A:AY,28,FALSE)),"")</f>
        <v>0</v>
      </c>
      <c r="AC129" s="11">
        <f t="shared" si="31"/>
        <v>0</v>
      </c>
      <c r="AD129"/>
      <c r="AE129" s="11">
        <f t="shared" si="32"/>
        <v>0</v>
      </c>
      <c r="AF129"/>
      <c r="AG129" s="11">
        <f t="shared" si="33"/>
        <v>0</v>
      </c>
      <c r="AH129">
        <f>_xlfn.IFNA((VLOOKUP(A129,CLASS!A:AY,34,FALSE)),"")</f>
        <v>0</v>
      </c>
      <c r="AI129" s="11">
        <f t="shared" si="34"/>
        <v>0</v>
      </c>
      <c r="AJ129"/>
      <c r="AK129" s="11">
        <f t="shared" si="35"/>
        <v>0</v>
      </c>
      <c r="AL129" s="16">
        <f t="shared" si="36"/>
        <v>77</v>
      </c>
      <c r="AM129"/>
      <c r="AN129">
        <f t="shared" si="37"/>
        <v>77</v>
      </c>
      <c r="AO129">
        <f t="shared" si="38"/>
        <v>0</v>
      </c>
      <c r="AP129">
        <f t="shared" si="39"/>
        <v>0</v>
      </c>
      <c r="AQ129">
        <f t="shared" si="40"/>
        <v>0</v>
      </c>
      <c r="AR129">
        <f t="shared" si="41"/>
        <v>0</v>
      </c>
      <c r="AS129">
        <f t="shared" si="42"/>
        <v>0</v>
      </c>
      <c r="AT129">
        <f t="shared" si="43"/>
        <v>0</v>
      </c>
      <c r="AU129">
        <f t="shared" si="44"/>
        <v>0</v>
      </c>
      <c r="AV129">
        <f t="shared" si="45"/>
        <v>0</v>
      </c>
      <c r="AW129">
        <f t="shared" si="46"/>
        <v>0</v>
      </c>
      <c r="AX129">
        <f t="shared" si="47"/>
        <v>0</v>
      </c>
      <c r="AY129" s="14" cm="1">
        <f t="array" ref="AY129">SUMPRODUCT(LARGE(AN129:AX129, {1,2,3}))</f>
        <v>77</v>
      </c>
      <c r="AZ129"/>
    </row>
    <row r="130" spans="1:52" x14ac:dyDescent="0.35">
      <c r="A130">
        <f>CLASS!A194</f>
        <v>141272</v>
      </c>
      <c r="B130" t="str">
        <f>CLASS!B194</f>
        <v>EE141272</v>
      </c>
      <c r="C130" t="str">
        <f>_xlfn.IFNA((VLOOKUP(A130,CLASS!A:AY,3,FALSE)),"")</f>
        <v>Greg</v>
      </c>
      <c r="D130" t="str">
        <f>_xlfn.IFNA((VLOOKUP(A130,CLASS!A:AY,4,FALSE)),"")</f>
        <v>Holmes</v>
      </c>
      <c r="E130" s="26" t="str">
        <f>_xlfn.IFNA((VLOOKUP(B130,IssueLookup!A:B,2,FALSE)),"")</f>
        <v>C</v>
      </c>
      <c r="F130" s="26" t="str">
        <f>_xlfn.IFNA((VLOOKUP(B130,IssueLookup!C:D,2,FALSE)),"")</f>
        <v>C</v>
      </c>
      <c r="G130" s="26" t="str">
        <f>_xlfn.IFNA((VLOOKUP(B130,IssueLookup!E:F,2,FALSE)),"")</f>
        <v>C</v>
      </c>
      <c r="H130" s="26" t="str">
        <f>_xlfn.IFNA((VLOOKUP(B130,IssueLookup!G:H,2,FALSE)),"")</f>
        <v>C</v>
      </c>
      <c r="I130" t="str">
        <f>_xlfn.IFNA((VLOOKUP(A130,CLASS!A:AY,9,FALSE)),"")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_xlfn.IFNA(VLOOKUP(E130,HandicapLookup!A:B,2,FALSE),"")</f>
        <v>15</v>
      </c>
      <c r="M130">
        <f>_xlfn.IFNA(VLOOKUP(F130,HandicapLookup!A:B,2,FALSE),"")</f>
        <v>15</v>
      </c>
      <c r="N130">
        <f>_xlfn.IFNA(VLOOKUP(G130,HandicapLookup!A:B,2,FALSE),"")</f>
        <v>15</v>
      </c>
      <c r="O130">
        <f>_xlfn.IFNA(VLOOKUP(H130,HandicapLookup!A:B,2,FALSE),"")</f>
        <v>15</v>
      </c>
      <c r="P130">
        <f>_xlfn.IFNA((VLOOKUP(A130,CLASS!A:AY,16,FALSE)),"")</f>
        <v>60</v>
      </c>
      <c r="Q130" s="11">
        <f t="shared" ref="Q130:Q193" si="50">IFERROR((IF(IF(P130,P130+$L130,0)&lt;=100,IF(P130,P130+$L130,0),100)),"")</f>
        <v>75</v>
      </c>
      <c r="R130">
        <f>_xlfn.IFNA((VLOOKUP(A130,CLASS!A:AY,18,FALSE)),"")</f>
        <v>0</v>
      </c>
      <c r="S130" s="11">
        <f t="shared" ref="S130:S193" si="51">IFERROR((IF(IF(R130,R130+$L130,0)&lt;=100,IF(R130,R130+$L130,0),100)),"")</f>
        <v>0</v>
      </c>
      <c r="T130">
        <f>_xlfn.IFNA((VLOOKUP(A130,CLASS!A:AY,20,FALSE)),"")</f>
        <v>0</v>
      </c>
      <c r="U130" s="11">
        <f>IF(IF(T130,T130+$L130,0)&lt;=100,IF(T130,T130+$L130,0),100)</f>
        <v>0</v>
      </c>
      <c r="V130">
        <f>_xlfn.IFNA((VLOOKUP(A130,CLASS!A:AY,22,FALSE)),"")</f>
        <v>0</v>
      </c>
      <c r="W130" s="11">
        <f t="shared" ref="W130:W161" si="52">IFERROR((IF(IF(V130,V130+$M130,0)&lt;=100,IF(V130,V130+$M130,0),100)),"")</f>
        <v>0</v>
      </c>
      <c r="X130">
        <f>_xlfn.IFNA((VLOOKUP(A130,CLASS!A:AY,24,FALSE)),"")</f>
        <v>0</v>
      </c>
      <c r="Y130" s="11">
        <f t="shared" ref="Y130:Y193" si="53">IFERROR((IF(IF(X130,X130+$M130,0)&lt;=100,IF(X130,X130+$M130,0),100)),"")</f>
        <v>0</v>
      </c>
      <c r="Z130">
        <f>_xlfn.IFNA((VLOOKUP(A130,CLASS!A:AY,26,FALSE)),"")</f>
        <v>0</v>
      </c>
      <c r="AA130" s="11">
        <f t="shared" ref="AA130:AA193" si="54">IFERROR((IF(IF(Z130,Z130+$M130,0)&lt;=100,IF(Z130,Z130+$M130,0),100)),"")</f>
        <v>0</v>
      </c>
      <c r="AB130">
        <f>_xlfn.IFNA((VLOOKUP(A130,CLASS!A:AY,28,FALSE)),"")</f>
        <v>0</v>
      </c>
      <c r="AC130" s="11">
        <f t="shared" ref="AC130:AC193" si="55">IFERROR((IF(IF(AB130,AB130+$M130,0)&lt;=100,IF(AB130,AB130+$M130,0),100)),"")</f>
        <v>0</v>
      </c>
      <c r="AD130"/>
      <c r="AE130" s="11">
        <f t="shared" ref="AE130:AE193" si="56">IFERROR((IF(IF(AD130,AD130+$O130,0)&lt;=100,IF(AD130,AD130+$O130,0),100)),"")</f>
        <v>0</v>
      </c>
      <c r="AF130"/>
      <c r="AG130" s="11">
        <f t="shared" ref="AG130:AG193" si="57">IFERROR((IF(IF(AF130,AF130+$O130,0)&lt;=100,IF(AF130,AF130+$O130,0),100)),"")</f>
        <v>0</v>
      </c>
      <c r="AH130">
        <f>_xlfn.IFNA((VLOOKUP(A130,CLASS!A:AY,34,FALSE)),"")</f>
        <v>0</v>
      </c>
      <c r="AI130" s="11">
        <f t="shared" ref="AI130:AI193" si="58">IFERROR((IF(IF(AH130,AH130+$N130,0)&lt;=100,IF(AH130,AH130+$N130,0),100)+(IF(AH130&gt;0,1,))),"")</f>
        <v>0</v>
      </c>
      <c r="AJ130"/>
      <c r="AK130" s="11">
        <f t="shared" ref="AK130:AK193" si="59">IF(IF(AJ130,AJ130+$O130,0)&lt;=100,IF(AJ130,AJ130+$O130,0),100)</f>
        <v>0</v>
      </c>
      <c r="AL130" s="16">
        <f t="shared" ref="AL130:AL193" si="60">IFERROR((Q130+S130+U130+W130+Y130+AA130+AC130+AE130+AG130+AI130+AK130),"")</f>
        <v>75</v>
      </c>
      <c r="AM130"/>
      <c r="AN130">
        <f t="shared" ref="AN130:AN193" si="61">Q130</f>
        <v>75</v>
      </c>
      <c r="AO130">
        <f t="shared" ref="AO130:AO193" si="62">S130</f>
        <v>0</v>
      </c>
      <c r="AP130">
        <f t="shared" ref="AP130:AP193" si="63">U130</f>
        <v>0</v>
      </c>
      <c r="AQ130">
        <f t="shared" ref="AQ130:AQ193" si="64">W130</f>
        <v>0</v>
      </c>
      <c r="AR130">
        <f t="shared" ref="AR130:AR193" si="65">Y130</f>
        <v>0</v>
      </c>
      <c r="AS130">
        <f t="shared" ref="AS130:AS193" si="66">AA130</f>
        <v>0</v>
      </c>
      <c r="AT130">
        <f t="shared" ref="AT130:AT193" si="67">AC130</f>
        <v>0</v>
      </c>
      <c r="AU130">
        <f t="shared" ref="AU130:AU193" si="68">AE130</f>
        <v>0</v>
      </c>
      <c r="AV130">
        <f t="shared" ref="AV130:AV193" si="69">AG130</f>
        <v>0</v>
      </c>
      <c r="AW130">
        <f t="shared" ref="AW130:AW193" si="70">AI130</f>
        <v>0</v>
      </c>
      <c r="AX130">
        <f t="shared" ref="AX130:AX193" si="71">AK130</f>
        <v>0</v>
      </c>
      <c r="AY130" s="14" cm="1">
        <f t="array" ref="AY130">SUMPRODUCT(LARGE(AN130:AX130, {1,2,3}))</f>
        <v>75</v>
      </c>
      <c r="AZ130"/>
    </row>
    <row r="131" spans="1:52" x14ac:dyDescent="0.35">
      <c r="A131">
        <f>CLASS!A207</f>
        <v>132934</v>
      </c>
      <c r="B131" t="str">
        <f>CLASS!B207</f>
        <v>EE132934</v>
      </c>
      <c r="C131" t="str">
        <f>_xlfn.IFNA((VLOOKUP(A131,CLASS!A:AY,3,FALSE)),"")</f>
        <v>Tyrone</v>
      </c>
      <c r="D131" t="str">
        <f>_xlfn.IFNA((VLOOKUP(A131,CLASS!A:AY,4,FALSE)),"")</f>
        <v>Clark</v>
      </c>
      <c r="E131" s="26" t="str">
        <f>_xlfn.IFNA((VLOOKUP(B131,IssueLookup!A:B,2,FALSE)),"")</f>
        <v>C</v>
      </c>
      <c r="F131" s="26" t="str">
        <f>_xlfn.IFNA((VLOOKUP(B131,IssueLookup!C:D,2,FALSE)),"")</f>
        <v>C</v>
      </c>
      <c r="G131" s="26" t="str">
        <f>_xlfn.IFNA((VLOOKUP(B131,IssueLookup!E:F,2,FALSE)),"")</f>
        <v>C</v>
      </c>
      <c r="H131" s="26" t="str">
        <f>_xlfn.IFNA((VLOOKUP(B131,IssueLookup!G:H,2,FALSE)),"")</f>
        <v>C</v>
      </c>
      <c r="I131" t="str">
        <f>_xlfn.IFNA((VLOOKUP(A131,CLASS!A:AY,9,FALSE)),"")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15</v>
      </c>
      <c r="M131">
        <f>_xlfn.IFNA(VLOOKUP(F131,HandicapLookup!A:B,2,FALSE),"")</f>
        <v>15</v>
      </c>
      <c r="N131">
        <f>_xlfn.IFNA(VLOOKUP(G131,HandicapLookup!A:B,2,FALSE),"")</f>
        <v>15</v>
      </c>
      <c r="O131">
        <f>_xlfn.IFNA(VLOOKUP(H131,HandicapLookup!A:B,2,FALSE),"")</f>
        <v>15</v>
      </c>
      <c r="P131">
        <f>_xlfn.IFNA((VLOOKUP(A131,CLASS!A:AY,16,FALSE)),"")</f>
        <v>0</v>
      </c>
      <c r="Q131" s="11">
        <f t="shared" si="50"/>
        <v>0</v>
      </c>
      <c r="R131">
        <f>_xlfn.IFNA((VLOOKUP(A131,CLASS!A:AY,18,FALSE)),"")</f>
        <v>0</v>
      </c>
      <c r="S131" s="11">
        <f t="shared" si="51"/>
        <v>0</v>
      </c>
      <c r="T131">
        <f>_xlfn.IFNA((VLOOKUP(A131,CLASS!A:AY,20,FALSE)),"")</f>
        <v>0</v>
      </c>
      <c r="U131" s="11">
        <f>IF(IF(T131,T131+$L131,0)&lt;=100,IF(T131,T131+$L131,0),100)</f>
        <v>0</v>
      </c>
      <c r="V131">
        <f>_xlfn.IFNA((VLOOKUP(A131,CLASS!A:AY,22,FALSE)),"")</f>
        <v>0</v>
      </c>
      <c r="W131" s="11">
        <f t="shared" si="52"/>
        <v>0</v>
      </c>
      <c r="X131">
        <f>_xlfn.IFNA((VLOOKUP(A131,CLASS!A:AY,24,FALSE)),"")</f>
        <v>0</v>
      </c>
      <c r="Y131" s="11">
        <f t="shared" si="53"/>
        <v>0</v>
      </c>
      <c r="Z131">
        <f>_xlfn.IFNA((VLOOKUP(A131,CLASS!A:AY,26,FALSE)),"")</f>
        <v>0</v>
      </c>
      <c r="AA131" s="11">
        <f t="shared" si="54"/>
        <v>0</v>
      </c>
      <c r="AB131">
        <f>_xlfn.IFNA((VLOOKUP(A131,CLASS!A:AY,28,FALSE)),"")</f>
        <v>0</v>
      </c>
      <c r="AC131" s="11">
        <f t="shared" si="55"/>
        <v>0</v>
      </c>
      <c r="AD131"/>
      <c r="AE131" s="11">
        <f t="shared" si="56"/>
        <v>0</v>
      </c>
      <c r="AF131"/>
      <c r="AG131" s="11">
        <f t="shared" si="57"/>
        <v>0</v>
      </c>
      <c r="AH131">
        <f>_xlfn.IFNA((VLOOKUP(A131,CLASS!A:AY,34,FALSE)),"")</f>
        <v>0</v>
      </c>
      <c r="AI131" s="11">
        <f t="shared" si="58"/>
        <v>0</v>
      </c>
      <c r="AJ131"/>
      <c r="AK131" s="11">
        <f t="shared" si="59"/>
        <v>0</v>
      </c>
      <c r="AL131" s="16">
        <f t="shared" si="60"/>
        <v>0</v>
      </c>
      <c r="AM131"/>
      <c r="AN131">
        <f t="shared" si="61"/>
        <v>0</v>
      </c>
      <c r="AO131">
        <f t="shared" si="62"/>
        <v>0</v>
      </c>
      <c r="AP131">
        <f t="shared" si="63"/>
        <v>0</v>
      </c>
      <c r="AQ131">
        <f t="shared" si="64"/>
        <v>0</v>
      </c>
      <c r="AR131">
        <f t="shared" si="65"/>
        <v>0</v>
      </c>
      <c r="AS131">
        <f t="shared" si="66"/>
        <v>0</v>
      </c>
      <c r="AT131">
        <f t="shared" si="67"/>
        <v>0</v>
      </c>
      <c r="AU131">
        <f t="shared" si="68"/>
        <v>0</v>
      </c>
      <c r="AV131">
        <f t="shared" si="69"/>
        <v>0</v>
      </c>
      <c r="AW131">
        <f t="shared" si="70"/>
        <v>0</v>
      </c>
      <c r="AX131">
        <f t="shared" si="71"/>
        <v>0</v>
      </c>
      <c r="AY131" s="14" cm="1">
        <f t="array" ref="AY131">SUMPRODUCT(LARGE(AN131:AX131, {1,2,3}))</f>
        <v>0</v>
      </c>
      <c r="AZ131"/>
    </row>
    <row r="132" spans="1:52" x14ac:dyDescent="0.35">
      <c r="A132">
        <f>CLASS!A52</f>
        <v>127777</v>
      </c>
      <c r="B132" t="str">
        <f>CLASS!B52</f>
        <v>EE127777</v>
      </c>
      <c r="C132" t="str">
        <f>_xlfn.IFNA((VLOOKUP(A132,CLASS!A:AY,3,FALSE)),"")</f>
        <v>John</v>
      </c>
      <c r="D132" t="str">
        <f>_xlfn.IFNA((VLOOKUP(A132,CLASS!A:AY,4,FALSE)),"")</f>
        <v>Cooper</v>
      </c>
      <c r="E132" s="26" t="str">
        <f>_xlfn.IFNA((VLOOKUP(B132,IssueLookup!A:B,2,FALSE)),"")</f>
        <v/>
      </c>
      <c r="F132" s="26" t="str">
        <f>_xlfn.IFNA((VLOOKUP(B132,IssueLookup!C:D,2,FALSE)),"")</f>
        <v/>
      </c>
      <c r="G132" s="26" t="str">
        <f>_xlfn.IFNA((VLOOKUP(B132,IssueLookup!E:F,2,FALSE)),"")</f>
        <v/>
      </c>
      <c r="H132" s="26" t="str">
        <f>_xlfn.IFNA((VLOOKUP(B132,IssueLookup!G:H,2,FALSE)),"")</f>
        <v/>
      </c>
      <c r="I132" t="str">
        <f>_xlfn.IFNA((VLOOKUP(A132,CLASS!A:AY,9,FALSE)),"")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 t="str">
        <f>_xlfn.IFNA(VLOOKUP(E132,HandicapLookup!A:B,2,FALSE),"")</f>
        <v/>
      </c>
      <c r="M132" t="str">
        <f>_xlfn.IFNA(VLOOKUP(F132,HandicapLookup!A:B,2,FALSE),"")</f>
        <v/>
      </c>
      <c r="N132" t="str">
        <f>_xlfn.IFNA(VLOOKUP(G132,HandicapLookup!A:B,2,FALSE),"")</f>
        <v/>
      </c>
      <c r="O132" t="str">
        <f>_xlfn.IFNA(VLOOKUP(H132,HandicapLookup!A:B,2,FALSE),"")</f>
        <v/>
      </c>
      <c r="P132">
        <f>_xlfn.IFNA((VLOOKUP(A132,CLASS!A:AY,16,FALSE)),"")</f>
        <v>63</v>
      </c>
      <c r="Q132" s="11" t="str">
        <f t="shared" si="50"/>
        <v/>
      </c>
      <c r="R132">
        <f>_xlfn.IFNA((VLOOKUP(A132,CLASS!A:AY,18,FALSE)),"")</f>
        <v>0</v>
      </c>
      <c r="S132" s="11">
        <f t="shared" si="51"/>
        <v>0</v>
      </c>
      <c r="T132">
        <f>_xlfn.IFNA((VLOOKUP(A132,CLASS!A:AY,20,FALSE)),"")</f>
        <v>66</v>
      </c>
      <c r="U132" s="11" t="str">
        <f>IFERROR((IF(IF(T132,T132+$M132,0)&lt;=100,IF(T132,T132+$M132,0),100)),"")</f>
        <v/>
      </c>
      <c r="V132">
        <f>_xlfn.IFNA((VLOOKUP(A132,CLASS!A:AY,22,FALSE)),"")</f>
        <v>0</v>
      </c>
      <c r="W132" s="11">
        <f t="shared" si="52"/>
        <v>0</v>
      </c>
      <c r="X132">
        <f>_xlfn.IFNA((VLOOKUP(A132,CLASS!A:AY,24,FALSE)),"")</f>
        <v>0</v>
      </c>
      <c r="Y132" s="11">
        <f t="shared" si="53"/>
        <v>0</v>
      </c>
      <c r="Z132">
        <f>_xlfn.IFNA((VLOOKUP(A132,CLASS!A:AY,26,FALSE)),"")</f>
        <v>76</v>
      </c>
      <c r="AA132" s="11" t="str">
        <f t="shared" si="54"/>
        <v/>
      </c>
      <c r="AB132">
        <f>_xlfn.IFNA((VLOOKUP(A132,CLASS!A:AY,28,FALSE)),"")</f>
        <v>0</v>
      </c>
      <c r="AC132" s="11">
        <f t="shared" si="55"/>
        <v>0</v>
      </c>
      <c r="AD132"/>
      <c r="AE132" s="11">
        <f t="shared" si="56"/>
        <v>0</v>
      </c>
      <c r="AF132"/>
      <c r="AG132" s="11">
        <f t="shared" si="57"/>
        <v>0</v>
      </c>
      <c r="AH132">
        <f>_xlfn.IFNA((VLOOKUP(A132,CLASS!A:AY,34,FALSE)),"")</f>
        <v>0</v>
      </c>
      <c r="AI132" s="11">
        <f t="shared" si="58"/>
        <v>0</v>
      </c>
      <c r="AJ132"/>
      <c r="AK132" s="11">
        <f t="shared" si="59"/>
        <v>0</v>
      </c>
      <c r="AL132" s="16" t="str">
        <f t="shared" si="60"/>
        <v/>
      </c>
      <c r="AM132"/>
      <c r="AN132" t="str">
        <f t="shared" si="61"/>
        <v/>
      </c>
      <c r="AO132">
        <f t="shared" si="62"/>
        <v>0</v>
      </c>
      <c r="AP132" t="str">
        <f t="shared" si="63"/>
        <v/>
      </c>
      <c r="AQ132">
        <f t="shared" si="64"/>
        <v>0</v>
      </c>
      <c r="AR132">
        <f t="shared" si="65"/>
        <v>0</v>
      </c>
      <c r="AS132" t="str">
        <f t="shared" si="66"/>
        <v/>
      </c>
      <c r="AT132">
        <f t="shared" si="67"/>
        <v>0</v>
      </c>
      <c r="AU132">
        <f t="shared" si="68"/>
        <v>0</v>
      </c>
      <c r="AV132">
        <f t="shared" si="69"/>
        <v>0</v>
      </c>
      <c r="AW132">
        <f t="shared" si="70"/>
        <v>0</v>
      </c>
      <c r="AX132">
        <f t="shared" si="71"/>
        <v>0</v>
      </c>
      <c r="AY132" s="14" cm="1">
        <f t="array" ref="AY132">SUMPRODUCT(LARGE(AN132:AX132, {1,2,3}))</f>
        <v>0</v>
      </c>
      <c r="AZ132"/>
    </row>
    <row r="133" spans="1:52" x14ac:dyDescent="0.35">
      <c r="A133">
        <f>CLASS!A19</f>
        <v>120545</v>
      </c>
      <c r="B133" t="str">
        <f>CLASS!B19</f>
        <v>EE120545</v>
      </c>
      <c r="C133" t="str">
        <f>_xlfn.IFNA((VLOOKUP(A133,CLASS!A:AY,3,FALSE)),"")</f>
        <v>David</v>
      </c>
      <c r="D133" t="str">
        <f>_xlfn.IFNA((VLOOKUP(A133,CLASS!A:AY,4,FALSE)),"")</f>
        <v>Ferriman</v>
      </c>
      <c r="E133" s="26" t="str">
        <f>_xlfn.IFNA((VLOOKUP(B133,IssueLookup!A:B,2,FALSE)),"")</f>
        <v>AAA</v>
      </c>
      <c r="F133" s="26" t="str">
        <f>_xlfn.IFNA((VLOOKUP(B133,IssueLookup!C:D,2,FALSE)),"")</f>
        <v>AAA</v>
      </c>
      <c r="G133" s="26" t="str">
        <f>_xlfn.IFNA((VLOOKUP(B133,IssueLookup!E:F,2,FALSE)),"")</f>
        <v>AAA</v>
      </c>
      <c r="H133" s="26" t="str">
        <f>_xlfn.IFNA((VLOOKUP(B133,IssueLookup!G:H,2,FALSE)),"")</f>
        <v>AAA</v>
      </c>
      <c r="I133" t="str">
        <f>_xlfn.IFNA((VLOOKUP(A133,CLASS!A:AY,9,FALSE)),"")</f>
        <v>SNR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_xlfn.IFNA(VLOOKUP(E133,HandicapLookup!A:B,2,FALSE),"")</f>
        <v>0</v>
      </c>
      <c r="M133">
        <f>_xlfn.IFNA(VLOOKUP(F133,HandicapLookup!A:B,2,FALSE),"")</f>
        <v>0</v>
      </c>
      <c r="N133">
        <f>_xlfn.IFNA(VLOOKUP(G133,HandicapLookup!A:B,2,FALSE),"")</f>
        <v>0</v>
      </c>
      <c r="O133">
        <f>_xlfn.IFNA(VLOOKUP(H133,HandicapLookup!A:B,2,FALSE),"")</f>
        <v>0</v>
      </c>
      <c r="P133">
        <f>_xlfn.IFNA((VLOOKUP(A133,CLASS!A:AY,16,FALSE)),"")</f>
        <v>0</v>
      </c>
      <c r="Q133" s="11">
        <f t="shared" si="50"/>
        <v>0</v>
      </c>
      <c r="R133">
        <f>_xlfn.IFNA((VLOOKUP(A133,CLASS!A:AY,18,FALSE)),"")</f>
        <v>0</v>
      </c>
      <c r="S133" s="11">
        <f t="shared" si="51"/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 t="shared" si="52"/>
        <v>0</v>
      </c>
      <c r="X133">
        <f>_xlfn.IFNA((VLOOKUP(A133,CLASS!A:AY,24,FALSE)),"")</f>
        <v>0</v>
      </c>
      <c r="Y133" s="11">
        <f t="shared" si="53"/>
        <v>0</v>
      </c>
      <c r="Z133">
        <f>_xlfn.IFNA((VLOOKUP(A133,CLASS!A:AY,26,FALSE)),"")</f>
        <v>0</v>
      </c>
      <c r="AA133" s="11">
        <f t="shared" si="54"/>
        <v>0</v>
      </c>
      <c r="AB133">
        <f>_xlfn.IFNA((VLOOKUP(A133,CLASS!A:AY,28,FALSE)),"")</f>
        <v>0</v>
      </c>
      <c r="AC133" s="11">
        <f t="shared" si="55"/>
        <v>0</v>
      </c>
      <c r="AD133"/>
      <c r="AE133" s="11">
        <f t="shared" si="56"/>
        <v>0</v>
      </c>
      <c r="AF133"/>
      <c r="AG133" s="11">
        <f t="shared" si="57"/>
        <v>0</v>
      </c>
      <c r="AH133">
        <f>_xlfn.IFNA((VLOOKUP(A133,CLASS!A:AY,34,FALSE)),"")</f>
        <v>0</v>
      </c>
      <c r="AI133" s="11">
        <f t="shared" si="58"/>
        <v>0</v>
      </c>
      <c r="AJ133"/>
      <c r="AK133" s="11">
        <f t="shared" si="59"/>
        <v>0</v>
      </c>
      <c r="AL133" s="16">
        <f t="shared" si="60"/>
        <v>0</v>
      </c>
      <c r="AM133"/>
      <c r="AN133">
        <f t="shared" si="61"/>
        <v>0</v>
      </c>
      <c r="AO133">
        <f t="shared" si="62"/>
        <v>0</v>
      </c>
      <c r="AP133">
        <f t="shared" si="63"/>
        <v>0</v>
      </c>
      <c r="AQ133">
        <f t="shared" si="64"/>
        <v>0</v>
      </c>
      <c r="AR133">
        <f t="shared" si="65"/>
        <v>0</v>
      </c>
      <c r="AS133">
        <f t="shared" si="66"/>
        <v>0</v>
      </c>
      <c r="AT133">
        <f t="shared" si="67"/>
        <v>0</v>
      </c>
      <c r="AU133">
        <f t="shared" si="68"/>
        <v>0</v>
      </c>
      <c r="AV133">
        <f t="shared" si="69"/>
        <v>0</v>
      </c>
      <c r="AW133">
        <f t="shared" si="70"/>
        <v>0</v>
      </c>
      <c r="AX133">
        <f t="shared" si="71"/>
        <v>0</v>
      </c>
      <c r="AY133" s="14" cm="1">
        <f t="array" ref="AY133">SUMPRODUCT(LARGE(AN133:AX133, {1,2,3}))</f>
        <v>0</v>
      </c>
      <c r="AZ133"/>
    </row>
    <row r="134" spans="1:52" x14ac:dyDescent="0.35">
      <c r="A134">
        <f>CLASS!A106</f>
        <v>11003</v>
      </c>
      <c r="B134" t="str">
        <f>CLASS!B106</f>
        <v>EE11003</v>
      </c>
      <c r="C134" t="str">
        <f>_xlfn.IFNA((VLOOKUP(A134,CLASS!A:AY,3,FALSE)),"")</f>
        <v>Bob</v>
      </c>
      <c r="D134" t="str">
        <f>_xlfn.IFNA((VLOOKUP(A134,CLASS!A:AY,4,FALSE)),"")</f>
        <v>Meadows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VET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 t="shared" si="50"/>
        <v>0</v>
      </c>
      <c r="R134">
        <f>_xlfn.IFNA((VLOOKUP(A134,CLASS!A:AY,18,FALSE)),"")</f>
        <v>0</v>
      </c>
      <c r="S134" s="11">
        <f t="shared" si="51"/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 t="shared" si="52"/>
        <v>0</v>
      </c>
      <c r="X134">
        <f>_xlfn.IFNA((VLOOKUP(A134,CLASS!A:AY,24,FALSE)),"")</f>
        <v>0</v>
      </c>
      <c r="Y134" s="11">
        <f t="shared" si="53"/>
        <v>0</v>
      </c>
      <c r="Z134">
        <f>_xlfn.IFNA((VLOOKUP(A134,CLASS!A:AY,26,FALSE)),"")</f>
        <v>0</v>
      </c>
      <c r="AA134" s="11">
        <f t="shared" si="54"/>
        <v>0</v>
      </c>
      <c r="AB134">
        <f>_xlfn.IFNA((VLOOKUP(A134,CLASS!A:AY,28,FALSE)),"")</f>
        <v>0</v>
      </c>
      <c r="AC134" s="11">
        <f t="shared" si="55"/>
        <v>0</v>
      </c>
      <c r="AD134"/>
      <c r="AE134" s="11">
        <f t="shared" si="56"/>
        <v>0</v>
      </c>
      <c r="AF134"/>
      <c r="AG134" s="11">
        <f t="shared" si="57"/>
        <v>0</v>
      </c>
      <c r="AH134">
        <f>_xlfn.IFNA((VLOOKUP(A134,CLASS!A:AY,34,FALSE)),"")</f>
        <v>0</v>
      </c>
      <c r="AI134" s="11">
        <f t="shared" si="58"/>
        <v>0</v>
      </c>
      <c r="AJ134"/>
      <c r="AK134" s="11">
        <f t="shared" si="59"/>
        <v>0</v>
      </c>
      <c r="AL134" s="16">
        <f t="shared" si="60"/>
        <v>0</v>
      </c>
      <c r="AM134"/>
      <c r="AN134">
        <f t="shared" si="61"/>
        <v>0</v>
      </c>
      <c r="AO134">
        <f t="shared" si="62"/>
        <v>0</v>
      </c>
      <c r="AP134">
        <f t="shared" si="63"/>
        <v>0</v>
      </c>
      <c r="AQ134">
        <f t="shared" si="64"/>
        <v>0</v>
      </c>
      <c r="AR134">
        <f t="shared" si="65"/>
        <v>0</v>
      </c>
      <c r="AS134">
        <f t="shared" si="66"/>
        <v>0</v>
      </c>
      <c r="AT134">
        <f t="shared" si="67"/>
        <v>0</v>
      </c>
      <c r="AU134">
        <f t="shared" si="68"/>
        <v>0</v>
      </c>
      <c r="AV134">
        <f t="shared" si="69"/>
        <v>0</v>
      </c>
      <c r="AW134">
        <f t="shared" si="70"/>
        <v>0</v>
      </c>
      <c r="AX134">
        <f t="shared" si="71"/>
        <v>0</v>
      </c>
      <c r="AY134" s="14" cm="1">
        <f t="array" ref="AY134">SUMPRODUCT(LARGE(AN134:AX134, {1,2,3}))</f>
        <v>0</v>
      </c>
      <c r="AZ134"/>
    </row>
    <row r="135" spans="1:52" x14ac:dyDescent="0.35">
      <c r="A135">
        <f>CLASS!A27</f>
        <v>35315</v>
      </c>
      <c r="B135" t="str">
        <f>CLASS!B27</f>
        <v>EE35315</v>
      </c>
      <c r="C135" t="str">
        <f>_xlfn.IFNA((VLOOKUP(A135,CLASS!A:AY,3,FALSE)),"")</f>
        <v>Ivan</v>
      </c>
      <c r="D135" t="str">
        <f>_xlfn.IFNA((VLOOKUP(A135,CLASS!A:AY,4,FALSE)),"")</f>
        <v>Spencer</v>
      </c>
      <c r="E135" s="26" t="str">
        <f>_xlfn.IFNA((VLOOKUP(B135,IssueLookup!A:B,2,FALSE)),"")</f>
        <v>AA</v>
      </c>
      <c r="F135" s="26" t="str">
        <f>_xlfn.IFNA((VLOOKUP(B135,IssueLookup!C:D,2,FALSE)),"")</f>
        <v>AA</v>
      </c>
      <c r="G135" s="26" t="str">
        <f>_xlfn.IFNA((VLOOKUP(B135,IssueLookup!E:F,2,FALSE)),"")</f>
        <v>AA</v>
      </c>
      <c r="H135" s="26" t="str">
        <f>_xlfn.IFNA((VLOOKUP(B135,IssueLookup!G:H,2,FALSE)),"")</f>
        <v>AA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0</v>
      </c>
      <c r="M135">
        <f>_xlfn.IFNA(VLOOKUP(F135,HandicapLookup!A:B,2,FALSE),"")</f>
        <v>0</v>
      </c>
      <c r="N135">
        <f>_xlfn.IFNA(VLOOKUP(G135,HandicapLookup!A:B,2,FALSE),"")</f>
        <v>0</v>
      </c>
      <c r="O135">
        <f>_xlfn.IFNA(VLOOKUP(H135,HandicapLookup!A:B,2,FALSE),"")</f>
        <v>0</v>
      </c>
      <c r="P135">
        <f>_xlfn.IFNA((VLOOKUP(A135,CLASS!A:AY,16,FALSE)),"")</f>
        <v>0</v>
      </c>
      <c r="Q135" s="11">
        <f t="shared" si="50"/>
        <v>0</v>
      </c>
      <c r="R135">
        <f>_xlfn.IFNA((VLOOKUP(A135,CLASS!A:AY,18,FALSE)),"")</f>
        <v>92</v>
      </c>
      <c r="S135" s="11">
        <f t="shared" si="51"/>
        <v>92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91</v>
      </c>
      <c r="W135" s="11">
        <f t="shared" si="52"/>
        <v>91</v>
      </c>
      <c r="X135">
        <f>_xlfn.IFNA((VLOOKUP(A135,CLASS!A:AY,24,FALSE)),"")</f>
        <v>0</v>
      </c>
      <c r="Y135" s="11">
        <f t="shared" si="53"/>
        <v>0</v>
      </c>
      <c r="Z135">
        <f>_xlfn.IFNA((VLOOKUP(A135,CLASS!A:AY,26,FALSE)),"")</f>
        <v>0</v>
      </c>
      <c r="AA135" s="11">
        <f t="shared" si="54"/>
        <v>0</v>
      </c>
      <c r="AB135">
        <f>_xlfn.IFNA((VLOOKUP(A135,CLASS!A:AY,28,FALSE)),"")</f>
        <v>0</v>
      </c>
      <c r="AC135" s="11">
        <f t="shared" si="55"/>
        <v>0</v>
      </c>
      <c r="AD135"/>
      <c r="AE135" s="11">
        <f t="shared" si="56"/>
        <v>0</v>
      </c>
      <c r="AF135"/>
      <c r="AG135" s="11">
        <f t="shared" si="57"/>
        <v>0</v>
      </c>
      <c r="AH135">
        <f>_xlfn.IFNA((VLOOKUP(A135,CLASS!A:AY,34,FALSE)),"")</f>
        <v>0</v>
      </c>
      <c r="AI135" s="11">
        <f t="shared" si="58"/>
        <v>0</v>
      </c>
      <c r="AJ135"/>
      <c r="AK135" s="11">
        <f t="shared" si="59"/>
        <v>0</v>
      </c>
      <c r="AL135" s="16">
        <f t="shared" si="60"/>
        <v>183</v>
      </c>
      <c r="AN135">
        <f t="shared" si="61"/>
        <v>0</v>
      </c>
      <c r="AO135">
        <f t="shared" si="62"/>
        <v>92</v>
      </c>
      <c r="AP135">
        <f t="shared" si="63"/>
        <v>0</v>
      </c>
      <c r="AQ135">
        <f t="shared" si="64"/>
        <v>91</v>
      </c>
      <c r="AR135">
        <f t="shared" si="65"/>
        <v>0</v>
      </c>
      <c r="AS135">
        <f t="shared" si="66"/>
        <v>0</v>
      </c>
      <c r="AT135">
        <f t="shared" si="67"/>
        <v>0</v>
      </c>
      <c r="AU135">
        <f t="shared" si="68"/>
        <v>0</v>
      </c>
      <c r="AV135">
        <f t="shared" si="69"/>
        <v>0</v>
      </c>
      <c r="AW135">
        <f t="shared" si="70"/>
        <v>0</v>
      </c>
      <c r="AX135">
        <f t="shared" si="71"/>
        <v>0</v>
      </c>
      <c r="AY135" s="14" cm="1">
        <f t="array" ref="AY135">SUMPRODUCT(LARGE(AN135:AX135, {1,2,3}))</f>
        <v>183</v>
      </c>
      <c r="AZ135"/>
    </row>
    <row r="136" spans="1:52" x14ac:dyDescent="0.35">
      <c r="A136">
        <f>CLASS!A120</f>
        <v>130780</v>
      </c>
      <c r="B136" t="str">
        <f>CLASS!B120</f>
        <v>EE130780</v>
      </c>
      <c r="C136" t="str">
        <f>_xlfn.IFNA((VLOOKUP(A136,CLASS!A:AY,3,FALSE)),"")</f>
        <v>Jennifer</v>
      </c>
      <c r="D136" t="str">
        <f>_xlfn.IFNA((VLOOKUP(A136,CLASS!A:AY,4,FALSE)),"")</f>
        <v>Baker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LDY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0</v>
      </c>
      <c r="Q136" s="11">
        <f t="shared" si="50"/>
        <v>0</v>
      </c>
      <c r="R136">
        <f>_xlfn.IFNA((VLOOKUP(A136,CLASS!A:AY,18,FALSE)),"")</f>
        <v>75</v>
      </c>
      <c r="S136" s="11">
        <f t="shared" si="51"/>
        <v>85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70</v>
      </c>
      <c r="W136" s="11">
        <f t="shared" si="52"/>
        <v>80</v>
      </c>
      <c r="X136">
        <f>_xlfn.IFNA((VLOOKUP(A136,CLASS!A:AY,24,FALSE)),"")</f>
        <v>0</v>
      </c>
      <c r="Y136" s="11">
        <f t="shared" si="53"/>
        <v>0</v>
      </c>
      <c r="Z136">
        <f>_xlfn.IFNA((VLOOKUP(A136,CLASS!A:AY,26,FALSE)),"")</f>
        <v>0</v>
      </c>
      <c r="AA136" s="11">
        <f t="shared" si="54"/>
        <v>0</v>
      </c>
      <c r="AB136">
        <f>_xlfn.IFNA((VLOOKUP(A136,CLASS!A:AY,28,FALSE)),"")</f>
        <v>0</v>
      </c>
      <c r="AC136" s="11">
        <f t="shared" si="55"/>
        <v>0</v>
      </c>
      <c r="AD136"/>
      <c r="AE136" s="11">
        <f t="shared" si="56"/>
        <v>0</v>
      </c>
      <c r="AF136"/>
      <c r="AG136" s="11">
        <f t="shared" si="57"/>
        <v>0</v>
      </c>
      <c r="AH136">
        <f>_xlfn.IFNA((VLOOKUP(A136,CLASS!A:AY,34,FALSE)),"")</f>
        <v>0</v>
      </c>
      <c r="AI136" s="11">
        <f t="shared" si="58"/>
        <v>0</v>
      </c>
      <c r="AJ136"/>
      <c r="AK136" s="11">
        <f t="shared" si="59"/>
        <v>0</v>
      </c>
      <c r="AL136" s="16">
        <f t="shared" si="60"/>
        <v>165</v>
      </c>
      <c r="AM136"/>
      <c r="AN136">
        <f t="shared" si="61"/>
        <v>0</v>
      </c>
      <c r="AO136">
        <f t="shared" si="62"/>
        <v>85</v>
      </c>
      <c r="AP136">
        <f t="shared" si="63"/>
        <v>0</v>
      </c>
      <c r="AQ136">
        <f t="shared" si="64"/>
        <v>80</v>
      </c>
      <c r="AR136">
        <f t="shared" si="65"/>
        <v>0</v>
      </c>
      <c r="AS136">
        <f t="shared" si="66"/>
        <v>0</v>
      </c>
      <c r="AT136">
        <f t="shared" si="67"/>
        <v>0</v>
      </c>
      <c r="AU136">
        <f t="shared" si="68"/>
        <v>0</v>
      </c>
      <c r="AV136">
        <f t="shared" si="69"/>
        <v>0</v>
      </c>
      <c r="AW136">
        <f t="shared" si="70"/>
        <v>0</v>
      </c>
      <c r="AX136">
        <f t="shared" si="71"/>
        <v>0</v>
      </c>
      <c r="AY136" s="14" cm="1">
        <f t="array" ref="AY136">SUMPRODUCT(LARGE(AN136:AX136, {1,2,3}))</f>
        <v>165</v>
      </c>
    </row>
    <row r="137" spans="1:52" x14ac:dyDescent="0.35">
      <c r="A137">
        <f>CLASS!A134</f>
        <v>130704</v>
      </c>
      <c r="B137" t="str">
        <f>CLASS!B134</f>
        <v>EE130704</v>
      </c>
      <c r="C137" t="str">
        <f>_xlfn.IFNA((VLOOKUP(A137,CLASS!A:AY,3,FALSE)),"")</f>
        <v>Stephen</v>
      </c>
      <c r="D137" t="str">
        <f>_xlfn.IFNA((VLOOKUP(A137,CLASS!A:AY,4,FALSE)),"")</f>
        <v>Simpson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tr">
        <f>_xlfn.IFNA((VLOOKUP(A137,CLASS!A:AY,9,FALSE)),"")</f>
        <v>VET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f>_xlfn.IFNA((VLOOKUP(A137,CLASS!A:AY,16,FALSE)),"")</f>
        <v>0</v>
      </c>
      <c r="Q137" s="11">
        <f t="shared" si="50"/>
        <v>0</v>
      </c>
      <c r="R137">
        <f>_xlfn.IFNA((VLOOKUP(A137,CLASS!A:AY,18,FALSE)),"")</f>
        <v>67</v>
      </c>
      <c r="S137" s="11">
        <f t="shared" si="51"/>
        <v>77</v>
      </c>
      <c r="T137">
        <f>_xlfn.IFNA((VLOOKUP(A137,CLASS!A:AY,20,FALSE)),"")</f>
        <v>0</v>
      </c>
      <c r="U137" s="11">
        <f>IF(IF(T137,T137+$L137,0)&lt;=100,IF(T137,T137+$L137,0),100)</f>
        <v>0</v>
      </c>
      <c r="V137">
        <f>_xlfn.IFNA((VLOOKUP(A137,CLASS!A:AY,22,FALSE)),"")</f>
        <v>56</v>
      </c>
      <c r="W137" s="11">
        <f t="shared" si="52"/>
        <v>66</v>
      </c>
      <c r="X137">
        <f>_xlfn.IFNA((VLOOKUP(A137,CLASS!A:AY,24,FALSE)),"")</f>
        <v>0</v>
      </c>
      <c r="Y137" s="11">
        <f t="shared" si="53"/>
        <v>0</v>
      </c>
      <c r="Z137">
        <f>_xlfn.IFNA((VLOOKUP(A137,CLASS!A:AY,26,FALSE)),"")</f>
        <v>0</v>
      </c>
      <c r="AA137" s="11">
        <f t="shared" si="54"/>
        <v>0</v>
      </c>
      <c r="AB137">
        <f>_xlfn.IFNA((VLOOKUP(A137,CLASS!A:AY,28,FALSE)),"")</f>
        <v>0</v>
      </c>
      <c r="AC137" s="11">
        <f t="shared" si="55"/>
        <v>0</v>
      </c>
      <c r="AD137"/>
      <c r="AE137" s="11">
        <f t="shared" si="56"/>
        <v>0</v>
      </c>
      <c r="AF137"/>
      <c r="AG137" s="11">
        <f t="shared" si="57"/>
        <v>0</v>
      </c>
      <c r="AH137">
        <f>_xlfn.IFNA((VLOOKUP(A137,CLASS!A:AY,34,FALSE)),"")</f>
        <v>0</v>
      </c>
      <c r="AI137" s="11">
        <f t="shared" si="58"/>
        <v>0</v>
      </c>
      <c r="AJ137"/>
      <c r="AK137" s="11">
        <f t="shared" si="59"/>
        <v>0</v>
      </c>
      <c r="AL137" s="16">
        <f t="shared" si="60"/>
        <v>143</v>
      </c>
      <c r="AM137"/>
      <c r="AN137">
        <f t="shared" si="61"/>
        <v>0</v>
      </c>
      <c r="AO137">
        <f t="shared" si="62"/>
        <v>77</v>
      </c>
      <c r="AP137">
        <f t="shared" si="63"/>
        <v>0</v>
      </c>
      <c r="AQ137">
        <f t="shared" si="64"/>
        <v>66</v>
      </c>
      <c r="AR137">
        <f t="shared" si="65"/>
        <v>0</v>
      </c>
      <c r="AS137">
        <f t="shared" si="66"/>
        <v>0</v>
      </c>
      <c r="AT137">
        <f t="shared" si="67"/>
        <v>0</v>
      </c>
      <c r="AU137">
        <f t="shared" si="68"/>
        <v>0</v>
      </c>
      <c r="AV137">
        <f t="shared" si="69"/>
        <v>0</v>
      </c>
      <c r="AW137">
        <f t="shared" si="70"/>
        <v>0</v>
      </c>
      <c r="AX137">
        <f t="shared" si="71"/>
        <v>0</v>
      </c>
      <c r="AY137" s="14" cm="1">
        <f t="array" ref="AY137">SUMPRODUCT(LARGE(AN137:AX137, {1,2,3}))</f>
        <v>143</v>
      </c>
      <c r="AZ137"/>
    </row>
    <row r="138" spans="1:52" x14ac:dyDescent="0.35">
      <c r="A138">
        <f>CLASS!A178</f>
        <v>141283</v>
      </c>
      <c r="B138" t="str">
        <f>CLASS!B178</f>
        <v>EE141283</v>
      </c>
      <c r="C138" t="str">
        <f>_xlfn.IFNA((VLOOKUP(A138,CLASS!A:AY,3,FALSE)),"")</f>
        <v>Jamie</v>
      </c>
      <c r="D138" t="str">
        <f>_xlfn.IFNA((VLOOKUP(A138,CLASS!A:AY,4,FALSE)),"")</f>
        <v>Pope</v>
      </c>
      <c r="E138" s="26" t="str">
        <f>_xlfn.IFNA((VLOOKUP(B138,IssueLookup!A:B,2,FALSE)),"")</f>
        <v>C</v>
      </c>
      <c r="F138" s="26" t="str">
        <f>_xlfn.IFNA((VLOOKUP(B138,IssueLookup!C:D,2,FALSE)),"")</f>
        <v>C</v>
      </c>
      <c r="G138" s="26" t="str">
        <f>_xlfn.IFNA((VLOOKUP(B138,IssueLookup!E:F,2,FALSE)),"")</f>
        <v>C</v>
      </c>
      <c r="H138" s="26" t="str">
        <f>_xlfn.IFNA((VLOOKUP(B138,IssueLookup!G:H,2,FALSE)),"")</f>
        <v>C</v>
      </c>
      <c r="I138" t="str">
        <f>_xlfn.IFNA((VLOOKUP(A138,CLASS!A:AY,9,FALSE)),"")</f>
        <v>SNR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15</v>
      </c>
      <c r="M138">
        <f>_xlfn.IFNA(VLOOKUP(F138,HandicapLookup!A:B,2,FALSE),"")</f>
        <v>15</v>
      </c>
      <c r="N138">
        <f>_xlfn.IFNA(VLOOKUP(G138,HandicapLookup!A:B,2,FALSE),"")</f>
        <v>15</v>
      </c>
      <c r="O138">
        <f>_xlfn.IFNA(VLOOKUP(H138,HandicapLookup!A:B,2,FALSE),"")</f>
        <v>15</v>
      </c>
      <c r="P138">
        <f>_xlfn.IFNA((VLOOKUP(A138,CLASS!A:AY,16,FALSE)),"")</f>
        <v>0</v>
      </c>
      <c r="Q138" s="11">
        <f t="shared" si="50"/>
        <v>0</v>
      </c>
      <c r="R138">
        <f>_xlfn.IFNA((VLOOKUP(A138,CLASS!A:AY,18,FALSE)),"")</f>
        <v>45</v>
      </c>
      <c r="S138" s="11">
        <f t="shared" si="51"/>
        <v>60</v>
      </c>
      <c r="T138">
        <f>_xlfn.IFNA((VLOOKUP(A138,CLASS!A:AY,20,FALSE)),"")</f>
        <v>0</v>
      </c>
      <c r="U138" s="11">
        <f>IF(IF(T138,T138+$L138,0)&lt;=100,IF(T138,T138+$L138,0),100)</f>
        <v>0</v>
      </c>
      <c r="V138">
        <f>_xlfn.IFNA((VLOOKUP(A138,CLASS!A:AY,22,FALSE)),"")</f>
        <v>45</v>
      </c>
      <c r="W138" s="11">
        <f t="shared" si="52"/>
        <v>60</v>
      </c>
      <c r="X138">
        <f>_xlfn.IFNA((VLOOKUP(A138,CLASS!A:AY,24,FALSE)),"")</f>
        <v>0</v>
      </c>
      <c r="Y138" s="11">
        <f t="shared" si="53"/>
        <v>0</v>
      </c>
      <c r="Z138">
        <f>_xlfn.IFNA((VLOOKUP(A138,CLASS!A:AY,26,FALSE)),"")</f>
        <v>0</v>
      </c>
      <c r="AA138" s="11">
        <f t="shared" si="54"/>
        <v>0</v>
      </c>
      <c r="AB138">
        <f>_xlfn.IFNA((VLOOKUP(A138,CLASS!A:AY,28,FALSE)),"")</f>
        <v>0</v>
      </c>
      <c r="AC138" s="11">
        <f t="shared" si="55"/>
        <v>0</v>
      </c>
      <c r="AD138"/>
      <c r="AE138" s="11">
        <f t="shared" si="56"/>
        <v>0</v>
      </c>
      <c r="AF138"/>
      <c r="AG138" s="11">
        <f t="shared" si="57"/>
        <v>0</v>
      </c>
      <c r="AH138">
        <f>_xlfn.IFNA((VLOOKUP(A138,CLASS!A:AY,34,FALSE)),"")</f>
        <v>0</v>
      </c>
      <c r="AI138" s="11">
        <f t="shared" si="58"/>
        <v>0</v>
      </c>
      <c r="AJ138"/>
      <c r="AK138" s="11">
        <f t="shared" si="59"/>
        <v>0</v>
      </c>
      <c r="AL138" s="16">
        <f t="shared" si="60"/>
        <v>120</v>
      </c>
      <c r="AN138">
        <f t="shared" si="61"/>
        <v>0</v>
      </c>
      <c r="AO138">
        <f t="shared" si="62"/>
        <v>60</v>
      </c>
      <c r="AP138">
        <f t="shared" si="63"/>
        <v>0</v>
      </c>
      <c r="AQ138">
        <f t="shared" si="64"/>
        <v>60</v>
      </c>
      <c r="AR138">
        <f t="shared" si="65"/>
        <v>0</v>
      </c>
      <c r="AS138">
        <f t="shared" si="66"/>
        <v>0</v>
      </c>
      <c r="AT138">
        <f t="shared" si="67"/>
        <v>0</v>
      </c>
      <c r="AU138">
        <f t="shared" si="68"/>
        <v>0</v>
      </c>
      <c r="AV138">
        <f t="shared" si="69"/>
        <v>0</v>
      </c>
      <c r="AW138">
        <f t="shared" si="70"/>
        <v>0</v>
      </c>
      <c r="AX138">
        <f t="shared" si="71"/>
        <v>0</v>
      </c>
      <c r="AY138" s="14" cm="1">
        <f t="array" ref="AY138">SUMPRODUCT(LARGE(AN138:AX138, {1,2,3}))</f>
        <v>120</v>
      </c>
    </row>
    <row r="139" spans="1:52" x14ac:dyDescent="0.35">
      <c r="A139">
        <f>CLASS!A77</f>
        <v>136316</v>
      </c>
      <c r="B139" t="str">
        <f>CLASS!B77</f>
        <v>EE136316</v>
      </c>
      <c r="C139" t="str">
        <f>_xlfn.IFNA((VLOOKUP(A139,CLASS!A:AY,3,FALSE)),"")</f>
        <v>Darcy</v>
      </c>
      <c r="D139" t="str">
        <f>_xlfn.IFNA((VLOOKUP(A139,CLASS!A:AY,4,FALSE)),"")</f>
        <v>McBride</v>
      </c>
      <c r="E139" s="26" t="str">
        <f>_xlfn.IFNA((VLOOKUP(B139,IssueLookup!A:B,2,FALSE)),"")</f>
        <v>A</v>
      </c>
      <c r="F139" s="26" t="str">
        <f>_xlfn.IFNA((VLOOKUP(B139,IssueLookup!C:D,2,FALSE)),"")</f>
        <v>A</v>
      </c>
      <c r="G139" s="26" t="str">
        <f>_xlfn.IFNA((VLOOKUP(B139,IssueLookup!E:F,2,FALSE)),"")</f>
        <v>A</v>
      </c>
      <c r="H139" s="26" t="str">
        <f>_xlfn.IFNA((VLOOKUP(B139,IssueLookup!G:H,2,FALSE)),"")</f>
        <v>A</v>
      </c>
      <c r="I139" t="str">
        <f>_xlfn.IFNA((VLOOKUP(A139,CLASS!A:AY,9,FALSE)),"")</f>
        <v>CLT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_xlfn.IFNA(VLOOKUP(E139,HandicapLookup!A:B,2,FALSE),"")</f>
        <v>5</v>
      </c>
      <c r="M139">
        <f>_xlfn.IFNA(VLOOKUP(F139,HandicapLookup!A:B,2,FALSE),"")</f>
        <v>5</v>
      </c>
      <c r="N139">
        <f>_xlfn.IFNA(VLOOKUP(G139,HandicapLookup!A:B,2,FALSE),"")</f>
        <v>5</v>
      </c>
      <c r="O139">
        <f>_xlfn.IFNA(VLOOKUP(H139,HandicapLookup!A:B,2,FALSE),"")</f>
        <v>5</v>
      </c>
      <c r="P139">
        <f>_xlfn.IFNA((VLOOKUP(A139,CLASS!A:AY,16,FALSE)),"")</f>
        <v>0</v>
      </c>
      <c r="Q139" s="11">
        <f t="shared" si="50"/>
        <v>0</v>
      </c>
      <c r="R139">
        <f>_xlfn.IFNA((VLOOKUP(A139,CLASS!A:AY,18,FALSE)),"")</f>
        <v>88</v>
      </c>
      <c r="S139" s="11">
        <f t="shared" si="51"/>
        <v>93</v>
      </c>
      <c r="T139">
        <f>_xlfn.IFNA((VLOOKUP(A139,CLASS!A:AY,20,FALSE)),"")</f>
        <v>0</v>
      </c>
      <c r="U139" s="11">
        <f>IFERROR((IF(IF(T139,T139+$M139,0)&lt;=100,IF(T139,T139+$M139,0),100)),"")</f>
        <v>0</v>
      </c>
      <c r="V139">
        <f>_xlfn.IFNA((VLOOKUP(A139,CLASS!A:AY,22,FALSE)),"")</f>
        <v>0</v>
      </c>
      <c r="W139" s="11">
        <f t="shared" si="52"/>
        <v>0</v>
      </c>
      <c r="X139">
        <f>_xlfn.IFNA((VLOOKUP(A139,CLASS!A:AY,24,FALSE)),"")</f>
        <v>0</v>
      </c>
      <c r="Y139" s="11">
        <f t="shared" si="53"/>
        <v>0</v>
      </c>
      <c r="Z139">
        <f>_xlfn.IFNA((VLOOKUP(A139,CLASS!A:AY,26,FALSE)),"")</f>
        <v>0</v>
      </c>
      <c r="AA139" s="11">
        <f t="shared" si="54"/>
        <v>0</v>
      </c>
      <c r="AB139">
        <f>_xlfn.IFNA((VLOOKUP(A139,CLASS!A:AY,28,FALSE)),"")</f>
        <v>0</v>
      </c>
      <c r="AC139" s="11">
        <f t="shared" si="55"/>
        <v>0</v>
      </c>
      <c r="AD139"/>
      <c r="AE139" s="11">
        <f t="shared" si="56"/>
        <v>0</v>
      </c>
      <c r="AF139"/>
      <c r="AG139" s="11">
        <f t="shared" si="57"/>
        <v>0</v>
      </c>
      <c r="AH139">
        <f>_xlfn.IFNA((VLOOKUP(A139,CLASS!A:AY,34,FALSE)),"")</f>
        <v>0</v>
      </c>
      <c r="AI139" s="11">
        <f t="shared" si="58"/>
        <v>0</v>
      </c>
      <c r="AJ139"/>
      <c r="AK139" s="11">
        <f t="shared" si="59"/>
        <v>0</v>
      </c>
      <c r="AL139" s="16">
        <f t="shared" si="60"/>
        <v>93</v>
      </c>
      <c r="AM139"/>
      <c r="AN139">
        <f t="shared" si="61"/>
        <v>0</v>
      </c>
      <c r="AO139">
        <f t="shared" si="62"/>
        <v>93</v>
      </c>
      <c r="AP139">
        <f t="shared" si="63"/>
        <v>0</v>
      </c>
      <c r="AQ139">
        <f t="shared" si="64"/>
        <v>0</v>
      </c>
      <c r="AR139">
        <f t="shared" si="65"/>
        <v>0</v>
      </c>
      <c r="AS139">
        <f t="shared" si="66"/>
        <v>0</v>
      </c>
      <c r="AT139">
        <f t="shared" si="67"/>
        <v>0</v>
      </c>
      <c r="AU139">
        <f t="shared" si="68"/>
        <v>0</v>
      </c>
      <c r="AV139">
        <f t="shared" si="69"/>
        <v>0</v>
      </c>
      <c r="AW139">
        <f t="shared" si="70"/>
        <v>0</v>
      </c>
      <c r="AX139">
        <f t="shared" si="71"/>
        <v>0</v>
      </c>
      <c r="AY139" s="14" cm="1">
        <f t="array" ref="AY139">SUMPRODUCT(LARGE(AN139:AX139, {1,2,3}))</f>
        <v>93</v>
      </c>
      <c r="AZ139"/>
    </row>
    <row r="140" spans="1:52" x14ac:dyDescent="0.35">
      <c r="A140">
        <f>CLASS!A179</f>
        <v>140288</v>
      </c>
      <c r="B140" t="str">
        <f>CLASS!B179</f>
        <v>EE140288</v>
      </c>
      <c r="C140" t="str">
        <f>_xlfn.IFNA((VLOOKUP(A140,CLASS!A:AY,3,FALSE)),"")</f>
        <v>Chris</v>
      </c>
      <c r="D140" t="str">
        <f>_xlfn.IFNA((VLOOKUP(A140,CLASS!A:AY,4,FALSE)),"")</f>
        <v>Brown</v>
      </c>
      <c r="E140" s="26" t="str">
        <f>_xlfn.IFNA((VLOOKUP(B140,IssueLookup!A:B,2,FALSE)),"")</f>
        <v>C</v>
      </c>
      <c r="F140" s="26" t="str">
        <f>_xlfn.IFNA((VLOOKUP(B140,IssueLookup!C:D,2,FALSE)),"")</f>
        <v>C</v>
      </c>
      <c r="G140" s="26" t="str">
        <f>_xlfn.IFNA((VLOOKUP(B140,IssueLookup!E:F,2,FALSE)),"")</f>
        <v>C</v>
      </c>
      <c r="H140" s="26" t="str">
        <f>_xlfn.IFNA((VLOOKUP(B140,IssueLookup!G:H,2,FALSE)),"")</f>
        <v>C</v>
      </c>
      <c r="I140" t="str">
        <f>_xlfn.IFNA((VLOOKUP(A140,CLASS!A:AY,9,FALSE)),"")</f>
        <v>SNR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_xlfn.IFNA(VLOOKUP(E140,HandicapLookup!A:B,2,FALSE),"")</f>
        <v>15</v>
      </c>
      <c r="M140">
        <f>_xlfn.IFNA(VLOOKUP(F140,HandicapLookup!A:B,2,FALSE),"")</f>
        <v>15</v>
      </c>
      <c r="N140">
        <f>_xlfn.IFNA(VLOOKUP(G140,HandicapLookup!A:B,2,FALSE),"")</f>
        <v>15</v>
      </c>
      <c r="O140">
        <f>_xlfn.IFNA(VLOOKUP(H140,HandicapLookup!A:B,2,FALSE),"")</f>
        <v>15</v>
      </c>
      <c r="P140">
        <f>_xlfn.IFNA((VLOOKUP(A140,CLASS!A:AY,16,FALSE)),"")</f>
        <v>0</v>
      </c>
      <c r="Q140" s="11">
        <f t="shared" si="50"/>
        <v>0</v>
      </c>
      <c r="R140">
        <f>_xlfn.IFNA((VLOOKUP(A140,CLASS!A:AY,18,FALSE)),"")</f>
        <v>75</v>
      </c>
      <c r="S140" s="11">
        <f t="shared" si="51"/>
        <v>90</v>
      </c>
      <c r="T140">
        <f>_xlfn.IFNA((VLOOKUP(A140,CLASS!A:AY,20,FALSE)),"")</f>
        <v>0</v>
      </c>
      <c r="U140" s="11">
        <f>IF(IF(T140,T140+$L140,0)&lt;=100,IF(T140,T140+$L140,0),100)</f>
        <v>0</v>
      </c>
      <c r="V140">
        <f>_xlfn.IFNA((VLOOKUP(A140,CLASS!A:AY,22,FALSE)),"")</f>
        <v>0</v>
      </c>
      <c r="W140" s="11">
        <f t="shared" si="52"/>
        <v>0</v>
      </c>
      <c r="X140">
        <f>_xlfn.IFNA((VLOOKUP(A140,CLASS!A:AY,24,FALSE)),"")</f>
        <v>0</v>
      </c>
      <c r="Y140" s="11">
        <f t="shared" si="53"/>
        <v>0</v>
      </c>
      <c r="Z140">
        <f>_xlfn.IFNA((VLOOKUP(A140,CLASS!A:AY,26,FALSE)),"")</f>
        <v>0</v>
      </c>
      <c r="AA140" s="11">
        <f t="shared" si="54"/>
        <v>0</v>
      </c>
      <c r="AB140">
        <f>_xlfn.IFNA((VLOOKUP(A140,CLASS!A:AY,28,FALSE)),"")</f>
        <v>0</v>
      </c>
      <c r="AC140" s="11">
        <f t="shared" si="55"/>
        <v>0</v>
      </c>
      <c r="AD140"/>
      <c r="AE140" s="11">
        <f t="shared" si="56"/>
        <v>0</v>
      </c>
      <c r="AF140"/>
      <c r="AG140" s="11">
        <f t="shared" si="57"/>
        <v>0</v>
      </c>
      <c r="AH140">
        <f>_xlfn.IFNA((VLOOKUP(A140,CLASS!A:AY,34,FALSE)),"")</f>
        <v>0</v>
      </c>
      <c r="AI140" s="11">
        <f t="shared" si="58"/>
        <v>0</v>
      </c>
      <c r="AJ140"/>
      <c r="AK140" s="11">
        <f t="shared" si="59"/>
        <v>0</v>
      </c>
      <c r="AL140" s="16">
        <f t="shared" si="60"/>
        <v>90</v>
      </c>
      <c r="AM140"/>
      <c r="AN140">
        <f t="shared" si="61"/>
        <v>0</v>
      </c>
      <c r="AO140">
        <f t="shared" si="62"/>
        <v>90</v>
      </c>
      <c r="AP140">
        <f t="shared" si="63"/>
        <v>0</v>
      </c>
      <c r="AQ140">
        <f t="shared" si="64"/>
        <v>0</v>
      </c>
      <c r="AR140">
        <f t="shared" si="65"/>
        <v>0</v>
      </c>
      <c r="AS140">
        <f t="shared" si="66"/>
        <v>0</v>
      </c>
      <c r="AT140">
        <f t="shared" si="67"/>
        <v>0</v>
      </c>
      <c r="AU140">
        <f t="shared" si="68"/>
        <v>0</v>
      </c>
      <c r="AV140">
        <f t="shared" si="69"/>
        <v>0</v>
      </c>
      <c r="AW140">
        <f t="shared" si="70"/>
        <v>0</v>
      </c>
      <c r="AX140">
        <f t="shared" si="71"/>
        <v>0</v>
      </c>
      <c r="AY140" s="14" cm="1">
        <f t="array" ref="AY140">SUMPRODUCT(LARGE(AN140:AX140, {1,2,3}))</f>
        <v>90</v>
      </c>
      <c r="AZ140"/>
    </row>
    <row r="141" spans="1:52" x14ac:dyDescent="0.35">
      <c r="A141">
        <f>CLASS!A181</f>
        <v>138867</v>
      </c>
      <c r="B141" t="str">
        <f>CLASS!B181</f>
        <v>EE138867</v>
      </c>
      <c r="C141" t="str">
        <f>_xlfn.IFNA((VLOOKUP(A141,CLASS!A:AY,3,FALSE)),"")</f>
        <v>Tina</v>
      </c>
      <c r="D141" t="str">
        <f>_xlfn.IFNA((VLOOKUP(A141,CLASS!A:AY,4,FALSE)),"")</f>
        <v>Henshaw</v>
      </c>
      <c r="E141" s="26" t="str">
        <f>_xlfn.IFNA((VLOOKUP(B141,IssueLookup!A:B,2,FALSE)),"")</f>
        <v>C</v>
      </c>
      <c r="F141" s="26" t="str">
        <f>_xlfn.IFNA((VLOOKUP(B141,IssueLookup!C:D,2,FALSE)),"")</f>
        <v>C</v>
      </c>
      <c r="G141" s="26" t="str">
        <f>_xlfn.IFNA((VLOOKUP(B141,IssueLookup!E:F,2,FALSE)),"")</f>
        <v>C</v>
      </c>
      <c r="H141" s="26" t="str">
        <f>_xlfn.IFNA((VLOOKUP(B141,IssueLookup!G:H,2,FALSE)),"")</f>
        <v>C</v>
      </c>
      <c r="I141" t="str">
        <f>_xlfn.IFNA((VLOOKUP(A141,CLASS!A:AY,9,FALSE)),"")</f>
        <v>LDY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15</v>
      </c>
      <c r="N141">
        <f>_xlfn.IFNA(VLOOKUP(G141,HandicapLookup!A:B,2,FALSE),"")</f>
        <v>15</v>
      </c>
      <c r="O141">
        <f>_xlfn.IFNA(VLOOKUP(H141,HandicapLookup!A:B,2,FALSE),"")</f>
        <v>15</v>
      </c>
      <c r="P141">
        <f>_xlfn.IFNA((VLOOKUP(A141,CLASS!A:AY,16,FALSE)),"")</f>
        <v>0</v>
      </c>
      <c r="Q141" s="11">
        <f t="shared" si="50"/>
        <v>0</v>
      </c>
      <c r="R141">
        <f>_xlfn.IFNA((VLOOKUP(A141,CLASS!A:AY,18,FALSE)),"")</f>
        <v>73</v>
      </c>
      <c r="S141" s="11">
        <f t="shared" si="51"/>
        <v>88</v>
      </c>
      <c r="T141">
        <f>_xlfn.IFNA((VLOOKUP(A141,CLASS!A:AY,20,FALSE)),"")</f>
        <v>0</v>
      </c>
      <c r="U141" s="11">
        <f>IF(IF(T141,T141+$L141,0)&lt;=100,IF(T141,T141+$L141,0),100)</f>
        <v>0</v>
      </c>
      <c r="V141">
        <f>_xlfn.IFNA((VLOOKUP(A141,CLASS!A:AY,22,FALSE)),"")</f>
        <v>0</v>
      </c>
      <c r="W141" s="11">
        <f t="shared" si="52"/>
        <v>0</v>
      </c>
      <c r="X141">
        <f>_xlfn.IFNA((VLOOKUP(A141,CLASS!A:AY,24,FALSE)),"")</f>
        <v>0</v>
      </c>
      <c r="Y141" s="11">
        <f t="shared" si="53"/>
        <v>0</v>
      </c>
      <c r="Z141">
        <f>_xlfn.IFNA((VLOOKUP(A141,CLASS!A:AY,26,FALSE)),"")</f>
        <v>0</v>
      </c>
      <c r="AA141" s="11">
        <f t="shared" si="54"/>
        <v>0</v>
      </c>
      <c r="AB141">
        <f>_xlfn.IFNA((VLOOKUP(A141,CLASS!A:AY,28,FALSE)),"")</f>
        <v>0</v>
      </c>
      <c r="AC141" s="11">
        <f t="shared" si="55"/>
        <v>0</v>
      </c>
      <c r="AD141"/>
      <c r="AE141" s="11">
        <f t="shared" si="56"/>
        <v>0</v>
      </c>
      <c r="AF141"/>
      <c r="AG141" s="11">
        <f t="shared" si="57"/>
        <v>0</v>
      </c>
      <c r="AH141">
        <f>_xlfn.IFNA((VLOOKUP(A141,CLASS!A:AY,34,FALSE)),"")</f>
        <v>0</v>
      </c>
      <c r="AI141" s="11">
        <f t="shared" si="58"/>
        <v>0</v>
      </c>
      <c r="AJ141"/>
      <c r="AK141" s="11">
        <f t="shared" si="59"/>
        <v>0</v>
      </c>
      <c r="AL141" s="16">
        <f t="shared" si="60"/>
        <v>88</v>
      </c>
      <c r="AM141"/>
      <c r="AN141">
        <f t="shared" si="61"/>
        <v>0</v>
      </c>
      <c r="AO141">
        <f t="shared" si="62"/>
        <v>88</v>
      </c>
      <c r="AP141">
        <f t="shared" si="63"/>
        <v>0</v>
      </c>
      <c r="AQ141">
        <f t="shared" si="64"/>
        <v>0</v>
      </c>
      <c r="AR141">
        <f t="shared" si="65"/>
        <v>0</v>
      </c>
      <c r="AS141">
        <f t="shared" si="66"/>
        <v>0</v>
      </c>
      <c r="AT141">
        <f t="shared" si="67"/>
        <v>0</v>
      </c>
      <c r="AU141">
        <f t="shared" si="68"/>
        <v>0</v>
      </c>
      <c r="AV141">
        <f t="shared" si="69"/>
        <v>0</v>
      </c>
      <c r="AW141">
        <f t="shared" si="70"/>
        <v>0</v>
      </c>
      <c r="AX141">
        <f t="shared" si="71"/>
        <v>0</v>
      </c>
      <c r="AY141" s="14" cm="1">
        <f t="array" ref="AY141">SUMPRODUCT(LARGE(AN141:AX141, {1,2,3}))</f>
        <v>88</v>
      </c>
      <c r="AZ141"/>
    </row>
    <row r="142" spans="1:52" x14ac:dyDescent="0.35">
      <c r="A142">
        <f>CLASS!A143</f>
        <v>134813</v>
      </c>
      <c r="B142" t="str">
        <f>CLASS!B143</f>
        <v>EE134813</v>
      </c>
      <c r="C142" t="str">
        <f>_xlfn.IFNA((VLOOKUP(A142,CLASS!A:AY,3,FALSE)),"")</f>
        <v>Sammy</v>
      </c>
      <c r="D142" t="str">
        <f>_xlfn.IFNA((VLOOKUP(A142,CLASS!A:AY,4,FALSE)),"")</f>
        <v>Halsey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tr">
        <f>_xlfn.IFNA((VLOOKUP(A142,CLASS!A:AY,9,FALSE)),"")</f>
        <v>LDY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f>_xlfn.IFNA((VLOOKUP(A142,CLASS!A:AY,16,FALSE)),"")</f>
        <v>0</v>
      </c>
      <c r="Q142" s="11">
        <f t="shared" si="50"/>
        <v>0</v>
      </c>
      <c r="R142">
        <f>_xlfn.IFNA((VLOOKUP(A142,CLASS!A:AY,18,FALSE)),"")</f>
        <v>73</v>
      </c>
      <c r="S142" s="11">
        <f t="shared" si="51"/>
        <v>83</v>
      </c>
      <c r="T142">
        <f>_xlfn.IFNA((VLOOKUP(A142,CLASS!A:AY,20,FALSE)),"")</f>
        <v>0</v>
      </c>
      <c r="U142" s="11">
        <f>IF(IF(T142,T142+$L142,0)&lt;=100,IF(T142,T142+$L142,0),100)</f>
        <v>0</v>
      </c>
      <c r="V142">
        <f>_xlfn.IFNA((VLOOKUP(A142,CLASS!A:AY,22,FALSE)),"")</f>
        <v>0</v>
      </c>
      <c r="W142" s="11">
        <f t="shared" si="52"/>
        <v>0</v>
      </c>
      <c r="X142">
        <f>_xlfn.IFNA((VLOOKUP(A142,CLASS!A:AY,24,FALSE)),"")</f>
        <v>0</v>
      </c>
      <c r="Y142" s="11">
        <f t="shared" si="53"/>
        <v>0</v>
      </c>
      <c r="Z142">
        <f>_xlfn.IFNA((VLOOKUP(A142,CLASS!A:AY,26,FALSE)),"")</f>
        <v>0</v>
      </c>
      <c r="AA142" s="11">
        <f t="shared" si="54"/>
        <v>0</v>
      </c>
      <c r="AB142">
        <f>_xlfn.IFNA((VLOOKUP(A142,CLASS!A:AY,28,FALSE)),"")</f>
        <v>0</v>
      </c>
      <c r="AC142" s="11">
        <f t="shared" si="55"/>
        <v>0</v>
      </c>
      <c r="AD142"/>
      <c r="AE142" s="11">
        <f t="shared" si="56"/>
        <v>0</v>
      </c>
      <c r="AF142"/>
      <c r="AG142" s="11">
        <f t="shared" si="57"/>
        <v>0</v>
      </c>
      <c r="AH142">
        <f>_xlfn.IFNA((VLOOKUP(A142,CLASS!A:AY,34,FALSE)),"")</f>
        <v>0</v>
      </c>
      <c r="AI142" s="11">
        <f t="shared" si="58"/>
        <v>0</v>
      </c>
      <c r="AJ142"/>
      <c r="AK142" s="11">
        <f t="shared" si="59"/>
        <v>0</v>
      </c>
      <c r="AL142" s="16">
        <f t="shared" si="60"/>
        <v>83</v>
      </c>
      <c r="AM142"/>
      <c r="AN142">
        <f t="shared" si="61"/>
        <v>0</v>
      </c>
      <c r="AO142">
        <f t="shared" si="62"/>
        <v>83</v>
      </c>
      <c r="AP142">
        <f t="shared" si="63"/>
        <v>0</v>
      </c>
      <c r="AQ142">
        <f t="shared" si="64"/>
        <v>0</v>
      </c>
      <c r="AR142">
        <f t="shared" si="65"/>
        <v>0</v>
      </c>
      <c r="AS142">
        <f t="shared" si="66"/>
        <v>0</v>
      </c>
      <c r="AT142">
        <f t="shared" si="67"/>
        <v>0</v>
      </c>
      <c r="AU142">
        <f t="shared" si="68"/>
        <v>0</v>
      </c>
      <c r="AV142">
        <f t="shared" si="69"/>
        <v>0</v>
      </c>
      <c r="AW142">
        <f t="shared" si="70"/>
        <v>0</v>
      </c>
      <c r="AX142">
        <f t="shared" si="71"/>
        <v>0</v>
      </c>
      <c r="AY142" s="14" cm="1">
        <f t="array" ref="AY142">SUMPRODUCT(LARGE(AN142:AX142, {1,2,3}))</f>
        <v>83</v>
      </c>
      <c r="AZ142"/>
    </row>
    <row r="143" spans="1:52" x14ac:dyDescent="0.35">
      <c r="A143">
        <f>CLASS!A147</f>
        <v>139919</v>
      </c>
      <c r="B143" t="str">
        <f>CLASS!B147</f>
        <v>EE139919</v>
      </c>
      <c r="C143" t="str">
        <f>_xlfn.IFNA((VLOOKUP(A143,CLASS!A:AY,3,FALSE)),"")</f>
        <v>Luke</v>
      </c>
      <c r="D143" t="str">
        <f>_xlfn.IFNA((VLOOKUP(A143,CLASS!A:AY,4,FALSE)),"")</f>
        <v>Parish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f>_xlfn.IFNA((VLOOKUP(A143,CLASS!A:AY,16,FALSE)),"")</f>
        <v>0</v>
      </c>
      <c r="Q143" s="11">
        <f t="shared" si="50"/>
        <v>0</v>
      </c>
      <c r="R143">
        <f>_xlfn.IFNA((VLOOKUP(A143,CLASS!A:AY,18,FALSE)),"")</f>
        <v>71</v>
      </c>
      <c r="S143" s="11">
        <f t="shared" si="51"/>
        <v>81</v>
      </c>
      <c r="T143">
        <f>_xlfn.IFNA((VLOOKUP(A143,CLASS!A:AY,20,FALSE)),"")</f>
        <v>0</v>
      </c>
      <c r="U143" s="11">
        <f>IF(IF(T143,T143+$L143,0)&lt;=100,IF(T143,T143+$L143,0),100)</f>
        <v>0</v>
      </c>
      <c r="V143">
        <f>_xlfn.IFNA((VLOOKUP(A143,CLASS!A:AY,22,FALSE)),"")</f>
        <v>0</v>
      </c>
      <c r="W143" s="11">
        <f t="shared" si="52"/>
        <v>0</v>
      </c>
      <c r="X143">
        <f>_xlfn.IFNA((VLOOKUP(A143,CLASS!A:AY,24,FALSE)),"")</f>
        <v>0</v>
      </c>
      <c r="Y143" s="11">
        <f t="shared" si="53"/>
        <v>0</v>
      </c>
      <c r="Z143">
        <f>_xlfn.IFNA((VLOOKUP(A143,CLASS!A:AY,26,FALSE)),"")</f>
        <v>0</v>
      </c>
      <c r="AA143" s="11">
        <f t="shared" si="54"/>
        <v>0</v>
      </c>
      <c r="AB143">
        <f>_xlfn.IFNA((VLOOKUP(A143,CLASS!A:AY,28,FALSE)),"")</f>
        <v>0</v>
      </c>
      <c r="AC143" s="11">
        <f t="shared" si="55"/>
        <v>0</v>
      </c>
      <c r="AD143"/>
      <c r="AE143" s="11">
        <f t="shared" si="56"/>
        <v>0</v>
      </c>
      <c r="AF143"/>
      <c r="AG143" s="11">
        <f t="shared" si="57"/>
        <v>0</v>
      </c>
      <c r="AH143">
        <f>_xlfn.IFNA((VLOOKUP(A143,CLASS!A:AY,34,FALSE)),"")</f>
        <v>0</v>
      </c>
      <c r="AI143" s="11">
        <f t="shared" si="58"/>
        <v>0</v>
      </c>
      <c r="AJ143"/>
      <c r="AK143" s="11">
        <f t="shared" si="59"/>
        <v>0</v>
      </c>
      <c r="AL143" s="16">
        <f t="shared" si="60"/>
        <v>81</v>
      </c>
      <c r="AM143"/>
      <c r="AN143">
        <f t="shared" si="61"/>
        <v>0</v>
      </c>
      <c r="AO143">
        <f t="shared" si="62"/>
        <v>81</v>
      </c>
      <c r="AP143">
        <f t="shared" si="63"/>
        <v>0</v>
      </c>
      <c r="AQ143">
        <f t="shared" si="64"/>
        <v>0</v>
      </c>
      <c r="AR143">
        <f t="shared" si="65"/>
        <v>0</v>
      </c>
      <c r="AS143">
        <f t="shared" si="66"/>
        <v>0</v>
      </c>
      <c r="AT143">
        <f t="shared" si="67"/>
        <v>0</v>
      </c>
      <c r="AU143">
        <f t="shared" si="68"/>
        <v>0</v>
      </c>
      <c r="AV143">
        <f t="shared" si="69"/>
        <v>0</v>
      </c>
      <c r="AW143">
        <f t="shared" si="70"/>
        <v>0</v>
      </c>
      <c r="AX143">
        <f t="shared" si="71"/>
        <v>0</v>
      </c>
      <c r="AY143" s="14" cm="1">
        <f t="array" ref="AY143">SUMPRODUCT(LARGE(AN143:AX143, {1,2,3}))</f>
        <v>81</v>
      </c>
      <c r="AZ143"/>
    </row>
    <row r="144" spans="1:52" x14ac:dyDescent="0.35">
      <c r="A144">
        <f>CLASS!A89</f>
        <v>131248</v>
      </c>
      <c r="B144" t="str">
        <f>CLASS!B89</f>
        <v>EE131248</v>
      </c>
      <c r="C144" t="str">
        <f>_xlfn.IFNA((VLOOKUP(A144,CLASS!A:AY,3,FALSE)),"")</f>
        <v>Paul</v>
      </c>
      <c r="D144" t="str">
        <f>_xlfn.IFNA((VLOOKUP(A144,CLASS!A:AY,4,FALSE)),"")</f>
        <v>Ricketts</v>
      </c>
      <c r="E144" s="26" t="str">
        <f>_xlfn.IFNA((VLOOKUP(B144,IssueLookup!A:B,2,FALSE)),"")</f>
        <v>A</v>
      </c>
      <c r="F144" s="26" t="str">
        <f>_xlfn.IFNA((VLOOKUP(B144,IssueLookup!C:D,2,FALSE)),"")</f>
        <v>A</v>
      </c>
      <c r="G144" s="26" t="str">
        <f>_xlfn.IFNA((VLOOKUP(B144,IssueLookup!E:F,2,FALSE)),"")</f>
        <v>A</v>
      </c>
      <c r="H144" s="26" t="str">
        <f>_xlfn.IFNA((VLOOKUP(B144,IssueLookup!G:H,2,FALSE)),"")</f>
        <v>A</v>
      </c>
      <c r="I144" t="str">
        <f>_xlfn.IFNA((VLOOKUP(A144,CLASS!A:AY,9,FALSE)),"")</f>
        <v>SNR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5</v>
      </c>
      <c r="M144">
        <f>_xlfn.IFNA(VLOOKUP(F144,HandicapLookup!A:B,2,FALSE),"")</f>
        <v>5</v>
      </c>
      <c r="N144">
        <f>_xlfn.IFNA(VLOOKUP(G144,HandicapLookup!A:B,2,FALSE),"")</f>
        <v>5</v>
      </c>
      <c r="O144">
        <f>_xlfn.IFNA(VLOOKUP(H144,HandicapLookup!A:B,2,FALSE),"")</f>
        <v>5</v>
      </c>
      <c r="P144">
        <f>_xlfn.IFNA((VLOOKUP(A144,CLASS!A:AY,16,FALSE)),"")</f>
        <v>0</v>
      </c>
      <c r="Q144" s="11">
        <f t="shared" si="50"/>
        <v>0</v>
      </c>
      <c r="R144">
        <f>_xlfn.IFNA((VLOOKUP(A144,CLASS!A:AY,18,FALSE)),"")</f>
        <v>74</v>
      </c>
      <c r="S144" s="11">
        <f t="shared" si="51"/>
        <v>79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0</v>
      </c>
      <c r="W144" s="11">
        <f t="shared" si="52"/>
        <v>0</v>
      </c>
      <c r="X144">
        <f>_xlfn.IFNA((VLOOKUP(A144,CLASS!A:AY,24,FALSE)),"")</f>
        <v>0</v>
      </c>
      <c r="Y144" s="11">
        <f t="shared" si="53"/>
        <v>0</v>
      </c>
      <c r="Z144">
        <f>_xlfn.IFNA((VLOOKUP(A144,CLASS!A:AY,26,FALSE)),"")</f>
        <v>0</v>
      </c>
      <c r="AA144" s="11">
        <f t="shared" si="54"/>
        <v>0</v>
      </c>
      <c r="AB144">
        <f>_xlfn.IFNA((VLOOKUP(A144,CLASS!A:AY,28,FALSE)),"")</f>
        <v>0</v>
      </c>
      <c r="AC144" s="11">
        <f t="shared" si="55"/>
        <v>0</v>
      </c>
      <c r="AD144"/>
      <c r="AE144" s="11">
        <f t="shared" si="56"/>
        <v>0</v>
      </c>
      <c r="AF144"/>
      <c r="AG144" s="11">
        <f t="shared" si="57"/>
        <v>0</v>
      </c>
      <c r="AH144">
        <f>_xlfn.IFNA((VLOOKUP(A144,CLASS!A:AY,34,FALSE)),"")</f>
        <v>0</v>
      </c>
      <c r="AI144" s="11">
        <f t="shared" si="58"/>
        <v>0</v>
      </c>
      <c r="AJ144"/>
      <c r="AK144" s="11">
        <f t="shared" si="59"/>
        <v>0</v>
      </c>
      <c r="AL144" s="16">
        <f t="shared" si="60"/>
        <v>79</v>
      </c>
      <c r="AM144"/>
      <c r="AN144">
        <f t="shared" si="61"/>
        <v>0</v>
      </c>
      <c r="AO144">
        <f t="shared" si="62"/>
        <v>79</v>
      </c>
      <c r="AP144">
        <f t="shared" si="63"/>
        <v>0</v>
      </c>
      <c r="AQ144">
        <f t="shared" si="64"/>
        <v>0</v>
      </c>
      <c r="AR144">
        <f t="shared" si="65"/>
        <v>0</v>
      </c>
      <c r="AS144">
        <f t="shared" si="66"/>
        <v>0</v>
      </c>
      <c r="AT144">
        <f t="shared" si="67"/>
        <v>0</v>
      </c>
      <c r="AU144">
        <f t="shared" si="68"/>
        <v>0</v>
      </c>
      <c r="AV144">
        <f t="shared" si="69"/>
        <v>0</v>
      </c>
      <c r="AW144">
        <f t="shared" si="70"/>
        <v>0</v>
      </c>
      <c r="AX144">
        <f t="shared" si="71"/>
        <v>0</v>
      </c>
      <c r="AY144" s="14" cm="1">
        <f t="array" ref="AY144">SUMPRODUCT(LARGE(AN144:AX144, {1,2,3}))</f>
        <v>79</v>
      </c>
      <c r="AZ144"/>
    </row>
    <row r="145" spans="1:52" x14ac:dyDescent="0.35">
      <c r="A145">
        <f>CLASS!A188</f>
        <v>131997</v>
      </c>
      <c r="B145" t="str">
        <f>CLASS!B188</f>
        <v>EE131997</v>
      </c>
      <c r="C145" t="str">
        <f>_xlfn.IFNA((VLOOKUP(A145,CLASS!A:AY,3,FALSE)),"")</f>
        <v>Mark</v>
      </c>
      <c r="D145" t="str">
        <f>_xlfn.IFNA((VLOOKUP(A145,CLASS!A:AY,4,FALSE)),"")</f>
        <v>Vyse</v>
      </c>
      <c r="E145" s="26" t="str">
        <f>_xlfn.IFNA((VLOOKUP(B145,IssueLookup!A:B,2,FALSE)),"")</f>
        <v>C</v>
      </c>
      <c r="F145" s="26" t="str">
        <f>_xlfn.IFNA((VLOOKUP(B145,IssueLookup!C:D,2,FALSE)),"")</f>
        <v>C</v>
      </c>
      <c r="G145" s="26" t="str">
        <f>_xlfn.IFNA((VLOOKUP(B145,IssueLookup!E:F,2,FALSE)),"")</f>
        <v>C</v>
      </c>
      <c r="H145" s="26" t="str">
        <f>_xlfn.IFNA((VLOOKUP(B145,IssueLookup!G:H,2,FALSE)),"")</f>
        <v>C</v>
      </c>
      <c r="I145" t="str">
        <f>_xlfn.IFNA((VLOOKUP(A145,CLASS!A:AY,9,FALSE)),"")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_xlfn.IFNA(VLOOKUP(E145,HandicapLookup!A:B,2,FALSE),"")</f>
        <v>15</v>
      </c>
      <c r="M145">
        <f>_xlfn.IFNA(VLOOKUP(F145,HandicapLookup!A:B,2,FALSE),"")</f>
        <v>15</v>
      </c>
      <c r="N145">
        <f>_xlfn.IFNA(VLOOKUP(G145,HandicapLookup!A:B,2,FALSE),"")</f>
        <v>15</v>
      </c>
      <c r="O145">
        <f>_xlfn.IFNA(VLOOKUP(H145,HandicapLookup!A:B,2,FALSE),"")</f>
        <v>15</v>
      </c>
      <c r="P145">
        <f>_xlfn.IFNA((VLOOKUP(A145,CLASS!A:AY,16,FALSE)),"")</f>
        <v>0</v>
      </c>
      <c r="Q145" s="11">
        <f t="shared" si="50"/>
        <v>0</v>
      </c>
      <c r="R145">
        <f>_xlfn.IFNA((VLOOKUP(A145,CLASS!A:AY,18,FALSE)),"")</f>
        <v>64</v>
      </c>
      <c r="S145" s="11">
        <f t="shared" si="51"/>
        <v>79</v>
      </c>
      <c r="T145">
        <f>_xlfn.IFNA((VLOOKUP(A145,CLASS!A:AY,20,FALSE)),"")</f>
        <v>0</v>
      </c>
      <c r="U145" s="11">
        <f t="shared" ref="U145:U151" si="72">IF(IF(T145,T145+$L145,0)&lt;=100,IF(T145,T145+$L145,0),100)</f>
        <v>0</v>
      </c>
      <c r="V145">
        <f>_xlfn.IFNA((VLOOKUP(A145,CLASS!A:AY,22,FALSE)),"")</f>
        <v>0</v>
      </c>
      <c r="W145" s="11">
        <f t="shared" si="52"/>
        <v>0</v>
      </c>
      <c r="X145">
        <f>_xlfn.IFNA((VLOOKUP(A145,CLASS!A:AY,24,FALSE)),"")</f>
        <v>0</v>
      </c>
      <c r="Y145" s="11">
        <f t="shared" si="53"/>
        <v>0</v>
      </c>
      <c r="Z145">
        <f>_xlfn.IFNA((VLOOKUP(A145,CLASS!A:AY,26,FALSE)),"")</f>
        <v>0</v>
      </c>
      <c r="AA145" s="11">
        <f t="shared" si="54"/>
        <v>0</v>
      </c>
      <c r="AB145">
        <f>_xlfn.IFNA((VLOOKUP(A145,CLASS!A:AY,28,FALSE)),"")</f>
        <v>0</v>
      </c>
      <c r="AC145" s="11">
        <f t="shared" si="55"/>
        <v>0</v>
      </c>
      <c r="AD145"/>
      <c r="AE145" s="11">
        <f t="shared" si="56"/>
        <v>0</v>
      </c>
      <c r="AF145"/>
      <c r="AG145" s="11">
        <f t="shared" si="57"/>
        <v>0</v>
      </c>
      <c r="AH145">
        <f>_xlfn.IFNA((VLOOKUP(A145,CLASS!A:AY,34,FALSE)),"")</f>
        <v>0</v>
      </c>
      <c r="AI145" s="11">
        <f t="shared" si="58"/>
        <v>0</v>
      </c>
      <c r="AJ145"/>
      <c r="AK145" s="11">
        <f t="shared" si="59"/>
        <v>0</v>
      </c>
      <c r="AL145" s="16">
        <f t="shared" si="60"/>
        <v>79</v>
      </c>
      <c r="AN145">
        <f t="shared" si="61"/>
        <v>0</v>
      </c>
      <c r="AO145">
        <f t="shared" si="62"/>
        <v>79</v>
      </c>
      <c r="AP145">
        <f t="shared" si="63"/>
        <v>0</v>
      </c>
      <c r="AQ145">
        <f t="shared" si="64"/>
        <v>0</v>
      </c>
      <c r="AR145">
        <f t="shared" si="65"/>
        <v>0</v>
      </c>
      <c r="AS145">
        <f t="shared" si="66"/>
        <v>0</v>
      </c>
      <c r="AT145">
        <f t="shared" si="67"/>
        <v>0</v>
      </c>
      <c r="AU145">
        <f t="shared" si="68"/>
        <v>0</v>
      </c>
      <c r="AV145">
        <f t="shared" si="69"/>
        <v>0</v>
      </c>
      <c r="AW145">
        <f t="shared" si="70"/>
        <v>0</v>
      </c>
      <c r="AX145">
        <f t="shared" si="71"/>
        <v>0</v>
      </c>
      <c r="AY145" s="14" cm="1">
        <f t="array" ref="AY145">SUMPRODUCT(LARGE(AN145:AX145, {1,2,3}))</f>
        <v>79</v>
      </c>
      <c r="AZ145"/>
    </row>
    <row r="146" spans="1:52" x14ac:dyDescent="0.35">
      <c r="A146">
        <f>CLASS!A190</f>
        <v>118011</v>
      </c>
      <c r="B146" t="str">
        <f>CLASS!B190</f>
        <v>EE118011</v>
      </c>
      <c r="C146" t="str">
        <f>_xlfn.IFNA((VLOOKUP(A146,CLASS!A:AY,3,FALSE)),"")</f>
        <v>Peter</v>
      </c>
      <c r="D146" t="str">
        <f>_xlfn.IFNA((VLOOKUP(A146,CLASS!A:AY,4,FALSE)),"")</f>
        <v>Tomlin</v>
      </c>
      <c r="E146" s="26" t="str">
        <f>_xlfn.IFNA((VLOOKUP(B146,IssueLookup!A:B,2,FALSE)),"")</f>
        <v>C</v>
      </c>
      <c r="F146" s="26" t="str">
        <f>_xlfn.IFNA((VLOOKUP(B146,IssueLookup!C:D,2,FALSE)),"")</f>
        <v>C</v>
      </c>
      <c r="G146" s="26" t="str">
        <f>_xlfn.IFNA((VLOOKUP(B146,IssueLookup!E:F,2,FALSE)),"")</f>
        <v>C</v>
      </c>
      <c r="H146" s="26" t="str">
        <f>_xlfn.IFNA((VLOOKUP(B146,IssueLookup!G:H,2,FALSE)),"")</f>
        <v>C</v>
      </c>
      <c r="I146" t="str">
        <f>_xlfn.IFNA((VLOOKUP(A146,CLASS!A:AY,9,FALSE)),"")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>
        <f>_xlfn.IFNA(VLOOKUP(F146,HandicapLookup!A:B,2,FALSE),"")</f>
        <v>15</v>
      </c>
      <c r="N146">
        <f>_xlfn.IFNA(VLOOKUP(G146,HandicapLookup!A:B,2,FALSE),"")</f>
        <v>15</v>
      </c>
      <c r="O146">
        <f>_xlfn.IFNA(VLOOKUP(H146,HandicapLookup!A:B,2,FALSE),"")</f>
        <v>15</v>
      </c>
      <c r="P146">
        <f>_xlfn.IFNA((VLOOKUP(A146,CLASS!A:AY,16,FALSE)),"")</f>
        <v>0</v>
      </c>
      <c r="Q146" s="11">
        <f t="shared" si="50"/>
        <v>0</v>
      </c>
      <c r="R146">
        <f>_xlfn.IFNA((VLOOKUP(A146,CLASS!A:AY,18,FALSE)),"")</f>
        <v>63</v>
      </c>
      <c r="S146" s="11">
        <f t="shared" si="51"/>
        <v>78</v>
      </c>
      <c r="T146">
        <f>_xlfn.IFNA((VLOOKUP(A146,CLASS!A:AY,20,FALSE)),"")</f>
        <v>0</v>
      </c>
      <c r="U146" s="11">
        <f t="shared" si="72"/>
        <v>0</v>
      </c>
      <c r="V146">
        <f>_xlfn.IFNA((VLOOKUP(A146,CLASS!A:AY,22,FALSE)),"")</f>
        <v>0</v>
      </c>
      <c r="W146" s="11">
        <f t="shared" si="52"/>
        <v>0</v>
      </c>
      <c r="X146">
        <f>_xlfn.IFNA((VLOOKUP(A146,CLASS!A:AY,24,FALSE)),"")</f>
        <v>0</v>
      </c>
      <c r="Y146" s="11">
        <f t="shared" si="53"/>
        <v>0</v>
      </c>
      <c r="Z146">
        <f>_xlfn.IFNA((VLOOKUP(A146,CLASS!A:AY,26,FALSE)),"")</f>
        <v>0</v>
      </c>
      <c r="AA146" s="11">
        <f t="shared" si="54"/>
        <v>0</v>
      </c>
      <c r="AB146">
        <f>_xlfn.IFNA((VLOOKUP(A146,CLASS!A:AY,28,FALSE)),"")</f>
        <v>0</v>
      </c>
      <c r="AC146" s="11">
        <f t="shared" si="55"/>
        <v>0</v>
      </c>
      <c r="AD146"/>
      <c r="AE146" s="11">
        <f t="shared" si="56"/>
        <v>0</v>
      </c>
      <c r="AF146"/>
      <c r="AG146" s="11">
        <f t="shared" si="57"/>
        <v>0</v>
      </c>
      <c r="AH146">
        <f>_xlfn.IFNA((VLOOKUP(A146,CLASS!A:AY,34,FALSE)),"")</f>
        <v>0</v>
      </c>
      <c r="AI146" s="11">
        <f t="shared" si="58"/>
        <v>0</v>
      </c>
      <c r="AJ146"/>
      <c r="AK146" s="11">
        <f t="shared" si="59"/>
        <v>0</v>
      </c>
      <c r="AL146" s="16">
        <f t="shared" si="60"/>
        <v>78</v>
      </c>
      <c r="AM146"/>
      <c r="AN146">
        <f t="shared" si="61"/>
        <v>0</v>
      </c>
      <c r="AO146">
        <f t="shared" si="62"/>
        <v>78</v>
      </c>
      <c r="AP146">
        <f t="shared" si="63"/>
        <v>0</v>
      </c>
      <c r="AQ146">
        <f t="shared" si="64"/>
        <v>0</v>
      </c>
      <c r="AR146">
        <f t="shared" si="65"/>
        <v>0</v>
      </c>
      <c r="AS146">
        <f t="shared" si="66"/>
        <v>0</v>
      </c>
      <c r="AT146">
        <f t="shared" si="67"/>
        <v>0</v>
      </c>
      <c r="AU146">
        <f t="shared" si="68"/>
        <v>0</v>
      </c>
      <c r="AV146">
        <f t="shared" si="69"/>
        <v>0</v>
      </c>
      <c r="AW146">
        <f t="shared" si="70"/>
        <v>0</v>
      </c>
      <c r="AX146">
        <f t="shared" si="71"/>
        <v>0</v>
      </c>
      <c r="AY146" s="14" cm="1">
        <f t="array" ref="AY146">SUMPRODUCT(LARGE(AN146:AX146, {1,2,3}))</f>
        <v>78</v>
      </c>
    </row>
    <row r="147" spans="1:52" x14ac:dyDescent="0.35">
      <c r="A147">
        <f>CLASS!A191</f>
        <v>129280</v>
      </c>
      <c r="B147" t="str">
        <f>CLASS!B191</f>
        <v>EE129280</v>
      </c>
      <c r="C147" t="str">
        <f>_xlfn.IFNA((VLOOKUP(A147,CLASS!A:AY,3,FALSE)),"")</f>
        <v>Richard</v>
      </c>
      <c r="D147" t="str">
        <f>_xlfn.IFNA((VLOOKUP(A147,CLASS!A:AY,4,FALSE)),"")</f>
        <v>Dumpleton</v>
      </c>
      <c r="E147" s="26" t="str">
        <f>_xlfn.IFNA((VLOOKUP(B147,IssueLookup!A:B,2,FALSE)),"")</f>
        <v>C</v>
      </c>
      <c r="F147" s="26" t="str">
        <f>_xlfn.IFNA((VLOOKUP(B147,IssueLookup!C:D,2,FALSE)),"")</f>
        <v>C</v>
      </c>
      <c r="G147" s="26" t="str">
        <f>_xlfn.IFNA((VLOOKUP(B147,IssueLookup!E:F,2,FALSE)),"")</f>
        <v>C</v>
      </c>
      <c r="H147" s="26" t="str">
        <f>_xlfn.IFNA((VLOOKUP(B147,IssueLookup!G:H,2,FALSE)),"")</f>
        <v>C</v>
      </c>
      <c r="I147" t="str">
        <f>_xlfn.IFNA((VLOOKUP(A147,CLASS!A:AY,9,FALSE)),"")</f>
        <v>SNR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_xlfn.IFNA(VLOOKUP(E147,HandicapLookup!A:B,2,FALSE),"")</f>
        <v>15</v>
      </c>
      <c r="M147">
        <f>_xlfn.IFNA(VLOOKUP(F147,HandicapLookup!A:B,2,FALSE),"")</f>
        <v>15</v>
      </c>
      <c r="N147">
        <f>_xlfn.IFNA(VLOOKUP(G147,HandicapLookup!A:B,2,FALSE),"")</f>
        <v>15</v>
      </c>
      <c r="O147">
        <f>_xlfn.IFNA(VLOOKUP(H147,HandicapLookup!A:B,2,FALSE),"")</f>
        <v>15</v>
      </c>
      <c r="P147">
        <f>_xlfn.IFNA((VLOOKUP(A147,CLASS!A:AY,16,FALSE)),"")</f>
        <v>0</v>
      </c>
      <c r="Q147" s="11">
        <f t="shared" si="50"/>
        <v>0</v>
      </c>
      <c r="R147">
        <f>_xlfn.IFNA((VLOOKUP(A147,CLASS!A:AY,18,FALSE)),"")</f>
        <v>62</v>
      </c>
      <c r="S147" s="11">
        <f t="shared" si="51"/>
        <v>77</v>
      </c>
      <c r="T147">
        <f>_xlfn.IFNA((VLOOKUP(A147,CLASS!A:AY,20,FALSE)),"")</f>
        <v>0</v>
      </c>
      <c r="U147" s="11">
        <f t="shared" si="72"/>
        <v>0</v>
      </c>
      <c r="V147">
        <f>_xlfn.IFNA((VLOOKUP(A147,CLASS!A:AY,22,FALSE)),"")</f>
        <v>0</v>
      </c>
      <c r="W147" s="11">
        <f t="shared" si="52"/>
        <v>0</v>
      </c>
      <c r="X147">
        <f>_xlfn.IFNA((VLOOKUP(A147,CLASS!A:AY,24,FALSE)),"")</f>
        <v>0</v>
      </c>
      <c r="Y147" s="11">
        <f t="shared" si="53"/>
        <v>0</v>
      </c>
      <c r="Z147">
        <f>_xlfn.IFNA((VLOOKUP(A147,CLASS!A:AY,26,FALSE)),"")</f>
        <v>0</v>
      </c>
      <c r="AA147" s="11">
        <f t="shared" si="54"/>
        <v>0</v>
      </c>
      <c r="AB147">
        <f>_xlfn.IFNA((VLOOKUP(A147,CLASS!A:AY,28,FALSE)),"")</f>
        <v>0</v>
      </c>
      <c r="AC147" s="11">
        <f t="shared" si="55"/>
        <v>0</v>
      </c>
      <c r="AD147"/>
      <c r="AE147" s="11">
        <f t="shared" si="56"/>
        <v>0</v>
      </c>
      <c r="AF147"/>
      <c r="AG147" s="11">
        <f t="shared" si="57"/>
        <v>0</v>
      </c>
      <c r="AH147">
        <f>_xlfn.IFNA((VLOOKUP(A147,CLASS!A:AY,34,FALSE)),"")</f>
        <v>0</v>
      </c>
      <c r="AI147" s="11">
        <f t="shared" si="58"/>
        <v>0</v>
      </c>
      <c r="AJ147"/>
      <c r="AK147" s="11">
        <f t="shared" si="59"/>
        <v>0</v>
      </c>
      <c r="AL147" s="16">
        <f t="shared" si="60"/>
        <v>77</v>
      </c>
      <c r="AN147">
        <f t="shared" si="61"/>
        <v>0</v>
      </c>
      <c r="AO147">
        <f t="shared" si="62"/>
        <v>77</v>
      </c>
      <c r="AP147">
        <f t="shared" si="63"/>
        <v>0</v>
      </c>
      <c r="AQ147">
        <f t="shared" si="64"/>
        <v>0</v>
      </c>
      <c r="AR147">
        <f t="shared" si="65"/>
        <v>0</v>
      </c>
      <c r="AS147">
        <f t="shared" si="66"/>
        <v>0</v>
      </c>
      <c r="AT147">
        <f t="shared" si="67"/>
        <v>0</v>
      </c>
      <c r="AU147">
        <f t="shared" si="68"/>
        <v>0</v>
      </c>
      <c r="AV147">
        <f t="shared" si="69"/>
        <v>0</v>
      </c>
      <c r="AW147">
        <f t="shared" si="70"/>
        <v>0</v>
      </c>
      <c r="AX147">
        <f t="shared" si="71"/>
        <v>0</v>
      </c>
      <c r="AY147" s="14" cm="1">
        <f t="array" ref="AY147">SUMPRODUCT(LARGE(AN147:AX147, {1,2,3}))</f>
        <v>77</v>
      </c>
      <c r="AZ147"/>
    </row>
    <row r="148" spans="1:52" x14ac:dyDescent="0.35">
      <c r="A148">
        <f>CLASS!A156</f>
        <v>123217</v>
      </c>
      <c r="B148" t="str">
        <f>CLASS!B156</f>
        <v>EE123217</v>
      </c>
      <c r="C148" t="str">
        <f>_xlfn.IFNA((VLOOKUP(A148,CLASS!A:AY,3,FALSE)),"")</f>
        <v>Richard</v>
      </c>
      <c r="D148" t="str">
        <f>_xlfn.IFNA((VLOOKUP(A148,CLASS!A:AY,4,FALSE)),"")</f>
        <v>Worthington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tr">
        <f>_xlfn.IFNA((VLOOKUP(A148,CLASS!A:AY,9,FALSE)),"")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f>_xlfn.IFNA((VLOOKUP(A148,CLASS!A:AY,16,FALSE)),"")</f>
        <v>0</v>
      </c>
      <c r="Q148" s="11">
        <f t="shared" si="50"/>
        <v>0</v>
      </c>
      <c r="R148">
        <f>_xlfn.IFNA((VLOOKUP(A148,CLASS!A:AY,18,FALSE)),"")</f>
        <v>66</v>
      </c>
      <c r="S148" s="11">
        <f t="shared" si="51"/>
        <v>76</v>
      </c>
      <c r="T148">
        <f>_xlfn.IFNA((VLOOKUP(A148,CLASS!A:AY,20,FALSE)),"")</f>
        <v>0</v>
      </c>
      <c r="U148" s="11">
        <f t="shared" si="72"/>
        <v>0</v>
      </c>
      <c r="V148">
        <f>_xlfn.IFNA((VLOOKUP(A148,CLASS!A:AY,22,FALSE)),"")</f>
        <v>0</v>
      </c>
      <c r="W148" s="11">
        <f t="shared" si="52"/>
        <v>0</v>
      </c>
      <c r="X148">
        <f>_xlfn.IFNA((VLOOKUP(A148,CLASS!A:AY,24,FALSE)),"")</f>
        <v>0</v>
      </c>
      <c r="Y148" s="11">
        <f t="shared" si="53"/>
        <v>0</v>
      </c>
      <c r="Z148">
        <f>_xlfn.IFNA((VLOOKUP(A148,CLASS!A:AY,26,FALSE)),"")</f>
        <v>0</v>
      </c>
      <c r="AA148" s="11">
        <f t="shared" si="54"/>
        <v>0</v>
      </c>
      <c r="AB148">
        <f>_xlfn.IFNA((VLOOKUP(A148,CLASS!A:AY,28,FALSE)),"")</f>
        <v>0</v>
      </c>
      <c r="AC148" s="11">
        <f t="shared" si="55"/>
        <v>0</v>
      </c>
      <c r="AD148"/>
      <c r="AE148" s="11">
        <f t="shared" si="56"/>
        <v>0</v>
      </c>
      <c r="AF148"/>
      <c r="AG148" s="11">
        <f t="shared" si="57"/>
        <v>0</v>
      </c>
      <c r="AH148">
        <f>_xlfn.IFNA((VLOOKUP(A148,CLASS!A:AY,34,FALSE)),"")</f>
        <v>0</v>
      </c>
      <c r="AI148" s="11">
        <f t="shared" si="58"/>
        <v>0</v>
      </c>
      <c r="AJ148"/>
      <c r="AK148" s="11">
        <f t="shared" si="59"/>
        <v>0</v>
      </c>
      <c r="AL148" s="16">
        <f t="shared" si="60"/>
        <v>76</v>
      </c>
      <c r="AM148"/>
      <c r="AN148">
        <f t="shared" si="61"/>
        <v>0</v>
      </c>
      <c r="AO148">
        <f t="shared" si="62"/>
        <v>76</v>
      </c>
      <c r="AP148">
        <f t="shared" si="63"/>
        <v>0</v>
      </c>
      <c r="AQ148">
        <f t="shared" si="64"/>
        <v>0</v>
      </c>
      <c r="AR148">
        <f t="shared" si="65"/>
        <v>0</v>
      </c>
      <c r="AS148">
        <f t="shared" si="66"/>
        <v>0</v>
      </c>
      <c r="AT148">
        <f t="shared" si="67"/>
        <v>0</v>
      </c>
      <c r="AU148">
        <f t="shared" si="68"/>
        <v>0</v>
      </c>
      <c r="AV148">
        <f t="shared" si="69"/>
        <v>0</v>
      </c>
      <c r="AW148">
        <f t="shared" si="70"/>
        <v>0</v>
      </c>
      <c r="AX148">
        <f t="shared" si="71"/>
        <v>0</v>
      </c>
      <c r="AY148" s="14" cm="1">
        <f t="array" ref="AY148">SUMPRODUCT(LARGE(AN148:AX148, {1,2,3}))</f>
        <v>76</v>
      </c>
      <c r="AZ148"/>
    </row>
    <row r="149" spans="1:52" x14ac:dyDescent="0.35">
      <c r="A149">
        <f>CLASS!A197</f>
        <v>136649</v>
      </c>
      <c r="B149" t="str">
        <f>CLASS!B197</f>
        <v>EE136649</v>
      </c>
      <c r="C149" t="str">
        <f>_xlfn.IFNA((VLOOKUP(A149,CLASS!A:AY,3,FALSE)),"")</f>
        <v>Neil</v>
      </c>
      <c r="D149" t="str">
        <f>_xlfn.IFNA((VLOOKUP(A149,CLASS!A:AY,4,FALSE)),"")</f>
        <v>Hogg</v>
      </c>
      <c r="E149" s="26" t="str">
        <f>_xlfn.IFNA((VLOOKUP(B149,IssueLookup!A:B,2,FALSE)),"")</f>
        <v>C</v>
      </c>
      <c r="F149" s="26" t="str">
        <f>_xlfn.IFNA((VLOOKUP(B149,IssueLookup!C:D,2,FALSE)),"")</f>
        <v>C</v>
      </c>
      <c r="G149" s="26" t="str">
        <f>_xlfn.IFNA((VLOOKUP(B149,IssueLookup!E:F,2,FALSE)),"")</f>
        <v>C</v>
      </c>
      <c r="H149" s="26" t="str">
        <f>_xlfn.IFNA((VLOOKUP(B149,IssueLookup!G:H,2,FALSE)),"")</f>
        <v>C</v>
      </c>
      <c r="I149" t="str">
        <f>_xlfn.IFNA((VLOOKUP(A149,CLASS!A:AY,9,FALSE)),"")</f>
        <v>VET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_xlfn.IFNA(VLOOKUP(E149,HandicapLookup!A:B,2,FALSE),"")</f>
        <v>15</v>
      </c>
      <c r="M149">
        <f>_xlfn.IFNA(VLOOKUP(F149,HandicapLookup!A:B,2,FALSE),"")</f>
        <v>15</v>
      </c>
      <c r="N149">
        <f>_xlfn.IFNA(VLOOKUP(G149,HandicapLookup!A:B,2,FALSE),"")</f>
        <v>15</v>
      </c>
      <c r="O149">
        <f>_xlfn.IFNA(VLOOKUP(H149,HandicapLookup!A:B,2,FALSE),"")</f>
        <v>15</v>
      </c>
      <c r="P149">
        <f>_xlfn.IFNA((VLOOKUP(A149,CLASS!A:AY,16,FALSE)),"")</f>
        <v>0</v>
      </c>
      <c r="Q149" s="11">
        <f t="shared" si="50"/>
        <v>0</v>
      </c>
      <c r="R149">
        <f>_xlfn.IFNA((VLOOKUP(A149,CLASS!A:AY,18,FALSE)),"")</f>
        <v>57</v>
      </c>
      <c r="S149" s="11">
        <f t="shared" si="51"/>
        <v>72</v>
      </c>
      <c r="T149">
        <f>_xlfn.IFNA((VLOOKUP(A149,CLASS!A:AY,20,FALSE)),"")</f>
        <v>0</v>
      </c>
      <c r="U149" s="11">
        <f t="shared" si="72"/>
        <v>0</v>
      </c>
      <c r="V149">
        <f>_xlfn.IFNA((VLOOKUP(A149,CLASS!A:AY,22,FALSE)),"")</f>
        <v>0</v>
      </c>
      <c r="W149" s="11">
        <f t="shared" si="52"/>
        <v>0</v>
      </c>
      <c r="X149">
        <f>_xlfn.IFNA((VLOOKUP(A149,CLASS!A:AY,24,FALSE)),"")</f>
        <v>0</v>
      </c>
      <c r="Y149" s="11">
        <f t="shared" si="53"/>
        <v>0</v>
      </c>
      <c r="Z149">
        <f>_xlfn.IFNA((VLOOKUP(A149,CLASS!A:AY,26,FALSE)),"")</f>
        <v>0</v>
      </c>
      <c r="AA149" s="11">
        <f t="shared" si="54"/>
        <v>0</v>
      </c>
      <c r="AB149">
        <f>_xlfn.IFNA((VLOOKUP(A149,CLASS!A:AY,28,FALSE)),"")</f>
        <v>0</v>
      </c>
      <c r="AC149" s="11">
        <f t="shared" si="55"/>
        <v>0</v>
      </c>
      <c r="AD149"/>
      <c r="AE149" s="11">
        <f t="shared" si="56"/>
        <v>0</v>
      </c>
      <c r="AF149"/>
      <c r="AG149" s="11">
        <f t="shared" si="57"/>
        <v>0</v>
      </c>
      <c r="AH149">
        <f>_xlfn.IFNA((VLOOKUP(A149,CLASS!A:AY,34,FALSE)),"")</f>
        <v>0</v>
      </c>
      <c r="AI149" s="11">
        <f t="shared" si="58"/>
        <v>0</v>
      </c>
      <c r="AJ149"/>
      <c r="AK149" s="11">
        <f t="shared" si="59"/>
        <v>0</v>
      </c>
      <c r="AL149" s="16">
        <f t="shared" si="60"/>
        <v>72</v>
      </c>
      <c r="AN149">
        <f t="shared" si="61"/>
        <v>0</v>
      </c>
      <c r="AO149">
        <f t="shared" si="62"/>
        <v>72</v>
      </c>
      <c r="AP149">
        <f t="shared" si="63"/>
        <v>0</v>
      </c>
      <c r="AQ149">
        <f t="shared" si="64"/>
        <v>0</v>
      </c>
      <c r="AR149">
        <f t="shared" si="65"/>
        <v>0</v>
      </c>
      <c r="AS149">
        <f t="shared" si="66"/>
        <v>0</v>
      </c>
      <c r="AT149">
        <f t="shared" si="67"/>
        <v>0</v>
      </c>
      <c r="AU149">
        <f t="shared" si="68"/>
        <v>0</v>
      </c>
      <c r="AV149">
        <f t="shared" si="69"/>
        <v>0</v>
      </c>
      <c r="AW149">
        <f t="shared" si="70"/>
        <v>0</v>
      </c>
      <c r="AX149">
        <f t="shared" si="71"/>
        <v>0</v>
      </c>
      <c r="AY149" s="14" cm="1">
        <f t="array" ref="AY149">SUMPRODUCT(LARGE(AN149:AX149, {1,2,3}))</f>
        <v>72</v>
      </c>
      <c r="AZ149"/>
    </row>
    <row r="150" spans="1:52" x14ac:dyDescent="0.35">
      <c r="A150">
        <f>CLASS!A201</f>
        <v>142621</v>
      </c>
      <c r="B150" t="str">
        <f>CLASS!B201</f>
        <v>EE142621</v>
      </c>
      <c r="C150" t="str">
        <f>_xlfn.IFNA((VLOOKUP(A150,CLASS!A:AY,3,FALSE)),"")</f>
        <v>Peter</v>
      </c>
      <c r="D150" t="str">
        <f>_xlfn.IFNA((VLOOKUP(A150,CLASS!A:AY,4,FALSE)),"")</f>
        <v>Mackie</v>
      </c>
      <c r="E150" s="26" t="str">
        <f>_xlfn.IFNA((VLOOKUP(B150,IssueLookup!A:B,2,FALSE)),"")</f>
        <v>C</v>
      </c>
      <c r="F150" s="26" t="str">
        <f>_xlfn.IFNA((VLOOKUP(B150,IssueLookup!C:D,2,FALSE)),"")</f>
        <v/>
      </c>
      <c r="G150" s="26" t="str">
        <f>_xlfn.IFNA((VLOOKUP(B150,IssueLookup!E:F,2,FALSE)),"")</f>
        <v/>
      </c>
      <c r="H150" s="26" t="str">
        <f>_xlfn.IFNA((VLOOKUP(B150,IssueLookup!G:H,2,FALSE)),"")</f>
        <v/>
      </c>
      <c r="I150" t="str">
        <f>_xlfn.IFNA((VLOOKUP(A150,CLASS!A:AY,9,FALSE)),"")</f>
        <v>SNR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_xlfn.IFNA(VLOOKUP(E150,HandicapLookup!A:B,2,FALSE),"")</f>
        <v>15</v>
      </c>
      <c r="M150" t="str">
        <f>_xlfn.IFNA(VLOOKUP(F150,HandicapLookup!A:B,2,FALSE),"")</f>
        <v/>
      </c>
      <c r="N150" t="str">
        <f>_xlfn.IFNA(VLOOKUP(G150,HandicapLookup!A:B,2,FALSE),"")</f>
        <v/>
      </c>
      <c r="O150" t="str">
        <f>_xlfn.IFNA(VLOOKUP(H150,HandicapLookup!A:B,2,FALSE),"")</f>
        <v/>
      </c>
      <c r="P150">
        <f>_xlfn.IFNA((VLOOKUP(A150,CLASS!A:AY,16,FALSE)),"")</f>
        <v>0</v>
      </c>
      <c r="Q150" s="11">
        <f t="shared" si="50"/>
        <v>0</v>
      </c>
      <c r="R150">
        <f>_xlfn.IFNA((VLOOKUP(A150,CLASS!A:AY,18,FALSE)),"")</f>
        <v>55</v>
      </c>
      <c r="S150" s="11">
        <f t="shared" si="51"/>
        <v>70</v>
      </c>
      <c r="T150">
        <f>_xlfn.IFNA((VLOOKUP(A150,CLASS!A:AY,20,FALSE)),"")</f>
        <v>0</v>
      </c>
      <c r="U150" s="11">
        <f t="shared" si="72"/>
        <v>0</v>
      </c>
      <c r="V150">
        <f>_xlfn.IFNA((VLOOKUP(A150,CLASS!A:AY,22,FALSE)),"")</f>
        <v>0</v>
      </c>
      <c r="W150" s="11">
        <f t="shared" si="52"/>
        <v>0</v>
      </c>
      <c r="X150">
        <f>_xlfn.IFNA((VLOOKUP(A150,CLASS!A:AY,24,FALSE)),"")</f>
        <v>0</v>
      </c>
      <c r="Y150" s="11">
        <f t="shared" si="53"/>
        <v>0</v>
      </c>
      <c r="Z150">
        <f>_xlfn.IFNA((VLOOKUP(A150,CLASS!A:AY,26,FALSE)),"")</f>
        <v>0</v>
      </c>
      <c r="AA150" s="11">
        <f t="shared" si="54"/>
        <v>0</v>
      </c>
      <c r="AB150">
        <f>_xlfn.IFNA((VLOOKUP(A150,CLASS!A:AY,28,FALSE)),"")</f>
        <v>0</v>
      </c>
      <c r="AC150" s="11">
        <f t="shared" si="55"/>
        <v>0</v>
      </c>
      <c r="AD150"/>
      <c r="AE150" s="11">
        <f t="shared" si="56"/>
        <v>0</v>
      </c>
      <c r="AF150"/>
      <c r="AG150" s="11">
        <f t="shared" si="57"/>
        <v>0</v>
      </c>
      <c r="AH150">
        <f>_xlfn.IFNA((VLOOKUP(A150,CLASS!A:AY,34,FALSE)),"")</f>
        <v>0</v>
      </c>
      <c r="AI150" s="11">
        <f t="shared" si="58"/>
        <v>0</v>
      </c>
      <c r="AJ150"/>
      <c r="AK150" s="11">
        <f t="shared" si="59"/>
        <v>0</v>
      </c>
      <c r="AL150" s="16">
        <f t="shared" si="60"/>
        <v>70</v>
      </c>
      <c r="AN150">
        <f t="shared" si="61"/>
        <v>0</v>
      </c>
      <c r="AO150">
        <f t="shared" si="62"/>
        <v>70</v>
      </c>
      <c r="AP150">
        <f t="shared" si="63"/>
        <v>0</v>
      </c>
      <c r="AQ150">
        <f t="shared" si="64"/>
        <v>0</v>
      </c>
      <c r="AR150">
        <f t="shared" si="65"/>
        <v>0</v>
      </c>
      <c r="AS150">
        <f t="shared" si="66"/>
        <v>0</v>
      </c>
      <c r="AT150">
        <f t="shared" si="67"/>
        <v>0</v>
      </c>
      <c r="AU150">
        <f t="shared" si="68"/>
        <v>0</v>
      </c>
      <c r="AV150">
        <f t="shared" si="69"/>
        <v>0</v>
      </c>
      <c r="AW150">
        <f t="shared" si="70"/>
        <v>0</v>
      </c>
      <c r="AX150">
        <f t="shared" si="71"/>
        <v>0</v>
      </c>
      <c r="AY150" s="14" cm="1">
        <f t="array" ref="AY150">SUMPRODUCT(LARGE(AN150:AX150, {1,2,3}))</f>
        <v>70</v>
      </c>
      <c r="AZ150"/>
    </row>
    <row r="151" spans="1:52" x14ac:dyDescent="0.35">
      <c r="A151">
        <f>CLASS!A161</f>
        <v>138866</v>
      </c>
      <c r="B151" t="str">
        <f>CLASS!B161</f>
        <v>EE138866</v>
      </c>
      <c r="C151" t="str">
        <f>_xlfn.IFNA((VLOOKUP(A151,CLASS!A:AY,3,FALSE)),"")</f>
        <v>Martin</v>
      </c>
      <c r="D151" t="str">
        <f>_xlfn.IFNA((VLOOKUP(A151,CLASS!A:AY,4,FALSE)),"")</f>
        <v>Warren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tr">
        <f>_xlfn.IFNA((VLOOKUP(A151,CLASS!A:AY,9,FALSE)),"")</f>
        <v>VET</v>
      </c>
      <c r="J151" t="str">
        <f>_xlfn.IFNA((VLOOKUP(A151,CLASS!A:AY,10,FALSE)),"")</f>
        <v>AGL</v>
      </c>
      <c r="K151" t="str">
        <f>_xlfn.IFNA((VLOOKUP(J151,DivisionLookup!A:B,2,FALSE)),"")</f>
        <v>South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f>_xlfn.IFNA((VLOOKUP(A151,CLASS!A:AY,16,FALSE)),"")</f>
        <v>0</v>
      </c>
      <c r="Q151" s="11">
        <f t="shared" si="50"/>
        <v>0</v>
      </c>
      <c r="R151">
        <f>_xlfn.IFNA((VLOOKUP(A151,CLASS!A:AY,18,FALSE)),"")</f>
        <v>57</v>
      </c>
      <c r="S151" s="11">
        <f t="shared" si="51"/>
        <v>67</v>
      </c>
      <c r="T151">
        <f>_xlfn.IFNA((VLOOKUP(A151,CLASS!A:AY,20,FALSE)),"")</f>
        <v>0</v>
      </c>
      <c r="U151" s="11">
        <f t="shared" si="72"/>
        <v>0</v>
      </c>
      <c r="V151">
        <f>_xlfn.IFNA((VLOOKUP(A151,CLASS!A:AY,22,FALSE)),"")</f>
        <v>0</v>
      </c>
      <c r="W151" s="11">
        <f t="shared" si="52"/>
        <v>0</v>
      </c>
      <c r="X151">
        <f>_xlfn.IFNA((VLOOKUP(A151,CLASS!A:AY,24,FALSE)),"")</f>
        <v>0</v>
      </c>
      <c r="Y151" s="11">
        <f t="shared" si="53"/>
        <v>0</v>
      </c>
      <c r="Z151">
        <f>_xlfn.IFNA((VLOOKUP(A151,CLASS!A:AY,26,FALSE)),"")</f>
        <v>0</v>
      </c>
      <c r="AA151" s="11">
        <f t="shared" si="54"/>
        <v>0</v>
      </c>
      <c r="AB151">
        <f>_xlfn.IFNA((VLOOKUP(A151,CLASS!A:AY,28,FALSE)),"")</f>
        <v>0</v>
      </c>
      <c r="AC151" s="11">
        <f t="shared" si="55"/>
        <v>0</v>
      </c>
      <c r="AD151"/>
      <c r="AE151" s="11">
        <f t="shared" si="56"/>
        <v>0</v>
      </c>
      <c r="AF151"/>
      <c r="AG151" s="11">
        <f t="shared" si="57"/>
        <v>0</v>
      </c>
      <c r="AH151">
        <f>_xlfn.IFNA((VLOOKUP(A151,CLASS!A:AY,34,FALSE)),"")</f>
        <v>0</v>
      </c>
      <c r="AI151" s="11">
        <f t="shared" si="58"/>
        <v>0</v>
      </c>
      <c r="AJ151"/>
      <c r="AK151" s="11">
        <f t="shared" si="59"/>
        <v>0</v>
      </c>
      <c r="AL151" s="16">
        <f t="shared" si="60"/>
        <v>67</v>
      </c>
      <c r="AM151"/>
      <c r="AN151">
        <f t="shared" si="61"/>
        <v>0</v>
      </c>
      <c r="AO151">
        <f t="shared" si="62"/>
        <v>67</v>
      </c>
      <c r="AP151">
        <f t="shared" si="63"/>
        <v>0</v>
      </c>
      <c r="AQ151">
        <f t="shared" si="64"/>
        <v>0</v>
      </c>
      <c r="AR151">
        <f t="shared" si="65"/>
        <v>0</v>
      </c>
      <c r="AS151">
        <f t="shared" si="66"/>
        <v>0</v>
      </c>
      <c r="AT151">
        <f t="shared" si="67"/>
        <v>0</v>
      </c>
      <c r="AU151">
        <f t="shared" si="68"/>
        <v>0</v>
      </c>
      <c r="AV151">
        <f t="shared" si="69"/>
        <v>0</v>
      </c>
      <c r="AW151">
        <f t="shared" si="70"/>
        <v>0</v>
      </c>
      <c r="AX151">
        <f t="shared" si="71"/>
        <v>0</v>
      </c>
      <c r="AY151" s="14" cm="1">
        <f t="array" ref="AY151">SUMPRODUCT(LARGE(AN151:AX151, {1,2,3}))</f>
        <v>67</v>
      </c>
      <c r="AZ151"/>
    </row>
    <row r="152" spans="1:52" x14ac:dyDescent="0.35">
      <c r="A152">
        <f>CLASS!A104</f>
        <v>88843</v>
      </c>
      <c r="B152" t="str">
        <f>CLASS!B104</f>
        <v>EE88843</v>
      </c>
      <c r="C152" t="str">
        <f>_xlfn.IFNA((VLOOKUP(A152,CLASS!A:AY,3,FALSE)),"")</f>
        <v>Ray</v>
      </c>
      <c r="D152" t="str">
        <f>_xlfn.IFNA((VLOOKUP(A152,CLASS!A:AY,4,FALSE)),"")</f>
        <v>Janes</v>
      </c>
      <c r="E152" s="26" t="str">
        <f>_xlfn.IFNA((VLOOKUP(B152,IssueLookup!A:B,2,FALSE)),"")</f>
        <v>A</v>
      </c>
      <c r="F152" s="26" t="str">
        <f>_xlfn.IFNA((VLOOKUP(B152,IssueLookup!C:D,2,FALSE)),"")</f>
        <v>A</v>
      </c>
      <c r="G152" s="26" t="str">
        <f>_xlfn.IFNA((VLOOKUP(B152,IssueLookup!E:F,2,FALSE)),"")</f>
        <v>A</v>
      </c>
      <c r="H152" s="26" t="str">
        <f>_xlfn.IFNA((VLOOKUP(B152,IssueLookup!G:H,2,FALSE)),"")</f>
        <v>A</v>
      </c>
      <c r="I152" t="str">
        <f>_xlfn.IFNA((VLOOKUP(A152,CLASS!A:AY,9,FALSE)),"")</f>
        <v>VET</v>
      </c>
      <c r="J152" t="str">
        <f>_xlfn.IFNA((VLOOKUP(A152,CLASS!A:AY,10,FALSE)),"")</f>
        <v>AGL</v>
      </c>
      <c r="K152" t="str">
        <f>_xlfn.IFNA((VLOOKUP(J152,DivisionLookup!A:B,2,FALSE)),"")</f>
        <v>South</v>
      </c>
      <c r="L152">
        <f>_xlfn.IFNA(VLOOKUP(E152,HandicapLookup!A:B,2,FALSE),"")</f>
        <v>5</v>
      </c>
      <c r="M152">
        <f>_xlfn.IFNA(VLOOKUP(F152,HandicapLookup!A:B,2,FALSE),"")</f>
        <v>5</v>
      </c>
      <c r="N152">
        <f>_xlfn.IFNA(VLOOKUP(G152,HandicapLookup!A:B,2,FALSE),"")</f>
        <v>5</v>
      </c>
      <c r="O152">
        <f>_xlfn.IFNA(VLOOKUP(H152,HandicapLookup!A:B,2,FALSE),"")</f>
        <v>5</v>
      </c>
      <c r="P152">
        <f>_xlfn.IFNA((VLOOKUP(A152,CLASS!A:AY,16,FALSE)),"")</f>
        <v>0</v>
      </c>
      <c r="Q152" s="11">
        <f t="shared" si="50"/>
        <v>0</v>
      </c>
      <c r="R152">
        <f>_xlfn.IFNA((VLOOKUP(A152,CLASS!A:AY,18,FALSE)),"")</f>
        <v>0</v>
      </c>
      <c r="S152" s="11">
        <f t="shared" si="51"/>
        <v>0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 t="shared" si="52"/>
        <v>0</v>
      </c>
      <c r="X152">
        <f>_xlfn.IFNA((VLOOKUP(A152,CLASS!A:AY,24,FALSE)),"")</f>
        <v>0</v>
      </c>
      <c r="Y152" s="11">
        <f t="shared" si="53"/>
        <v>0</v>
      </c>
      <c r="Z152">
        <f>_xlfn.IFNA((VLOOKUP(A152,CLASS!A:AY,26,FALSE)),"")</f>
        <v>0</v>
      </c>
      <c r="AA152" s="11">
        <f t="shared" si="54"/>
        <v>0</v>
      </c>
      <c r="AB152">
        <f>_xlfn.IFNA((VLOOKUP(A152,CLASS!A:AY,28,FALSE)),"")</f>
        <v>0</v>
      </c>
      <c r="AC152" s="11">
        <f t="shared" si="55"/>
        <v>0</v>
      </c>
      <c r="AD152"/>
      <c r="AE152" s="11">
        <f t="shared" si="56"/>
        <v>0</v>
      </c>
      <c r="AF152"/>
      <c r="AG152" s="11">
        <f t="shared" si="57"/>
        <v>0</v>
      </c>
      <c r="AH152">
        <f>_xlfn.IFNA((VLOOKUP(A152,CLASS!A:AY,34,FALSE)),"")</f>
        <v>0</v>
      </c>
      <c r="AI152" s="11">
        <f t="shared" si="58"/>
        <v>0</v>
      </c>
      <c r="AJ152"/>
      <c r="AK152" s="11">
        <f t="shared" si="59"/>
        <v>0</v>
      </c>
      <c r="AL152" s="16">
        <f t="shared" si="60"/>
        <v>0</v>
      </c>
      <c r="AN152">
        <f t="shared" si="61"/>
        <v>0</v>
      </c>
      <c r="AO152">
        <f t="shared" si="62"/>
        <v>0</v>
      </c>
      <c r="AP152">
        <f t="shared" si="63"/>
        <v>0</v>
      </c>
      <c r="AQ152">
        <f t="shared" si="64"/>
        <v>0</v>
      </c>
      <c r="AR152">
        <f t="shared" si="65"/>
        <v>0</v>
      </c>
      <c r="AS152">
        <f t="shared" si="66"/>
        <v>0</v>
      </c>
      <c r="AT152">
        <f t="shared" si="67"/>
        <v>0</v>
      </c>
      <c r="AU152">
        <f t="shared" si="68"/>
        <v>0</v>
      </c>
      <c r="AV152">
        <f t="shared" si="69"/>
        <v>0</v>
      </c>
      <c r="AW152">
        <f t="shared" si="70"/>
        <v>0</v>
      </c>
      <c r="AX152">
        <f t="shared" si="71"/>
        <v>0</v>
      </c>
      <c r="AY152" s="14" cm="1">
        <f t="array" ref="AY152">SUMPRODUCT(LARGE(AN152:AX152, {1,2,3}))</f>
        <v>0</v>
      </c>
      <c r="AZ152"/>
    </row>
    <row r="153" spans="1:52" x14ac:dyDescent="0.35">
      <c r="A153">
        <f>CLASS!A105</f>
        <v>133640</v>
      </c>
      <c r="B153" t="str">
        <f>CLASS!B105</f>
        <v>EE133640</v>
      </c>
      <c r="C153" t="str">
        <f>_xlfn.IFNA((VLOOKUP(A153,CLASS!A:AY,3,FALSE)),"")</f>
        <v>Nigel</v>
      </c>
      <c r="D153" t="str">
        <f>_xlfn.IFNA((VLOOKUP(A153,CLASS!A:AY,4,FALSE)),"")</f>
        <v>Jeffery</v>
      </c>
      <c r="E153" s="26" t="str">
        <f>_xlfn.IFNA((VLOOKUP(B153,IssueLookup!A:B,2,FALSE)),"")</f>
        <v>A</v>
      </c>
      <c r="F153" s="26" t="str">
        <f>_xlfn.IFNA((VLOOKUP(B153,IssueLookup!C:D,2,FALSE)),"")</f>
        <v>A</v>
      </c>
      <c r="G153" s="26" t="str">
        <f>_xlfn.IFNA((VLOOKUP(B153,IssueLookup!E:F,2,FALSE)),"")</f>
        <v>A</v>
      </c>
      <c r="H153" s="26" t="str">
        <f>_xlfn.IFNA((VLOOKUP(B153,IssueLookup!G:H,2,FALSE)),"")</f>
        <v>A</v>
      </c>
      <c r="I153" t="str">
        <f>_xlfn.IFNA((VLOOKUP(A153,CLASS!A:AY,9,FALSE)),"")</f>
        <v>SNR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5</v>
      </c>
      <c r="M153">
        <f>_xlfn.IFNA(VLOOKUP(F153,HandicapLookup!A:B,2,FALSE),"")</f>
        <v>5</v>
      </c>
      <c r="N153">
        <f>_xlfn.IFNA(VLOOKUP(G153,HandicapLookup!A:B,2,FALSE),"")</f>
        <v>5</v>
      </c>
      <c r="O153">
        <f>_xlfn.IFNA(VLOOKUP(H153,HandicapLookup!A:B,2,FALSE),"")</f>
        <v>5</v>
      </c>
      <c r="P153">
        <f>_xlfn.IFNA((VLOOKUP(A153,CLASS!A:AY,16,FALSE)),"")</f>
        <v>0</v>
      </c>
      <c r="Q153" s="11">
        <f t="shared" si="50"/>
        <v>0</v>
      </c>
      <c r="R153">
        <f>_xlfn.IFNA((VLOOKUP(A153,CLASS!A:AY,18,FALSE)),"")</f>
        <v>0</v>
      </c>
      <c r="S153" s="11">
        <f t="shared" si="51"/>
        <v>0</v>
      </c>
      <c r="T153">
        <f>_xlfn.IFNA((VLOOKUP(A153,CLASS!A:AY,20,FALSE)),"")</f>
        <v>0</v>
      </c>
      <c r="U153" s="11">
        <f>IFERROR((IF(IF(T153,T153+$M153,0)&lt;=100,IF(T153,T153+$M153,0),100)),"")</f>
        <v>0</v>
      </c>
      <c r="V153">
        <f>_xlfn.IFNA((VLOOKUP(A153,CLASS!A:AY,22,FALSE)),"")</f>
        <v>0</v>
      </c>
      <c r="W153" s="11">
        <f t="shared" si="52"/>
        <v>0</v>
      </c>
      <c r="X153">
        <f>_xlfn.IFNA((VLOOKUP(A153,CLASS!A:AY,24,FALSE)),"")</f>
        <v>0</v>
      </c>
      <c r="Y153" s="11">
        <f t="shared" si="53"/>
        <v>0</v>
      </c>
      <c r="Z153">
        <f>_xlfn.IFNA((VLOOKUP(A153,CLASS!A:AY,26,FALSE)),"")</f>
        <v>0</v>
      </c>
      <c r="AA153" s="11">
        <f t="shared" si="54"/>
        <v>0</v>
      </c>
      <c r="AB153">
        <f>_xlfn.IFNA((VLOOKUP(A153,CLASS!A:AY,28,FALSE)),"")</f>
        <v>0</v>
      </c>
      <c r="AC153" s="11">
        <f t="shared" si="55"/>
        <v>0</v>
      </c>
      <c r="AD153"/>
      <c r="AE153" s="11">
        <f t="shared" si="56"/>
        <v>0</v>
      </c>
      <c r="AF153"/>
      <c r="AG153" s="11">
        <f t="shared" si="57"/>
        <v>0</v>
      </c>
      <c r="AH153">
        <f>_xlfn.IFNA((VLOOKUP(A153,CLASS!A:AY,34,FALSE)),"")</f>
        <v>0</v>
      </c>
      <c r="AI153" s="11">
        <f t="shared" si="58"/>
        <v>0</v>
      </c>
      <c r="AJ153"/>
      <c r="AK153" s="11">
        <f t="shared" si="59"/>
        <v>0</v>
      </c>
      <c r="AL153" s="16">
        <f t="shared" si="60"/>
        <v>0</v>
      </c>
      <c r="AN153">
        <f t="shared" si="61"/>
        <v>0</v>
      </c>
      <c r="AO153">
        <f t="shared" si="62"/>
        <v>0</v>
      </c>
      <c r="AP153">
        <f t="shared" si="63"/>
        <v>0</v>
      </c>
      <c r="AQ153">
        <f t="shared" si="64"/>
        <v>0</v>
      </c>
      <c r="AR153">
        <f t="shared" si="65"/>
        <v>0</v>
      </c>
      <c r="AS153">
        <f t="shared" si="66"/>
        <v>0</v>
      </c>
      <c r="AT153">
        <f t="shared" si="67"/>
        <v>0</v>
      </c>
      <c r="AU153">
        <f t="shared" si="68"/>
        <v>0</v>
      </c>
      <c r="AV153">
        <f t="shared" si="69"/>
        <v>0</v>
      </c>
      <c r="AW153">
        <f t="shared" si="70"/>
        <v>0</v>
      </c>
      <c r="AX153">
        <f t="shared" si="71"/>
        <v>0</v>
      </c>
      <c r="AY153" s="14" cm="1">
        <f t="array" ref="AY153">SUMPRODUCT(LARGE(AN153:AX153, {1,2,3}))</f>
        <v>0</v>
      </c>
      <c r="AZ153"/>
    </row>
    <row r="154" spans="1:52" x14ac:dyDescent="0.35">
      <c r="A154">
        <f>CLASS!A164</f>
        <v>141048</v>
      </c>
      <c r="B154" t="str">
        <f>CLASS!B164</f>
        <v>EE141048</v>
      </c>
      <c r="C154" t="str">
        <f>_xlfn.IFNA((VLOOKUP(A154,CLASS!A:AY,3,FALSE)),"")</f>
        <v>Guy</v>
      </c>
      <c r="D154" t="str">
        <f>_xlfn.IFNA((VLOOKUP(A154,CLASS!A:AY,4,FALSE)),"")</f>
        <v>Micklewright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tr">
        <f>_xlfn.IFNA((VLOOKUP(A154,CLASS!A:AY,9,FALSE)),"")</f>
        <v>SNR</v>
      </c>
      <c r="J154" t="str">
        <f>_xlfn.IFNA((VLOOKUP(A154,CLASS!A:AY,10,FALSE)),"")</f>
        <v>AGL</v>
      </c>
      <c r="K154" t="str">
        <f>_xlfn.IFNA((VLOOKUP(J154,DivisionLookup!A:B,2,FALSE)),"")</f>
        <v>South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f>_xlfn.IFNA((VLOOKUP(A154,CLASS!A:AY,16,FALSE)),"")</f>
        <v>0</v>
      </c>
      <c r="Q154" s="11">
        <f t="shared" si="50"/>
        <v>0</v>
      </c>
      <c r="R154">
        <f>_xlfn.IFNA((VLOOKUP(A154,CLASS!A:AY,18,FALSE)),"")</f>
        <v>0</v>
      </c>
      <c r="S154" s="11">
        <f t="shared" si="51"/>
        <v>0</v>
      </c>
      <c r="T154">
        <f>_xlfn.IFNA((VLOOKUP(A154,CLASS!A:AY,20,FALSE)),"")</f>
        <v>0</v>
      </c>
      <c r="U154" s="11">
        <f>IF(IF(T154,T154+$L154,0)&lt;=100,IF(T154,T154+$L154,0),100)</f>
        <v>0</v>
      </c>
      <c r="V154">
        <f>_xlfn.IFNA((VLOOKUP(A154,CLASS!A:AY,22,FALSE)),"")</f>
        <v>0</v>
      </c>
      <c r="W154" s="11">
        <f t="shared" si="52"/>
        <v>0</v>
      </c>
      <c r="X154">
        <f>_xlfn.IFNA((VLOOKUP(A154,CLASS!A:AY,24,FALSE)),"")</f>
        <v>0</v>
      </c>
      <c r="Y154" s="11">
        <f t="shared" si="53"/>
        <v>0</v>
      </c>
      <c r="Z154">
        <f>_xlfn.IFNA((VLOOKUP(A154,CLASS!A:AY,26,FALSE)),"")</f>
        <v>0</v>
      </c>
      <c r="AA154" s="11">
        <f t="shared" si="54"/>
        <v>0</v>
      </c>
      <c r="AB154">
        <f>_xlfn.IFNA((VLOOKUP(A154,CLASS!A:AY,28,FALSE)),"")</f>
        <v>0</v>
      </c>
      <c r="AC154" s="11">
        <f t="shared" si="55"/>
        <v>0</v>
      </c>
      <c r="AD154"/>
      <c r="AE154" s="11">
        <f t="shared" si="56"/>
        <v>0</v>
      </c>
      <c r="AF154"/>
      <c r="AG154" s="11">
        <f t="shared" si="57"/>
        <v>0</v>
      </c>
      <c r="AH154">
        <f>_xlfn.IFNA((VLOOKUP(A154,CLASS!A:AY,34,FALSE)),"")</f>
        <v>0</v>
      </c>
      <c r="AI154" s="11">
        <f t="shared" si="58"/>
        <v>0</v>
      </c>
      <c r="AJ154"/>
      <c r="AK154" s="11">
        <f t="shared" si="59"/>
        <v>0</v>
      </c>
      <c r="AL154" s="16">
        <f t="shared" si="60"/>
        <v>0</v>
      </c>
      <c r="AM154"/>
      <c r="AN154">
        <f t="shared" si="61"/>
        <v>0</v>
      </c>
      <c r="AO154">
        <f t="shared" si="62"/>
        <v>0</v>
      </c>
      <c r="AP154">
        <f t="shared" si="63"/>
        <v>0</v>
      </c>
      <c r="AQ154">
        <f t="shared" si="64"/>
        <v>0</v>
      </c>
      <c r="AR154">
        <f t="shared" si="65"/>
        <v>0</v>
      </c>
      <c r="AS154">
        <f t="shared" si="66"/>
        <v>0</v>
      </c>
      <c r="AT154">
        <f t="shared" si="67"/>
        <v>0</v>
      </c>
      <c r="AU154">
        <f t="shared" si="68"/>
        <v>0</v>
      </c>
      <c r="AV154">
        <f t="shared" si="69"/>
        <v>0</v>
      </c>
      <c r="AW154">
        <f t="shared" si="70"/>
        <v>0</v>
      </c>
      <c r="AX154">
        <f t="shared" si="71"/>
        <v>0</v>
      </c>
      <c r="AY154" s="14" cm="1">
        <f t="array" ref="AY154">SUMPRODUCT(LARGE(AN154:AX154, {1,2,3}))</f>
        <v>0</v>
      </c>
      <c r="AZ154"/>
    </row>
    <row r="155" spans="1:52" x14ac:dyDescent="0.35">
      <c r="A155">
        <f>CLASS!A165</f>
        <v>135106</v>
      </c>
      <c r="B155" t="str">
        <f>CLASS!B165</f>
        <v>EE135106</v>
      </c>
      <c r="C155" t="str">
        <f>_xlfn.IFNA((VLOOKUP(A155,CLASS!A:AY,3,FALSE)),"")</f>
        <v>Rhys</v>
      </c>
      <c r="D155" t="str">
        <f>_xlfn.IFNA((VLOOKUP(A155,CLASS!A:AY,4,FALSE)),"")</f>
        <v>Plum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JNR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 t="shared" si="50"/>
        <v>0</v>
      </c>
      <c r="R155">
        <f>_xlfn.IFNA((VLOOKUP(A155,CLASS!A:AY,18,FALSE)),"")</f>
        <v>0</v>
      </c>
      <c r="S155" s="11">
        <f t="shared" si="51"/>
        <v>0</v>
      </c>
      <c r="T155">
        <f>_xlfn.IFNA((VLOOKUP(A155,CLASS!A:AY,20,FALSE)),"")</f>
        <v>0</v>
      </c>
      <c r="U155" s="11">
        <f>IF(IF(T155,T155+$L155,0)&lt;=100,IF(T155,T155+$L155,0),100)</f>
        <v>0</v>
      </c>
      <c r="V155">
        <f>_xlfn.IFNA((VLOOKUP(A155,CLASS!A:AY,22,FALSE)),"")</f>
        <v>0</v>
      </c>
      <c r="W155" s="11">
        <f t="shared" si="52"/>
        <v>0</v>
      </c>
      <c r="X155">
        <f>_xlfn.IFNA((VLOOKUP(A155,CLASS!A:AY,24,FALSE)),"")</f>
        <v>0</v>
      </c>
      <c r="Y155" s="11">
        <f t="shared" si="53"/>
        <v>0</v>
      </c>
      <c r="Z155">
        <f>_xlfn.IFNA((VLOOKUP(A155,CLASS!A:AY,26,FALSE)),"")</f>
        <v>0</v>
      </c>
      <c r="AA155" s="11">
        <f t="shared" si="54"/>
        <v>0</v>
      </c>
      <c r="AB155">
        <f>_xlfn.IFNA((VLOOKUP(A155,CLASS!A:AY,28,FALSE)),"")</f>
        <v>0</v>
      </c>
      <c r="AC155" s="11">
        <f t="shared" si="55"/>
        <v>0</v>
      </c>
      <c r="AD155"/>
      <c r="AE155" s="11">
        <f t="shared" si="56"/>
        <v>0</v>
      </c>
      <c r="AF155"/>
      <c r="AG155" s="11">
        <f t="shared" si="57"/>
        <v>0</v>
      </c>
      <c r="AH155">
        <f>_xlfn.IFNA((VLOOKUP(A155,CLASS!A:AY,34,FALSE)),"")</f>
        <v>0</v>
      </c>
      <c r="AI155" s="11">
        <f t="shared" si="58"/>
        <v>0</v>
      </c>
      <c r="AJ155"/>
      <c r="AK155" s="11">
        <f t="shared" si="59"/>
        <v>0</v>
      </c>
      <c r="AL155" s="16">
        <f t="shared" si="60"/>
        <v>0</v>
      </c>
      <c r="AM155"/>
      <c r="AN155">
        <f t="shared" si="61"/>
        <v>0</v>
      </c>
      <c r="AO155">
        <f t="shared" si="62"/>
        <v>0</v>
      </c>
      <c r="AP155">
        <f t="shared" si="63"/>
        <v>0</v>
      </c>
      <c r="AQ155">
        <f t="shared" si="64"/>
        <v>0</v>
      </c>
      <c r="AR155">
        <f t="shared" si="65"/>
        <v>0</v>
      </c>
      <c r="AS155">
        <f t="shared" si="66"/>
        <v>0</v>
      </c>
      <c r="AT155">
        <f t="shared" si="67"/>
        <v>0</v>
      </c>
      <c r="AU155">
        <f t="shared" si="68"/>
        <v>0</v>
      </c>
      <c r="AV155">
        <f t="shared" si="69"/>
        <v>0</v>
      </c>
      <c r="AW155">
        <f t="shared" si="70"/>
        <v>0</v>
      </c>
      <c r="AX155">
        <f t="shared" si="71"/>
        <v>0</v>
      </c>
      <c r="AY155" s="14" cm="1">
        <f t="array" ref="AY155">SUMPRODUCT(LARGE(AN155:AX155, {1,2,3}))</f>
        <v>0</v>
      </c>
      <c r="AZ155"/>
    </row>
    <row r="156" spans="1:52" x14ac:dyDescent="0.35">
      <c r="A156">
        <f>CLASS!A108</f>
        <v>131644</v>
      </c>
      <c r="B156" t="str">
        <f>CLASS!B108</f>
        <v>EE131644</v>
      </c>
      <c r="C156" t="str">
        <f>_xlfn.IFNA((VLOOKUP(A156,CLASS!A:AY,3,FALSE)),"")</f>
        <v>Alfie</v>
      </c>
      <c r="D156" t="str">
        <f>_xlfn.IFNA((VLOOKUP(A156,CLASS!A:AY,4,FALSE)),"")</f>
        <v>Tibbles</v>
      </c>
      <c r="E156" s="26" t="str">
        <f>_xlfn.IFNA((VLOOKUP(B156,IssueLookup!A:B,2,FALSE)),"")</f>
        <v>A</v>
      </c>
      <c r="F156" s="26" t="str">
        <f>_xlfn.IFNA((VLOOKUP(B156,IssueLookup!C:D,2,FALSE)),"")</f>
        <v>A</v>
      </c>
      <c r="G156" s="26" t="str">
        <f>_xlfn.IFNA((VLOOKUP(B156,IssueLookup!E:F,2,FALSE)),"")</f>
        <v>A</v>
      </c>
      <c r="H156" s="26" t="str">
        <f>_xlfn.IFNA((VLOOKUP(B156,IssueLookup!G:H,2,FALSE)),"")</f>
        <v>A</v>
      </c>
      <c r="I156" t="str">
        <f>_xlfn.IFNA((VLOOKUP(A156,CLASS!A:AY,9,FALSE)),"")</f>
        <v>JNR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_xlfn.IFNA(VLOOKUP(E156,HandicapLookup!A:B,2,FALSE),"")</f>
        <v>5</v>
      </c>
      <c r="M156">
        <f>_xlfn.IFNA(VLOOKUP(F156,HandicapLookup!A:B,2,FALSE),"")</f>
        <v>5</v>
      </c>
      <c r="N156">
        <f>_xlfn.IFNA(VLOOKUP(G156,HandicapLookup!A:B,2,FALSE),"")</f>
        <v>5</v>
      </c>
      <c r="O156">
        <f>_xlfn.IFNA(VLOOKUP(H156,HandicapLookup!A:B,2,FALSE),"")</f>
        <v>5</v>
      </c>
      <c r="P156">
        <f>_xlfn.IFNA((VLOOKUP(A156,CLASS!A:AY,16,FALSE)),"")</f>
        <v>0</v>
      </c>
      <c r="Q156" s="11">
        <f t="shared" si="50"/>
        <v>0</v>
      </c>
      <c r="R156">
        <f>_xlfn.IFNA((VLOOKUP(A156,CLASS!A:AY,18,FALSE)),"")</f>
        <v>0</v>
      </c>
      <c r="S156" s="11">
        <f t="shared" si="51"/>
        <v>0</v>
      </c>
      <c r="T156">
        <f>_xlfn.IFNA((VLOOKUP(A156,CLASS!A:AY,20,FALSE)),"")</f>
        <v>0</v>
      </c>
      <c r="U156" s="11">
        <f t="shared" ref="U156:U161" si="73">IFERROR((IF(IF(T156,T156+$M156,0)&lt;=100,IF(T156,T156+$M156,0),100)),"")</f>
        <v>0</v>
      </c>
      <c r="V156">
        <f>_xlfn.IFNA((VLOOKUP(A156,CLASS!A:AY,22,FALSE)),"")</f>
        <v>0</v>
      </c>
      <c r="W156" s="11">
        <f t="shared" si="52"/>
        <v>0</v>
      </c>
      <c r="X156">
        <f>_xlfn.IFNA((VLOOKUP(A156,CLASS!A:AY,24,FALSE)),"")</f>
        <v>0</v>
      </c>
      <c r="Y156" s="11">
        <f t="shared" si="53"/>
        <v>0</v>
      </c>
      <c r="Z156">
        <f>_xlfn.IFNA((VLOOKUP(A156,CLASS!A:AY,26,FALSE)),"")</f>
        <v>0</v>
      </c>
      <c r="AA156" s="11">
        <f t="shared" si="54"/>
        <v>0</v>
      </c>
      <c r="AB156">
        <f>_xlfn.IFNA((VLOOKUP(A156,CLASS!A:AY,28,FALSE)),"")</f>
        <v>0</v>
      </c>
      <c r="AC156" s="11">
        <f t="shared" si="55"/>
        <v>0</v>
      </c>
      <c r="AD156"/>
      <c r="AE156" s="11">
        <f t="shared" si="56"/>
        <v>0</v>
      </c>
      <c r="AF156"/>
      <c r="AG156" s="11">
        <f t="shared" si="57"/>
        <v>0</v>
      </c>
      <c r="AH156">
        <f>_xlfn.IFNA((VLOOKUP(A156,CLASS!A:AY,34,FALSE)),"")</f>
        <v>0</v>
      </c>
      <c r="AI156" s="11">
        <f t="shared" si="58"/>
        <v>0</v>
      </c>
      <c r="AJ156"/>
      <c r="AK156" s="11">
        <f t="shared" si="59"/>
        <v>0</v>
      </c>
      <c r="AL156" s="16">
        <f t="shared" si="60"/>
        <v>0</v>
      </c>
      <c r="AM156"/>
      <c r="AN156">
        <f t="shared" si="61"/>
        <v>0</v>
      </c>
      <c r="AO156">
        <f t="shared" si="62"/>
        <v>0</v>
      </c>
      <c r="AP156">
        <f t="shared" si="63"/>
        <v>0</v>
      </c>
      <c r="AQ156">
        <f t="shared" si="64"/>
        <v>0</v>
      </c>
      <c r="AR156">
        <f t="shared" si="65"/>
        <v>0</v>
      </c>
      <c r="AS156">
        <f t="shared" si="66"/>
        <v>0</v>
      </c>
      <c r="AT156">
        <f t="shared" si="67"/>
        <v>0</v>
      </c>
      <c r="AU156">
        <f t="shared" si="68"/>
        <v>0</v>
      </c>
      <c r="AV156">
        <f t="shared" si="69"/>
        <v>0</v>
      </c>
      <c r="AW156">
        <f t="shared" si="70"/>
        <v>0</v>
      </c>
      <c r="AX156">
        <f t="shared" si="71"/>
        <v>0</v>
      </c>
      <c r="AY156" s="14" cm="1">
        <f t="array" ref="AY156">SUMPRODUCT(LARGE(AN156:AX156, {1,2,3}))</f>
        <v>0</v>
      </c>
      <c r="AZ156"/>
    </row>
    <row r="157" spans="1:52" x14ac:dyDescent="0.35">
      <c r="A157">
        <f>CLASS!A109</f>
        <v>139934</v>
      </c>
      <c r="B157" t="str">
        <f>CLASS!B109</f>
        <v>EE139934</v>
      </c>
      <c r="C157" t="str">
        <f>_xlfn.IFNA((VLOOKUP(A157,CLASS!A:AY,3,FALSE)),"")</f>
        <v>Bradley</v>
      </c>
      <c r="D157" t="str">
        <f>_xlfn.IFNA((VLOOKUP(A157,CLASS!A:AY,4,FALSE)),"")</f>
        <v>Wyatt</v>
      </c>
      <c r="E157" s="26" t="str">
        <f>_xlfn.IFNA((VLOOKUP(B157,IssueLookup!A:B,2,FALSE)),"")</f>
        <v>A</v>
      </c>
      <c r="F157" s="26" t="str">
        <f>_xlfn.IFNA((VLOOKUP(B157,IssueLookup!C:D,2,FALSE)),"")</f>
        <v>A</v>
      </c>
      <c r="G157" s="26" t="str">
        <f>_xlfn.IFNA((VLOOKUP(B157,IssueLookup!E:F,2,FALSE)),"")</f>
        <v>A</v>
      </c>
      <c r="H157" s="26" t="str">
        <f>_xlfn.IFNA((VLOOKUP(B157,IssueLookup!G:H,2,FALSE)),"")</f>
        <v>A</v>
      </c>
      <c r="I157" t="str">
        <f>_xlfn.IFNA((VLOOKUP(A157,CLASS!A:AY,9,FALSE)),"")</f>
        <v>SNR</v>
      </c>
      <c r="J157" t="str">
        <f>_xlfn.IFNA((VLOOKUP(A157,CLASS!A:AY,10,FALSE)),"")</f>
        <v>AGL</v>
      </c>
      <c r="K157" t="str">
        <f>_xlfn.IFNA((VLOOKUP(J157,DivisionLookup!A:B,2,FALSE)),"")</f>
        <v>South</v>
      </c>
      <c r="L157">
        <f>_xlfn.IFNA(VLOOKUP(E157,HandicapLookup!A:B,2,FALSE),"")</f>
        <v>5</v>
      </c>
      <c r="M157">
        <f>_xlfn.IFNA(VLOOKUP(F157,HandicapLookup!A:B,2,FALSE),"")</f>
        <v>5</v>
      </c>
      <c r="N157">
        <f>_xlfn.IFNA(VLOOKUP(G157,HandicapLookup!A:B,2,FALSE),"")</f>
        <v>5</v>
      </c>
      <c r="O157">
        <f>_xlfn.IFNA(VLOOKUP(H157,HandicapLookup!A:B,2,FALSE),"")</f>
        <v>5</v>
      </c>
      <c r="P157">
        <f>_xlfn.IFNA((VLOOKUP(A157,CLASS!A:AY,16,FALSE)),"")</f>
        <v>0</v>
      </c>
      <c r="Q157" s="11">
        <f t="shared" si="50"/>
        <v>0</v>
      </c>
      <c r="R157">
        <f>_xlfn.IFNA((VLOOKUP(A157,CLASS!A:AY,18,FALSE)),"")</f>
        <v>0</v>
      </c>
      <c r="S157" s="11">
        <f t="shared" si="51"/>
        <v>0</v>
      </c>
      <c r="T157">
        <f>_xlfn.IFNA((VLOOKUP(A157,CLASS!A:AY,20,FALSE)),"")</f>
        <v>0</v>
      </c>
      <c r="U157" s="11">
        <f t="shared" si="73"/>
        <v>0</v>
      </c>
      <c r="V157">
        <f>_xlfn.IFNA((VLOOKUP(A157,CLASS!A:AY,22,FALSE)),"")</f>
        <v>0</v>
      </c>
      <c r="W157" s="11">
        <f t="shared" si="52"/>
        <v>0</v>
      </c>
      <c r="X157">
        <f>_xlfn.IFNA((VLOOKUP(A157,CLASS!A:AY,24,FALSE)),"")</f>
        <v>0</v>
      </c>
      <c r="Y157" s="11">
        <f t="shared" si="53"/>
        <v>0</v>
      </c>
      <c r="Z157">
        <f>_xlfn.IFNA((VLOOKUP(A157,CLASS!A:AY,26,FALSE)),"")</f>
        <v>0</v>
      </c>
      <c r="AA157" s="11">
        <f t="shared" si="54"/>
        <v>0</v>
      </c>
      <c r="AB157">
        <f>_xlfn.IFNA((VLOOKUP(A157,CLASS!A:AY,28,FALSE)),"")</f>
        <v>0</v>
      </c>
      <c r="AC157" s="11">
        <f t="shared" si="55"/>
        <v>0</v>
      </c>
      <c r="AD157"/>
      <c r="AE157" s="11">
        <f t="shared" si="56"/>
        <v>0</v>
      </c>
      <c r="AF157"/>
      <c r="AG157" s="11">
        <f t="shared" si="57"/>
        <v>0</v>
      </c>
      <c r="AH157">
        <f>_xlfn.IFNA((VLOOKUP(A157,CLASS!A:AY,34,FALSE)),"")</f>
        <v>0</v>
      </c>
      <c r="AI157" s="11">
        <f t="shared" si="58"/>
        <v>0</v>
      </c>
      <c r="AJ157"/>
      <c r="AK157" s="11">
        <f t="shared" si="59"/>
        <v>0</v>
      </c>
      <c r="AL157" s="16">
        <f t="shared" si="60"/>
        <v>0</v>
      </c>
      <c r="AM157"/>
      <c r="AN157">
        <f t="shared" si="61"/>
        <v>0</v>
      </c>
      <c r="AO157">
        <f t="shared" si="62"/>
        <v>0</v>
      </c>
      <c r="AP157">
        <f t="shared" si="63"/>
        <v>0</v>
      </c>
      <c r="AQ157">
        <f t="shared" si="64"/>
        <v>0</v>
      </c>
      <c r="AR157">
        <f t="shared" si="65"/>
        <v>0</v>
      </c>
      <c r="AS157">
        <f t="shared" si="66"/>
        <v>0</v>
      </c>
      <c r="AT157">
        <f t="shared" si="67"/>
        <v>0</v>
      </c>
      <c r="AU157">
        <f t="shared" si="68"/>
        <v>0</v>
      </c>
      <c r="AV157">
        <f t="shared" si="69"/>
        <v>0</v>
      </c>
      <c r="AW157">
        <f t="shared" si="70"/>
        <v>0</v>
      </c>
      <c r="AX157">
        <f t="shared" si="71"/>
        <v>0</v>
      </c>
      <c r="AY157" s="14" cm="1">
        <f t="array" ref="AY157">SUMPRODUCT(LARGE(AN157:AX157, {1,2,3}))</f>
        <v>0</v>
      </c>
      <c r="AZ157"/>
    </row>
    <row r="158" spans="1:52" x14ac:dyDescent="0.35">
      <c r="A158">
        <f>CLASS!A3</f>
        <v>96459</v>
      </c>
      <c r="B158" t="str">
        <f>CLASS!B3</f>
        <v>EE96459</v>
      </c>
      <c r="C158" t="str">
        <f>_xlfn.IFNA((VLOOKUP(A158,CLASS!A:AY,3,FALSE)),"")</f>
        <v>David</v>
      </c>
      <c r="D158" t="str">
        <f>_xlfn.IFNA((VLOOKUP(A158,CLASS!A:AY,4,FALSE)),"")</f>
        <v>Gooding</v>
      </c>
      <c r="E158" s="26" t="str">
        <f>_xlfn.IFNA((VLOOKUP(B158,IssueLookup!A:B,2,FALSE)),"")</f>
        <v>AAA</v>
      </c>
      <c r="F158" s="26" t="str">
        <f>_xlfn.IFNA((VLOOKUP(B158,IssueLookup!C:D,2,FALSE)),"")</f>
        <v>AAA</v>
      </c>
      <c r="G158" s="26" t="str">
        <f>_xlfn.IFNA((VLOOKUP(B158,IssueLookup!E:F,2,FALSE)),"")</f>
        <v>AAA</v>
      </c>
      <c r="H158" s="26" t="str">
        <f>_xlfn.IFNA((VLOOKUP(B158,IssueLookup!G:H,2,FALSE)),"")</f>
        <v>AAA</v>
      </c>
      <c r="I158" t="str">
        <f>_xlfn.IFNA((VLOOKUP(A158,CLASS!A:AY,9,FALSE)),"")</f>
        <v>SNR</v>
      </c>
      <c r="J158" t="str">
        <f>_xlfn.IFNA((VLOOKUP(A158,CLASS!A:AY,10,FALSE)),"")</f>
        <v>CAM</v>
      </c>
      <c r="K158" t="str">
        <f>_xlfn.IFNA((VLOOKUP(J158,DivisionLookup!A:B,2,FALSE)),"")</f>
        <v>North</v>
      </c>
      <c r="L158">
        <f>_xlfn.IFNA(VLOOKUP(E158,HandicapLookup!A:B,2,FALSE),"")</f>
        <v>0</v>
      </c>
      <c r="M158">
        <f>_xlfn.IFNA(VLOOKUP(F158,HandicapLookup!A:B,2,FALSE),"")</f>
        <v>0</v>
      </c>
      <c r="N158">
        <f>_xlfn.IFNA(VLOOKUP(G158,HandicapLookup!A:B,2,FALSE),"")</f>
        <v>0</v>
      </c>
      <c r="O158">
        <f>_xlfn.IFNA(VLOOKUP(H158,HandicapLookup!A:B,2,FALSE),"")</f>
        <v>0</v>
      </c>
      <c r="P158">
        <f>_xlfn.IFNA((VLOOKUP(A158,CLASS!A:AY,16,FALSE)),"")</f>
        <v>87</v>
      </c>
      <c r="Q158" s="11">
        <f t="shared" si="50"/>
        <v>87</v>
      </c>
      <c r="R158">
        <f>_xlfn.IFNA((VLOOKUP(A158,CLASS!A:AY,18,FALSE)),"")</f>
        <v>0</v>
      </c>
      <c r="S158" s="11">
        <f t="shared" si="51"/>
        <v>0</v>
      </c>
      <c r="T158">
        <f>_xlfn.IFNA((VLOOKUP(A158,CLASS!A:AY,20,FALSE)),"")</f>
        <v>87</v>
      </c>
      <c r="U158" s="11">
        <f t="shared" si="73"/>
        <v>87</v>
      </c>
      <c r="V158">
        <f>_xlfn.IFNA((VLOOKUP(A158,CLASS!A:AY,22,FALSE)),"")</f>
        <v>0</v>
      </c>
      <c r="W158" s="11">
        <f t="shared" si="52"/>
        <v>0</v>
      </c>
      <c r="X158">
        <f>_xlfn.IFNA((VLOOKUP(A158,CLASS!A:AY,24,FALSE)),"")</f>
        <v>0</v>
      </c>
      <c r="Y158" s="11">
        <f t="shared" si="53"/>
        <v>0</v>
      </c>
      <c r="Z158">
        <f>_xlfn.IFNA((VLOOKUP(A158,CLASS!A:AY,26,FALSE)),"")</f>
        <v>84</v>
      </c>
      <c r="AA158" s="11">
        <f t="shared" si="54"/>
        <v>84</v>
      </c>
      <c r="AB158">
        <f>_xlfn.IFNA((VLOOKUP(A158,CLASS!A:AY,28,FALSE)),"")</f>
        <v>0</v>
      </c>
      <c r="AC158" s="11">
        <f t="shared" si="55"/>
        <v>0</v>
      </c>
      <c r="AD158"/>
      <c r="AE158" s="11">
        <f t="shared" si="56"/>
        <v>0</v>
      </c>
      <c r="AF158"/>
      <c r="AG158" s="11">
        <f t="shared" si="57"/>
        <v>0</v>
      </c>
      <c r="AH158">
        <f>_xlfn.IFNA((VLOOKUP(A158,CLASS!A:AY,34,FALSE)),"")</f>
        <v>0</v>
      </c>
      <c r="AI158" s="11">
        <f t="shared" si="58"/>
        <v>0</v>
      </c>
      <c r="AJ158"/>
      <c r="AK158" s="11">
        <f t="shared" si="59"/>
        <v>0</v>
      </c>
      <c r="AL158" s="16">
        <f t="shared" si="60"/>
        <v>258</v>
      </c>
      <c r="AM158"/>
      <c r="AN158">
        <f t="shared" si="61"/>
        <v>87</v>
      </c>
      <c r="AO158">
        <f t="shared" si="62"/>
        <v>0</v>
      </c>
      <c r="AP158">
        <f t="shared" si="63"/>
        <v>87</v>
      </c>
      <c r="AQ158">
        <f t="shared" si="64"/>
        <v>0</v>
      </c>
      <c r="AR158">
        <f t="shared" si="65"/>
        <v>0</v>
      </c>
      <c r="AS158">
        <f t="shared" si="66"/>
        <v>84</v>
      </c>
      <c r="AT158">
        <f t="shared" si="67"/>
        <v>0</v>
      </c>
      <c r="AU158">
        <f t="shared" si="68"/>
        <v>0</v>
      </c>
      <c r="AV158">
        <f t="shared" si="69"/>
        <v>0</v>
      </c>
      <c r="AW158">
        <f t="shared" si="70"/>
        <v>0</v>
      </c>
      <c r="AX158">
        <f t="shared" si="71"/>
        <v>0</v>
      </c>
      <c r="AY158" s="14" cm="1">
        <f t="array" ref="AY158">SUMPRODUCT(LARGE(AN158:AX158, {1,2,3}))</f>
        <v>258</v>
      </c>
    </row>
    <row r="159" spans="1:52" x14ac:dyDescent="0.35">
      <c r="A159">
        <f>CLASS!A46</f>
        <v>125734</v>
      </c>
      <c r="B159" t="str">
        <f>CLASS!B46</f>
        <v>EE125734</v>
      </c>
      <c r="C159" t="str">
        <f>_xlfn.IFNA((VLOOKUP(A159,CLASS!A:AY,3,FALSE)),"")</f>
        <v>Stephen</v>
      </c>
      <c r="D159" t="str">
        <f>_xlfn.IFNA((VLOOKUP(A159,CLASS!A:AY,4,FALSE)),"")</f>
        <v>Harrup</v>
      </c>
      <c r="E159" s="26" t="str">
        <f>_xlfn.IFNA((VLOOKUP(B159,IssueLookup!A:B,2,FALSE)),"")</f>
        <v>A</v>
      </c>
      <c r="F159" s="26" t="str">
        <f>_xlfn.IFNA((VLOOKUP(B159,IssueLookup!C:D,2,FALSE)),"")</f>
        <v>A</v>
      </c>
      <c r="G159" s="26" t="str">
        <f>_xlfn.IFNA((VLOOKUP(B159,IssueLookup!E:F,2,FALSE)),"")</f>
        <v>A</v>
      </c>
      <c r="H159" s="26" t="str">
        <f>_xlfn.IFNA((VLOOKUP(B159,IssueLookup!G:H,2,FALSE)),"")</f>
        <v>A</v>
      </c>
      <c r="I159" t="str">
        <f>_xlfn.IFNA((VLOOKUP(A159,CLASS!A:AY,9,FALSE)),"")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_xlfn.IFNA(VLOOKUP(E159,HandicapLookup!A:B,2,FALSE),"")</f>
        <v>5</v>
      </c>
      <c r="M159">
        <f>_xlfn.IFNA(VLOOKUP(F159,HandicapLookup!A:B,2,FALSE),"")</f>
        <v>5</v>
      </c>
      <c r="N159">
        <f>_xlfn.IFNA(VLOOKUP(G159,HandicapLookup!A:B,2,FALSE),"")</f>
        <v>5</v>
      </c>
      <c r="O159">
        <f>_xlfn.IFNA(VLOOKUP(H159,HandicapLookup!A:B,2,FALSE),"")</f>
        <v>5</v>
      </c>
      <c r="P159">
        <f>_xlfn.IFNA((VLOOKUP(A159,CLASS!A:AY,16,FALSE)),"")</f>
        <v>75</v>
      </c>
      <c r="Q159" s="11">
        <f t="shared" si="50"/>
        <v>80</v>
      </c>
      <c r="R159">
        <f>_xlfn.IFNA((VLOOKUP(A159,CLASS!A:AY,18,FALSE)),"")</f>
        <v>0</v>
      </c>
      <c r="S159" s="11">
        <f t="shared" si="51"/>
        <v>0</v>
      </c>
      <c r="T159">
        <f>_xlfn.IFNA((VLOOKUP(A159,CLASS!A:AY,20,FALSE)),"")</f>
        <v>76</v>
      </c>
      <c r="U159" s="11">
        <f t="shared" si="73"/>
        <v>81</v>
      </c>
      <c r="V159">
        <f>_xlfn.IFNA((VLOOKUP(A159,CLASS!A:AY,22,FALSE)),"")</f>
        <v>0</v>
      </c>
      <c r="W159" s="11">
        <f t="shared" si="52"/>
        <v>0</v>
      </c>
      <c r="X159">
        <f>_xlfn.IFNA((VLOOKUP(A159,CLASS!A:AY,24,FALSE)),"")</f>
        <v>0</v>
      </c>
      <c r="Y159" s="11">
        <f t="shared" si="53"/>
        <v>0</v>
      </c>
      <c r="Z159">
        <f>_xlfn.IFNA((VLOOKUP(A159,CLASS!A:AY,26,FALSE)),"")</f>
        <v>86</v>
      </c>
      <c r="AA159" s="11">
        <f t="shared" si="54"/>
        <v>91</v>
      </c>
      <c r="AB159">
        <f>_xlfn.IFNA((VLOOKUP(A159,CLASS!A:AY,28,FALSE)),"")</f>
        <v>0</v>
      </c>
      <c r="AC159" s="11">
        <f t="shared" si="55"/>
        <v>0</v>
      </c>
      <c r="AD159"/>
      <c r="AE159" s="11">
        <f t="shared" si="56"/>
        <v>0</v>
      </c>
      <c r="AF159"/>
      <c r="AG159" s="11">
        <f t="shared" si="57"/>
        <v>0</v>
      </c>
      <c r="AH159">
        <f>_xlfn.IFNA((VLOOKUP(A159,CLASS!A:AY,34,FALSE)),"")</f>
        <v>0</v>
      </c>
      <c r="AI159" s="11">
        <f t="shared" si="58"/>
        <v>0</v>
      </c>
      <c r="AJ159"/>
      <c r="AK159" s="11">
        <f t="shared" si="59"/>
        <v>0</v>
      </c>
      <c r="AL159" s="16">
        <f t="shared" si="60"/>
        <v>252</v>
      </c>
      <c r="AM159"/>
      <c r="AN159">
        <f t="shared" si="61"/>
        <v>80</v>
      </c>
      <c r="AO159">
        <f t="shared" si="62"/>
        <v>0</v>
      </c>
      <c r="AP159">
        <f t="shared" si="63"/>
        <v>81</v>
      </c>
      <c r="AQ159">
        <f t="shared" si="64"/>
        <v>0</v>
      </c>
      <c r="AR159">
        <f t="shared" si="65"/>
        <v>0</v>
      </c>
      <c r="AS159">
        <f t="shared" si="66"/>
        <v>91</v>
      </c>
      <c r="AT159">
        <f t="shared" si="67"/>
        <v>0</v>
      </c>
      <c r="AU159">
        <f t="shared" si="68"/>
        <v>0</v>
      </c>
      <c r="AV159">
        <f t="shared" si="69"/>
        <v>0</v>
      </c>
      <c r="AW159">
        <f t="shared" si="70"/>
        <v>0</v>
      </c>
      <c r="AX159">
        <f t="shared" si="71"/>
        <v>0</v>
      </c>
      <c r="AY159" s="14" cm="1">
        <f t="array" ref="AY159">SUMPRODUCT(LARGE(AN159:AX159, {1,2,3}))</f>
        <v>252</v>
      </c>
      <c r="AZ159"/>
    </row>
    <row r="160" spans="1:52" x14ac:dyDescent="0.35">
      <c r="A160">
        <f>CLASS!A4</f>
        <v>109720</v>
      </c>
      <c r="B160" t="str">
        <f>CLASS!B4</f>
        <v>EE109720</v>
      </c>
      <c r="C160" t="str">
        <f>_xlfn.IFNA((VLOOKUP(A160,CLASS!A:AY,3,FALSE)),"")</f>
        <v>Mark</v>
      </c>
      <c r="D160" t="str">
        <f>_xlfn.IFNA((VLOOKUP(A160,CLASS!A:AY,4,FALSE)),"")</f>
        <v>Bowes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SNR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82</v>
      </c>
      <c r="Q160" s="11">
        <f t="shared" si="50"/>
        <v>82</v>
      </c>
      <c r="R160">
        <f>_xlfn.IFNA((VLOOKUP(A160,CLASS!A:AY,18,FALSE)),"")</f>
        <v>0</v>
      </c>
      <c r="S160" s="11">
        <f t="shared" si="51"/>
        <v>0</v>
      </c>
      <c r="T160">
        <f>_xlfn.IFNA((VLOOKUP(A160,CLASS!A:AY,20,FALSE)),"")</f>
        <v>80</v>
      </c>
      <c r="U160" s="11">
        <f t="shared" si="73"/>
        <v>80</v>
      </c>
      <c r="V160">
        <f>_xlfn.IFNA((VLOOKUP(A160,CLASS!A:AY,22,FALSE)),"")</f>
        <v>0</v>
      </c>
      <c r="W160" s="11">
        <f t="shared" si="52"/>
        <v>0</v>
      </c>
      <c r="X160">
        <f>_xlfn.IFNA((VLOOKUP(A160,CLASS!A:AY,24,FALSE)),"")</f>
        <v>0</v>
      </c>
      <c r="Y160" s="11">
        <f t="shared" si="53"/>
        <v>0</v>
      </c>
      <c r="Z160">
        <f>_xlfn.IFNA((VLOOKUP(A160,CLASS!A:AY,26,FALSE)),"")</f>
        <v>85</v>
      </c>
      <c r="AA160" s="11">
        <f t="shared" si="54"/>
        <v>85</v>
      </c>
      <c r="AB160">
        <f>_xlfn.IFNA((VLOOKUP(A160,CLASS!A:AY,28,FALSE)),"")</f>
        <v>0</v>
      </c>
      <c r="AC160" s="11">
        <f t="shared" si="55"/>
        <v>0</v>
      </c>
      <c r="AD160"/>
      <c r="AE160" s="11">
        <f t="shared" si="56"/>
        <v>0</v>
      </c>
      <c r="AF160"/>
      <c r="AG160" s="11">
        <f t="shared" si="57"/>
        <v>0</v>
      </c>
      <c r="AH160">
        <f>_xlfn.IFNA((VLOOKUP(A160,CLASS!A:AY,34,FALSE)),"")</f>
        <v>0</v>
      </c>
      <c r="AI160" s="11">
        <f t="shared" si="58"/>
        <v>0</v>
      </c>
      <c r="AJ160"/>
      <c r="AK160" s="11">
        <f t="shared" si="59"/>
        <v>0</v>
      </c>
      <c r="AL160" s="16">
        <f t="shared" si="60"/>
        <v>247</v>
      </c>
      <c r="AM160"/>
      <c r="AN160">
        <f t="shared" si="61"/>
        <v>82</v>
      </c>
      <c r="AO160">
        <f t="shared" si="62"/>
        <v>0</v>
      </c>
      <c r="AP160">
        <f t="shared" si="63"/>
        <v>80</v>
      </c>
      <c r="AQ160">
        <f t="shared" si="64"/>
        <v>0</v>
      </c>
      <c r="AR160">
        <f t="shared" si="65"/>
        <v>0</v>
      </c>
      <c r="AS160">
        <f t="shared" si="66"/>
        <v>85</v>
      </c>
      <c r="AT160">
        <f t="shared" si="67"/>
        <v>0</v>
      </c>
      <c r="AU160">
        <f t="shared" si="68"/>
        <v>0</v>
      </c>
      <c r="AV160">
        <f t="shared" si="69"/>
        <v>0</v>
      </c>
      <c r="AW160">
        <f t="shared" si="70"/>
        <v>0</v>
      </c>
      <c r="AX160">
        <f t="shared" si="71"/>
        <v>0</v>
      </c>
      <c r="AY160" s="14" cm="1">
        <f t="array" ref="AY160">SUMPRODUCT(LARGE(AN160:AX160, {1,2,3}))</f>
        <v>247</v>
      </c>
    </row>
    <row r="161" spans="1:52" x14ac:dyDescent="0.35">
      <c r="A161">
        <f>CLASS!A24</f>
        <v>99093</v>
      </c>
      <c r="B161" t="str">
        <f>CLASS!B24</f>
        <v>EE99093</v>
      </c>
      <c r="C161" t="str">
        <f>_xlfn.IFNA((VLOOKUP(A161,CLASS!A:AY,3,FALSE)),"")</f>
        <v>Matthew</v>
      </c>
      <c r="D161" t="str">
        <f>_xlfn.IFNA((VLOOKUP(A161,CLASS!A:AY,4,FALSE)),"")</f>
        <v>Bedford</v>
      </c>
      <c r="E161" s="26" t="str">
        <f>_xlfn.IFNA((VLOOKUP(B161,IssueLookup!A:B,2,FALSE)),"")</f>
        <v>AA</v>
      </c>
      <c r="F161" s="26" t="str">
        <f>_xlfn.IFNA((VLOOKUP(B161,IssueLookup!C:D,2,FALSE)),"")</f>
        <v>AA</v>
      </c>
      <c r="G161" s="26" t="str">
        <f>_xlfn.IFNA((VLOOKUP(B161,IssueLookup!E:F,2,FALSE)),"")</f>
        <v>AA</v>
      </c>
      <c r="H161" s="26" t="str">
        <f>_xlfn.IFNA((VLOOKUP(B161,IssueLookup!G:H,2,FALSE)),"")</f>
        <v>AA</v>
      </c>
      <c r="I161" t="str">
        <f>_xlfn.IFNA((VLOOKUP(A161,CLASS!A:AY,9,FALSE)),"")</f>
        <v>SNR</v>
      </c>
      <c r="J161" t="str">
        <f>_xlfn.IFNA((VLOOKUP(A161,CLASS!A:AY,10,FALSE)),"")</f>
        <v>CAM</v>
      </c>
      <c r="K161" t="str">
        <f>_xlfn.IFNA((VLOOKUP(J161,DivisionLookup!A:B,2,FALSE)),"")</f>
        <v>North</v>
      </c>
      <c r="L161">
        <f>_xlfn.IFNA(VLOOKUP(E161,HandicapLookup!A:B,2,FALSE),"")</f>
        <v>0</v>
      </c>
      <c r="M161">
        <f>_xlfn.IFNA(VLOOKUP(F161,HandicapLookup!A:B,2,FALSE),"")</f>
        <v>0</v>
      </c>
      <c r="N161">
        <f>_xlfn.IFNA(VLOOKUP(G161,HandicapLookup!A:B,2,FALSE),"")</f>
        <v>0</v>
      </c>
      <c r="O161">
        <f>_xlfn.IFNA(VLOOKUP(H161,HandicapLookup!A:B,2,FALSE),"")</f>
        <v>0</v>
      </c>
      <c r="P161">
        <f>_xlfn.IFNA((VLOOKUP(A161,CLASS!A:AY,16,FALSE)),"")</f>
        <v>77</v>
      </c>
      <c r="Q161" s="11">
        <f t="shared" si="50"/>
        <v>77</v>
      </c>
      <c r="R161">
        <f>_xlfn.IFNA((VLOOKUP(A161,CLASS!A:AY,18,FALSE)),"")</f>
        <v>0</v>
      </c>
      <c r="S161" s="11">
        <f t="shared" si="51"/>
        <v>0</v>
      </c>
      <c r="T161">
        <f>_xlfn.IFNA((VLOOKUP(A161,CLASS!A:AY,20,FALSE)),"")</f>
        <v>79</v>
      </c>
      <c r="U161" s="11">
        <f t="shared" si="73"/>
        <v>79</v>
      </c>
      <c r="V161">
        <f>_xlfn.IFNA((VLOOKUP(A161,CLASS!A:AY,22,FALSE)),"")</f>
        <v>0</v>
      </c>
      <c r="W161" s="11">
        <f t="shared" si="52"/>
        <v>0</v>
      </c>
      <c r="X161">
        <f>_xlfn.IFNA((VLOOKUP(A161,CLASS!A:AY,24,FALSE)),"")</f>
        <v>0</v>
      </c>
      <c r="Y161" s="11">
        <f t="shared" si="53"/>
        <v>0</v>
      </c>
      <c r="Z161">
        <f>_xlfn.IFNA((VLOOKUP(A161,CLASS!A:AY,26,FALSE)),"")</f>
        <v>81</v>
      </c>
      <c r="AA161" s="11">
        <f t="shared" si="54"/>
        <v>81</v>
      </c>
      <c r="AB161">
        <f>_xlfn.IFNA((VLOOKUP(A161,CLASS!A:AY,28,FALSE)),"")</f>
        <v>0</v>
      </c>
      <c r="AC161" s="11">
        <f t="shared" si="55"/>
        <v>0</v>
      </c>
      <c r="AD161"/>
      <c r="AE161" s="11">
        <f t="shared" si="56"/>
        <v>0</v>
      </c>
      <c r="AF161"/>
      <c r="AG161" s="11">
        <f t="shared" si="57"/>
        <v>0</v>
      </c>
      <c r="AH161">
        <f>_xlfn.IFNA((VLOOKUP(A161,CLASS!A:AY,34,FALSE)),"")</f>
        <v>0</v>
      </c>
      <c r="AI161" s="11">
        <f t="shared" si="58"/>
        <v>0</v>
      </c>
      <c r="AJ161"/>
      <c r="AK161" s="11">
        <f t="shared" si="59"/>
        <v>0</v>
      </c>
      <c r="AL161" s="16">
        <f t="shared" si="60"/>
        <v>237</v>
      </c>
      <c r="AM161"/>
      <c r="AN161">
        <f t="shared" si="61"/>
        <v>77</v>
      </c>
      <c r="AO161">
        <f t="shared" si="62"/>
        <v>0</v>
      </c>
      <c r="AP161">
        <f t="shared" si="63"/>
        <v>79</v>
      </c>
      <c r="AQ161">
        <f t="shared" si="64"/>
        <v>0</v>
      </c>
      <c r="AR161">
        <f t="shared" si="65"/>
        <v>0</v>
      </c>
      <c r="AS161">
        <f t="shared" si="66"/>
        <v>81</v>
      </c>
      <c r="AT161">
        <f t="shared" si="67"/>
        <v>0</v>
      </c>
      <c r="AU161">
        <f t="shared" si="68"/>
        <v>0</v>
      </c>
      <c r="AV161">
        <f t="shared" si="69"/>
        <v>0</v>
      </c>
      <c r="AW161">
        <f t="shared" si="70"/>
        <v>0</v>
      </c>
      <c r="AX161">
        <f t="shared" si="71"/>
        <v>0</v>
      </c>
      <c r="AY161" s="14" cm="1">
        <f t="array" ref="AY161">SUMPRODUCT(LARGE(AN161:AX161, {1,2,3}))</f>
        <v>237</v>
      </c>
    </row>
    <row r="162" spans="1:52" x14ac:dyDescent="0.35">
      <c r="A162">
        <f>CLASS!A166</f>
        <v>29170</v>
      </c>
      <c r="B162" t="str">
        <f>CLASS!B166</f>
        <v>EE29170</v>
      </c>
      <c r="C162" t="str">
        <f>_xlfn.IFNA((VLOOKUP(A162,CLASS!A:AY,3,FALSE)),"")</f>
        <v>Robert</v>
      </c>
      <c r="D162" t="str">
        <f>_xlfn.IFNA((VLOOKUP(A162,CLASS!A:AY,4,FALSE)),"")</f>
        <v>Ratford</v>
      </c>
      <c r="E162" s="26" t="str">
        <f>_xlfn.IFNA((VLOOKUP(B162,IssueLookup!A:B,2,FALSE)),"")</f>
        <v>C</v>
      </c>
      <c r="F162" s="26" t="str">
        <f>_xlfn.IFNA((VLOOKUP(B162,IssueLookup!C:D,2,FALSE)),"")</f>
        <v>C</v>
      </c>
      <c r="G162" s="26" t="str">
        <f>_xlfn.IFNA((VLOOKUP(B162,IssueLookup!E:F,2,FALSE)),"")</f>
        <v>C</v>
      </c>
      <c r="H162" s="26" t="str">
        <f>_xlfn.IFNA((VLOOKUP(B162,IssueLookup!G:H,2,FALSE)),"")</f>
        <v>C</v>
      </c>
      <c r="I162" t="str">
        <f>_xlfn.IFNA((VLOOKUP(A162,CLASS!A:AY,9,FALSE)),"")</f>
        <v>VET</v>
      </c>
      <c r="J162" t="str">
        <f>_xlfn.IFNA((VLOOKUP(A162,CLASS!A:AY,10,FALSE)),"")</f>
        <v>CAM</v>
      </c>
      <c r="K162" t="str">
        <f>_xlfn.IFNA((VLOOKUP(J162,DivisionLookup!A:B,2,FALSE)),"")</f>
        <v>North</v>
      </c>
      <c r="L162">
        <f>_xlfn.IFNA(VLOOKUP(E162,HandicapLookup!A:B,2,FALSE),"")</f>
        <v>15</v>
      </c>
      <c r="M162">
        <f>_xlfn.IFNA(VLOOKUP(F162,HandicapLookup!A:B,2,FALSE),"")</f>
        <v>15</v>
      </c>
      <c r="N162">
        <f>_xlfn.IFNA(VLOOKUP(G162,HandicapLookup!A:B,2,FALSE),"")</f>
        <v>15</v>
      </c>
      <c r="O162">
        <f>_xlfn.IFNA(VLOOKUP(H162,HandicapLookup!A:B,2,FALSE),"")</f>
        <v>15</v>
      </c>
      <c r="P162">
        <f>_xlfn.IFNA((VLOOKUP(A162,CLASS!A:AY,16,FALSE)),"")</f>
        <v>60</v>
      </c>
      <c r="Q162" s="11">
        <f t="shared" si="50"/>
        <v>75</v>
      </c>
      <c r="R162">
        <f>_xlfn.IFNA((VLOOKUP(A162,CLASS!A:AY,18,FALSE)),"")</f>
        <v>0</v>
      </c>
      <c r="S162" s="11">
        <f t="shared" si="51"/>
        <v>0</v>
      </c>
      <c r="T162">
        <f>_xlfn.IFNA((VLOOKUP(A162,CLASS!A:AY,20,FALSE)),"")</f>
        <v>61</v>
      </c>
      <c r="U162" s="11">
        <f>IF(IF(T162,T162+$L162,0)&lt;=100,IF(T162,T162+$L162,0),100)</f>
        <v>76</v>
      </c>
      <c r="V162">
        <f>_xlfn.IFNA((VLOOKUP(A162,CLASS!A:AY,22,FALSE)),"")</f>
        <v>0</v>
      </c>
      <c r="W162" s="11">
        <v>79</v>
      </c>
      <c r="X162">
        <f>_xlfn.IFNA((VLOOKUP(A162,CLASS!A:AY,24,FALSE)),"")</f>
        <v>0</v>
      </c>
      <c r="Y162" s="11">
        <f t="shared" si="53"/>
        <v>0</v>
      </c>
      <c r="Z162">
        <f>_xlfn.IFNA((VLOOKUP(A162,CLASS!A:AY,26,FALSE)),"")</f>
        <v>64</v>
      </c>
      <c r="AA162" s="11">
        <f t="shared" si="54"/>
        <v>79</v>
      </c>
      <c r="AB162">
        <f>_xlfn.IFNA((VLOOKUP(A162,CLASS!A:AY,28,FALSE)),"")</f>
        <v>0</v>
      </c>
      <c r="AC162" s="11">
        <f t="shared" si="55"/>
        <v>0</v>
      </c>
      <c r="AD162"/>
      <c r="AE162" s="11">
        <f t="shared" si="56"/>
        <v>0</v>
      </c>
      <c r="AF162"/>
      <c r="AG162" s="11">
        <f t="shared" si="57"/>
        <v>0</v>
      </c>
      <c r="AH162">
        <f>_xlfn.IFNA((VLOOKUP(A162,CLASS!A:AY,34,FALSE)),"")</f>
        <v>0</v>
      </c>
      <c r="AI162" s="11">
        <f t="shared" si="58"/>
        <v>0</v>
      </c>
      <c r="AJ162"/>
      <c r="AK162" s="11">
        <f t="shared" si="59"/>
        <v>0</v>
      </c>
      <c r="AL162" s="16">
        <f t="shared" si="60"/>
        <v>309</v>
      </c>
      <c r="AM162"/>
      <c r="AN162">
        <f t="shared" si="61"/>
        <v>75</v>
      </c>
      <c r="AO162">
        <f t="shared" si="62"/>
        <v>0</v>
      </c>
      <c r="AP162">
        <f t="shared" si="63"/>
        <v>76</v>
      </c>
      <c r="AQ162">
        <f t="shared" si="64"/>
        <v>79</v>
      </c>
      <c r="AR162">
        <f t="shared" si="65"/>
        <v>0</v>
      </c>
      <c r="AS162">
        <f t="shared" si="66"/>
        <v>79</v>
      </c>
      <c r="AT162">
        <f t="shared" si="67"/>
        <v>0</v>
      </c>
      <c r="AU162">
        <f t="shared" si="68"/>
        <v>0</v>
      </c>
      <c r="AV162">
        <f t="shared" si="69"/>
        <v>0</v>
      </c>
      <c r="AW162">
        <f t="shared" si="70"/>
        <v>0</v>
      </c>
      <c r="AX162">
        <f t="shared" si="71"/>
        <v>0</v>
      </c>
      <c r="AY162" s="14" cm="1">
        <f t="array" ref="AY162">SUMPRODUCT(LARGE(AN162:AX162, {1,2,3}))</f>
        <v>234</v>
      </c>
      <c r="AZ162"/>
    </row>
    <row r="163" spans="1:52" x14ac:dyDescent="0.35">
      <c r="A163">
        <f>CLASS!A113</f>
        <v>23089</v>
      </c>
      <c r="B163" t="str">
        <f>CLASS!B113</f>
        <v>EE23089</v>
      </c>
      <c r="C163" t="str">
        <f>_xlfn.IFNA((VLOOKUP(A163,CLASS!A:AY,3,FALSE)),"")</f>
        <v>Philip</v>
      </c>
      <c r="D163" t="str">
        <f>_xlfn.IFNA((VLOOKUP(A163,CLASS!A:AY,4,FALSE)),"")</f>
        <v>Simpson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tr">
        <f>_xlfn.IFNA((VLOOKUP(A163,CLASS!A:AY,9,FALSE)),"")</f>
        <v>VET</v>
      </c>
      <c r="J163" t="str">
        <f>_xlfn.IFNA((VLOOKUP(A163,CLASS!A:AY,10,FALSE)),"")</f>
        <v>CAM</v>
      </c>
      <c r="K163" t="str">
        <f>_xlfn.IFNA((VLOOKUP(J163,DivisionLookup!A:B,2,FALSE)),"")</f>
        <v>North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f>_xlfn.IFNA((VLOOKUP(A163,CLASS!A:AY,16,FALSE)),"")</f>
        <v>57</v>
      </c>
      <c r="Q163" s="11">
        <f t="shared" si="50"/>
        <v>67</v>
      </c>
      <c r="R163">
        <f>_xlfn.IFNA((VLOOKUP(A163,CLASS!A:AY,18,FALSE)),"")</f>
        <v>0</v>
      </c>
      <c r="S163" s="11">
        <f t="shared" si="51"/>
        <v>0</v>
      </c>
      <c r="T163">
        <f>_xlfn.IFNA((VLOOKUP(A163,CLASS!A:AY,20,FALSE)),"")</f>
        <v>68</v>
      </c>
      <c r="U163" s="11">
        <f t="shared" ref="U163:U169" si="74">IFERROR((IF(IF(T163,T163+$M163,0)&lt;=100,IF(T163,T163+$M163,0),100)),"")</f>
        <v>78</v>
      </c>
      <c r="V163">
        <f>_xlfn.IFNA((VLOOKUP(A163,CLASS!A:AY,22,FALSE)),"")</f>
        <v>0</v>
      </c>
      <c r="W163" s="11">
        <f t="shared" ref="W163:W226" si="75">IFERROR((IF(IF(V163,V163+$M163,0)&lt;=100,IF(V163,V163+$M163,0),100)),"")</f>
        <v>0</v>
      </c>
      <c r="X163">
        <f>_xlfn.IFNA((VLOOKUP(A163,CLASS!A:AY,24,FALSE)),"")</f>
        <v>0</v>
      </c>
      <c r="Y163" s="11">
        <f t="shared" si="53"/>
        <v>0</v>
      </c>
      <c r="Z163">
        <f>_xlfn.IFNA((VLOOKUP(A163,CLASS!A:AY,26,FALSE)),"")</f>
        <v>77</v>
      </c>
      <c r="AA163" s="11">
        <f t="shared" si="54"/>
        <v>87</v>
      </c>
      <c r="AB163">
        <f>_xlfn.IFNA((VLOOKUP(A163,CLASS!A:AY,28,FALSE)),"")</f>
        <v>0</v>
      </c>
      <c r="AC163" s="11">
        <f t="shared" si="55"/>
        <v>0</v>
      </c>
      <c r="AD163"/>
      <c r="AE163" s="11">
        <f t="shared" si="56"/>
        <v>0</v>
      </c>
      <c r="AF163"/>
      <c r="AG163" s="11">
        <f t="shared" si="57"/>
        <v>0</v>
      </c>
      <c r="AH163">
        <f>_xlfn.IFNA((VLOOKUP(A163,CLASS!A:AY,34,FALSE)),"")</f>
        <v>0</v>
      </c>
      <c r="AI163" s="11">
        <f t="shared" si="58"/>
        <v>0</v>
      </c>
      <c r="AJ163"/>
      <c r="AK163" s="11">
        <f t="shared" si="59"/>
        <v>0</v>
      </c>
      <c r="AL163" s="16">
        <f t="shared" si="60"/>
        <v>232</v>
      </c>
      <c r="AM163"/>
      <c r="AN163">
        <f t="shared" si="61"/>
        <v>67</v>
      </c>
      <c r="AO163">
        <f t="shared" si="62"/>
        <v>0</v>
      </c>
      <c r="AP163">
        <f t="shared" si="63"/>
        <v>78</v>
      </c>
      <c r="AQ163">
        <f t="shared" si="64"/>
        <v>0</v>
      </c>
      <c r="AR163">
        <f t="shared" si="65"/>
        <v>0</v>
      </c>
      <c r="AS163">
        <f t="shared" si="66"/>
        <v>87</v>
      </c>
      <c r="AT163">
        <f t="shared" si="67"/>
        <v>0</v>
      </c>
      <c r="AU163">
        <f t="shared" si="68"/>
        <v>0</v>
      </c>
      <c r="AV163">
        <f t="shared" si="69"/>
        <v>0</v>
      </c>
      <c r="AW163">
        <f t="shared" si="70"/>
        <v>0</v>
      </c>
      <c r="AX163">
        <f t="shared" si="71"/>
        <v>0</v>
      </c>
      <c r="AY163" s="14" cm="1">
        <f t="array" ref="AY163">SUMPRODUCT(LARGE(AN163:AX163, {1,2,3}))</f>
        <v>232</v>
      </c>
      <c r="AZ163"/>
    </row>
    <row r="164" spans="1:52" x14ac:dyDescent="0.35">
      <c r="A164">
        <f>CLASS!A49</f>
        <v>89952</v>
      </c>
      <c r="B164" t="str">
        <f>CLASS!B49</f>
        <v>EE89952</v>
      </c>
      <c r="C164" t="str">
        <f>_xlfn.IFNA((VLOOKUP(A164,CLASS!A:AY,3,FALSE)),"")</f>
        <v>Alan</v>
      </c>
      <c r="D164" t="str">
        <f>_xlfn.IFNA((VLOOKUP(A164,CLASS!A:AY,4,FALSE)),"")</f>
        <v>Stronge</v>
      </c>
      <c r="E164" s="26" t="str">
        <f>_xlfn.IFNA((VLOOKUP(B164,IssueLookup!A:B,2,FALSE)),"")</f>
        <v>A</v>
      </c>
      <c r="F164" s="26" t="str">
        <f>_xlfn.IFNA((VLOOKUP(B164,IssueLookup!C:D,2,FALSE)),"")</f>
        <v>A</v>
      </c>
      <c r="G164" s="26" t="str">
        <f>_xlfn.IFNA((VLOOKUP(B164,IssueLookup!E:F,2,FALSE)),"")</f>
        <v>A</v>
      </c>
      <c r="H164" s="26" t="str">
        <f>_xlfn.IFNA((VLOOKUP(B164,IssueLookup!G:H,2,FALSE)),"")</f>
        <v>A</v>
      </c>
      <c r="I164" t="str">
        <f>_xlfn.IFNA((VLOOKUP(A164,CLASS!A:AY,9,FALSE)),"")</f>
        <v>VET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_xlfn.IFNA(VLOOKUP(E164,HandicapLookup!A:B,2,FALSE),"")</f>
        <v>5</v>
      </c>
      <c r="M164">
        <f>_xlfn.IFNA(VLOOKUP(F164,HandicapLookup!A:B,2,FALSE),"")</f>
        <v>5</v>
      </c>
      <c r="N164">
        <f>_xlfn.IFNA(VLOOKUP(G164,HandicapLookup!A:B,2,FALSE),"")</f>
        <v>5</v>
      </c>
      <c r="O164">
        <f>_xlfn.IFNA(VLOOKUP(H164,HandicapLookup!A:B,2,FALSE),"")</f>
        <v>5</v>
      </c>
      <c r="P164">
        <f>_xlfn.IFNA((VLOOKUP(A164,CLASS!A:AY,16,FALSE)),"")</f>
        <v>65</v>
      </c>
      <c r="Q164" s="11">
        <f t="shared" si="50"/>
        <v>70</v>
      </c>
      <c r="R164">
        <f>_xlfn.IFNA((VLOOKUP(A164,CLASS!A:AY,18,FALSE)),"")</f>
        <v>0</v>
      </c>
      <c r="S164" s="11">
        <f t="shared" si="51"/>
        <v>0</v>
      </c>
      <c r="T164">
        <f>_xlfn.IFNA((VLOOKUP(A164,CLASS!A:AY,20,FALSE)),"")</f>
        <v>72</v>
      </c>
      <c r="U164" s="11">
        <f t="shared" si="74"/>
        <v>77</v>
      </c>
      <c r="V164">
        <f>_xlfn.IFNA((VLOOKUP(A164,CLASS!A:AY,22,FALSE)),"")</f>
        <v>0</v>
      </c>
      <c r="W164" s="11">
        <f t="shared" si="75"/>
        <v>0</v>
      </c>
      <c r="X164">
        <f>_xlfn.IFNA((VLOOKUP(A164,CLASS!A:AY,24,FALSE)),"")</f>
        <v>0</v>
      </c>
      <c r="Y164" s="11">
        <f t="shared" si="53"/>
        <v>0</v>
      </c>
      <c r="Z164">
        <f>_xlfn.IFNA((VLOOKUP(A164,CLASS!A:AY,26,FALSE)),"")</f>
        <v>80</v>
      </c>
      <c r="AA164" s="11">
        <f t="shared" si="54"/>
        <v>85</v>
      </c>
      <c r="AB164">
        <f>_xlfn.IFNA((VLOOKUP(A164,CLASS!A:AY,28,FALSE)),"")</f>
        <v>0</v>
      </c>
      <c r="AC164" s="11">
        <f t="shared" si="55"/>
        <v>0</v>
      </c>
      <c r="AD164"/>
      <c r="AE164" s="11">
        <f t="shared" si="56"/>
        <v>0</v>
      </c>
      <c r="AF164"/>
      <c r="AG164" s="11">
        <f t="shared" si="57"/>
        <v>0</v>
      </c>
      <c r="AH164">
        <f>_xlfn.IFNA((VLOOKUP(A164,CLASS!A:AY,34,FALSE)),"")</f>
        <v>0</v>
      </c>
      <c r="AI164" s="11">
        <f t="shared" si="58"/>
        <v>0</v>
      </c>
      <c r="AJ164"/>
      <c r="AK164" s="11">
        <f t="shared" si="59"/>
        <v>0</v>
      </c>
      <c r="AL164" s="16">
        <f t="shared" si="60"/>
        <v>232</v>
      </c>
      <c r="AM164"/>
      <c r="AN164">
        <f t="shared" si="61"/>
        <v>70</v>
      </c>
      <c r="AO164">
        <f t="shared" si="62"/>
        <v>0</v>
      </c>
      <c r="AP164">
        <f t="shared" si="63"/>
        <v>77</v>
      </c>
      <c r="AQ164">
        <f t="shared" si="64"/>
        <v>0</v>
      </c>
      <c r="AR164">
        <f t="shared" si="65"/>
        <v>0</v>
      </c>
      <c r="AS164">
        <f t="shared" si="66"/>
        <v>85</v>
      </c>
      <c r="AT164">
        <f t="shared" si="67"/>
        <v>0</v>
      </c>
      <c r="AU164">
        <f t="shared" si="68"/>
        <v>0</v>
      </c>
      <c r="AV164">
        <f t="shared" si="69"/>
        <v>0</v>
      </c>
      <c r="AW164">
        <f t="shared" si="70"/>
        <v>0</v>
      </c>
      <c r="AX164">
        <f t="shared" si="71"/>
        <v>0</v>
      </c>
      <c r="AY164" s="14" cm="1">
        <f t="array" ref="AY164">SUMPRODUCT(LARGE(AN164:AX164, {1,2,3}))</f>
        <v>232</v>
      </c>
      <c r="AZ164"/>
    </row>
    <row r="165" spans="1:52" x14ac:dyDescent="0.35">
      <c r="A165">
        <f>CLASS!A50</f>
        <v>133354</v>
      </c>
      <c r="B165" t="str">
        <f>CLASS!B50</f>
        <v>EE133354</v>
      </c>
      <c r="C165" t="str">
        <f>_xlfn.IFNA((VLOOKUP(A165,CLASS!A:AY,3,FALSE)),"")</f>
        <v>James</v>
      </c>
      <c r="D165" t="str">
        <f>_xlfn.IFNA((VLOOKUP(A165,CLASS!A:AY,4,FALSE)),"")</f>
        <v>Bailey</v>
      </c>
      <c r="E165" s="26" t="str">
        <f>_xlfn.IFNA((VLOOKUP(B165,IssueLookup!A:B,2,FALSE)),"")</f>
        <v>A</v>
      </c>
      <c r="F165" s="26" t="str">
        <f>_xlfn.IFNA((VLOOKUP(B165,IssueLookup!C:D,2,FALSE)),"")</f>
        <v>A</v>
      </c>
      <c r="G165" s="26" t="str">
        <f>_xlfn.IFNA((VLOOKUP(B165,IssueLookup!E:F,2,FALSE)),"")</f>
        <v>A</v>
      </c>
      <c r="H165" s="26" t="str">
        <f>_xlfn.IFNA((VLOOKUP(B165,IssueLookup!G:H,2,FALSE)),"")</f>
        <v>A</v>
      </c>
      <c r="I165" t="str">
        <f>_xlfn.IFNA((VLOOKUP(A165,CLASS!A:AY,9,FALSE)),"")</f>
        <v>SNR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_xlfn.IFNA(VLOOKUP(E165,HandicapLookup!A:B,2,FALSE),"")</f>
        <v>5</v>
      </c>
      <c r="M165">
        <f>_xlfn.IFNA(VLOOKUP(F165,HandicapLookup!A:B,2,FALSE),"")</f>
        <v>5</v>
      </c>
      <c r="N165">
        <f>_xlfn.IFNA(VLOOKUP(G165,HandicapLookup!A:B,2,FALSE),"")</f>
        <v>5</v>
      </c>
      <c r="O165">
        <f>_xlfn.IFNA(VLOOKUP(H165,HandicapLookup!A:B,2,FALSE),"")</f>
        <v>5</v>
      </c>
      <c r="P165">
        <f>_xlfn.IFNA((VLOOKUP(A165,CLASS!A:AY,16,FALSE)),"")</f>
        <v>70</v>
      </c>
      <c r="Q165" s="11">
        <f t="shared" si="50"/>
        <v>75</v>
      </c>
      <c r="R165">
        <f>_xlfn.IFNA((VLOOKUP(A165,CLASS!A:AY,18,FALSE)),"")</f>
        <v>0</v>
      </c>
      <c r="S165" s="11">
        <f t="shared" si="51"/>
        <v>0</v>
      </c>
      <c r="T165">
        <f>_xlfn.IFNA((VLOOKUP(A165,CLASS!A:AY,20,FALSE)),"")</f>
        <v>68</v>
      </c>
      <c r="U165" s="11">
        <f t="shared" si="74"/>
        <v>73</v>
      </c>
      <c r="V165">
        <f>_xlfn.IFNA((VLOOKUP(A165,CLASS!A:AY,22,FALSE)),"")</f>
        <v>0</v>
      </c>
      <c r="W165" s="11">
        <f t="shared" si="75"/>
        <v>0</v>
      </c>
      <c r="X165">
        <f>_xlfn.IFNA((VLOOKUP(A165,CLASS!A:AY,24,FALSE)),"")</f>
        <v>0</v>
      </c>
      <c r="Y165" s="11">
        <f t="shared" si="53"/>
        <v>0</v>
      </c>
      <c r="Z165">
        <f>_xlfn.IFNA((VLOOKUP(A165,CLASS!A:AY,26,FALSE)),"")</f>
        <v>75</v>
      </c>
      <c r="AA165" s="11">
        <f t="shared" si="54"/>
        <v>80</v>
      </c>
      <c r="AB165">
        <f>_xlfn.IFNA((VLOOKUP(A165,CLASS!A:AY,28,FALSE)),"")</f>
        <v>0</v>
      </c>
      <c r="AC165" s="11">
        <f t="shared" si="55"/>
        <v>0</v>
      </c>
      <c r="AD165"/>
      <c r="AE165" s="11">
        <f t="shared" si="56"/>
        <v>0</v>
      </c>
      <c r="AF165"/>
      <c r="AG165" s="11">
        <f t="shared" si="57"/>
        <v>0</v>
      </c>
      <c r="AH165">
        <f>_xlfn.IFNA((VLOOKUP(A165,CLASS!A:AY,34,FALSE)),"")</f>
        <v>0</v>
      </c>
      <c r="AI165" s="11">
        <f t="shared" si="58"/>
        <v>0</v>
      </c>
      <c r="AJ165"/>
      <c r="AK165" s="11">
        <f t="shared" si="59"/>
        <v>0</v>
      </c>
      <c r="AL165" s="16">
        <f t="shared" si="60"/>
        <v>228</v>
      </c>
      <c r="AN165">
        <f t="shared" si="61"/>
        <v>75</v>
      </c>
      <c r="AO165">
        <f t="shared" si="62"/>
        <v>0</v>
      </c>
      <c r="AP165">
        <f t="shared" si="63"/>
        <v>73</v>
      </c>
      <c r="AQ165">
        <f t="shared" si="64"/>
        <v>0</v>
      </c>
      <c r="AR165">
        <f t="shared" si="65"/>
        <v>0</v>
      </c>
      <c r="AS165">
        <f t="shared" si="66"/>
        <v>80</v>
      </c>
      <c r="AT165">
        <f t="shared" si="67"/>
        <v>0</v>
      </c>
      <c r="AU165">
        <f t="shared" si="68"/>
        <v>0</v>
      </c>
      <c r="AV165">
        <f t="shared" si="69"/>
        <v>0</v>
      </c>
      <c r="AW165">
        <f t="shared" si="70"/>
        <v>0</v>
      </c>
      <c r="AX165">
        <f t="shared" si="71"/>
        <v>0</v>
      </c>
      <c r="AY165" s="14" cm="1">
        <f t="array" ref="AY165">SUMPRODUCT(LARGE(AN165:AX165, {1,2,3}))</f>
        <v>228</v>
      </c>
      <c r="AZ165"/>
    </row>
    <row r="166" spans="1:52" x14ac:dyDescent="0.35">
      <c r="A166">
        <f>CLASS!A51</f>
        <v>2009</v>
      </c>
      <c r="B166" t="str">
        <f>CLASS!B51</f>
        <v>EE2009</v>
      </c>
      <c r="C166" t="str">
        <f>_xlfn.IFNA((VLOOKUP(A166,CLASS!A:AY,3,FALSE)),"")</f>
        <v>Dennis</v>
      </c>
      <c r="D166" t="str">
        <f>_xlfn.IFNA((VLOOKUP(A166,CLASS!A:AY,4,FALSE)),"")</f>
        <v>Pettitt</v>
      </c>
      <c r="E166" s="26" t="str">
        <f>_xlfn.IFNA((VLOOKUP(B166,IssueLookup!A:B,2,FALSE)),"")</f>
        <v>A</v>
      </c>
      <c r="F166" s="26" t="str">
        <f>_xlfn.IFNA((VLOOKUP(B166,IssueLookup!C:D,2,FALSE)),"")</f>
        <v>A</v>
      </c>
      <c r="G166" s="26" t="str">
        <f>_xlfn.IFNA((VLOOKUP(B166,IssueLookup!E:F,2,FALSE)),"")</f>
        <v>A</v>
      </c>
      <c r="H166" s="26" t="str">
        <f>_xlfn.IFNA((VLOOKUP(B166,IssueLookup!G:H,2,FALSE)),"")</f>
        <v>A</v>
      </c>
      <c r="I166" t="str">
        <f>_xlfn.IFNA((VLOOKUP(A166,CLASS!A:AY,9,FALSE)),"")</f>
        <v>VET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_xlfn.IFNA(VLOOKUP(E166,HandicapLookup!A:B,2,FALSE),"")</f>
        <v>5</v>
      </c>
      <c r="M166">
        <f>_xlfn.IFNA(VLOOKUP(F166,HandicapLookup!A:B,2,FALSE),"")</f>
        <v>5</v>
      </c>
      <c r="N166">
        <f>_xlfn.IFNA(VLOOKUP(G166,HandicapLookup!A:B,2,FALSE),"")</f>
        <v>5</v>
      </c>
      <c r="O166">
        <f>_xlfn.IFNA(VLOOKUP(H166,HandicapLookup!A:B,2,FALSE),"")</f>
        <v>5</v>
      </c>
      <c r="P166">
        <f>_xlfn.IFNA((VLOOKUP(A166,CLASS!A:AY,16,FALSE)),"")</f>
        <v>73</v>
      </c>
      <c r="Q166" s="11">
        <f t="shared" si="50"/>
        <v>78</v>
      </c>
      <c r="R166">
        <f>_xlfn.IFNA((VLOOKUP(A166,CLASS!A:AY,18,FALSE)),"")</f>
        <v>0</v>
      </c>
      <c r="S166" s="11">
        <f t="shared" si="51"/>
        <v>0</v>
      </c>
      <c r="T166">
        <f>_xlfn.IFNA((VLOOKUP(A166,CLASS!A:AY,20,FALSE)),"")</f>
        <v>74</v>
      </c>
      <c r="U166" s="11">
        <f t="shared" si="74"/>
        <v>79</v>
      </c>
      <c r="V166">
        <f>_xlfn.IFNA((VLOOKUP(A166,CLASS!A:AY,22,FALSE)),"")</f>
        <v>0</v>
      </c>
      <c r="W166" s="11">
        <f t="shared" si="75"/>
        <v>0</v>
      </c>
      <c r="X166">
        <f>_xlfn.IFNA((VLOOKUP(A166,CLASS!A:AY,24,FALSE)),"")</f>
        <v>0</v>
      </c>
      <c r="Y166" s="11">
        <f t="shared" si="53"/>
        <v>0</v>
      </c>
      <c r="Z166">
        <f>_xlfn.IFNA((VLOOKUP(A166,CLASS!A:AY,26,FALSE)),"")</f>
        <v>66</v>
      </c>
      <c r="AA166" s="11">
        <f t="shared" si="54"/>
        <v>71</v>
      </c>
      <c r="AB166">
        <f>_xlfn.IFNA((VLOOKUP(A166,CLASS!A:AY,28,FALSE)),"")</f>
        <v>0</v>
      </c>
      <c r="AC166" s="11">
        <f t="shared" si="55"/>
        <v>0</v>
      </c>
      <c r="AD166"/>
      <c r="AE166" s="11">
        <f t="shared" si="56"/>
        <v>0</v>
      </c>
      <c r="AF166"/>
      <c r="AG166" s="11">
        <f t="shared" si="57"/>
        <v>0</v>
      </c>
      <c r="AH166">
        <f>_xlfn.IFNA((VLOOKUP(A166,CLASS!A:AY,34,FALSE)),"")</f>
        <v>0</v>
      </c>
      <c r="AI166" s="11">
        <f t="shared" si="58"/>
        <v>0</v>
      </c>
      <c r="AJ166"/>
      <c r="AK166" s="11">
        <f t="shared" si="59"/>
        <v>0</v>
      </c>
      <c r="AL166" s="16">
        <f t="shared" si="60"/>
        <v>228</v>
      </c>
      <c r="AM166"/>
      <c r="AN166">
        <f t="shared" si="61"/>
        <v>78</v>
      </c>
      <c r="AO166">
        <f t="shared" si="62"/>
        <v>0</v>
      </c>
      <c r="AP166">
        <f t="shared" si="63"/>
        <v>79</v>
      </c>
      <c r="AQ166">
        <f t="shared" si="64"/>
        <v>0</v>
      </c>
      <c r="AR166">
        <f t="shared" si="65"/>
        <v>0</v>
      </c>
      <c r="AS166">
        <f t="shared" si="66"/>
        <v>71</v>
      </c>
      <c r="AT166">
        <f t="shared" si="67"/>
        <v>0</v>
      </c>
      <c r="AU166">
        <f t="shared" si="68"/>
        <v>0</v>
      </c>
      <c r="AV166">
        <f t="shared" si="69"/>
        <v>0</v>
      </c>
      <c r="AW166">
        <f t="shared" si="70"/>
        <v>0</v>
      </c>
      <c r="AX166">
        <f t="shared" si="71"/>
        <v>0</v>
      </c>
      <c r="AY166" s="14" cm="1">
        <f t="array" ref="AY166">SUMPRODUCT(LARGE(AN166:AX166, {1,2,3}))</f>
        <v>228</v>
      </c>
      <c r="AZ166"/>
    </row>
    <row r="167" spans="1:52" x14ac:dyDescent="0.35">
      <c r="A167">
        <f>CLASS!A114</f>
        <v>71206</v>
      </c>
      <c r="B167" t="str">
        <f>CLASS!B114</f>
        <v>EE71206</v>
      </c>
      <c r="C167" t="str">
        <f>_xlfn.IFNA((VLOOKUP(A167,CLASS!A:AY,3,FALSE)),"")</f>
        <v>Stephen</v>
      </c>
      <c r="D167" t="str">
        <f>_xlfn.IFNA((VLOOKUP(A167,CLASS!A:AY,4,FALSE)),"")</f>
        <v>Coningsby</v>
      </c>
      <c r="E167" s="26" t="str">
        <f>_xlfn.IFNA((VLOOKUP(B167,IssueLookup!A:B,2,FALSE)),"")</f>
        <v>B</v>
      </c>
      <c r="F167" s="26" t="str">
        <f>_xlfn.IFNA((VLOOKUP(B167,IssueLookup!C:D,2,FALSE)),"")</f>
        <v>B</v>
      </c>
      <c r="G167" s="26" t="str">
        <f>_xlfn.IFNA((VLOOKUP(B167,IssueLookup!E:F,2,FALSE)),"")</f>
        <v>B</v>
      </c>
      <c r="H167" s="26" t="str">
        <f>_xlfn.IFNA((VLOOKUP(B167,IssueLookup!G:H,2,FALSE)),"")</f>
        <v>B</v>
      </c>
      <c r="I167" t="str">
        <f>_xlfn.IFNA((VLOOKUP(A167,CLASS!A:AY,9,FALSE)),"")</f>
        <v>VET</v>
      </c>
      <c r="J167" t="str">
        <f>_xlfn.IFNA((VLOOKUP(A167,CLASS!A:AY,10,FALSE)),"")</f>
        <v>CAM</v>
      </c>
      <c r="K167" t="str">
        <f>_xlfn.IFNA((VLOOKUP(J167,DivisionLookup!A:B,2,FALSE)),"")</f>
        <v>North</v>
      </c>
      <c r="L167">
        <f>_xlfn.IFNA(VLOOKUP(E167,HandicapLookup!A:B,2,FALSE),"")</f>
        <v>10</v>
      </c>
      <c r="M167">
        <f>_xlfn.IFNA(VLOOKUP(F167,HandicapLookup!A:B,2,FALSE),"")</f>
        <v>10</v>
      </c>
      <c r="N167">
        <f>_xlfn.IFNA(VLOOKUP(G167,HandicapLookup!A:B,2,FALSE),"")</f>
        <v>10</v>
      </c>
      <c r="O167">
        <f>_xlfn.IFNA(VLOOKUP(H167,HandicapLookup!A:B,2,FALSE),"")</f>
        <v>10</v>
      </c>
      <c r="P167">
        <f>_xlfn.IFNA((VLOOKUP(A167,CLASS!A:AY,16,FALSE)),"")</f>
        <v>69</v>
      </c>
      <c r="Q167" s="11">
        <f t="shared" si="50"/>
        <v>79</v>
      </c>
      <c r="R167">
        <f>_xlfn.IFNA((VLOOKUP(A167,CLASS!A:AY,18,FALSE)),"")</f>
        <v>0</v>
      </c>
      <c r="S167" s="11">
        <f t="shared" si="51"/>
        <v>0</v>
      </c>
      <c r="T167">
        <f>_xlfn.IFNA((VLOOKUP(A167,CLASS!A:AY,20,FALSE)),"")</f>
        <v>57</v>
      </c>
      <c r="U167" s="11">
        <f t="shared" si="74"/>
        <v>67</v>
      </c>
      <c r="V167">
        <f>_xlfn.IFNA((VLOOKUP(A167,CLASS!A:AY,22,FALSE)),"")</f>
        <v>0</v>
      </c>
      <c r="W167" s="11">
        <f t="shared" si="75"/>
        <v>0</v>
      </c>
      <c r="X167">
        <f>_xlfn.IFNA((VLOOKUP(A167,CLASS!A:AY,24,FALSE)),"")</f>
        <v>0</v>
      </c>
      <c r="Y167" s="11">
        <f t="shared" si="53"/>
        <v>0</v>
      </c>
      <c r="Z167">
        <f>_xlfn.IFNA((VLOOKUP(A167,CLASS!A:AY,26,FALSE)),"")</f>
        <v>71</v>
      </c>
      <c r="AA167" s="11">
        <f t="shared" si="54"/>
        <v>81</v>
      </c>
      <c r="AB167">
        <f>_xlfn.IFNA((VLOOKUP(A167,CLASS!A:AY,28,FALSE)),"")</f>
        <v>0</v>
      </c>
      <c r="AC167" s="11">
        <f t="shared" si="55"/>
        <v>0</v>
      </c>
      <c r="AD167"/>
      <c r="AE167" s="11">
        <f t="shared" si="56"/>
        <v>0</v>
      </c>
      <c r="AF167"/>
      <c r="AG167" s="11">
        <f t="shared" si="57"/>
        <v>0</v>
      </c>
      <c r="AH167">
        <f>_xlfn.IFNA((VLOOKUP(A167,CLASS!A:AY,34,FALSE)),"")</f>
        <v>0</v>
      </c>
      <c r="AI167" s="11">
        <f t="shared" si="58"/>
        <v>0</v>
      </c>
      <c r="AJ167"/>
      <c r="AK167" s="11">
        <f t="shared" si="59"/>
        <v>0</v>
      </c>
      <c r="AL167" s="16">
        <f t="shared" si="60"/>
        <v>227</v>
      </c>
      <c r="AM167"/>
      <c r="AN167">
        <f t="shared" si="61"/>
        <v>79</v>
      </c>
      <c r="AO167">
        <f t="shared" si="62"/>
        <v>0</v>
      </c>
      <c r="AP167">
        <f t="shared" si="63"/>
        <v>67</v>
      </c>
      <c r="AQ167">
        <f t="shared" si="64"/>
        <v>0</v>
      </c>
      <c r="AR167">
        <f t="shared" si="65"/>
        <v>0</v>
      </c>
      <c r="AS167">
        <f t="shared" si="66"/>
        <v>81</v>
      </c>
      <c r="AT167">
        <f t="shared" si="67"/>
        <v>0</v>
      </c>
      <c r="AU167">
        <f t="shared" si="68"/>
        <v>0</v>
      </c>
      <c r="AV167">
        <f t="shared" si="69"/>
        <v>0</v>
      </c>
      <c r="AW167">
        <f t="shared" si="70"/>
        <v>0</v>
      </c>
      <c r="AX167">
        <f t="shared" si="71"/>
        <v>0</v>
      </c>
      <c r="AY167" s="14" cm="1">
        <f t="array" ref="AY167">SUMPRODUCT(LARGE(AN167:AX167, {1,2,3}))</f>
        <v>227</v>
      </c>
      <c r="AZ167"/>
    </row>
    <row r="168" spans="1:52" x14ac:dyDescent="0.35">
      <c r="A168">
        <f>CLASS!A117</f>
        <v>85329</v>
      </c>
      <c r="B168" t="str">
        <f>CLASS!B117</f>
        <v>EE85329</v>
      </c>
      <c r="C168" t="str">
        <f>_xlfn.IFNA((VLOOKUP(A168,CLASS!A:AY,3,FALSE)),"")</f>
        <v>Michael</v>
      </c>
      <c r="D168" t="str">
        <f>_xlfn.IFNA((VLOOKUP(A168,CLASS!A:AY,4,FALSE)),"")</f>
        <v>Beatwell</v>
      </c>
      <c r="E168" s="26" t="str">
        <f>_xlfn.IFNA((VLOOKUP(B168,IssueLookup!A:B,2,FALSE)),"")</f>
        <v>B</v>
      </c>
      <c r="F168" s="26" t="str">
        <f>_xlfn.IFNA((VLOOKUP(B168,IssueLookup!C:D,2,FALSE)),"")</f>
        <v>B</v>
      </c>
      <c r="G168" s="26" t="str">
        <f>_xlfn.IFNA((VLOOKUP(B168,IssueLookup!E:F,2,FALSE)),"")</f>
        <v>B</v>
      </c>
      <c r="H168" s="26" t="str">
        <f>_xlfn.IFNA((VLOOKUP(B168,IssueLookup!G:H,2,FALSE)),"")</f>
        <v>B</v>
      </c>
      <c r="I168" t="str">
        <f>_xlfn.IFNA((VLOOKUP(A168,CLASS!A:AY,9,FALSE)),"")</f>
        <v>VET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_xlfn.IFNA(VLOOKUP(E168,HandicapLookup!A:B,2,FALSE),"")</f>
        <v>10</v>
      </c>
      <c r="M168">
        <f>_xlfn.IFNA(VLOOKUP(F168,HandicapLookup!A:B,2,FALSE),"")</f>
        <v>10</v>
      </c>
      <c r="N168">
        <f>_xlfn.IFNA(VLOOKUP(G168,HandicapLookup!A:B,2,FALSE),"")</f>
        <v>10</v>
      </c>
      <c r="O168">
        <f>_xlfn.IFNA(VLOOKUP(H168,HandicapLookup!A:B,2,FALSE),"")</f>
        <v>10</v>
      </c>
      <c r="P168">
        <f>_xlfn.IFNA((VLOOKUP(A168,CLASS!A:AY,16,FALSE)),"")</f>
        <v>0</v>
      </c>
      <c r="Q168" s="11">
        <f t="shared" si="50"/>
        <v>0</v>
      </c>
      <c r="R168">
        <f>_xlfn.IFNA((VLOOKUP(A168,CLASS!A:AY,18,FALSE)),"")</f>
        <v>0</v>
      </c>
      <c r="S168" s="11">
        <f t="shared" si="51"/>
        <v>0</v>
      </c>
      <c r="T168">
        <f>_xlfn.IFNA((VLOOKUP(A168,CLASS!A:AY,20,FALSE)),"")</f>
        <v>70</v>
      </c>
      <c r="U168" s="11">
        <f t="shared" si="74"/>
        <v>80</v>
      </c>
      <c r="V168">
        <f>_xlfn.IFNA((VLOOKUP(A168,CLASS!A:AY,22,FALSE)),"")</f>
        <v>0</v>
      </c>
      <c r="W168" s="11">
        <f t="shared" si="75"/>
        <v>0</v>
      </c>
      <c r="X168">
        <f>_xlfn.IFNA((VLOOKUP(A168,CLASS!A:AY,24,FALSE)),"")</f>
        <v>0</v>
      </c>
      <c r="Y168" s="11">
        <f t="shared" si="53"/>
        <v>0</v>
      </c>
      <c r="Z168">
        <f>_xlfn.IFNA((VLOOKUP(A168,CLASS!A:AY,26,FALSE)),"")</f>
        <v>80</v>
      </c>
      <c r="AA168" s="11">
        <f t="shared" si="54"/>
        <v>90</v>
      </c>
      <c r="AB168">
        <f>_xlfn.IFNA((VLOOKUP(A168,CLASS!A:AY,28,FALSE)),"")</f>
        <v>0</v>
      </c>
      <c r="AC168" s="11">
        <f t="shared" si="55"/>
        <v>0</v>
      </c>
      <c r="AD168"/>
      <c r="AE168" s="11">
        <f t="shared" si="56"/>
        <v>0</v>
      </c>
      <c r="AF168"/>
      <c r="AG168" s="11">
        <f t="shared" si="57"/>
        <v>0</v>
      </c>
      <c r="AH168">
        <f>_xlfn.IFNA((VLOOKUP(A168,CLASS!A:AY,34,FALSE)),"")</f>
        <v>0</v>
      </c>
      <c r="AI168" s="11">
        <f t="shared" si="58"/>
        <v>0</v>
      </c>
      <c r="AJ168"/>
      <c r="AK168" s="11">
        <f t="shared" si="59"/>
        <v>0</v>
      </c>
      <c r="AL168" s="16">
        <f t="shared" si="60"/>
        <v>170</v>
      </c>
      <c r="AM168"/>
      <c r="AN168">
        <f t="shared" si="61"/>
        <v>0</v>
      </c>
      <c r="AO168">
        <f t="shared" si="62"/>
        <v>0</v>
      </c>
      <c r="AP168">
        <f t="shared" si="63"/>
        <v>80</v>
      </c>
      <c r="AQ168">
        <f t="shared" si="64"/>
        <v>0</v>
      </c>
      <c r="AR168">
        <f t="shared" si="65"/>
        <v>0</v>
      </c>
      <c r="AS168">
        <f t="shared" si="66"/>
        <v>90</v>
      </c>
      <c r="AT168">
        <f t="shared" si="67"/>
        <v>0</v>
      </c>
      <c r="AU168">
        <f t="shared" si="68"/>
        <v>0</v>
      </c>
      <c r="AV168">
        <f t="shared" si="69"/>
        <v>0</v>
      </c>
      <c r="AW168">
        <f t="shared" si="70"/>
        <v>0</v>
      </c>
      <c r="AX168">
        <f t="shared" si="71"/>
        <v>0</v>
      </c>
      <c r="AY168" s="14" cm="1">
        <f t="array" ref="AY168">SUMPRODUCT(LARGE(AN168:AX168, {1,2,3}))</f>
        <v>170</v>
      </c>
      <c r="AZ168"/>
    </row>
    <row r="169" spans="1:52" x14ac:dyDescent="0.35">
      <c r="A169">
        <f>CLASS!A59</f>
        <v>118844</v>
      </c>
      <c r="B169" t="str">
        <f>CLASS!B59</f>
        <v>EE118844</v>
      </c>
      <c r="C169" t="str">
        <f>_xlfn.IFNA((VLOOKUP(A169,CLASS!A:AY,3,FALSE)),"")</f>
        <v>Alan</v>
      </c>
      <c r="D169" t="str">
        <f>_xlfn.IFNA((VLOOKUP(A169,CLASS!A:AY,4,FALSE)),"")</f>
        <v>Tyte</v>
      </c>
      <c r="E169" s="26" t="str">
        <f>_xlfn.IFNA((VLOOKUP(B169,IssueLookup!A:B,2,FALSE)),"")</f>
        <v>A</v>
      </c>
      <c r="F169" s="26" t="str">
        <f>_xlfn.IFNA((VLOOKUP(B169,IssueLookup!C:D,2,FALSE)),"")</f>
        <v>A</v>
      </c>
      <c r="G169" s="26" t="str">
        <f>_xlfn.IFNA((VLOOKUP(B169,IssueLookup!E:F,2,FALSE)),"")</f>
        <v>A</v>
      </c>
      <c r="H169" s="26" t="str">
        <f>_xlfn.IFNA((VLOOKUP(B169,IssueLookup!G:H,2,FALSE)),"")</f>
        <v>A</v>
      </c>
      <c r="I169" t="str">
        <f>_xlfn.IFNA((VLOOKUP(A169,CLASS!A:AY,9,FALSE)),"")</f>
        <v>SNR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_xlfn.IFNA(VLOOKUP(E169,HandicapLookup!A:B,2,FALSE),"")</f>
        <v>5</v>
      </c>
      <c r="M169">
        <f>_xlfn.IFNA(VLOOKUP(F169,HandicapLookup!A:B,2,FALSE),"")</f>
        <v>5</v>
      </c>
      <c r="N169">
        <f>_xlfn.IFNA(VLOOKUP(G169,HandicapLookup!A:B,2,FALSE),"")</f>
        <v>5</v>
      </c>
      <c r="O169">
        <f>_xlfn.IFNA(VLOOKUP(H169,HandicapLookup!A:B,2,FALSE),"")</f>
        <v>5</v>
      </c>
      <c r="P169">
        <f>_xlfn.IFNA((VLOOKUP(A169,CLASS!A:AY,16,FALSE)),"")</f>
        <v>0</v>
      </c>
      <c r="Q169" s="11">
        <f t="shared" si="50"/>
        <v>0</v>
      </c>
      <c r="R169">
        <f>_xlfn.IFNA((VLOOKUP(A169,CLASS!A:AY,18,FALSE)),"")</f>
        <v>0</v>
      </c>
      <c r="S169" s="11">
        <f t="shared" si="51"/>
        <v>0</v>
      </c>
      <c r="T169">
        <f>_xlfn.IFNA((VLOOKUP(A169,CLASS!A:AY,20,FALSE)),"")</f>
        <v>73</v>
      </c>
      <c r="U169" s="11">
        <f t="shared" si="74"/>
        <v>78</v>
      </c>
      <c r="V169">
        <f>_xlfn.IFNA((VLOOKUP(A169,CLASS!A:AY,22,FALSE)),"")</f>
        <v>0</v>
      </c>
      <c r="W169" s="11">
        <f t="shared" si="75"/>
        <v>0</v>
      </c>
      <c r="X169">
        <f>_xlfn.IFNA((VLOOKUP(A169,CLASS!A:AY,24,FALSE)),"")</f>
        <v>0</v>
      </c>
      <c r="Y169" s="11">
        <f t="shared" si="53"/>
        <v>0</v>
      </c>
      <c r="Z169">
        <f>_xlfn.IFNA((VLOOKUP(A169,CLASS!A:AY,26,FALSE)),"")</f>
        <v>84</v>
      </c>
      <c r="AA169" s="11">
        <f t="shared" si="54"/>
        <v>89</v>
      </c>
      <c r="AB169">
        <f>_xlfn.IFNA((VLOOKUP(A169,CLASS!A:AY,28,FALSE)),"")</f>
        <v>0</v>
      </c>
      <c r="AC169" s="11">
        <f t="shared" si="55"/>
        <v>0</v>
      </c>
      <c r="AD169"/>
      <c r="AE169" s="11">
        <f t="shared" si="56"/>
        <v>0</v>
      </c>
      <c r="AF169"/>
      <c r="AG169" s="11">
        <f t="shared" si="57"/>
        <v>0</v>
      </c>
      <c r="AH169">
        <f>_xlfn.IFNA((VLOOKUP(A169,CLASS!A:AY,34,FALSE)),"")</f>
        <v>0</v>
      </c>
      <c r="AI169" s="11">
        <f t="shared" si="58"/>
        <v>0</v>
      </c>
      <c r="AJ169"/>
      <c r="AK169" s="11">
        <f t="shared" si="59"/>
        <v>0</v>
      </c>
      <c r="AL169" s="16">
        <f t="shared" si="60"/>
        <v>167</v>
      </c>
      <c r="AM169"/>
      <c r="AN169">
        <f t="shared" si="61"/>
        <v>0</v>
      </c>
      <c r="AO169">
        <f t="shared" si="62"/>
        <v>0</v>
      </c>
      <c r="AP169">
        <f t="shared" si="63"/>
        <v>78</v>
      </c>
      <c r="AQ169">
        <f t="shared" si="64"/>
        <v>0</v>
      </c>
      <c r="AR169">
        <f t="shared" si="65"/>
        <v>0</v>
      </c>
      <c r="AS169">
        <f t="shared" si="66"/>
        <v>89</v>
      </c>
      <c r="AT169">
        <f t="shared" si="67"/>
        <v>0</v>
      </c>
      <c r="AU169">
        <f t="shared" si="68"/>
        <v>0</v>
      </c>
      <c r="AV169">
        <f t="shared" si="69"/>
        <v>0</v>
      </c>
      <c r="AW169">
        <f t="shared" si="70"/>
        <v>0</v>
      </c>
      <c r="AX169">
        <f t="shared" si="71"/>
        <v>0</v>
      </c>
      <c r="AY169" s="14" cm="1">
        <f t="array" ref="AY169">SUMPRODUCT(LARGE(AN169:AX169, {1,2,3}))</f>
        <v>167</v>
      </c>
    </row>
    <row r="170" spans="1:52" x14ac:dyDescent="0.35">
      <c r="A170">
        <f>CLASS!A170</f>
        <v>139288</v>
      </c>
      <c r="B170" t="str">
        <f>CLASS!B170</f>
        <v>EE139288</v>
      </c>
      <c r="C170" t="str">
        <f>_xlfn.IFNA((VLOOKUP(A170,CLASS!A:AY,3,FALSE)),"")</f>
        <v>Stephen</v>
      </c>
      <c r="D170" t="str">
        <f>_xlfn.IFNA((VLOOKUP(A170,CLASS!A:AY,4,FALSE)),"")</f>
        <v>Elliott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tr">
        <f>_xlfn.IFNA((VLOOKUP(A170,CLASS!A:AY,9,FALSE)),"")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f>_xlfn.IFNA((VLOOKUP(A170,CLASS!A:AY,16,FALSE)),"")</f>
        <v>0</v>
      </c>
      <c r="Q170" s="11">
        <f t="shared" si="50"/>
        <v>0</v>
      </c>
      <c r="R170">
        <f>_xlfn.IFNA((VLOOKUP(A170,CLASS!A:AY,18,FALSE)),"")</f>
        <v>0</v>
      </c>
      <c r="S170" s="11">
        <f t="shared" si="51"/>
        <v>0</v>
      </c>
      <c r="T170">
        <f>_xlfn.IFNA((VLOOKUP(A170,CLASS!A:AY,20,FALSE)),"")</f>
        <v>66</v>
      </c>
      <c r="U170" s="11">
        <f>IF(IF(T170,T170+$L170,0)&lt;=100,IF(T170,T170+$L170,0),100)</f>
        <v>81</v>
      </c>
      <c r="V170">
        <f>_xlfn.IFNA((VLOOKUP(A170,CLASS!A:AY,22,FALSE)),"")</f>
        <v>0</v>
      </c>
      <c r="W170" s="11">
        <f t="shared" si="75"/>
        <v>0</v>
      </c>
      <c r="X170">
        <f>_xlfn.IFNA((VLOOKUP(A170,CLASS!A:AY,24,FALSE)),"")</f>
        <v>0</v>
      </c>
      <c r="Y170" s="11">
        <f t="shared" si="53"/>
        <v>0</v>
      </c>
      <c r="Z170">
        <f>_xlfn.IFNA((VLOOKUP(A170,CLASS!A:AY,26,FALSE)),"")</f>
        <v>66</v>
      </c>
      <c r="AA170" s="11">
        <f t="shared" si="54"/>
        <v>81</v>
      </c>
      <c r="AB170">
        <f>_xlfn.IFNA((VLOOKUP(A170,CLASS!A:AY,28,FALSE)),"")</f>
        <v>0</v>
      </c>
      <c r="AC170" s="11">
        <f t="shared" si="55"/>
        <v>0</v>
      </c>
      <c r="AD170"/>
      <c r="AE170" s="11">
        <f t="shared" si="56"/>
        <v>0</v>
      </c>
      <c r="AF170"/>
      <c r="AG170" s="11">
        <f t="shared" si="57"/>
        <v>0</v>
      </c>
      <c r="AH170">
        <f>_xlfn.IFNA((VLOOKUP(A170,CLASS!A:AY,34,FALSE)),"")</f>
        <v>0</v>
      </c>
      <c r="AI170" s="11">
        <f t="shared" si="58"/>
        <v>0</v>
      </c>
      <c r="AJ170"/>
      <c r="AK170" s="11">
        <f t="shared" si="59"/>
        <v>0</v>
      </c>
      <c r="AL170" s="16">
        <f t="shared" si="60"/>
        <v>162</v>
      </c>
      <c r="AM170"/>
      <c r="AN170">
        <f t="shared" si="61"/>
        <v>0</v>
      </c>
      <c r="AO170">
        <f t="shared" si="62"/>
        <v>0</v>
      </c>
      <c r="AP170">
        <f t="shared" si="63"/>
        <v>81</v>
      </c>
      <c r="AQ170">
        <f t="shared" si="64"/>
        <v>0</v>
      </c>
      <c r="AR170">
        <f t="shared" si="65"/>
        <v>0</v>
      </c>
      <c r="AS170">
        <f t="shared" si="66"/>
        <v>81</v>
      </c>
      <c r="AT170">
        <f t="shared" si="67"/>
        <v>0</v>
      </c>
      <c r="AU170">
        <f t="shared" si="68"/>
        <v>0</v>
      </c>
      <c r="AV170">
        <f t="shared" si="69"/>
        <v>0</v>
      </c>
      <c r="AW170">
        <f t="shared" si="70"/>
        <v>0</v>
      </c>
      <c r="AX170">
        <f t="shared" si="71"/>
        <v>0</v>
      </c>
      <c r="AY170" s="14" cm="1">
        <f t="array" ref="AY170">SUMPRODUCT(LARGE(AN170:AX170, {1,2,3}))</f>
        <v>162</v>
      </c>
    </row>
    <row r="171" spans="1:52" x14ac:dyDescent="0.35">
      <c r="A171">
        <f>CLASS!A34</f>
        <v>116977</v>
      </c>
      <c r="B171" t="str">
        <f>CLASS!B34</f>
        <v>EE116977</v>
      </c>
      <c r="C171" t="str">
        <f>_xlfn.IFNA((VLOOKUP(A171,CLASS!A:AY,3,FALSE)),"")</f>
        <v>Taylor</v>
      </c>
      <c r="D171" t="str">
        <f>_xlfn.IFNA((VLOOKUP(A171,CLASS!A:AY,4,FALSE)),"")</f>
        <v>Hedgecock</v>
      </c>
      <c r="E171" s="26" t="str">
        <f>_xlfn.IFNA((VLOOKUP(B171,IssueLookup!A:B,2,FALSE)),"")</f>
        <v>AA</v>
      </c>
      <c r="F171" s="26" t="str">
        <f>_xlfn.IFNA((VLOOKUP(B171,IssueLookup!C:D,2,FALSE)),"")</f>
        <v>AA</v>
      </c>
      <c r="G171" s="26" t="str">
        <f>_xlfn.IFNA((VLOOKUP(B171,IssueLookup!E:F,2,FALSE)),"")</f>
        <v>AA</v>
      </c>
      <c r="H171" s="26" t="str">
        <f>_xlfn.IFNA((VLOOKUP(B171,IssueLookup!G:H,2,FALSE)),"")</f>
        <v>AA</v>
      </c>
      <c r="I171" t="str">
        <f>_xlfn.IFNA((VLOOKUP(A171,CLASS!A:AY,9,FALSE)),"")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_xlfn.IFNA(VLOOKUP(E171,HandicapLookup!A:B,2,FALSE),"")</f>
        <v>0</v>
      </c>
      <c r="M171">
        <f>_xlfn.IFNA(VLOOKUP(F171,HandicapLookup!A:B,2,FALSE),"")</f>
        <v>0</v>
      </c>
      <c r="N171">
        <f>_xlfn.IFNA(VLOOKUP(G171,HandicapLookup!A:B,2,FALSE),"")</f>
        <v>0</v>
      </c>
      <c r="O171">
        <f>_xlfn.IFNA(VLOOKUP(H171,HandicapLookup!A:B,2,FALSE),"")</f>
        <v>0</v>
      </c>
      <c r="P171">
        <f>_xlfn.IFNA((VLOOKUP(A171,CLASS!A:AY,16,FALSE)),"")</f>
        <v>83</v>
      </c>
      <c r="Q171" s="11">
        <f t="shared" si="50"/>
        <v>83</v>
      </c>
      <c r="R171">
        <f>_xlfn.IFNA((VLOOKUP(A171,CLASS!A:AY,18,FALSE)),"")</f>
        <v>0</v>
      </c>
      <c r="S171" s="11">
        <f t="shared" si="51"/>
        <v>0</v>
      </c>
      <c r="T171">
        <f>_xlfn.IFNA((VLOOKUP(A171,CLASS!A:AY,20,FALSE)),"")</f>
        <v>79</v>
      </c>
      <c r="U171" s="11">
        <f>IFERROR((IF(IF(T171,T171+$M171,0)&lt;=100,IF(T171,T171+$M171,0),100)),"")</f>
        <v>79</v>
      </c>
      <c r="V171">
        <f>_xlfn.IFNA((VLOOKUP(A171,CLASS!A:AY,22,FALSE)),"")</f>
        <v>0</v>
      </c>
      <c r="W171" s="11">
        <f t="shared" si="75"/>
        <v>0</v>
      </c>
      <c r="X171">
        <f>_xlfn.IFNA((VLOOKUP(A171,CLASS!A:AY,24,FALSE)),"")</f>
        <v>0</v>
      </c>
      <c r="Y171" s="11">
        <f t="shared" si="53"/>
        <v>0</v>
      </c>
      <c r="Z171">
        <f>_xlfn.IFNA((VLOOKUP(A171,CLASS!A:AY,26,FALSE)),"")</f>
        <v>0</v>
      </c>
      <c r="AA171" s="11">
        <f t="shared" si="54"/>
        <v>0</v>
      </c>
      <c r="AB171">
        <f>_xlfn.IFNA((VLOOKUP(A171,CLASS!A:AY,28,FALSE)),"")</f>
        <v>0</v>
      </c>
      <c r="AC171" s="11">
        <f t="shared" si="55"/>
        <v>0</v>
      </c>
      <c r="AD171"/>
      <c r="AE171" s="11">
        <f t="shared" si="56"/>
        <v>0</v>
      </c>
      <c r="AF171"/>
      <c r="AG171" s="11">
        <f t="shared" si="57"/>
        <v>0</v>
      </c>
      <c r="AH171">
        <f>_xlfn.IFNA((VLOOKUP(A171,CLASS!A:AY,34,FALSE)),"")</f>
        <v>0</v>
      </c>
      <c r="AI171" s="11">
        <f t="shared" si="58"/>
        <v>0</v>
      </c>
      <c r="AJ171"/>
      <c r="AK171" s="11">
        <f t="shared" si="59"/>
        <v>0</v>
      </c>
      <c r="AL171" s="16">
        <f t="shared" si="60"/>
        <v>162</v>
      </c>
      <c r="AM171"/>
      <c r="AN171">
        <f t="shared" si="61"/>
        <v>83</v>
      </c>
      <c r="AO171">
        <f t="shared" si="62"/>
        <v>0</v>
      </c>
      <c r="AP171">
        <f t="shared" si="63"/>
        <v>79</v>
      </c>
      <c r="AQ171">
        <f t="shared" si="64"/>
        <v>0</v>
      </c>
      <c r="AR171">
        <f t="shared" si="65"/>
        <v>0</v>
      </c>
      <c r="AS171">
        <f t="shared" si="66"/>
        <v>0</v>
      </c>
      <c r="AT171">
        <f t="shared" si="67"/>
        <v>0</v>
      </c>
      <c r="AU171">
        <f t="shared" si="68"/>
        <v>0</v>
      </c>
      <c r="AV171">
        <f t="shared" si="69"/>
        <v>0</v>
      </c>
      <c r="AW171">
        <f t="shared" si="70"/>
        <v>0</v>
      </c>
      <c r="AX171">
        <f t="shared" si="71"/>
        <v>0</v>
      </c>
      <c r="AY171" s="14" cm="1">
        <f t="array" ref="AY171">SUMPRODUCT(LARGE(AN171:AX171, {1,2,3}))</f>
        <v>162</v>
      </c>
      <c r="AZ171"/>
    </row>
    <row r="172" spans="1:52" x14ac:dyDescent="0.35">
      <c r="A172">
        <f>CLASS!A67</f>
        <v>92229</v>
      </c>
      <c r="B172" t="str">
        <f>CLASS!B67</f>
        <v>EE92229</v>
      </c>
      <c r="C172" t="str">
        <f>_xlfn.IFNA((VLOOKUP(A172,CLASS!A:AY,3,FALSE)),"")</f>
        <v>Dean</v>
      </c>
      <c r="D172" t="str">
        <f>_xlfn.IFNA((VLOOKUP(A172,CLASS!A:AY,4,FALSE)),"")</f>
        <v>Cann</v>
      </c>
      <c r="E172" s="26" t="str">
        <f>_xlfn.IFNA((VLOOKUP(B172,IssueLookup!A:B,2,FALSE)),"")</f>
        <v>A</v>
      </c>
      <c r="F172" s="26" t="str">
        <f>_xlfn.IFNA((VLOOKUP(B172,IssueLookup!C:D,2,FALSE)),"")</f>
        <v>A</v>
      </c>
      <c r="G172" s="26" t="str">
        <f>_xlfn.IFNA((VLOOKUP(B172,IssueLookup!E:F,2,FALSE)),"")</f>
        <v>A</v>
      </c>
      <c r="H172" s="26" t="str">
        <f>_xlfn.IFNA((VLOOKUP(B172,IssueLookup!G:H,2,FALSE)),"")</f>
        <v>A</v>
      </c>
      <c r="I172" t="str">
        <f>_xlfn.IFNA((VLOOKUP(A172,CLASS!A:AY,9,FALSE)),"")</f>
        <v>SNR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_xlfn.IFNA(VLOOKUP(E172,HandicapLookup!A:B,2,FALSE),"")</f>
        <v>5</v>
      </c>
      <c r="M172">
        <f>_xlfn.IFNA(VLOOKUP(F172,HandicapLookup!A:B,2,FALSE),"")</f>
        <v>5</v>
      </c>
      <c r="N172">
        <f>_xlfn.IFNA(VLOOKUP(G172,HandicapLookup!A:B,2,FALSE),"")</f>
        <v>5</v>
      </c>
      <c r="O172">
        <f>_xlfn.IFNA(VLOOKUP(H172,HandicapLookup!A:B,2,FALSE),"")</f>
        <v>5</v>
      </c>
      <c r="P172">
        <f>_xlfn.IFNA((VLOOKUP(A172,CLASS!A:AY,16,FALSE)),"")</f>
        <v>0</v>
      </c>
      <c r="Q172" s="11">
        <f t="shared" si="50"/>
        <v>0</v>
      </c>
      <c r="R172">
        <f>_xlfn.IFNA((VLOOKUP(A172,CLASS!A:AY,18,FALSE)),"")</f>
        <v>0</v>
      </c>
      <c r="S172" s="11">
        <f t="shared" si="51"/>
        <v>0</v>
      </c>
      <c r="T172">
        <f>_xlfn.IFNA((VLOOKUP(A172,CLASS!A:AY,20,FALSE)),"")</f>
        <v>66</v>
      </c>
      <c r="U172" s="11">
        <f>IFERROR((IF(IF(T172,T172+$M172,0)&lt;=100,IF(T172,T172+$M172,0),100)),"")</f>
        <v>71</v>
      </c>
      <c r="V172">
        <f>_xlfn.IFNA((VLOOKUP(A172,CLASS!A:AY,22,FALSE)),"")</f>
        <v>0</v>
      </c>
      <c r="W172" s="11">
        <f t="shared" si="75"/>
        <v>0</v>
      </c>
      <c r="X172">
        <f>_xlfn.IFNA((VLOOKUP(A172,CLASS!A:AY,24,FALSE)),"")</f>
        <v>0</v>
      </c>
      <c r="Y172" s="11">
        <f t="shared" si="53"/>
        <v>0</v>
      </c>
      <c r="Z172">
        <f>_xlfn.IFNA((VLOOKUP(A172,CLASS!A:AY,26,FALSE)),"")</f>
        <v>83</v>
      </c>
      <c r="AA172" s="11">
        <f t="shared" si="54"/>
        <v>88</v>
      </c>
      <c r="AB172">
        <f>_xlfn.IFNA((VLOOKUP(A172,CLASS!A:AY,28,FALSE)),"")</f>
        <v>0</v>
      </c>
      <c r="AC172" s="11">
        <f t="shared" si="55"/>
        <v>0</v>
      </c>
      <c r="AD172"/>
      <c r="AE172" s="11">
        <f t="shared" si="56"/>
        <v>0</v>
      </c>
      <c r="AF172"/>
      <c r="AG172" s="11">
        <f t="shared" si="57"/>
        <v>0</v>
      </c>
      <c r="AH172">
        <f>_xlfn.IFNA((VLOOKUP(A172,CLASS!A:AY,34,FALSE)),"")</f>
        <v>0</v>
      </c>
      <c r="AI172" s="11">
        <f t="shared" si="58"/>
        <v>0</v>
      </c>
      <c r="AJ172"/>
      <c r="AK172" s="11">
        <f t="shared" si="59"/>
        <v>0</v>
      </c>
      <c r="AL172" s="16">
        <f t="shared" si="60"/>
        <v>159</v>
      </c>
      <c r="AN172">
        <f t="shared" si="61"/>
        <v>0</v>
      </c>
      <c r="AO172">
        <f t="shared" si="62"/>
        <v>0</v>
      </c>
      <c r="AP172">
        <f t="shared" si="63"/>
        <v>71</v>
      </c>
      <c r="AQ172">
        <f t="shared" si="64"/>
        <v>0</v>
      </c>
      <c r="AR172">
        <f t="shared" si="65"/>
        <v>0</v>
      </c>
      <c r="AS172">
        <f t="shared" si="66"/>
        <v>88</v>
      </c>
      <c r="AT172">
        <f t="shared" si="67"/>
        <v>0</v>
      </c>
      <c r="AU172">
        <f t="shared" si="68"/>
        <v>0</v>
      </c>
      <c r="AV172">
        <f t="shared" si="69"/>
        <v>0</v>
      </c>
      <c r="AW172">
        <f t="shared" si="70"/>
        <v>0</v>
      </c>
      <c r="AX172">
        <f t="shared" si="71"/>
        <v>0</v>
      </c>
      <c r="AY172" s="14" cm="1">
        <f t="array" ref="AY172">SUMPRODUCT(LARGE(AN172:AX172, {1,2,3}))</f>
        <v>159</v>
      </c>
      <c r="AZ172"/>
    </row>
    <row r="173" spans="1:52" x14ac:dyDescent="0.35">
      <c r="A173">
        <f>CLASS!A126</f>
        <v>132337</v>
      </c>
      <c r="B173" t="str">
        <f>CLASS!B126</f>
        <v>EE132337</v>
      </c>
      <c r="C173" t="str">
        <f>_xlfn.IFNA((VLOOKUP(A173,CLASS!A:AY,3,FALSE)),"")</f>
        <v>Ami</v>
      </c>
      <c r="D173" t="str">
        <f>_xlfn.IFNA((VLOOKUP(A173,CLASS!A:AY,4,FALSE)),"")</f>
        <v>Hedgecock</v>
      </c>
      <c r="E173" s="26" t="str">
        <f>_xlfn.IFNA((VLOOKUP(B173,IssueLookup!A:B,2,FALSE)),"")</f>
        <v>B</v>
      </c>
      <c r="F173" s="26" t="str">
        <f>_xlfn.IFNA((VLOOKUP(B173,IssueLookup!C:D,2,FALSE)),"")</f>
        <v>B</v>
      </c>
      <c r="G173" s="26" t="str">
        <f>_xlfn.IFNA((VLOOKUP(B173,IssueLookup!E:F,2,FALSE)),"")</f>
        <v>B</v>
      </c>
      <c r="H173" s="26" t="str">
        <f>_xlfn.IFNA((VLOOKUP(B173,IssueLookup!G:H,2,FALSE)),"")</f>
        <v>B</v>
      </c>
      <c r="I173" t="str">
        <f>_xlfn.IFNA((VLOOKUP(A173,CLASS!A:AY,9,FALSE)),"")</f>
        <v>LDC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_xlfn.IFNA(VLOOKUP(E173,HandicapLookup!A:B,2,FALSE),"")</f>
        <v>10</v>
      </c>
      <c r="M173">
        <f>_xlfn.IFNA(VLOOKUP(F173,HandicapLookup!A:B,2,FALSE),"")</f>
        <v>10</v>
      </c>
      <c r="N173">
        <f>_xlfn.IFNA(VLOOKUP(G173,HandicapLookup!A:B,2,FALSE),"")</f>
        <v>10</v>
      </c>
      <c r="O173">
        <f>_xlfn.IFNA(VLOOKUP(H173,HandicapLookup!A:B,2,FALSE),"")</f>
        <v>10</v>
      </c>
      <c r="P173">
        <f>_xlfn.IFNA((VLOOKUP(A173,CLASS!A:AY,16,FALSE)),"")</f>
        <v>67</v>
      </c>
      <c r="Q173" s="11">
        <f t="shared" si="50"/>
        <v>77</v>
      </c>
      <c r="R173">
        <f>_xlfn.IFNA((VLOOKUP(A173,CLASS!A:AY,18,FALSE)),"")</f>
        <v>0</v>
      </c>
      <c r="S173" s="11">
        <f t="shared" si="51"/>
        <v>0</v>
      </c>
      <c r="T173">
        <f>_xlfn.IFNA((VLOOKUP(A173,CLASS!A:AY,20,FALSE)),"")</f>
        <v>69</v>
      </c>
      <c r="U173" s="11">
        <f>IF(IF(T173,T173+$L173,0)&lt;=100,IF(T173,T173+$L173,0),100)</f>
        <v>79</v>
      </c>
      <c r="V173">
        <f>_xlfn.IFNA((VLOOKUP(A173,CLASS!A:AY,22,FALSE)),"")</f>
        <v>0</v>
      </c>
      <c r="W173" s="11">
        <f t="shared" si="75"/>
        <v>0</v>
      </c>
      <c r="X173">
        <f>_xlfn.IFNA((VLOOKUP(A173,CLASS!A:AY,24,FALSE)),"")</f>
        <v>0</v>
      </c>
      <c r="Y173" s="11">
        <f t="shared" si="53"/>
        <v>0</v>
      </c>
      <c r="Z173">
        <f>_xlfn.IFNA((VLOOKUP(A173,CLASS!A:AY,26,FALSE)),"")</f>
        <v>0</v>
      </c>
      <c r="AA173" s="11">
        <f t="shared" si="54"/>
        <v>0</v>
      </c>
      <c r="AB173">
        <f>_xlfn.IFNA((VLOOKUP(A173,CLASS!A:AY,28,FALSE)),"")</f>
        <v>0</v>
      </c>
      <c r="AC173" s="11">
        <f t="shared" si="55"/>
        <v>0</v>
      </c>
      <c r="AD173"/>
      <c r="AE173" s="11">
        <f t="shared" si="56"/>
        <v>0</v>
      </c>
      <c r="AF173"/>
      <c r="AG173" s="11">
        <f t="shared" si="57"/>
        <v>0</v>
      </c>
      <c r="AH173">
        <f>_xlfn.IFNA((VLOOKUP(A173,CLASS!A:AY,34,FALSE)),"")</f>
        <v>0</v>
      </c>
      <c r="AI173" s="11">
        <f t="shared" si="58"/>
        <v>0</v>
      </c>
      <c r="AJ173"/>
      <c r="AK173" s="11">
        <f t="shared" si="59"/>
        <v>0</v>
      </c>
      <c r="AL173" s="16">
        <f t="shared" si="60"/>
        <v>156</v>
      </c>
      <c r="AN173">
        <f t="shared" si="61"/>
        <v>77</v>
      </c>
      <c r="AO173">
        <f t="shared" si="62"/>
        <v>0</v>
      </c>
      <c r="AP173">
        <f t="shared" si="63"/>
        <v>79</v>
      </c>
      <c r="AQ173">
        <f t="shared" si="64"/>
        <v>0</v>
      </c>
      <c r="AR173">
        <f t="shared" si="65"/>
        <v>0</v>
      </c>
      <c r="AS173">
        <f t="shared" si="66"/>
        <v>0</v>
      </c>
      <c r="AT173">
        <f t="shared" si="67"/>
        <v>0</v>
      </c>
      <c r="AU173">
        <f t="shared" si="68"/>
        <v>0</v>
      </c>
      <c r="AV173">
        <f t="shared" si="69"/>
        <v>0</v>
      </c>
      <c r="AW173">
        <f t="shared" si="70"/>
        <v>0</v>
      </c>
      <c r="AX173">
        <f t="shared" si="71"/>
        <v>0</v>
      </c>
      <c r="AY173" s="14" cm="1">
        <f t="array" ref="AY173">SUMPRODUCT(LARGE(AN173:AX173, {1,2,3}))</f>
        <v>156</v>
      </c>
      <c r="AZ173"/>
    </row>
    <row r="174" spans="1:52" x14ac:dyDescent="0.35">
      <c r="A174">
        <f>CLASS!A69</f>
        <v>133250</v>
      </c>
      <c r="B174" t="str">
        <f>CLASS!B69</f>
        <v>EE133250</v>
      </c>
      <c r="C174" t="str">
        <f>_xlfn.IFNA((VLOOKUP(A174,CLASS!A:AY,3,FALSE)),"")</f>
        <v>James</v>
      </c>
      <c r="D174" t="str">
        <f>_xlfn.IFNA((VLOOKUP(A174,CLASS!A:AY,4,FALSE)),"")</f>
        <v>Yarrow</v>
      </c>
      <c r="E174" s="26" t="str">
        <f>_xlfn.IFNA((VLOOKUP(B174,IssueLookup!A:B,2,FALSE)),"")</f>
        <v>A</v>
      </c>
      <c r="F174" s="26" t="str">
        <f>_xlfn.IFNA((VLOOKUP(B174,IssueLookup!C:D,2,FALSE)),"")</f>
        <v>A</v>
      </c>
      <c r="G174" s="26" t="str">
        <f>_xlfn.IFNA((VLOOKUP(B174,IssueLookup!E:F,2,FALSE)),"")</f>
        <v>A</v>
      </c>
      <c r="H174" s="26" t="str">
        <f>_xlfn.IFNA((VLOOKUP(B174,IssueLookup!G:H,2,FALSE)),"")</f>
        <v>A</v>
      </c>
      <c r="I174" t="str">
        <f>_xlfn.IFNA((VLOOKUP(A174,CLASS!A:AY,9,FALSE)),"")</f>
        <v>SNR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_xlfn.IFNA(VLOOKUP(E174,HandicapLookup!A:B,2,FALSE),"")</f>
        <v>5</v>
      </c>
      <c r="M174">
        <f>_xlfn.IFNA(VLOOKUP(F174,HandicapLookup!A:B,2,FALSE),"")</f>
        <v>5</v>
      </c>
      <c r="N174">
        <f>_xlfn.IFNA(VLOOKUP(G174,HandicapLookup!A:B,2,FALSE),"")</f>
        <v>5</v>
      </c>
      <c r="O174">
        <f>_xlfn.IFNA(VLOOKUP(H174,HandicapLookup!A:B,2,FALSE),"")</f>
        <v>5</v>
      </c>
      <c r="P174">
        <f>_xlfn.IFNA((VLOOKUP(A174,CLASS!A:AY,16,FALSE)),"")</f>
        <v>80</v>
      </c>
      <c r="Q174" s="11">
        <f t="shared" si="50"/>
        <v>85</v>
      </c>
      <c r="R174">
        <f>_xlfn.IFNA((VLOOKUP(A174,CLASS!A:AY,18,FALSE)),"")</f>
        <v>0</v>
      </c>
      <c r="S174" s="11">
        <f t="shared" si="51"/>
        <v>0</v>
      </c>
      <c r="T174">
        <f>_xlfn.IFNA((VLOOKUP(A174,CLASS!A:AY,20,FALSE)),"")</f>
        <v>64</v>
      </c>
      <c r="U174" s="11">
        <f>IFERROR((IF(IF(T174,T174+$M174,0)&lt;=100,IF(T174,T174+$M174,0),100)),"")</f>
        <v>69</v>
      </c>
      <c r="V174">
        <f>_xlfn.IFNA((VLOOKUP(A174,CLASS!A:AY,22,FALSE)),"")</f>
        <v>0</v>
      </c>
      <c r="W174" s="11">
        <f t="shared" si="75"/>
        <v>0</v>
      </c>
      <c r="X174">
        <f>_xlfn.IFNA((VLOOKUP(A174,CLASS!A:AY,24,FALSE)),"")</f>
        <v>0</v>
      </c>
      <c r="Y174" s="11">
        <f t="shared" si="53"/>
        <v>0</v>
      </c>
      <c r="Z174">
        <f>_xlfn.IFNA((VLOOKUP(A174,CLASS!A:AY,26,FALSE)),"")</f>
        <v>0</v>
      </c>
      <c r="AA174" s="11">
        <f t="shared" si="54"/>
        <v>0</v>
      </c>
      <c r="AB174">
        <f>_xlfn.IFNA((VLOOKUP(A174,CLASS!A:AY,28,FALSE)),"")</f>
        <v>0</v>
      </c>
      <c r="AC174" s="11">
        <f t="shared" si="55"/>
        <v>0</v>
      </c>
      <c r="AD174"/>
      <c r="AE174" s="11">
        <f t="shared" si="56"/>
        <v>0</v>
      </c>
      <c r="AF174"/>
      <c r="AG174" s="11">
        <f t="shared" si="57"/>
        <v>0</v>
      </c>
      <c r="AH174">
        <f>_xlfn.IFNA((VLOOKUP(A174,CLASS!A:AY,34,FALSE)),"")</f>
        <v>0</v>
      </c>
      <c r="AI174" s="11">
        <f t="shared" si="58"/>
        <v>0</v>
      </c>
      <c r="AJ174"/>
      <c r="AK174" s="11">
        <f t="shared" si="59"/>
        <v>0</v>
      </c>
      <c r="AL174" s="16">
        <f t="shared" si="60"/>
        <v>154</v>
      </c>
      <c r="AN174">
        <f t="shared" si="61"/>
        <v>85</v>
      </c>
      <c r="AO174">
        <f t="shared" si="62"/>
        <v>0</v>
      </c>
      <c r="AP174">
        <f t="shared" si="63"/>
        <v>69</v>
      </c>
      <c r="AQ174">
        <f t="shared" si="64"/>
        <v>0</v>
      </c>
      <c r="AR174">
        <f t="shared" si="65"/>
        <v>0</v>
      </c>
      <c r="AS174">
        <f t="shared" si="66"/>
        <v>0</v>
      </c>
      <c r="AT174">
        <f t="shared" si="67"/>
        <v>0</v>
      </c>
      <c r="AU174">
        <f t="shared" si="68"/>
        <v>0</v>
      </c>
      <c r="AV174">
        <f t="shared" si="69"/>
        <v>0</v>
      </c>
      <c r="AW174">
        <f t="shared" si="70"/>
        <v>0</v>
      </c>
      <c r="AX174">
        <f t="shared" si="71"/>
        <v>0</v>
      </c>
      <c r="AY174" s="14" cm="1">
        <f t="array" ref="AY174">SUMPRODUCT(LARGE(AN174:AX174, {1,2,3}))</f>
        <v>154</v>
      </c>
      <c r="AZ174"/>
    </row>
    <row r="175" spans="1:52" x14ac:dyDescent="0.35">
      <c r="A175">
        <f>CLASS!A131</f>
        <v>71767</v>
      </c>
      <c r="B175" t="str">
        <f>CLASS!B131</f>
        <v>EE71767</v>
      </c>
      <c r="C175" t="str">
        <f>_xlfn.IFNA((VLOOKUP(A175,CLASS!A:AY,3,FALSE)),"")</f>
        <v>Chris</v>
      </c>
      <c r="D175" t="str">
        <f>_xlfn.IFNA((VLOOKUP(A175,CLASS!A:AY,4,FALSE)),"")</f>
        <v>Coningsby</v>
      </c>
      <c r="E175" s="26" t="str">
        <f>_xlfn.IFNA((VLOOKUP(B175,IssueLookup!A:B,2,FALSE)),"")</f>
        <v>B</v>
      </c>
      <c r="F175" s="26" t="str">
        <f>_xlfn.IFNA((VLOOKUP(B175,IssueLookup!C:D,2,FALSE)),"")</f>
        <v>B</v>
      </c>
      <c r="G175" s="26" t="str">
        <f>_xlfn.IFNA((VLOOKUP(B175,IssueLookup!E:F,2,FALSE)),"")</f>
        <v>B</v>
      </c>
      <c r="H175" s="26" t="str">
        <f>_xlfn.IFNA((VLOOKUP(B175,IssueLookup!G:H,2,FALSE)),"")</f>
        <v>B</v>
      </c>
      <c r="I175" t="str">
        <f>_xlfn.IFNA((VLOOKUP(A175,CLASS!A:AY,9,FALSE)),"")</f>
        <v>VET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_xlfn.IFNA(VLOOKUP(E175,HandicapLookup!A:B,2,FALSE),"")</f>
        <v>10</v>
      </c>
      <c r="M175">
        <f>_xlfn.IFNA(VLOOKUP(F175,HandicapLookup!A:B,2,FALSE),"")</f>
        <v>10</v>
      </c>
      <c r="N175">
        <f>_xlfn.IFNA(VLOOKUP(G175,HandicapLookup!A:B,2,FALSE),"")</f>
        <v>10</v>
      </c>
      <c r="O175">
        <f>_xlfn.IFNA(VLOOKUP(H175,HandicapLookup!A:B,2,FALSE),"")</f>
        <v>10</v>
      </c>
      <c r="P175">
        <f>_xlfn.IFNA((VLOOKUP(A175,CLASS!A:AY,16,FALSE)),"")</f>
        <v>67</v>
      </c>
      <c r="Q175" s="11">
        <f t="shared" si="50"/>
        <v>77</v>
      </c>
      <c r="R175">
        <f>_xlfn.IFNA((VLOOKUP(A175,CLASS!A:AY,18,FALSE)),"")</f>
        <v>0</v>
      </c>
      <c r="S175" s="11">
        <f t="shared" si="51"/>
        <v>0</v>
      </c>
      <c r="T175">
        <f>_xlfn.IFNA((VLOOKUP(A175,CLASS!A:AY,20,FALSE)),"")</f>
        <v>61</v>
      </c>
      <c r="U175" s="11">
        <f>IF(IF(T175,T175+$L175,0)&lt;=100,IF(T175,T175+$L175,0),100)</f>
        <v>71</v>
      </c>
      <c r="V175">
        <f>_xlfn.IFNA((VLOOKUP(A175,CLASS!A:AY,22,FALSE)),"")</f>
        <v>0</v>
      </c>
      <c r="W175" s="11">
        <f t="shared" si="75"/>
        <v>0</v>
      </c>
      <c r="X175">
        <f>_xlfn.IFNA((VLOOKUP(A175,CLASS!A:AY,24,FALSE)),"")</f>
        <v>0</v>
      </c>
      <c r="Y175" s="11">
        <f t="shared" si="53"/>
        <v>0</v>
      </c>
      <c r="Z175">
        <f>_xlfn.IFNA((VLOOKUP(A175,CLASS!A:AY,26,FALSE)),"")</f>
        <v>0</v>
      </c>
      <c r="AA175" s="11">
        <f t="shared" si="54"/>
        <v>0</v>
      </c>
      <c r="AB175">
        <f>_xlfn.IFNA((VLOOKUP(A175,CLASS!A:AY,28,FALSE)),"")</f>
        <v>0</v>
      </c>
      <c r="AC175" s="11">
        <f t="shared" si="55"/>
        <v>0</v>
      </c>
      <c r="AD175"/>
      <c r="AE175" s="11">
        <f t="shared" si="56"/>
        <v>0</v>
      </c>
      <c r="AF175"/>
      <c r="AG175" s="11">
        <f t="shared" si="57"/>
        <v>0</v>
      </c>
      <c r="AH175">
        <f>_xlfn.IFNA((VLOOKUP(A175,CLASS!A:AY,34,FALSE)),"")</f>
        <v>0</v>
      </c>
      <c r="AI175" s="11">
        <f t="shared" si="58"/>
        <v>0</v>
      </c>
      <c r="AJ175"/>
      <c r="AK175" s="11">
        <f t="shared" si="59"/>
        <v>0</v>
      </c>
      <c r="AL175" s="16">
        <f t="shared" si="60"/>
        <v>148</v>
      </c>
      <c r="AN175">
        <f t="shared" si="61"/>
        <v>77</v>
      </c>
      <c r="AO175">
        <f t="shared" si="62"/>
        <v>0</v>
      </c>
      <c r="AP175">
        <f t="shared" si="63"/>
        <v>71</v>
      </c>
      <c r="AQ175">
        <f t="shared" si="64"/>
        <v>0</v>
      </c>
      <c r="AR175">
        <f t="shared" si="65"/>
        <v>0</v>
      </c>
      <c r="AS175">
        <f t="shared" si="66"/>
        <v>0</v>
      </c>
      <c r="AT175">
        <f t="shared" si="67"/>
        <v>0</v>
      </c>
      <c r="AU175">
        <f t="shared" si="68"/>
        <v>0</v>
      </c>
      <c r="AV175">
        <f t="shared" si="69"/>
        <v>0</v>
      </c>
      <c r="AW175">
        <f t="shared" si="70"/>
        <v>0</v>
      </c>
      <c r="AX175">
        <f t="shared" si="71"/>
        <v>0</v>
      </c>
      <c r="AY175" s="14" cm="1">
        <f t="array" ref="AY175">SUMPRODUCT(LARGE(AN175:AX175, {1,2,3}))</f>
        <v>148</v>
      </c>
      <c r="AZ175"/>
    </row>
    <row r="176" spans="1:52" x14ac:dyDescent="0.35">
      <c r="A176">
        <f>CLASS!A72</f>
        <v>136620</v>
      </c>
      <c r="B176" t="str">
        <f>CLASS!B72</f>
        <v>EE136620</v>
      </c>
      <c r="C176" t="str">
        <f>_xlfn.IFNA((VLOOKUP(A176,CLASS!A:AY,3,FALSE)),"")</f>
        <v>Oliver</v>
      </c>
      <c r="D176" t="str">
        <f>_xlfn.IFNA((VLOOKUP(A176,CLASS!A:AY,4,FALSE)),"")</f>
        <v>Raymond</v>
      </c>
      <c r="E176" s="26" t="str">
        <f>_xlfn.IFNA((VLOOKUP(B176,IssueLookup!A:B,2,FALSE)),"")</f>
        <v>A</v>
      </c>
      <c r="F176" s="26" t="str">
        <f>_xlfn.IFNA((VLOOKUP(B176,IssueLookup!C:D,2,FALSE)),"")</f>
        <v>A</v>
      </c>
      <c r="G176" s="26" t="str">
        <f>_xlfn.IFNA((VLOOKUP(B176,IssueLookup!E:F,2,FALSE)),"")</f>
        <v>A</v>
      </c>
      <c r="H176" s="26" t="str">
        <f>_xlfn.IFNA((VLOOKUP(B176,IssueLookup!G:H,2,FALSE)),"")</f>
        <v>A</v>
      </c>
      <c r="I176" t="str">
        <f>_xlfn.IFNA((VLOOKUP(A176,CLASS!A:AY,9,FALSE)),"")</f>
        <v>SNR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_xlfn.IFNA(VLOOKUP(E176,HandicapLookup!A:B,2,FALSE),"")</f>
        <v>5</v>
      </c>
      <c r="M176">
        <f>_xlfn.IFNA(VLOOKUP(F176,HandicapLookup!A:B,2,FALSE),"")</f>
        <v>5</v>
      </c>
      <c r="N176">
        <f>_xlfn.IFNA(VLOOKUP(G176,HandicapLookup!A:B,2,FALSE),"")</f>
        <v>5</v>
      </c>
      <c r="O176">
        <f>_xlfn.IFNA(VLOOKUP(H176,HandicapLookup!A:B,2,FALSE),"")</f>
        <v>5</v>
      </c>
      <c r="P176">
        <f>_xlfn.IFNA((VLOOKUP(A176,CLASS!A:AY,16,FALSE)),"")</f>
        <v>0</v>
      </c>
      <c r="Q176" s="11">
        <f t="shared" si="50"/>
        <v>0</v>
      </c>
      <c r="R176">
        <f>_xlfn.IFNA((VLOOKUP(A176,CLASS!A:AY,18,FALSE)),"")</f>
        <v>0</v>
      </c>
      <c r="S176" s="11">
        <f t="shared" si="51"/>
        <v>0</v>
      </c>
      <c r="T176">
        <f>_xlfn.IFNA((VLOOKUP(A176,CLASS!A:AY,20,FALSE)),"")</f>
        <v>56</v>
      </c>
      <c r="U176" s="11">
        <f>IFERROR((IF(IF(T176,T176+$M176,0)&lt;=100,IF(T176,T176+$M176,0),100)),"")</f>
        <v>61</v>
      </c>
      <c r="V176">
        <f>_xlfn.IFNA((VLOOKUP(A176,CLASS!A:AY,22,FALSE)),"")</f>
        <v>0</v>
      </c>
      <c r="W176" s="11">
        <f t="shared" si="75"/>
        <v>0</v>
      </c>
      <c r="X176">
        <f>_xlfn.IFNA((VLOOKUP(A176,CLASS!A:AY,24,FALSE)),"")</f>
        <v>0</v>
      </c>
      <c r="Y176" s="11">
        <f t="shared" si="53"/>
        <v>0</v>
      </c>
      <c r="Z176">
        <f>_xlfn.IFNA((VLOOKUP(A176,CLASS!A:AY,26,FALSE)),"")</f>
        <v>81</v>
      </c>
      <c r="AA176" s="11">
        <f t="shared" si="54"/>
        <v>86</v>
      </c>
      <c r="AB176">
        <f>_xlfn.IFNA((VLOOKUP(A176,CLASS!A:AY,28,FALSE)),"")</f>
        <v>0</v>
      </c>
      <c r="AC176" s="11">
        <f t="shared" si="55"/>
        <v>0</v>
      </c>
      <c r="AD176"/>
      <c r="AE176" s="11">
        <f t="shared" si="56"/>
        <v>0</v>
      </c>
      <c r="AF176"/>
      <c r="AG176" s="11">
        <f t="shared" si="57"/>
        <v>0</v>
      </c>
      <c r="AH176">
        <f>_xlfn.IFNA((VLOOKUP(A176,CLASS!A:AY,34,FALSE)),"")</f>
        <v>0</v>
      </c>
      <c r="AI176" s="11">
        <f t="shared" si="58"/>
        <v>0</v>
      </c>
      <c r="AJ176"/>
      <c r="AK176" s="11">
        <f t="shared" si="59"/>
        <v>0</v>
      </c>
      <c r="AL176" s="16">
        <f t="shared" si="60"/>
        <v>147</v>
      </c>
      <c r="AM176"/>
      <c r="AN176">
        <f t="shared" si="61"/>
        <v>0</v>
      </c>
      <c r="AO176">
        <f t="shared" si="62"/>
        <v>0</v>
      </c>
      <c r="AP176">
        <f t="shared" si="63"/>
        <v>61</v>
      </c>
      <c r="AQ176">
        <f t="shared" si="64"/>
        <v>0</v>
      </c>
      <c r="AR176">
        <f t="shared" si="65"/>
        <v>0</v>
      </c>
      <c r="AS176">
        <f t="shared" si="66"/>
        <v>86</v>
      </c>
      <c r="AT176">
        <f t="shared" si="67"/>
        <v>0</v>
      </c>
      <c r="AU176">
        <f t="shared" si="68"/>
        <v>0</v>
      </c>
      <c r="AV176">
        <f t="shared" si="69"/>
        <v>0</v>
      </c>
      <c r="AW176">
        <f t="shared" si="70"/>
        <v>0</v>
      </c>
      <c r="AX176">
        <f t="shared" si="71"/>
        <v>0</v>
      </c>
      <c r="AY176" s="14" cm="1">
        <f t="array" ref="AY176">SUMPRODUCT(LARGE(AN176:AX176, {1,2,3}))</f>
        <v>147</v>
      </c>
      <c r="AZ176"/>
    </row>
    <row r="177" spans="1:52" x14ac:dyDescent="0.35">
      <c r="A177">
        <f>CLASS!A175</f>
        <v>121439</v>
      </c>
      <c r="B177" t="str">
        <f>CLASS!B175</f>
        <v>EE121439</v>
      </c>
      <c r="C177" t="str">
        <f>_xlfn.IFNA((VLOOKUP(A177,CLASS!A:AY,3,FALSE)),"")</f>
        <v>Tracey</v>
      </c>
      <c r="D177" t="str">
        <f>_xlfn.IFNA((VLOOKUP(A177,CLASS!A:AY,4,FALSE)),"")</f>
        <v>Sizeland</v>
      </c>
      <c r="E177" s="26" t="str">
        <f>_xlfn.IFNA((VLOOKUP(B177,IssueLookup!A:B,2,FALSE)),"")</f>
        <v>C</v>
      </c>
      <c r="F177" s="26" t="str">
        <f>_xlfn.IFNA((VLOOKUP(B177,IssueLookup!C:D,2,FALSE)),"")</f>
        <v>C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tr">
        <f>_xlfn.IFNA((VLOOKUP(A177,CLASS!A:AY,9,FALSE)),"")</f>
        <v>LDY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_xlfn.IFNA(VLOOKUP(E177,HandicapLookup!A:B,2,FALSE),"")</f>
        <v>15</v>
      </c>
      <c r="M177">
        <f>_xlfn.IFNA(VLOOKUP(F177,HandicapLookup!A:B,2,FALSE),"")</f>
        <v>15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f>_xlfn.IFNA((VLOOKUP(A177,CLASS!A:AY,16,FALSE)),"")</f>
        <v>0</v>
      </c>
      <c r="Q177" s="11">
        <f t="shared" si="50"/>
        <v>0</v>
      </c>
      <c r="R177">
        <f>_xlfn.IFNA((VLOOKUP(A177,CLASS!A:AY,18,FALSE)),"")</f>
        <v>0</v>
      </c>
      <c r="S177" s="11">
        <f t="shared" si="51"/>
        <v>0</v>
      </c>
      <c r="T177">
        <f>_xlfn.IFNA((VLOOKUP(A177,CLASS!A:AY,20,FALSE)),"")</f>
        <v>55</v>
      </c>
      <c r="U177" s="11">
        <f>IF(IF(T177,T177+$L177,0)&lt;=100,IF(T177,T177+$L177,0),100)</f>
        <v>70</v>
      </c>
      <c r="V177">
        <f>_xlfn.IFNA((VLOOKUP(A177,CLASS!A:AY,22,FALSE)),"")</f>
        <v>0</v>
      </c>
      <c r="W177" s="11">
        <f t="shared" si="75"/>
        <v>0</v>
      </c>
      <c r="X177">
        <f>_xlfn.IFNA((VLOOKUP(A177,CLASS!A:AY,24,FALSE)),"")</f>
        <v>0</v>
      </c>
      <c r="Y177" s="11">
        <f t="shared" si="53"/>
        <v>0</v>
      </c>
      <c r="Z177">
        <f>_xlfn.IFNA((VLOOKUP(A177,CLASS!A:AY,26,FALSE)),"")</f>
        <v>60</v>
      </c>
      <c r="AA177" s="11">
        <f t="shared" si="54"/>
        <v>75</v>
      </c>
      <c r="AB177">
        <f>_xlfn.IFNA((VLOOKUP(A177,CLASS!A:AY,28,FALSE)),"")</f>
        <v>0</v>
      </c>
      <c r="AC177" s="11">
        <f t="shared" si="55"/>
        <v>0</v>
      </c>
      <c r="AD177"/>
      <c r="AE177" s="11">
        <f t="shared" si="56"/>
        <v>0</v>
      </c>
      <c r="AF177"/>
      <c r="AG177" s="11">
        <f t="shared" si="57"/>
        <v>0</v>
      </c>
      <c r="AH177">
        <f>_xlfn.IFNA((VLOOKUP(A177,CLASS!A:AY,34,FALSE)),"")</f>
        <v>0</v>
      </c>
      <c r="AI177" s="11">
        <f t="shared" si="58"/>
        <v>0</v>
      </c>
      <c r="AJ177"/>
      <c r="AK177" s="11">
        <f t="shared" si="59"/>
        <v>0</v>
      </c>
      <c r="AL177" s="16">
        <f t="shared" si="60"/>
        <v>145</v>
      </c>
      <c r="AM177"/>
      <c r="AN177">
        <f t="shared" si="61"/>
        <v>0</v>
      </c>
      <c r="AO177">
        <f t="shared" si="62"/>
        <v>0</v>
      </c>
      <c r="AP177">
        <f t="shared" si="63"/>
        <v>70</v>
      </c>
      <c r="AQ177">
        <f t="shared" si="64"/>
        <v>0</v>
      </c>
      <c r="AR177">
        <f t="shared" si="65"/>
        <v>0</v>
      </c>
      <c r="AS177">
        <f t="shared" si="66"/>
        <v>75</v>
      </c>
      <c r="AT177">
        <f t="shared" si="67"/>
        <v>0</v>
      </c>
      <c r="AU177">
        <f t="shared" si="68"/>
        <v>0</v>
      </c>
      <c r="AV177">
        <f t="shared" si="69"/>
        <v>0</v>
      </c>
      <c r="AW177">
        <f t="shared" si="70"/>
        <v>0</v>
      </c>
      <c r="AX177">
        <f t="shared" si="71"/>
        <v>0</v>
      </c>
      <c r="AY177" s="14" cm="1">
        <f t="array" ref="AY177">SUMPRODUCT(LARGE(AN177:AX177, {1,2,3}))</f>
        <v>145</v>
      </c>
      <c r="AZ177"/>
    </row>
    <row r="178" spans="1:52" x14ac:dyDescent="0.35">
      <c r="A178">
        <f>CLASS!A86</f>
        <v>132643</v>
      </c>
      <c r="B178" t="str">
        <f>CLASS!B86</f>
        <v>EE132643</v>
      </c>
      <c r="C178" t="str">
        <f>_xlfn.IFNA((VLOOKUP(A178,CLASS!A:AY,3,FALSE)),"")</f>
        <v>Nick</v>
      </c>
      <c r="D178" t="str">
        <f>_xlfn.IFNA((VLOOKUP(A178,CLASS!A:AY,4,FALSE)),"")</f>
        <v>Adams</v>
      </c>
      <c r="E178" s="26" t="str">
        <f>_xlfn.IFNA((VLOOKUP(B178,IssueLookup!A:B,2,FALSE)),"")</f>
        <v>A</v>
      </c>
      <c r="F178" s="26" t="str">
        <f>_xlfn.IFNA((VLOOKUP(B178,IssueLookup!C:D,2,FALSE)),"")</f>
        <v>A</v>
      </c>
      <c r="G178" s="26" t="str">
        <f>_xlfn.IFNA((VLOOKUP(B178,IssueLookup!E:F,2,FALSE)),"")</f>
        <v>A</v>
      </c>
      <c r="H178" s="26" t="str">
        <f>_xlfn.IFNA((VLOOKUP(B178,IssueLookup!G:H,2,FALSE)),"")</f>
        <v>A</v>
      </c>
      <c r="I178" t="str">
        <f>_xlfn.IFNA((VLOOKUP(A178,CLASS!A:AY,9,FALSE)),"")</f>
        <v>SNR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_xlfn.IFNA(VLOOKUP(E178,HandicapLookup!A:B,2,FALSE),"")</f>
        <v>5</v>
      </c>
      <c r="M178">
        <f>_xlfn.IFNA(VLOOKUP(F178,HandicapLookup!A:B,2,FALSE),"")</f>
        <v>5</v>
      </c>
      <c r="N178">
        <f>_xlfn.IFNA(VLOOKUP(G178,HandicapLookup!A:B,2,FALSE),"")</f>
        <v>5</v>
      </c>
      <c r="O178">
        <f>_xlfn.IFNA(VLOOKUP(H178,HandicapLookup!A:B,2,FALSE),"")</f>
        <v>5</v>
      </c>
      <c r="P178">
        <f>_xlfn.IFNA((VLOOKUP(A178,CLASS!A:AY,16,FALSE)),"")</f>
        <v>0</v>
      </c>
      <c r="Q178" s="11">
        <f t="shared" si="50"/>
        <v>0</v>
      </c>
      <c r="R178">
        <f>_xlfn.IFNA((VLOOKUP(A178,CLASS!A:AY,18,FALSE)),"")</f>
        <v>0</v>
      </c>
      <c r="S178" s="11">
        <f t="shared" si="51"/>
        <v>0</v>
      </c>
      <c r="T178">
        <f>_xlfn.IFNA((VLOOKUP(A178,CLASS!A:AY,20,FALSE)),"")</f>
        <v>75</v>
      </c>
      <c r="U178" s="11">
        <f>IFERROR((IF(IF(T178,T178+$M178,0)&lt;=100,IF(T178,T178+$M178,0),100)),"")</f>
        <v>80</v>
      </c>
      <c r="V178">
        <f>_xlfn.IFNA((VLOOKUP(A178,CLASS!A:AY,22,FALSE)),"")</f>
        <v>0</v>
      </c>
      <c r="W178" s="11">
        <f t="shared" si="75"/>
        <v>0</v>
      </c>
      <c r="X178">
        <f>_xlfn.IFNA((VLOOKUP(A178,CLASS!A:AY,24,FALSE)),"")</f>
        <v>0</v>
      </c>
      <c r="Y178" s="11">
        <f t="shared" si="53"/>
        <v>0</v>
      </c>
      <c r="Z178">
        <f>_xlfn.IFNA((VLOOKUP(A178,CLASS!A:AY,26,FALSE)),"")</f>
        <v>0</v>
      </c>
      <c r="AA178" s="11">
        <f t="shared" si="54"/>
        <v>0</v>
      </c>
      <c r="AB178">
        <f>_xlfn.IFNA((VLOOKUP(A178,CLASS!A:AY,28,FALSE)),"")</f>
        <v>0</v>
      </c>
      <c r="AC178" s="11">
        <f t="shared" si="55"/>
        <v>0</v>
      </c>
      <c r="AD178"/>
      <c r="AE178" s="11">
        <f t="shared" si="56"/>
        <v>0</v>
      </c>
      <c r="AF178"/>
      <c r="AG178" s="11">
        <f t="shared" si="57"/>
        <v>0</v>
      </c>
      <c r="AH178">
        <f>_xlfn.IFNA((VLOOKUP(A178,CLASS!A:AY,34,FALSE)),"")</f>
        <v>0</v>
      </c>
      <c r="AI178" s="11">
        <f t="shared" si="58"/>
        <v>0</v>
      </c>
      <c r="AJ178"/>
      <c r="AK178" s="11">
        <f t="shared" si="59"/>
        <v>0</v>
      </c>
      <c r="AL178" s="16">
        <f t="shared" si="60"/>
        <v>80</v>
      </c>
      <c r="AM178"/>
      <c r="AN178">
        <f t="shared" si="61"/>
        <v>0</v>
      </c>
      <c r="AO178">
        <f t="shared" si="62"/>
        <v>0</v>
      </c>
      <c r="AP178">
        <f t="shared" si="63"/>
        <v>80</v>
      </c>
      <c r="AQ178">
        <f t="shared" si="64"/>
        <v>0</v>
      </c>
      <c r="AR178">
        <f t="shared" si="65"/>
        <v>0</v>
      </c>
      <c r="AS178">
        <f t="shared" si="66"/>
        <v>0</v>
      </c>
      <c r="AT178">
        <f t="shared" si="67"/>
        <v>0</v>
      </c>
      <c r="AU178">
        <f t="shared" si="68"/>
        <v>0</v>
      </c>
      <c r="AV178">
        <f t="shared" si="69"/>
        <v>0</v>
      </c>
      <c r="AW178">
        <f t="shared" si="70"/>
        <v>0</v>
      </c>
      <c r="AX178">
        <f t="shared" si="71"/>
        <v>0</v>
      </c>
      <c r="AY178" s="14" cm="1">
        <f t="array" ref="AY178">SUMPRODUCT(LARGE(AN178:AX178, {1,2,3}))</f>
        <v>80</v>
      </c>
      <c r="AZ178"/>
    </row>
    <row r="179" spans="1:52" x14ac:dyDescent="0.35">
      <c r="A179">
        <f>CLASS!A149</f>
        <v>130061</v>
      </c>
      <c r="B179" t="str">
        <f>CLASS!B149</f>
        <v>EE130061</v>
      </c>
      <c r="C179" t="str">
        <f>_xlfn.IFNA((VLOOKUP(A179,CLASS!A:AY,3,FALSE)),"")</f>
        <v>Andi</v>
      </c>
      <c r="D179" t="str">
        <f>_xlfn.IFNA((VLOOKUP(A179,CLASS!A:AY,4,FALSE)),"")</f>
        <v>Deeks</v>
      </c>
      <c r="E179" s="26" t="str">
        <f>_xlfn.IFNA((VLOOKUP(B179,IssueLookup!A:B,2,FALSE)),"")</f>
        <v>B</v>
      </c>
      <c r="F179" s="26" t="str">
        <f>_xlfn.IFNA((VLOOKUP(B179,IssueLookup!C:D,2,FALSE)),"")</f>
        <v>B</v>
      </c>
      <c r="G179" s="26" t="str">
        <f>_xlfn.IFNA((VLOOKUP(B179,IssueLookup!E:F,2,FALSE)),"")</f>
        <v>B</v>
      </c>
      <c r="H179" s="26" t="str">
        <f>_xlfn.IFNA((VLOOKUP(B179,IssueLookup!G:H,2,FALSE)),"")</f>
        <v>B</v>
      </c>
      <c r="I179" t="str">
        <f>_xlfn.IFNA((VLOOKUP(A179,CLASS!A:AY,9,FALSE)),"")</f>
        <v>SNR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_xlfn.IFNA(VLOOKUP(E179,HandicapLookup!A:B,2,FALSE),"")</f>
        <v>10</v>
      </c>
      <c r="M179">
        <f>_xlfn.IFNA(VLOOKUP(F179,HandicapLookup!A:B,2,FALSE),"")</f>
        <v>10</v>
      </c>
      <c r="N179">
        <f>_xlfn.IFNA(VLOOKUP(G179,HandicapLookup!A:B,2,FALSE),"")</f>
        <v>10</v>
      </c>
      <c r="O179">
        <f>_xlfn.IFNA(VLOOKUP(H179,HandicapLookup!A:B,2,FALSE),"")</f>
        <v>10</v>
      </c>
      <c r="P179">
        <f>_xlfn.IFNA((VLOOKUP(A179,CLASS!A:AY,16,FALSE)),"")</f>
        <v>0</v>
      </c>
      <c r="Q179" s="11">
        <f t="shared" si="50"/>
        <v>0</v>
      </c>
      <c r="R179">
        <f>_xlfn.IFNA((VLOOKUP(A179,CLASS!A:AY,18,FALSE)),"")</f>
        <v>0</v>
      </c>
      <c r="S179" s="11">
        <f t="shared" si="51"/>
        <v>0</v>
      </c>
      <c r="T179">
        <f>_xlfn.IFNA((VLOOKUP(A179,CLASS!A:AY,20,FALSE)),"")</f>
        <v>70</v>
      </c>
      <c r="U179" s="11">
        <f>IF(IF(T179,T179+$L179,0)&lt;=100,IF(T179,T179+$L179,0),100)</f>
        <v>80</v>
      </c>
      <c r="V179">
        <f>_xlfn.IFNA((VLOOKUP(A179,CLASS!A:AY,22,FALSE)),"")</f>
        <v>0</v>
      </c>
      <c r="W179" s="11">
        <f t="shared" si="75"/>
        <v>0</v>
      </c>
      <c r="X179">
        <f>_xlfn.IFNA((VLOOKUP(A179,CLASS!A:AY,24,FALSE)),"")</f>
        <v>0</v>
      </c>
      <c r="Y179" s="11">
        <f t="shared" si="53"/>
        <v>0</v>
      </c>
      <c r="Z179">
        <f>_xlfn.IFNA((VLOOKUP(A179,CLASS!A:AY,26,FALSE)),"")</f>
        <v>0</v>
      </c>
      <c r="AA179" s="11">
        <f t="shared" si="54"/>
        <v>0</v>
      </c>
      <c r="AB179">
        <f>_xlfn.IFNA((VLOOKUP(A179,CLASS!A:AY,28,FALSE)),"")</f>
        <v>0</v>
      </c>
      <c r="AC179" s="11">
        <f t="shared" si="55"/>
        <v>0</v>
      </c>
      <c r="AD179"/>
      <c r="AE179" s="11">
        <f t="shared" si="56"/>
        <v>0</v>
      </c>
      <c r="AF179"/>
      <c r="AG179" s="11">
        <f t="shared" si="57"/>
        <v>0</v>
      </c>
      <c r="AH179">
        <f>_xlfn.IFNA((VLOOKUP(A179,CLASS!A:AY,34,FALSE)),"")</f>
        <v>0</v>
      </c>
      <c r="AI179" s="11">
        <f t="shared" si="58"/>
        <v>0</v>
      </c>
      <c r="AJ179"/>
      <c r="AK179" s="11">
        <f t="shared" si="59"/>
        <v>0</v>
      </c>
      <c r="AL179" s="16">
        <f t="shared" si="60"/>
        <v>80</v>
      </c>
      <c r="AM179"/>
      <c r="AN179">
        <f t="shared" si="61"/>
        <v>0</v>
      </c>
      <c r="AO179">
        <f t="shared" si="62"/>
        <v>0</v>
      </c>
      <c r="AP179">
        <f t="shared" si="63"/>
        <v>80</v>
      </c>
      <c r="AQ179">
        <f t="shared" si="64"/>
        <v>0</v>
      </c>
      <c r="AR179">
        <f t="shared" si="65"/>
        <v>0</v>
      </c>
      <c r="AS179">
        <f t="shared" si="66"/>
        <v>0</v>
      </c>
      <c r="AT179">
        <f t="shared" si="67"/>
        <v>0</v>
      </c>
      <c r="AU179">
        <f t="shared" si="68"/>
        <v>0</v>
      </c>
      <c r="AV179">
        <f t="shared" si="69"/>
        <v>0</v>
      </c>
      <c r="AW179">
        <f t="shared" si="70"/>
        <v>0</v>
      </c>
      <c r="AX179">
        <f t="shared" si="71"/>
        <v>0</v>
      </c>
      <c r="AY179" s="14" cm="1">
        <f t="array" ref="AY179">SUMPRODUCT(LARGE(AN179:AX179, {1,2,3}))</f>
        <v>80</v>
      </c>
      <c r="AZ179"/>
    </row>
    <row r="180" spans="1:52" x14ac:dyDescent="0.35">
      <c r="A180">
        <f>CLASS!A95</f>
        <v>56662</v>
      </c>
      <c r="B180" t="str">
        <f>CLASS!B95</f>
        <v>EE56662</v>
      </c>
      <c r="C180" t="str">
        <f>_xlfn.IFNA((VLOOKUP(A180,CLASS!A:AY,3,FALSE)),"")</f>
        <v>Gordon</v>
      </c>
      <c r="D180" t="str">
        <f>_xlfn.IFNA((VLOOKUP(A180,CLASS!A:AY,4,FALSE)),"")</f>
        <v>Webster</v>
      </c>
      <c r="E180" s="26" t="str">
        <f>_xlfn.IFNA((VLOOKUP(B180,IssueLookup!A:B,2,FALSE)),"")</f>
        <v>A</v>
      </c>
      <c r="F180" s="26" t="str">
        <f>_xlfn.IFNA((VLOOKUP(B180,IssueLookup!C:D,2,FALSE)),"")</f>
        <v>A</v>
      </c>
      <c r="G180" s="26" t="str">
        <f>_xlfn.IFNA((VLOOKUP(B180,IssueLookup!E:F,2,FALSE)),"")</f>
        <v>A</v>
      </c>
      <c r="H180" s="26" t="str">
        <f>_xlfn.IFNA((VLOOKUP(B180,IssueLookup!G:H,2,FALSE)),"")</f>
        <v>A</v>
      </c>
      <c r="I180" t="str">
        <f>_xlfn.IFNA((VLOOKUP(A180,CLASS!A:AY,9,FALSE)),"")</f>
        <v>VET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_xlfn.IFNA(VLOOKUP(E180,HandicapLookup!A:B,2,FALSE),"")</f>
        <v>5</v>
      </c>
      <c r="M180">
        <f>_xlfn.IFNA(VLOOKUP(F180,HandicapLookup!A:B,2,FALSE),"")</f>
        <v>5</v>
      </c>
      <c r="N180">
        <f>_xlfn.IFNA(VLOOKUP(G180,HandicapLookup!A:B,2,FALSE),"")</f>
        <v>5</v>
      </c>
      <c r="O180">
        <f>_xlfn.IFNA(VLOOKUP(H180,HandicapLookup!A:B,2,FALSE),"")</f>
        <v>5</v>
      </c>
      <c r="P180">
        <f>_xlfn.IFNA((VLOOKUP(A180,CLASS!A:AY,16,FALSE)),"")</f>
        <v>0</v>
      </c>
      <c r="Q180" s="11">
        <f t="shared" si="50"/>
        <v>0</v>
      </c>
      <c r="R180">
        <f>_xlfn.IFNA((VLOOKUP(A180,CLASS!A:AY,18,FALSE)),"")</f>
        <v>0</v>
      </c>
      <c r="S180" s="11">
        <f t="shared" si="51"/>
        <v>0</v>
      </c>
      <c r="T180">
        <f>_xlfn.IFNA((VLOOKUP(A180,CLASS!A:AY,20,FALSE)),"")</f>
        <v>65</v>
      </c>
      <c r="U180" s="11">
        <f>IF(IF(T180,T180+$L180,0)&lt;=100,IF(T180,T180+$L180,0),100)</f>
        <v>70</v>
      </c>
      <c r="V180">
        <f>_xlfn.IFNA((VLOOKUP(A180,CLASS!A:AY,22,FALSE)),"")</f>
        <v>0</v>
      </c>
      <c r="W180" s="11">
        <f t="shared" si="75"/>
        <v>0</v>
      </c>
      <c r="X180">
        <f>_xlfn.IFNA((VLOOKUP(A180,CLASS!A:AY,24,FALSE)),"")</f>
        <v>0</v>
      </c>
      <c r="Y180" s="11">
        <f t="shared" si="53"/>
        <v>0</v>
      </c>
      <c r="Z180">
        <f>_xlfn.IFNA((VLOOKUP(A180,CLASS!A:AY,26,FALSE)),"")</f>
        <v>0</v>
      </c>
      <c r="AA180" s="11">
        <f t="shared" si="54"/>
        <v>0</v>
      </c>
      <c r="AB180">
        <f>_xlfn.IFNA((VLOOKUP(A180,CLASS!A:AY,28,FALSE)),"")</f>
        <v>0</v>
      </c>
      <c r="AC180" s="11">
        <f t="shared" si="55"/>
        <v>0</v>
      </c>
      <c r="AD180"/>
      <c r="AE180" s="11">
        <f t="shared" si="56"/>
        <v>0</v>
      </c>
      <c r="AF180"/>
      <c r="AG180" s="11">
        <f t="shared" si="57"/>
        <v>0</v>
      </c>
      <c r="AH180">
        <f>_xlfn.IFNA((VLOOKUP(A180,CLASS!A:AY,34,FALSE)),"")</f>
        <v>0</v>
      </c>
      <c r="AI180" s="11">
        <f t="shared" si="58"/>
        <v>0</v>
      </c>
      <c r="AJ180"/>
      <c r="AK180" s="11">
        <f t="shared" si="59"/>
        <v>0</v>
      </c>
      <c r="AL180" s="16">
        <f t="shared" si="60"/>
        <v>70</v>
      </c>
      <c r="AM180"/>
      <c r="AN180">
        <f t="shared" si="61"/>
        <v>0</v>
      </c>
      <c r="AO180">
        <f t="shared" si="62"/>
        <v>0</v>
      </c>
      <c r="AP180">
        <f t="shared" si="63"/>
        <v>70</v>
      </c>
      <c r="AQ180">
        <f t="shared" si="64"/>
        <v>0</v>
      </c>
      <c r="AR180">
        <f t="shared" si="65"/>
        <v>0</v>
      </c>
      <c r="AS180">
        <f t="shared" si="66"/>
        <v>0</v>
      </c>
      <c r="AT180">
        <f t="shared" si="67"/>
        <v>0</v>
      </c>
      <c r="AU180">
        <f t="shared" si="68"/>
        <v>0</v>
      </c>
      <c r="AV180">
        <f t="shared" si="69"/>
        <v>0</v>
      </c>
      <c r="AW180">
        <f t="shared" si="70"/>
        <v>0</v>
      </c>
      <c r="AX180">
        <f t="shared" si="71"/>
        <v>0</v>
      </c>
      <c r="AY180" s="14" cm="1">
        <f t="array" ref="AY180">SUMPRODUCT(LARGE(AN180:AX180, {1,2,3}))</f>
        <v>70</v>
      </c>
      <c r="AZ180"/>
    </row>
    <row r="181" spans="1:52" x14ac:dyDescent="0.35">
      <c r="A181">
        <f>CLASS!A26</f>
        <v>107743</v>
      </c>
      <c r="B181" t="str">
        <f>CLASS!B26</f>
        <v>EE107743</v>
      </c>
      <c r="C181" t="str">
        <f>_xlfn.IFNA((VLOOKUP(A181,CLASS!A:AY,3,FALSE)),"")</f>
        <v>Simon</v>
      </c>
      <c r="D181" t="str">
        <f>_xlfn.IFNA((VLOOKUP(A181,CLASS!A:AY,4,FALSE)),"")</f>
        <v>Roe</v>
      </c>
      <c r="E181" s="26" t="str">
        <f>_xlfn.IFNA((VLOOKUP(B181,IssueLookup!A:B,2,FALSE)),"")</f>
        <v>AA</v>
      </c>
      <c r="F181" s="26" t="str">
        <f>_xlfn.IFNA((VLOOKUP(B181,IssueLookup!C:D,2,FALSE)),"")</f>
        <v>AA</v>
      </c>
      <c r="G181" s="26" t="str">
        <f>_xlfn.IFNA((VLOOKUP(B181,IssueLookup!E:F,2,FALSE)),"")</f>
        <v>AA</v>
      </c>
      <c r="H181" s="26" t="str">
        <f>_xlfn.IFNA((VLOOKUP(B181,IssueLookup!G:H,2,FALSE)),"")</f>
        <v>AA</v>
      </c>
      <c r="I181" t="str">
        <f>_xlfn.IFNA((VLOOKUP(A181,CLASS!A:AY,9,FALSE)),"")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_xlfn.IFNA(VLOOKUP(E181,HandicapLookup!A:B,2,FALSE),"")</f>
        <v>0</v>
      </c>
      <c r="M181">
        <f>_xlfn.IFNA(VLOOKUP(F181,HandicapLookup!A:B,2,FALSE),"")</f>
        <v>0</v>
      </c>
      <c r="N181">
        <f>_xlfn.IFNA(VLOOKUP(G181,HandicapLookup!A:B,2,FALSE),"")</f>
        <v>0</v>
      </c>
      <c r="O181">
        <f>_xlfn.IFNA(VLOOKUP(H181,HandicapLookup!A:B,2,FALSE),"")</f>
        <v>0</v>
      </c>
      <c r="P181">
        <f>_xlfn.IFNA((VLOOKUP(A181,CLASS!A:AY,16,FALSE)),"")</f>
        <v>61</v>
      </c>
      <c r="Q181" s="11">
        <f t="shared" si="50"/>
        <v>61</v>
      </c>
      <c r="R181">
        <f>_xlfn.IFNA((VLOOKUP(A181,CLASS!A:AY,18,FALSE)),"")</f>
        <v>0</v>
      </c>
      <c r="S181" s="11">
        <f t="shared" si="51"/>
        <v>0</v>
      </c>
      <c r="T181">
        <f>_xlfn.IFNA((VLOOKUP(A181,CLASS!A:AY,20,FALSE)),"")</f>
        <v>75</v>
      </c>
      <c r="U181" s="11">
        <f>IFERROR((IF(IF(T181,T181+$M181,0)&lt;=100,IF(T181,T181+$M181,0),100)),"")</f>
        <v>75</v>
      </c>
      <c r="V181">
        <f>_xlfn.IFNA((VLOOKUP(A181,CLASS!A:AY,22,FALSE)),"")</f>
        <v>0</v>
      </c>
      <c r="W181" s="11">
        <f t="shared" si="75"/>
        <v>0</v>
      </c>
      <c r="X181">
        <f>_xlfn.IFNA((VLOOKUP(A181,CLASS!A:AY,24,FALSE)),"")</f>
        <v>0</v>
      </c>
      <c r="Y181" s="11">
        <f t="shared" si="53"/>
        <v>0</v>
      </c>
      <c r="Z181">
        <f>_xlfn.IFNA((VLOOKUP(A181,CLASS!A:AY,26,FALSE)),"")</f>
        <v>90</v>
      </c>
      <c r="AA181" s="11">
        <f t="shared" si="54"/>
        <v>90</v>
      </c>
      <c r="AB181">
        <f>_xlfn.IFNA((VLOOKUP(A181,CLASS!A:AY,28,FALSE)),"")</f>
        <v>0</v>
      </c>
      <c r="AC181" s="11">
        <f t="shared" si="55"/>
        <v>0</v>
      </c>
      <c r="AD181"/>
      <c r="AE181" s="11">
        <f t="shared" si="56"/>
        <v>0</v>
      </c>
      <c r="AF181"/>
      <c r="AG181" s="11">
        <f t="shared" si="57"/>
        <v>0</v>
      </c>
      <c r="AH181">
        <f>_xlfn.IFNA((VLOOKUP(A181,CLASS!A:AY,34,FALSE)),"")</f>
        <v>0</v>
      </c>
      <c r="AI181" s="11">
        <f t="shared" si="58"/>
        <v>0</v>
      </c>
      <c r="AJ181"/>
      <c r="AK181" s="11">
        <f t="shared" si="59"/>
        <v>0</v>
      </c>
      <c r="AL181" s="16">
        <f t="shared" si="60"/>
        <v>226</v>
      </c>
      <c r="AM181"/>
      <c r="AN181">
        <f t="shared" si="61"/>
        <v>61</v>
      </c>
      <c r="AO181">
        <f t="shared" si="62"/>
        <v>0</v>
      </c>
      <c r="AP181">
        <f t="shared" si="63"/>
        <v>75</v>
      </c>
      <c r="AQ181">
        <f t="shared" si="64"/>
        <v>0</v>
      </c>
      <c r="AR181">
        <f t="shared" si="65"/>
        <v>0</v>
      </c>
      <c r="AS181">
        <f t="shared" si="66"/>
        <v>90</v>
      </c>
      <c r="AT181">
        <f t="shared" si="67"/>
        <v>0</v>
      </c>
      <c r="AU181">
        <f t="shared" si="68"/>
        <v>0</v>
      </c>
      <c r="AV181">
        <f t="shared" si="69"/>
        <v>0</v>
      </c>
      <c r="AW181">
        <f t="shared" si="70"/>
        <v>0</v>
      </c>
      <c r="AX181">
        <f t="shared" si="71"/>
        <v>0</v>
      </c>
      <c r="AY181" s="14" cm="1">
        <f t="array" ref="AY181">SUMPRODUCT(LARGE(AN181:AX181, {1,2,3}))</f>
        <v>226</v>
      </c>
    </row>
    <row r="182" spans="1:52" x14ac:dyDescent="0.35">
      <c r="A182">
        <f>CLASS!A5</f>
        <v>88811</v>
      </c>
      <c r="B182" t="str">
        <f>CLASS!B5</f>
        <v>EE88811</v>
      </c>
      <c r="C182" t="str">
        <f>_xlfn.IFNA((VLOOKUP(A182,CLASS!A:AY,3,FALSE)),"")</f>
        <v>Martin</v>
      </c>
      <c r="D182" t="str">
        <f>_xlfn.IFNA((VLOOKUP(A182,CLASS!A:AY,4,FALSE)),"")</f>
        <v>Myers</v>
      </c>
      <c r="E182" s="26" t="str">
        <f>_xlfn.IFNA((VLOOKUP(B182,IssueLookup!A:B,2,FALSE)),"")</f>
        <v>AAA</v>
      </c>
      <c r="F182" s="26" t="str">
        <f>_xlfn.IFNA((VLOOKUP(B182,IssueLookup!C:D,2,FALSE)),"")</f>
        <v>AAA</v>
      </c>
      <c r="G182" s="26" t="str">
        <f>_xlfn.IFNA((VLOOKUP(B182,IssueLookup!E:F,2,FALSE)),"")</f>
        <v>AAA</v>
      </c>
      <c r="H182" s="26" t="str">
        <f>_xlfn.IFNA((VLOOKUP(B182,IssueLookup!G:H,2,FALSE)),"")</f>
        <v>AAA</v>
      </c>
      <c r="I182" t="str">
        <f>_xlfn.IFNA((VLOOKUP(A182,CLASS!A:AY,9,FALSE)),"")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_xlfn.IFNA(VLOOKUP(E182,HandicapLookup!A:B,2,FALSE),"")</f>
        <v>0</v>
      </c>
      <c r="M182">
        <f>_xlfn.IFNA(VLOOKUP(F182,HandicapLookup!A:B,2,FALSE),"")</f>
        <v>0</v>
      </c>
      <c r="N182">
        <f>_xlfn.IFNA(VLOOKUP(G182,HandicapLookup!A:B,2,FALSE),"")</f>
        <v>0</v>
      </c>
      <c r="O182">
        <f>_xlfn.IFNA(VLOOKUP(H182,HandicapLookup!A:B,2,FALSE),"")</f>
        <v>0</v>
      </c>
      <c r="P182">
        <f>_xlfn.IFNA((VLOOKUP(A182,CLASS!A:AY,16,FALSE)),"")</f>
        <v>0</v>
      </c>
      <c r="Q182" s="11">
        <f t="shared" si="50"/>
        <v>0</v>
      </c>
      <c r="R182">
        <f>_xlfn.IFNA((VLOOKUP(A182,CLASS!A:AY,18,FALSE)),"")</f>
        <v>0</v>
      </c>
      <c r="S182" s="11">
        <f t="shared" si="51"/>
        <v>0</v>
      </c>
      <c r="T182">
        <f>_xlfn.IFNA((VLOOKUP(A182,CLASS!A:AY,20,FALSE)),"")</f>
        <v>94</v>
      </c>
      <c r="U182" s="11">
        <f>IFERROR((IF(IF(T182,T182+$M182,0)&lt;=100,IF(T182,T182+$M182,0),100)),"")</f>
        <v>94</v>
      </c>
      <c r="V182">
        <f>_xlfn.IFNA((VLOOKUP(A182,CLASS!A:AY,22,FALSE)),"")</f>
        <v>0</v>
      </c>
      <c r="W182" s="11">
        <f t="shared" si="75"/>
        <v>0</v>
      </c>
      <c r="X182">
        <f>_xlfn.IFNA((VLOOKUP(A182,CLASS!A:AY,24,FALSE)),"")</f>
        <v>0</v>
      </c>
      <c r="Y182" s="11">
        <f t="shared" si="53"/>
        <v>0</v>
      </c>
      <c r="Z182">
        <f>_xlfn.IFNA((VLOOKUP(A182,CLASS!A:AY,26,FALSE)),"")</f>
        <v>94</v>
      </c>
      <c r="AA182" s="11">
        <f t="shared" si="54"/>
        <v>94</v>
      </c>
      <c r="AB182">
        <f>_xlfn.IFNA((VLOOKUP(A182,CLASS!A:AY,28,FALSE)),"")</f>
        <v>0</v>
      </c>
      <c r="AC182" s="11">
        <f t="shared" si="55"/>
        <v>0</v>
      </c>
      <c r="AD182"/>
      <c r="AE182" s="11">
        <f t="shared" si="56"/>
        <v>0</v>
      </c>
      <c r="AF182"/>
      <c r="AG182" s="11">
        <f t="shared" si="57"/>
        <v>0</v>
      </c>
      <c r="AH182">
        <f>_xlfn.IFNA((VLOOKUP(A182,CLASS!A:AY,34,FALSE)),"")</f>
        <v>0</v>
      </c>
      <c r="AI182" s="11">
        <f t="shared" si="58"/>
        <v>0</v>
      </c>
      <c r="AJ182"/>
      <c r="AK182" s="11">
        <f t="shared" si="59"/>
        <v>0</v>
      </c>
      <c r="AL182" s="16">
        <f t="shared" si="60"/>
        <v>188</v>
      </c>
      <c r="AM182"/>
      <c r="AN182">
        <f t="shared" si="61"/>
        <v>0</v>
      </c>
      <c r="AO182">
        <f t="shared" si="62"/>
        <v>0</v>
      </c>
      <c r="AP182">
        <f t="shared" si="63"/>
        <v>94</v>
      </c>
      <c r="AQ182">
        <f t="shared" si="64"/>
        <v>0</v>
      </c>
      <c r="AR182">
        <f t="shared" si="65"/>
        <v>0</v>
      </c>
      <c r="AS182">
        <f t="shared" si="66"/>
        <v>94</v>
      </c>
      <c r="AT182">
        <f t="shared" si="67"/>
        <v>0</v>
      </c>
      <c r="AU182">
        <f t="shared" si="68"/>
        <v>0</v>
      </c>
      <c r="AV182">
        <f t="shared" si="69"/>
        <v>0</v>
      </c>
      <c r="AW182">
        <f t="shared" si="70"/>
        <v>0</v>
      </c>
      <c r="AX182">
        <f t="shared" si="71"/>
        <v>0</v>
      </c>
      <c r="AY182" s="14" cm="1">
        <f t="array" ref="AY182">SUMPRODUCT(LARGE(AN182:AX182, {1,2,3}))</f>
        <v>188</v>
      </c>
      <c r="AZ182"/>
    </row>
    <row r="183" spans="1:52" x14ac:dyDescent="0.35">
      <c r="A183">
        <f>CLASS!A28</f>
        <v>114638</v>
      </c>
      <c r="B183" t="str">
        <f>CLASS!B28</f>
        <v>EE114638</v>
      </c>
      <c r="C183" t="str">
        <f>_xlfn.IFNA((VLOOKUP(A183,CLASS!A:AY,3,FALSE)),"")</f>
        <v>Tristan</v>
      </c>
      <c r="D183" t="str">
        <f>_xlfn.IFNA((VLOOKUP(A183,CLASS!A:AY,4,FALSE)),"")</f>
        <v>Yeomans</v>
      </c>
      <c r="E183" s="26" t="str">
        <f>_xlfn.IFNA((VLOOKUP(B183,IssueLookup!A:B,2,FALSE)),"")</f>
        <v>AA</v>
      </c>
      <c r="F183" s="26" t="str">
        <f>_xlfn.IFNA((VLOOKUP(B183,IssueLookup!C:D,2,FALSE)),"")</f>
        <v>AA</v>
      </c>
      <c r="G183" s="26" t="str">
        <f>_xlfn.IFNA((VLOOKUP(B183,IssueLookup!E:F,2,FALSE)),"")</f>
        <v>AA</v>
      </c>
      <c r="H183" s="26" t="str">
        <f>_xlfn.IFNA((VLOOKUP(B183,IssueLookup!G:H,2,FALSE)),"")</f>
        <v>AA</v>
      </c>
      <c r="I183" t="str">
        <f>_xlfn.IFNA((VLOOKUP(A183,CLASS!A:AY,9,FALSE)),"")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_xlfn.IFNA(VLOOKUP(E183,HandicapLookup!A:B,2,FALSE),"")</f>
        <v>0</v>
      </c>
      <c r="M183">
        <f>_xlfn.IFNA(VLOOKUP(F183,HandicapLookup!A:B,2,FALSE),"")</f>
        <v>0</v>
      </c>
      <c r="N183">
        <f>_xlfn.IFNA(VLOOKUP(G183,HandicapLookup!A:B,2,FALSE),"")</f>
        <v>0</v>
      </c>
      <c r="O183">
        <f>_xlfn.IFNA(VLOOKUP(H183,HandicapLookup!A:B,2,FALSE),"")</f>
        <v>0</v>
      </c>
      <c r="P183">
        <f>_xlfn.IFNA((VLOOKUP(A183,CLASS!A:AY,16,FALSE)),"")</f>
        <v>0</v>
      </c>
      <c r="Q183" s="11">
        <f t="shared" si="50"/>
        <v>0</v>
      </c>
      <c r="R183">
        <f>_xlfn.IFNA((VLOOKUP(A183,CLASS!A:AY,18,FALSE)),"")</f>
        <v>0</v>
      </c>
      <c r="S183" s="11">
        <f t="shared" si="51"/>
        <v>0</v>
      </c>
      <c r="T183">
        <f>_xlfn.IFNA((VLOOKUP(A183,CLASS!A:AY,20,FALSE)),"")</f>
        <v>86</v>
      </c>
      <c r="U183" s="11">
        <f>IFERROR((IF(IF(T183,T183+$M183,0)&lt;=100,IF(T183,T183+$M183,0),100)),"")</f>
        <v>86</v>
      </c>
      <c r="V183">
        <f>_xlfn.IFNA((VLOOKUP(A183,CLASS!A:AY,22,FALSE)),"")</f>
        <v>0</v>
      </c>
      <c r="W183" s="11">
        <f t="shared" si="75"/>
        <v>0</v>
      </c>
      <c r="X183">
        <f>_xlfn.IFNA((VLOOKUP(A183,CLASS!A:AY,24,FALSE)),"")</f>
        <v>0</v>
      </c>
      <c r="Y183" s="11">
        <f t="shared" si="53"/>
        <v>0</v>
      </c>
      <c r="Z183">
        <f>_xlfn.IFNA((VLOOKUP(A183,CLASS!A:AY,26,FALSE)),"")</f>
        <v>92</v>
      </c>
      <c r="AA183" s="11">
        <f t="shared" si="54"/>
        <v>92</v>
      </c>
      <c r="AB183">
        <f>_xlfn.IFNA((VLOOKUP(A183,CLASS!A:AY,28,FALSE)),"")</f>
        <v>0</v>
      </c>
      <c r="AC183" s="11">
        <f t="shared" si="55"/>
        <v>0</v>
      </c>
      <c r="AD183"/>
      <c r="AE183" s="11">
        <f t="shared" si="56"/>
        <v>0</v>
      </c>
      <c r="AF183"/>
      <c r="AG183" s="11">
        <f t="shared" si="57"/>
        <v>0</v>
      </c>
      <c r="AH183">
        <f>_xlfn.IFNA((VLOOKUP(A183,CLASS!A:AY,34,FALSE)),"")</f>
        <v>0</v>
      </c>
      <c r="AI183" s="11">
        <f t="shared" si="58"/>
        <v>0</v>
      </c>
      <c r="AJ183"/>
      <c r="AK183" s="11">
        <f t="shared" si="59"/>
        <v>0</v>
      </c>
      <c r="AL183" s="16">
        <f t="shared" si="60"/>
        <v>178</v>
      </c>
      <c r="AM183"/>
      <c r="AN183">
        <f t="shared" si="61"/>
        <v>0</v>
      </c>
      <c r="AO183">
        <f t="shared" si="62"/>
        <v>0</v>
      </c>
      <c r="AP183">
        <f t="shared" si="63"/>
        <v>86</v>
      </c>
      <c r="AQ183">
        <f t="shared" si="64"/>
        <v>0</v>
      </c>
      <c r="AR183">
        <f t="shared" si="65"/>
        <v>0</v>
      </c>
      <c r="AS183">
        <f t="shared" si="66"/>
        <v>92</v>
      </c>
      <c r="AT183">
        <f t="shared" si="67"/>
        <v>0</v>
      </c>
      <c r="AU183">
        <f t="shared" si="68"/>
        <v>0</v>
      </c>
      <c r="AV183">
        <f t="shared" si="69"/>
        <v>0</v>
      </c>
      <c r="AW183">
        <f t="shared" si="70"/>
        <v>0</v>
      </c>
      <c r="AX183">
        <f t="shared" si="71"/>
        <v>0</v>
      </c>
      <c r="AY183" s="14" cm="1">
        <f t="array" ref="AY183">SUMPRODUCT(LARGE(AN183:AX183, {1,2,3}))</f>
        <v>178</v>
      </c>
      <c r="AZ183"/>
    </row>
    <row r="184" spans="1:52" x14ac:dyDescent="0.35">
      <c r="A184">
        <f>CLASS!A6</f>
        <v>27697</v>
      </c>
      <c r="B184" t="str">
        <f>CLASS!B6</f>
        <v>EE27697</v>
      </c>
      <c r="C184" t="str">
        <f>_xlfn.IFNA((VLOOKUP(A184,CLASS!A:AY,3,FALSE)),"")</f>
        <v>Robert</v>
      </c>
      <c r="D184" t="str">
        <f>_xlfn.IFNA((VLOOKUP(A184,CLASS!A:AY,4,FALSE)),"")</f>
        <v>Palmer</v>
      </c>
      <c r="E184" s="26" t="str">
        <f>_xlfn.IFNA((VLOOKUP(B184,IssueLookup!A:B,2,FALSE)),"")</f>
        <v>AAA</v>
      </c>
      <c r="F184" s="26" t="str">
        <f>_xlfn.IFNA((VLOOKUP(B184,IssueLookup!C:D,2,FALSE)),"")</f>
        <v>AAA</v>
      </c>
      <c r="G184" s="26" t="str">
        <f>_xlfn.IFNA((VLOOKUP(B184,IssueLookup!E:F,2,FALSE)),"")</f>
        <v>AAA</v>
      </c>
      <c r="H184" s="26" t="str">
        <f>_xlfn.IFNA((VLOOKUP(B184,IssueLookup!G:H,2,FALSE)),"")</f>
        <v>AAA</v>
      </c>
      <c r="I184" t="str">
        <f>_xlfn.IFNA((VLOOKUP(A184,CLASS!A:AY,9,FALSE)),"")</f>
        <v>VET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_xlfn.IFNA(VLOOKUP(E184,HandicapLookup!A:B,2,FALSE),"")</f>
        <v>0</v>
      </c>
      <c r="M184">
        <f>_xlfn.IFNA(VLOOKUP(F184,HandicapLookup!A:B,2,FALSE),"")</f>
        <v>0</v>
      </c>
      <c r="N184">
        <f>_xlfn.IFNA(VLOOKUP(G184,HandicapLookup!A:B,2,FALSE),"")</f>
        <v>0</v>
      </c>
      <c r="O184">
        <f>_xlfn.IFNA(VLOOKUP(H184,HandicapLookup!A:B,2,FALSE),"")</f>
        <v>0</v>
      </c>
      <c r="P184">
        <f>_xlfn.IFNA((VLOOKUP(A184,CLASS!A:AY,16,FALSE)),"")</f>
        <v>88</v>
      </c>
      <c r="Q184" s="11">
        <f t="shared" si="50"/>
        <v>88</v>
      </c>
      <c r="R184">
        <f>_xlfn.IFNA((VLOOKUP(A184,CLASS!A:AY,18,FALSE)),"")</f>
        <v>0</v>
      </c>
      <c r="S184" s="11">
        <f t="shared" si="51"/>
        <v>0</v>
      </c>
      <c r="T184">
        <f>_xlfn.IFNA((VLOOKUP(A184,CLASS!A:AY,20,FALSE)),"")</f>
        <v>88</v>
      </c>
      <c r="U184" s="11">
        <f>IFERROR((IF(IF(T184,T184+$M184,0)&lt;=100,IF(T184,T184+$M184,0),100)),"")</f>
        <v>88</v>
      </c>
      <c r="V184">
        <f>_xlfn.IFNA((VLOOKUP(A184,CLASS!A:AY,22,FALSE)),"")</f>
        <v>0</v>
      </c>
      <c r="W184" s="11">
        <f t="shared" si="75"/>
        <v>0</v>
      </c>
      <c r="X184">
        <f>_xlfn.IFNA((VLOOKUP(A184,CLASS!A:AY,24,FALSE)),"")</f>
        <v>0</v>
      </c>
      <c r="Y184" s="11">
        <f t="shared" si="53"/>
        <v>0</v>
      </c>
      <c r="Z184">
        <f>_xlfn.IFNA((VLOOKUP(A184,CLASS!A:AY,26,FALSE)),"")</f>
        <v>0</v>
      </c>
      <c r="AA184" s="11">
        <f t="shared" si="54"/>
        <v>0</v>
      </c>
      <c r="AB184">
        <f>_xlfn.IFNA((VLOOKUP(A184,CLASS!A:AY,28,FALSE)),"")</f>
        <v>0</v>
      </c>
      <c r="AC184" s="11">
        <f t="shared" si="55"/>
        <v>0</v>
      </c>
      <c r="AD184"/>
      <c r="AE184" s="11">
        <f t="shared" si="56"/>
        <v>0</v>
      </c>
      <c r="AF184"/>
      <c r="AG184" s="11">
        <f t="shared" si="57"/>
        <v>0</v>
      </c>
      <c r="AH184">
        <f>_xlfn.IFNA((VLOOKUP(A184,CLASS!A:AY,34,FALSE)),"")</f>
        <v>0</v>
      </c>
      <c r="AI184" s="11">
        <f t="shared" si="58"/>
        <v>0</v>
      </c>
      <c r="AJ184"/>
      <c r="AK184" s="11">
        <f t="shared" si="59"/>
        <v>0</v>
      </c>
      <c r="AL184" s="16">
        <f t="shared" si="60"/>
        <v>176</v>
      </c>
      <c r="AM184"/>
      <c r="AN184">
        <f t="shared" si="61"/>
        <v>88</v>
      </c>
      <c r="AO184">
        <f t="shared" si="62"/>
        <v>0</v>
      </c>
      <c r="AP184">
        <f t="shared" si="63"/>
        <v>88</v>
      </c>
      <c r="AQ184">
        <f t="shared" si="64"/>
        <v>0</v>
      </c>
      <c r="AR184">
        <f t="shared" si="65"/>
        <v>0</v>
      </c>
      <c r="AS184">
        <f t="shared" si="66"/>
        <v>0</v>
      </c>
      <c r="AT184">
        <f t="shared" si="67"/>
        <v>0</v>
      </c>
      <c r="AU184">
        <f t="shared" si="68"/>
        <v>0</v>
      </c>
      <c r="AV184">
        <f t="shared" si="69"/>
        <v>0</v>
      </c>
      <c r="AW184">
        <f t="shared" si="70"/>
        <v>0</v>
      </c>
      <c r="AX184">
        <f t="shared" si="71"/>
        <v>0</v>
      </c>
      <c r="AY184" s="14" cm="1">
        <f t="array" ref="AY184">SUMPRODUCT(LARGE(AN184:AX184, {1,2,3}))</f>
        <v>176</v>
      </c>
      <c r="AZ184"/>
    </row>
    <row r="185" spans="1:52" x14ac:dyDescent="0.35">
      <c r="A185">
        <f>CLASS!A61</f>
        <v>122340</v>
      </c>
      <c r="B185" t="str">
        <f>CLASS!B61</f>
        <v>EE122340</v>
      </c>
      <c r="C185" t="str">
        <f>_xlfn.IFNA((VLOOKUP(A185,CLASS!A:AY,3,FALSE)),"")</f>
        <v>Stephen</v>
      </c>
      <c r="D185" t="str">
        <f>_xlfn.IFNA((VLOOKUP(A185,CLASS!A:AY,4,FALSE)),"")</f>
        <v>Ogden</v>
      </c>
      <c r="E185" s="26" t="str">
        <f>_xlfn.IFNA((VLOOKUP(B185,IssueLookup!A:B,2,FALSE)),"")</f>
        <v>A</v>
      </c>
      <c r="F185" s="26" t="str">
        <f>_xlfn.IFNA((VLOOKUP(B185,IssueLookup!C:D,2,FALSE)),"")</f>
        <v>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5</v>
      </c>
      <c r="M185">
        <f>_xlfn.IFNA(VLOOKUP(F185,HandicapLookup!A:B,2,FALSE),"")</f>
        <v>5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76</v>
      </c>
      <c r="Q185" s="11">
        <f t="shared" si="50"/>
        <v>81</v>
      </c>
      <c r="R185">
        <f>_xlfn.IFNA((VLOOKUP(A185,CLASS!A:AY,18,FALSE)),"")</f>
        <v>0</v>
      </c>
      <c r="S185" s="11">
        <f t="shared" si="51"/>
        <v>0</v>
      </c>
      <c r="T185">
        <f>_xlfn.IFNA((VLOOKUP(A185,CLASS!A:AY,20,FALSE)),"")</f>
        <v>76</v>
      </c>
      <c r="U185" s="11">
        <f>IFERROR((IF(IF(T185,T185+$M185,0)&lt;=100,IF(T185,T185+$M185,0),100)),"")</f>
        <v>81</v>
      </c>
      <c r="V185">
        <f>_xlfn.IFNA((VLOOKUP(A185,CLASS!A:AY,22,FALSE)),"")</f>
        <v>0</v>
      </c>
      <c r="W185" s="11">
        <f t="shared" si="75"/>
        <v>0</v>
      </c>
      <c r="X185">
        <f>_xlfn.IFNA((VLOOKUP(A185,CLASS!A:AY,24,FALSE)),"")</f>
        <v>0</v>
      </c>
      <c r="Y185" s="11">
        <f t="shared" si="53"/>
        <v>0</v>
      </c>
      <c r="Z185">
        <f>_xlfn.IFNA((VLOOKUP(A185,CLASS!A:AY,26,FALSE)),"")</f>
        <v>0</v>
      </c>
      <c r="AA185" s="11">
        <f t="shared" si="54"/>
        <v>0</v>
      </c>
      <c r="AB185">
        <f>_xlfn.IFNA((VLOOKUP(A185,CLASS!A:AY,28,FALSE)),"")</f>
        <v>0</v>
      </c>
      <c r="AC185" s="11">
        <f t="shared" si="55"/>
        <v>0</v>
      </c>
      <c r="AD185"/>
      <c r="AE185" s="11">
        <f t="shared" si="56"/>
        <v>0</v>
      </c>
      <c r="AF185"/>
      <c r="AG185" s="11">
        <f t="shared" si="57"/>
        <v>0</v>
      </c>
      <c r="AH185">
        <f>_xlfn.IFNA((VLOOKUP(A185,CLASS!A:AY,34,FALSE)),"")</f>
        <v>0</v>
      </c>
      <c r="AI185" s="11">
        <f t="shared" si="58"/>
        <v>0</v>
      </c>
      <c r="AJ185"/>
      <c r="AK185" s="11">
        <f t="shared" si="59"/>
        <v>0</v>
      </c>
      <c r="AL185" s="16">
        <f t="shared" si="60"/>
        <v>162</v>
      </c>
      <c r="AM185"/>
      <c r="AN185">
        <f t="shared" si="61"/>
        <v>81</v>
      </c>
      <c r="AO185">
        <f t="shared" si="62"/>
        <v>0</v>
      </c>
      <c r="AP185">
        <f t="shared" si="63"/>
        <v>81</v>
      </c>
      <c r="AQ185">
        <f t="shared" si="64"/>
        <v>0</v>
      </c>
      <c r="AR185">
        <f t="shared" si="65"/>
        <v>0</v>
      </c>
      <c r="AS185">
        <f t="shared" si="66"/>
        <v>0</v>
      </c>
      <c r="AT185">
        <f t="shared" si="67"/>
        <v>0</v>
      </c>
      <c r="AU185">
        <f t="shared" si="68"/>
        <v>0</v>
      </c>
      <c r="AV185">
        <f t="shared" si="69"/>
        <v>0</v>
      </c>
      <c r="AW185">
        <f t="shared" si="70"/>
        <v>0</v>
      </c>
      <c r="AX185">
        <f t="shared" si="71"/>
        <v>0</v>
      </c>
      <c r="AY185" s="14" cm="1">
        <f t="array" ref="AY185">SUMPRODUCT(LARGE(AN185:AX185, {1,2,3}))</f>
        <v>162</v>
      </c>
      <c r="AZ185"/>
    </row>
    <row r="186" spans="1:52" x14ac:dyDescent="0.35">
      <c r="A186">
        <f>CLASS!A64</f>
        <v>128767</v>
      </c>
      <c r="B186" t="str">
        <f>CLASS!B64</f>
        <v>EE128767</v>
      </c>
      <c r="C186" t="str">
        <f>_xlfn.IFNA((VLOOKUP(A186,CLASS!A:AY,3,FALSE)),"")</f>
        <v>Martin</v>
      </c>
      <c r="D186" t="str">
        <f>_xlfn.IFNA((VLOOKUP(A186,CLASS!A:AY,4,FALSE)),"")</f>
        <v>Walmsley</v>
      </c>
      <c r="E186" s="26" t="str">
        <f>_xlfn.IFNA((VLOOKUP(B186,IssueLookup!A:B,2,FALSE)),"")</f>
        <v>A</v>
      </c>
      <c r="F186" s="26" t="str">
        <f>_xlfn.IFNA((VLOOKUP(B186,IssueLookup!C:D,2,FALSE)),"")</f>
        <v>A</v>
      </c>
      <c r="G186" s="26" t="str">
        <f>_xlfn.IFNA((VLOOKUP(B186,IssueLookup!E:F,2,FALSE)),"")</f>
        <v>A</v>
      </c>
      <c r="H186" s="26" t="str">
        <f>_xlfn.IFNA((VLOOKUP(B186,IssueLookup!G:H,2,FALSE)),"")</f>
        <v>A</v>
      </c>
      <c r="I186" t="str">
        <f>_xlfn.IFNA((VLOOKUP(A186,CLASS!A:AY,9,FALSE)),"")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5</v>
      </c>
      <c r="M186">
        <f>_xlfn.IFNA(VLOOKUP(F186,HandicapLookup!A:B,2,FALSE),"")</f>
        <v>5</v>
      </c>
      <c r="N186">
        <f>_xlfn.IFNA(VLOOKUP(G186,HandicapLookup!A:B,2,FALSE),"")</f>
        <v>5</v>
      </c>
      <c r="O186">
        <f>_xlfn.IFNA(VLOOKUP(H186,HandicapLookup!A:B,2,FALSE),"")</f>
        <v>5</v>
      </c>
      <c r="P186">
        <f>_xlfn.IFNA((VLOOKUP(A186,CLASS!A:AY,16,FALSE)),"")</f>
        <v>76</v>
      </c>
      <c r="Q186" s="11">
        <f t="shared" si="50"/>
        <v>81</v>
      </c>
      <c r="R186">
        <f>_xlfn.IFNA((VLOOKUP(A186,CLASS!A:AY,18,FALSE)),"")</f>
        <v>0</v>
      </c>
      <c r="S186" s="11">
        <f t="shared" si="51"/>
        <v>0</v>
      </c>
      <c r="T186">
        <f>_xlfn.IFNA((VLOOKUP(A186,CLASS!A:AY,20,FALSE)),"")</f>
        <v>75</v>
      </c>
      <c r="U186" s="11">
        <f>IF(IF(T186,T186+$L186,0)&lt;=100,IF(T186,T186+$L186,0),100)</f>
        <v>80</v>
      </c>
      <c r="V186">
        <f>_xlfn.IFNA((VLOOKUP(A186,CLASS!A:AY,22,FALSE)),"")</f>
        <v>0</v>
      </c>
      <c r="W186" s="11">
        <f t="shared" si="75"/>
        <v>0</v>
      </c>
      <c r="X186">
        <f>_xlfn.IFNA((VLOOKUP(A186,CLASS!A:AY,24,FALSE)),"")</f>
        <v>0</v>
      </c>
      <c r="Y186" s="11">
        <f t="shared" si="53"/>
        <v>0</v>
      </c>
      <c r="Z186">
        <f>_xlfn.IFNA((VLOOKUP(A186,CLASS!A:AY,26,FALSE)),"")</f>
        <v>0</v>
      </c>
      <c r="AA186" s="11">
        <f t="shared" si="54"/>
        <v>0</v>
      </c>
      <c r="AB186">
        <f>_xlfn.IFNA((VLOOKUP(A186,CLASS!A:AY,28,FALSE)),"")</f>
        <v>0</v>
      </c>
      <c r="AC186" s="11">
        <f t="shared" si="55"/>
        <v>0</v>
      </c>
      <c r="AD186"/>
      <c r="AE186" s="11">
        <f t="shared" si="56"/>
        <v>0</v>
      </c>
      <c r="AF186"/>
      <c r="AG186" s="11">
        <f t="shared" si="57"/>
        <v>0</v>
      </c>
      <c r="AH186">
        <f>_xlfn.IFNA((VLOOKUP(A186,CLASS!A:AY,34,FALSE)),"")</f>
        <v>0</v>
      </c>
      <c r="AI186" s="11">
        <f t="shared" si="58"/>
        <v>0</v>
      </c>
      <c r="AJ186"/>
      <c r="AK186" s="11">
        <f t="shared" si="59"/>
        <v>0</v>
      </c>
      <c r="AL186" s="16">
        <f t="shared" si="60"/>
        <v>161</v>
      </c>
      <c r="AM186"/>
      <c r="AN186">
        <f t="shared" si="61"/>
        <v>81</v>
      </c>
      <c r="AO186">
        <f t="shared" si="62"/>
        <v>0</v>
      </c>
      <c r="AP186">
        <f t="shared" si="63"/>
        <v>80</v>
      </c>
      <c r="AQ186">
        <f t="shared" si="64"/>
        <v>0</v>
      </c>
      <c r="AR186">
        <f t="shared" si="65"/>
        <v>0</v>
      </c>
      <c r="AS186">
        <f t="shared" si="66"/>
        <v>0</v>
      </c>
      <c r="AT186">
        <f t="shared" si="67"/>
        <v>0</v>
      </c>
      <c r="AU186">
        <f t="shared" si="68"/>
        <v>0</v>
      </c>
      <c r="AV186">
        <f t="shared" si="69"/>
        <v>0</v>
      </c>
      <c r="AW186">
        <f t="shared" si="70"/>
        <v>0</v>
      </c>
      <c r="AX186">
        <f t="shared" si="71"/>
        <v>0</v>
      </c>
      <c r="AY186" s="14" cm="1">
        <f t="array" ref="AY186">SUMPRODUCT(LARGE(AN186:AX186, {1,2,3}))</f>
        <v>161</v>
      </c>
      <c r="AZ186"/>
    </row>
    <row r="187" spans="1:52" x14ac:dyDescent="0.35">
      <c r="A187">
        <f>CLASS!A66</f>
        <v>116236</v>
      </c>
      <c r="B187" t="str">
        <f>CLASS!B66</f>
        <v>EE116236</v>
      </c>
      <c r="C187" t="str">
        <f>_xlfn.IFNA((VLOOKUP(A187,CLASS!A:AY,3,FALSE)),"")</f>
        <v>Adrian</v>
      </c>
      <c r="D187" t="str">
        <f>_xlfn.IFNA((VLOOKUP(A187,CLASS!A:AY,4,FALSE)),"")</f>
        <v>Salt</v>
      </c>
      <c r="E187" s="26" t="str">
        <f>_xlfn.IFNA((VLOOKUP(B187,IssueLookup!A:B,2,FALSE)),"")</f>
        <v>A</v>
      </c>
      <c r="F187" s="26" t="str">
        <f>_xlfn.IFNA((VLOOKUP(B187,IssueLookup!C:D,2,FALSE)),"")</f>
        <v>A</v>
      </c>
      <c r="G187" s="26" t="str">
        <f>_xlfn.IFNA((VLOOKUP(B187,IssueLookup!E:F,2,FALSE)),"")</f>
        <v>A</v>
      </c>
      <c r="H187" s="26" t="str">
        <f>_xlfn.IFNA((VLOOKUP(B187,IssueLookup!G:H,2,FALSE)),"")</f>
        <v>A</v>
      </c>
      <c r="I187" t="str">
        <f>_xlfn.IFNA((VLOOKUP(A187,CLASS!A:AY,9,FALSE)),"")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_xlfn.IFNA(VLOOKUP(E187,HandicapLookup!A:B,2,FALSE),"")</f>
        <v>5</v>
      </c>
      <c r="M187">
        <f>_xlfn.IFNA(VLOOKUP(F187,HandicapLookup!A:B,2,FALSE),"")</f>
        <v>5</v>
      </c>
      <c r="N187">
        <f>_xlfn.IFNA(VLOOKUP(G187,HandicapLookup!A:B,2,FALSE),"")</f>
        <v>5</v>
      </c>
      <c r="O187">
        <f>_xlfn.IFNA(VLOOKUP(H187,HandicapLookup!A:B,2,FALSE),"")</f>
        <v>5</v>
      </c>
      <c r="P187">
        <f>_xlfn.IFNA((VLOOKUP(A187,CLASS!A:AY,16,FALSE)),"")</f>
        <v>77</v>
      </c>
      <c r="Q187" s="11">
        <f t="shared" si="50"/>
        <v>82</v>
      </c>
      <c r="R187">
        <f>_xlfn.IFNA((VLOOKUP(A187,CLASS!A:AY,18,FALSE)),"")</f>
        <v>0</v>
      </c>
      <c r="S187" s="11">
        <f t="shared" si="51"/>
        <v>0</v>
      </c>
      <c r="T187">
        <f>_xlfn.IFNA((VLOOKUP(A187,CLASS!A:AY,20,FALSE)),"")</f>
        <v>73</v>
      </c>
      <c r="U187" s="11">
        <f>IFERROR((IF(IF(T187,T187+$M187,0)&lt;=100,IF(T187,T187+$M187,0),100)),"")</f>
        <v>78</v>
      </c>
      <c r="V187">
        <f>_xlfn.IFNA((VLOOKUP(A187,CLASS!A:AY,22,FALSE)),"")</f>
        <v>0</v>
      </c>
      <c r="W187" s="11">
        <f t="shared" si="75"/>
        <v>0</v>
      </c>
      <c r="X187">
        <f>_xlfn.IFNA((VLOOKUP(A187,CLASS!A:AY,24,FALSE)),"")</f>
        <v>0</v>
      </c>
      <c r="Y187" s="11">
        <f t="shared" si="53"/>
        <v>0</v>
      </c>
      <c r="Z187">
        <f>_xlfn.IFNA((VLOOKUP(A187,CLASS!A:AY,26,FALSE)),"")</f>
        <v>0</v>
      </c>
      <c r="AA187" s="11">
        <f t="shared" si="54"/>
        <v>0</v>
      </c>
      <c r="AB187">
        <f>_xlfn.IFNA((VLOOKUP(A187,CLASS!A:AY,28,FALSE)),"")</f>
        <v>0</v>
      </c>
      <c r="AC187" s="11">
        <f t="shared" si="55"/>
        <v>0</v>
      </c>
      <c r="AD187"/>
      <c r="AE187" s="11">
        <f t="shared" si="56"/>
        <v>0</v>
      </c>
      <c r="AF187"/>
      <c r="AG187" s="11">
        <f t="shared" si="57"/>
        <v>0</v>
      </c>
      <c r="AH187">
        <f>_xlfn.IFNA((VLOOKUP(A187,CLASS!A:AY,34,FALSE)),"")</f>
        <v>0</v>
      </c>
      <c r="AI187" s="11">
        <f t="shared" si="58"/>
        <v>0</v>
      </c>
      <c r="AJ187"/>
      <c r="AK187" s="11">
        <f t="shared" si="59"/>
        <v>0</v>
      </c>
      <c r="AL187" s="16">
        <f t="shared" si="60"/>
        <v>160</v>
      </c>
      <c r="AM187"/>
      <c r="AN187">
        <f t="shared" si="61"/>
        <v>82</v>
      </c>
      <c r="AO187">
        <f t="shared" si="62"/>
        <v>0</v>
      </c>
      <c r="AP187">
        <f t="shared" si="63"/>
        <v>78</v>
      </c>
      <c r="AQ187">
        <f t="shared" si="64"/>
        <v>0</v>
      </c>
      <c r="AR187">
        <f t="shared" si="65"/>
        <v>0</v>
      </c>
      <c r="AS187">
        <f t="shared" si="66"/>
        <v>0</v>
      </c>
      <c r="AT187">
        <f t="shared" si="67"/>
        <v>0</v>
      </c>
      <c r="AU187">
        <f t="shared" si="68"/>
        <v>0</v>
      </c>
      <c r="AV187">
        <f t="shared" si="69"/>
        <v>0</v>
      </c>
      <c r="AW187">
        <f t="shared" si="70"/>
        <v>0</v>
      </c>
      <c r="AX187">
        <f t="shared" si="71"/>
        <v>0</v>
      </c>
      <c r="AY187" s="14" cm="1">
        <f t="array" ref="AY187">SUMPRODUCT(LARGE(AN187:AX187, {1,2,3}))</f>
        <v>160</v>
      </c>
      <c r="AZ187"/>
    </row>
    <row r="188" spans="1:52" x14ac:dyDescent="0.35">
      <c r="A188">
        <f>CLASS!A35</f>
        <v>104418</v>
      </c>
      <c r="B188" t="str">
        <f>CLASS!B35</f>
        <v>EE104418</v>
      </c>
      <c r="C188" t="str">
        <f>_xlfn.IFNA((VLOOKUP(A188,CLASS!A:AY,3,FALSE)),"")</f>
        <v>Keith</v>
      </c>
      <c r="D188" t="str">
        <f>_xlfn.IFNA((VLOOKUP(A188,CLASS!A:AY,4,FALSE)),"")</f>
        <v>Hodgkinson</v>
      </c>
      <c r="E188" s="26" t="str">
        <f>_xlfn.IFNA((VLOOKUP(B188,IssueLookup!A:B,2,FALSE)),"")</f>
        <v>AA</v>
      </c>
      <c r="F188" s="26" t="str">
        <f>_xlfn.IFNA((VLOOKUP(B188,IssueLookup!C:D,2,FALSE)),"")</f>
        <v>AA</v>
      </c>
      <c r="G188" s="26" t="str">
        <f>_xlfn.IFNA((VLOOKUP(B188,IssueLookup!E:F,2,FALSE)),"")</f>
        <v>AA</v>
      </c>
      <c r="H188" s="26" t="str">
        <f>_xlfn.IFNA((VLOOKUP(B188,IssueLookup!G:H,2,FALSE)),"")</f>
        <v>AA</v>
      </c>
      <c r="I188" t="str">
        <f>_xlfn.IFNA((VLOOKUP(A188,CLASS!A:AY,9,FALSE)),"")</f>
        <v>VET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_xlfn.IFNA(VLOOKUP(E188,HandicapLookup!A:B,2,FALSE),"")</f>
        <v>0</v>
      </c>
      <c r="M188">
        <f>_xlfn.IFNA(VLOOKUP(F188,HandicapLookup!A:B,2,FALSE),"")</f>
        <v>0</v>
      </c>
      <c r="N188">
        <f>_xlfn.IFNA(VLOOKUP(G188,HandicapLookup!A:B,2,FALSE),"")</f>
        <v>0</v>
      </c>
      <c r="O188">
        <f>_xlfn.IFNA(VLOOKUP(H188,HandicapLookup!A:B,2,FALSE),"")</f>
        <v>0</v>
      </c>
      <c r="P188">
        <f>_xlfn.IFNA((VLOOKUP(A188,CLASS!A:AY,16,FALSE)),"")</f>
        <v>76</v>
      </c>
      <c r="Q188" s="11">
        <f t="shared" si="50"/>
        <v>76</v>
      </c>
      <c r="R188">
        <f>_xlfn.IFNA((VLOOKUP(A188,CLASS!A:AY,18,FALSE)),"")</f>
        <v>0</v>
      </c>
      <c r="S188" s="11">
        <f t="shared" si="51"/>
        <v>0</v>
      </c>
      <c r="T188">
        <f>_xlfn.IFNA((VLOOKUP(A188,CLASS!A:AY,20,FALSE)),"")</f>
        <v>77</v>
      </c>
      <c r="U188" s="11">
        <f>IFERROR((IF(IF(T188,T188+$M188,0)&lt;=100,IF(T188,T188+$M188,0),100)),"")</f>
        <v>77</v>
      </c>
      <c r="V188">
        <f>_xlfn.IFNA((VLOOKUP(A188,CLASS!A:AY,22,FALSE)),"")</f>
        <v>0</v>
      </c>
      <c r="W188" s="11">
        <f t="shared" si="75"/>
        <v>0</v>
      </c>
      <c r="X188">
        <f>_xlfn.IFNA((VLOOKUP(A188,CLASS!A:AY,24,FALSE)),"")</f>
        <v>0</v>
      </c>
      <c r="Y188" s="11">
        <f t="shared" si="53"/>
        <v>0</v>
      </c>
      <c r="Z188">
        <f>_xlfn.IFNA((VLOOKUP(A188,CLASS!A:AY,26,FALSE)),"")</f>
        <v>0</v>
      </c>
      <c r="AA188" s="11">
        <f t="shared" si="54"/>
        <v>0</v>
      </c>
      <c r="AB188">
        <f>_xlfn.IFNA((VLOOKUP(A188,CLASS!A:AY,28,FALSE)),"")</f>
        <v>0</v>
      </c>
      <c r="AC188" s="11">
        <f t="shared" si="55"/>
        <v>0</v>
      </c>
      <c r="AD188"/>
      <c r="AE188" s="11">
        <f t="shared" si="56"/>
        <v>0</v>
      </c>
      <c r="AF188"/>
      <c r="AG188" s="11">
        <f t="shared" si="57"/>
        <v>0</v>
      </c>
      <c r="AH188">
        <f>_xlfn.IFNA((VLOOKUP(A188,CLASS!A:AY,34,FALSE)),"")</f>
        <v>0</v>
      </c>
      <c r="AI188" s="11">
        <f t="shared" si="58"/>
        <v>0</v>
      </c>
      <c r="AJ188"/>
      <c r="AK188" s="11">
        <f t="shared" si="59"/>
        <v>0</v>
      </c>
      <c r="AL188" s="16">
        <f t="shared" si="60"/>
        <v>153</v>
      </c>
      <c r="AM188"/>
      <c r="AN188">
        <f t="shared" si="61"/>
        <v>76</v>
      </c>
      <c r="AO188">
        <f t="shared" si="62"/>
        <v>0</v>
      </c>
      <c r="AP188">
        <f t="shared" si="63"/>
        <v>77</v>
      </c>
      <c r="AQ188">
        <f t="shared" si="64"/>
        <v>0</v>
      </c>
      <c r="AR188">
        <f t="shared" si="65"/>
        <v>0</v>
      </c>
      <c r="AS188">
        <f t="shared" si="66"/>
        <v>0</v>
      </c>
      <c r="AT188">
        <f t="shared" si="67"/>
        <v>0</v>
      </c>
      <c r="AU188">
        <f t="shared" si="68"/>
        <v>0</v>
      </c>
      <c r="AV188">
        <f t="shared" si="69"/>
        <v>0</v>
      </c>
      <c r="AW188">
        <f t="shared" si="70"/>
        <v>0</v>
      </c>
      <c r="AX188">
        <f t="shared" si="71"/>
        <v>0</v>
      </c>
      <c r="AY188" s="14" cm="1">
        <f t="array" ref="AY188">SUMPRODUCT(LARGE(AN188:AX188, {1,2,3}))</f>
        <v>153</v>
      </c>
    </row>
    <row r="189" spans="1:52" x14ac:dyDescent="0.35">
      <c r="A189">
        <f>CLASS!A132</f>
        <v>141323</v>
      </c>
      <c r="B189" t="str">
        <f>CLASS!B132</f>
        <v>EE141323</v>
      </c>
      <c r="C189" t="str">
        <f>_xlfn.IFNA((VLOOKUP(A189,CLASS!A:AY,3,FALSE)),"")</f>
        <v>Simon</v>
      </c>
      <c r="D189" t="str">
        <f>_xlfn.IFNA((VLOOKUP(A189,CLASS!A:AY,4,FALSE)),"")</f>
        <v>Scott</v>
      </c>
      <c r="E189" s="26" t="str">
        <f>_xlfn.IFNA((VLOOKUP(B189,IssueLookup!A:B,2,FALSE)),"")</f>
        <v>B</v>
      </c>
      <c r="F189" s="26" t="str">
        <f>_xlfn.IFNA((VLOOKUP(B189,IssueLookup!C:D,2,FALSE)),"")</f>
        <v>B</v>
      </c>
      <c r="G189" s="26" t="str">
        <f>_xlfn.IFNA((VLOOKUP(B189,IssueLookup!E:F,2,FALSE)),"")</f>
        <v>B</v>
      </c>
      <c r="H189" s="26" t="str">
        <f>_xlfn.IFNA((VLOOKUP(B189,IssueLookup!G:H,2,FALSE)),"")</f>
        <v>B</v>
      </c>
      <c r="I189" t="str">
        <f>_xlfn.IFNA((VLOOKUP(A189,CLASS!A:AY,9,FALSE)),"")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_xlfn.IFNA(VLOOKUP(E189,HandicapLookup!A:B,2,FALSE),"")</f>
        <v>10</v>
      </c>
      <c r="M189">
        <f>_xlfn.IFNA(VLOOKUP(F189,HandicapLookup!A:B,2,FALSE),"")</f>
        <v>10</v>
      </c>
      <c r="N189">
        <f>_xlfn.IFNA(VLOOKUP(G189,HandicapLookup!A:B,2,FALSE),"")</f>
        <v>10</v>
      </c>
      <c r="O189">
        <f>_xlfn.IFNA(VLOOKUP(H189,HandicapLookup!A:B,2,FALSE),"")</f>
        <v>10</v>
      </c>
      <c r="P189">
        <f>_xlfn.IFNA((VLOOKUP(A189,CLASS!A:AY,16,FALSE)),"")</f>
        <v>61</v>
      </c>
      <c r="Q189" s="11">
        <f t="shared" si="50"/>
        <v>71</v>
      </c>
      <c r="R189">
        <f>_xlfn.IFNA((VLOOKUP(A189,CLASS!A:AY,18,FALSE)),"")</f>
        <v>0</v>
      </c>
      <c r="S189" s="11">
        <f t="shared" si="51"/>
        <v>0</v>
      </c>
      <c r="T189">
        <f>_xlfn.IFNA((VLOOKUP(A189,CLASS!A:AY,20,FALSE)),"")</f>
        <v>66</v>
      </c>
      <c r="U189" s="11">
        <f>IF(IF(T189,T189+$L189,0)&lt;=100,IF(T189,T189+$L189,0),100)</f>
        <v>76</v>
      </c>
      <c r="V189">
        <f>_xlfn.IFNA((VLOOKUP(A189,CLASS!A:AY,22,FALSE)),"")</f>
        <v>0</v>
      </c>
      <c r="W189" s="11">
        <f t="shared" si="75"/>
        <v>0</v>
      </c>
      <c r="X189">
        <f>_xlfn.IFNA((VLOOKUP(A189,CLASS!A:AY,24,FALSE)),"")</f>
        <v>0</v>
      </c>
      <c r="Y189" s="11">
        <f t="shared" si="53"/>
        <v>0</v>
      </c>
      <c r="Z189">
        <f>_xlfn.IFNA((VLOOKUP(A189,CLASS!A:AY,26,FALSE)),"")</f>
        <v>0</v>
      </c>
      <c r="AA189" s="11">
        <f t="shared" si="54"/>
        <v>0</v>
      </c>
      <c r="AB189">
        <f>_xlfn.IFNA((VLOOKUP(A189,CLASS!A:AY,28,FALSE)),"")</f>
        <v>0</v>
      </c>
      <c r="AC189" s="11">
        <f t="shared" si="55"/>
        <v>0</v>
      </c>
      <c r="AD189"/>
      <c r="AE189" s="11">
        <f t="shared" si="56"/>
        <v>0</v>
      </c>
      <c r="AF189"/>
      <c r="AG189" s="11">
        <f t="shared" si="57"/>
        <v>0</v>
      </c>
      <c r="AH189">
        <f>_xlfn.IFNA((VLOOKUP(A189,CLASS!A:AY,34,FALSE)),"")</f>
        <v>0</v>
      </c>
      <c r="AI189" s="11">
        <f t="shared" si="58"/>
        <v>0</v>
      </c>
      <c r="AJ189"/>
      <c r="AK189" s="11">
        <f t="shared" si="59"/>
        <v>0</v>
      </c>
      <c r="AL189" s="16">
        <f t="shared" si="60"/>
        <v>147</v>
      </c>
      <c r="AM189"/>
      <c r="AN189">
        <f t="shared" si="61"/>
        <v>71</v>
      </c>
      <c r="AO189">
        <f t="shared" si="62"/>
        <v>0</v>
      </c>
      <c r="AP189">
        <f t="shared" si="63"/>
        <v>76</v>
      </c>
      <c r="AQ189">
        <f t="shared" si="64"/>
        <v>0</v>
      </c>
      <c r="AR189">
        <f t="shared" si="65"/>
        <v>0</v>
      </c>
      <c r="AS189">
        <f t="shared" si="66"/>
        <v>0</v>
      </c>
      <c r="AT189">
        <f t="shared" si="67"/>
        <v>0</v>
      </c>
      <c r="AU189">
        <f t="shared" si="68"/>
        <v>0</v>
      </c>
      <c r="AV189">
        <f t="shared" si="69"/>
        <v>0</v>
      </c>
      <c r="AW189">
        <f t="shared" si="70"/>
        <v>0</v>
      </c>
      <c r="AX189">
        <f t="shared" si="71"/>
        <v>0</v>
      </c>
      <c r="AY189" s="14" cm="1">
        <f t="array" ref="AY189">SUMPRODUCT(LARGE(AN189:AX189, {1,2,3}))</f>
        <v>147</v>
      </c>
      <c r="AZ189"/>
    </row>
    <row r="190" spans="1:52" x14ac:dyDescent="0.35">
      <c r="A190">
        <f>CLASS!A133</f>
        <v>139783</v>
      </c>
      <c r="B190" t="str">
        <f>CLASS!B133</f>
        <v>EE139783</v>
      </c>
      <c r="C190" t="str">
        <f>_xlfn.IFNA((VLOOKUP(A190,CLASS!A:AY,3,FALSE)),"")</f>
        <v>Peter</v>
      </c>
      <c r="D190" t="str">
        <f>_xlfn.IFNA((VLOOKUP(A190,CLASS!A:AY,4,FALSE)),"")</f>
        <v>Skillen</v>
      </c>
      <c r="E190" s="26" t="str">
        <f>_xlfn.IFNA((VLOOKUP(B190,IssueLookup!A:B,2,FALSE)),"")</f>
        <v>B</v>
      </c>
      <c r="F190" s="26" t="str">
        <f>_xlfn.IFNA((VLOOKUP(B190,IssueLookup!C:D,2,FALSE)),"")</f>
        <v>B</v>
      </c>
      <c r="G190" s="26" t="str">
        <f>_xlfn.IFNA((VLOOKUP(B190,IssueLookup!E:F,2,FALSE)),"")</f>
        <v>B</v>
      </c>
      <c r="H190" s="26" t="str">
        <f>_xlfn.IFNA((VLOOKUP(B190,IssueLookup!G:H,2,FALSE)),"")</f>
        <v>B</v>
      </c>
      <c r="I190" t="str">
        <f>_xlfn.IFNA((VLOOKUP(A190,CLASS!A:AY,9,FALSE)),"")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_xlfn.IFNA(VLOOKUP(E190,HandicapLookup!A:B,2,FALSE),"")</f>
        <v>10</v>
      </c>
      <c r="M190">
        <f>_xlfn.IFNA(VLOOKUP(F190,HandicapLookup!A:B,2,FALSE),"")</f>
        <v>10</v>
      </c>
      <c r="N190">
        <f>_xlfn.IFNA(VLOOKUP(G190,HandicapLookup!A:B,2,FALSE),"")</f>
        <v>10</v>
      </c>
      <c r="O190">
        <f>_xlfn.IFNA(VLOOKUP(H190,HandicapLookup!A:B,2,FALSE),"")</f>
        <v>10</v>
      </c>
      <c r="P190">
        <f>_xlfn.IFNA((VLOOKUP(A190,CLASS!A:AY,16,FALSE)),"")</f>
        <v>68</v>
      </c>
      <c r="Q190" s="11">
        <f t="shared" si="50"/>
        <v>78</v>
      </c>
      <c r="R190">
        <f>_xlfn.IFNA((VLOOKUP(A190,CLASS!A:AY,18,FALSE)),"")</f>
        <v>0</v>
      </c>
      <c r="S190" s="11">
        <f t="shared" si="51"/>
        <v>0</v>
      </c>
      <c r="T190">
        <f>_xlfn.IFNA((VLOOKUP(A190,CLASS!A:AY,20,FALSE)),"")</f>
        <v>58</v>
      </c>
      <c r="U190" s="11">
        <f>IF(IF(T190,T190+$L190,0)&lt;=100,IF(T190,T190+$L190,0),100)</f>
        <v>68</v>
      </c>
      <c r="V190">
        <f>_xlfn.IFNA((VLOOKUP(A190,CLASS!A:AY,22,FALSE)),"")</f>
        <v>0</v>
      </c>
      <c r="W190" s="11">
        <f t="shared" si="75"/>
        <v>0</v>
      </c>
      <c r="X190">
        <f>_xlfn.IFNA((VLOOKUP(A190,CLASS!A:AY,24,FALSE)),"")</f>
        <v>0</v>
      </c>
      <c r="Y190" s="11">
        <f t="shared" si="53"/>
        <v>0</v>
      </c>
      <c r="Z190">
        <f>_xlfn.IFNA((VLOOKUP(A190,CLASS!A:AY,26,FALSE)),"")</f>
        <v>0</v>
      </c>
      <c r="AA190" s="11">
        <f t="shared" si="54"/>
        <v>0</v>
      </c>
      <c r="AB190">
        <f>_xlfn.IFNA((VLOOKUP(A190,CLASS!A:AY,28,FALSE)),"")</f>
        <v>0</v>
      </c>
      <c r="AC190" s="11">
        <f t="shared" si="55"/>
        <v>0</v>
      </c>
      <c r="AD190"/>
      <c r="AE190" s="11">
        <f t="shared" si="56"/>
        <v>0</v>
      </c>
      <c r="AF190"/>
      <c r="AG190" s="11">
        <f t="shared" si="57"/>
        <v>0</v>
      </c>
      <c r="AH190">
        <f>_xlfn.IFNA((VLOOKUP(A190,CLASS!A:AY,34,FALSE)),"")</f>
        <v>0</v>
      </c>
      <c r="AI190" s="11">
        <f t="shared" si="58"/>
        <v>0</v>
      </c>
      <c r="AJ190"/>
      <c r="AK190" s="11">
        <f t="shared" si="59"/>
        <v>0</v>
      </c>
      <c r="AL190" s="16">
        <f t="shared" si="60"/>
        <v>146</v>
      </c>
      <c r="AM190"/>
      <c r="AN190">
        <f t="shared" si="61"/>
        <v>78</v>
      </c>
      <c r="AO190">
        <f t="shared" si="62"/>
        <v>0</v>
      </c>
      <c r="AP190">
        <f t="shared" si="63"/>
        <v>68</v>
      </c>
      <c r="AQ190">
        <f t="shared" si="64"/>
        <v>0</v>
      </c>
      <c r="AR190">
        <f t="shared" si="65"/>
        <v>0</v>
      </c>
      <c r="AS190">
        <f t="shared" si="66"/>
        <v>0</v>
      </c>
      <c r="AT190">
        <f t="shared" si="67"/>
        <v>0</v>
      </c>
      <c r="AU190">
        <f t="shared" si="68"/>
        <v>0</v>
      </c>
      <c r="AV190">
        <f t="shared" si="69"/>
        <v>0</v>
      </c>
      <c r="AW190">
        <f t="shared" si="70"/>
        <v>0</v>
      </c>
      <c r="AX190">
        <f t="shared" si="71"/>
        <v>0</v>
      </c>
      <c r="AY190" s="14" cm="1">
        <f t="array" ref="AY190">SUMPRODUCT(LARGE(AN190:AX190, {1,2,3}))</f>
        <v>146</v>
      </c>
      <c r="AZ190"/>
    </row>
    <row r="191" spans="1:52" x14ac:dyDescent="0.35">
      <c r="A191">
        <f>CLASS!A74</f>
        <v>134610</v>
      </c>
      <c r="B191" t="str">
        <f>CLASS!B74</f>
        <v>EE134610</v>
      </c>
      <c r="C191" t="str">
        <f>_xlfn.IFNA((VLOOKUP(A191,CLASS!A:AY,3,FALSE)),"")</f>
        <v>Allen</v>
      </c>
      <c r="D191" t="str">
        <f>_xlfn.IFNA((VLOOKUP(A191,CLASS!A:AY,4,FALSE)),"")</f>
        <v>Carriere</v>
      </c>
      <c r="E191" s="26" t="str">
        <f>_xlfn.IFNA((VLOOKUP(B191,IssueLookup!A:B,2,FALSE)),"")</f>
        <v>A</v>
      </c>
      <c r="F191" s="26" t="str">
        <f>_xlfn.IFNA((VLOOKUP(B191,IssueLookup!C:D,2,FALSE)),"")</f>
        <v>A</v>
      </c>
      <c r="G191" s="26" t="str">
        <f>_xlfn.IFNA((VLOOKUP(B191,IssueLookup!E:F,2,FALSE)),"")</f>
        <v>A</v>
      </c>
      <c r="H191" s="26" t="str">
        <f>_xlfn.IFNA((VLOOKUP(B191,IssueLookup!G:H,2,FALSE)),"")</f>
        <v>A</v>
      </c>
      <c r="I191" t="str">
        <f>_xlfn.IFNA((VLOOKUP(A191,CLASS!A:AY,9,FALSE)),"")</f>
        <v>SNR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5</v>
      </c>
      <c r="M191">
        <f>_xlfn.IFNA(VLOOKUP(F191,HandicapLookup!A:B,2,FALSE),"")</f>
        <v>5</v>
      </c>
      <c r="N191">
        <f>_xlfn.IFNA(VLOOKUP(G191,HandicapLookup!A:B,2,FALSE),"")</f>
        <v>5</v>
      </c>
      <c r="O191">
        <f>_xlfn.IFNA(VLOOKUP(H191,HandicapLookup!A:B,2,FALSE),"")</f>
        <v>5</v>
      </c>
      <c r="P191">
        <f>_xlfn.IFNA((VLOOKUP(A191,CLASS!A:AY,16,FALSE)),"")</f>
        <v>67</v>
      </c>
      <c r="Q191" s="11">
        <f t="shared" si="50"/>
        <v>72</v>
      </c>
      <c r="R191">
        <f>_xlfn.IFNA((VLOOKUP(A191,CLASS!A:AY,18,FALSE)),"")</f>
        <v>0</v>
      </c>
      <c r="S191" s="11">
        <f t="shared" si="51"/>
        <v>0</v>
      </c>
      <c r="T191">
        <f>_xlfn.IFNA((VLOOKUP(A191,CLASS!A:AY,20,FALSE)),"")</f>
        <v>66</v>
      </c>
      <c r="U191" s="11">
        <f>IFERROR((IF(IF(T191,T191+$M191,0)&lt;=100,IF(T191,T191+$M191,0),100)),"")</f>
        <v>71</v>
      </c>
      <c r="V191">
        <f>_xlfn.IFNA((VLOOKUP(A191,CLASS!A:AY,22,FALSE)),"")</f>
        <v>0</v>
      </c>
      <c r="W191" s="11">
        <f t="shared" si="75"/>
        <v>0</v>
      </c>
      <c r="X191">
        <f>_xlfn.IFNA((VLOOKUP(A191,CLASS!A:AY,24,FALSE)),"")</f>
        <v>0</v>
      </c>
      <c r="Y191" s="11">
        <f t="shared" si="53"/>
        <v>0</v>
      </c>
      <c r="Z191">
        <f>_xlfn.IFNA((VLOOKUP(A191,CLASS!A:AY,26,FALSE)),"")</f>
        <v>0</v>
      </c>
      <c r="AA191" s="11">
        <f t="shared" si="54"/>
        <v>0</v>
      </c>
      <c r="AB191">
        <f>_xlfn.IFNA((VLOOKUP(A191,CLASS!A:AY,28,FALSE)),"")</f>
        <v>0</v>
      </c>
      <c r="AC191" s="11">
        <f t="shared" si="55"/>
        <v>0</v>
      </c>
      <c r="AD191"/>
      <c r="AE191" s="11">
        <f t="shared" si="56"/>
        <v>0</v>
      </c>
      <c r="AF191"/>
      <c r="AG191" s="11">
        <f t="shared" si="57"/>
        <v>0</v>
      </c>
      <c r="AH191">
        <f>_xlfn.IFNA((VLOOKUP(A191,CLASS!A:AY,34,FALSE)),"")</f>
        <v>0</v>
      </c>
      <c r="AI191" s="11">
        <f t="shared" si="58"/>
        <v>0</v>
      </c>
      <c r="AJ191"/>
      <c r="AK191" s="11">
        <f t="shared" si="59"/>
        <v>0</v>
      </c>
      <c r="AL191" s="16">
        <f t="shared" si="60"/>
        <v>143</v>
      </c>
      <c r="AM191"/>
      <c r="AN191">
        <f t="shared" si="61"/>
        <v>72</v>
      </c>
      <c r="AO191">
        <f t="shared" si="62"/>
        <v>0</v>
      </c>
      <c r="AP191">
        <f t="shared" si="63"/>
        <v>71</v>
      </c>
      <c r="AQ191">
        <f t="shared" si="64"/>
        <v>0</v>
      </c>
      <c r="AR191">
        <f t="shared" si="65"/>
        <v>0</v>
      </c>
      <c r="AS191">
        <f t="shared" si="66"/>
        <v>0</v>
      </c>
      <c r="AT191">
        <f t="shared" si="67"/>
        <v>0</v>
      </c>
      <c r="AU191">
        <f t="shared" si="68"/>
        <v>0</v>
      </c>
      <c r="AV191">
        <f t="shared" si="69"/>
        <v>0</v>
      </c>
      <c r="AW191">
        <f t="shared" si="70"/>
        <v>0</v>
      </c>
      <c r="AX191">
        <f t="shared" si="71"/>
        <v>0</v>
      </c>
      <c r="AY191" s="14" cm="1">
        <f t="array" ref="AY191">SUMPRODUCT(LARGE(AN191:AX191, {1,2,3}))</f>
        <v>143</v>
      </c>
      <c r="AZ191"/>
    </row>
    <row r="192" spans="1:52" x14ac:dyDescent="0.35">
      <c r="A192">
        <f>CLASS!A204</f>
        <v>139821</v>
      </c>
      <c r="B192" t="str">
        <f>CLASS!B204</f>
        <v>EE139821</v>
      </c>
      <c r="C192" t="str">
        <f>_xlfn.IFNA((VLOOKUP(A192,CLASS!A:AY,3,FALSE)),"")</f>
        <v>Andrew</v>
      </c>
      <c r="D192" t="str">
        <f>_xlfn.IFNA((VLOOKUP(A192,CLASS!A:AY,4,FALSE)),"")</f>
        <v>Hales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tr">
        <f>_xlfn.IFNA((VLOOKUP(A192,CLASS!A:AY,9,FALSE)),"")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f>_xlfn.IFNA((VLOOKUP(A192,CLASS!A:AY,16,FALSE)),"")</f>
        <v>50</v>
      </c>
      <c r="Q192" s="11">
        <f t="shared" si="50"/>
        <v>65</v>
      </c>
      <c r="R192">
        <f>_xlfn.IFNA((VLOOKUP(A192,CLASS!A:AY,18,FALSE)),"")</f>
        <v>0</v>
      </c>
      <c r="S192" s="11">
        <f t="shared" si="51"/>
        <v>0</v>
      </c>
      <c r="T192">
        <f>_xlfn.IFNA((VLOOKUP(A192,CLASS!A:AY,20,FALSE)),"")</f>
        <v>60</v>
      </c>
      <c r="U192" s="11">
        <f>IF(IF(T192,T192+$L192,0)&lt;=100,IF(T192,T192+$L192,0),100)</f>
        <v>75</v>
      </c>
      <c r="V192">
        <f>_xlfn.IFNA((VLOOKUP(A192,CLASS!A:AY,22,FALSE)),"")</f>
        <v>0</v>
      </c>
      <c r="W192" s="11">
        <f t="shared" si="75"/>
        <v>0</v>
      </c>
      <c r="X192">
        <f>_xlfn.IFNA((VLOOKUP(A192,CLASS!A:AY,24,FALSE)),"")</f>
        <v>0</v>
      </c>
      <c r="Y192" s="11">
        <f t="shared" si="53"/>
        <v>0</v>
      </c>
      <c r="Z192">
        <f>_xlfn.IFNA((VLOOKUP(A192,CLASS!A:AY,26,FALSE)),"")</f>
        <v>0</v>
      </c>
      <c r="AA192" s="11">
        <f t="shared" si="54"/>
        <v>0</v>
      </c>
      <c r="AB192">
        <f>_xlfn.IFNA((VLOOKUP(A192,CLASS!A:AY,28,FALSE)),"")</f>
        <v>0</v>
      </c>
      <c r="AC192" s="11">
        <f t="shared" si="55"/>
        <v>0</v>
      </c>
      <c r="AD192"/>
      <c r="AE192" s="11">
        <f t="shared" si="56"/>
        <v>0</v>
      </c>
      <c r="AF192"/>
      <c r="AG192" s="11">
        <f t="shared" si="57"/>
        <v>0</v>
      </c>
      <c r="AH192">
        <f>_xlfn.IFNA((VLOOKUP(A192,CLASS!A:AY,34,FALSE)),"")</f>
        <v>0</v>
      </c>
      <c r="AI192" s="11">
        <f t="shared" si="58"/>
        <v>0</v>
      </c>
      <c r="AJ192"/>
      <c r="AK192" s="11">
        <f t="shared" si="59"/>
        <v>0</v>
      </c>
      <c r="AL192" s="16">
        <f t="shared" si="60"/>
        <v>140</v>
      </c>
      <c r="AN192">
        <f t="shared" si="61"/>
        <v>65</v>
      </c>
      <c r="AO192">
        <f t="shared" si="62"/>
        <v>0</v>
      </c>
      <c r="AP192">
        <f t="shared" si="63"/>
        <v>75</v>
      </c>
      <c r="AQ192">
        <f t="shared" si="64"/>
        <v>0</v>
      </c>
      <c r="AR192">
        <f t="shared" si="65"/>
        <v>0</v>
      </c>
      <c r="AS192">
        <f t="shared" si="66"/>
        <v>0</v>
      </c>
      <c r="AT192">
        <f t="shared" si="67"/>
        <v>0</v>
      </c>
      <c r="AU192">
        <f t="shared" si="68"/>
        <v>0</v>
      </c>
      <c r="AV192">
        <f t="shared" si="69"/>
        <v>0</v>
      </c>
      <c r="AW192">
        <f t="shared" si="70"/>
        <v>0</v>
      </c>
      <c r="AX192">
        <f t="shared" si="71"/>
        <v>0</v>
      </c>
      <c r="AY192" s="14" cm="1">
        <f t="array" ref="AY192">SUMPRODUCT(LARGE(AN192:AX192, {1,2,3}))</f>
        <v>140</v>
      </c>
    </row>
    <row r="193" spans="1:52" x14ac:dyDescent="0.35">
      <c r="A193">
        <f>CLASS!A83</f>
        <v>91465</v>
      </c>
      <c r="B193" t="str">
        <f>CLASS!B83</f>
        <v>EE91465</v>
      </c>
      <c r="C193" t="str">
        <f>_xlfn.IFNA((VLOOKUP(A193,CLASS!A:AY,3,FALSE)),"")</f>
        <v>Peter</v>
      </c>
      <c r="D193" t="str">
        <f>_xlfn.IFNA((VLOOKUP(A193,CLASS!A:AY,4,FALSE)),"")</f>
        <v>Critchley</v>
      </c>
      <c r="E193" s="26" t="str">
        <f>_xlfn.IFNA((VLOOKUP(B193,IssueLookup!A:B,2,FALSE)),"")</f>
        <v>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_xlfn.IFNA(VLOOKUP(E193,HandicapLookup!A:B,2,FALSE),"")</f>
        <v>5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77</v>
      </c>
      <c r="Q193" s="11">
        <f t="shared" si="50"/>
        <v>82</v>
      </c>
      <c r="R193">
        <f>_xlfn.IFNA((VLOOKUP(A193,CLASS!A:AY,18,FALSE)),"")</f>
        <v>0</v>
      </c>
      <c r="S193" s="11">
        <f t="shared" si="51"/>
        <v>0</v>
      </c>
      <c r="T193">
        <f>_xlfn.IFNA((VLOOKUP(A193,CLASS!A:AY,20,FALSE)),"")</f>
        <v>0</v>
      </c>
      <c r="U193" s="11">
        <f>IFERROR((IF(IF(T193,T193+$M193,0)&lt;=100,IF(T193,T193+$M193,0),100)),"")</f>
        <v>0</v>
      </c>
      <c r="V193">
        <f>_xlfn.IFNA((VLOOKUP(A193,CLASS!A:AY,22,FALSE)),"")</f>
        <v>0</v>
      </c>
      <c r="W193" s="11">
        <f t="shared" si="75"/>
        <v>0</v>
      </c>
      <c r="X193">
        <f>_xlfn.IFNA((VLOOKUP(A193,CLASS!A:AY,24,FALSE)),"")</f>
        <v>0</v>
      </c>
      <c r="Y193" s="11">
        <f t="shared" si="53"/>
        <v>0</v>
      </c>
      <c r="Z193">
        <f>_xlfn.IFNA((VLOOKUP(A193,CLASS!A:AY,26,FALSE)),"")</f>
        <v>0</v>
      </c>
      <c r="AA193" s="11">
        <f t="shared" si="54"/>
        <v>0</v>
      </c>
      <c r="AB193">
        <f>_xlfn.IFNA((VLOOKUP(A193,CLASS!A:AY,28,FALSE)),"")</f>
        <v>0</v>
      </c>
      <c r="AC193" s="11">
        <f t="shared" si="55"/>
        <v>0</v>
      </c>
      <c r="AD193"/>
      <c r="AE193" s="11">
        <f t="shared" si="56"/>
        <v>0</v>
      </c>
      <c r="AF193"/>
      <c r="AG193" s="11">
        <f t="shared" si="57"/>
        <v>0</v>
      </c>
      <c r="AH193">
        <f>_xlfn.IFNA((VLOOKUP(A193,CLASS!A:AY,34,FALSE)),"")</f>
        <v>0</v>
      </c>
      <c r="AI193" s="11">
        <f t="shared" si="58"/>
        <v>0</v>
      </c>
      <c r="AJ193"/>
      <c r="AK193" s="11">
        <f t="shared" si="59"/>
        <v>0</v>
      </c>
      <c r="AL193" s="16">
        <f t="shared" si="60"/>
        <v>82</v>
      </c>
      <c r="AM193"/>
      <c r="AN193">
        <f t="shared" si="61"/>
        <v>82</v>
      </c>
      <c r="AO193">
        <f t="shared" si="62"/>
        <v>0</v>
      </c>
      <c r="AP193">
        <f t="shared" si="63"/>
        <v>0</v>
      </c>
      <c r="AQ193">
        <f t="shared" si="64"/>
        <v>0</v>
      </c>
      <c r="AR193">
        <f t="shared" si="65"/>
        <v>0</v>
      </c>
      <c r="AS193">
        <f t="shared" si="66"/>
        <v>0</v>
      </c>
      <c r="AT193">
        <f t="shared" si="67"/>
        <v>0</v>
      </c>
      <c r="AU193">
        <f t="shared" si="68"/>
        <v>0</v>
      </c>
      <c r="AV193">
        <f t="shared" si="69"/>
        <v>0</v>
      </c>
      <c r="AW193">
        <f t="shared" si="70"/>
        <v>0</v>
      </c>
      <c r="AX193">
        <f t="shared" si="71"/>
        <v>0</v>
      </c>
      <c r="AY193" s="14" cm="1">
        <f t="array" ref="AY193">SUMPRODUCT(LARGE(AN193:AX193, {1,2,3}))</f>
        <v>82</v>
      </c>
      <c r="AZ193"/>
    </row>
    <row r="194" spans="1:52" x14ac:dyDescent="0.35">
      <c r="A194">
        <f>CLASS!A85</f>
        <v>92903</v>
      </c>
      <c r="B194" t="str">
        <f>CLASS!B85</f>
        <v>EE92903</v>
      </c>
      <c r="C194" t="str">
        <f>_xlfn.IFNA((VLOOKUP(A194,CLASS!A:AY,3,FALSE)),"")</f>
        <v>Shaun</v>
      </c>
      <c r="D194" t="str">
        <f>_xlfn.IFNA((VLOOKUP(A194,CLASS!A:AY,4,FALSE)),"")</f>
        <v>Mcnamara</v>
      </c>
      <c r="E194" s="26" t="str">
        <f>_xlfn.IFNA((VLOOKUP(B194,IssueLookup!A:B,2,FALSE)),"")</f>
        <v>A</v>
      </c>
      <c r="F194" s="26" t="str">
        <f>_xlfn.IFNA((VLOOKUP(B194,IssueLookup!C:D,2,FALSE)),"")</f>
        <v>A</v>
      </c>
      <c r="G194" s="26" t="str">
        <f>_xlfn.IFNA((VLOOKUP(B194,IssueLookup!E:F,2,FALSE)),"")</f>
        <v>A</v>
      </c>
      <c r="H194" s="26" t="str">
        <f>_xlfn.IFNA((VLOOKUP(B194,IssueLookup!G:H,2,FALSE)),"")</f>
        <v>A</v>
      </c>
      <c r="I194" t="str">
        <f>_xlfn.IFNA((VLOOKUP(A194,CLASS!A:AY,9,FALSE)),"")</f>
        <v>VET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_xlfn.IFNA(VLOOKUP(E194,HandicapLookup!A:B,2,FALSE),"")</f>
        <v>5</v>
      </c>
      <c r="M194">
        <f>_xlfn.IFNA(VLOOKUP(F194,HandicapLookup!A:B,2,FALSE),"")</f>
        <v>5</v>
      </c>
      <c r="N194">
        <f>_xlfn.IFNA(VLOOKUP(G194,HandicapLookup!A:B,2,FALSE),"")</f>
        <v>5</v>
      </c>
      <c r="O194">
        <f>_xlfn.IFNA(VLOOKUP(H194,HandicapLookup!A:B,2,FALSE),"")</f>
        <v>5</v>
      </c>
      <c r="P194">
        <f>_xlfn.IFNA((VLOOKUP(A194,CLASS!A:AY,16,FALSE)),"")</f>
        <v>76</v>
      </c>
      <c r="Q194" s="11">
        <f t="shared" ref="Q194:Q257" si="76">IFERROR((IF(IF(P194,P194+$L194,0)&lt;=100,IF(P194,P194+$L194,0),100)),"")</f>
        <v>81</v>
      </c>
      <c r="R194">
        <f>_xlfn.IFNA((VLOOKUP(A194,CLASS!A:AY,18,FALSE)),"")</f>
        <v>0</v>
      </c>
      <c r="S194" s="11">
        <f t="shared" ref="S194:S257" si="77">IFERROR((IF(IF(R194,R194+$L194,0)&lt;=100,IF(R194,R194+$L194,0),100)),"")</f>
        <v>0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0</v>
      </c>
      <c r="W194" s="11">
        <f t="shared" si="75"/>
        <v>0</v>
      </c>
      <c r="X194">
        <f>_xlfn.IFNA((VLOOKUP(A194,CLASS!A:AY,24,FALSE)),"")</f>
        <v>0</v>
      </c>
      <c r="Y194" s="11">
        <f t="shared" ref="Y194:Y257" si="78">IFERROR((IF(IF(X194,X194+$M194,0)&lt;=100,IF(X194,X194+$M194,0),100)),"")</f>
        <v>0</v>
      </c>
      <c r="Z194">
        <f>_xlfn.IFNA((VLOOKUP(A194,CLASS!A:AY,26,FALSE)),"")</f>
        <v>0</v>
      </c>
      <c r="AA194" s="11">
        <f t="shared" ref="AA194:AA257" si="79">IFERROR((IF(IF(Z194,Z194+$M194,0)&lt;=100,IF(Z194,Z194+$M194,0),100)),"")</f>
        <v>0</v>
      </c>
      <c r="AB194">
        <f>_xlfn.IFNA((VLOOKUP(A194,CLASS!A:AY,28,FALSE)),"")</f>
        <v>0</v>
      </c>
      <c r="AC194" s="11">
        <f t="shared" ref="AC194:AC257" si="80">IFERROR((IF(IF(AB194,AB194+$M194,0)&lt;=100,IF(AB194,AB194+$M194,0),100)),"")</f>
        <v>0</v>
      </c>
      <c r="AD194"/>
      <c r="AE194" s="11">
        <f t="shared" ref="AE194:AE257" si="81">IFERROR((IF(IF(AD194,AD194+$O194,0)&lt;=100,IF(AD194,AD194+$O194,0),100)),"")</f>
        <v>0</v>
      </c>
      <c r="AF194"/>
      <c r="AG194" s="11">
        <f t="shared" ref="AG194:AG257" si="82">IFERROR((IF(IF(AF194,AF194+$O194,0)&lt;=100,IF(AF194,AF194+$O194,0),100)),"")</f>
        <v>0</v>
      </c>
      <c r="AH194">
        <f>_xlfn.IFNA((VLOOKUP(A194,CLASS!A:AY,34,FALSE)),"")</f>
        <v>0</v>
      </c>
      <c r="AI194" s="11">
        <f t="shared" ref="AI194:AI257" si="83">IFERROR((IF(IF(AH194,AH194+$N194,0)&lt;=100,IF(AH194,AH194+$N194,0),100)+(IF(AH194&gt;0,1,))),"")</f>
        <v>0</v>
      </c>
      <c r="AJ194"/>
      <c r="AK194" s="11">
        <f t="shared" ref="AK194:AK257" si="84">IF(IF(AJ194,AJ194+$O194,0)&lt;=100,IF(AJ194,AJ194+$O194,0),100)</f>
        <v>0</v>
      </c>
      <c r="AL194" s="16">
        <f t="shared" ref="AL194:AL257" si="85">IFERROR((Q194+S194+U194+W194+Y194+AA194+AC194+AE194+AG194+AI194+AK194),"")</f>
        <v>81</v>
      </c>
      <c r="AM194"/>
      <c r="AN194">
        <f t="shared" ref="AN194:AN257" si="86">Q194</f>
        <v>81</v>
      </c>
      <c r="AO194">
        <f t="shared" ref="AO194:AO257" si="87">S194</f>
        <v>0</v>
      </c>
      <c r="AP194">
        <f t="shared" ref="AP194:AP257" si="88">U194</f>
        <v>0</v>
      </c>
      <c r="AQ194">
        <f t="shared" ref="AQ194:AQ257" si="89">W194</f>
        <v>0</v>
      </c>
      <c r="AR194">
        <f t="shared" ref="AR194:AR257" si="90">Y194</f>
        <v>0</v>
      </c>
      <c r="AS194">
        <f t="shared" ref="AS194:AS257" si="91">AA194</f>
        <v>0</v>
      </c>
      <c r="AT194">
        <f t="shared" ref="AT194:AT257" si="92">AC194</f>
        <v>0</v>
      </c>
      <c r="AU194">
        <f t="shared" ref="AU194:AU257" si="93">AE194</f>
        <v>0</v>
      </c>
      <c r="AV194">
        <f t="shared" ref="AV194:AV257" si="94">AG194</f>
        <v>0</v>
      </c>
      <c r="AW194">
        <f t="shared" ref="AW194:AW257" si="95">AI194</f>
        <v>0</v>
      </c>
      <c r="AX194">
        <f t="shared" ref="AX194:AX257" si="96">AK194</f>
        <v>0</v>
      </c>
      <c r="AY194" s="14" cm="1">
        <f t="array" ref="AY194">SUMPRODUCT(LARGE(AN194:AX194, {1,2,3}))</f>
        <v>81</v>
      </c>
      <c r="AZ194"/>
    </row>
    <row r="195" spans="1:52" x14ac:dyDescent="0.35">
      <c r="A195">
        <f>CLASS!A43</f>
        <v>123128</v>
      </c>
      <c r="B195" t="str">
        <f>CLASS!B43</f>
        <v>EE123128</v>
      </c>
      <c r="C195" t="str">
        <f>_xlfn.IFNA((VLOOKUP(A195,CLASS!A:AY,3,FALSE)),"")</f>
        <v>Brody</v>
      </c>
      <c r="D195" t="str">
        <f>_xlfn.IFNA((VLOOKUP(A195,CLASS!A:AY,4,FALSE)),"")</f>
        <v>Woollard</v>
      </c>
      <c r="E195" s="26" t="str">
        <f>_xlfn.IFNA((VLOOKUP(B195,IssueLookup!A:B,2,FALSE)),"")</f>
        <v>AA</v>
      </c>
      <c r="F195" s="26" t="str">
        <f>_xlfn.IFNA((VLOOKUP(B195,IssueLookup!C:D,2,FALSE)),"")</f>
        <v>AA</v>
      </c>
      <c r="G195" s="26" t="str">
        <f>_xlfn.IFNA((VLOOKUP(B195,IssueLookup!E:F,2,FALSE)),"")</f>
        <v>AA</v>
      </c>
      <c r="H195" s="26" t="str">
        <f>_xlfn.IFNA((VLOOKUP(B195,IssueLookup!G:H,2,FALSE)),"")</f>
        <v>AA</v>
      </c>
      <c r="I195" t="str">
        <f>_xlfn.IFNA((VLOOKUP(A195,CLASS!A:AY,9,FALSE)),"")</f>
        <v>JNR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_xlfn.IFNA(VLOOKUP(E195,HandicapLookup!A:B,2,FALSE),"")</f>
        <v>0</v>
      </c>
      <c r="M195">
        <f>_xlfn.IFNA(VLOOKUP(F195,HandicapLookup!A:B,2,FALSE),"")</f>
        <v>0</v>
      </c>
      <c r="N195">
        <f>_xlfn.IFNA(VLOOKUP(G195,HandicapLookup!A:B,2,FALSE),"")</f>
        <v>0</v>
      </c>
      <c r="O195">
        <f>_xlfn.IFNA(VLOOKUP(H195,HandicapLookup!A:B,2,FALSE),"")</f>
        <v>0</v>
      </c>
      <c r="P195">
        <f>_xlfn.IFNA((VLOOKUP(A195,CLASS!A:AY,16,FALSE)),"")</f>
        <v>80</v>
      </c>
      <c r="Q195" s="11">
        <f t="shared" si="76"/>
        <v>80</v>
      </c>
      <c r="R195">
        <f>_xlfn.IFNA((VLOOKUP(A195,CLASS!A:AY,18,FALSE)),"")</f>
        <v>0</v>
      </c>
      <c r="S195" s="11">
        <f t="shared" si="77"/>
        <v>0</v>
      </c>
      <c r="T195">
        <f>_xlfn.IFNA((VLOOKUP(A195,CLASS!A:AY,20,FALSE)),"")</f>
        <v>0</v>
      </c>
      <c r="U195" s="11">
        <f>IFERROR((IF(IF(T195,T195+$M195,0)&lt;=100,IF(T195,T195+$M195,0),100)),"")</f>
        <v>0</v>
      </c>
      <c r="V195">
        <f>_xlfn.IFNA((VLOOKUP(A195,CLASS!A:AY,22,FALSE)),"")</f>
        <v>0</v>
      </c>
      <c r="W195" s="11">
        <f t="shared" si="75"/>
        <v>0</v>
      </c>
      <c r="X195">
        <f>_xlfn.IFNA((VLOOKUP(A195,CLASS!A:AY,24,FALSE)),"")</f>
        <v>0</v>
      </c>
      <c r="Y195" s="11">
        <f t="shared" si="78"/>
        <v>0</v>
      </c>
      <c r="Z195">
        <f>_xlfn.IFNA((VLOOKUP(A195,CLASS!A:AY,26,FALSE)),"")</f>
        <v>0</v>
      </c>
      <c r="AA195" s="11">
        <f t="shared" si="79"/>
        <v>0</v>
      </c>
      <c r="AB195">
        <f>_xlfn.IFNA((VLOOKUP(A195,CLASS!A:AY,28,FALSE)),"")</f>
        <v>0</v>
      </c>
      <c r="AC195" s="11">
        <f t="shared" si="80"/>
        <v>0</v>
      </c>
      <c r="AD195"/>
      <c r="AE195" s="11">
        <f t="shared" si="81"/>
        <v>0</v>
      </c>
      <c r="AF195"/>
      <c r="AG195" s="11">
        <f t="shared" si="82"/>
        <v>0</v>
      </c>
      <c r="AH195">
        <f>_xlfn.IFNA((VLOOKUP(A195,CLASS!A:AY,34,FALSE)),"")</f>
        <v>0</v>
      </c>
      <c r="AI195" s="11">
        <f t="shared" si="83"/>
        <v>0</v>
      </c>
      <c r="AJ195"/>
      <c r="AK195" s="11">
        <f t="shared" si="84"/>
        <v>0</v>
      </c>
      <c r="AL195" s="16">
        <f t="shared" si="85"/>
        <v>80</v>
      </c>
      <c r="AM195"/>
      <c r="AN195">
        <f t="shared" si="86"/>
        <v>80</v>
      </c>
      <c r="AO195">
        <f t="shared" si="87"/>
        <v>0</v>
      </c>
      <c r="AP195">
        <f t="shared" si="88"/>
        <v>0</v>
      </c>
      <c r="AQ195">
        <f t="shared" si="89"/>
        <v>0</v>
      </c>
      <c r="AR195">
        <f t="shared" si="90"/>
        <v>0</v>
      </c>
      <c r="AS195">
        <f t="shared" si="91"/>
        <v>0</v>
      </c>
      <c r="AT195">
        <f t="shared" si="92"/>
        <v>0</v>
      </c>
      <c r="AU195">
        <f t="shared" si="93"/>
        <v>0</v>
      </c>
      <c r="AV195">
        <f t="shared" si="94"/>
        <v>0</v>
      </c>
      <c r="AW195">
        <f t="shared" si="95"/>
        <v>0</v>
      </c>
      <c r="AX195">
        <f t="shared" si="96"/>
        <v>0</v>
      </c>
      <c r="AY195" s="14" cm="1">
        <f t="array" ref="AY195">SUMPRODUCT(LARGE(AN195:AX195, {1,2,3}))</f>
        <v>80</v>
      </c>
      <c r="AZ195"/>
    </row>
    <row r="196" spans="1:52" x14ac:dyDescent="0.35">
      <c r="A196">
        <f>CLASS!A14</f>
        <v>96738</v>
      </c>
      <c r="B196" t="str">
        <f>CLASS!B14</f>
        <v>EE96738</v>
      </c>
      <c r="C196" t="str">
        <f>_xlfn.IFNA((VLOOKUP(A196,CLASS!A:AY,3,FALSE)),"")</f>
        <v>Christopher</v>
      </c>
      <c r="D196" t="str">
        <f>_xlfn.IFNA((VLOOKUP(A196,CLASS!A:AY,4,FALSE)),"")</f>
        <v>Daniels</v>
      </c>
      <c r="E196" s="26" t="str">
        <f>_xlfn.IFNA((VLOOKUP(B196,IssueLookup!A:B,2,FALSE)),"")</f>
        <v>AAA</v>
      </c>
      <c r="F196" s="26" t="str">
        <f>_xlfn.IFNA((VLOOKUP(B196,IssueLookup!C:D,2,FALSE)),"")</f>
        <v>AAA</v>
      </c>
      <c r="G196" s="26" t="str">
        <f>_xlfn.IFNA((VLOOKUP(B196,IssueLookup!E:F,2,FALSE)),"")</f>
        <v>AAA</v>
      </c>
      <c r="H196" s="26" t="str">
        <f>_xlfn.IFNA((VLOOKUP(B196,IssueLookup!G:H,2,FALSE)),"")</f>
        <v>AAA</v>
      </c>
      <c r="I196" t="str">
        <f>_xlfn.IFNA((VLOOKUP(A196,CLASS!A:AY,9,FALSE)),"")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0</v>
      </c>
      <c r="M196">
        <f>_xlfn.IFNA(VLOOKUP(F196,HandicapLookup!A:B,2,FALSE),"")</f>
        <v>0</v>
      </c>
      <c r="N196">
        <f>_xlfn.IFNA(VLOOKUP(G196,HandicapLookup!A:B,2,FALSE),"")</f>
        <v>0</v>
      </c>
      <c r="O196">
        <f>_xlfn.IFNA(VLOOKUP(H196,HandicapLookup!A:B,2,FALSE),"")</f>
        <v>0</v>
      </c>
      <c r="P196">
        <f>_xlfn.IFNA((VLOOKUP(A196,CLASS!A:AY,16,FALSE)),"")</f>
        <v>0</v>
      </c>
      <c r="Q196" s="11">
        <f t="shared" si="76"/>
        <v>0</v>
      </c>
      <c r="R196">
        <f>_xlfn.IFNA((VLOOKUP(A196,CLASS!A:AY,18,FALSE)),"")</f>
        <v>0</v>
      </c>
      <c r="S196" s="11">
        <f t="shared" si="77"/>
        <v>0</v>
      </c>
      <c r="T196">
        <f>_xlfn.IFNA((VLOOKUP(A196,CLASS!A:AY,20,FALSE)),"")</f>
        <v>77</v>
      </c>
      <c r="U196" s="11">
        <f>IFERROR((IF(IF(T196,T196+$M196,0)&lt;=100,IF(T196,T196+$M196,0),100)),"")</f>
        <v>77</v>
      </c>
      <c r="V196">
        <f>_xlfn.IFNA((VLOOKUP(A196,CLASS!A:AY,22,FALSE)),"")</f>
        <v>0</v>
      </c>
      <c r="W196" s="11">
        <f t="shared" si="75"/>
        <v>0</v>
      </c>
      <c r="X196">
        <f>_xlfn.IFNA((VLOOKUP(A196,CLASS!A:AY,24,FALSE)),"")</f>
        <v>0</v>
      </c>
      <c r="Y196" s="11">
        <f t="shared" si="78"/>
        <v>0</v>
      </c>
      <c r="Z196">
        <f>_xlfn.IFNA((VLOOKUP(A196,CLASS!A:AY,26,FALSE)),"")</f>
        <v>0</v>
      </c>
      <c r="AA196" s="11">
        <f t="shared" si="79"/>
        <v>0</v>
      </c>
      <c r="AB196">
        <f>_xlfn.IFNA((VLOOKUP(A196,CLASS!A:AY,28,FALSE)),"")</f>
        <v>0</v>
      </c>
      <c r="AC196" s="11">
        <f t="shared" si="80"/>
        <v>0</v>
      </c>
      <c r="AD196"/>
      <c r="AE196" s="11">
        <f t="shared" si="81"/>
        <v>0</v>
      </c>
      <c r="AF196"/>
      <c r="AG196" s="11">
        <f t="shared" si="82"/>
        <v>0</v>
      </c>
      <c r="AH196">
        <f>_xlfn.IFNA((VLOOKUP(A196,CLASS!A:AY,34,FALSE)),"")</f>
        <v>0</v>
      </c>
      <c r="AI196" s="11">
        <f t="shared" si="83"/>
        <v>0</v>
      </c>
      <c r="AJ196"/>
      <c r="AK196" s="11">
        <f t="shared" si="84"/>
        <v>0</v>
      </c>
      <c r="AL196" s="16">
        <f t="shared" si="85"/>
        <v>77</v>
      </c>
      <c r="AN196">
        <f t="shared" si="86"/>
        <v>0</v>
      </c>
      <c r="AO196">
        <f t="shared" si="87"/>
        <v>0</v>
      </c>
      <c r="AP196">
        <f t="shared" si="88"/>
        <v>77</v>
      </c>
      <c r="AQ196">
        <f t="shared" si="89"/>
        <v>0</v>
      </c>
      <c r="AR196">
        <f t="shared" si="90"/>
        <v>0</v>
      </c>
      <c r="AS196">
        <f t="shared" si="91"/>
        <v>0</v>
      </c>
      <c r="AT196">
        <f t="shared" si="92"/>
        <v>0</v>
      </c>
      <c r="AU196">
        <f t="shared" si="93"/>
        <v>0</v>
      </c>
      <c r="AV196">
        <f t="shared" si="94"/>
        <v>0</v>
      </c>
      <c r="AW196">
        <f t="shared" si="95"/>
        <v>0</v>
      </c>
      <c r="AX196">
        <f t="shared" si="96"/>
        <v>0</v>
      </c>
      <c r="AY196" s="14" cm="1">
        <f t="array" ref="AY196">SUMPRODUCT(LARGE(AN196:AX196, {1,2,3}))</f>
        <v>77</v>
      </c>
      <c r="AZ196"/>
    </row>
    <row r="197" spans="1:52" x14ac:dyDescent="0.35">
      <c r="A197">
        <f>CLASS!A153</f>
        <v>91174</v>
      </c>
      <c r="B197" t="str">
        <f>CLASS!B153</f>
        <v>EE91174</v>
      </c>
      <c r="C197" t="str">
        <f>_xlfn.IFNA((VLOOKUP(A197,CLASS!A:AY,3,FALSE)),"")</f>
        <v>Patrick</v>
      </c>
      <c r="D197" t="str">
        <f>_xlfn.IFNA((VLOOKUP(A197,CLASS!A:AY,4,FALSE)),"")</f>
        <v>Hawthorne</v>
      </c>
      <c r="E197" s="26" t="str">
        <f>_xlfn.IFNA((VLOOKUP(B197,IssueLookup!A:B,2,FALSE)),"")</f>
        <v>B</v>
      </c>
      <c r="F197" s="26" t="str">
        <f>_xlfn.IFNA((VLOOKUP(B197,IssueLookup!C:D,2,FALSE)),"")</f>
        <v>B</v>
      </c>
      <c r="G197" s="26" t="str">
        <f>_xlfn.IFNA((VLOOKUP(B197,IssueLookup!E:F,2,FALSE)),"")</f>
        <v>B</v>
      </c>
      <c r="H197" s="26" t="str">
        <f>_xlfn.IFNA((VLOOKUP(B197,IssueLookup!G:H,2,FALSE)),"")</f>
        <v>B</v>
      </c>
      <c r="I197" t="str">
        <f>_xlfn.IFNA((VLOOKUP(A197,CLASS!A:AY,9,FALSE)),"")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_xlfn.IFNA(VLOOKUP(E197,HandicapLookup!A:B,2,FALSE),"")</f>
        <v>10</v>
      </c>
      <c r="M197">
        <f>_xlfn.IFNA(VLOOKUP(F197,HandicapLookup!A:B,2,FALSE),"")</f>
        <v>10</v>
      </c>
      <c r="N197">
        <f>_xlfn.IFNA(VLOOKUP(G197,HandicapLookup!A:B,2,FALSE),"")</f>
        <v>10</v>
      </c>
      <c r="O197">
        <f>_xlfn.IFNA(VLOOKUP(H197,HandicapLookup!A:B,2,FALSE),"")</f>
        <v>10</v>
      </c>
      <c r="P197">
        <f>_xlfn.IFNA((VLOOKUP(A197,CLASS!A:AY,16,FALSE)),"")</f>
        <v>67</v>
      </c>
      <c r="Q197" s="11">
        <f t="shared" si="76"/>
        <v>77</v>
      </c>
      <c r="R197">
        <f>_xlfn.IFNA((VLOOKUP(A197,CLASS!A:AY,18,FALSE)),"")</f>
        <v>0</v>
      </c>
      <c r="S197" s="11">
        <f t="shared" si="77"/>
        <v>0</v>
      </c>
      <c r="T197">
        <f>_xlfn.IFNA((VLOOKUP(A197,CLASS!A:AY,20,FALSE)),"")</f>
        <v>0</v>
      </c>
      <c r="U197" s="11">
        <f>IF(IF(T197,T197+$L197,0)&lt;=100,IF(T197,T197+$L197,0),100)</f>
        <v>0</v>
      </c>
      <c r="V197">
        <f>_xlfn.IFNA((VLOOKUP(A197,CLASS!A:AY,22,FALSE)),"")</f>
        <v>0</v>
      </c>
      <c r="W197" s="11">
        <f t="shared" si="75"/>
        <v>0</v>
      </c>
      <c r="X197">
        <f>_xlfn.IFNA((VLOOKUP(A197,CLASS!A:AY,24,FALSE)),"")</f>
        <v>0</v>
      </c>
      <c r="Y197" s="11">
        <f t="shared" si="78"/>
        <v>0</v>
      </c>
      <c r="Z197">
        <f>_xlfn.IFNA((VLOOKUP(A197,CLASS!A:AY,26,FALSE)),"")</f>
        <v>0</v>
      </c>
      <c r="AA197" s="11">
        <f t="shared" si="79"/>
        <v>0</v>
      </c>
      <c r="AB197">
        <f>_xlfn.IFNA((VLOOKUP(A197,CLASS!A:AY,28,FALSE)),"")</f>
        <v>0</v>
      </c>
      <c r="AC197" s="11">
        <f t="shared" si="80"/>
        <v>0</v>
      </c>
      <c r="AD197"/>
      <c r="AE197" s="11">
        <f t="shared" si="81"/>
        <v>0</v>
      </c>
      <c r="AF197"/>
      <c r="AG197" s="11">
        <f t="shared" si="82"/>
        <v>0</v>
      </c>
      <c r="AH197">
        <f>_xlfn.IFNA((VLOOKUP(A197,CLASS!A:AY,34,FALSE)),"")</f>
        <v>0</v>
      </c>
      <c r="AI197" s="11">
        <f t="shared" si="83"/>
        <v>0</v>
      </c>
      <c r="AJ197"/>
      <c r="AK197" s="11">
        <f t="shared" si="84"/>
        <v>0</v>
      </c>
      <c r="AL197" s="16">
        <f t="shared" si="85"/>
        <v>77</v>
      </c>
      <c r="AM197"/>
      <c r="AN197">
        <f t="shared" si="86"/>
        <v>77</v>
      </c>
      <c r="AO197">
        <f t="shared" si="87"/>
        <v>0</v>
      </c>
      <c r="AP197">
        <f t="shared" si="88"/>
        <v>0</v>
      </c>
      <c r="AQ197">
        <f t="shared" si="89"/>
        <v>0</v>
      </c>
      <c r="AR197">
        <f t="shared" si="90"/>
        <v>0</v>
      </c>
      <c r="AS197">
        <f t="shared" si="91"/>
        <v>0</v>
      </c>
      <c r="AT197">
        <f t="shared" si="92"/>
        <v>0</v>
      </c>
      <c r="AU197">
        <f t="shared" si="93"/>
        <v>0</v>
      </c>
      <c r="AV197">
        <f t="shared" si="94"/>
        <v>0</v>
      </c>
      <c r="AW197">
        <f t="shared" si="95"/>
        <v>0</v>
      </c>
      <c r="AX197">
        <f t="shared" si="96"/>
        <v>0</v>
      </c>
      <c r="AY197" s="14" cm="1">
        <f t="array" ref="AY197">SUMPRODUCT(LARGE(AN197:AX197, {1,2,3}))</f>
        <v>77</v>
      </c>
    </row>
    <row r="198" spans="1:52" x14ac:dyDescent="0.35">
      <c r="A198">
        <f>CLASS!A92</f>
        <v>101213</v>
      </c>
      <c r="B198" t="str">
        <f>CLASS!B92</f>
        <v>EE101213</v>
      </c>
      <c r="C198" t="str">
        <f>_xlfn.IFNA((VLOOKUP(A198,CLASS!A:AY,3,FALSE)),"")</f>
        <v>David</v>
      </c>
      <c r="D198" t="str">
        <f>_xlfn.IFNA((VLOOKUP(A198,CLASS!A:AY,4,FALSE)),"")</f>
        <v>Whieldon</v>
      </c>
      <c r="E198" s="26" t="str">
        <f>_xlfn.IFNA((VLOOKUP(B198,IssueLookup!A:B,2,FALSE)),"")</f>
        <v>A</v>
      </c>
      <c r="F198" s="26" t="str">
        <f>_xlfn.IFNA((VLOOKUP(B198,IssueLookup!C:D,2,FALSE)),"")</f>
        <v>A</v>
      </c>
      <c r="G198" s="26" t="str">
        <f>_xlfn.IFNA((VLOOKUP(B198,IssueLookup!E:F,2,FALSE)),"")</f>
        <v>A</v>
      </c>
      <c r="H198" s="26" t="str">
        <f>_xlfn.IFNA((VLOOKUP(B198,IssueLookup!G:H,2,FALSE)),"")</f>
        <v>A</v>
      </c>
      <c r="I198" t="str">
        <f>_xlfn.IFNA((VLOOKUP(A198,CLASS!A:AY,9,FALSE)),"")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_xlfn.IFNA(VLOOKUP(E198,HandicapLookup!A:B,2,FALSE),"")</f>
        <v>5</v>
      </c>
      <c r="M198">
        <f>_xlfn.IFNA(VLOOKUP(F198,HandicapLookup!A:B,2,FALSE),"")</f>
        <v>5</v>
      </c>
      <c r="N198">
        <f>_xlfn.IFNA(VLOOKUP(G198,HandicapLookup!A:B,2,FALSE),"")</f>
        <v>5</v>
      </c>
      <c r="O198">
        <f>_xlfn.IFNA(VLOOKUP(H198,HandicapLookup!A:B,2,FALSE),"")</f>
        <v>5</v>
      </c>
      <c r="P198">
        <f>_xlfn.IFNA((VLOOKUP(A198,CLASS!A:AY,16,FALSE)),"")</f>
        <v>71</v>
      </c>
      <c r="Q198" s="11">
        <f t="shared" si="76"/>
        <v>76</v>
      </c>
      <c r="R198">
        <f>_xlfn.IFNA((VLOOKUP(A198,CLASS!A:AY,18,FALSE)),"")</f>
        <v>0</v>
      </c>
      <c r="S198" s="11">
        <f t="shared" si="77"/>
        <v>0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 t="shared" si="75"/>
        <v>0</v>
      </c>
      <c r="X198">
        <f>_xlfn.IFNA((VLOOKUP(A198,CLASS!A:AY,24,FALSE)),"")</f>
        <v>0</v>
      </c>
      <c r="Y198" s="11">
        <f t="shared" si="78"/>
        <v>0</v>
      </c>
      <c r="Z198">
        <f>_xlfn.IFNA((VLOOKUP(A198,CLASS!A:AY,26,FALSE)),"")</f>
        <v>0</v>
      </c>
      <c r="AA198" s="11">
        <f t="shared" si="79"/>
        <v>0</v>
      </c>
      <c r="AB198">
        <f>_xlfn.IFNA((VLOOKUP(A198,CLASS!A:AY,28,FALSE)),"")</f>
        <v>0</v>
      </c>
      <c r="AC198" s="11">
        <f t="shared" si="80"/>
        <v>0</v>
      </c>
      <c r="AD198"/>
      <c r="AE198" s="11">
        <f t="shared" si="81"/>
        <v>0</v>
      </c>
      <c r="AF198"/>
      <c r="AG198" s="11">
        <f t="shared" si="82"/>
        <v>0</v>
      </c>
      <c r="AH198">
        <f>_xlfn.IFNA((VLOOKUP(A198,CLASS!A:AY,34,FALSE)),"")</f>
        <v>0</v>
      </c>
      <c r="AI198" s="11">
        <f t="shared" si="83"/>
        <v>0</v>
      </c>
      <c r="AJ198"/>
      <c r="AK198" s="11">
        <f t="shared" si="84"/>
        <v>0</v>
      </c>
      <c r="AL198" s="16">
        <f t="shared" si="85"/>
        <v>76</v>
      </c>
      <c r="AM198"/>
      <c r="AN198">
        <f t="shared" si="86"/>
        <v>76</v>
      </c>
      <c r="AO198">
        <f t="shared" si="87"/>
        <v>0</v>
      </c>
      <c r="AP198">
        <f t="shared" si="88"/>
        <v>0</v>
      </c>
      <c r="AQ198">
        <f t="shared" si="89"/>
        <v>0</v>
      </c>
      <c r="AR198">
        <f t="shared" si="90"/>
        <v>0</v>
      </c>
      <c r="AS198">
        <f t="shared" si="91"/>
        <v>0</v>
      </c>
      <c r="AT198">
        <f t="shared" si="92"/>
        <v>0</v>
      </c>
      <c r="AU198">
        <f t="shared" si="93"/>
        <v>0</v>
      </c>
      <c r="AV198">
        <f t="shared" si="94"/>
        <v>0</v>
      </c>
      <c r="AW198">
        <f t="shared" si="95"/>
        <v>0</v>
      </c>
      <c r="AX198">
        <f t="shared" si="96"/>
        <v>0</v>
      </c>
      <c r="AY198" s="14" cm="1">
        <f t="array" ref="AY198">SUMPRODUCT(LARGE(AN198:AX198, {1,2,3}))</f>
        <v>76</v>
      </c>
      <c r="AZ198"/>
    </row>
    <row r="199" spans="1:52" x14ac:dyDescent="0.35">
      <c r="A199">
        <f>CLASS!A93</f>
        <v>64203</v>
      </c>
      <c r="B199" t="str">
        <f>CLASS!B93</f>
        <v>EE64203</v>
      </c>
      <c r="C199" t="str">
        <f>_xlfn.IFNA((VLOOKUP(A199,CLASS!A:AY,3,FALSE)),"")</f>
        <v>Andrew</v>
      </c>
      <c r="D199" t="str">
        <f>_xlfn.IFNA((VLOOKUP(A199,CLASS!A:AY,4,FALSE)),"")</f>
        <v>Read</v>
      </c>
      <c r="E199" s="26" t="str">
        <f>_xlfn.IFNA((VLOOKUP(B199,IssueLookup!A:B,2,FALSE)),"")</f>
        <v>A</v>
      </c>
      <c r="F199" s="26" t="str">
        <f>_xlfn.IFNA((VLOOKUP(B199,IssueLookup!C:D,2,FALSE)),"")</f>
        <v>A</v>
      </c>
      <c r="G199" s="26" t="str">
        <f>_xlfn.IFNA((VLOOKUP(B199,IssueLookup!E:F,2,FALSE)),"")</f>
        <v>A</v>
      </c>
      <c r="H199" s="26" t="str">
        <f>_xlfn.IFNA((VLOOKUP(B199,IssueLookup!G:H,2,FALSE)),"")</f>
        <v>A</v>
      </c>
      <c r="I199" t="str">
        <f>_xlfn.IFNA((VLOOKUP(A199,CLASS!A:AY,9,FALSE)),"")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_xlfn.IFNA(VLOOKUP(E199,HandicapLookup!A:B,2,FALSE),"")</f>
        <v>5</v>
      </c>
      <c r="M199">
        <f>_xlfn.IFNA(VLOOKUP(F199,HandicapLookup!A:B,2,FALSE),"")</f>
        <v>5</v>
      </c>
      <c r="N199">
        <f>_xlfn.IFNA(VLOOKUP(G199,HandicapLookup!A:B,2,FALSE),"")</f>
        <v>5</v>
      </c>
      <c r="O199">
        <f>_xlfn.IFNA(VLOOKUP(H199,HandicapLookup!A:B,2,FALSE),"")</f>
        <v>5</v>
      </c>
      <c r="P199">
        <f>_xlfn.IFNA((VLOOKUP(A199,CLASS!A:AY,16,FALSE)),"")</f>
        <v>70</v>
      </c>
      <c r="Q199" s="11">
        <f t="shared" si="76"/>
        <v>75</v>
      </c>
      <c r="R199">
        <f>_xlfn.IFNA((VLOOKUP(A199,CLASS!A:AY,18,FALSE)),"")</f>
        <v>0</v>
      </c>
      <c r="S199" s="11">
        <f t="shared" si="77"/>
        <v>0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0</v>
      </c>
      <c r="W199" s="11">
        <f t="shared" si="75"/>
        <v>0</v>
      </c>
      <c r="X199">
        <f>_xlfn.IFNA((VLOOKUP(A199,CLASS!A:AY,24,FALSE)),"")</f>
        <v>0</v>
      </c>
      <c r="Y199" s="11">
        <f t="shared" si="78"/>
        <v>0</v>
      </c>
      <c r="Z199">
        <f>_xlfn.IFNA((VLOOKUP(A199,CLASS!A:AY,26,FALSE)),"")</f>
        <v>0</v>
      </c>
      <c r="AA199" s="11">
        <f t="shared" si="79"/>
        <v>0</v>
      </c>
      <c r="AB199">
        <f>_xlfn.IFNA((VLOOKUP(A199,CLASS!A:AY,28,FALSE)),"")</f>
        <v>0</v>
      </c>
      <c r="AC199" s="11">
        <f t="shared" si="80"/>
        <v>0</v>
      </c>
      <c r="AD199"/>
      <c r="AE199" s="11">
        <f t="shared" si="81"/>
        <v>0</v>
      </c>
      <c r="AF199"/>
      <c r="AG199" s="11">
        <f t="shared" si="82"/>
        <v>0</v>
      </c>
      <c r="AH199">
        <f>_xlfn.IFNA((VLOOKUP(A199,CLASS!A:AY,34,FALSE)),"")</f>
        <v>0</v>
      </c>
      <c r="AI199" s="11">
        <f t="shared" si="83"/>
        <v>0</v>
      </c>
      <c r="AJ199"/>
      <c r="AK199" s="11">
        <f t="shared" si="84"/>
        <v>0</v>
      </c>
      <c r="AL199" s="16">
        <f t="shared" si="85"/>
        <v>75</v>
      </c>
      <c r="AM199"/>
      <c r="AN199">
        <f t="shared" si="86"/>
        <v>75</v>
      </c>
      <c r="AO199">
        <f t="shared" si="87"/>
        <v>0</v>
      </c>
      <c r="AP199">
        <f t="shared" si="88"/>
        <v>0</v>
      </c>
      <c r="AQ199">
        <f t="shared" si="89"/>
        <v>0</v>
      </c>
      <c r="AR199">
        <f t="shared" si="90"/>
        <v>0</v>
      </c>
      <c r="AS199">
        <f t="shared" si="91"/>
        <v>0</v>
      </c>
      <c r="AT199">
        <f t="shared" si="92"/>
        <v>0</v>
      </c>
      <c r="AU199">
        <f t="shared" si="93"/>
        <v>0</v>
      </c>
      <c r="AV199">
        <f t="shared" si="94"/>
        <v>0</v>
      </c>
      <c r="AW199">
        <f t="shared" si="95"/>
        <v>0</v>
      </c>
      <c r="AX199">
        <f t="shared" si="96"/>
        <v>0</v>
      </c>
      <c r="AY199" s="14" cm="1">
        <f t="array" ref="AY199">SUMPRODUCT(LARGE(AN199:AX199, {1,2,3}))</f>
        <v>75</v>
      </c>
      <c r="AZ199"/>
    </row>
    <row r="200" spans="1:52" x14ac:dyDescent="0.35">
      <c r="A200">
        <f>CLASS!A157</f>
        <v>119726</v>
      </c>
      <c r="B200" t="str">
        <f>CLASS!B157</f>
        <v>EE119726</v>
      </c>
      <c r="C200" t="str">
        <f>_xlfn.IFNA((VLOOKUP(A200,CLASS!A:AY,3,FALSE)),"")</f>
        <v>Stephen</v>
      </c>
      <c r="D200" t="str">
        <f>_xlfn.IFNA((VLOOKUP(A200,CLASS!A:AY,4,FALSE)),"")</f>
        <v>O'Reilly</v>
      </c>
      <c r="E200" s="26" t="str">
        <f>_xlfn.IFNA((VLOOKUP(B200,IssueLookup!A:B,2,FALSE)),"")</f>
        <v>B</v>
      </c>
      <c r="F200" s="26" t="str">
        <f>_xlfn.IFNA((VLOOKUP(B200,IssueLookup!C:D,2,FALSE)),"")</f>
        <v>B</v>
      </c>
      <c r="G200" s="26" t="str">
        <f>_xlfn.IFNA((VLOOKUP(B200,IssueLookup!E:F,2,FALSE)),"")</f>
        <v>B</v>
      </c>
      <c r="H200" s="26" t="str">
        <f>_xlfn.IFNA((VLOOKUP(B200,IssueLookup!G:H,2,FALSE)),"")</f>
        <v>B</v>
      </c>
      <c r="I200" t="str">
        <f>_xlfn.IFNA((VLOOKUP(A200,CLASS!A:AY,9,FALSE)),"")</f>
        <v>SNR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_xlfn.IFNA(VLOOKUP(E200,HandicapLookup!A:B,2,FALSE),"")</f>
        <v>10</v>
      </c>
      <c r="M200">
        <f>_xlfn.IFNA(VLOOKUP(F200,HandicapLookup!A:B,2,FALSE),"")</f>
        <v>10</v>
      </c>
      <c r="N200">
        <f>_xlfn.IFNA(VLOOKUP(G200,HandicapLookup!A:B,2,FALSE),"")</f>
        <v>10</v>
      </c>
      <c r="O200">
        <f>_xlfn.IFNA(VLOOKUP(H200,HandicapLookup!A:B,2,FALSE),"")</f>
        <v>10</v>
      </c>
      <c r="P200">
        <f>_xlfn.IFNA((VLOOKUP(A200,CLASS!A:AY,16,FALSE)),"")</f>
        <v>64</v>
      </c>
      <c r="Q200" s="11">
        <f t="shared" si="76"/>
        <v>74</v>
      </c>
      <c r="R200">
        <f>_xlfn.IFNA((VLOOKUP(A200,CLASS!A:AY,18,FALSE)),"")</f>
        <v>0</v>
      </c>
      <c r="S200" s="11">
        <f t="shared" si="77"/>
        <v>0</v>
      </c>
      <c r="T200">
        <f>_xlfn.IFNA((VLOOKUP(A200,CLASS!A:AY,20,FALSE)),"")</f>
        <v>0</v>
      </c>
      <c r="U200" s="11">
        <f>IF(IF(T200,T200+$L200,0)&lt;=100,IF(T200,T200+$L200,0),100)</f>
        <v>0</v>
      </c>
      <c r="V200">
        <f>_xlfn.IFNA((VLOOKUP(A200,CLASS!A:AY,22,FALSE)),"")</f>
        <v>0</v>
      </c>
      <c r="W200" s="11">
        <f t="shared" si="75"/>
        <v>0</v>
      </c>
      <c r="X200">
        <f>_xlfn.IFNA((VLOOKUP(A200,CLASS!A:AY,24,FALSE)),"")</f>
        <v>0</v>
      </c>
      <c r="Y200" s="11">
        <f t="shared" si="78"/>
        <v>0</v>
      </c>
      <c r="Z200">
        <f>_xlfn.IFNA((VLOOKUP(A200,CLASS!A:AY,26,FALSE)),"")</f>
        <v>0</v>
      </c>
      <c r="AA200" s="11">
        <f t="shared" si="79"/>
        <v>0</v>
      </c>
      <c r="AB200">
        <f>_xlfn.IFNA((VLOOKUP(A200,CLASS!A:AY,28,FALSE)),"")</f>
        <v>0</v>
      </c>
      <c r="AC200" s="11">
        <f t="shared" si="80"/>
        <v>0</v>
      </c>
      <c r="AD200"/>
      <c r="AE200" s="11">
        <f t="shared" si="81"/>
        <v>0</v>
      </c>
      <c r="AF200"/>
      <c r="AG200" s="11">
        <f t="shared" si="82"/>
        <v>0</v>
      </c>
      <c r="AH200">
        <f>_xlfn.IFNA((VLOOKUP(A200,CLASS!A:AY,34,FALSE)),"")</f>
        <v>0</v>
      </c>
      <c r="AI200" s="11">
        <f t="shared" si="83"/>
        <v>0</v>
      </c>
      <c r="AJ200"/>
      <c r="AK200" s="11">
        <f t="shared" si="84"/>
        <v>0</v>
      </c>
      <c r="AL200" s="16">
        <f t="shared" si="85"/>
        <v>74</v>
      </c>
      <c r="AM200"/>
      <c r="AN200">
        <f t="shared" si="86"/>
        <v>74</v>
      </c>
      <c r="AO200">
        <f t="shared" si="87"/>
        <v>0</v>
      </c>
      <c r="AP200">
        <f t="shared" si="88"/>
        <v>0</v>
      </c>
      <c r="AQ200">
        <f t="shared" si="89"/>
        <v>0</v>
      </c>
      <c r="AR200">
        <f t="shared" si="90"/>
        <v>0</v>
      </c>
      <c r="AS200">
        <f t="shared" si="91"/>
        <v>0</v>
      </c>
      <c r="AT200">
        <f t="shared" si="92"/>
        <v>0</v>
      </c>
      <c r="AU200">
        <f t="shared" si="93"/>
        <v>0</v>
      </c>
      <c r="AV200">
        <f t="shared" si="94"/>
        <v>0</v>
      </c>
      <c r="AW200">
        <f t="shared" si="95"/>
        <v>0</v>
      </c>
      <c r="AX200">
        <f t="shared" si="96"/>
        <v>0</v>
      </c>
      <c r="AY200" s="14" cm="1">
        <f t="array" ref="AY200">SUMPRODUCT(LARGE(AN200:AX200, {1,2,3}))</f>
        <v>74</v>
      </c>
    </row>
    <row r="201" spans="1:52" x14ac:dyDescent="0.35">
      <c r="A201">
        <f>CLASS!A158</f>
        <v>138153</v>
      </c>
      <c r="B201" t="str">
        <f>CLASS!B158</f>
        <v>EE138153</v>
      </c>
      <c r="C201" t="str">
        <f>_xlfn.IFNA((VLOOKUP(A201,CLASS!A:AY,3,FALSE)),"")</f>
        <v>Neil</v>
      </c>
      <c r="D201" t="str">
        <f>_xlfn.IFNA((VLOOKUP(A201,CLASS!A:AY,4,FALSE)),"")</f>
        <v>Hastilow</v>
      </c>
      <c r="E201" s="26" t="str">
        <f>_xlfn.IFNA((VLOOKUP(B201,IssueLookup!A:B,2,FALSE)),"")</f>
        <v>B</v>
      </c>
      <c r="F201" s="26" t="str">
        <f>_xlfn.IFNA((VLOOKUP(B201,IssueLookup!C:D,2,FALSE)),"")</f>
        <v>B</v>
      </c>
      <c r="G201" s="26" t="str">
        <f>_xlfn.IFNA((VLOOKUP(B201,IssueLookup!E:F,2,FALSE)),"")</f>
        <v>B</v>
      </c>
      <c r="H201" s="26" t="str">
        <f>_xlfn.IFNA((VLOOKUP(B201,IssueLookup!G:H,2,FALSE)),"")</f>
        <v>B</v>
      </c>
      <c r="I201" t="str">
        <f>_xlfn.IFNA((VLOOKUP(A201,CLASS!A:AY,9,FALSE)),"")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_xlfn.IFNA(VLOOKUP(E201,HandicapLookup!A:B,2,FALSE),"")</f>
        <v>10</v>
      </c>
      <c r="M201">
        <f>_xlfn.IFNA(VLOOKUP(F201,HandicapLookup!A:B,2,FALSE),"")</f>
        <v>10</v>
      </c>
      <c r="N201">
        <f>_xlfn.IFNA(VLOOKUP(G201,HandicapLookup!A:B,2,FALSE),"")</f>
        <v>10</v>
      </c>
      <c r="O201">
        <f>_xlfn.IFNA(VLOOKUP(H201,HandicapLookup!A:B,2,FALSE),"")</f>
        <v>10</v>
      </c>
      <c r="P201">
        <f>_xlfn.IFNA((VLOOKUP(A201,CLASS!A:AY,16,FALSE)),"")</f>
        <v>62</v>
      </c>
      <c r="Q201" s="11">
        <f t="shared" si="76"/>
        <v>72</v>
      </c>
      <c r="R201">
        <f>_xlfn.IFNA((VLOOKUP(A201,CLASS!A:AY,18,FALSE)),"")</f>
        <v>0</v>
      </c>
      <c r="S201" s="11">
        <f t="shared" si="77"/>
        <v>0</v>
      </c>
      <c r="T201">
        <f>_xlfn.IFNA((VLOOKUP(A201,CLASS!A:AY,20,FALSE)),"")</f>
        <v>0</v>
      </c>
      <c r="U201" s="11">
        <f>IF(IF(T201,T201+$L201,0)&lt;=100,IF(T201,T201+$L201,0),100)</f>
        <v>0</v>
      </c>
      <c r="V201">
        <f>_xlfn.IFNA((VLOOKUP(A201,CLASS!A:AY,22,FALSE)),"")</f>
        <v>0</v>
      </c>
      <c r="W201" s="11">
        <f t="shared" si="75"/>
        <v>0</v>
      </c>
      <c r="X201">
        <f>_xlfn.IFNA((VLOOKUP(A201,CLASS!A:AY,24,FALSE)),"")</f>
        <v>0</v>
      </c>
      <c r="Y201" s="11">
        <f t="shared" si="78"/>
        <v>0</v>
      </c>
      <c r="Z201">
        <f>_xlfn.IFNA((VLOOKUP(A201,CLASS!A:AY,26,FALSE)),"")</f>
        <v>0</v>
      </c>
      <c r="AA201" s="11">
        <f t="shared" si="79"/>
        <v>0</v>
      </c>
      <c r="AB201">
        <f>_xlfn.IFNA((VLOOKUP(A201,CLASS!A:AY,28,FALSE)),"")</f>
        <v>0</v>
      </c>
      <c r="AC201" s="11">
        <f t="shared" si="80"/>
        <v>0</v>
      </c>
      <c r="AD201"/>
      <c r="AE201" s="11">
        <f t="shared" si="81"/>
        <v>0</v>
      </c>
      <c r="AF201"/>
      <c r="AG201" s="11">
        <f t="shared" si="82"/>
        <v>0</v>
      </c>
      <c r="AH201">
        <f>_xlfn.IFNA((VLOOKUP(A201,CLASS!A:AY,34,FALSE)),"")</f>
        <v>0</v>
      </c>
      <c r="AI201" s="11">
        <f t="shared" si="83"/>
        <v>0</v>
      </c>
      <c r="AJ201"/>
      <c r="AK201" s="11">
        <f t="shared" si="84"/>
        <v>0</v>
      </c>
      <c r="AL201" s="16">
        <f t="shared" si="85"/>
        <v>72</v>
      </c>
      <c r="AM201"/>
      <c r="AN201">
        <f t="shared" si="86"/>
        <v>72</v>
      </c>
      <c r="AO201">
        <f t="shared" si="87"/>
        <v>0</v>
      </c>
      <c r="AP201">
        <f t="shared" si="88"/>
        <v>0</v>
      </c>
      <c r="AQ201">
        <f t="shared" si="89"/>
        <v>0</v>
      </c>
      <c r="AR201">
        <f t="shared" si="90"/>
        <v>0</v>
      </c>
      <c r="AS201">
        <f t="shared" si="91"/>
        <v>0</v>
      </c>
      <c r="AT201">
        <f t="shared" si="92"/>
        <v>0</v>
      </c>
      <c r="AU201">
        <f t="shared" si="93"/>
        <v>0</v>
      </c>
      <c r="AV201">
        <f t="shared" si="94"/>
        <v>0</v>
      </c>
      <c r="AW201">
        <f t="shared" si="95"/>
        <v>0</v>
      </c>
      <c r="AX201">
        <f t="shared" si="96"/>
        <v>0</v>
      </c>
      <c r="AY201" s="14" cm="1">
        <f t="array" ref="AY201">SUMPRODUCT(LARGE(AN201:AX201, {1,2,3}))</f>
        <v>72</v>
      </c>
      <c r="AZ201"/>
    </row>
    <row r="202" spans="1:52" x14ac:dyDescent="0.35">
      <c r="A202">
        <f>CLASS!A200</f>
        <v>1947</v>
      </c>
      <c r="B202" t="str">
        <f>CLASS!B200</f>
        <v>EE1947</v>
      </c>
      <c r="C202" t="str">
        <f>_xlfn.IFNA((VLOOKUP(A202,CLASS!A:AY,3,FALSE)),"")</f>
        <v>Robert</v>
      </c>
      <c r="D202" t="str">
        <f>_xlfn.IFNA((VLOOKUP(A202,CLASS!A:AY,4,FALSE)),"")</f>
        <v>Newsham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tr">
        <f>_xlfn.IFNA((VLOOKUP(A202,CLASS!A:AY,9,FALSE)),"")</f>
        <v>VET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f>_xlfn.IFNA((VLOOKUP(A202,CLASS!A:AY,16,FALSE)),"")</f>
        <v>56</v>
      </c>
      <c r="Q202" s="11">
        <f t="shared" si="76"/>
        <v>71</v>
      </c>
      <c r="R202">
        <f>_xlfn.IFNA((VLOOKUP(A202,CLASS!A:AY,18,FALSE)),"")</f>
        <v>0</v>
      </c>
      <c r="S202" s="11">
        <f t="shared" si="77"/>
        <v>0</v>
      </c>
      <c r="T202">
        <f>_xlfn.IFNA((VLOOKUP(A202,CLASS!A:AY,20,FALSE)),"")</f>
        <v>0</v>
      </c>
      <c r="U202" s="11">
        <f>IF(IF(T202,T202+$L202,0)&lt;=100,IF(T202,T202+$L202,0),100)</f>
        <v>0</v>
      </c>
      <c r="V202">
        <f>_xlfn.IFNA((VLOOKUP(A202,CLASS!A:AY,22,FALSE)),"")</f>
        <v>0</v>
      </c>
      <c r="W202" s="11">
        <f t="shared" si="75"/>
        <v>0</v>
      </c>
      <c r="X202">
        <f>_xlfn.IFNA((VLOOKUP(A202,CLASS!A:AY,24,FALSE)),"")</f>
        <v>0</v>
      </c>
      <c r="Y202" s="11">
        <f t="shared" si="78"/>
        <v>0</v>
      </c>
      <c r="Z202">
        <f>_xlfn.IFNA((VLOOKUP(A202,CLASS!A:AY,26,FALSE)),"")</f>
        <v>0</v>
      </c>
      <c r="AA202" s="11">
        <f t="shared" si="79"/>
        <v>0</v>
      </c>
      <c r="AB202">
        <f>_xlfn.IFNA((VLOOKUP(A202,CLASS!A:AY,28,FALSE)),"")</f>
        <v>0</v>
      </c>
      <c r="AC202" s="11">
        <f t="shared" si="80"/>
        <v>0</v>
      </c>
      <c r="AD202"/>
      <c r="AE202" s="11">
        <f t="shared" si="81"/>
        <v>0</v>
      </c>
      <c r="AF202"/>
      <c r="AG202" s="11">
        <f t="shared" si="82"/>
        <v>0</v>
      </c>
      <c r="AH202">
        <f>_xlfn.IFNA((VLOOKUP(A202,CLASS!A:AY,34,FALSE)),"")</f>
        <v>0</v>
      </c>
      <c r="AI202" s="11">
        <f t="shared" si="83"/>
        <v>0</v>
      </c>
      <c r="AJ202"/>
      <c r="AK202" s="11">
        <f t="shared" si="84"/>
        <v>0</v>
      </c>
      <c r="AL202" s="16">
        <f t="shared" si="85"/>
        <v>71</v>
      </c>
      <c r="AN202">
        <f t="shared" si="86"/>
        <v>71</v>
      </c>
      <c r="AO202">
        <f t="shared" si="87"/>
        <v>0</v>
      </c>
      <c r="AP202">
        <f t="shared" si="88"/>
        <v>0</v>
      </c>
      <c r="AQ202">
        <f t="shared" si="89"/>
        <v>0</v>
      </c>
      <c r="AR202">
        <f t="shared" si="90"/>
        <v>0</v>
      </c>
      <c r="AS202">
        <f t="shared" si="91"/>
        <v>0</v>
      </c>
      <c r="AT202">
        <f t="shared" si="92"/>
        <v>0</v>
      </c>
      <c r="AU202">
        <f t="shared" si="93"/>
        <v>0</v>
      </c>
      <c r="AV202">
        <f t="shared" si="94"/>
        <v>0</v>
      </c>
      <c r="AW202">
        <f t="shared" si="95"/>
        <v>0</v>
      </c>
      <c r="AX202">
        <f t="shared" si="96"/>
        <v>0</v>
      </c>
      <c r="AY202" s="14" cm="1">
        <f t="array" ref="AY202">SUMPRODUCT(LARGE(AN202:AX202, {1,2,3}))</f>
        <v>71</v>
      </c>
      <c r="AZ202"/>
    </row>
    <row r="203" spans="1:52" x14ac:dyDescent="0.35">
      <c r="A203">
        <f>CLASS!A160</f>
        <v>138677</v>
      </c>
      <c r="B203" t="str">
        <f>CLASS!B160</f>
        <v>EE138677</v>
      </c>
      <c r="C203" t="str">
        <f>_xlfn.IFNA((VLOOKUP(A203,CLASS!A:AY,3,FALSE)),"")</f>
        <v>Richard</v>
      </c>
      <c r="D203" t="str">
        <f>_xlfn.IFNA((VLOOKUP(A203,CLASS!A:AY,4,FALSE)),"")</f>
        <v>Palmer</v>
      </c>
      <c r="E203" s="26" t="str">
        <f>_xlfn.IFNA((VLOOKUP(B203,IssueLookup!A:B,2,FALSE)),"")</f>
        <v>B</v>
      </c>
      <c r="F203" s="26" t="str">
        <f>_xlfn.IFNA((VLOOKUP(B203,IssueLookup!C:D,2,FALSE)),"")</f>
        <v>B</v>
      </c>
      <c r="G203" s="26" t="str">
        <f>_xlfn.IFNA((VLOOKUP(B203,IssueLookup!E:F,2,FALSE)),"")</f>
        <v>B</v>
      </c>
      <c r="H203" s="26" t="str">
        <f>_xlfn.IFNA((VLOOKUP(B203,IssueLookup!G:H,2,FALSE)),"")</f>
        <v>B</v>
      </c>
      <c r="I203" t="str">
        <f>_xlfn.IFNA((VLOOKUP(A203,CLASS!A:AY,9,FALSE)),"")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10</v>
      </c>
      <c r="M203">
        <f>_xlfn.IFNA(VLOOKUP(F203,HandicapLookup!A:B,2,FALSE),"")</f>
        <v>10</v>
      </c>
      <c r="N203">
        <f>_xlfn.IFNA(VLOOKUP(G203,HandicapLookup!A:B,2,FALSE),"")</f>
        <v>10</v>
      </c>
      <c r="O203">
        <f>_xlfn.IFNA(VLOOKUP(H203,HandicapLookup!A:B,2,FALSE),"")</f>
        <v>10</v>
      </c>
      <c r="P203">
        <f>_xlfn.IFNA((VLOOKUP(A203,CLASS!A:AY,16,FALSE)),"")</f>
        <v>61</v>
      </c>
      <c r="Q203" s="11">
        <f t="shared" si="76"/>
        <v>71</v>
      </c>
      <c r="R203">
        <f>_xlfn.IFNA((VLOOKUP(A203,CLASS!A:AY,18,FALSE)),"")</f>
        <v>0</v>
      </c>
      <c r="S203" s="11">
        <f t="shared" si="77"/>
        <v>0</v>
      </c>
      <c r="T203">
        <f>_xlfn.IFNA((VLOOKUP(A203,CLASS!A:AY,20,FALSE)),"")</f>
        <v>0</v>
      </c>
      <c r="U203" s="11">
        <f>IF(IF(T203,T203+$L203,0)&lt;=100,IF(T203,T203+$L203,0),100)</f>
        <v>0</v>
      </c>
      <c r="V203">
        <f>_xlfn.IFNA((VLOOKUP(A203,CLASS!A:AY,22,FALSE)),"")</f>
        <v>0</v>
      </c>
      <c r="W203" s="11">
        <f t="shared" si="75"/>
        <v>0</v>
      </c>
      <c r="X203">
        <f>_xlfn.IFNA((VLOOKUP(A203,CLASS!A:AY,24,FALSE)),"")</f>
        <v>0</v>
      </c>
      <c r="Y203" s="11">
        <f t="shared" si="78"/>
        <v>0</v>
      </c>
      <c r="Z203">
        <f>_xlfn.IFNA((VLOOKUP(A203,CLASS!A:AY,26,FALSE)),"")</f>
        <v>0</v>
      </c>
      <c r="AA203" s="11">
        <f t="shared" si="79"/>
        <v>0</v>
      </c>
      <c r="AB203">
        <f>_xlfn.IFNA((VLOOKUP(A203,CLASS!A:AY,28,FALSE)),"")</f>
        <v>0</v>
      </c>
      <c r="AC203" s="11">
        <f t="shared" si="80"/>
        <v>0</v>
      </c>
      <c r="AD203"/>
      <c r="AE203" s="11">
        <f t="shared" si="81"/>
        <v>0</v>
      </c>
      <c r="AF203"/>
      <c r="AG203" s="11">
        <f t="shared" si="82"/>
        <v>0</v>
      </c>
      <c r="AH203">
        <f>_xlfn.IFNA((VLOOKUP(A203,CLASS!A:AY,34,FALSE)),"")</f>
        <v>0</v>
      </c>
      <c r="AI203" s="11">
        <f t="shared" si="83"/>
        <v>0</v>
      </c>
      <c r="AJ203"/>
      <c r="AK203" s="11">
        <f t="shared" si="84"/>
        <v>0</v>
      </c>
      <c r="AL203" s="16">
        <f t="shared" si="85"/>
        <v>71</v>
      </c>
      <c r="AM203"/>
      <c r="AN203">
        <f t="shared" si="86"/>
        <v>71</v>
      </c>
      <c r="AO203">
        <f t="shared" si="87"/>
        <v>0</v>
      </c>
      <c r="AP203">
        <f t="shared" si="88"/>
        <v>0</v>
      </c>
      <c r="AQ203">
        <f t="shared" si="89"/>
        <v>0</v>
      </c>
      <c r="AR203">
        <f t="shared" si="90"/>
        <v>0</v>
      </c>
      <c r="AS203">
        <f t="shared" si="91"/>
        <v>0</v>
      </c>
      <c r="AT203">
        <f t="shared" si="92"/>
        <v>0</v>
      </c>
      <c r="AU203">
        <f t="shared" si="93"/>
        <v>0</v>
      </c>
      <c r="AV203">
        <f t="shared" si="94"/>
        <v>0</v>
      </c>
      <c r="AW203">
        <f t="shared" si="95"/>
        <v>0</v>
      </c>
      <c r="AX203">
        <f t="shared" si="96"/>
        <v>0</v>
      </c>
      <c r="AY203" s="14" cm="1">
        <f t="array" ref="AY203">SUMPRODUCT(LARGE(AN203:AX203, {1,2,3}))</f>
        <v>71</v>
      </c>
    </row>
    <row r="204" spans="1:52" x14ac:dyDescent="0.35">
      <c r="A204">
        <f>CLASS!A203</f>
        <v>142086</v>
      </c>
      <c r="B204" t="str">
        <f>CLASS!B203</f>
        <v>EE142086</v>
      </c>
      <c r="C204" t="str">
        <f>_xlfn.IFNA((VLOOKUP(A204,CLASS!A:AY,3,FALSE)),"")</f>
        <v>Tom</v>
      </c>
      <c r="D204" t="str">
        <f>_xlfn.IFNA((VLOOKUP(A204,CLASS!A:AY,4,FALSE)),"")</f>
        <v>Archer</v>
      </c>
      <c r="E204" s="26" t="s">
        <v>47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tr">
        <f>_xlfn.IFNA((VLOOKUP(A204,CLASS!A:AY,9,FALSE)),"")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f>_xlfn.IFNA((VLOOKUP(A204,CLASS!A:AY,16,FALSE)),"")</f>
        <v>51</v>
      </c>
      <c r="Q204" s="11">
        <f t="shared" si="76"/>
        <v>56</v>
      </c>
      <c r="R204">
        <f>_xlfn.IFNA((VLOOKUP(A204,CLASS!A:AY,18,FALSE)),"")</f>
        <v>0</v>
      </c>
      <c r="S204" s="11">
        <f t="shared" si="77"/>
        <v>0</v>
      </c>
      <c r="T204">
        <f>_xlfn.IFNA((VLOOKUP(A204,CLASS!A:AY,20,FALSE)),"")</f>
        <v>0</v>
      </c>
      <c r="U204" s="11">
        <f>IF(IF(T204,T204+$L204,0)&lt;=100,IF(T204,T204+$L204,0),100)</f>
        <v>0</v>
      </c>
      <c r="V204">
        <f>_xlfn.IFNA((VLOOKUP(A204,CLASS!A:AY,22,FALSE)),"")</f>
        <v>0</v>
      </c>
      <c r="W204" s="11">
        <f t="shared" si="75"/>
        <v>0</v>
      </c>
      <c r="X204">
        <f>_xlfn.IFNA((VLOOKUP(A204,CLASS!A:AY,24,FALSE)),"")</f>
        <v>0</v>
      </c>
      <c r="Y204" s="11">
        <f t="shared" si="78"/>
        <v>0</v>
      </c>
      <c r="Z204">
        <f>_xlfn.IFNA((VLOOKUP(A204,CLASS!A:AY,26,FALSE)),"")</f>
        <v>0</v>
      </c>
      <c r="AA204" s="11">
        <f t="shared" si="79"/>
        <v>0</v>
      </c>
      <c r="AB204">
        <f>_xlfn.IFNA((VLOOKUP(A204,CLASS!A:AY,28,FALSE)),"")</f>
        <v>0</v>
      </c>
      <c r="AC204" s="11">
        <f t="shared" si="80"/>
        <v>0</v>
      </c>
      <c r="AD204"/>
      <c r="AE204" s="11">
        <f t="shared" si="81"/>
        <v>0</v>
      </c>
      <c r="AF204"/>
      <c r="AG204" s="11">
        <f t="shared" si="82"/>
        <v>0</v>
      </c>
      <c r="AH204">
        <f>_xlfn.IFNA((VLOOKUP(A204,CLASS!A:AY,34,FALSE)),"")</f>
        <v>0</v>
      </c>
      <c r="AI204" s="11">
        <f t="shared" si="83"/>
        <v>0</v>
      </c>
      <c r="AJ204"/>
      <c r="AK204" s="11">
        <f t="shared" si="84"/>
        <v>0</v>
      </c>
      <c r="AL204" s="16">
        <f t="shared" si="85"/>
        <v>56</v>
      </c>
      <c r="AM204"/>
      <c r="AN204">
        <f t="shared" si="86"/>
        <v>56</v>
      </c>
      <c r="AO204">
        <f t="shared" si="87"/>
        <v>0</v>
      </c>
      <c r="AP204">
        <f t="shared" si="88"/>
        <v>0</v>
      </c>
      <c r="AQ204">
        <f t="shared" si="89"/>
        <v>0</v>
      </c>
      <c r="AR204">
        <f t="shared" si="90"/>
        <v>0</v>
      </c>
      <c r="AS204">
        <f t="shared" si="91"/>
        <v>0</v>
      </c>
      <c r="AT204">
        <f t="shared" si="92"/>
        <v>0</v>
      </c>
      <c r="AU204">
        <f t="shared" si="93"/>
        <v>0</v>
      </c>
      <c r="AV204">
        <f t="shared" si="94"/>
        <v>0</v>
      </c>
      <c r="AW204">
        <f t="shared" si="95"/>
        <v>0</v>
      </c>
      <c r="AX204">
        <f t="shared" si="96"/>
        <v>0</v>
      </c>
      <c r="AY204" s="14" cm="1">
        <f t="array" ref="AY204">SUMPRODUCT(LARGE(AN204:AX204, {1,2,3}))</f>
        <v>56</v>
      </c>
      <c r="AZ204"/>
    </row>
    <row r="205" spans="1:52" x14ac:dyDescent="0.35">
      <c r="A205">
        <f>CLASS!A18</f>
        <v>138218</v>
      </c>
      <c r="B205" t="str">
        <f>CLASS!B18</f>
        <v>EE138218</v>
      </c>
      <c r="C205" t="str">
        <f>_xlfn.IFNA((VLOOKUP(A205,CLASS!A:AY,3,FALSE)),"")</f>
        <v>Rob</v>
      </c>
      <c r="D205" t="str">
        <f>_xlfn.IFNA((VLOOKUP(A205,CLASS!A:AY,4,FALSE)),"")</f>
        <v>Claybrook</v>
      </c>
      <c r="E205" s="26" t="str">
        <f>_xlfn.IFNA((VLOOKUP(B205,IssueLookup!A:B,2,FALSE)),"")</f>
        <v>AAA</v>
      </c>
      <c r="F205" s="26" t="str">
        <f>_xlfn.IFNA((VLOOKUP(B205,IssueLookup!C:D,2,FALSE)),"")</f>
        <v>AAA</v>
      </c>
      <c r="G205" s="26" t="str">
        <f>_xlfn.IFNA((VLOOKUP(B205,IssueLookup!E:F,2,FALSE)),"")</f>
        <v>AAA</v>
      </c>
      <c r="H205" s="26" t="str">
        <f>_xlfn.IFNA((VLOOKUP(B205,IssueLookup!G:H,2,FALSE)),"")</f>
        <v>AAA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0</v>
      </c>
      <c r="M205">
        <f>_xlfn.IFNA(VLOOKUP(F205,HandicapLookup!A:B,2,FALSE),"")</f>
        <v>0</v>
      </c>
      <c r="N205">
        <f>_xlfn.IFNA(VLOOKUP(G205,HandicapLookup!A:B,2,FALSE),"")</f>
        <v>0</v>
      </c>
      <c r="O205">
        <f>_xlfn.IFNA(VLOOKUP(H205,HandicapLookup!A:B,2,FALSE),"")</f>
        <v>0</v>
      </c>
      <c r="P205">
        <f>_xlfn.IFNA((VLOOKUP(A205,CLASS!A:AY,16,FALSE)),"")</f>
        <v>0</v>
      </c>
      <c r="Q205" s="11">
        <f t="shared" si="76"/>
        <v>0</v>
      </c>
      <c r="R205">
        <f>_xlfn.IFNA((VLOOKUP(A205,CLASS!A:AY,18,FALSE)),"")</f>
        <v>0</v>
      </c>
      <c r="S205" s="11">
        <f t="shared" si="77"/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 t="shared" si="75"/>
        <v>0</v>
      </c>
      <c r="X205">
        <f>_xlfn.IFNA((VLOOKUP(A205,CLASS!A:AY,24,FALSE)),"")</f>
        <v>0</v>
      </c>
      <c r="Y205" s="11">
        <f t="shared" si="78"/>
        <v>0</v>
      </c>
      <c r="Z205">
        <f>_xlfn.IFNA((VLOOKUP(A205,CLASS!A:AY,26,FALSE)),"")</f>
        <v>0</v>
      </c>
      <c r="AA205" s="11">
        <f t="shared" si="79"/>
        <v>0</v>
      </c>
      <c r="AB205">
        <f>_xlfn.IFNA((VLOOKUP(A205,CLASS!A:AY,28,FALSE)),"")</f>
        <v>0</v>
      </c>
      <c r="AC205" s="11">
        <f t="shared" si="80"/>
        <v>0</v>
      </c>
      <c r="AD205"/>
      <c r="AE205" s="11">
        <f t="shared" si="81"/>
        <v>0</v>
      </c>
      <c r="AF205"/>
      <c r="AG205" s="11">
        <f t="shared" si="82"/>
        <v>0</v>
      </c>
      <c r="AH205">
        <f>_xlfn.IFNA((VLOOKUP(A205,CLASS!A:AY,34,FALSE)),"")</f>
        <v>0</v>
      </c>
      <c r="AI205" s="11">
        <f t="shared" si="83"/>
        <v>0</v>
      </c>
      <c r="AJ205"/>
      <c r="AK205" s="11">
        <f t="shared" si="84"/>
        <v>0</v>
      </c>
      <c r="AL205" s="16">
        <f t="shared" si="85"/>
        <v>0</v>
      </c>
      <c r="AM205"/>
      <c r="AN205">
        <f t="shared" si="86"/>
        <v>0</v>
      </c>
      <c r="AO205">
        <f t="shared" si="87"/>
        <v>0</v>
      </c>
      <c r="AP205">
        <f t="shared" si="88"/>
        <v>0</v>
      </c>
      <c r="AQ205">
        <f t="shared" si="89"/>
        <v>0</v>
      </c>
      <c r="AR205">
        <f t="shared" si="90"/>
        <v>0</v>
      </c>
      <c r="AS205">
        <f t="shared" si="91"/>
        <v>0</v>
      </c>
      <c r="AT205">
        <f t="shared" si="92"/>
        <v>0</v>
      </c>
      <c r="AU205">
        <f t="shared" si="93"/>
        <v>0</v>
      </c>
      <c r="AV205">
        <f t="shared" si="94"/>
        <v>0</v>
      </c>
      <c r="AW205">
        <f t="shared" si="95"/>
        <v>0</v>
      </c>
      <c r="AX205">
        <f t="shared" si="96"/>
        <v>0</v>
      </c>
      <c r="AY205" s="14" cm="1">
        <f t="array" ref="AY205">SUMPRODUCT(LARGE(AN205:AX205, {1,2,3}))</f>
        <v>0</v>
      </c>
      <c r="AZ205"/>
    </row>
    <row r="206" spans="1:52" x14ac:dyDescent="0.35">
      <c r="A206">
        <f>CLASS!A209</f>
        <v>139849</v>
      </c>
      <c r="B206" t="str">
        <f>CLASS!B209</f>
        <v>EE139849</v>
      </c>
      <c r="C206" t="str">
        <f>_xlfn.IFNA((VLOOKUP(A206,CLASS!A:AY,3,FALSE)),"")</f>
        <v>Roger</v>
      </c>
      <c r="D206" t="str">
        <f>_xlfn.IFNA((VLOOKUP(A206,CLASS!A:AY,4,FALSE)),"")</f>
        <v>Garrick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 t="shared" si="76"/>
        <v>0</v>
      </c>
      <c r="R206">
        <f>_xlfn.IFNA((VLOOKUP(A206,CLASS!A:AY,18,FALSE)),"")</f>
        <v>0</v>
      </c>
      <c r="S206" s="11">
        <f t="shared" si="77"/>
        <v>0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 t="shared" si="75"/>
        <v>0</v>
      </c>
      <c r="X206">
        <f>_xlfn.IFNA((VLOOKUP(A206,CLASS!A:AY,24,FALSE)),"")</f>
        <v>0</v>
      </c>
      <c r="Y206" s="11">
        <f t="shared" si="78"/>
        <v>0</v>
      </c>
      <c r="Z206">
        <f>_xlfn.IFNA((VLOOKUP(A206,CLASS!A:AY,26,FALSE)),"")</f>
        <v>0</v>
      </c>
      <c r="AA206" s="11">
        <f t="shared" si="79"/>
        <v>0</v>
      </c>
      <c r="AB206">
        <f>_xlfn.IFNA((VLOOKUP(A206,CLASS!A:AY,28,FALSE)),"")</f>
        <v>0</v>
      </c>
      <c r="AC206" s="11">
        <f t="shared" si="80"/>
        <v>0</v>
      </c>
      <c r="AD206"/>
      <c r="AE206" s="11">
        <f t="shared" si="81"/>
        <v>0</v>
      </c>
      <c r="AF206"/>
      <c r="AG206" s="11">
        <f t="shared" si="82"/>
        <v>0</v>
      </c>
      <c r="AH206">
        <f>_xlfn.IFNA((VLOOKUP(A206,CLASS!A:AY,34,FALSE)),"")</f>
        <v>0</v>
      </c>
      <c r="AI206" s="11">
        <f t="shared" si="83"/>
        <v>0</v>
      </c>
      <c r="AJ206"/>
      <c r="AK206" s="11">
        <f t="shared" si="84"/>
        <v>0</v>
      </c>
      <c r="AL206" s="16">
        <f t="shared" si="85"/>
        <v>0</v>
      </c>
      <c r="AM206"/>
      <c r="AN206">
        <f t="shared" si="86"/>
        <v>0</v>
      </c>
      <c r="AO206">
        <f t="shared" si="87"/>
        <v>0</v>
      </c>
      <c r="AP206">
        <f t="shared" si="88"/>
        <v>0</v>
      </c>
      <c r="AQ206">
        <f t="shared" si="89"/>
        <v>0</v>
      </c>
      <c r="AR206">
        <f t="shared" si="90"/>
        <v>0</v>
      </c>
      <c r="AS206">
        <f t="shared" si="91"/>
        <v>0</v>
      </c>
      <c r="AT206">
        <f t="shared" si="92"/>
        <v>0</v>
      </c>
      <c r="AU206">
        <f t="shared" si="93"/>
        <v>0</v>
      </c>
      <c r="AV206">
        <f t="shared" si="94"/>
        <v>0</v>
      </c>
      <c r="AW206">
        <f t="shared" si="95"/>
        <v>0</v>
      </c>
      <c r="AX206">
        <f t="shared" si="96"/>
        <v>0</v>
      </c>
      <c r="AY206" s="14" cm="1">
        <f t="array" ref="AY206">SUMPRODUCT(LARGE(AN206:AX206, {1,2,3}))</f>
        <v>0</v>
      </c>
      <c r="AZ206"/>
    </row>
    <row r="207" spans="1:52" x14ac:dyDescent="0.35">
      <c r="A207">
        <f>CLASS!A210</f>
        <v>115062</v>
      </c>
      <c r="B207" t="str">
        <f>CLASS!B210</f>
        <v>EE115062</v>
      </c>
      <c r="C207" t="str">
        <f>_xlfn.IFNA((VLOOKUP(A207,CLASS!A:AY,3,FALSE)),"")</f>
        <v>Martin</v>
      </c>
      <c r="D207" t="str">
        <f>_xlfn.IFNA((VLOOKUP(A207,CLASS!A:AY,4,FALSE)),"")</f>
        <v>Heath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f>_xlfn.IFNA((VLOOKUP(A207,CLASS!A:AY,16,FALSE)),"")</f>
        <v>0</v>
      </c>
      <c r="Q207" s="11">
        <f t="shared" si="76"/>
        <v>0</v>
      </c>
      <c r="R207">
        <f>_xlfn.IFNA((VLOOKUP(A207,CLASS!A:AY,18,FALSE)),"")</f>
        <v>0</v>
      </c>
      <c r="S207" s="11">
        <f t="shared" si="77"/>
        <v>0</v>
      </c>
      <c r="T207">
        <f>_xlfn.IFNA((VLOOKUP(A207,CLASS!A:AY,20,FALSE)),"")</f>
        <v>0</v>
      </c>
      <c r="U207" s="11">
        <f>IF(IF(T207,T207+$L207,0)&lt;=100,IF(T207,T207+$L207,0),100)</f>
        <v>0</v>
      </c>
      <c r="V207">
        <f>_xlfn.IFNA((VLOOKUP(A207,CLASS!A:AY,22,FALSE)),"")</f>
        <v>0</v>
      </c>
      <c r="W207" s="11">
        <f t="shared" si="75"/>
        <v>0</v>
      </c>
      <c r="X207">
        <f>_xlfn.IFNA((VLOOKUP(A207,CLASS!A:AY,24,FALSE)),"")</f>
        <v>0</v>
      </c>
      <c r="Y207" s="11">
        <f t="shared" si="78"/>
        <v>0</v>
      </c>
      <c r="Z207">
        <f>_xlfn.IFNA((VLOOKUP(A207,CLASS!A:AY,26,FALSE)),"")</f>
        <v>0</v>
      </c>
      <c r="AA207" s="11">
        <f t="shared" si="79"/>
        <v>0</v>
      </c>
      <c r="AB207">
        <f>_xlfn.IFNA((VLOOKUP(A207,CLASS!A:AY,28,FALSE)),"")</f>
        <v>0</v>
      </c>
      <c r="AC207" s="11">
        <f t="shared" si="80"/>
        <v>0</v>
      </c>
      <c r="AD207"/>
      <c r="AE207" s="11">
        <f t="shared" si="81"/>
        <v>0</v>
      </c>
      <c r="AF207"/>
      <c r="AG207" s="11">
        <f t="shared" si="82"/>
        <v>0</v>
      </c>
      <c r="AH207">
        <f>_xlfn.IFNA((VLOOKUP(A207,CLASS!A:AY,34,FALSE)),"")</f>
        <v>0</v>
      </c>
      <c r="AI207" s="11">
        <f t="shared" si="83"/>
        <v>0</v>
      </c>
      <c r="AJ207"/>
      <c r="AK207" s="11">
        <f t="shared" si="84"/>
        <v>0</v>
      </c>
      <c r="AL207" s="16">
        <f t="shared" si="85"/>
        <v>0</v>
      </c>
      <c r="AM207"/>
      <c r="AN207">
        <f t="shared" si="86"/>
        <v>0</v>
      </c>
      <c r="AO207">
        <f t="shared" si="87"/>
        <v>0</v>
      </c>
      <c r="AP207">
        <f t="shared" si="88"/>
        <v>0</v>
      </c>
      <c r="AQ207">
        <f t="shared" si="89"/>
        <v>0</v>
      </c>
      <c r="AR207">
        <f t="shared" si="90"/>
        <v>0</v>
      </c>
      <c r="AS207">
        <f t="shared" si="91"/>
        <v>0</v>
      </c>
      <c r="AT207">
        <f t="shared" si="92"/>
        <v>0</v>
      </c>
      <c r="AU207">
        <f t="shared" si="93"/>
        <v>0</v>
      </c>
      <c r="AV207">
        <f t="shared" si="94"/>
        <v>0</v>
      </c>
      <c r="AW207">
        <f t="shared" si="95"/>
        <v>0</v>
      </c>
      <c r="AX207">
        <f t="shared" si="96"/>
        <v>0</v>
      </c>
      <c r="AY207" s="14" cm="1">
        <f t="array" ref="AY207">SUMPRODUCT(LARGE(AN207:AX207, {1,2,3}))</f>
        <v>0</v>
      </c>
    </row>
    <row r="208" spans="1:52" x14ac:dyDescent="0.35">
      <c r="A208">
        <f>CLASS!A102</f>
        <v>132398</v>
      </c>
      <c r="B208" t="str">
        <f>CLASS!B102</f>
        <v>EE132398</v>
      </c>
      <c r="C208" t="str">
        <f>_xlfn.IFNA((VLOOKUP(A208,CLASS!A:AY,3,FALSE)),"")</f>
        <v>Ross</v>
      </c>
      <c r="D208" t="str">
        <f>_xlfn.IFNA((VLOOKUP(A208,CLASS!A:AY,4,FALSE)),"")</f>
        <v>Holmes</v>
      </c>
      <c r="E208" s="26" t="str">
        <f>_xlfn.IFNA((VLOOKUP(B208,IssueLookup!A:B,2,FALSE)),"")</f>
        <v>A</v>
      </c>
      <c r="F208" s="26" t="str">
        <f>_xlfn.IFNA((VLOOKUP(B208,IssueLookup!C:D,2,FALSE)),"")</f>
        <v>A</v>
      </c>
      <c r="G208" s="26" t="str">
        <f>_xlfn.IFNA((VLOOKUP(B208,IssueLookup!E:F,2,FALSE)),"")</f>
        <v>A</v>
      </c>
      <c r="H208" s="26" t="str">
        <f>_xlfn.IFNA((VLOOKUP(B208,IssueLookup!G:H,2,FALSE)),"")</f>
        <v>A</v>
      </c>
      <c r="I208" t="str">
        <f>_xlfn.IFNA((VLOOKUP(A208,CLASS!A:AY,9,FALSE)),"")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5</v>
      </c>
      <c r="M208">
        <f>_xlfn.IFNA(VLOOKUP(F208,HandicapLookup!A:B,2,FALSE),"")</f>
        <v>5</v>
      </c>
      <c r="N208">
        <f>_xlfn.IFNA(VLOOKUP(G208,HandicapLookup!A:B,2,FALSE),"")</f>
        <v>5</v>
      </c>
      <c r="O208">
        <f>_xlfn.IFNA(VLOOKUP(H208,HandicapLookup!A:B,2,FALSE),"")</f>
        <v>5</v>
      </c>
      <c r="P208">
        <f>_xlfn.IFNA((VLOOKUP(A208,CLASS!A:AY,16,FALSE)),"")</f>
        <v>0</v>
      </c>
      <c r="Q208" s="11">
        <f t="shared" si="76"/>
        <v>0</v>
      </c>
      <c r="R208">
        <f>_xlfn.IFNA((VLOOKUP(A208,CLASS!A:AY,18,FALSE)),"")</f>
        <v>0</v>
      </c>
      <c r="S208" s="11">
        <f t="shared" si="77"/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 t="shared" si="75"/>
        <v>0</v>
      </c>
      <c r="X208">
        <f>_xlfn.IFNA((VLOOKUP(A208,CLASS!A:AY,24,FALSE)),"")</f>
        <v>0</v>
      </c>
      <c r="Y208" s="11">
        <f t="shared" si="78"/>
        <v>0</v>
      </c>
      <c r="Z208">
        <f>_xlfn.IFNA((VLOOKUP(A208,CLASS!A:AY,26,FALSE)),"")</f>
        <v>0</v>
      </c>
      <c r="AA208" s="11">
        <f t="shared" si="79"/>
        <v>0</v>
      </c>
      <c r="AB208">
        <f>_xlfn.IFNA((VLOOKUP(A208,CLASS!A:AY,28,FALSE)),"")</f>
        <v>0</v>
      </c>
      <c r="AC208" s="11">
        <f t="shared" si="80"/>
        <v>0</v>
      </c>
      <c r="AD208"/>
      <c r="AE208" s="11">
        <f t="shared" si="81"/>
        <v>0</v>
      </c>
      <c r="AF208"/>
      <c r="AG208" s="11">
        <f t="shared" si="82"/>
        <v>0</v>
      </c>
      <c r="AH208">
        <f>_xlfn.IFNA((VLOOKUP(A208,CLASS!A:AY,34,FALSE)),"")</f>
        <v>0</v>
      </c>
      <c r="AI208" s="11">
        <f t="shared" si="83"/>
        <v>0</v>
      </c>
      <c r="AJ208"/>
      <c r="AK208" s="11">
        <f t="shared" si="84"/>
        <v>0</v>
      </c>
      <c r="AL208" s="16">
        <f t="shared" si="85"/>
        <v>0</v>
      </c>
      <c r="AN208">
        <f t="shared" si="86"/>
        <v>0</v>
      </c>
      <c r="AO208">
        <f t="shared" si="87"/>
        <v>0</v>
      </c>
      <c r="AP208">
        <f t="shared" si="88"/>
        <v>0</v>
      </c>
      <c r="AQ208">
        <f t="shared" si="89"/>
        <v>0</v>
      </c>
      <c r="AR208">
        <f t="shared" si="90"/>
        <v>0</v>
      </c>
      <c r="AS208">
        <f t="shared" si="91"/>
        <v>0</v>
      </c>
      <c r="AT208">
        <f t="shared" si="92"/>
        <v>0</v>
      </c>
      <c r="AU208">
        <f t="shared" si="93"/>
        <v>0</v>
      </c>
      <c r="AV208">
        <f t="shared" si="94"/>
        <v>0</v>
      </c>
      <c r="AW208">
        <f t="shared" si="95"/>
        <v>0</v>
      </c>
      <c r="AX208">
        <f t="shared" si="96"/>
        <v>0</v>
      </c>
      <c r="AY208" s="14" cm="1">
        <f t="array" ref="AY208">SUMPRODUCT(LARGE(AN208:AX208, {1,2,3}))</f>
        <v>0</v>
      </c>
      <c r="AZ208"/>
    </row>
    <row r="209" spans="1:52" x14ac:dyDescent="0.35">
      <c r="A209">
        <f>CLASS!A162</f>
        <v>68057</v>
      </c>
      <c r="B209" t="str">
        <f>CLASS!B162</f>
        <v>EE68057</v>
      </c>
      <c r="C209" t="str">
        <f>_xlfn.IFNA((VLOOKUP(A209,CLASS!A:AY,3,FALSE)),"")</f>
        <v xml:space="preserve">John </v>
      </c>
      <c r="D209" t="str">
        <f>_xlfn.IFNA((VLOOKUP(A209,CLASS!A:AY,4,FALSE)),"")</f>
        <v>Jones</v>
      </c>
      <c r="E209" s="26" t="str">
        <f>_xlfn.IFNA((VLOOKUP(B209,IssueLookup!A:B,2,FALSE)),"")</f>
        <v>B</v>
      </c>
      <c r="F209" s="26" t="str">
        <f>_xlfn.IFNA((VLOOKUP(B209,IssueLookup!C:D,2,FALSE)),"")</f>
        <v>B</v>
      </c>
      <c r="G209" s="26" t="str">
        <f>_xlfn.IFNA((VLOOKUP(B209,IssueLookup!E:F,2,FALSE)),"")</f>
        <v>B</v>
      </c>
      <c r="H209" s="26" t="str">
        <f>_xlfn.IFNA((VLOOKUP(B209,IssueLookup!G:H,2,FALSE)),"")</f>
        <v>B</v>
      </c>
      <c r="I209" t="str">
        <f>_xlfn.IFNA((VLOOKUP(A209,CLASS!A:AY,9,FALSE)),"")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10</v>
      </c>
      <c r="M209">
        <f>_xlfn.IFNA(VLOOKUP(F209,HandicapLookup!A:B,2,FALSE),"")</f>
        <v>10</v>
      </c>
      <c r="N209">
        <f>_xlfn.IFNA(VLOOKUP(G209,HandicapLookup!A:B,2,FALSE),"")</f>
        <v>10</v>
      </c>
      <c r="O209">
        <f>_xlfn.IFNA(VLOOKUP(H209,HandicapLookup!A:B,2,FALSE),"")</f>
        <v>10</v>
      </c>
      <c r="P209">
        <f>_xlfn.IFNA((VLOOKUP(A209,CLASS!A:AY,16,FALSE)),"")</f>
        <v>0</v>
      </c>
      <c r="Q209" s="11">
        <f t="shared" si="76"/>
        <v>0</v>
      </c>
      <c r="R209">
        <f>_xlfn.IFNA((VLOOKUP(A209,CLASS!A:AY,18,FALSE)),"")</f>
        <v>0</v>
      </c>
      <c r="S209" s="11">
        <f t="shared" si="77"/>
        <v>0</v>
      </c>
      <c r="T209">
        <f>_xlfn.IFNA((VLOOKUP(A209,CLASS!A:AY,20,FALSE)),"")</f>
        <v>0</v>
      </c>
      <c r="U209" s="11">
        <f>IF(IF(T209,T209+$L209,0)&lt;=100,IF(T209,T209+$L209,0),100)</f>
        <v>0</v>
      </c>
      <c r="V209">
        <f>_xlfn.IFNA((VLOOKUP(A209,CLASS!A:AY,22,FALSE)),"")</f>
        <v>0</v>
      </c>
      <c r="W209" s="11">
        <f t="shared" si="75"/>
        <v>0</v>
      </c>
      <c r="X209">
        <f>_xlfn.IFNA((VLOOKUP(A209,CLASS!A:AY,24,FALSE)),"")</f>
        <v>0</v>
      </c>
      <c r="Y209" s="11">
        <f t="shared" si="78"/>
        <v>0</v>
      </c>
      <c r="Z209">
        <f>_xlfn.IFNA((VLOOKUP(A209,CLASS!A:AY,26,FALSE)),"")</f>
        <v>0</v>
      </c>
      <c r="AA209" s="11">
        <f t="shared" si="79"/>
        <v>0</v>
      </c>
      <c r="AB209">
        <f>_xlfn.IFNA((VLOOKUP(A209,CLASS!A:AY,28,FALSE)),"")</f>
        <v>0</v>
      </c>
      <c r="AC209" s="11">
        <f t="shared" si="80"/>
        <v>0</v>
      </c>
      <c r="AD209"/>
      <c r="AE209" s="11">
        <f t="shared" si="81"/>
        <v>0</v>
      </c>
      <c r="AF209"/>
      <c r="AG209" s="11">
        <f t="shared" si="82"/>
        <v>0</v>
      </c>
      <c r="AH209">
        <f>_xlfn.IFNA((VLOOKUP(A209,CLASS!A:AY,34,FALSE)),"")</f>
        <v>0</v>
      </c>
      <c r="AI209" s="11">
        <f t="shared" si="83"/>
        <v>0</v>
      </c>
      <c r="AJ209"/>
      <c r="AK209" s="11">
        <f t="shared" si="84"/>
        <v>0</v>
      </c>
      <c r="AL209" s="16">
        <f t="shared" si="85"/>
        <v>0</v>
      </c>
      <c r="AN209">
        <f t="shared" si="86"/>
        <v>0</v>
      </c>
      <c r="AO209">
        <f t="shared" si="87"/>
        <v>0</v>
      </c>
      <c r="AP209">
        <f t="shared" si="88"/>
        <v>0</v>
      </c>
      <c r="AQ209">
        <f t="shared" si="89"/>
        <v>0</v>
      </c>
      <c r="AR209">
        <f t="shared" si="90"/>
        <v>0</v>
      </c>
      <c r="AS209">
        <f t="shared" si="91"/>
        <v>0</v>
      </c>
      <c r="AT209">
        <f t="shared" si="92"/>
        <v>0</v>
      </c>
      <c r="AU209">
        <f t="shared" si="93"/>
        <v>0</v>
      </c>
      <c r="AV209">
        <f t="shared" si="94"/>
        <v>0</v>
      </c>
      <c r="AW209">
        <f t="shared" si="95"/>
        <v>0</v>
      </c>
      <c r="AX209">
        <f t="shared" si="96"/>
        <v>0</v>
      </c>
      <c r="AY209" s="14" cm="1">
        <f t="array" ref="AY209">SUMPRODUCT(LARGE(AN209:AX209, {1,2,3}))</f>
        <v>0</v>
      </c>
      <c r="AZ209"/>
    </row>
    <row r="210" spans="1:52" x14ac:dyDescent="0.35">
      <c r="A210">
        <f>CLASS!A163</f>
        <v>116293</v>
      </c>
      <c r="B210" t="str">
        <f>CLASS!B163</f>
        <v>EE116293</v>
      </c>
      <c r="C210" t="str">
        <f>_xlfn.IFNA((VLOOKUP(A210,CLASS!A:AY,3,FALSE)),"")</f>
        <v>Keith</v>
      </c>
      <c r="D210" t="str">
        <f>_xlfn.IFNA((VLOOKUP(A210,CLASS!A:AY,4,FALSE)),"")</f>
        <v>Lawton</v>
      </c>
      <c r="E210" s="26" t="str">
        <f>_xlfn.IFNA((VLOOKUP(B210,IssueLookup!A:B,2,FALSE)),"")</f>
        <v>B</v>
      </c>
      <c r="F210" s="26" t="str">
        <f>_xlfn.IFNA((VLOOKUP(B210,IssueLookup!C:D,2,FALSE)),"")</f>
        <v>B</v>
      </c>
      <c r="G210" s="26" t="str">
        <f>_xlfn.IFNA((VLOOKUP(B210,IssueLookup!E:F,2,FALSE)),"")</f>
        <v>B</v>
      </c>
      <c r="H210" s="26" t="str">
        <f>_xlfn.IFNA((VLOOKUP(B210,IssueLookup!G:H,2,FALSE)),"")</f>
        <v>B</v>
      </c>
      <c r="I210" t="str">
        <f>_xlfn.IFNA((VLOOKUP(A210,CLASS!A:AY,9,FALSE)),"")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10</v>
      </c>
      <c r="M210">
        <f>_xlfn.IFNA(VLOOKUP(F210,HandicapLookup!A:B,2,FALSE),"")</f>
        <v>10</v>
      </c>
      <c r="N210">
        <f>_xlfn.IFNA(VLOOKUP(G210,HandicapLookup!A:B,2,FALSE),"")</f>
        <v>10</v>
      </c>
      <c r="O210">
        <f>_xlfn.IFNA(VLOOKUP(H210,HandicapLookup!A:B,2,FALSE),"")</f>
        <v>10</v>
      </c>
      <c r="P210">
        <f>_xlfn.IFNA((VLOOKUP(A210,CLASS!A:AY,16,FALSE)),"")</f>
        <v>0</v>
      </c>
      <c r="Q210" s="11">
        <f t="shared" si="76"/>
        <v>0</v>
      </c>
      <c r="R210">
        <f>_xlfn.IFNA((VLOOKUP(A210,CLASS!A:AY,18,FALSE)),"")</f>
        <v>0</v>
      </c>
      <c r="S210" s="11">
        <f t="shared" si="77"/>
        <v>0</v>
      </c>
      <c r="T210">
        <f>_xlfn.IFNA((VLOOKUP(A210,CLASS!A:AY,20,FALSE)),"")</f>
        <v>0</v>
      </c>
      <c r="U210" s="11">
        <f>IF(IF(T210,T210+$L210,0)&lt;=100,IF(T210,T210+$L210,0),100)</f>
        <v>0</v>
      </c>
      <c r="V210">
        <f>_xlfn.IFNA((VLOOKUP(A210,CLASS!A:AY,22,FALSE)),"")</f>
        <v>0</v>
      </c>
      <c r="W210" s="11">
        <f t="shared" si="75"/>
        <v>0</v>
      </c>
      <c r="X210">
        <f>_xlfn.IFNA((VLOOKUP(A210,CLASS!A:AY,24,FALSE)),"")</f>
        <v>0</v>
      </c>
      <c r="Y210" s="11">
        <f t="shared" si="78"/>
        <v>0</v>
      </c>
      <c r="Z210">
        <f>_xlfn.IFNA((VLOOKUP(A210,CLASS!A:AY,26,FALSE)),"")</f>
        <v>0</v>
      </c>
      <c r="AA210" s="11">
        <f t="shared" si="79"/>
        <v>0</v>
      </c>
      <c r="AB210">
        <f>_xlfn.IFNA((VLOOKUP(A210,CLASS!A:AY,28,FALSE)),"")</f>
        <v>0</v>
      </c>
      <c r="AC210" s="11">
        <f t="shared" si="80"/>
        <v>0</v>
      </c>
      <c r="AD210"/>
      <c r="AE210" s="11">
        <f t="shared" si="81"/>
        <v>0</v>
      </c>
      <c r="AF210"/>
      <c r="AG210" s="11">
        <f t="shared" si="82"/>
        <v>0</v>
      </c>
      <c r="AH210">
        <f>_xlfn.IFNA((VLOOKUP(A210,CLASS!A:AY,34,FALSE)),"")</f>
        <v>0</v>
      </c>
      <c r="AI210" s="11">
        <f t="shared" si="83"/>
        <v>0</v>
      </c>
      <c r="AJ210"/>
      <c r="AK210" s="11">
        <f t="shared" si="84"/>
        <v>0</v>
      </c>
      <c r="AL210" s="16">
        <f t="shared" si="85"/>
        <v>0</v>
      </c>
      <c r="AM210"/>
      <c r="AN210">
        <f t="shared" si="86"/>
        <v>0</v>
      </c>
      <c r="AO210">
        <f t="shared" si="87"/>
        <v>0</v>
      </c>
      <c r="AP210">
        <f t="shared" si="88"/>
        <v>0</v>
      </c>
      <c r="AQ210">
        <f t="shared" si="89"/>
        <v>0</v>
      </c>
      <c r="AR210">
        <f t="shared" si="90"/>
        <v>0</v>
      </c>
      <c r="AS210">
        <f t="shared" si="91"/>
        <v>0</v>
      </c>
      <c r="AT210">
        <f t="shared" si="92"/>
        <v>0</v>
      </c>
      <c r="AU210">
        <f t="shared" si="93"/>
        <v>0</v>
      </c>
      <c r="AV210">
        <f t="shared" si="94"/>
        <v>0</v>
      </c>
      <c r="AW210">
        <f t="shared" si="95"/>
        <v>0</v>
      </c>
      <c r="AX210">
        <f t="shared" si="96"/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f>CLASS!A107</f>
        <v>141415</v>
      </c>
      <c r="B211" t="str">
        <f>CLASS!B107</f>
        <v>EE141415</v>
      </c>
      <c r="C211" t="str">
        <f>_xlfn.IFNA((VLOOKUP(A211,CLASS!A:AY,3,FALSE)),"")</f>
        <v>Jack</v>
      </c>
      <c r="D211" t="str">
        <f>_xlfn.IFNA((VLOOKUP(A211,CLASS!A:AY,4,FALSE)),"")</f>
        <v>Rowand</v>
      </c>
      <c r="E211" s="26" t="str">
        <f>_xlfn.IFNA((VLOOKUP(B211,IssueLookup!A:B,2,FALSE)),"")</f>
        <v>A</v>
      </c>
      <c r="F211" s="26" t="str">
        <f>_xlfn.IFNA((VLOOKUP(B211,IssueLookup!C:D,2,FALSE)),"")</f>
        <v>A</v>
      </c>
      <c r="G211" s="26" t="str">
        <f>_xlfn.IFNA((VLOOKUP(B211,IssueLookup!E:F,2,FALSE)),"")</f>
        <v>A</v>
      </c>
      <c r="H211" s="26" t="str">
        <f>_xlfn.IFNA((VLOOKUP(B211,IssueLookup!G:H,2,FALSE)),"")</f>
        <v>A</v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5</v>
      </c>
      <c r="M211">
        <f>_xlfn.IFNA(VLOOKUP(F211,HandicapLookup!A:B,2,FALSE),"")</f>
        <v>5</v>
      </c>
      <c r="N211">
        <f>_xlfn.IFNA(VLOOKUP(G211,HandicapLookup!A:B,2,FALSE),"")</f>
        <v>5</v>
      </c>
      <c r="O211">
        <f>_xlfn.IFNA(VLOOKUP(H211,HandicapLookup!A:B,2,FALSE),"")</f>
        <v>5</v>
      </c>
      <c r="P211">
        <f>_xlfn.IFNA((VLOOKUP(A211,CLASS!A:AY,16,FALSE)),"")</f>
        <v>0</v>
      </c>
      <c r="Q211" s="11">
        <f t="shared" si="76"/>
        <v>0</v>
      </c>
      <c r="R211">
        <f>_xlfn.IFNA((VLOOKUP(A211,CLASS!A:AY,18,FALSE)),"")</f>
        <v>0</v>
      </c>
      <c r="S211" s="11">
        <f t="shared" si="77"/>
        <v>0</v>
      </c>
      <c r="T211">
        <f>_xlfn.IFNA((VLOOKUP(A211,CLASS!A:AY,20,FALSE)),"")</f>
        <v>0</v>
      </c>
      <c r="U211" s="11">
        <f>IFERROR((IF(IF(T211,T211+$M211,0)&lt;=100,IF(T211,T211+$M211,0),100)),"")</f>
        <v>0</v>
      </c>
      <c r="V211">
        <f>_xlfn.IFNA((VLOOKUP(A211,CLASS!A:AY,22,FALSE)),"")</f>
        <v>0</v>
      </c>
      <c r="W211" s="11">
        <f t="shared" si="75"/>
        <v>0</v>
      </c>
      <c r="X211">
        <f>_xlfn.IFNA((VLOOKUP(A211,CLASS!A:AY,24,FALSE)),"")</f>
        <v>0</v>
      </c>
      <c r="Y211" s="11">
        <f t="shared" si="78"/>
        <v>0</v>
      </c>
      <c r="Z211">
        <f>_xlfn.IFNA((VLOOKUP(A211,CLASS!A:AY,26,FALSE)),"")</f>
        <v>0</v>
      </c>
      <c r="AA211" s="11">
        <f t="shared" si="79"/>
        <v>0</v>
      </c>
      <c r="AB211">
        <f>_xlfn.IFNA((VLOOKUP(A211,CLASS!A:AY,28,FALSE)),"")</f>
        <v>0</v>
      </c>
      <c r="AC211" s="11">
        <f t="shared" si="80"/>
        <v>0</v>
      </c>
      <c r="AD211"/>
      <c r="AE211" s="11">
        <f t="shared" si="81"/>
        <v>0</v>
      </c>
      <c r="AF211"/>
      <c r="AG211" s="11">
        <f t="shared" si="82"/>
        <v>0</v>
      </c>
      <c r="AH211">
        <f>_xlfn.IFNA((VLOOKUP(A211,CLASS!A:AY,34,FALSE)),"")</f>
        <v>0</v>
      </c>
      <c r="AI211" s="11">
        <f t="shared" si="83"/>
        <v>0</v>
      </c>
      <c r="AJ211"/>
      <c r="AK211" s="11">
        <f t="shared" si="84"/>
        <v>0</v>
      </c>
      <c r="AL211" s="16">
        <f t="shared" si="85"/>
        <v>0</v>
      </c>
      <c r="AM211"/>
      <c r="AN211">
        <f t="shared" si="86"/>
        <v>0</v>
      </c>
      <c r="AO211">
        <f t="shared" si="87"/>
        <v>0</v>
      </c>
      <c r="AP211">
        <f t="shared" si="88"/>
        <v>0</v>
      </c>
      <c r="AQ211">
        <f t="shared" si="89"/>
        <v>0</v>
      </c>
      <c r="AR211">
        <f t="shared" si="90"/>
        <v>0</v>
      </c>
      <c r="AS211">
        <f t="shared" si="91"/>
        <v>0</v>
      </c>
      <c r="AT211">
        <f t="shared" si="92"/>
        <v>0</v>
      </c>
      <c r="AU211">
        <f t="shared" si="93"/>
        <v>0</v>
      </c>
      <c r="AV211">
        <f t="shared" si="94"/>
        <v>0</v>
      </c>
      <c r="AW211">
        <f t="shared" si="95"/>
        <v>0</v>
      </c>
      <c r="AX211">
        <f t="shared" si="96"/>
        <v>0</v>
      </c>
      <c r="AY211" s="14" cm="1">
        <f t="array" ref="AY211">SUMPRODUCT(LARGE(AN211:AX211, {1,2,3}))</f>
        <v>0</v>
      </c>
      <c r="AZ211"/>
    </row>
    <row r="212" spans="1:52" x14ac:dyDescent="0.35">
      <c r="A212">
        <f>CLASS!A20</f>
        <v>94815</v>
      </c>
      <c r="B212" t="str">
        <f>CLASS!B20</f>
        <v>EE94815</v>
      </c>
      <c r="C212" t="str">
        <f>_xlfn.IFNA((VLOOKUP(A212,CLASS!A:AY,3,FALSE)),"")</f>
        <v>Timothy</v>
      </c>
      <c r="D212" t="str">
        <f>_xlfn.IFNA((VLOOKUP(A212,CLASS!A:AY,4,FALSE)),"")</f>
        <v>Simmons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 t="shared" si="76"/>
        <v>0</v>
      </c>
      <c r="R212">
        <f>_xlfn.IFNA((VLOOKUP(A212,CLASS!A:AY,18,FALSE)),"")</f>
        <v>0</v>
      </c>
      <c r="S212" s="11">
        <f t="shared" si="77"/>
        <v>0</v>
      </c>
      <c r="T212">
        <f>_xlfn.IFNA((VLOOKUP(A212,CLASS!A:AY,20,FALSE)),"")</f>
        <v>0</v>
      </c>
      <c r="U212" s="11">
        <f>IFERROR((IF(IF(T212,T212+$M212,0)&lt;=100,IF(T212,T212+$M212,0),100)),"")</f>
        <v>0</v>
      </c>
      <c r="V212">
        <f>_xlfn.IFNA((VLOOKUP(A212,CLASS!A:AY,22,FALSE)),"")</f>
        <v>0</v>
      </c>
      <c r="W212" s="11">
        <f t="shared" si="75"/>
        <v>0</v>
      </c>
      <c r="X212">
        <f>_xlfn.IFNA((VLOOKUP(A212,CLASS!A:AY,24,FALSE)),"")</f>
        <v>0</v>
      </c>
      <c r="Y212" s="11">
        <f t="shared" si="78"/>
        <v>0</v>
      </c>
      <c r="Z212">
        <f>_xlfn.IFNA((VLOOKUP(A212,CLASS!A:AY,26,FALSE)),"")</f>
        <v>0</v>
      </c>
      <c r="AA212" s="11">
        <f t="shared" si="79"/>
        <v>0</v>
      </c>
      <c r="AB212">
        <f>_xlfn.IFNA((VLOOKUP(A212,CLASS!A:AY,28,FALSE)),"")</f>
        <v>0</v>
      </c>
      <c r="AC212" s="11">
        <f t="shared" si="80"/>
        <v>0</v>
      </c>
      <c r="AD212"/>
      <c r="AE212" s="11">
        <f t="shared" si="81"/>
        <v>0</v>
      </c>
      <c r="AF212"/>
      <c r="AG212" s="11">
        <f t="shared" si="82"/>
        <v>0</v>
      </c>
      <c r="AH212">
        <f>_xlfn.IFNA((VLOOKUP(A212,CLASS!A:AY,34,FALSE)),"")</f>
        <v>0</v>
      </c>
      <c r="AI212" s="11">
        <f t="shared" si="83"/>
        <v>0</v>
      </c>
      <c r="AJ212"/>
      <c r="AK212" s="11">
        <f t="shared" si="84"/>
        <v>0</v>
      </c>
      <c r="AL212" s="16">
        <f t="shared" si="85"/>
        <v>0</v>
      </c>
      <c r="AM212"/>
      <c r="AN212">
        <f t="shared" si="86"/>
        <v>0</v>
      </c>
      <c r="AO212">
        <f t="shared" si="87"/>
        <v>0</v>
      </c>
      <c r="AP212">
        <f t="shared" si="88"/>
        <v>0</v>
      </c>
      <c r="AQ212">
        <f t="shared" si="89"/>
        <v>0</v>
      </c>
      <c r="AR212">
        <f t="shared" si="90"/>
        <v>0</v>
      </c>
      <c r="AS212">
        <f t="shared" si="91"/>
        <v>0</v>
      </c>
      <c r="AT212">
        <f t="shared" si="92"/>
        <v>0</v>
      </c>
      <c r="AU212">
        <f t="shared" si="93"/>
        <v>0</v>
      </c>
      <c r="AV212">
        <f t="shared" si="94"/>
        <v>0</v>
      </c>
      <c r="AW212">
        <f t="shared" si="95"/>
        <v>0</v>
      </c>
      <c r="AX212">
        <f t="shared" si="96"/>
        <v>0</v>
      </c>
      <c r="AY212" s="14" cm="1">
        <f t="array" ref="AY212">SUMPRODUCT(LARGE(AN212:AX212, {1,2,3}))</f>
        <v>0</v>
      </c>
      <c r="AZ212"/>
    </row>
    <row r="213" spans="1:52" x14ac:dyDescent="0.35">
      <c r="A213">
        <f>CLASS!A21</f>
        <v>1952</v>
      </c>
      <c r="B213" t="str">
        <f>CLASS!B21</f>
        <v>EE1952</v>
      </c>
      <c r="C213" t="str">
        <f>_xlfn.IFNA((VLOOKUP(A213,CLASS!A:AY,3,FALSE)),"")</f>
        <v>Graham</v>
      </c>
      <c r="D213" t="str">
        <f>_xlfn.IFNA((VLOOKUP(A213,CLASS!A:AY,4,FALSE)),"")</f>
        <v>Stirzaker</v>
      </c>
      <c r="E213" s="26" t="str">
        <f>_xlfn.IFNA((VLOOKUP(B213,IssueLookup!A:B,2,FALSE)),"")</f>
        <v>AAA</v>
      </c>
      <c r="F213" s="26" t="str">
        <f>_xlfn.IFNA((VLOOKUP(B213,IssueLookup!C:D,2,FALSE)),"")</f>
        <v>AAA</v>
      </c>
      <c r="G213" s="26" t="str">
        <f>_xlfn.IFNA((VLOOKUP(B213,IssueLookup!E:F,2,FALSE)),"")</f>
        <v>AAA</v>
      </c>
      <c r="H213" s="26" t="str">
        <f>_xlfn.IFNA((VLOOKUP(B213,IssueLookup!G:H,2,FALSE)),"")</f>
        <v>AAA</v>
      </c>
      <c r="I213" t="str">
        <f>_xlfn.IFNA((VLOOKUP(A213,CLASS!A:AY,9,FALSE)),"")</f>
        <v>VET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_xlfn.IFNA(VLOOKUP(E213,HandicapLookup!A:B,2,FALSE),"")</f>
        <v>0</v>
      </c>
      <c r="M213">
        <f>_xlfn.IFNA(VLOOKUP(F213,HandicapLookup!A:B,2,FALSE),"")</f>
        <v>0</v>
      </c>
      <c r="N213">
        <f>_xlfn.IFNA(VLOOKUP(G213,HandicapLookup!A:B,2,FALSE),"")</f>
        <v>0</v>
      </c>
      <c r="O213">
        <f>_xlfn.IFNA(VLOOKUP(H213,HandicapLookup!A:B,2,FALSE),"")</f>
        <v>0</v>
      </c>
      <c r="P213">
        <f>_xlfn.IFNA((VLOOKUP(A213,CLASS!A:AY,16,FALSE)),"")</f>
        <v>0</v>
      </c>
      <c r="Q213" s="11">
        <f t="shared" si="76"/>
        <v>0</v>
      </c>
      <c r="R213">
        <f>_xlfn.IFNA((VLOOKUP(A213,CLASS!A:AY,18,FALSE)),"")</f>
        <v>0</v>
      </c>
      <c r="S213" s="11">
        <f t="shared" si="77"/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 t="shared" si="75"/>
        <v>0</v>
      </c>
      <c r="X213">
        <f>_xlfn.IFNA((VLOOKUP(A213,CLASS!A:AY,24,FALSE)),"")</f>
        <v>0</v>
      </c>
      <c r="Y213" s="11">
        <f t="shared" si="78"/>
        <v>0</v>
      </c>
      <c r="Z213">
        <f>_xlfn.IFNA((VLOOKUP(A213,CLASS!A:AY,26,FALSE)),"")</f>
        <v>0</v>
      </c>
      <c r="AA213" s="11">
        <f t="shared" si="79"/>
        <v>0</v>
      </c>
      <c r="AB213">
        <f>_xlfn.IFNA((VLOOKUP(A213,CLASS!A:AY,28,FALSE)),"")</f>
        <v>0</v>
      </c>
      <c r="AC213" s="11">
        <f t="shared" si="80"/>
        <v>0</v>
      </c>
      <c r="AD213"/>
      <c r="AE213" s="11">
        <f t="shared" si="81"/>
        <v>0</v>
      </c>
      <c r="AF213"/>
      <c r="AG213" s="11">
        <f t="shared" si="82"/>
        <v>0</v>
      </c>
      <c r="AH213">
        <f>_xlfn.IFNA((VLOOKUP(A213,CLASS!A:AY,34,FALSE)),"")</f>
        <v>0</v>
      </c>
      <c r="AI213" s="11">
        <f t="shared" si="83"/>
        <v>0</v>
      </c>
      <c r="AJ213"/>
      <c r="AK213" s="11">
        <f t="shared" si="84"/>
        <v>0</v>
      </c>
      <c r="AL213" s="16">
        <f t="shared" si="85"/>
        <v>0</v>
      </c>
      <c r="AN213">
        <f t="shared" si="86"/>
        <v>0</v>
      </c>
      <c r="AO213">
        <f t="shared" si="87"/>
        <v>0</v>
      </c>
      <c r="AP213">
        <f t="shared" si="88"/>
        <v>0</v>
      </c>
      <c r="AQ213">
        <f t="shared" si="89"/>
        <v>0</v>
      </c>
      <c r="AR213">
        <f t="shared" si="90"/>
        <v>0</v>
      </c>
      <c r="AS213">
        <f t="shared" si="91"/>
        <v>0</v>
      </c>
      <c r="AT213">
        <f t="shared" si="92"/>
        <v>0</v>
      </c>
      <c r="AU213">
        <f t="shared" si="93"/>
        <v>0</v>
      </c>
      <c r="AV213">
        <f t="shared" si="94"/>
        <v>0</v>
      </c>
      <c r="AW213">
        <f t="shared" si="95"/>
        <v>0</v>
      </c>
      <c r="AX213">
        <f t="shared" si="96"/>
        <v>0</v>
      </c>
      <c r="AY213" s="14" cm="1">
        <f t="array" ref="AY213">SUMPRODUCT(LARGE(AN213:AX213, {1,2,3}))</f>
        <v>0</v>
      </c>
      <c r="AZ213"/>
    </row>
    <row r="214" spans="1:52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 t="shared" si="76"/>
        <v/>
      </c>
      <c r="R214" t="str">
        <f>_xlfn.IFNA((VLOOKUP(A214,CLASS!A:AY,18,FALSE)),"")</f>
        <v/>
      </c>
      <c r="S214" s="11" t="str">
        <f t="shared" si="77"/>
        <v/>
      </c>
      <c r="T214" t="str">
        <f>_xlfn.IFNA((VLOOKUP(A214,CLASS!A:AY,20,FALSE)),"")</f>
        <v/>
      </c>
      <c r="U214" s="11" t="e">
        <f t="shared" ref="U214:U245" si="97">IF(IF(T214,T214+$L214,0)&lt;=100,IF(T214,T214+$L214,0),100)</f>
        <v>#VALUE!</v>
      </c>
      <c r="V214" t="str">
        <f>_xlfn.IFNA((VLOOKUP(A214,CLASS!A:AY,22,FALSE)),"")</f>
        <v/>
      </c>
      <c r="W214" s="11" t="str">
        <f t="shared" si="75"/>
        <v/>
      </c>
      <c r="X214" t="str">
        <f>_xlfn.IFNA((VLOOKUP(A214,CLASS!A:AY,24,FALSE)),"")</f>
        <v/>
      </c>
      <c r="Y214" s="11" t="str">
        <f t="shared" si="78"/>
        <v/>
      </c>
      <c r="Z214" t="str">
        <f>_xlfn.IFNA((VLOOKUP(A214,CLASS!A:AY,26,FALSE)),"")</f>
        <v/>
      </c>
      <c r="AA214" s="11" t="str">
        <f t="shared" si="79"/>
        <v/>
      </c>
      <c r="AB214" t="str">
        <f>_xlfn.IFNA((VLOOKUP(A214,CLASS!A:AY,28,FALSE)),"")</f>
        <v/>
      </c>
      <c r="AC214" s="11" t="str">
        <f t="shared" si="80"/>
        <v/>
      </c>
      <c r="AD214"/>
      <c r="AE214" s="11">
        <f t="shared" si="81"/>
        <v>0</v>
      </c>
      <c r="AF214"/>
      <c r="AG214" s="11">
        <f t="shared" si="82"/>
        <v>0</v>
      </c>
      <c r="AH214" t="str">
        <f>_xlfn.IFNA((VLOOKUP(A214,CLASS!A:AY,34,FALSE)),"")</f>
        <v/>
      </c>
      <c r="AI214" s="11" t="str">
        <f t="shared" si="83"/>
        <v/>
      </c>
      <c r="AJ214"/>
      <c r="AK214" s="11">
        <f t="shared" si="84"/>
        <v>0</v>
      </c>
      <c r="AL214" s="16" t="str">
        <f t="shared" si="85"/>
        <v/>
      </c>
      <c r="AM214"/>
      <c r="AN214" t="str">
        <f t="shared" si="86"/>
        <v/>
      </c>
      <c r="AO214" t="str">
        <f t="shared" si="87"/>
        <v/>
      </c>
      <c r="AP214" t="e">
        <f t="shared" si="88"/>
        <v>#VALUE!</v>
      </c>
      <c r="AQ214" t="str">
        <f t="shared" si="89"/>
        <v/>
      </c>
      <c r="AR214" t="str">
        <f t="shared" si="90"/>
        <v/>
      </c>
      <c r="AS214" t="str">
        <f t="shared" si="91"/>
        <v/>
      </c>
      <c r="AT214" t="str">
        <f t="shared" si="92"/>
        <v/>
      </c>
      <c r="AU214">
        <f t="shared" si="93"/>
        <v>0</v>
      </c>
      <c r="AV214">
        <f t="shared" si="94"/>
        <v>0</v>
      </c>
      <c r="AW214" t="str">
        <f t="shared" si="95"/>
        <v/>
      </c>
      <c r="AX214">
        <f t="shared" si="96"/>
        <v>0</v>
      </c>
      <c r="AY214" s="14" t="e" cm="1">
        <f t="array" ref="AY214">SUMPRODUCT(LARGE(AN214:AX214, {1,2,3}))</f>
        <v>#VALUE!</v>
      </c>
      <c r="AZ214"/>
    </row>
    <row r="215" spans="1:52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 t="shared" si="76"/>
        <v/>
      </c>
      <c r="R215" t="str">
        <f>_xlfn.IFNA((VLOOKUP(A215,CLASS!A:AY,18,FALSE)),"")</f>
        <v/>
      </c>
      <c r="S215" s="11" t="str">
        <f t="shared" si="77"/>
        <v/>
      </c>
      <c r="T215" t="str">
        <f>_xlfn.IFNA((VLOOKUP(A215,CLASS!A:AY,20,FALSE)),"")</f>
        <v/>
      </c>
      <c r="U215" s="11" t="e">
        <f t="shared" si="97"/>
        <v>#VALUE!</v>
      </c>
      <c r="V215" t="str">
        <f>_xlfn.IFNA((VLOOKUP(A215,CLASS!A:AY,22,FALSE)),"")</f>
        <v/>
      </c>
      <c r="W215" s="11" t="str">
        <f t="shared" si="75"/>
        <v/>
      </c>
      <c r="X215" t="str">
        <f>_xlfn.IFNA((VLOOKUP(A215,CLASS!A:AY,24,FALSE)),"")</f>
        <v/>
      </c>
      <c r="Y215" s="11" t="str">
        <f t="shared" si="78"/>
        <v/>
      </c>
      <c r="Z215" t="str">
        <f>_xlfn.IFNA((VLOOKUP(A215,CLASS!A:AY,26,FALSE)),"")</f>
        <v/>
      </c>
      <c r="AA215" s="11" t="str">
        <f t="shared" si="79"/>
        <v/>
      </c>
      <c r="AB215" t="str">
        <f>_xlfn.IFNA((VLOOKUP(A215,CLASS!A:AY,28,FALSE)),"")</f>
        <v/>
      </c>
      <c r="AC215" s="11" t="str">
        <f t="shared" si="80"/>
        <v/>
      </c>
      <c r="AD215"/>
      <c r="AE215" s="11">
        <f t="shared" si="81"/>
        <v>0</v>
      </c>
      <c r="AF215"/>
      <c r="AG215" s="11">
        <f t="shared" si="82"/>
        <v>0</v>
      </c>
      <c r="AH215" t="str">
        <f>_xlfn.IFNA((VLOOKUP(A215,CLASS!A:AY,34,FALSE)),"")</f>
        <v/>
      </c>
      <c r="AI215" s="11" t="str">
        <f t="shared" si="83"/>
        <v/>
      </c>
      <c r="AJ215"/>
      <c r="AK215" s="11">
        <f t="shared" si="84"/>
        <v>0</v>
      </c>
      <c r="AL215" s="16" t="str">
        <f t="shared" si="85"/>
        <v/>
      </c>
      <c r="AM215"/>
      <c r="AN215" t="str">
        <f t="shared" si="86"/>
        <v/>
      </c>
      <c r="AO215" t="str">
        <f t="shared" si="87"/>
        <v/>
      </c>
      <c r="AP215" t="e">
        <f t="shared" si="88"/>
        <v>#VALUE!</v>
      </c>
      <c r="AQ215" t="str">
        <f t="shared" si="89"/>
        <v/>
      </c>
      <c r="AR215" t="str">
        <f t="shared" si="90"/>
        <v/>
      </c>
      <c r="AS215" t="str">
        <f t="shared" si="91"/>
        <v/>
      </c>
      <c r="AT215" t="str">
        <f t="shared" si="92"/>
        <v/>
      </c>
      <c r="AU215">
        <f t="shared" si="93"/>
        <v>0</v>
      </c>
      <c r="AV215">
        <f t="shared" si="94"/>
        <v>0</v>
      </c>
      <c r="AW215" t="str">
        <f t="shared" si="95"/>
        <v/>
      </c>
      <c r="AX215">
        <f t="shared" si="96"/>
        <v>0</v>
      </c>
      <c r="AY215" s="14" t="e" cm="1">
        <f t="array" ref="AY215">SUMPRODUCT(LARGE(AN215:AX215, {1,2,3}))</f>
        <v>#VALUE!</v>
      </c>
    </row>
    <row r="216" spans="1:52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 t="shared" si="76"/>
        <v/>
      </c>
      <c r="R216" t="str">
        <f>_xlfn.IFNA((VLOOKUP(A216,CLASS!A:AY,18,FALSE)),"")</f>
        <v/>
      </c>
      <c r="S216" s="11" t="str">
        <f t="shared" si="77"/>
        <v/>
      </c>
      <c r="T216" t="str">
        <f>_xlfn.IFNA((VLOOKUP(A216,CLASS!A:AY,20,FALSE)),"")</f>
        <v/>
      </c>
      <c r="U216" s="11" t="e">
        <f t="shared" si="97"/>
        <v>#VALUE!</v>
      </c>
      <c r="V216" t="str">
        <f>_xlfn.IFNA((VLOOKUP(A216,CLASS!A:AY,22,FALSE)),"")</f>
        <v/>
      </c>
      <c r="W216" s="11" t="str">
        <f t="shared" si="75"/>
        <v/>
      </c>
      <c r="X216" t="str">
        <f>_xlfn.IFNA((VLOOKUP(A216,CLASS!A:AY,24,FALSE)),"")</f>
        <v/>
      </c>
      <c r="Y216" s="11" t="str">
        <f t="shared" si="78"/>
        <v/>
      </c>
      <c r="Z216" t="str">
        <f>_xlfn.IFNA((VLOOKUP(A216,CLASS!A:AY,26,FALSE)),"")</f>
        <v/>
      </c>
      <c r="AA216" s="11" t="str">
        <f t="shared" si="79"/>
        <v/>
      </c>
      <c r="AB216" t="str">
        <f>_xlfn.IFNA((VLOOKUP(A216,CLASS!A:AY,28,FALSE)),"")</f>
        <v/>
      </c>
      <c r="AC216" s="11" t="str">
        <f t="shared" si="80"/>
        <v/>
      </c>
      <c r="AD216"/>
      <c r="AE216" s="11">
        <f t="shared" si="81"/>
        <v>0</v>
      </c>
      <c r="AF216"/>
      <c r="AG216" s="11">
        <f t="shared" si="82"/>
        <v>0</v>
      </c>
      <c r="AH216" t="str">
        <f>_xlfn.IFNA((VLOOKUP(A216,CLASS!A:AY,34,FALSE)),"")</f>
        <v/>
      </c>
      <c r="AI216" s="11" t="str">
        <f t="shared" si="83"/>
        <v/>
      </c>
      <c r="AJ216"/>
      <c r="AK216" s="11">
        <f t="shared" si="84"/>
        <v>0</v>
      </c>
      <c r="AL216" s="16" t="str">
        <f t="shared" si="85"/>
        <v/>
      </c>
      <c r="AM216"/>
      <c r="AN216" t="str">
        <f t="shared" si="86"/>
        <v/>
      </c>
      <c r="AO216" t="str">
        <f t="shared" si="87"/>
        <v/>
      </c>
      <c r="AP216" t="e">
        <f t="shared" si="88"/>
        <v>#VALUE!</v>
      </c>
      <c r="AQ216" t="str">
        <f t="shared" si="89"/>
        <v/>
      </c>
      <c r="AR216" t="str">
        <f t="shared" si="90"/>
        <v/>
      </c>
      <c r="AS216" t="str">
        <f t="shared" si="91"/>
        <v/>
      </c>
      <c r="AT216" t="str">
        <f t="shared" si="92"/>
        <v/>
      </c>
      <c r="AU216">
        <f t="shared" si="93"/>
        <v>0</v>
      </c>
      <c r="AV216">
        <f t="shared" si="94"/>
        <v>0</v>
      </c>
      <c r="AW216" t="str">
        <f t="shared" si="95"/>
        <v/>
      </c>
      <c r="AX216">
        <f t="shared" si="96"/>
        <v>0</v>
      </c>
      <c r="AY216" s="14" t="e" cm="1">
        <f t="array" ref="AY216">SUMPRODUCT(LARGE(AN216:AX216, {1,2,3}))</f>
        <v>#VALUE!</v>
      </c>
      <c r="AZ216"/>
    </row>
    <row r="217" spans="1:52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 t="shared" si="76"/>
        <v/>
      </c>
      <c r="R217" t="str">
        <f>_xlfn.IFNA((VLOOKUP(A217,CLASS!A:AY,18,FALSE)),"")</f>
        <v/>
      </c>
      <c r="S217" s="11" t="str">
        <f t="shared" si="77"/>
        <v/>
      </c>
      <c r="T217" t="str">
        <f>_xlfn.IFNA((VLOOKUP(A217,CLASS!A:AY,20,FALSE)),"")</f>
        <v/>
      </c>
      <c r="U217" s="11" t="e">
        <f t="shared" si="97"/>
        <v>#VALUE!</v>
      </c>
      <c r="V217" t="str">
        <f>_xlfn.IFNA((VLOOKUP(A217,CLASS!A:AY,22,FALSE)),"")</f>
        <v/>
      </c>
      <c r="W217" s="11" t="str">
        <f t="shared" si="75"/>
        <v/>
      </c>
      <c r="X217" t="str">
        <f>_xlfn.IFNA((VLOOKUP(A217,CLASS!A:AY,24,FALSE)),"")</f>
        <v/>
      </c>
      <c r="Y217" s="11" t="str">
        <f t="shared" si="78"/>
        <v/>
      </c>
      <c r="Z217" t="str">
        <f>_xlfn.IFNA((VLOOKUP(A217,CLASS!A:AY,26,FALSE)),"")</f>
        <v/>
      </c>
      <c r="AA217" s="11" t="str">
        <f t="shared" si="79"/>
        <v/>
      </c>
      <c r="AB217" t="str">
        <f>_xlfn.IFNA((VLOOKUP(A217,CLASS!A:AY,28,FALSE)),"")</f>
        <v/>
      </c>
      <c r="AC217" s="11" t="str">
        <f t="shared" si="80"/>
        <v/>
      </c>
      <c r="AD217"/>
      <c r="AE217" s="11">
        <f t="shared" si="81"/>
        <v>0</v>
      </c>
      <c r="AF217"/>
      <c r="AG217" s="11">
        <f t="shared" si="82"/>
        <v>0</v>
      </c>
      <c r="AH217" t="str">
        <f>_xlfn.IFNA((VLOOKUP(A217,CLASS!A:AY,34,FALSE)),"")</f>
        <v/>
      </c>
      <c r="AI217" s="11" t="str">
        <f t="shared" si="83"/>
        <v/>
      </c>
      <c r="AJ217"/>
      <c r="AK217" s="11">
        <f t="shared" si="84"/>
        <v>0</v>
      </c>
      <c r="AL217" s="16" t="str">
        <f t="shared" si="85"/>
        <v/>
      </c>
      <c r="AM217"/>
      <c r="AN217" t="str">
        <f t="shared" si="86"/>
        <v/>
      </c>
      <c r="AO217" t="str">
        <f t="shared" si="87"/>
        <v/>
      </c>
      <c r="AP217" t="e">
        <f t="shared" si="88"/>
        <v>#VALUE!</v>
      </c>
      <c r="AQ217" t="str">
        <f t="shared" si="89"/>
        <v/>
      </c>
      <c r="AR217" t="str">
        <f t="shared" si="90"/>
        <v/>
      </c>
      <c r="AS217" t="str">
        <f t="shared" si="91"/>
        <v/>
      </c>
      <c r="AT217" t="str">
        <f t="shared" si="92"/>
        <v/>
      </c>
      <c r="AU217">
        <f t="shared" si="93"/>
        <v>0</v>
      </c>
      <c r="AV217">
        <f t="shared" si="94"/>
        <v>0</v>
      </c>
      <c r="AW217" t="str">
        <f t="shared" si="95"/>
        <v/>
      </c>
      <c r="AX217">
        <f t="shared" si="96"/>
        <v>0</v>
      </c>
      <c r="AY217" s="14" t="e" cm="1">
        <f t="array" ref="AY217">SUMPRODUCT(LARGE(AN217:AX217, {1,2,3}))</f>
        <v>#VALUE!</v>
      </c>
      <c r="AZ217"/>
    </row>
    <row r="218" spans="1:52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 t="shared" si="76"/>
        <v/>
      </c>
      <c r="R218" t="str">
        <f>_xlfn.IFNA((VLOOKUP(A218,CLASS!A:AY,18,FALSE)),"")</f>
        <v/>
      </c>
      <c r="S218" s="11" t="str">
        <f t="shared" si="77"/>
        <v/>
      </c>
      <c r="T218" t="str">
        <f>_xlfn.IFNA((VLOOKUP(A218,CLASS!A:AY,20,FALSE)),"")</f>
        <v/>
      </c>
      <c r="U218" s="11" t="e">
        <f t="shared" si="97"/>
        <v>#VALUE!</v>
      </c>
      <c r="V218" t="str">
        <f>_xlfn.IFNA((VLOOKUP(A218,CLASS!A:AY,22,FALSE)),"")</f>
        <v/>
      </c>
      <c r="W218" s="11" t="str">
        <f t="shared" si="75"/>
        <v/>
      </c>
      <c r="X218" t="str">
        <f>_xlfn.IFNA((VLOOKUP(A218,CLASS!A:AY,24,FALSE)),"")</f>
        <v/>
      </c>
      <c r="Y218" s="11" t="str">
        <f t="shared" si="78"/>
        <v/>
      </c>
      <c r="Z218" t="str">
        <f>_xlfn.IFNA((VLOOKUP(A218,CLASS!A:AY,26,FALSE)),"")</f>
        <v/>
      </c>
      <c r="AA218" s="11" t="str">
        <f t="shared" si="79"/>
        <v/>
      </c>
      <c r="AB218" t="str">
        <f>_xlfn.IFNA((VLOOKUP(A218,CLASS!A:AY,28,FALSE)),"")</f>
        <v/>
      </c>
      <c r="AC218" s="11" t="str">
        <f t="shared" si="80"/>
        <v/>
      </c>
      <c r="AD218"/>
      <c r="AE218" s="11">
        <f t="shared" si="81"/>
        <v>0</v>
      </c>
      <c r="AF218"/>
      <c r="AG218" s="11">
        <f t="shared" si="82"/>
        <v>0</v>
      </c>
      <c r="AH218" t="str">
        <f>_xlfn.IFNA((VLOOKUP(A218,CLASS!A:AY,34,FALSE)),"")</f>
        <v/>
      </c>
      <c r="AI218" s="11" t="str">
        <f t="shared" si="83"/>
        <v/>
      </c>
      <c r="AJ218"/>
      <c r="AK218" s="11">
        <f t="shared" si="84"/>
        <v>0</v>
      </c>
      <c r="AL218" s="16" t="str">
        <f t="shared" si="85"/>
        <v/>
      </c>
      <c r="AN218" t="str">
        <f t="shared" si="86"/>
        <v/>
      </c>
      <c r="AO218" t="str">
        <f t="shared" si="87"/>
        <v/>
      </c>
      <c r="AP218" t="e">
        <f t="shared" si="88"/>
        <v>#VALUE!</v>
      </c>
      <c r="AQ218" t="str">
        <f t="shared" si="89"/>
        <v/>
      </c>
      <c r="AR218" t="str">
        <f t="shared" si="90"/>
        <v/>
      </c>
      <c r="AS218" t="str">
        <f t="shared" si="91"/>
        <v/>
      </c>
      <c r="AT218" t="str">
        <f t="shared" si="92"/>
        <v/>
      </c>
      <c r="AU218">
        <f t="shared" si="93"/>
        <v>0</v>
      </c>
      <c r="AV218">
        <f t="shared" si="94"/>
        <v>0</v>
      </c>
      <c r="AW218" t="str">
        <f t="shared" si="95"/>
        <v/>
      </c>
      <c r="AX218">
        <f t="shared" si="96"/>
        <v>0</v>
      </c>
      <c r="AY218" s="14" t="e" cm="1">
        <f t="array" ref="AY218">SUMPRODUCT(LARGE(AN218:AX218, {1,2,3}))</f>
        <v>#VALUE!</v>
      </c>
    </row>
    <row r="219" spans="1:52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 t="shared" si="76"/>
        <v/>
      </c>
      <c r="R219" t="str">
        <f>_xlfn.IFNA((VLOOKUP(A219,CLASS!A:AY,18,FALSE)),"")</f>
        <v/>
      </c>
      <c r="S219" s="11" t="str">
        <f t="shared" si="77"/>
        <v/>
      </c>
      <c r="T219" t="str">
        <f>_xlfn.IFNA((VLOOKUP(A219,CLASS!A:AY,20,FALSE)),"")</f>
        <v/>
      </c>
      <c r="U219" s="11" t="e">
        <f t="shared" si="97"/>
        <v>#VALUE!</v>
      </c>
      <c r="V219" t="str">
        <f>_xlfn.IFNA((VLOOKUP(A219,CLASS!A:AY,22,FALSE)),"")</f>
        <v/>
      </c>
      <c r="W219" s="11" t="str">
        <f t="shared" si="75"/>
        <v/>
      </c>
      <c r="X219" t="str">
        <f>_xlfn.IFNA((VLOOKUP(A219,CLASS!A:AY,24,FALSE)),"")</f>
        <v/>
      </c>
      <c r="Y219" s="11" t="str">
        <f t="shared" si="78"/>
        <v/>
      </c>
      <c r="Z219" t="str">
        <f>_xlfn.IFNA((VLOOKUP(A219,CLASS!A:AY,26,FALSE)),"")</f>
        <v/>
      </c>
      <c r="AA219" s="11" t="str">
        <f t="shared" si="79"/>
        <v/>
      </c>
      <c r="AB219" t="str">
        <f>_xlfn.IFNA((VLOOKUP(A219,CLASS!A:AY,28,FALSE)),"")</f>
        <v/>
      </c>
      <c r="AC219" s="11" t="str">
        <f t="shared" si="80"/>
        <v/>
      </c>
      <c r="AD219"/>
      <c r="AE219" s="11">
        <f t="shared" si="81"/>
        <v>0</v>
      </c>
      <c r="AF219"/>
      <c r="AG219" s="11">
        <f t="shared" si="82"/>
        <v>0</v>
      </c>
      <c r="AH219" t="str">
        <f>_xlfn.IFNA((VLOOKUP(A219,CLASS!A:AY,34,FALSE)),"")</f>
        <v/>
      </c>
      <c r="AI219" s="11" t="str">
        <f t="shared" si="83"/>
        <v/>
      </c>
      <c r="AJ219"/>
      <c r="AK219" s="11">
        <f t="shared" si="84"/>
        <v>0</v>
      </c>
      <c r="AL219" s="16" t="str">
        <f t="shared" si="85"/>
        <v/>
      </c>
      <c r="AN219" t="str">
        <f t="shared" si="86"/>
        <v/>
      </c>
      <c r="AO219" t="str">
        <f t="shared" si="87"/>
        <v/>
      </c>
      <c r="AP219" t="e">
        <f t="shared" si="88"/>
        <v>#VALUE!</v>
      </c>
      <c r="AQ219" t="str">
        <f t="shared" si="89"/>
        <v/>
      </c>
      <c r="AR219" t="str">
        <f t="shared" si="90"/>
        <v/>
      </c>
      <c r="AS219" t="str">
        <f t="shared" si="91"/>
        <v/>
      </c>
      <c r="AT219" t="str">
        <f t="shared" si="92"/>
        <v/>
      </c>
      <c r="AU219">
        <f t="shared" si="93"/>
        <v>0</v>
      </c>
      <c r="AV219">
        <f t="shared" si="94"/>
        <v>0</v>
      </c>
      <c r="AW219" t="str">
        <f t="shared" si="95"/>
        <v/>
      </c>
      <c r="AX219">
        <f t="shared" si="96"/>
        <v>0</v>
      </c>
      <c r="AY219" s="14" t="e" cm="1">
        <f t="array" ref="AY219">SUMPRODUCT(LARGE(AN219:AX219, {1,2,3}))</f>
        <v>#VALUE!</v>
      </c>
      <c r="AZ219"/>
    </row>
    <row r="220" spans="1:52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 t="shared" si="76"/>
        <v/>
      </c>
      <c r="R220" t="str">
        <f>_xlfn.IFNA((VLOOKUP(A220,CLASS!A:AY,18,FALSE)),"")</f>
        <v/>
      </c>
      <c r="S220" s="11" t="str">
        <f t="shared" si="77"/>
        <v/>
      </c>
      <c r="T220" t="str">
        <f>_xlfn.IFNA((VLOOKUP(A220,CLASS!A:AY,20,FALSE)),"")</f>
        <v/>
      </c>
      <c r="U220" s="11" t="e">
        <f t="shared" si="97"/>
        <v>#VALUE!</v>
      </c>
      <c r="V220" t="str">
        <f>_xlfn.IFNA((VLOOKUP(A220,CLASS!A:AY,22,FALSE)),"")</f>
        <v/>
      </c>
      <c r="W220" s="11" t="str">
        <f t="shared" si="75"/>
        <v/>
      </c>
      <c r="X220" t="str">
        <f>_xlfn.IFNA((VLOOKUP(A220,CLASS!A:AY,24,FALSE)),"")</f>
        <v/>
      </c>
      <c r="Y220" s="11" t="str">
        <f t="shared" si="78"/>
        <v/>
      </c>
      <c r="Z220" t="str">
        <f>_xlfn.IFNA((VLOOKUP(A220,CLASS!A:AY,26,FALSE)),"")</f>
        <v/>
      </c>
      <c r="AA220" s="11" t="str">
        <f t="shared" si="79"/>
        <v/>
      </c>
      <c r="AB220" t="str">
        <f>_xlfn.IFNA((VLOOKUP(A220,CLASS!A:AY,28,FALSE)),"")</f>
        <v/>
      </c>
      <c r="AC220" s="11" t="str">
        <f t="shared" si="80"/>
        <v/>
      </c>
      <c r="AD220"/>
      <c r="AE220" s="11">
        <f t="shared" si="81"/>
        <v>0</v>
      </c>
      <c r="AF220"/>
      <c r="AG220" s="11">
        <f t="shared" si="82"/>
        <v>0</v>
      </c>
      <c r="AH220" t="str">
        <f>_xlfn.IFNA((VLOOKUP(A220,CLASS!A:AY,34,FALSE)),"")</f>
        <v/>
      </c>
      <c r="AI220" s="11" t="str">
        <f t="shared" si="83"/>
        <v/>
      </c>
      <c r="AJ220"/>
      <c r="AK220" s="11">
        <f t="shared" si="84"/>
        <v>0</v>
      </c>
      <c r="AL220" s="16" t="str">
        <f t="shared" si="85"/>
        <v/>
      </c>
      <c r="AN220" t="str">
        <f t="shared" si="86"/>
        <v/>
      </c>
      <c r="AO220" t="str">
        <f t="shared" si="87"/>
        <v/>
      </c>
      <c r="AP220" t="e">
        <f t="shared" si="88"/>
        <v>#VALUE!</v>
      </c>
      <c r="AQ220" t="str">
        <f t="shared" si="89"/>
        <v/>
      </c>
      <c r="AR220" t="str">
        <f t="shared" si="90"/>
        <v/>
      </c>
      <c r="AS220" t="str">
        <f t="shared" si="91"/>
        <v/>
      </c>
      <c r="AT220" t="str">
        <f t="shared" si="92"/>
        <v/>
      </c>
      <c r="AU220">
        <f t="shared" si="93"/>
        <v>0</v>
      </c>
      <c r="AV220">
        <f t="shared" si="94"/>
        <v>0</v>
      </c>
      <c r="AW220" t="str">
        <f t="shared" si="95"/>
        <v/>
      </c>
      <c r="AX220">
        <f t="shared" si="96"/>
        <v>0</v>
      </c>
      <c r="AY220" s="14" t="e" cm="1">
        <f t="array" ref="AY220">SUMPRODUCT(LARGE(AN220:AX220, {1,2,3}))</f>
        <v>#VALUE!</v>
      </c>
    </row>
    <row r="221" spans="1:52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 t="shared" si="76"/>
        <v/>
      </c>
      <c r="R221" t="str">
        <f>_xlfn.IFNA((VLOOKUP(A221,CLASS!A:AY,18,FALSE)),"")</f>
        <v/>
      </c>
      <c r="S221" s="11" t="str">
        <f t="shared" si="77"/>
        <v/>
      </c>
      <c r="T221" t="str">
        <f>_xlfn.IFNA((VLOOKUP(A221,CLASS!A:AY,20,FALSE)),"")</f>
        <v/>
      </c>
      <c r="U221" s="11" t="e">
        <f t="shared" si="97"/>
        <v>#VALUE!</v>
      </c>
      <c r="V221" t="str">
        <f>_xlfn.IFNA((VLOOKUP(A221,CLASS!A:AY,22,FALSE)),"")</f>
        <v/>
      </c>
      <c r="W221" s="11" t="str">
        <f t="shared" si="75"/>
        <v/>
      </c>
      <c r="X221" t="str">
        <f>_xlfn.IFNA((VLOOKUP(A221,CLASS!A:AY,24,FALSE)),"")</f>
        <v/>
      </c>
      <c r="Y221" s="11" t="str">
        <f t="shared" si="78"/>
        <v/>
      </c>
      <c r="Z221" t="str">
        <f>_xlfn.IFNA((VLOOKUP(A221,CLASS!A:AY,26,FALSE)),"")</f>
        <v/>
      </c>
      <c r="AA221" s="11" t="str">
        <f t="shared" si="79"/>
        <v/>
      </c>
      <c r="AB221" t="str">
        <f>_xlfn.IFNA((VLOOKUP(A221,CLASS!A:AY,28,FALSE)),"")</f>
        <v/>
      </c>
      <c r="AC221" s="11" t="str">
        <f t="shared" si="80"/>
        <v/>
      </c>
      <c r="AD221"/>
      <c r="AE221" s="11">
        <f t="shared" si="81"/>
        <v>0</v>
      </c>
      <c r="AF221"/>
      <c r="AG221" s="11">
        <f t="shared" si="82"/>
        <v>0</v>
      </c>
      <c r="AH221" t="str">
        <f>_xlfn.IFNA((VLOOKUP(A221,CLASS!A:AY,34,FALSE)),"")</f>
        <v/>
      </c>
      <c r="AI221" s="11" t="str">
        <f t="shared" si="83"/>
        <v/>
      </c>
      <c r="AJ221"/>
      <c r="AK221" s="11">
        <f t="shared" si="84"/>
        <v>0</v>
      </c>
      <c r="AL221" s="16" t="str">
        <f t="shared" si="85"/>
        <v/>
      </c>
      <c r="AM221"/>
      <c r="AN221" t="str">
        <f t="shared" si="86"/>
        <v/>
      </c>
      <c r="AO221" t="str">
        <f t="shared" si="87"/>
        <v/>
      </c>
      <c r="AP221" t="e">
        <f t="shared" si="88"/>
        <v>#VALUE!</v>
      </c>
      <c r="AQ221" t="str">
        <f t="shared" si="89"/>
        <v/>
      </c>
      <c r="AR221" t="str">
        <f t="shared" si="90"/>
        <v/>
      </c>
      <c r="AS221" t="str">
        <f t="shared" si="91"/>
        <v/>
      </c>
      <c r="AT221" t="str">
        <f t="shared" si="92"/>
        <v/>
      </c>
      <c r="AU221">
        <f t="shared" si="93"/>
        <v>0</v>
      </c>
      <c r="AV221">
        <f t="shared" si="94"/>
        <v>0</v>
      </c>
      <c r="AW221" t="str">
        <f t="shared" si="95"/>
        <v/>
      </c>
      <c r="AX221">
        <f t="shared" si="96"/>
        <v>0</v>
      </c>
      <c r="AY221" s="14" t="e" cm="1">
        <f t="array" ref="AY221">SUMPRODUCT(LARGE(AN221:AX221, {1,2,3}))</f>
        <v>#VALUE!</v>
      </c>
    </row>
    <row r="222" spans="1:52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 t="shared" si="76"/>
        <v/>
      </c>
      <c r="R222" t="str">
        <f>_xlfn.IFNA((VLOOKUP(A222,CLASS!A:AY,18,FALSE)),"")</f>
        <v/>
      </c>
      <c r="S222" s="11" t="str">
        <f t="shared" si="77"/>
        <v/>
      </c>
      <c r="T222" t="str">
        <f>_xlfn.IFNA((VLOOKUP(A222,CLASS!A:AY,20,FALSE)),"")</f>
        <v/>
      </c>
      <c r="U222" s="11" t="e">
        <f t="shared" si="97"/>
        <v>#VALUE!</v>
      </c>
      <c r="V222" t="str">
        <f>_xlfn.IFNA((VLOOKUP(A222,CLASS!A:AY,22,FALSE)),"")</f>
        <v/>
      </c>
      <c r="W222" s="11" t="str">
        <f t="shared" si="75"/>
        <v/>
      </c>
      <c r="X222" t="str">
        <f>_xlfn.IFNA((VLOOKUP(A222,CLASS!A:AY,24,FALSE)),"")</f>
        <v/>
      </c>
      <c r="Y222" s="11" t="str">
        <f t="shared" si="78"/>
        <v/>
      </c>
      <c r="Z222" t="str">
        <f>_xlfn.IFNA((VLOOKUP(A222,CLASS!A:AY,26,FALSE)),"")</f>
        <v/>
      </c>
      <c r="AA222" s="11" t="str">
        <f t="shared" si="79"/>
        <v/>
      </c>
      <c r="AB222" t="str">
        <f>_xlfn.IFNA((VLOOKUP(A222,CLASS!A:AY,28,FALSE)),"")</f>
        <v/>
      </c>
      <c r="AC222" s="11" t="str">
        <f t="shared" si="80"/>
        <v/>
      </c>
      <c r="AD222"/>
      <c r="AE222" s="11">
        <f t="shared" si="81"/>
        <v>0</v>
      </c>
      <c r="AF222"/>
      <c r="AG222" s="11">
        <f t="shared" si="82"/>
        <v>0</v>
      </c>
      <c r="AH222" t="str">
        <f>_xlfn.IFNA((VLOOKUP(A222,CLASS!A:AY,34,FALSE)),"")</f>
        <v/>
      </c>
      <c r="AI222" s="11" t="str">
        <f t="shared" si="83"/>
        <v/>
      </c>
      <c r="AJ222"/>
      <c r="AK222" s="11">
        <f t="shared" si="84"/>
        <v>0</v>
      </c>
      <c r="AL222" s="16" t="str">
        <f t="shared" si="85"/>
        <v/>
      </c>
      <c r="AM222"/>
      <c r="AN222" t="str">
        <f t="shared" si="86"/>
        <v/>
      </c>
      <c r="AO222" t="str">
        <f t="shared" si="87"/>
        <v/>
      </c>
      <c r="AP222" t="e">
        <f t="shared" si="88"/>
        <v>#VALUE!</v>
      </c>
      <c r="AQ222" t="str">
        <f t="shared" si="89"/>
        <v/>
      </c>
      <c r="AR222" t="str">
        <f t="shared" si="90"/>
        <v/>
      </c>
      <c r="AS222" t="str">
        <f t="shared" si="91"/>
        <v/>
      </c>
      <c r="AT222" t="str">
        <f t="shared" si="92"/>
        <v/>
      </c>
      <c r="AU222">
        <f t="shared" si="93"/>
        <v>0</v>
      </c>
      <c r="AV222">
        <f t="shared" si="94"/>
        <v>0</v>
      </c>
      <c r="AW222" t="str">
        <f t="shared" si="95"/>
        <v/>
      </c>
      <c r="AX222">
        <f t="shared" si="96"/>
        <v>0</v>
      </c>
      <c r="AY222" s="14" t="e" cm="1">
        <f t="array" ref="AY222">SUMPRODUCT(LARGE(AN222:AX222, {1,2,3}))</f>
        <v>#VALUE!</v>
      </c>
      <c r="AZ222"/>
    </row>
    <row r="223" spans="1:52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 t="shared" si="76"/>
        <v/>
      </c>
      <c r="R223" t="str">
        <f>_xlfn.IFNA((VLOOKUP(A223,CLASS!A:AY,18,FALSE)),"")</f>
        <v/>
      </c>
      <c r="S223" s="11" t="str">
        <f t="shared" si="77"/>
        <v/>
      </c>
      <c r="T223" t="str">
        <f>_xlfn.IFNA((VLOOKUP(A223,CLASS!A:AY,20,FALSE)),"")</f>
        <v/>
      </c>
      <c r="U223" s="11" t="e">
        <f t="shared" si="97"/>
        <v>#VALUE!</v>
      </c>
      <c r="V223" t="str">
        <f>_xlfn.IFNA((VLOOKUP(A223,CLASS!A:AY,22,FALSE)),"")</f>
        <v/>
      </c>
      <c r="W223" s="11" t="str">
        <f t="shared" si="75"/>
        <v/>
      </c>
      <c r="X223" t="str">
        <f>_xlfn.IFNA((VLOOKUP(A223,CLASS!A:AY,24,FALSE)),"")</f>
        <v/>
      </c>
      <c r="Y223" s="11" t="str">
        <f t="shared" si="78"/>
        <v/>
      </c>
      <c r="Z223" t="str">
        <f>_xlfn.IFNA((VLOOKUP(A223,CLASS!A:AY,26,FALSE)),"")</f>
        <v/>
      </c>
      <c r="AA223" s="11" t="str">
        <f t="shared" si="79"/>
        <v/>
      </c>
      <c r="AB223" t="str">
        <f>_xlfn.IFNA((VLOOKUP(A223,CLASS!A:AY,28,FALSE)),"")</f>
        <v/>
      </c>
      <c r="AC223" s="11" t="str">
        <f t="shared" si="80"/>
        <v/>
      </c>
      <c r="AD223"/>
      <c r="AE223" s="11">
        <f t="shared" si="81"/>
        <v>0</v>
      </c>
      <c r="AF223"/>
      <c r="AG223" s="11">
        <f t="shared" si="82"/>
        <v>0</v>
      </c>
      <c r="AH223" t="str">
        <f>_xlfn.IFNA((VLOOKUP(A223,CLASS!A:AY,34,FALSE)),"")</f>
        <v/>
      </c>
      <c r="AI223" s="11" t="str">
        <f t="shared" si="83"/>
        <v/>
      </c>
      <c r="AJ223"/>
      <c r="AK223" s="11">
        <f t="shared" si="84"/>
        <v>0</v>
      </c>
      <c r="AL223" s="16" t="str">
        <f t="shared" si="85"/>
        <v/>
      </c>
      <c r="AM223"/>
      <c r="AN223" t="str">
        <f t="shared" si="86"/>
        <v/>
      </c>
      <c r="AO223" t="str">
        <f t="shared" si="87"/>
        <v/>
      </c>
      <c r="AP223" t="e">
        <f t="shared" si="88"/>
        <v>#VALUE!</v>
      </c>
      <c r="AQ223" t="str">
        <f t="shared" si="89"/>
        <v/>
      </c>
      <c r="AR223" t="str">
        <f t="shared" si="90"/>
        <v/>
      </c>
      <c r="AS223" t="str">
        <f t="shared" si="91"/>
        <v/>
      </c>
      <c r="AT223" t="str">
        <f t="shared" si="92"/>
        <v/>
      </c>
      <c r="AU223">
        <f t="shared" si="93"/>
        <v>0</v>
      </c>
      <c r="AV223">
        <f t="shared" si="94"/>
        <v>0</v>
      </c>
      <c r="AW223" t="str">
        <f t="shared" si="95"/>
        <v/>
      </c>
      <c r="AX223">
        <f t="shared" si="96"/>
        <v>0</v>
      </c>
      <c r="AY223" s="14" t="e" cm="1">
        <f t="array" ref="AY223">SUMPRODUCT(LARGE(AN223:AX223, {1,2,3}))</f>
        <v>#VALUE!</v>
      </c>
    </row>
    <row r="224" spans="1:52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 t="shared" si="76"/>
        <v/>
      </c>
      <c r="R224" t="str">
        <f>_xlfn.IFNA((VLOOKUP(A224,CLASS!A:AY,18,FALSE)),"")</f>
        <v/>
      </c>
      <c r="S224" s="11" t="str">
        <f t="shared" si="77"/>
        <v/>
      </c>
      <c r="T224" t="str">
        <f>_xlfn.IFNA((VLOOKUP(A224,CLASS!A:AY,20,FALSE)),"")</f>
        <v/>
      </c>
      <c r="U224" s="11" t="e">
        <f t="shared" si="97"/>
        <v>#VALUE!</v>
      </c>
      <c r="V224" t="str">
        <f>_xlfn.IFNA((VLOOKUP(A224,CLASS!A:AY,22,FALSE)),"")</f>
        <v/>
      </c>
      <c r="W224" s="11" t="str">
        <f t="shared" si="75"/>
        <v/>
      </c>
      <c r="X224" t="str">
        <f>_xlfn.IFNA((VLOOKUP(A224,CLASS!A:AY,24,FALSE)),"")</f>
        <v/>
      </c>
      <c r="Y224" s="11" t="str">
        <f t="shared" si="78"/>
        <v/>
      </c>
      <c r="Z224" t="str">
        <f>_xlfn.IFNA((VLOOKUP(A224,CLASS!A:AY,26,FALSE)),"")</f>
        <v/>
      </c>
      <c r="AA224" s="11" t="str">
        <f t="shared" si="79"/>
        <v/>
      </c>
      <c r="AB224" t="str">
        <f>_xlfn.IFNA((VLOOKUP(A224,CLASS!A:AY,28,FALSE)),"")</f>
        <v/>
      </c>
      <c r="AC224" s="11" t="str">
        <f t="shared" si="80"/>
        <v/>
      </c>
      <c r="AD224"/>
      <c r="AE224" s="11">
        <f t="shared" si="81"/>
        <v>0</v>
      </c>
      <c r="AF224"/>
      <c r="AG224" s="11">
        <f t="shared" si="82"/>
        <v>0</v>
      </c>
      <c r="AH224" t="str">
        <f>_xlfn.IFNA((VLOOKUP(A224,CLASS!A:AY,34,FALSE)),"")</f>
        <v/>
      </c>
      <c r="AI224" s="11" t="str">
        <f t="shared" si="83"/>
        <v/>
      </c>
      <c r="AJ224"/>
      <c r="AK224" s="11">
        <f t="shared" si="84"/>
        <v>0</v>
      </c>
      <c r="AL224" s="16" t="str">
        <f t="shared" si="85"/>
        <v/>
      </c>
      <c r="AM224"/>
      <c r="AN224" t="str">
        <f t="shared" si="86"/>
        <v/>
      </c>
      <c r="AO224" t="str">
        <f t="shared" si="87"/>
        <v/>
      </c>
      <c r="AP224" t="e">
        <f t="shared" si="88"/>
        <v>#VALUE!</v>
      </c>
      <c r="AQ224" t="str">
        <f t="shared" si="89"/>
        <v/>
      </c>
      <c r="AR224" t="str">
        <f t="shared" si="90"/>
        <v/>
      </c>
      <c r="AS224" t="str">
        <f t="shared" si="91"/>
        <v/>
      </c>
      <c r="AT224" t="str">
        <f t="shared" si="92"/>
        <v/>
      </c>
      <c r="AU224">
        <f t="shared" si="93"/>
        <v>0</v>
      </c>
      <c r="AV224">
        <f t="shared" si="94"/>
        <v>0</v>
      </c>
      <c r="AW224" t="str">
        <f t="shared" si="95"/>
        <v/>
      </c>
      <c r="AX224">
        <f t="shared" si="96"/>
        <v>0</v>
      </c>
      <c r="AY224" s="14" t="e" cm="1">
        <f t="array" ref="AY224">SUMPRODUCT(LARGE(AN224:AX224, {1,2,3}))</f>
        <v>#VALUE!</v>
      </c>
      <c r="AZ224"/>
    </row>
    <row r="225" spans="1:52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 t="shared" si="76"/>
        <v/>
      </c>
      <c r="R225" t="str">
        <f>_xlfn.IFNA((VLOOKUP(A225,CLASS!A:AY,18,FALSE)),"")</f>
        <v/>
      </c>
      <c r="S225" s="11" t="str">
        <f t="shared" si="77"/>
        <v/>
      </c>
      <c r="T225" t="str">
        <f>_xlfn.IFNA((VLOOKUP(A225,CLASS!A:AY,20,FALSE)),"")</f>
        <v/>
      </c>
      <c r="U225" s="11" t="e">
        <f t="shared" si="97"/>
        <v>#VALUE!</v>
      </c>
      <c r="V225" t="str">
        <f>_xlfn.IFNA((VLOOKUP(A225,CLASS!A:AY,22,FALSE)),"")</f>
        <v/>
      </c>
      <c r="W225" s="11" t="str">
        <f t="shared" si="75"/>
        <v/>
      </c>
      <c r="X225" t="str">
        <f>_xlfn.IFNA((VLOOKUP(A225,CLASS!A:AY,24,FALSE)),"")</f>
        <v/>
      </c>
      <c r="Y225" s="11" t="str">
        <f t="shared" si="78"/>
        <v/>
      </c>
      <c r="Z225" t="str">
        <f>_xlfn.IFNA((VLOOKUP(A225,CLASS!A:AY,26,FALSE)),"")</f>
        <v/>
      </c>
      <c r="AA225" s="11" t="str">
        <f t="shared" si="79"/>
        <v/>
      </c>
      <c r="AB225" t="str">
        <f>_xlfn.IFNA((VLOOKUP(A225,CLASS!A:AY,28,FALSE)),"")</f>
        <v/>
      </c>
      <c r="AC225" s="11" t="str">
        <f t="shared" si="80"/>
        <v/>
      </c>
      <c r="AD225"/>
      <c r="AE225" s="11">
        <f t="shared" si="81"/>
        <v>0</v>
      </c>
      <c r="AF225"/>
      <c r="AG225" s="11">
        <f t="shared" si="82"/>
        <v>0</v>
      </c>
      <c r="AH225" t="str">
        <f>_xlfn.IFNA((VLOOKUP(A225,CLASS!A:AY,34,FALSE)),"")</f>
        <v/>
      </c>
      <c r="AI225" s="11" t="str">
        <f t="shared" si="83"/>
        <v/>
      </c>
      <c r="AJ225"/>
      <c r="AK225" s="11">
        <f t="shared" si="84"/>
        <v>0</v>
      </c>
      <c r="AL225" s="16" t="str">
        <f t="shared" si="85"/>
        <v/>
      </c>
      <c r="AM225"/>
      <c r="AN225" t="str">
        <f t="shared" si="86"/>
        <v/>
      </c>
      <c r="AO225" t="str">
        <f t="shared" si="87"/>
        <v/>
      </c>
      <c r="AP225" t="e">
        <f t="shared" si="88"/>
        <v>#VALUE!</v>
      </c>
      <c r="AQ225" t="str">
        <f t="shared" si="89"/>
        <v/>
      </c>
      <c r="AR225" t="str">
        <f t="shared" si="90"/>
        <v/>
      </c>
      <c r="AS225" t="str">
        <f t="shared" si="91"/>
        <v/>
      </c>
      <c r="AT225" t="str">
        <f t="shared" si="92"/>
        <v/>
      </c>
      <c r="AU225">
        <f t="shared" si="93"/>
        <v>0</v>
      </c>
      <c r="AV225">
        <f t="shared" si="94"/>
        <v>0</v>
      </c>
      <c r="AW225" t="str">
        <f t="shared" si="95"/>
        <v/>
      </c>
      <c r="AX225">
        <f t="shared" si="96"/>
        <v>0</v>
      </c>
      <c r="AY225" s="14" t="e" cm="1">
        <f t="array" ref="AY225">SUMPRODUCT(LARGE(AN225:AX225, {1,2,3}))</f>
        <v>#VALUE!</v>
      </c>
      <c r="AZ225"/>
    </row>
    <row r="226" spans="1:52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 t="shared" si="76"/>
        <v/>
      </c>
      <c r="R226" t="str">
        <f>_xlfn.IFNA((VLOOKUP(A226,CLASS!A:AY,18,FALSE)),"")</f>
        <v/>
      </c>
      <c r="S226" s="11" t="str">
        <f t="shared" si="77"/>
        <v/>
      </c>
      <c r="T226" t="str">
        <f>_xlfn.IFNA((VLOOKUP(A226,CLASS!A:AY,20,FALSE)),"")</f>
        <v/>
      </c>
      <c r="U226" s="11" t="e">
        <f t="shared" si="97"/>
        <v>#VALUE!</v>
      </c>
      <c r="V226" t="str">
        <f>_xlfn.IFNA((VLOOKUP(A226,CLASS!A:AY,22,FALSE)),"")</f>
        <v/>
      </c>
      <c r="W226" s="11" t="str">
        <f t="shared" si="75"/>
        <v/>
      </c>
      <c r="X226" t="str">
        <f>_xlfn.IFNA((VLOOKUP(A226,CLASS!A:AY,24,FALSE)),"")</f>
        <v/>
      </c>
      <c r="Y226" s="11" t="str">
        <f t="shared" si="78"/>
        <v/>
      </c>
      <c r="Z226" t="str">
        <f>_xlfn.IFNA((VLOOKUP(A226,CLASS!A:AY,26,FALSE)),"")</f>
        <v/>
      </c>
      <c r="AA226" s="11" t="str">
        <f t="shared" si="79"/>
        <v/>
      </c>
      <c r="AB226" t="str">
        <f>_xlfn.IFNA((VLOOKUP(A226,CLASS!A:AY,28,FALSE)),"")</f>
        <v/>
      </c>
      <c r="AC226" s="11" t="str">
        <f t="shared" si="80"/>
        <v/>
      </c>
      <c r="AD226"/>
      <c r="AE226" s="11">
        <f t="shared" si="81"/>
        <v>0</v>
      </c>
      <c r="AF226"/>
      <c r="AG226" s="11">
        <f t="shared" si="82"/>
        <v>0</v>
      </c>
      <c r="AH226" t="str">
        <f>_xlfn.IFNA((VLOOKUP(A226,CLASS!A:AY,34,FALSE)),"")</f>
        <v/>
      </c>
      <c r="AI226" s="11" t="str">
        <f t="shared" si="83"/>
        <v/>
      </c>
      <c r="AJ226"/>
      <c r="AK226" s="11">
        <f t="shared" si="84"/>
        <v>0</v>
      </c>
      <c r="AL226" s="16" t="str">
        <f t="shared" si="85"/>
        <v/>
      </c>
      <c r="AM226"/>
      <c r="AN226" t="str">
        <f t="shared" si="86"/>
        <v/>
      </c>
      <c r="AO226" t="str">
        <f t="shared" si="87"/>
        <v/>
      </c>
      <c r="AP226" t="e">
        <f t="shared" si="88"/>
        <v>#VALUE!</v>
      </c>
      <c r="AQ226" t="str">
        <f t="shared" si="89"/>
        <v/>
      </c>
      <c r="AR226" t="str">
        <f t="shared" si="90"/>
        <v/>
      </c>
      <c r="AS226" t="str">
        <f t="shared" si="91"/>
        <v/>
      </c>
      <c r="AT226" t="str">
        <f t="shared" si="92"/>
        <v/>
      </c>
      <c r="AU226">
        <f t="shared" si="93"/>
        <v>0</v>
      </c>
      <c r="AV226">
        <f t="shared" si="94"/>
        <v>0</v>
      </c>
      <c r="AW226" t="str">
        <f t="shared" si="95"/>
        <v/>
      </c>
      <c r="AX226">
        <f t="shared" si="96"/>
        <v>0</v>
      </c>
      <c r="AY226" s="14" t="e" cm="1">
        <f t="array" ref="AY226">SUMPRODUCT(LARGE(AN226:AX226, {1,2,3}))</f>
        <v>#VALUE!</v>
      </c>
      <c r="AZ226"/>
    </row>
    <row r="227" spans="1:52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 t="shared" si="76"/>
        <v/>
      </c>
      <c r="R227" t="str">
        <f>_xlfn.IFNA((VLOOKUP(A227,CLASS!A:AY,18,FALSE)),"")</f>
        <v/>
      </c>
      <c r="S227" s="11" t="str">
        <f t="shared" si="77"/>
        <v/>
      </c>
      <c r="T227" t="str">
        <f>_xlfn.IFNA((VLOOKUP(A227,CLASS!A:AY,20,FALSE)),"")</f>
        <v/>
      </c>
      <c r="U227" s="11" t="e">
        <f t="shared" si="97"/>
        <v>#VALUE!</v>
      </c>
      <c r="V227" t="str">
        <f>_xlfn.IFNA((VLOOKUP(A227,CLASS!A:AY,22,FALSE)),"")</f>
        <v/>
      </c>
      <c r="W227" s="11" t="str">
        <f t="shared" ref="W227:W290" si="98">IFERROR((IF(IF(V227,V227+$M227,0)&lt;=100,IF(V227,V227+$M227,0),100)),"")</f>
        <v/>
      </c>
      <c r="X227" t="str">
        <f>_xlfn.IFNA((VLOOKUP(A227,CLASS!A:AY,24,FALSE)),"")</f>
        <v/>
      </c>
      <c r="Y227" s="11" t="str">
        <f t="shared" si="78"/>
        <v/>
      </c>
      <c r="Z227" t="str">
        <f>_xlfn.IFNA((VLOOKUP(A227,CLASS!A:AY,26,FALSE)),"")</f>
        <v/>
      </c>
      <c r="AA227" s="11" t="str">
        <f t="shared" si="79"/>
        <v/>
      </c>
      <c r="AB227" t="str">
        <f>_xlfn.IFNA((VLOOKUP(A227,CLASS!A:AY,28,FALSE)),"")</f>
        <v/>
      </c>
      <c r="AC227" s="11" t="str">
        <f t="shared" si="80"/>
        <v/>
      </c>
      <c r="AD227"/>
      <c r="AE227" s="11">
        <f t="shared" si="81"/>
        <v>0</v>
      </c>
      <c r="AF227"/>
      <c r="AG227" s="11">
        <f t="shared" si="82"/>
        <v>0</v>
      </c>
      <c r="AH227" t="str">
        <f>_xlfn.IFNA((VLOOKUP(A227,CLASS!A:AY,34,FALSE)),"")</f>
        <v/>
      </c>
      <c r="AI227" s="11" t="str">
        <f t="shared" si="83"/>
        <v/>
      </c>
      <c r="AJ227"/>
      <c r="AK227" s="11">
        <f t="shared" si="84"/>
        <v>0</v>
      </c>
      <c r="AL227" s="16" t="str">
        <f t="shared" si="85"/>
        <v/>
      </c>
      <c r="AM227"/>
      <c r="AN227" t="str">
        <f t="shared" si="86"/>
        <v/>
      </c>
      <c r="AO227" t="str">
        <f t="shared" si="87"/>
        <v/>
      </c>
      <c r="AP227" t="e">
        <f t="shared" si="88"/>
        <v>#VALUE!</v>
      </c>
      <c r="AQ227" t="str">
        <f t="shared" si="89"/>
        <v/>
      </c>
      <c r="AR227" t="str">
        <f t="shared" si="90"/>
        <v/>
      </c>
      <c r="AS227" t="str">
        <f t="shared" si="91"/>
        <v/>
      </c>
      <c r="AT227" t="str">
        <f t="shared" si="92"/>
        <v/>
      </c>
      <c r="AU227">
        <f t="shared" si="93"/>
        <v>0</v>
      </c>
      <c r="AV227">
        <f t="shared" si="94"/>
        <v>0</v>
      </c>
      <c r="AW227" t="str">
        <f t="shared" si="95"/>
        <v/>
      </c>
      <c r="AX227">
        <f t="shared" si="96"/>
        <v>0</v>
      </c>
      <c r="AY227" s="14" t="e" cm="1">
        <f t="array" ref="AY227">SUMPRODUCT(LARGE(AN227:AX227, {1,2,3}))</f>
        <v>#VALUE!</v>
      </c>
      <c r="AZ227"/>
    </row>
    <row r="228" spans="1:52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 t="shared" si="76"/>
        <v/>
      </c>
      <c r="R228" t="str">
        <f>_xlfn.IFNA((VLOOKUP(A228,CLASS!A:AY,18,FALSE)),"")</f>
        <v/>
      </c>
      <c r="S228" s="11" t="str">
        <f t="shared" si="77"/>
        <v/>
      </c>
      <c r="T228" t="str">
        <f>_xlfn.IFNA((VLOOKUP(A228,CLASS!A:AY,20,FALSE)),"")</f>
        <v/>
      </c>
      <c r="U228" s="11" t="e">
        <f t="shared" si="97"/>
        <v>#VALUE!</v>
      </c>
      <c r="V228" t="str">
        <f>_xlfn.IFNA((VLOOKUP(A228,CLASS!A:AY,22,FALSE)),"")</f>
        <v/>
      </c>
      <c r="W228" s="11" t="str">
        <f t="shared" si="98"/>
        <v/>
      </c>
      <c r="X228" t="str">
        <f>_xlfn.IFNA((VLOOKUP(A228,CLASS!A:AY,24,FALSE)),"")</f>
        <v/>
      </c>
      <c r="Y228" s="11" t="str">
        <f t="shared" si="78"/>
        <v/>
      </c>
      <c r="Z228" t="str">
        <f>_xlfn.IFNA((VLOOKUP(A228,CLASS!A:AY,26,FALSE)),"")</f>
        <v/>
      </c>
      <c r="AA228" s="11" t="str">
        <f t="shared" si="79"/>
        <v/>
      </c>
      <c r="AB228" t="str">
        <f>_xlfn.IFNA((VLOOKUP(A228,CLASS!A:AY,28,FALSE)),"")</f>
        <v/>
      </c>
      <c r="AC228" s="11" t="str">
        <f t="shared" si="80"/>
        <v/>
      </c>
      <c r="AD228"/>
      <c r="AE228" s="11">
        <f t="shared" si="81"/>
        <v>0</v>
      </c>
      <c r="AF228"/>
      <c r="AG228" s="11">
        <f t="shared" si="82"/>
        <v>0</v>
      </c>
      <c r="AH228" t="str">
        <f>_xlfn.IFNA((VLOOKUP(A228,CLASS!A:AY,34,FALSE)),"")</f>
        <v/>
      </c>
      <c r="AI228" s="11" t="str">
        <f t="shared" si="83"/>
        <v/>
      </c>
      <c r="AJ228"/>
      <c r="AK228" s="11">
        <f t="shared" si="84"/>
        <v>0</v>
      </c>
      <c r="AL228" s="16" t="str">
        <f t="shared" si="85"/>
        <v/>
      </c>
      <c r="AN228" t="str">
        <f t="shared" si="86"/>
        <v/>
      </c>
      <c r="AO228" t="str">
        <f t="shared" si="87"/>
        <v/>
      </c>
      <c r="AP228" t="e">
        <f t="shared" si="88"/>
        <v>#VALUE!</v>
      </c>
      <c r="AQ228" t="str">
        <f t="shared" si="89"/>
        <v/>
      </c>
      <c r="AR228" t="str">
        <f t="shared" si="90"/>
        <v/>
      </c>
      <c r="AS228" t="str">
        <f t="shared" si="91"/>
        <v/>
      </c>
      <c r="AT228" t="str">
        <f t="shared" si="92"/>
        <v/>
      </c>
      <c r="AU228">
        <f t="shared" si="93"/>
        <v>0</v>
      </c>
      <c r="AV228">
        <f t="shared" si="94"/>
        <v>0</v>
      </c>
      <c r="AW228" t="str">
        <f t="shared" si="95"/>
        <v/>
      </c>
      <c r="AX228">
        <f t="shared" si="96"/>
        <v>0</v>
      </c>
      <c r="AY228" s="14" t="e" cm="1">
        <f t="array" ref="AY228">SUMPRODUCT(LARGE(AN228:AX228, {1,2,3}))</f>
        <v>#VALUE!</v>
      </c>
      <c r="AZ228"/>
    </row>
    <row r="229" spans="1:52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 t="shared" si="76"/>
        <v/>
      </c>
      <c r="R229" t="str">
        <f>_xlfn.IFNA((VLOOKUP(A229,CLASS!A:AY,18,FALSE)),"")</f>
        <v/>
      </c>
      <c r="S229" s="11" t="str">
        <f t="shared" si="77"/>
        <v/>
      </c>
      <c r="T229" t="str">
        <f>_xlfn.IFNA((VLOOKUP(A229,CLASS!A:AY,20,FALSE)),"")</f>
        <v/>
      </c>
      <c r="U229" s="11" t="e">
        <f t="shared" si="97"/>
        <v>#VALUE!</v>
      </c>
      <c r="V229" t="str">
        <f>_xlfn.IFNA((VLOOKUP(A229,CLASS!A:AY,22,FALSE)),"")</f>
        <v/>
      </c>
      <c r="W229" s="11" t="str">
        <f t="shared" si="98"/>
        <v/>
      </c>
      <c r="X229" t="str">
        <f>_xlfn.IFNA((VLOOKUP(A229,CLASS!A:AY,24,FALSE)),"")</f>
        <v/>
      </c>
      <c r="Y229" s="11" t="str">
        <f t="shared" si="78"/>
        <v/>
      </c>
      <c r="Z229" t="str">
        <f>_xlfn.IFNA((VLOOKUP(A229,CLASS!A:AY,26,FALSE)),"")</f>
        <v/>
      </c>
      <c r="AA229" s="11" t="str">
        <f t="shared" si="79"/>
        <v/>
      </c>
      <c r="AB229" t="str">
        <f>_xlfn.IFNA((VLOOKUP(A229,CLASS!A:AY,28,FALSE)),"")</f>
        <v/>
      </c>
      <c r="AC229" s="11" t="str">
        <f t="shared" si="80"/>
        <v/>
      </c>
      <c r="AD229"/>
      <c r="AE229" s="11">
        <f t="shared" si="81"/>
        <v>0</v>
      </c>
      <c r="AF229"/>
      <c r="AG229" s="11">
        <f t="shared" si="82"/>
        <v>0</v>
      </c>
      <c r="AH229" t="str">
        <f>_xlfn.IFNA((VLOOKUP(A229,CLASS!A:AY,34,FALSE)),"")</f>
        <v/>
      </c>
      <c r="AI229" s="11" t="str">
        <f t="shared" si="83"/>
        <v/>
      </c>
      <c r="AJ229"/>
      <c r="AK229" s="11">
        <f t="shared" si="84"/>
        <v>0</v>
      </c>
      <c r="AL229" s="16" t="str">
        <f t="shared" si="85"/>
        <v/>
      </c>
      <c r="AM229"/>
      <c r="AN229" t="str">
        <f t="shared" si="86"/>
        <v/>
      </c>
      <c r="AO229" t="str">
        <f t="shared" si="87"/>
        <v/>
      </c>
      <c r="AP229" t="e">
        <f t="shared" si="88"/>
        <v>#VALUE!</v>
      </c>
      <c r="AQ229" t="str">
        <f t="shared" si="89"/>
        <v/>
      </c>
      <c r="AR229" t="str">
        <f t="shared" si="90"/>
        <v/>
      </c>
      <c r="AS229" t="str">
        <f t="shared" si="91"/>
        <v/>
      </c>
      <c r="AT229" t="str">
        <f t="shared" si="92"/>
        <v/>
      </c>
      <c r="AU229">
        <f t="shared" si="93"/>
        <v>0</v>
      </c>
      <c r="AV229">
        <f t="shared" si="94"/>
        <v>0</v>
      </c>
      <c r="AW229" t="str">
        <f t="shared" si="95"/>
        <v/>
      </c>
      <c r="AX229">
        <f t="shared" si="96"/>
        <v>0</v>
      </c>
      <c r="AY229" s="14" t="e" cm="1">
        <f t="array" ref="AY229">SUMPRODUCT(LARGE(AN229:AX229, {1,2,3}))</f>
        <v>#VALUE!</v>
      </c>
      <c r="AZ229"/>
    </row>
    <row r="230" spans="1:52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 t="shared" si="76"/>
        <v/>
      </c>
      <c r="R230" t="str">
        <f>_xlfn.IFNA((VLOOKUP(A230,CLASS!A:AY,18,FALSE)),"")</f>
        <v/>
      </c>
      <c r="S230" s="11" t="str">
        <f t="shared" si="77"/>
        <v/>
      </c>
      <c r="T230" t="str">
        <f>_xlfn.IFNA((VLOOKUP(A230,CLASS!A:AY,20,FALSE)),"")</f>
        <v/>
      </c>
      <c r="U230" s="11" t="e">
        <f t="shared" si="97"/>
        <v>#VALUE!</v>
      </c>
      <c r="V230" t="str">
        <f>_xlfn.IFNA((VLOOKUP(A230,CLASS!A:AY,22,FALSE)),"")</f>
        <v/>
      </c>
      <c r="W230" s="11" t="str">
        <f t="shared" si="98"/>
        <v/>
      </c>
      <c r="X230" t="str">
        <f>_xlfn.IFNA((VLOOKUP(A230,CLASS!A:AY,24,FALSE)),"")</f>
        <v/>
      </c>
      <c r="Y230" s="11" t="str">
        <f t="shared" si="78"/>
        <v/>
      </c>
      <c r="Z230" t="str">
        <f>_xlfn.IFNA((VLOOKUP(A230,CLASS!A:AY,26,FALSE)),"")</f>
        <v/>
      </c>
      <c r="AA230" s="11" t="str">
        <f t="shared" si="79"/>
        <v/>
      </c>
      <c r="AB230" t="str">
        <f>_xlfn.IFNA((VLOOKUP(A230,CLASS!A:AY,28,FALSE)),"")</f>
        <v/>
      </c>
      <c r="AC230" s="11" t="str">
        <f t="shared" si="80"/>
        <v/>
      </c>
      <c r="AD230"/>
      <c r="AE230" s="11">
        <f t="shared" si="81"/>
        <v>0</v>
      </c>
      <c r="AF230"/>
      <c r="AG230" s="11">
        <f t="shared" si="82"/>
        <v>0</v>
      </c>
      <c r="AH230" t="str">
        <f>_xlfn.IFNA((VLOOKUP(A230,CLASS!A:AY,34,FALSE)),"")</f>
        <v/>
      </c>
      <c r="AI230" s="11" t="str">
        <f t="shared" si="83"/>
        <v/>
      </c>
      <c r="AJ230"/>
      <c r="AK230" s="11">
        <f t="shared" si="84"/>
        <v>0</v>
      </c>
      <c r="AL230" s="16" t="str">
        <f t="shared" si="85"/>
        <v/>
      </c>
      <c r="AM230"/>
      <c r="AN230" t="str">
        <f t="shared" si="86"/>
        <v/>
      </c>
      <c r="AO230" t="str">
        <f t="shared" si="87"/>
        <v/>
      </c>
      <c r="AP230" t="e">
        <f t="shared" si="88"/>
        <v>#VALUE!</v>
      </c>
      <c r="AQ230" t="str">
        <f t="shared" si="89"/>
        <v/>
      </c>
      <c r="AR230" t="str">
        <f t="shared" si="90"/>
        <v/>
      </c>
      <c r="AS230" t="str">
        <f t="shared" si="91"/>
        <v/>
      </c>
      <c r="AT230" t="str">
        <f t="shared" si="92"/>
        <v/>
      </c>
      <c r="AU230">
        <f t="shared" si="93"/>
        <v>0</v>
      </c>
      <c r="AV230">
        <f t="shared" si="94"/>
        <v>0</v>
      </c>
      <c r="AW230" t="str">
        <f t="shared" si="95"/>
        <v/>
      </c>
      <c r="AX230">
        <f t="shared" si="96"/>
        <v>0</v>
      </c>
      <c r="AY230" s="14" t="e" cm="1">
        <f t="array" ref="AY230">SUMPRODUCT(LARGE(AN230:AX230, {1,2,3}))</f>
        <v>#VALUE!</v>
      </c>
    </row>
    <row r="231" spans="1:52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 t="shared" si="76"/>
        <v/>
      </c>
      <c r="R231" t="str">
        <f>_xlfn.IFNA((VLOOKUP(A231,CLASS!A:AY,18,FALSE)),"")</f>
        <v/>
      </c>
      <c r="S231" s="11" t="str">
        <f t="shared" si="77"/>
        <v/>
      </c>
      <c r="T231" t="str">
        <f>_xlfn.IFNA((VLOOKUP(A231,CLASS!A:AY,20,FALSE)),"")</f>
        <v/>
      </c>
      <c r="U231" s="11" t="e">
        <f t="shared" si="97"/>
        <v>#VALUE!</v>
      </c>
      <c r="V231" t="str">
        <f>_xlfn.IFNA((VLOOKUP(A231,CLASS!A:AY,22,FALSE)),"")</f>
        <v/>
      </c>
      <c r="W231" s="11" t="str">
        <f t="shared" si="98"/>
        <v/>
      </c>
      <c r="X231" t="str">
        <f>_xlfn.IFNA((VLOOKUP(A231,CLASS!A:AY,24,FALSE)),"")</f>
        <v/>
      </c>
      <c r="Y231" s="11" t="str">
        <f t="shared" si="78"/>
        <v/>
      </c>
      <c r="Z231" t="str">
        <f>_xlfn.IFNA((VLOOKUP(A231,CLASS!A:AY,26,FALSE)),"")</f>
        <v/>
      </c>
      <c r="AA231" s="11" t="str">
        <f t="shared" si="79"/>
        <v/>
      </c>
      <c r="AB231" t="str">
        <f>_xlfn.IFNA((VLOOKUP(A231,CLASS!A:AY,28,FALSE)),"")</f>
        <v/>
      </c>
      <c r="AC231" s="11" t="str">
        <f t="shared" si="80"/>
        <v/>
      </c>
      <c r="AD231"/>
      <c r="AE231" s="11">
        <f t="shared" si="81"/>
        <v>0</v>
      </c>
      <c r="AF231"/>
      <c r="AG231" s="11">
        <f t="shared" si="82"/>
        <v>0</v>
      </c>
      <c r="AH231" t="str">
        <f>_xlfn.IFNA((VLOOKUP(A231,CLASS!A:AY,34,FALSE)),"")</f>
        <v/>
      </c>
      <c r="AI231" s="11" t="str">
        <f t="shared" si="83"/>
        <v/>
      </c>
      <c r="AJ231"/>
      <c r="AK231" s="11">
        <f t="shared" si="84"/>
        <v>0</v>
      </c>
      <c r="AL231" s="16" t="str">
        <f t="shared" si="85"/>
        <v/>
      </c>
      <c r="AN231" t="str">
        <f t="shared" si="86"/>
        <v/>
      </c>
      <c r="AO231" t="str">
        <f t="shared" si="87"/>
        <v/>
      </c>
      <c r="AP231" t="e">
        <f t="shared" si="88"/>
        <v>#VALUE!</v>
      </c>
      <c r="AQ231" t="str">
        <f t="shared" si="89"/>
        <v/>
      </c>
      <c r="AR231" t="str">
        <f t="shared" si="90"/>
        <v/>
      </c>
      <c r="AS231" t="str">
        <f t="shared" si="91"/>
        <v/>
      </c>
      <c r="AT231" t="str">
        <f t="shared" si="92"/>
        <v/>
      </c>
      <c r="AU231">
        <f t="shared" si="93"/>
        <v>0</v>
      </c>
      <c r="AV231">
        <f t="shared" si="94"/>
        <v>0</v>
      </c>
      <c r="AW231" t="str">
        <f t="shared" si="95"/>
        <v/>
      </c>
      <c r="AX231">
        <f t="shared" si="96"/>
        <v>0</v>
      </c>
      <c r="AY231" s="14" t="e" cm="1">
        <f t="array" ref="AY231">SUMPRODUCT(LARGE(AN231:AX231, {1,2,3}))</f>
        <v>#VALUE!</v>
      </c>
      <c r="AZ231"/>
    </row>
    <row r="232" spans="1:52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 t="shared" si="76"/>
        <v/>
      </c>
      <c r="R232" t="str">
        <f>_xlfn.IFNA((VLOOKUP(A232,CLASS!A:AY,18,FALSE)),"")</f>
        <v/>
      </c>
      <c r="S232" s="11" t="str">
        <f t="shared" si="77"/>
        <v/>
      </c>
      <c r="T232" t="str">
        <f>_xlfn.IFNA((VLOOKUP(A232,CLASS!A:AY,20,FALSE)),"")</f>
        <v/>
      </c>
      <c r="U232" s="11" t="e">
        <f t="shared" si="97"/>
        <v>#VALUE!</v>
      </c>
      <c r="V232" t="str">
        <f>_xlfn.IFNA((VLOOKUP(A232,CLASS!A:AY,22,FALSE)),"")</f>
        <v/>
      </c>
      <c r="W232" s="11" t="str">
        <f t="shared" si="98"/>
        <v/>
      </c>
      <c r="X232" t="str">
        <f>_xlfn.IFNA((VLOOKUP(A232,CLASS!A:AY,24,FALSE)),"")</f>
        <v/>
      </c>
      <c r="Y232" s="11" t="str">
        <f t="shared" si="78"/>
        <v/>
      </c>
      <c r="Z232" t="str">
        <f>_xlfn.IFNA((VLOOKUP(A232,CLASS!A:AY,26,FALSE)),"")</f>
        <v/>
      </c>
      <c r="AA232" s="11" t="str">
        <f t="shared" si="79"/>
        <v/>
      </c>
      <c r="AB232" t="str">
        <f>_xlfn.IFNA((VLOOKUP(A232,CLASS!A:AY,28,FALSE)),"")</f>
        <v/>
      </c>
      <c r="AC232" s="11" t="str">
        <f t="shared" si="80"/>
        <v/>
      </c>
      <c r="AD232"/>
      <c r="AE232" s="11">
        <f t="shared" si="81"/>
        <v>0</v>
      </c>
      <c r="AF232"/>
      <c r="AG232" s="11">
        <f t="shared" si="82"/>
        <v>0</v>
      </c>
      <c r="AH232" t="str">
        <f>_xlfn.IFNA((VLOOKUP(A232,CLASS!A:AY,34,FALSE)),"")</f>
        <v/>
      </c>
      <c r="AI232" s="11" t="str">
        <f t="shared" si="83"/>
        <v/>
      </c>
      <c r="AJ232"/>
      <c r="AK232" s="11">
        <f t="shared" si="84"/>
        <v>0</v>
      </c>
      <c r="AL232" s="16" t="str">
        <f t="shared" si="85"/>
        <v/>
      </c>
      <c r="AM232"/>
      <c r="AN232" t="str">
        <f t="shared" si="86"/>
        <v/>
      </c>
      <c r="AO232" t="str">
        <f t="shared" si="87"/>
        <v/>
      </c>
      <c r="AP232" t="e">
        <f t="shared" si="88"/>
        <v>#VALUE!</v>
      </c>
      <c r="AQ232" t="str">
        <f t="shared" si="89"/>
        <v/>
      </c>
      <c r="AR232" t="str">
        <f t="shared" si="90"/>
        <v/>
      </c>
      <c r="AS232" t="str">
        <f t="shared" si="91"/>
        <v/>
      </c>
      <c r="AT232" t="str">
        <f t="shared" si="92"/>
        <v/>
      </c>
      <c r="AU232">
        <f t="shared" si="93"/>
        <v>0</v>
      </c>
      <c r="AV232">
        <f t="shared" si="94"/>
        <v>0</v>
      </c>
      <c r="AW232" t="str">
        <f t="shared" si="95"/>
        <v/>
      </c>
      <c r="AX232">
        <f t="shared" si="96"/>
        <v>0</v>
      </c>
      <c r="AY232" s="14" t="e" cm="1">
        <f t="array" ref="AY232">SUMPRODUCT(LARGE(AN232:AX232, {1,2,3}))</f>
        <v>#VALUE!</v>
      </c>
      <c r="AZ232"/>
    </row>
    <row r="233" spans="1:52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 t="shared" si="76"/>
        <v/>
      </c>
      <c r="R233" t="str">
        <f>_xlfn.IFNA((VLOOKUP(A233,CLASS!A:AY,18,FALSE)),"")</f>
        <v/>
      </c>
      <c r="S233" s="11" t="str">
        <f t="shared" si="77"/>
        <v/>
      </c>
      <c r="T233" t="str">
        <f>_xlfn.IFNA((VLOOKUP(A233,CLASS!A:AY,20,FALSE)),"")</f>
        <v/>
      </c>
      <c r="U233" s="11" t="e">
        <f t="shared" si="97"/>
        <v>#VALUE!</v>
      </c>
      <c r="V233" t="str">
        <f>_xlfn.IFNA((VLOOKUP(A233,CLASS!A:AY,22,FALSE)),"")</f>
        <v/>
      </c>
      <c r="W233" s="11" t="str">
        <f t="shared" si="98"/>
        <v/>
      </c>
      <c r="X233" t="str">
        <f>_xlfn.IFNA((VLOOKUP(A233,CLASS!A:AY,24,FALSE)),"")</f>
        <v/>
      </c>
      <c r="Y233" s="11" t="str">
        <f t="shared" si="78"/>
        <v/>
      </c>
      <c r="Z233" t="str">
        <f>_xlfn.IFNA((VLOOKUP(A233,CLASS!A:AY,26,FALSE)),"")</f>
        <v/>
      </c>
      <c r="AA233" s="11" t="str">
        <f t="shared" si="79"/>
        <v/>
      </c>
      <c r="AB233" t="str">
        <f>_xlfn.IFNA((VLOOKUP(A233,CLASS!A:AY,28,FALSE)),"")</f>
        <v/>
      </c>
      <c r="AC233" s="11" t="str">
        <f t="shared" si="80"/>
        <v/>
      </c>
      <c r="AD233"/>
      <c r="AE233" s="11">
        <f t="shared" si="81"/>
        <v>0</v>
      </c>
      <c r="AF233"/>
      <c r="AG233" s="11">
        <f t="shared" si="82"/>
        <v>0</v>
      </c>
      <c r="AH233" t="str">
        <f>_xlfn.IFNA((VLOOKUP(A233,CLASS!A:AY,34,FALSE)),"")</f>
        <v/>
      </c>
      <c r="AI233" s="11" t="str">
        <f t="shared" si="83"/>
        <v/>
      </c>
      <c r="AJ233"/>
      <c r="AK233" s="11">
        <f t="shared" si="84"/>
        <v>0</v>
      </c>
      <c r="AL233" s="16" t="str">
        <f t="shared" si="85"/>
        <v/>
      </c>
      <c r="AM233"/>
      <c r="AN233" t="str">
        <f t="shared" si="86"/>
        <v/>
      </c>
      <c r="AO233" t="str">
        <f t="shared" si="87"/>
        <v/>
      </c>
      <c r="AP233" t="e">
        <f t="shared" si="88"/>
        <v>#VALUE!</v>
      </c>
      <c r="AQ233" t="str">
        <f t="shared" si="89"/>
        <v/>
      </c>
      <c r="AR233" t="str">
        <f t="shared" si="90"/>
        <v/>
      </c>
      <c r="AS233" t="str">
        <f t="shared" si="91"/>
        <v/>
      </c>
      <c r="AT233" t="str">
        <f t="shared" si="92"/>
        <v/>
      </c>
      <c r="AU233">
        <f t="shared" si="93"/>
        <v>0</v>
      </c>
      <c r="AV233">
        <f t="shared" si="94"/>
        <v>0</v>
      </c>
      <c r="AW233" t="str">
        <f t="shared" si="95"/>
        <v/>
      </c>
      <c r="AX233">
        <f t="shared" si="96"/>
        <v>0</v>
      </c>
      <c r="AY233" s="14" t="e" cm="1">
        <f t="array" ref="AY233">SUMPRODUCT(LARGE(AN233:AX233, {1,2,3}))</f>
        <v>#VALUE!</v>
      </c>
      <c r="AZ233"/>
    </row>
    <row r="234" spans="1:52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 t="shared" si="76"/>
        <v/>
      </c>
      <c r="R234" t="str">
        <f>_xlfn.IFNA((VLOOKUP(A234,CLASS!A:AY,18,FALSE)),"")</f>
        <v/>
      </c>
      <c r="S234" s="11" t="str">
        <f t="shared" si="77"/>
        <v/>
      </c>
      <c r="T234" t="str">
        <f>_xlfn.IFNA((VLOOKUP(A234,CLASS!A:AY,20,FALSE)),"")</f>
        <v/>
      </c>
      <c r="U234" s="11" t="e">
        <f t="shared" si="97"/>
        <v>#VALUE!</v>
      </c>
      <c r="V234" t="str">
        <f>_xlfn.IFNA((VLOOKUP(A234,CLASS!A:AY,22,FALSE)),"")</f>
        <v/>
      </c>
      <c r="W234" s="11" t="str">
        <f t="shared" si="98"/>
        <v/>
      </c>
      <c r="X234" t="str">
        <f>_xlfn.IFNA((VLOOKUP(A234,CLASS!A:AY,24,FALSE)),"")</f>
        <v/>
      </c>
      <c r="Y234" s="11" t="str">
        <f t="shared" si="78"/>
        <v/>
      </c>
      <c r="Z234" t="str">
        <f>_xlfn.IFNA((VLOOKUP(A234,CLASS!A:AY,26,FALSE)),"")</f>
        <v/>
      </c>
      <c r="AA234" s="11" t="str">
        <f t="shared" si="79"/>
        <v/>
      </c>
      <c r="AB234" t="str">
        <f>_xlfn.IFNA((VLOOKUP(A234,CLASS!A:AY,28,FALSE)),"")</f>
        <v/>
      </c>
      <c r="AC234" s="11" t="str">
        <f t="shared" si="80"/>
        <v/>
      </c>
      <c r="AD234"/>
      <c r="AE234" s="11">
        <f t="shared" si="81"/>
        <v>0</v>
      </c>
      <c r="AF234"/>
      <c r="AG234" s="11">
        <f t="shared" si="82"/>
        <v>0</v>
      </c>
      <c r="AH234" t="str">
        <f>_xlfn.IFNA((VLOOKUP(A234,CLASS!A:AY,34,FALSE)),"")</f>
        <v/>
      </c>
      <c r="AI234" s="11" t="str">
        <f t="shared" si="83"/>
        <v/>
      </c>
      <c r="AJ234"/>
      <c r="AK234" s="11">
        <f t="shared" si="84"/>
        <v>0</v>
      </c>
      <c r="AL234" s="16" t="str">
        <f t="shared" si="85"/>
        <v/>
      </c>
      <c r="AM234"/>
      <c r="AN234" t="str">
        <f t="shared" si="86"/>
        <v/>
      </c>
      <c r="AO234" t="str">
        <f t="shared" si="87"/>
        <v/>
      </c>
      <c r="AP234" t="e">
        <f t="shared" si="88"/>
        <v>#VALUE!</v>
      </c>
      <c r="AQ234" t="str">
        <f t="shared" si="89"/>
        <v/>
      </c>
      <c r="AR234" t="str">
        <f t="shared" si="90"/>
        <v/>
      </c>
      <c r="AS234" t="str">
        <f t="shared" si="91"/>
        <v/>
      </c>
      <c r="AT234" t="str">
        <f t="shared" si="92"/>
        <v/>
      </c>
      <c r="AU234">
        <f t="shared" si="93"/>
        <v>0</v>
      </c>
      <c r="AV234">
        <f t="shared" si="94"/>
        <v>0</v>
      </c>
      <c r="AW234" t="str">
        <f t="shared" si="95"/>
        <v/>
      </c>
      <c r="AX234">
        <f t="shared" si="96"/>
        <v>0</v>
      </c>
      <c r="AY234" s="14" t="e" cm="1">
        <f t="array" ref="AY234">SUMPRODUCT(LARGE(AN234:AX234, {1,2,3}))</f>
        <v>#VALUE!</v>
      </c>
      <c r="AZ234"/>
    </row>
    <row r="235" spans="1:52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 t="shared" si="76"/>
        <v/>
      </c>
      <c r="R235" t="str">
        <f>_xlfn.IFNA((VLOOKUP(A235,CLASS!A:AY,18,FALSE)),"")</f>
        <v/>
      </c>
      <c r="S235" s="11" t="str">
        <f t="shared" si="77"/>
        <v/>
      </c>
      <c r="T235" t="str">
        <f>_xlfn.IFNA((VLOOKUP(A235,CLASS!A:AY,20,FALSE)),"")</f>
        <v/>
      </c>
      <c r="U235" s="11" t="e">
        <f t="shared" si="97"/>
        <v>#VALUE!</v>
      </c>
      <c r="V235" t="str">
        <f>_xlfn.IFNA((VLOOKUP(A235,CLASS!A:AY,22,FALSE)),"")</f>
        <v/>
      </c>
      <c r="W235" s="11" t="str">
        <f t="shared" si="98"/>
        <v/>
      </c>
      <c r="X235" t="str">
        <f>_xlfn.IFNA((VLOOKUP(A235,CLASS!A:AY,24,FALSE)),"")</f>
        <v/>
      </c>
      <c r="Y235" s="11" t="str">
        <f t="shared" si="78"/>
        <v/>
      </c>
      <c r="Z235" t="str">
        <f>_xlfn.IFNA((VLOOKUP(A235,CLASS!A:AY,26,FALSE)),"")</f>
        <v/>
      </c>
      <c r="AA235" s="11" t="str">
        <f t="shared" si="79"/>
        <v/>
      </c>
      <c r="AB235" t="str">
        <f>_xlfn.IFNA((VLOOKUP(A235,CLASS!A:AY,28,FALSE)),"")</f>
        <v/>
      </c>
      <c r="AC235" s="11" t="str">
        <f t="shared" si="80"/>
        <v/>
      </c>
      <c r="AD235"/>
      <c r="AE235" s="11">
        <f t="shared" si="81"/>
        <v>0</v>
      </c>
      <c r="AF235"/>
      <c r="AG235" s="11">
        <f t="shared" si="82"/>
        <v>0</v>
      </c>
      <c r="AH235" t="str">
        <f>_xlfn.IFNA((VLOOKUP(A235,CLASS!A:AY,34,FALSE)),"")</f>
        <v/>
      </c>
      <c r="AI235" s="11" t="str">
        <f t="shared" si="83"/>
        <v/>
      </c>
      <c r="AJ235"/>
      <c r="AK235" s="11">
        <f t="shared" si="84"/>
        <v>0</v>
      </c>
      <c r="AL235" s="16" t="str">
        <f t="shared" si="85"/>
        <v/>
      </c>
      <c r="AM235"/>
      <c r="AN235" t="str">
        <f t="shared" si="86"/>
        <v/>
      </c>
      <c r="AO235" t="str">
        <f t="shared" si="87"/>
        <v/>
      </c>
      <c r="AP235" t="e">
        <f t="shared" si="88"/>
        <v>#VALUE!</v>
      </c>
      <c r="AQ235" t="str">
        <f t="shared" si="89"/>
        <v/>
      </c>
      <c r="AR235" t="str">
        <f t="shared" si="90"/>
        <v/>
      </c>
      <c r="AS235" t="str">
        <f t="shared" si="91"/>
        <v/>
      </c>
      <c r="AT235" t="str">
        <f t="shared" si="92"/>
        <v/>
      </c>
      <c r="AU235">
        <f t="shared" si="93"/>
        <v>0</v>
      </c>
      <c r="AV235">
        <f t="shared" si="94"/>
        <v>0</v>
      </c>
      <c r="AW235" t="str">
        <f t="shared" si="95"/>
        <v/>
      </c>
      <c r="AX235">
        <f t="shared" si="96"/>
        <v>0</v>
      </c>
      <c r="AY235" s="14" t="e" cm="1">
        <f t="array" ref="AY235">SUMPRODUCT(LARGE(AN235:AX235, {1,2,3}))</f>
        <v>#VALUE!</v>
      </c>
      <c r="AZ235"/>
    </row>
    <row r="236" spans="1:52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 t="shared" si="76"/>
        <v/>
      </c>
      <c r="R236" t="str">
        <f>_xlfn.IFNA((VLOOKUP(A236,CLASS!A:AY,18,FALSE)),"")</f>
        <v/>
      </c>
      <c r="S236" s="11" t="str">
        <f t="shared" si="77"/>
        <v/>
      </c>
      <c r="T236" t="str">
        <f>_xlfn.IFNA((VLOOKUP(A236,CLASS!A:AY,20,FALSE)),"")</f>
        <v/>
      </c>
      <c r="U236" s="11" t="e">
        <f t="shared" si="97"/>
        <v>#VALUE!</v>
      </c>
      <c r="V236" t="str">
        <f>_xlfn.IFNA((VLOOKUP(A236,CLASS!A:AY,22,FALSE)),"")</f>
        <v/>
      </c>
      <c r="W236" s="11" t="str">
        <f t="shared" si="98"/>
        <v/>
      </c>
      <c r="X236" t="str">
        <f>_xlfn.IFNA((VLOOKUP(A236,CLASS!A:AY,24,FALSE)),"")</f>
        <v/>
      </c>
      <c r="Y236" s="11" t="str">
        <f t="shared" si="78"/>
        <v/>
      </c>
      <c r="Z236" t="str">
        <f>_xlfn.IFNA((VLOOKUP(A236,CLASS!A:AY,26,FALSE)),"")</f>
        <v/>
      </c>
      <c r="AA236" s="11" t="str">
        <f t="shared" si="79"/>
        <v/>
      </c>
      <c r="AB236" t="str">
        <f>_xlfn.IFNA((VLOOKUP(A236,CLASS!A:AY,28,FALSE)),"")</f>
        <v/>
      </c>
      <c r="AC236" s="11" t="str">
        <f t="shared" si="80"/>
        <v/>
      </c>
      <c r="AD236"/>
      <c r="AE236" s="11">
        <f t="shared" si="81"/>
        <v>0</v>
      </c>
      <c r="AF236"/>
      <c r="AG236" s="11">
        <f t="shared" si="82"/>
        <v>0</v>
      </c>
      <c r="AH236" t="str">
        <f>_xlfn.IFNA((VLOOKUP(A236,CLASS!A:AY,34,FALSE)),"")</f>
        <v/>
      </c>
      <c r="AI236" s="11" t="str">
        <f t="shared" si="83"/>
        <v/>
      </c>
      <c r="AJ236"/>
      <c r="AK236" s="11">
        <f t="shared" si="84"/>
        <v>0</v>
      </c>
      <c r="AL236" s="16" t="str">
        <f t="shared" si="85"/>
        <v/>
      </c>
      <c r="AM236"/>
      <c r="AN236" t="str">
        <f t="shared" si="86"/>
        <v/>
      </c>
      <c r="AO236" t="str">
        <f t="shared" si="87"/>
        <v/>
      </c>
      <c r="AP236" t="e">
        <f t="shared" si="88"/>
        <v>#VALUE!</v>
      </c>
      <c r="AQ236" t="str">
        <f t="shared" si="89"/>
        <v/>
      </c>
      <c r="AR236" t="str">
        <f t="shared" si="90"/>
        <v/>
      </c>
      <c r="AS236" t="str">
        <f t="shared" si="91"/>
        <v/>
      </c>
      <c r="AT236" t="str">
        <f t="shared" si="92"/>
        <v/>
      </c>
      <c r="AU236">
        <f t="shared" si="93"/>
        <v>0</v>
      </c>
      <c r="AV236">
        <f t="shared" si="94"/>
        <v>0</v>
      </c>
      <c r="AW236" t="str">
        <f t="shared" si="95"/>
        <v/>
      </c>
      <c r="AX236">
        <f t="shared" si="96"/>
        <v>0</v>
      </c>
      <c r="AY236" s="14" t="e" cm="1">
        <f t="array" ref="AY236">SUMPRODUCT(LARGE(AN236:AX236, {1,2,3}))</f>
        <v>#VALUE!</v>
      </c>
    </row>
    <row r="237" spans="1:52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 t="shared" si="76"/>
        <v/>
      </c>
      <c r="R237" t="str">
        <f>_xlfn.IFNA((VLOOKUP(A237,CLASS!A:AY,18,FALSE)),"")</f>
        <v/>
      </c>
      <c r="S237" s="11" t="str">
        <f t="shared" si="77"/>
        <v/>
      </c>
      <c r="T237" t="str">
        <f>_xlfn.IFNA((VLOOKUP(A237,CLASS!A:AY,20,FALSE)),"")</f>
        <v/>
      </c>
      <c r="U237" s="11" t="e">
        <f t="shared" si="97"/>
        <v>#VALUE!</v>
      </c>
      <c r="V237" t="str">
        <f>_xlfn.IFNA((VLOOKUP(A237,CLASS!A:AY,22,FALSE)),"")</f>
        <v/>
      </c>
      <c r="W237" s="11" t="str">
        <f t="shared" si="98"/>
        <v/>
      </c>
      <c r="X237" t="str">
        <f>_xlfn.IFNA((VLOOKUP(A237,CLASS!A:AY,24,FALSE)),"")</f>
        <v/>
      </c>
      <c r="Y237" s="11" t="str">
        <f t="shared" si="78"/>
        <v/>
      </c>
      <c r="Z237" t="str">
        <f>_xlfn.IFNA((VLOOKUP(A237,CLASS!A:AY,26,FALSE)),"")</f>
        <v/>
      </c>
      <c r="AA237" s="11" t="str">
        <f t="shared" si="79"/>
        <v/>
      </c>
      <c r="AB237" t="str">
        <f>_xlfn.IFNA((VLOOKUP(A237,CLASS!A:AY,28,FALSE)),"")</f>
        <v/>
      </c>
      <c r="AC237" s="11" t="str">
        <f t="shared" si="80"/>
        <v/>
      </c>
      <c r="AD237"/>
      <c r="AE237" s="11">
        <f t="shared" si="81"/>
        <v>0</v>
      </c>
      <c r="AF237"/>
      <c r="AG237" s="11">
        <f t="shared" si="82"/>
        <v>0</v>
      </c>
      <c r="AH237" t="str">
        <f>_xlfn.IFNA((VLOOKUP(A237,CLASS!A:AY,34,FALSE)),"")</f>
        <v/>
      </c>
      <c r="AI237" s="11" t="str">
        <f t="shared" si="83"/>
        <v/>
      </c>
      <c r="AJ237"/>
      <c r="AK237" s="11">
        <f t="shared" si="84"/>
        <v>0</v>
      </c>
      <c r="AL237" s="16" t="str">
        <f t="shared" si="85"/>
        <v/>
      </c>
      <c r="AM237"/>
      <c r="AN237" t="str">
        <f t="shared" si="86"/>
        <v/>
      </c>
      <c r="AO237" t="str">
        <f t="shared" si="87"/>
        <v/>
      </c>
      <c r="AP237" t="e">
        <f t="shared" si="88"/>
        <v>#VALUE!</v>
      </c>
      <c r="AQ237" t="str">
        <f t="shared" si="89"/>
        <v/>
      </c>
      <c r="AR237" t="str">
        <f t="shared" si="90"/>
        <v/>
      </c>
      <c r="AS237" t="str">
        <f t="shared" si="91"/>
        <v/>
      </c>
      <c r="AT237" t="str">
        <f t="shared" si="92"/>
        <v/>
      </c>
      <c r="AU237">
        <f t="shared" si="93"/>
        <v>0</v>
      </c>
      <c r="AV237">
        <f t="shared" si="94"/>
        <v>0</v>
      </c>
      <c r="AW237" t="str">
        <f t="shared" si="95"/>
        <v/>
      </c>
      <c r="AX237">
        <f t="shared" si="96"/>
        <v>0</v>
      </c>
      <c r="AY237" s="14" t="e" cm="1">
        <f t="array" ref="AY237">SUMPRODUCT(LARGE(AN237:AX237, {1,2,3}))</f>
        <v>#VALUE!</v>
      </c>
      <c r="AZ237"/>
    </row>
    <row r="238" spans="1:52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 t="shared" si="76"/>
        <v/>
      </c>
      <c r="R238" t="str">
        <f>_xlfn.IFNA((VLOOKUP(A238,CLASS!A:AY,18,FALSE)),"")</f>
        <v/>
      </c>
      <c r="S238" s="11" t="str">
        <f t="shared" si="77"/>
        <v/>
      </c>
      <c r="T238" t="str">
        <f>_xlfn.IFNA((VLOOKUP(A238,CLASS!A:AY,20,FALSE)),"")</f>
        <v/>
      </c>
      <c r="U238" s="11" t="e">
        <f t="shared" si="97"/>
        <v>#VALUE!</v>
      </c>
      <c r="V238" t="str">
        <f>_xlfn.IFNA((VLOOKUP(A238,CLASS!A:AY,22,FALSE)),"")</f>
        <v/>
      </c>
      <c r="W238" s="11" t="str">
        <f t="shared" si="98"/>
        <v/>
      </c>
      <c r="X238" t="str">
        <f>_xlfn.IFNA((VLOOKUP(A238,CLASS!A:AY,24,FALSE)),"")</f>
        <v/>
      </c>
      <c r="Y238" s="11" t="str">
        <f t="shared" si="78"/>
        <v/>
      </c>
      <c r="Z238" t="str">
        <f>_xlfn.IFNA((VLOOKUP(A238,CLASS!A:AY,26,FALSE)),"")</f>
        <v/>
      </c>
      <c r="AA238" s="11" t="str">
        <f t="shared" si="79"/>
        <v/>
      </c>
      <c r="AB238" t="str">
        <f>_xlfn.IFNA((VLOOKUP(A238,CLASS!A:AY,28,FALSE)),"")</f>
        <v/>
      </c>
      <c r="AC238" s="11" t="str">
        <f t="shared" si="80"/>
        <v/>
      </c>
      <c r="AD238"/>
      <c r="AE238" s="11">
        <f t="shared" si="81"/>
        <v>0</v>
      </c>
      <c r="AF238"/>
      <c r="AG238" s="11">
        <f t="shared" si="82"/>
        <v>0</v>
      </c>
      <c r="AH238" t="str">
        <f>_xlfn.IFNA((VLOOKUP(A238,CLASS!A:AY,34,FALSE)),"")</f>
        <v/>
      </c>
      <c r="AI238" s="11" t="str">
        <f t="shared" si="83"/>
        <v/>
      </c>
      <c r="AJ238"/>
      <c r="AK238" s="11">
        <f t="shared" si="84"/>
        <v>0</v>
      </c>
      <c r="AL238" s="16" t="str">
        <f t="shared" si="85"/>
        <v/>
      </c>
      <c r="AN238" t="str">
        <f t="shared" si="86"/>
        <v/>
      </c>
      <c r="AO238" t="str">
        <f t="shared" si="87"/>
        <v/>
      </c>
      <c r="AP238" t="e">
        <f t="shared" si="88"/>
        <v>#VALUE!</v>
      </c>
      <c r="AQ238" t="str">
        <f t="shared" si="89"/>
        <v/>
      </c>
      <c r="AR238" t="str">
        <f t="shared" si="90"/>
        <v/>
      </c>
      <c r="AS238" t="str">
        <f t="shared" si="91"/>
        <v/>
      </c>
      <c r="AT238" t="str">
        <f t="shared" si="92"/>
        <v/>
      </c>
      <c r="AU238">
        <f t="shared" si="93"/>
        <v>0</v>
      </c>
      <c r="AV238">
        <f t="shared" si="94"/>
        <v>0</v>
      </c>
      <c r="AW238" t="str">
        <f t="shared" si="95"/>
        <v/>
      </c>
      <c r="AX238">
        <f t="shared" si="96"/>
        <v>0</v>
      </c>
      <c r="AY238" s="14" t="e" cm="1">
        <f t="array" ref="AY238">SUMPRODUCT(LARGE(AN238:AX238, {1,2,3}))</f>
        <v>#VALUE!</v>
      </c>
    </row>
    <row r="239" spans="1:52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 t="shared" si="76"/>
        <v/>
      </c>
      <c r="R239" t="str">
        <f>_xlfn.IFNA((VLOOKUP(A239,CLASS!A:AY,18,FALSE)),"")</f>
        <v/>
      </c>
      <c r="S239" s="11" t="str">
        <f t="shared" si="77"/>
        <v/>
      </c>
      <c r="T239" t="str">
        <f>_xlfn.IFNA((VLOOKUP(A239,CLASS!A:AY,20,FALSE)),"")</f>
        <v/>
      </c>
      <c r="U239" s="11" t="e">
        <f t="shared" si="97"/>
        <v>#VALUE!</v>
      </c>
      <c r="V239" t="str">
        <f>_xlfn.IFNA((VLOOKUP(A239,CLASS!A:AY,22,FALSE)),"")</f>
        <v/>
      </c>
      <c r="W239" s="11" t="str">
        <f t="shared" si="98"/>
        <v/>
      </c>
      <c r="X239" t="str">
        <f>_xlfn.IFNA((VLOOKUP(A239,CLASS!A:AY,24,FALSE)),"")</f>
        <v/>
      </c>
      <c r="Y239" s="11" t="str">
        <f t="shared" si="78"/>
        <v/>
      </c>
      <c r="Z239" t="str">
        <f>_xlfn.IFNA((VLOOKUP(A239,CLASS!A:AY,26,FALSE)),"")</f>
        <v/>
      </c>
      <c r="AA239" s="11" t="str">
        <f t="shared" si="79"/>
        <v/>
      </c>
      <c r="AB239" t="str">
        <f>_xlfn.IFNA((VLOOKUP(A239,CLASS!A:AY,28,FALSE)),"")</f>
        <v/>
      </c>
      <c r="AC239" s="11" t="str">
        <f t="shared" si="80"/>
        <v/>
      </c>
      <c r="AD239"/>
      <c r="AE239" s="11">
        <f t="shared" si="81"/>
        <v>0</v>
      </c>
      <c r="AF239"/>
      <c r="AG239" s="11">
        <f t="shared" si="82"/>
        <v>0</v>
      </c>
      <c r="AH239" t="str">
        <f>_xlfn.IFNA((VLOOKUP(A239,CLASS!A:AY,34,FALSE)),"")</f>
        <v/>
      </c>
      <c r="AI239" s="11" t="str">
        <f t="shared" si="83"/>
        <v/>
      </c>
      <c r="AJ239"/>
      <c r="AK239" s="11">
        <f t="shared" si="84"/>
        <v>0</v>
      </c>
      <c r="AL239" s="16" t="str">
        <f t="shared" si="85"/>
        <v/>
      </c>
      <c r="AM239"/>
      <c r="AN239" t="str">
        <f t="shared" si="86"/>
        <v/>
      </c>
      <c r="AO239" t="str">
        <f t="shared" si="87"/>
        <v/>
      </c>
      <c r="AP239" t="e">
        <f t="shared" si="88"/>
        <v>#VALUE!</v>
      </c>
      <c r="AQ239" t="str">
        <f t="shared" si="89"/>
        <v/>
      </c>
      <c r="AR239" t="str">
        <f t="shared" si="90"/>
        <v/>
      </c>
      <c r="AS239" t="str">
        <f t="shared" si="91"/>
        <v/>
      </c>
      <c r="AT239" t="str">
        <f t="shared" si="92"/>
        <v/>
      </c>
      <c r="AU239">
        <f t="shared" si="93"/>
        <v>0</v>
      </c>
      <c r="AV239">
        <f t="shared" si="94"/>
        <v>0</v>
      </c>
      <c r="AW239" t="str">
        <f t="shared" si="95"/>
        <v/>
      </c>
      <c r="AX239">
        <f t="shared" si="96"/>
        <v>0</v>
      </c>
      <c r="AY239" s="14" t="e" cm="1">
        <f t="array" ref="AY239">SUMPRODUCT(LARGE(AN239:AX239, {1,2,3}))</f>
        <v>#VALUE!</v>
      </c>
      <c r="AZ239"/>
    </row>
    <row r="240" spans="1:52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 t="shared" si="76"/>
        <v/>
      </c>
      <c r="R240" t="str">
        <f>_xlfn.IFNA((VLOOKUP(A240,CLASS!A:AY,18,FALSE)),"")</f>
        <v/>
      </c>
      <c r="S240" s="11" t="str">
        <f t="shared" si="77"/>
        <v/>
      </c>
      <c r="T240" t="str">
        <f>_xlfn.IFNA((VLOOKUP(A240,CLASS!A:AY,20,FALSE)),"")</f>
        <v/>
      </c>
      <c r="U240" s="11" t="e">
        <f t="shared" si="97"/>
        <v>#VALUE!</v>
      </c>
      <c r="V240" t="str">
        <f>_xlfn.IFNA((VLOOKUP(A240,CLASS!A:AY,22,FALSE)),"")</f>
        <v/>
      </c>
      <c r="W240" s="11" t="str">
        <f t="shared" si="98"/>
        <v/>
      </c>
      <c r="X240" t="str">
        <f>_xlfn.IFNA((VLOOKUP(A240,CLASS!A:AY,24,FALSE)),"")</f>
        <v/>
      </c>
      <c r="Y240" s="11" t="str">
        <f t="shared" si="78"/>
        <v/>
      </c>
      <c r="Z240" t="str">
        <f>_xlfn.IFNA((VLOOKUP(A240,CLASS!A:AY,26,FALSE)),"")</f>
        <v/>
      </c>
      <c r="AA240" s="11" t="str">
        <f t="shared" si="79"/>
        <v/>
      </c>
      <c r="AB240" t="str">
        <f>_xlfn.IFNA((VLOOKUP(A240,CLASS!A:AY,28,FALSE)),"")</f>
        <v/>
      </c>
      <c r="AC240" s="11" t="str">
        <f t="shared" si="80"/>
        <v/>
      </c>
      <c r="AD240"/>
      <c r="AE240" s="11">
        <f t="shared" si="81"/>
        <v>0</v>
      </c>
      <c r="AF240"/>
      <c r="AG240" s="11">
        <f t="shared" si="82"/>
        <v>0</v>
      </c>
      <c r="AH240" t="str">
        <f>_xlfn.IFNA((VLOOKUP(A240,CLASS!A:AY,34,FALSE)),"")</f>
        <v/>
      </c>
      <c r="AI240" s="11" t="str">
        <f t="shared" si="83"/>
        <v/>
      </c>
      <c r="AJ240"/>
      <c r="AK240" s="11">
        <f t="shared" si="84"/>
        <v>0</v>
      </c>
      <c r="AL240" s="16" t="str">
        <f t="shared" si="85"/>
        <v/>
      </c>
      <c r="AN240" t="str">
        <f t="shared" si="86"/>
        <v/>
      </c>
      <c r="AO240" t="str">
        <f t="shared" si="87"/>
        <v/>
      </c>
      <c r="AP240" t="e">
        <f t="shared" si="88"/>
        <v>#VALUE!</v>
      </c>
      <c r="AQ240" t="str">
        <f t="shared" si="89"/>
        <v/>
      </c>
      <c r="AR240" t="str">
        <f t="shared" si="90"/>
        <v/>
      </c>
      <c r="AS240" t="str">
        <f t="shared" si="91"/>
        <v/>
      </c>
      <c r="AT240" t="str">
        <f t="shared" si="92"/>
        <v/>
      </c>
      <c r="AU240">
        <f t="shared" si="93"/>
        <v>0</v>
      </c>
      <c r="AV240">
        <f t="shared" si="94"/>
        <v>0</v>
      </c>
      <c r="AW240" t="str">
        <f t="shared" si="95"/>
        <v/>
      </c>
      <c r="AX240">
        <f t="shared" si="96"/>
        <v>0</v>
      </c>
      <c r="AY240" s="14" t="e" cm="1">
        <f t="array" ref="AY240">SUMPRODUCT(LARGE(AN240:AX240, {1,2,3}))</f>
        <v>#VALUE!</v>
      </c>
    </row>
    <row r="241" spans="1:52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 t="shared" si="76"/>
        <v/>
      </c>
      <c r="R241" t="str">
        <f>_xlfn.IFNA((VLOOKUP(A241,CLASS!A:AY,18,FALSE)),"")</f>
        <v/>
      </c>
      <c r="S241" s="11" t="str">
        <f t="shared" si="77"/>
        <v/>
      </c>
      <c r="T241" t="str">
        <f>_xlfn.IFNA((VLOOKUP(A241,CLASS!A:AY,20,FALSE)),"")</f>
        <v/>
      </c>
      <c r="U241" s="11" t="e">
        <f t="shared" si="97"/>
        <v>#VALUE!</v>
      </c>
      <c r="V241" t="str">
        <f>_xlfn.IFNA((VLOOKUP(A241,CLASS!A:AY,22,FALSE)),"")</f>
        <v/>
      </c>
      <c r="W241" s="11" t="str">
        <f t="shared" si="98"/>
        <v/>
      </c>
      <c r="X241" t="str">
        <f>_xlfn.IFNA((VLOOKUP(A241,CLASS!A:AY,24,FALSE)),"")</f>
        <v/>
      </c>
      <c r="Y241" s="11" t="str">
        <f t="shared" si="78"/>
        <v/>
      </c>
      <c r="Z241" t="str">
        <f>_xlfn.IFNA((VLOOKUP(A241,CLASS!A:AY,26,FALSE)),"")</f>
        <v/>
      </c>
      <c r="AA241" s="11" t="str">
        <f t="shared" si="79"/>
        <v/>
      </c>
      <c r="AB241" t="str">
        <f>_xlfn.IFNA((VLOOKUP(A241,CLASS!A:AY,28,FALSE)),"")</f>
        <v/>
      </c>
      <c r="AC241" s="11" t="str">
        <f t="shared" si="80"/>
        <v/>
      </c>
      <c r="AD241"/>
      <c r="AE241" s="11">
        <f t="shared" si="81"/>
        <v>0</v>
      </c>
      <c r="AF241"/>
      <c r="AG241" s="11">
        <f t="shared" si="82"/>
        <v>0</v>
      </c>
      <c r="AH241" t="str">
        <f>_xlfn.IFNA((VLOOKUP(A241,CLASS!A:AY,34,FALSE)),"")</f>
        <v/>
      </c>
      <c r="AI241" s="11" t="str">
        <f t="shared" si="83"/>
        <v/>
      </c>
      <c r="AJ241"/>
      <c r="AK241" s="11">
        <f t="shared" si="84"/>
        <v>0</v>
      </c>
      <c r="AL241" s="16" t="str">
        <f t="shared" si="85"/>
        <v/>
      </c>
      <c r="AM241"/>
      <c r="AN241" t="str">
        <f t="shared" si="86"/>
        <v/>
      </c>
      <c r="AO241" t="str">
        <f t="shared" si="87"/>
        <v/>
      </c>
      <c r="AP241" t="e">
        <f t="shared" si="88"/>
        <v>#VALUE!</v>
      </c>
      <c r="AQ241" t="str">
        <f t="shared" si="89"/>
        <v/>
      </c>
      <c r="AR241" t="str">
        <f t="shared" si="90"/>
        <v/>
      </c>
      <c r="AS241" t="str">
        <f t="shared" si="91"/>
        <v/>
      </c>
      <c r="AT241" t="str">
        <f t="shared" si="92"/>
        <v/>
      </c>
      <c r="AU241">
        <f t="shared" si="93"/>
        <v>0</v>
      </c>
      <c r="AV241">
        <f t="shared" si="94"/>
        <v>0</v>
      </c>
      <c r="AW241" t="str">
        <f t="shared" si="95"/>
        <v/>
      </c>
      <c r="AX241">
        <f t="shared" si="96"/>
        <v>0</v>
      </c>
      <c r="AY241" s="14" t="e" cm="1">
        <f t="array" ref="AY241">SUMPRODUCT(LARGE(AN241:AX241, {1,2,3}))</f>
        <v>#VALUE!</v>
      </c>
      <c r="AZ241"/>
    </row>
    <row r="242" spans="1:52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 t="shared" si="76"/>
        <v/>
      </c>
      <c r="R242" t="str">
        <f>_xlfn.IFNA((VLOOKUP(A242,CLASS!A:AY,18,FALSE)),"")</f>
        <v/>
      </c>
      <c r="S242" s="11" t="str">
        <f t="shared" si="77"/>
        <v/>
      </c>
      <c r="T242" t="str">
        <f>_xlfn.IFNA((VLOOKUP(A242,CLASS!A:AY,20,FALSE)),"")</f>
        <v/>
      </c>
      <c r="U242" s="11" t="e">
        <f t="shared" si="97"/>
        <v>#VALUE!</v>
      </c>
      <c r="V242" t="str">
        <f>_xlfn.IFNA((VLOOKUP(A242,CLASS!A:AY,22,FALSE)),"")</f>
        <v/>
      </c>
      <c r="W242" s="11" t="str">
        <f t="shared" si="98"/>
        <v/>
      </c>
      <c r="X242" t="str">
        <f>_xlfn.IFNA((VLOOKUP(A242,CLASS!A:AY,24,FALSE)),"")</f>
        <v/>
      </c>
      <c r="Y242" s="11" t="str">
        <f t="shared" si="78"/>
        <v/>
      </c>
      <c r="Z242" t="str">
        <f>_xlfn.IFNA((VLOOKUP(A242,CLASS!A:AY,26,FALSE)),"")</f>
        <v/>
      </c>
      <c r="AA242" s="11" t="str">
        <f t="shared" si="79"/>
        <v/>
      </c>
      <c r="AB242" t="str">
        <f>_xlfn.IFNA((VLOOKUP(A242,CLASS!A:AY,28,FALSE)),"")</f>
        <v/>
      </c>
      <c r="AC242" s="11" t="str">
        <f t="shared" si="80"/>
        <v/>
      </c>
      <c r="AD242"/>
      <c r="AE242" s="11">
        <f t="shared" si="81"/>
        <v>0</v>
      </c>
      <c r="AF242"/>
      <c r="AG242" s="11">
        <f t="shared" si="82"/>
        <v>0</v>
      </c>
      <c r="AH242" t="str">
        <f>_xlfn.IFNA((VLOOKUP(A242,CLASS!A:AY,34,FALSE)),"")</f>
        <v/>
      </c>
      <c r="AI242" s="11" t="str">
        <f t="shared" si="83"/>
        <v/>
      </c>
      <c r="AJ242"/>
      <c r="AK242" s="11">
        <f t="shared" si="84"/>
        <v>0</v>
      </c>
      <c r="AL242" s="16" t="str">
        <f t="shared" si="85"/>
        <v/>
      </c>
      <c r="AN242" t="str">
        <f t="shared" si="86"/>
        <v/>
      </c>
      <c r="AO242" t="str">
        <f t="shared" si="87"/>
        <v/>
      </c>
      <c r="AP242" t="e">
        <f t="shared" si="88"/>
        <v>#VALUE!</v>
      </c>
      <c r="AQ242" t="str">
        <f t="shared" si="89"/>
        <v/>
      </c>
      <c r="AR242" t="str">
        <f t="shared" si="90"/>
        <v/>
      </c>
      <c r="AS242" t="str">
        <f t="shared" si="91"/>
        <v/>
      </c>
      <c r="AT242" t="str">
        <f t="shared" si="92"/>
        <v/>
      </c>
      <c r="AU242">
        <f t="shared" si="93"/>
        <v>0</v>
      </c>
      <c r="AV242">
        <f t="shared" si="94"/>
        <v>0</v>
      </c>
      <c r="AW242" t="str">
        <f t="shared" si="95"/>
        <v/>
      </c>
      <c r="AX242">
        <f t="shared" si="96"/>
        <v>0</v>
      </c>
      <c r="AY242" s="14" t="e" cm="1">
        <f t="array" ref="AY242">SUMPRODUCT(LARGE(AN242:AX242, {1,2,3}))</f>
        <v>#VALUE!</v>
      </c>
      <c r="AZ242"/>
    </row>
    <row r="243" spans="1:52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 t="shared" si="76"/>
        <v/>
      </c>
      <c r="R243" t="str">
        <f>_xlfn.IFNA((VLOOKUP(A243,CLASS!A:AY,18,FALSE)),"")</f>
        <v/>
      </c>
      <c r="S243" s="11" t="str">
        <f t="shared" si="77"/>
        <v/>
      </c>
      <c r="T243" t="str">
        <f>_xlfn.IFNA((VLOOKUP(A243,CLASS!A:AY,20,FALSE)),"")</f>
        <v/>
      </c>
      <c r="U243" s="11" t="e">
        <f t="shared" si="97"/>
        <v>#VALUE!</v>
      </c>
      <c r="V243" t="str">
        <f>_xlfn.IFNA((VLOOKUP(A243,CLASS!A:AY,22,FALSE)),"")</f>
        <v/>
      </c>
      <c r="W243" s="11" t="str">
        <f t="shared" si="98"/>
        <v/>
      </c>
      <c r="X243" t="str">
        <f>_xlfn.IFNA((VLOOKUP(A243,CLASS!A:AY,24,FALSE)),"")</f>
        <v/>
      </c>
      <c r="Y243" s="11" t="str">
        <f t="shared" si="78"/>
        <v/>
      </c>
      <c r="Z243" t="str">
        <f>_xlfn.IFNA((VLOOKUP(A243,CLASS!A:AY,26,FALSE)),"")</f>
        <v/>
      </c>
      <c r="AA243" s="11" t="str">
        <f t="shared" si="79"/>
        <v/>
      </c>
      <c r="AB243" t="str">
        <f>_xlfn.IFNA((VLOOKUP(A243,CLASS!A:AY,28,FALSE)),"")</f>
        <v/>
      </c>
      <c r="AC243" s="11" t="str">
        <f t="shared" si="80"/>
        <v/>
      </c>
      <c r="AD243"/>
      <c r="AE243" s="11">
        <f t="shared" si="81"/>
        <v>0</v>
      </c>
      <c r="AF243"/>
      <c r="AG243" s="11">
        <f t="shared" si="82"/>
        <v>0</v>
      </c>
      <c r="AH243" t="str">
        <f>_xlfn.IFNA((VLOOKUP(A243,CLASS!A:AY,34,FALSE)),"")</f>
        <v/>
      </c>
      <c r="AI243" s="11" t="str">
        <f t="shared" si="83"/>
        <v/>
      </c>
      <c r="AJ243"/>
      <c r="AK243" s="11">
        <f t="shared" si="84"/>
        <v>0</v>
      </c>
      <c r="AL243" s="16" t="str">
        <f t="shared" si="85"/>
        <v/>
      </c>
      <c r="AM243"/>
      <c r="AN243" t="str">
        <f t="shared" si="86"/>
        <v/>
      </c>
      <c r="AO243" t="str">
        <f t="shared" si="87"/>
        <v/>
      </c>
      <c r="AP243" t="e">
        <f t="shared" si="88"/>
        <v>#VALUE!</v>
      </c>
      <c r="AQ243" t="str">
        <f t="shared" si="89"/>
        <v/>
      </c>
      <c r="AR243" t="str">
        <f t="shared" si="90"/>
        <v/>
      </c>
      <c r="AS243" t="str">
        <f t="shared" si="91"/>
        <v/>
      </c>
      <c r="AT243" t="str">
        <f t="shared" si="92"/>
        <v/>
      </c>
      <c r="AU243">
        <f t="shared" si="93"/>
        <v>0</v>
      </c>
      <c r="AV243">
        <f t="shared" si="94"/>
        <v>0</v>
      </c>
      <c r="AW243" t="str">
        <f t="shared" si="95"/>
        <v/>
      </c>
      <c r="AX243">
        <f t="shared" si="96"/>
        <v>0</v>
      </c>
      <c r="AY243" s="14" t="e" cm="1">
        <f t="array" ref="AY243">SUMPRODUCT(LARGE(AN243:AX243, {1,2,3}))</f>
        <v>#VALUE!</v>
      </c>
    </row>
    <row r="244" spans="1:52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 t="shared" si="76"/>
        <v/>
      </c>
      <c r="R244" t="str">
        <f>_xlfn.IFNA((VLOOKUP(A244,CLASS!A:AY,18,FALSE)),"")</f>
        <v/>
      </c>
      <c r="S244" s="11" t="str">
        <f t="shared" si="77"/>
        <v/>
      </c>
      <c r="T244" t="str">
        <f>_xlfn.IFNA((VLOOKUP(A244,CLASS!A:AY,20,FALSE)),"")</f>
        <v/>
      </c>
      <c r="U244" s="11" t="e">
        <f t="shared" si="97"/>
        <v>#VALUE!</v>
      </c>
      <c r="V244" t="str">
        <f>_xlfn.IFNA((VLOOKUP(A244,CLASS!A:AY,22,FALSE)),"")</f>
        <v/>
      </c>
      <c r="W244" s="11" t="str">
        <f t="shared" si="98"/>
        <v/>
      </c>
      <c r="X244" t="str">
        <f>_xlfn.IFNA((VLOOKUP(A244,CLASS!A:AY,24,FALSE)),"")</f>
        <v/>
      </c>
      <c r="Y244" s="11" t="str">
        <f t="shared" si="78"/>
        <v/>
      </c>
      <c r="Z244" t="str">
        <f>_xlfn.IFNA((VLOOKUP(A244,CLASS!A:AY,26,FALSE)),"")</f>
        <v/>
      </c>
      <c r="AA244" s="11" t="str">
        <f t="shared" si="79"/>
        <v/>
      </c>
      <c r="AB244" t="str">
        <f>_xlfn.IFNA((VLOOKUP(A244,CLASS!A:AY,28,FALSE)),"")</f>
        <v/>
      </c>
      <c r="AC244" s="11" t="str">
        <f t="shared" si="80"/>
        <v/>
      </c>
      <c r="AD244"/>
      <c r="AE244" s="11">
        <f t="shared" si="81"/>
        <v>0</v>
      </c>
      <c r="AF244"/>
      <c r="AG244" s="11">
        <f t="shared" si="82"/>
        <v>0</v>
      </c>
      <c r="AH244" t="str">
        <f>_xlfn.IFNA((VLOOKUP(A244,CLASS!A:AY,34,FALSE)),"")</f>
        <v/>
      </c>
      <c r="AI244" s="11" t="str">
        <f t="shared" si="83"/>
        <v/>
      </c>
      <c r="AJ244"/>
      <c r="AK244" s="11">
        <f t="shared" si="84"/>
        <v>0</v>
      </c>
      <c r="AL244" s="16" t="str">
        <f t="shared" si="85"/>
        <v/>
      </c>
      <c r="AN244" t="str">
        <f t="shared" si="86"/>
        <v/>
      </c>
      <c r="AO244" t="str">
        <f t="shared" si="87"/>
        <v/>
      </c>
      <c r="AP244" t="e">
        <f t="shared" si="88"/>
        <v>#VALUE!</v>
      </c>
      <c r="AQ244" t="str">
        <f t="shared" si="89"/>
        <v/>
      </c>
      <c r="AR244" t="str">
        <f t="shared" si="90"/>
        <v/>
      </c>
      <c r="AS244" t="str">
        <f t="shared" si="91"/>
        <v/>
      </c>
      <c r="AT244" t="str">
        <f t="shared" si="92"/>
        <v/>
      </c>
      <c r="AU244">
        <f t="shared" si="93"/>
        <v>0</v>
      </c>
      <c r="AV244">
        <f t="shared" si="94"/>
        <v>0</v>
      </c>
      <c r="AW244" t="str">
        <f t="shared" si="95"/>
        <v/>
      </c>
      <c r="AX244">
        <f t="shared" si="96"/>
        <v>0</v>
      </c>
      <c r="AY244" s="14" t="e" cm="1">
        <f t="array" ref="AY244">SUMPRODUCT(LARGE(AN244:AX244, {1,2,3}))</f>
        <v>#VALUE!</v>
      </c>
    </row>
    <row r="245" spans="1:52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 t="shared" si="76"/>
        <v/>
      </c>
      <c r="R245" t="str">
        <f>_xlfn.IFNA((VLOOKUP(A245,CLASS!A:AY,18,FALSE)),"")</f>
        <v/>
      </c>
      <c r="S245" s="11" t="str">
        <f t="shared" si="77"/>
        <v/>
      </c>
      <c r="T245" t="str">
        <f>_xlfn.IFNA((VLOOKUP(A245,CLASS!A:AY,20,FALSE)),"")</f>
        <v/>
      </c>
      <c r="U245" s="11" t="e">
        <f t="shared" si="97"/>
        <v>#VALUE!</v>
      </c>
      <c r="V245" t="str">
        <f>_xlfn.IFNA((VLOOKUP(A245,CLASS!A:AY,22,FALSE)),"")</f>
        <v/>
      </c>
      <c r="W245" s="11" t="str">
        <f t="shared" si="98"/>
        <v/>
      </c>
      <c r="X245" t="str">
        <f>_xlfn.IFNA((VLOOKUP(A245,CLASS!A:AY,24,FALSE)),"")</f>
        <v/>
      </c>
      <c r="Y245" s="11" t="str">
        <f t="shared" si="78"/>
        <v/>
      </c>
      <c r="Z245" t="str">
        <f>_xlfn.IFNA((VLOOKUP(A245,CLASS!A:AY,26,FALSE)),"")</f>
        <v/>
      </c>
      <c r="AA245" s="11" t="str">
        <f t="shared" si="79"/>
        <v/>
      </c>
      <c r="AB245" t="str">
        <f>_xlfn.IFNA((VLOOKUP(A245,CLASS!A:AY,28,FALSE)),"")</f>
        <v/>
      </c>
      <c r="AC245" s="11" t="str">
        <f t="shared" si="80"/>
        <v/>
      </c>
      <c r="AD245"/>
      <c r="AE245" s="11">
        <f t="shared" si="81"/>
        <v>0</v>
      </c>
      <c r="AF245"/>
      <c r="AG245" s="11">
        <f t="shared" si="82"/>
        <v>0</v>
      </c>
      <c r="AH245" t="str">
        <f>_xlfn.IFNA((VLOOKUP(A245,CLASS!A:AY,34,FALSE)),"")</f>
        <v/>
      </c>
      <c r="AI245" s="11" t="str">
        <f t="shared" si="83"/>
        <v/>
      </c>
      <c r="AJ245"/>
      <c r="AK245" s="11">
        <f t="shared" si="84"/>
        <v>0</v>
      </c>
      <c r="AL245" s="16" t="str">
        <f t="shared" si="85"/>
        <v/>
      </c>
      <c r="AM245"/>
      <c r="AN245" t="str">
        <f t="shared" si="86"/>
        <v/>
      </c>
      <c r="AO245" t="str">
        <f t="shared" si="87"/>
        <v/>
      </c>
      <c r="AP245" t="e">
        <f t="shared" si="88"/>
        <v>#VALUE!</v>
      </c>
      <c r="AQ245" t="str">
        <f t="shared" si="89"/>
        <v/>
      </c>
      <c r="AR245" t="str">
        <f t="shared" si="90"/>
        <v/>
      </c>
      <c r="AS245" t="str">
        <f t="shared" si="91"/>
        <v/>
      </c>
      <c r="AT245" t="str">
        <f t="shared" si="92"/>
        <v/>
      </c>
      <c r="AU245">
        <f t="shared" si="93"/>
        <v>0</v>
      </c>
      <c r="AV245">
        <f t="shared" si="94"/>
        <v>0</v>
      </c>
      <c r="AW245" t="str">
        <f t="shared" si="95"/>
        <v/>
      </c>
      <c r="AX245">
        <f t="shared" si="96"/>
        <v>0</v>
      </c>
      <c r="AY245" s="14" t="e" cm="1">
        <f t="array" ref="AY245">SUMPRODUCT(LARGE(AN245:AX245, {1,2,3}))</f>
        <v>#VALUE!</v>
      </c>
      <c r="AZ245"/>
    </row>
    <row r="246" spans="1:52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 t="shared" si="76"/>
        <v/>
      </c>
      <c r="R246" t="str">
        <f>_xlfn.IFNA((VLOOKUP(A246,CLASS!A:AY,18,FALSE)),"")</f>
        <v/>
      </c>
      <c r="S246" s="11" t="str">
        <f t="shared" si="77"/>
        <v/>
      </c>
      <c r="T246" t="str">
        <f>_xlfn.IFNA((VLOOKUP(A246,CLASS!A:AY,20,FALSE)),"")</f>
        <v/>
      </c>
      <c r="U246" s="11" t="e">
        <f t="shared" ref="U246:U277" si="99">IF(IF(T246,T246+$L246,0)&lt;=100,IF(T246,T246+$L246,0),100)</f>
        <v>#VALUE!</v>
      </c>
      <c r="V246" t="str">
        <f>_xlfn.IFNA((VLOOKUP(A246,CLASS!A:AY,22,FALSE)),"")</f>
        <v/>
      </c>
      <c r="W246" s="11" t="str">
        <f t="shared" si="98"/>
        <v/>
      </c>
      <c r="X246" t="str">
        <f>_xlfn.IFNA((VLOOKUP(A246,CLASS!A:AY,24,FALSE)),"")</f>
        <v/>
      </c>
      <c r="Y246" s="11" t="str">
        <f t="shared" si="78"/>
        <v/>
      </c>
      <c r="Z246" t="str">
        <f>_xlfn.IFNA((VLOOKUP(A246,CLASS!A:AY,26,FALSE)),"")</f>
        <v/>
      </c>
      <c r="AA246" s="11" t="str">
        <f t="shared" si="79"/>
        <v/>
      </c>
      <c r="AB246" t="str">
        <f>_xlfn.IFNA((VLOOKUP(A246,CLASS!A:AY,28,FALSE)),"")</f>
        <v/>
      </c>
      <c r="AC246" s="11" t="str">
        <f t="shared" si="80"/>
        <v/>
      </c>
      <c r="AD246"/>
      <c r="AE246" s="11">
        <f t="shared" si="81"/>
        <v>0</v>
      </c>
      <c r="AF246"/>
      <c r="AG246" s="11">
        <f t="shared" si="82"/>
        <v>0</v>
      </c>
      <c r="AH246" t="str">
        <f>_xlfn.IFNA((VLOOKUP(A246,CLASS!A:AY,34,FALSE)),"")</f>
        <v/>
      </c>
      <c r="AI246" s="11" t="str">
        <f t="shared" si="83"/>
        <v/>
      </c>
      <c r="AJ246"/>
      <c r="AK246" s="11">
        <f t="shared" si="84"/>
        <v>0</v>
      </c>
      <c r="AL246" s="16" t="str">
        <f t="shared" si="85"/>
        <v/>
      </c>
      <c r="AM246"/>
      <c r="AN246" t="str">
        <f t="shared" si="86"/>
        <v/>
      </c>
      <c r="AO246" t="str">
        <f t="shared" si="87"/>
        <v/>
      </c>
      <c r="AP246" t="e">
        <f t="shared" si="88"/>
        <v>#VALUE!</v>
      </c>
      <c r="AQ246" t="str">
        <f t="shared" si="89"/>
        <v/>
      </c>
      <c r="AR246" t="str">
        <f t="shared" si="90"/>
        <v/>
      </c>
      <c r="AS246" t="str">
        <f t="shared" si="91"/>
        <v/>
      </c>
      <c r="AT246" t="str">
        <f t="shared" si="92"/>
        <v/>
      </c>
      <c r="AU246">
        <f t="shared" si="93"/>
        <v>0</v>
      </c>
      <c r="AV246">
        <f t="shared" si="94"/>
        <v>0</v>
      </c>
      <c r="AW246" t="str">
        <f t="shared" si="95"/>
        <v/>
      </c>
      <c r="AX246">
        <f t="shared" si="96"/>
        <v>0</v>
      </c>
      <c r="AY246" s="14" t="e" cm="1">
        <f t="array" ref="AY246">SUMPRODUCT(LARGE(AN246:AX246, {1,2,3}))</f>
        <v>#VALUE!</v>
      </c>
      <c r="AZ246"/>
    </row>
    <row r="247" spans="1:52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 t="shared" si="76"/>
        <v/>
      </c>
      <c r="R247" t="str">
        <f>_xlfn.IFNA((VLOOKUP(A247,CLASS!A:AY,18,FALSE)),"")</f>
        <v/>
      </c>
      <c r="S247" s="11" t="str">
        <f t="shared" si="77"/>
        <v/>
      </c>
      <c r="T247" t="str">
        <f>_xlfn.IFNA((VLOOKUP(A247,CLASS!A:AY,20,FALSE)),"")</f>
        <v/>
      </c>
      <c r="U247" s="11" t="e">
        <f t="shared" si="99"/>
        <v>#VALUE!</v>
      </c>
      <c r="V247" t="str">
        <f>_xlfn.IFNA((VLOOKUP(A247,CLASS!A:AY,22,FALSE)),"")</f>
        <v/>
      </c>
      <c r="W247" s="11" t="str">
        <f t="shared" si="98"/>
        <v/>
      </c>
      <c r="X247" t="str">
        <f>_xlfn.IFNA((VLOOKUP(A247,CLASS!A:AY,24,FALSE)),"")</f>
        <v/>
      </c>
      <c r="Y247" s="11" t="str">
        <f t="shared" si="78"/>
        <v/>
      </c>
      <c r="Z247" t="str">
        <f>_xlfn.IFNA((VLOOKUP(A247,CLASS!A:AY,26,FALSE)),"")</f>
        <v/>
      </c>
      <c r="AA247" s="11" t="str">
        <f t="shared" si="79"/>
        <v/>
      </c>
      <c r="AB247" t="str">
        <f>_xlfn.IFNA((VLOOKUP(A247,CLASS!A:AY,28,FALSE)),"")</f>
        <v/>
      </c>
      <c r="AC247" s="11" t="str">
        <f t="shared" si="80"/>
        <v/>
      </c>
      <c r="AD247"/>
      <c r="AF247"/>
      <c r="AH247" t="str">
        <f>_xlfn.IFNA((VLOOKUP(A247,CLASS!A:AY,34,FALSE)),"")</f>
        <v/>
      </c>
      <c r="AI247" s="11" t="str">
        <f t="shared" si="83"/>
        <v/>
      </c>
      <c r="AJ247"/>
      <c r="AK247" s="11">
        <f t="shared" si="84"/>
        <v>0</v>
      </c>
      <c r="AL247" s="16" t="str">
        <f t="shared" si="85"/>
        <v/>
      </c>
      <c r="AM247"/>
      <c r="AN247" t="str">
        <f t="shared" si="86"/>
        <v/>
      </c>
      <c r="AO247" t="str">
        <f t="shared" si="87"/>
        <v/>
      </c>
      <c r="AP247" t="e">
        <f t="shared" si="88"/>
        <v>#VALUE!</v>
      </c>
      <c r="AQ247" t="str">
        <f t="shared" si="89"/>
        <v/>
      </c>
      <c r="AR247" t="str">
        <f t="shared" si="90"/>
        <v/>
      </c>
      <c r="AS247" t="str">
        <f t="shared" si="91"/>
        <v/>
      </c>
      <c r="AT247" t="str">
        <f t="shared" si="92"/>
        <v/>
      </c>
      <c r="AU247">
        <f t="shared" si="93"/>
        <v>0</v>
      </c>
      <c r="AV247">
        <f t="shared" si="94"/>
        <v>0</v>
      </c>
      <c r="AW247" t="str">
        <f t="shared" si="95"/>
        <v/>
      </c>
      <c r="AX247">
        <f t="shared" si="96"/>
        <v>0</v>
      </c>
      <c r="AY247" s="14" t="e" cm="1">
        <f t="array" ref="AY247">SUMPRODUCT(LARGE(AN247:AX247, {1,2,3}))</f>
        <v>#VALUE!</v>
      </c>
      <c r="AZ247"/>
    </row>
    <row r="248" spans="1:52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 t="shared" si="76"/>
        <v/>
      </c>
      <c r="R248" t="str">
        <f>_xlfn.IFNA((VLOOKUP(A248,CLASS!A:AY,18,FALSE)),"")</f>
        <v/>
      </c>
      <c r="S248" s="11" t="str">
        <f t="shared" si="77"/>
        <v/>
      </c>
      <c r="T248" t="str">
        <f>_xlfn.IFNA((VLOOKUP(A248,CLASS!A:AY,20,FALSE)),"")</f>
        <v/>
      </c>
      <c r="U248" s="11" t="e">
        <f t="shared" si="99"/>
        <v>#VALUE!</v>
      </c>
      <c r="V248" t="str">
        <f>_xlfn.IFNA((VLOOKUP(A248,CLASS!A:AY,22,FALSE)),"")</f>
        <v/>
      </c>
      <c r="W248" s="11" t="str">
        <f t="shared" si="98"/>
        <v/>
      </c>
      <c r="X248" t="str">
        <f>_xlfn.IFNA((VLOOKUP(A248,CLASS!A:AY,24,FALSE)),"")</f>
        <v/>
      </c>
      <c r="Y248" s="11" t="str">
        <f t="shared" si="78"/>
        <v/>
      </c>
      <c r="Z248" t="str">
        <f>_xlfn.IFNA((VLOOKUP(A248,CLASS!A:AY,26,FALSE)),"")</f>
        <v/>
      </c>
      <c r="AA248" s="11" t="str">
        <f t="shared" si="79"/>
        <v/>
      </c>
      <c r="AB248" t="str">
        <f>_xlfn.IFNA((VLOOKUP(A248,CLASS!A:AY,28,FALSE)),"")</f>
        <v/>
      </c>
      <c r="AC248" s="11" t="str">
        <f t="shared" si="80"/>
        <v/>
      </c>
      <c r="AD248"/>
      <c r="AF248"/>
      <c r="AH248" t="str">
        <f>_xlfn.IFNA((VLOOKUP(A248,CLASS!A:AY,34,FALSE)),"")</f>
        <v/>
      </c>
      <c r="AI248" s="11" t="str">
        <f t="shared" si="83"/>
        <v/>
      </c>
      <c r="AJ248"/>
      <c r="AK248" s="11">
        <f t="shared" si="84"/>
        <v>0</v>
      </c>
      <c r="AL248" s="16" t="str">
        <f t="shared" si="85"/>
        <v/>
      </c>
      <c r="AM248"/>
      <c r="AN248" t="str">
        <f t="shared" si="86"/>
        <v/>
      </c>
      <c r="AO248" t="str">
        <f t="shared" si="87"/>
        <v/>
      </c>
      <c r="AP248" t="e">
        <f t="shared" si="88"/>
        <v>#VALUE!</v>
      </c>
      <c r="AQ248" t="str">
        <f t="shared" si="89"/>
        <v/>
      </c>
      <c r="AR248" t="str">
        <f t="shared" si="90"/>
        <v/>
      </c>
      <c r="AS248" t="str">
        <f t="shared" si="91"/>
        <v/>
      </c>
      <c r="AT248" t="str">
        <f t="shared" si="92"/>
        <v/>
      </c>
      <c r="AU248">
        <f t="shared" si="93"/>
        <v>0</v>
      </c>
      <c r="AV248">
        <f t="shared" si="94"/>
        <v>0</v>
      </c>
      <c r="AW248" t="str">
        <f t="shared" si="95"/>
        <v/>
      </c>
      <c r="AX248">
        <f t="shared" si="96"/>
        <v>0</v>
      </c>
      <c r="AY248" s="14" t="e" cm="1">
        <f t="array" ref="AY248">SUMPRODUCT(LARGE(AN248:AX248, {1,2,3}))</f>
        <v>#VALUE!</v>
      </c>
      <c r="AZ248"/>
    </row>
    <row r="249" spans="1:52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 t="shared" si="76"/>
        <v/>
      </c>
      <c r="R249" t="str">
        <f>_xlfn.IFNA((VLOOKUP(A249,CLASS!A:AY,18,FALSE)),"")</f>
        <v/>
      </c>
      <c r="S249" s="11" t="str">
        <f t="shared" si="77"/>
        <v/>
      </c>
      <c r="T249" t="str">
        <f>_xlfn.IFNA((VLOOKUP(A249,CLASS!A:AY,20,FALSE)),"")</f>
        <v/>
      </c>
      <c r="U249" s="11" t="e">
        <f t="shared" si="99"/>
        <v>#VALUE!</v>
      </c>
      <c r="V249" t="str">
        <f>_xlfn.IFNA((VLOOKUP(A249,CLASS!A:AY,22,FALSE)),"")</f>
        <v/>
      </c>
      <c r="W249" s="11" t="str">
        <f t="shared" si="98"/>
        <v/>
      </c>
      <c r="X249" t="str">
        <f>_xlfn.IFNA((VLOOKUP(A249,CLASS!A:AY,24,FALSE)),"")</f>
        <v/>
      </c>
      <c r="Y249" s="11" t="str">
        <f t="shared" si="78"/>
        <v/>
      </c>
      <c r="Z249" t="str">
        <f>_xlfn.IFNA((VLOOKUP(A249,CLASS!A:AY,26,FALSE)),"")</f>
        <v/>
      </c>
      <c r="AA249" s="11" t="str">
        <f t="shared" si="79"/>
        <v/>
      </c>
      <c r="AB249" t="str">
        <f>_xlfn.IFNA((VLOOKUP(A249,CLASS!A:AY,28,FALSE)),"")</f>
        <v/>
      </c>
      <c r="AC249" s="11" t="str">
        <f t="shared" si="80"/>
        <v/>
      </c>
      <c r="AD249"/>
      <c r="AF249"/>
      <c r="AH249" t="str">
        <f>_xlfn.IFNA((VLOOKUP(A249,CLASS!A:AY,34,FALSE)),"")</f>
        <v/>
      </c>
      <c r="AI249" s="11" t="str">
        <f t="shared" si="83"/>
        <v/>
      </c>
      <c r="AJ249"/>
      <c r="AK249" s="11">
        <f t="shared" si="84"/>
        <v>0</v>
      </c>
      <c r="AL249" s="16" t="str">
        <f t="shared" si="85"/>
        <v/>
      </c>
      <c r="AM249"/>
      <c r="AN249" t="str">
        <f t="shared" si="86"/>
        <v/>
      </c>
      <c r="AO249" t="str">
        <f t="shared" si="87"/>
        <v/>
      </c>
      <c r="AP249" t="e">
        <f t="shared" si="88"/>
        <v>#VALUE!</v>
      </c>
      <c r="AQ249" t="str">
        <f t="shared" si="89"/>
        <v/>
      </c>
      <c r="AR249" t="str">
        <f t="shared" si="90"/>
        <v/>
      </c>
      <c r="AS249" t="str">
        <f t="shared" si="91"/>
        <v/>
      </c>
      <c r="AT249" t="str">
        <f t="shared" si="92"/>
        <v/>
      </c>
      <c r="AU249">
        <f t="shared" si="93"/>
        <v>0</v>
      </c>
      <c r="AV249">
        <f t="shared" si="94"/>
        <v>0</v>
      </c>
      <c r="AW249" t="str">
        <f t="shared" si="95"/>
        <v/>
      </c>
      <c r="AX249">
        <f t="shared" si="96"/>
        <v>0</v>
      </c>
      <c r="AY249" s="14" t="e" cm="1">
        <f t="array" ref="AY249">SUMPRODUCT(LARGE(AN249:AX249, {1,2,3}))</f>
        <v>#VALUE!</v>
      </c>
      <c r="AZ249"/>
    </row>
    <row r="250" spans="1:52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 t="shared" si="76"/>
        <v/>
      </c>
      <c r="R250" t="str">
        <f>_xlfn.IFNA((VLOOKUP(A250,CLASS!A:AY,18,FALSE)),"")</f>
        <v/>
      </c>
      <c r="S250" s="11" t="str">
        <f t="shared" si="77"/>
        <v/>
      </c>
      <c r="T250" t="str">
        <f>_xlfn.IFNA((VLOOKUP(A250,CLASS!A:AY,20,FALSE)),"")</f>
        <v/>
      </c>
      <c r="U250" s="11" t="e">
        <f t="shared" si="99"/>
        <v>#VALUE!</v>
      </c>
      <c r="V250" t="str">
        <f>_xlfn.IFNA((VLOOKUP(A250,CLASS!A:AY,22,FALSE)),"")</f>
        <v/>
      </c>
      <c r="W250" s="11" t="str">
        <f t="shared" si="98"/>
        <v/>
      </c>
      <c r="X250" t="str">
        <f>_xlfn.IFNA((VLOOKUP(A250,CLASS!A:AY,24,FALSE)),"")</f>
        <v/>
      </c>
      <c r="Y250" s="11" t="str">
        <f t="shared" si="78"/>
        <v/>
      </c>
      <c r="Z250" t="str">
        <f>_xlfn.IFNA((VLOOKUP(A250,CLASS!A:AY,26,FALSE)),"")</f>
        <v/>
      </c>
      <c r="AA250" s="11" t="str">
        <f t="shared" si="79"/>
        <v/>
      </c>
      <c r="AB250" t="str">
        <f>_xlfn.IFNA((VLOOKUP(A250,CLASS!A:AY,28,FALSE)),"")</f>
        <v/>
      </c>
      <c r="AC250" s="11" t="str">
        <f t="shared" si="80"/>
        <v/>
      </c>
      <c r="AD250"/>
      <c r="AF250"/>
      <c r="AH250" t="str">
        <f>_xlfn.IFNA((VLOOKUP(A250,CLASS!A:AY,34,FALSE)),"")</f>
        <v/>
      </c>
      <c r="AI250" s="11" t="str">
        <f t="shared" si="83"/>
        <v/>
      </c>
      <c r="AJ250"/>
      <c r="AK250" s="11">
        <f t="shared" si="84"/>
        <v>0</v>
      </c>
      <c r="AL250" s="16" t="str">
        <f t="shared" si="85"/>
        <v/>
      </c>
      <c r="AN250" t="str">
        <f t="shared" si="86"/>
        <v/>
      </c>
      <c r="AO250" t="str">
        <f t="shared" si="87"/>
        <v/>
      </c>
      <c r="AP250" t="e">
        <f t="shared" si="88"/>
        <v>#VALUE!</v>
      </c>
      <c r="AQ250" t="str">
        <f t="shared" si="89"/>
        <v/>
      </c>
      <c r="AR250" t="str">
        <f t="shared" si="90"/>
        <v/>
      </c>
      <c r="AS250" t="str">
        <f t="shared" si="91"/>
        <v/>
      </c>
      <c r="AT250" t="str">
        <f t="shared" si="92"/>
        <v/>
      </c>
      <c r="AU250">
        <f t="shared" si="93"/>
        <v>0</v>
      </c>
      <c r="AV250">
        <f t="shared" si="94"/>
        <v>0</v>
      </c>
      <c r="AW250" t="str">
        <f t="shared" si="95"/>
        <v/>
      </c>
      <c r="AX250">
        <f t="shared" si="96"/>
        <v>0</v>
      </c>
      <c r="AY250" s="14" t="e" cm="1">
        <f t="array" ref="AY250">SUMPRODUCT(LARGE(AN250:AX250, {1,2,3}))</f>
        <v>#VALUE!</v>
      </c>
      <c r="AZ250"/>
    </row>
    <row r="251" spans="1:52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 t="shared" si="76"/>
        <v/>
      </c>
      <c r="R251" t="str">
        <f>_xlfn.IFNA((VLOOKUP(A251,CLASS!A:AY,18,FALSE)),"")</f>
        <v/>
      </c>
      <c r="S251" s="11" t="str">
        <f t="shared" si="77"/>
        <v/>
      </c>
      <c r="T251" t="str">
        <f>_xlfn.IFNA((VLOOKUP(A251,CLASS!A:AY,20,FALSE)),"")</f>
        <v/>
      </c>
      <c r="U251" s="11" t="e">
        <f t="shared" si="99"/>
        <v>#VALUE!</v>
      </c>
      <c r="V251" t="str">
        <f>_xlfn.IFNA((VLOOKUP(A251,CLASS!A:AY,22,FALSE)),"")</f>
        <v/>
      </c>
      <c r="W251" s="11" t="str">
        <f t="shared" si="98"/>
        <v/>
      </c>
      <c r="X251" t="str">
        <f>_xlfn.IFNA((VLOOKUP(A251,CLASS!A:AY,24,FALSE)),"")</f>
        <v/>
      </c>
      <c r="Y251" s="11" t="str">
        <f t="shared" si="78"/>
        <v/>
      </c>
      <c r="Z251" t="str">
        <f>_xlfn.IFNA((VLOOKUP(A251,CLASS!A:AY,26,FALSE)),"")</f>
        <v/>
      </c>
      <c r="AA251" s="11" t="str">
        <f t="shared" si="79"/>
        <v/>
      </c>
      <c r="AB251" t="str">
        <f>_xlfn.IFNA((VLOOKUP(A251,CLASS!A:AY,28,FALSE)),"")</f>
        <v/>
      </c>
      <c r="AC251" s="11" t="str">
        <f t="shared" si="80"/>
        <v/>
      </c>
      <c r="AD251"/>
      <c r="AF251"/>
      <c r="AH251" t="str">
        <f>_xlfn.IFNA((VLOOKUP(A251,CLASS!A:AY,34,FALSE)),"")</f>
        <v/>
      </c>
      <c r="AI251" s="11" t="str">
        <f t="shared" si="83"/>
        <v/>
      </c>
      <c r="AJ251"/>
      <c r="AK251" s="11">
        <f t="shared" si="84"/>
        <v>0</v>
      </c>
      <c r="AL251" s="16" t="str">
        <f t="shared" si="85"/>
        <v/>
      </c>
      <c r="AM251"/>
      <c r="AN251" t="str">
        <f t="shared" si="86"/>
        <v/>
      </c>
      <c r="AO251" t="str">
        <f t="shared" si="87"/>
        <v/>
      </c>
      <c r="AP251" t="e">
        <f t="shared" si="88"/>
        <v>#VALUE!</v>
      </c>
      <c r="AQ251" t="str">
        <f t="shared" si="89"/>
        <v/>
      </c>
      <c r="AR251" t="str">
        <f t="shared" si="90"/>
        <v/>
      </c>
      <c r="AS251" t="str">
        <f t="shared" si="91"/>
        <v/>
      </c>
      <c r="AT251" t="str">
        <f t="shared" si="92"/>
        <v/>
      </c>
      <c r="AU251">
        <f t="shared" si="93"/>
        <v>0</v>
      </c>
      <c r="AV251">
        <f t="shared" si="94"/>
        <v>0</v>
      </c>
      <c r="AW251" t="str">
        <f t="shared" si="95"/>
        <v/>
      </c>
      <c r="AX251">
        <f t="shared" si="96"/>
        <v>0</v>
      </c>
      <c r="AY251" s="14" t="e" cm="1">
        <f t="array" ref="AY251">SUMPRODUCT(LARGE(AN251:AX251, {1,2,3}))</f>
        <v>#VALUE!</v>
      </c>
    </row>
    <row r="252" spans="1:52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 t="shared" si="76"/>
        <v/>
      </c>
      <c r="R252" t="str">
        <f>_xlfn.IFNA((VLOOKUP(A252,CLASS!A:AY,18,FALSE)),"")</f>
        <v/>
      </c>
      <c r="S252" s="11" t="str">
        <f t="shared" si="77"/>
        <v/>
      </c>
      <c r="T252" t="str">
        <f>_xlfn.IFNA((VLOOKUP(A252,CLASS!A:AY,20,FALSE)),"")</f>
        <v/>
      </c>
      <c r="U252" s="11" t="e">
        <f t="shared" si="99"/>
        <v>#VALUE!</v>
      </c>
      <c r="V252" t="str">
        <f>_xlfn.IFNA((VLOOKUP(A252,CLASS!A:AY,22,FALSE)),"")</f>
        <v/>
      </c>
      <c r="W252" s="11" t="str">
        <f t="shared" si="98"/>
        <v/>
      </c>
      <c r="X252" t="str">
        <f>_xlfn.IFNA((VLOOKUP(A252,CLASS!A:AY,24,FALSE)),"")</f>
        <v/>
      </c>
      <c r="Y252" s="11" t="str">
        <f t="shared" si="78"/>
        <v/>
      </c>
      <c r="Z252" t="str">
        <f>_xlfn.IFNA((VLOOKUP(A252,CLASS!A:AY,26,FALSE)),"")</f>
        <v/>
      </c>
      <c r="AA252" s="11" t="str">
        <f t="shared" si="79"/>
        <v/>
      </c>
      <c r="AB252" t="str">
        <f>_xlfn.IFNA((VLOOKUP(A252,CLASS!A:AY,28,FALSE)),"")</f>
        <v/>
      </c>
      <c r="AC252" s="11" t="str">
        <f t="shared" si="80"/>
        <v/>
      </c>
      <c r="AD252"/>
      <c r="AF252"/>
      <c r="AH252" t="str">
        <f>_xlfn.IFNA((VLOOKUP(A252,CLASS!A:AY,34,FALSE)),"")</f>
        <v/>
      </c>
      <c r="AI252" s="11" t="str">
        <f t="shared" si="83"/>
        <v/>
      </c>
      <c r="AJ252"/>
      <c r="AK252" s="11">
        <f t="shared" si="84"/>
        <v>0</v>
      </c>
      <c r="AL252" s="16" t="str">
        <f t="shared" si="85"/>
        <v/>
      </c>
      <c r="AN252" t="str">
        <f t="shared" si="86"/>
        <v/>
      </c>
      <c r="AO252" t="str">
        <f t="shared" si="87"/>
        <v/>
      </c>
      <c r="AP252" t="e">
        <f t="shared" si="88"/>
        <v>#VALUE!</v>
      </c>
      <c r="AQ252" t="str">
        <f t="shared" si="89"/>
        <v/>
      </c>
      <c r="AR252" t="str">
        <f t="shared" si="90"/>
        <v/>
      </c>
      <c r="AS252" t="str">
        <f t="shared" si="91"/>
        <v/>
      </c>
      <c r="AT252" t="str">
        <f t="shared" si="92"/>
        <v/>
      </c>
      <c r="AU252">
        <f t="shared" si="93"/>
        <v>0</v>
      </c>
      <c r="AV252">
        <f t="shared" si="94"/>
        <v>0</v>
      </c>
      <c r="AW252" t="str">
        <f t="shared" si="95"/>
        <v/>
      </c>
      <c r="AX252">
        <f t="shared" si="96"/>
        <v>0</v>
      </c>
      <c r="AY252" s="14" t="e" cm="1">
        <f t="array" ref="AY252">SUMPRODUCT(LARGE(AN252:AX252, {1,2,3}))</f>
        <v>#VALUE!</v>
      </c>
      <c r="AZ252"/>
    </row>
    <row r="253" spans="1:52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 t="shared" si="76"/>
        <v/>
      </c>
      <c r="R253" t="str">
        <f>_xlfn.IFNA((VLOOKUP(A253,CLASS!A:AY,18,FALSE)),"")</f>
        <v/>
      </c>
      <c r="S253" s="11" t="str">
        <f t="shared" si="77"/>
        <v/>
      </c>
      <c r="T253" t="str">
        <f>_xlfn.IFNA((VLOOKUP(A253,CLASS!A:AY,20,FALSE)),"")</f>
        <v/>
      </c>
      <c r="U253" s="11" t="e">
        <f t="shared" si="99"/>
        <v>#VALUE!</v>
      </c>
      <c r="V253" t="str">
        <f>_xlfn.IFNA((VLOOKUP(A253,CLASS!A:AY,22,FALSE)),"")</f>
        <v/>
      </c>
      <c r="W253" s="11" t="str">
        <f t="shared" si="98"/>
        <v/>
      </c>
      <c r="X253" t="str">
        <f>_xlfn.IFNA((VLOOKUP(A253,CLASS!A:AY,24,FALSE)),"")</f>
        <v/>
      </c>
      <c r="Y253" s="11" t="str">
        <f t="shared" si="78"/>
        <v/>
      </c>
      <c r="Z253" t="str">
        <f>_xlfn.IFNA((VLOOKUP(A253,CLASS!A:AY,26,FALSE)),"")</f>
        <v/>
      </c>
      <c r="AA253" s="11" t="str">
        <f t="shared" si="79"/>
        <v/>
      </c>
      <c r="AB253" t="str">
        <f>_xlfn.IFNA((VLOOKUP(A253,CLASS!A:AY,28,FALSE)),"")</f>
        <v/>
      </c>
      <c r="AC253" s="11" t="str">
        <f t="shared" si="80"/>
        <v/>
      </c>
      <c r="AD253"/>
      <c r="AF253"/>
      <c r="AH253" t="str">
        <f>_xlfn.IFNA((VLOOKUP(A253,CLASS!A:AY,34,FALSE)),"")</f>
        <v/>
      </c>
      <c r="AI253" s="11" t="str">
        <f t="shared" si="83"/>
        <v/>
      </c>
      <c r="AJ253"/>
      <c r="AK253" s="11">
        <f t="shared" si="84"/>
        <v>0</v>
      </c>
      <c r="AL253" s="16" t="str">
        <f t="shared" si="85"/>
        <v/>
      </c>
      <c r="AM253"/>
      <c r="AN253" t="str">
        <f t="shared" si="86"/>
        <v/>
      </c>
      <c r="AO253" t="str">
        <f t="shared" si="87"/>
        <v/>
      </c>
      <c r="AP253" t="e">
        <f t="shared" si="88"/>
        <v>#VALUE!</v>
      </c>
      <c r="AQ253" t="str">
        <f t="shared" si="89"/>
        <v/>
      </c>
      <c r="AR253" t="str">
        <f t="shared" si="90"/>
        <v/>
      </c>
      <c r="AS253" t="str">
        <f t="shared" si="91"/>
        <v/>
      </c>
      <c r="AT253" t="str">
        <f t="shared" si="92"/>
        <v/>
      </c>
      <c r="AU253">
        <f t="shared" si="93"/>
        <v>0</v>
      </c>
      <c r="AV253">
        <f t="shared" si="94"/>
        <v>0</v>
      </c>
      <c r="AW253" t="str">
        <f t="shared" si="95"/>
        <v/>
      </c>
      <c r="AX253">
        <f t="shared" si="96"/>
        <v>0</v>
      </c>
      <c r="AY253" s="14" t="e" cm="1">
        <f t="array" ref="AY253">SUMPRODUCT(LARGE(AN253:AX253, {1,2,3}))</f>
        <v>#VALUE!</v>
      </c>
      <c r="AZ253"/>
    </row>
    <row r="254" spans="1:52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 t="shared" si="76"/>
        <v/>
      </c>
      <c r="R254" t="str">
        <f>_xlfn.IFNA((VLOOKUP(A254,CLASS!A:AY,18,FALSE)),"")</f>
        <v/>
      </c>
      <c r="S254" s="11" t="str">
        <f t="shared" si="77"/>
        <v/>
      </c>
      <c r="T254" t="str">
        <f>_xlfn.IFNA((VLOOKUP(A254,CLASS!A:AY,20,FALSE)),"")</f>
        <v/>
      </c>
      <c r="U254" s="11" t="e">
        <f t="shared" si="99"/>
        <v>#VALUE!</v>
      </c>
      <c r="V254" t="str">
        <f>_xlfn.IFNA((VLOOKUP(A254,CLASS!A:AY,22,FALSE)),"")</f>
        <v/>
      </c>
      <c r="W254" s="11" t="str">
        <f t="shared" si="98"/>
        <v/>
      </c>
      <c r="X254" t="str">
        <f>_xlfn.IFNA((VLOOKUP(A254,CLASS!A:AY,24,FALSE)),"")</f>
        <v/>
      </c>
      <c r="Y254" s="11" t="str">
        <f t="shared" si="78"/>
        <v/>
      </c>
      <c r="Z254" t="str">
        <f>_xlfn.IFNA((VLOOKUP(A254,CLASS!A:AY,26,FALSE)),"")</f>
        <v/>
      </c>
      <c r="AA254" s="11" t="str">
        <f t="shared" si="79"/>
        <v/>
      </c>
      <c r="AB254" t="str">
        <f>_xlfn.IFNA((VLOOKUP(A254,CLASS!A:AY,28,FALSE)),"")</f>
        <v/>
      </c>
      <c r="AC254" s="11" t="str">
        <f t="shared" si="80"/>
        <v/>
      </c>
      <c r="AD254"/>
      <c r="AF254"/>
      <c r="AH254" t="str">
        <f>_xlfn.IFNA((VLOOKUP(A254,CLASS!A:AY,34,FALSE)),"")</f>
        <v/>
      </c>
      <c r="AI254" s="11" t="str">
        <f t="shared" si="83"/>
        <v/>
      </c>
      <c r="AJ254"/>
      <c r="AK254" s="11">
        <f t="shared" si="84"/>
        <v>0</v>
      </c>
      <c r="AL254" s="16" t="str">
        <f t="shared" si="85"/>
        <v/>
      </c>
      <c r="AM254"/>
      <c r="AN254" t="str">
        <f t="shared" si="86"/>
        <v/>
      </c>
      <c r="AO254" t="str">
        <f t="shared" si="87"/>
        <v/>
      </c>
      <c r="AP254" t="e">
        <f t="shared" si="88"/>
        <v>#VALUE!</v>
      </c>
      <c r="AQ254" t="str">
        <f t="shared" si="89"/>
        <v/>
      </c>
      <c r="AR254" t="str">
        <f t="shared" si="90"/>
        <v/>
      </c>
      <c r="AS254" t="str">
        <f t="shared" si="91"/>
        <v/>
      </c>
      <c r="AT254" t="str">
        <f t="shared" si="92"/>
        <v/>
      </c>
      <c r="AU254">
        <f t="shared" si="93"/>
        <v>0</v>
      </c>
      <c r="AV254">
        <f t="shared" si="94"/>
        <v>0</v>
      </c>
      <c r="AW254" t="str">
        <f t="shared" si="95"/>
        <v/>
      </c>
      <c r="AX254">
        <f t="shared" si="96"/>
        <v>0</v>
      </c>
      <c r="AY254" s="14" t="e" cm="1">
        <f t="array" ref="AY254">SUMPRODUCT(LARGE(AN254:AX254, {1,2,3}))</f>
        <v>#VALUE!</v>
      </c>
      <c r="AZ254"/>
    </row>
    <row r="255" spans="1:52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 t="shared" si="76"/>
        <v/>
      </c>
      <c r="R255" t="str">
        <f>_xlfn.IFNA((VLOOKUP(A255,CLASS!A:AY,18,FALSE)),"")</f>
        <v/>
      </c>
      <c r="S255" s="11" t="str">
        <f t="shared" si="77"/>
        <v/>
      </c>
      <c r="T255" t="str">
        <f>_xlfn.IFNA((VLOOKUP(A255,CLASS!A:AY,20,FALSE)),"")</f>
        <v/>
      </c>
      <c r="U255" s="11" t="e">
        <f t="shared" si="99"/>
        <v>#VALUE!</v>
      </c>
      <c r="V255" t="str">
        <f>_xlfn.IFNA((VLOOKUP(A255,CLASS!A:AY,22,FALSE)),"")</f>
        <v/>
      </c>
      <c r="W255" s="11" t="str">
        <f t="shared" si="98"/>
        <v/>
      </c>
      <c r="X255" t="str">
        <f>_xlfn.IFNA((VLOOKUP(A255,CLASS!A:AY,24,FALSE)),"")</f>
        <v/>
      </c>
      <c r="Y255" s="11" t="str">
        <f t="shared" si="78"/>
        <v/>
      </c>
      <c r="Z255" t="str">
        <f>_xlfn.IFNA((VLOOKUP(A255,CLASS!A:AY,26,FALSE)),"")</f>
        <v/>
      </c>
      <c r="AA255" s="11" t="str">
        <f t="shared" si="79"/>
        <v/>
      </c>
      <c r="AB255" t="str">
        <f>_xlfn.IFNA((VLOOKUP(A255,CLASS!A:AY,28,FALSE)),"")</f>
        <v/>
      </c>
      <c r="AC255" s="11" t="str">
        <f t="shared" si="80"/>
        <v/>
      </c>
      <c r="AD255"/>
      <c r="AF255"/>
      <c r="AH255" t="str">
        <f>_xlfn.IFNA((VLOOKUP(A255,CLASS!A:AY,34,FALSE)),"")</f>
        <v/>
      </c>
      <c r="AI255" s="11" t="str">
        <f t="shared" si="83"/>
        <v/>
      </c>
      <c r="AJ255"/>
      <c r="AK255" s="11">
        <f t="shared" si="84"/>
        <v>0</v>
      </c>
      <c r="AL255" s="16" t="str">
        <f t="shared" si="85"/>
        <v/>
      </c>
      <c r="AM255"/>
      <c r="AN255" t="str">
        <f t="shared" si="86"/>
        <v/>
      </c>
      <c r="AO255" t="str">
        <f t="shared" si="87"/>
        <v/>
      </c>
      <c r="AP255" t="e">
        <f t="shared" si="88"/>
        <v>#VALUE!</v>
      </c>
      <c r="AQ255" t="str">
        <f t="shared" si="89"/>
        <v/>
      </c>
      <c r="AR255" t="str">
        <f t="shared" si="90"/>
        <v/>
      </c>
      <c r="AS255" t="str">
        <f t="shared" si="91"/>
        <v/>
      </c>
      <c r="AT255" t="str">
        <f t="shared" si="92"/>
        <v/>
      </c>
      <c r="AU255">
        <f t="shared" si="93"/>
        <v>0</v>
      </c>
      <c r="AV255">
        <f t="shared" si="94"/>
        <v>0</v>
      </c>
      <c r="AW255" t="str">
        <f t="shared" si="95"/>
        <v/>
      </c>
      <c r="AX255">
        <f t="shared" si="96"/>
        <v>0</v>
      </c>
      <c r="AY255" s="14" t="e" cm="1">
        <f t="array" ref="AY255">SUMPRODUCT(LARGE(AN255:AX255, {1,2,3}))</f>
        <v>#VALUE!</v>
      </c>
      <c r="AZ255"/>
    </row>
    <row r="256" spans="1:52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 t="shared" si="76"/>
        <v/>
      </c>
      <c r="R256" t="str">
        <f>_xlfn.IFNA((VLOOKUP(A256,CLASS!A:AY,18,FALSE)),"")</f>
        <v/>
      </c>
      <c r="S256" s="11" t="str">
        <f t="shared" si="77"/>
        <v/>
      </c>
      <c r="T256" t="str">
        <f>_xlfn.IFNA((VLOOKUP(A256,CLASS!A:AY,20,FALSE)),"")</f>
        <v/>
      </c>
      <c r="U256" s="11" t="e">
        <f t="shared" si="99"/>
        <v>#VALUE!</v>
      </c>
      <c r="V256" t="str">
        <f>_xlfn.IFNA((VLOOKUP(A256,CLASS!A:AY,22,FALSE)),"")</f>
        <v/>
      </c>
      <c r="W256" s="11" t="str">
        <f t="shared" si="98"/>
        <v/>
      </c>
      <c r="X256" t="str">
        <f>_xlfn.IFNA((VLOOKUP(A256,CLASS!A:AY,24,FALSE)),"")</f>
        <v/>
      </c>
      <c r="Y256" s="11" t="str">
        <f t="shared" si="78"/>
        <v/>
      </c>
      <c r="Z256" t="str">
        <f>_xlfn.IFNA((VLOOKUP(A256,CLASS!A:AY,26,FALSE)),"")</f>
        <v/>
      </c>
      <c r="AA256" s="11" t="str">
        <f t="shared" si="79"/>
        <v/>
      </c>
      <c r="AB256" t="str">
        <f>_xlfn.IFNA((VLOOKUP(A256,CLASS!A:AY,28,FALSE)),"")</f>
        <v/>
      </c>
      <c r="AC256" s="11" t="str">
        <f t="shared" si="80"/>
        <v/>
      </c>
      <c r="AD256"/>
      <c r="AF256"/>
      <c r="AH256" t="str">
        <f>_xlfn.IFNA((VLOOKUP(A256,CLASS!A:AY,34,FALSE)),"")</f>
        <v/>
      </c>
      <c r="AI256" s="11" t="str">
        <f t="shared" si="83"/>
        <v/>
      </c>
      <c r="AJ256"/>
      <c r="AK256" s="11">
        <f t="shared" si="84"/>
        <v>0</v>
      </c>
      <c r="AL256" s="16" t="str">
        <f t="shared" si="85"/>
        <v/>
      </c>
      <c r="AN256" t="str">
        <f t="shared" si="86"/>
        <v/>
      </c>
      <c r="AO256" t="str">
        <f t="shared" si="87"/>
        <v/>
      </c>
      <c r="AP256" t="e">
        <f t="shared" si="88"/>
        <v>#VALUE!</v>
      </c>
      <c r="AQ256" t="str">
        <f t="shared" si="89"/>
        <v/>
      </c>
      <c r="AR256" t="str">
        <f t="shared" si="90"/>
        <v/>
      </c>
      <c r="AS256" t="str">
        <f t="shared" si="91"/>
        <v/>
      </c>
      <c r="AT256" t="str">
        <f t="shared" si="92"/>
        <v/>
      </c>
      <c r="AU256">
        <f t="shared" si="93"/>
        <v>0</v>
      </c>
      <c r="AV256">
        <f t="shared" si="94"/>
        <v>0</v>
      </c>
      <c r="AW256" t="str">
        <f t="shared" si="95"/>
        <v/>
      </c>
      <c r="AX256">
        <f t="shared" si="96"/>
        <v>0</v>
      </c>
      <c r="AY256" s="14" t="e" cm="1">
        <f t="array" ref="AY256">SUMPRODUCT(LARGE(AN256:AX256, {1,2,3}))</f>
        <v>#VALUE!</v>
      </c>
      <c r="AZ256"/>
    </row>
    <row r="257" spans="1:52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 t="shared" si="76"/>
        <v/>
      </c>
      <c r="R257" t="str">
        <f>_xlfn.IFNA((VLOOKUP(A257,CLASS!A:AY,18,FALSE)),"")</f>
        <v/>
      </c>
      <c r="S257" s="11" t="str">
        <f t="shared" si="77"/>
        <v/>
      </c>
      <c r="T257" t="str">
        <f>_xlfn.IFNA((VLOOKUP(A257,CLASS!A:AY,20,FALSE)),"")</f>
        <v/>
      </c>
      <c r="U257" s="11" t="e">
        <f t="shared" si="99"/>
        <v>#VALUE!</v>
      </c>
      <c r="V257" t="str">
        <f>_xlfn.IFNA((VLOOKUP(A257,CLASS!A:AY,22,FALSE)),"")</f>
        <v/>
      </c>
      <c r="W257" s="11" t="str">
        <f t="shared" si="98"/>
        <v/>
      </c>
      <c r="X257" t="str">
        <f>_xlfn.IFNA((VLOOKUP(A257,CLASS!A:AY,24,FALSE)),"")</f>
        <v/>
      </c>
      <c r="Y257" s="11" t="str">
        <f t="shared" si="78"/>
        <v/>
      </c>
      <c r="Z257" t="str">
        <f>_xlfn.IFNA((VLOOKUP(A257,CLASS!A:AY,26,FALSE)),"")</f>
        <v/>
      </c>
      <c r="AA257" s="11" t="str">
        <f t="shared" si="79"/>
        <v/>
      </c>
      <c r="AB257" t="str">
        <f>_xlfn.IFNA((VLOOKUP(A257,CLASS!A:AY,28,FALSE)),"")</f>
        <v/>
      </c>
      <c r="AC257" s="11" t="str">
        <f t="shared" si="80"/>
        <v/>
      </c>
      <c r="AD257"/>
      <c r="AF257"/>
      <c r="AH257" t="str">
        <f>_xlfn.IFNA((VLOOKUP(A257,CLASS!A:AY,34,FALSE)),"")</f>
        <v/>
      </c>
      <c r="AI257" s="11" t="str">
        <f t="shared" si="83"/>
        <v/>
      </c>
      <c r="AJ257"/>
      <c r="AK257" s="11">
        <f t="shared" si="84"/>
        <v>0</v>
      </c>
      <c r="AL257" s="16" t="str">
        <f t="shared" si="85"/>
        <v/>
      </c>
      <c r="AN257" t="str">
        <f t="shared" si="86"/>
        <v/>
      </c>
      <c r="AO257" t="str">
        <f t="shared" si="87"/>
        <v/>
      </c>
      <c r="AP257" t="e">
        <f t="shared" si="88"/>
        <v>#VALUE!</v>
      </c>
      <c r="AQ257" t="str">
        <f t="shared" si="89"/>
        <v/>
      </c>
      <c r="AR257" t="str">
        <f t="shared" si="90"/>
        <v/>
      </c>
      <c r="AS257" t="str">
        <f t="shared" si="91"/>
        <v/>
      </c>
      <c r="AT257" t="str">
        <f t="shared" si="92"/>
        <v/>
      </c>
      <c r="AU257">
        <f t="shared" si="93"/>
        <v>0</v>
      </c>
      <c r="AV257">
        <f t="shared" si="94"/>
        <v>0</v>
      </c>
      <c r="AW257" t="str">
        <f t="shared" si="95"/>
        <v/>
      </c>
      <c r="AX257">
        <f t="shared" si="96"/>
        <v>0</v>
      </c>
      <c r="AY257" s="14" t="e" cm="1">
        <f t="array" ref="AY257">SUMPRODUCT(LARGE(AN257:AX257, {1,2,3}))</f>
        <v>#VALUE!</v>
      </c>
      <c r="AZ257"/>
    </row>
    <row r="258" spans="1:52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 t="shared" ref="Q258:Q321" si="100">IFERROR((IF(IF(P258,P258+$L258,0)&lt;=100,IF(P258,P258+$L258,0),100)),"")</f>
        <v/>
      </c>
      <c r="R258" t="str">
        <f>_xlfn.IFNA((VLOOKUP(A258,CLASS!A:AY,18,FALSE)),"")</f>
        <v/>
      </c>
      <c r="S258" s="11" t="str">
        <f t="shared" ref="S258:S321" si="101">IFERROR((IF(IF(R258,R258+$L258,0)&lt;=100,IF(R258,R258+$L258,0),100)),"")</f>
        <v/>
      </c>
      <c r="T258" t="str">
        <f>_xlfn.IFNA((VLOOKUP(A258,CLASS!A:AY,20,FALSE)),"")</f>
        <v/>
      </c>
      <c r="U258" s="11" t="e">
        <f t="shared" si="99"/>
        <v>#VALUE!</v>
      </c>
      <c r="V258" t="str">
        <f>_xlfn.IFNA((VLOOKUP(A258,CLASS!A:AY,22,FALSE)),"")</f>
        <v/>
      </c>
      <c r="W258" s="11" t="str">
        <f t="shared" si="98"/>
        <v/>
      </c>
      <c r="X258" t="str">
        <f>_xlfn.IFNA((VLOOKUP(A258,CLASS!A:AY,24,FALSE)),"")</f>
        <v/>
      </c>
      <c r="Y258" s="11" t="str">
        <f t="shared" ref="Y258:Y321" si="102">IFERROR((IF(IF(X258,X258+$M258,0)&lt;=100,IF(X258,X258+$M258,0),100)),"")</f>
        <v/>
      </c>
      <c r="Z258" t="str">
        <f>_xlfn.IFNA((VLOOKUP(A258,CLASS!A:AY,26,FALSE)),"")</f>
        <v/>
      </c>
      <c r="AA258" s="11" t="str">
        <f t="shared" ref="AA258:AA321" si="103">IFERROR((IF(IF(Z258,Z258+$M258,0)&lt;=100,IF(Z258,Z258+$M258,0),100)),"")</f>
        <v/>
      </c>
      <c r="AB258" t="str">
        <f>_xlfn.IFNA((VLOOKUP(A258,CLASS!A:AY,28,FALSE)),"")</f>
        <v/>
      </c>
      <c r="AC258" s="11" t="str">
        <f t="shared" ref="AC258:AC321" si="104"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 t="shared" ref="AI258:AI321" si="105">IFERROR((IF(IF(AH258,AH258+$N258,0)&lt;=100,IF(AH258,AH258+$N258,0),100)+(IF(AH258&gt;0,1,))),"")</f>
        <v/>
      </c>
      <c r="AJ258"/>
      <c r="AK258" s="11">
        <f t="shared" ref="AK258:AK321" si="106">IF(IF(AJ258,AJ258+$O258,0)&lt;=100,IF(AJ258,AJ258+$O258,0),100)</f>
        <v>0</v>
      </c>
      <c r="AL258" s="16" t="str">
        <f t="shared" ref="AL258:AL321" si="107">IFERROR((Q258+S258+U258+W258+Y258+AA258+AC258+AE258+AG258+AI258+AK258),"")</f>
        <v/>
      </c>
      <c r="AN258" t="str">
        <f t="shared" ref="AN258:AN321" si="108">Q258</f>
        <v/>
      </c>
      <c r="AO258" t="str">
        <f t="shared" ref="AO258:AO321" si="109">S258</f>
        <v/>
      </c>
      <c r="AP258" t="e">
        <f t="shared" ref="AP258:AP321" si="110">U258</f>
        <v>#VALUE!</v>
      </c>
      <c r="AQ258" t="str">
        <f t="shared" ref="AQ258:AQ321" si="111">W258</f>
        <v/>
      </c>
      <c r="AR258" t="str">
        <f t="shared" ref="AR258:AR321" si="112">Y258</f>
        <v/>
      </c>
      <c r="AS258" t="str">
        <f t="shared" ref="AS258:AS321" si="113">AA258</f>
        <v/>
      </c>
      <c r="AT258" t="str">
        <f t="shared" ref="AT258:AT321" si="114">AC258</f>
        <v/>
      </c>
      <c r="AU258">
        <f t="shared" ref="AU258:AU321" si="115">AE258</f>
        <v>0</v>
      </c>
      <c r="AV258">
        <f t="shared" ref="AV258:AV321" si="116">AG258</f>
        <v>0</v>
      </c>
      <c r="AW258" t="str">
        <f t="shared" ref="AW258:AW321" si="117">AI258</f>
        <v/>
      </c>
      <c r="AX258">
        <f t="shared" ref="AX258:AX321" si="118">AK258</f>
        <v>0</v>
      </c>
      <c r="AY258" s="14" t="e" cm="1">
        <f t="array" ref="AY258">SUMPRODUCT(LARGE(AN258:AX258, {1,2,3}))</f>
        <v>#VALUE!</v>
      </c>
    </row>
    <row r="259" spans="1:52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 t="shared" si="100"/>
        <v/>
      </c>
      <c r="R259" t="str">
        <f>_xlfn.IFNA((VLOOKUP(A259,CLASS!A:AY,18,FALSE)),"")</f>
        <v/>
      </c>
      <c r="S259" s="11" t="str">
        <f t="shared" si="101"/>
        <v/>
      </c>
      <c r="T259" t="str">
        <f>_xlfn.IFNA((VLOOKUP(A259,CLASS!A:AY,20,FALSE)),"")</f>
        <v/>
      </c>
      <c r="U259" s="11" t="e">
        <f t="shared" si="99"/>
        <v>#VALUE!</v>
      </c>
      <c r="V259" t="str">
        <f>_xlfn.IFNA((VLOOKUP(A259,CLASS!A:AY,22,FALSE)),"")</f>
        <v/>
      </c>
      <c r="W259" s="11" t="str">
        <f t="shared" si="98"/>
        <v/>
      </c>
      <c r="X259" t="str">
        <f>_xlfn.IFNA((VLOOKUP(A259,CLASS!A:AY,24,FALSE)),"")</f>
        <v/>
      </c>
      <c r="Y259" s="11" t="str">
        <f t="shared" si="102"/>
        <v/>
      </c>
      <c r="Z259" t="str">
        <f>_xlfn.IFNA((VLOOKUP(A259,CLASS!A:AY,26,FALSE)),"")</f>
        <v/>
      </c>
      <c r="AA259" s="11" t="str">
        <f t="shared" si="103"/>
        <v/>
      </c>
      <c r="AB259" t="str">
        <f>_xlfn.IFNA((VLOOKUP(A259,CLASS!A:AY,28,FALSE)),"")</f>
        <v/>
      </c>
      <c r="AC259" s="11" t="str">
        <f t="shared" si="104"/>
        <v/>
      </c>
      <c r="AD259"/>
      <c r="AF259"/>
      <c r="AH259" t="str">
        <f>_xlfn.IFNA((VLOOKUP(A259,CLASS!A:AY,34,FALSE)),"")</f>
        <v/>
      </c>
      <c r="AI259" s="11" t="str">
        <f t="shared" si="105"/>
        <v/>
      </c>
      <c r="AJ259"/>
      <c r="AK259" s="11">
        <f t="shared" si="106"/>
        <v>0</v>
      </c>
      <c r="AL259" s="16" t="str">
        <f t="shared" si="107"/>
        <v/>
      </c>
      <c r="AM259"/>
      <c r="AN259" t="str">
        <f t="shared" si="108"/>
        <v/>
      </c>
      <c r="AO259" t="str">
        <f t="shared" si="109"/>
        <v/>
      </c>
      <c r="AP259" t="e">
        <f t="shared" si="110"/>
        <v>#VALUE!</v>
      </c>
      <c r="AQ259" t="str">
        <f t="shared" si="111"/>
        <v/>
      </c>
      <c r="AR259" t="str">
        <f t="shared" si="112"/>
        <v/>
      </c>
      <c r="AS259" t="str">
        <f t="shared" si="113"/>
        <v/>
      </c>
      <c r="AT259" t="str">
        <f t="shared" si="114"/>
        <v/>
      </c>
      <c r="AU259">
        <f t="shared" si="115"/>
        <v>0</v>
      </c>
      <c r="AV259">
        <f t="shared" si="116"/>
        <v>0</v>
      </c>
      <c r="AW259" t="str">
        <f t="shared" si="117"/>
        <v/>
      </c>
      <c r="AX259">
        <f t="shared" si="118"/>
        <v>0</v>
      </c>
      <c r="AY259" s="14" t="e" cm="1">
        <f t="array" ref="AY259">SUMPRODUCT(LARGE(AN259:AX259, {1,2,3}))</f>
        <v>#VALUE!</v>
      </c>
      <c r="AZ259"/>
    </row>
    <row r="260" spans="1:52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 t="shared" si="100"/>
        <v/>
      </c>
      <c r="R260" t="str">
        <f>_xlfn.IFNA((VLOOKUP(A260,CLASS!A:AY,18,FALSE)),"")</f>
        <v/>
      </c>
      <c r="S260" s="11" t="str">
        <f t="shared" si="101"/>
        <v/>
      </c>
      <c r="T260" t="str">
        <f>_xlfn.IFNA((VLOOKUP(A260,CLASS!A:AY,20,FALSE)),"")</f>
        <v/>
      </c>
      <c r="U260" s="11" t="e">
        <f t="shared" si="99"/>
        <v>#VALUE!</v>
      </c>
      <c r="V260" t="str">
        <f>_xlfn.IFNA((VLOOKUP(A260,CLASS!A:AY,22,FALSE)),"")</f>
        <v/>
      </c>
      <c r="W260" s="11" t="str">
        <f t="shared" si="98"/>
        <v/>
      </c>
      <c r="X260" t="str">
        <f>_xlfn.IFNA((VLOOKUP(A260,CLASS!A:AY,24,FALSE)),"")</f>
        <v/>
      </c>
      <c r="Y260" s="11" t="str">
        <f t="shared" si="102"/>
        <v/>
      </c>
      <c r="Z260" t="str">
        <f>_xlfn.IFNA((VLOOKUP(A260,CLASS!A:AY,26,FALSE)),"")</f>
        <v/>
      </c>
      <c r="AA260" s="11" t="str">
        <f t="shared" si="103"/>
        <v/>
      </c>
      <c r="AB260" t="str">
        <f>_xlfn.IFNA((VLOOKUP(A260,CLASS!A:AY,28,FALSE)),"")</f>
        <v/>
      </c>
      <c r="AC260" s="11" t="str">
        <f t="shared" si="104"/>
        <v/>
      </c>
      <c r="AD260"/>
      <c r="AF260"/>
      <c r="AH260" t="str">
        <f>_xlfn.IFNA((VLOOKUP(A260,CLASS!A:AY,34,FALSE)),"")</f>
        <v/>
      </c>
      <c r="AI260" s="11" t="str">
        <f t="shared" si="105"/>
        <v/>
      </c>
      <c r="AJ260"/>
      <c r="AK260" s="11">
        <f t="shared" si="106"/>
        <v>0</v>
      </c>
      <c r="AL260" s="16" t="str">
        <f t="shared" si="107"/>
        <v/>
      </c>
      <c r="AM260"/>
      <c r="AN260" t="str">
        <f t="shared" si="108"/>
        <v/>
      </c>
      <c r="AO260" t="str">
        <f t="shared" si="109"/>
        <v/>
      </c>
      <c r="AP260" t="e">
        <f t="shared" si="110"/>
        <v>#VALUE!</v>
      </c>
      <c r="AQ260" t="str">
        <f t="shared" si="111"/>
        <v/>
      </c>
      <c r="AR260" t="str">
        <f t="shared" si="112"/>
        <v/>
      </c>
      <c r="AS260" t="str">
        <f t="shared" si="113"/>
        <v/>
      </c>
      <c r="AT260" t="str">
        <f t="shared" si="114"/>
        <v/>
      </c>
      <c r="AU260">
        <f t="shared" si="115"/>
        <v>0</v>
      </c>
      <c r="AV260">
        <f t="shared" si="116"/>
        <v>0</v>
      </c>
      <c r="AW260" t="str">
        <f t="shared" si="117"/>
        <v/>
      </c>
      <c r="AX260">
        <f t="shared" si="118"/>
        <v>0</v>
      </c>
      <c r="AY260" s="14" t="e" cm="1">
        <f t="array" ref="AY260">SUMPRODUCT(LARGE(AN260:AX260, {1,2,3}))</f>
        <v>#VALUE!</v>
      </c>
      <c r="AZ260"/>
    </row>
    <row r="261" spans="1:52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 t="shared" si="100"/>
        <v/>
      </c>
      <c r="R261" t="str">
        <f>_xlfn.IFNA((VLOOKUP(A261,CLASS!A:AY,18,FALSE)),"")</f>
        <v/>
      </c>
      <c r="S261" s="11" t="str">
        <f t="shared" si="101"/>
        <v/>
      </c>
      <c r="T261" t="str">
        <f>_xlfn.IFNA((VLOOKUP(A261,CLASS!A:AY,20,FALSE)),"")</f>
        <v/>
      </c>
      <c r="U261" s="11" t="e">
        <f t="shared" si="99"/>
        <v>#VALUE!</v>
      </c>
      <c r="V261" t="str">
        <f>_xlfn.IFNA((VLOOKUP(A261,CLASS!A:AY,22,FALSE)),"")</f>
        <v/>
      </c>
      <c r="W261" s="11" t="str">
        <f t="shared" si="98"/>
        <v/>
      </c>
      <c r="X261" t="str">
        <f>_xlfn.IFNA((VLOOKUP(A261,CLASS!A:AY,24,FALSE)),"")</f>
        <v/>
      </c>
      <c r="Y261" s="11" t="str">
        <f t="shared" si="102"/>
        <v/>
      </c>
      <c r="Z261" t="str">
        <f>_xlfn.IFNA((VLOOKUP(A261,CLASS!A:AY,26,FALSE)),"")</f>
        <v/>
      </c>
      <c r="AA261" s="11" t="str">
        <f t="shared" si="103"/>
        <v/>
      </c>
      <c r="AB261" t="str">
        <f>_xlfn.IFNA((VLOOKUP(A261,CLASS!A:AY,28,FALSE)),"")</f>
        <v/>
      </c>
      <c r="AC261" s="11" t="str">
        <f t="shared" si="104"/>
        <v/>
      </c>
      <c r="AD261"/>
      <c r="AF261"/>
      <c r="AH261" t="str">
        <f>_xlfn.IFNA((VLOOKUP(A261,CLASS!A:AY,34,FALSE)),"")</f>
        <v/>
      </c>
      <c r="AI261" s="11" t="str">
        <f t="shared" si="105"/>
        <v/>
      </c>
      <c r="AJ261"/>
      <c r="AK261" s="11">
        <f t="shared" si="106"/>
        <v>0</v>
      </c>
      <c r="AL261" s="16" t="str">
        <f t="shared" si="107"/>
        <v/>
      </c>
      <c r="AN261" t="str">
        <f t="shared" si="108"/>
        <v/>
      </c>
      <c r="AO261" t="str">
        <f t="shared" si="109"/>
        <v/>
      </c>
      <c r="AP261" t="e">
        <f t="shared" si="110"/>
        <v>#VALUE!</v>
      </c>
      <c r="AQ261" t="str">
        <f t="shared" si="111"/>
        <v/>
      </c>
      <c r="AR261" t="str">
        <f t="shared" si="112"/>
        <v/>
      </c>
      <c r="AS261" t="str">
        <f t="shared" si="113"/>
        <v/>
      </c>
      <c r="AT261" t="str">
        <f t="shared" si="114"/>
        <v/>
      </c>
      <c r="AU261">
        <f t="shared" si="115"/>
        <v>0</v>
      </c>
      <c r="AV261">
        <f t="shared" si="116"/>
        <v>0</v>
      </c>
      <c r="AW261" t="str">
        <f t="shared" si="117"/>
        <v/>
      </c>
      <c r="AX261">
        <f t="shared" si="118"/>
        <v>0</v>
      </c>
      <c r="AY261" s="14" t="e" cm="1">
        <f t="array" ref="AY261">SUMPRODUCT(LARGE(AN261:AX261, {1,2,3}))</f>
        <v>#VALUE!</v>
      </c>
      <c r="AZ261"/>
    </row>
    <row r="262" spans="1:52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 t="shared" si="100"/>
        <v/>
      </c>
      <c r="R262" t="str">
        <f>_xlfn.IFNA((VLOOKUP(A262,CLASS!A:AY,18,FALSE)),"")</f>
        <v/>
      </c>
      <c r="S262" s="11" t="str">
        <f t="shared" si="101"/>
        <v/>
      </c>
      <c r="T262" t="str">
        <f>_xlfn.IFNA((VLOOKUP(A262,CLASS!A:AY,20,FALSE)),"")</f>
        <v/>
      </c>
      <c r="U262" s="11" t="e">
        <f t="shared" si="99"/>
        <v>#VALUE!</v>
      </c>
      <c r="V262" t="str">
        <f>_xlfn.IFNA((VLOOKUP(A262,CLASS!A:AY,22,FALSE)),"")</f>
        <v/>
      </c>
      <c r="W262" s="11" t="str">
        <f t="shared" si="98"/>
        <v/>
      </c>
      <c r="X262" t="str">
        <f>_xlfn.IFNA((VLOOKUP(A262,CLASS!A:AY,24,FALSE)),"")</f>
        <v/>
      </c>
      <c r="Y262" s="11" t="str">
        <f t="shared" si="102"/>
        <v/>
      </c>
      <c r="Z262" t="str">
        <f>_xlfn.IFNA((VLOOKUP(A262,CLASS!A:AY,26,FALSE)),"")</f>
        <v/>
      </c>
      <c r="AA262" s="11" t="str">
        <f t="shared" si="103"/>
        <v/>
      </c>
      <c r="AB262" t="str">
        <f>_xlfn.IFNA((VLOOKUP(A262,CLASS!A:AY,28,FALSE)),"")</f>
        <v/>
      </c>
      <c r="AC262" s="11" t="str">
        <f t="shared" si="104"/>
        <v/>
      </c>
      <c r="AD262"/>
      <c r="AF262"/>
      <c r="AH262" t="str">
        <f>_xlfn.IFNA((VLOOKUP(A262,CLASS!A:AY,34,FALSE)),"")</f>
        <v/>
      </c>
      <c r="AI262" s="11" t="str">
        <f t="shared" si="105"/>
        <v/>
      </c>
      <c r="AJ262"/>
      <c r="AK262" s="11">
        <f t="shared" si="106"/>
        <v>0</v>
      </c>
      <c r="AL262" s="16" t="str">
        <f t="shared" si="107"/>
        <v/>
      </c>
      <c r="AM262"/>
      <c r="AN262" t="str">
        <f t="shared" si="108"/>
        <v/>
      </c>
      <c r="AO262" t="str">
        <f t="shared" si="109"/>
        <v/>
      </c>
      <c r="AP262" t="e">
        <f t="shared" si="110"/>
        <v>#VALUE!</v>
      </c>
      <c r="AQ262" t="str">
        <f t="shared" si="111"/>
        <v/>
      </c>
      <c r="AR262" t="str">
        <f t="shared" si="112"/>
        <v/>
      </c>
      <c r="AS262" t="str">
        <f t="shared" si="113"/>
        <v/>
      </c>
      <c r="AT262" t="str">
        <f t="shared" si="114"/>
        <v/>
      </c>
      <c r="AU262">
        <f t="shared" si="115"/>
        <v>0</v>
      </c>
      <c r="AV262">
        <f t="shared" si="116"/>
        <v>0</v>
      </c>
      <c r="AW262" t="str">
        <f t="shared" si="117"/>
        <v/>
      </c>
      <c r="AX262">
        <f t="shared" si="118"/>
        <v>0</v>
      </c>
      <c r="AY262" s="14" t="e" cm="1">
        <f t="array" ref="AY262">SUMPRODUCT(LARGE(AN262:AX262, {1,2,3}))</f>
        <v>#VALUE!</v>
      </c>
      <c r="AZ262"/>
    </row>
    <row r="263" spans="1:52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 t="shared" si="100"/>
        <v/>
      </c>
      <c r="R263" t="str">
        <f>_xlfn.IFNA((VLOOKUP(A263,CLASS!A:AY,18,FALSE)),"")</f>
        <v/>
      </c>
      <c r="S263" s="11" t="str">
        <f t="shared" si="101"/>
        <v/>
      </c>
      <c r="T263" t="str">
        <f>_xlfn.IFNA((VLOOKUP(A263,CLASS!A:AY,20,FALSE)),"")</f>
        <v/>
      </c>
      <c r="U263" s="11" t="e">
        <f t="shared" si="99"/>
        <v>#VALUE!</v>
      </c>
      <c r="V263" t="str">
        <f>_xlfn.IFNA((VLOOKUP(A263,CLASS!A:AY,22,FALSE)),"")</f>
        <v/>
      </c>
      <c r="W263" s="11" t="str">
        <f t="shared" si="98"/>
        <v/>
      </c>
      <c r="X263" t="str">
        <f>_xlfn.IFNA((VLOOKUP(A263,CLASS!A:AY,24,FALSE)),"")</f>
        <v/>
      </c>
      <c r="Y263" s="11" t="str">
        <f t="shared" si="102"/>
        <v/>
      </c>
      <c r="Z263" t="str">
        <f>_xlfn.IFNA((VLOOKUP(A263,CLASS!A:AY,26,FALSE)),"")</f>
        <v/>
      </c>
      <c r="AA263" s="11" t="str">
        <f t="shared" si="103"/>
        <v/>
      </c>
      <c r="AB263" t="str">
        <f>_xlfn.IFNA((VLOOKUP(A263,CLASS!A:AY,28,FALSE)),"")</f>
        <v/>
      </c>
      <c r="AC263" s="11" t="str">
        <f t="shared" si="104"/>
        <v/>
      </c>
      <c r="AD263"/>
      <c r="AF263"/>
      <c r="AH263" t="str">
        <f>_xlfn.IFNA((VLOOKUP(A263,CLASS!A:AY,34,FALSE)),"")</f>
        <v/>
      </c>
      <c r="AI263" s="11" t="str">
        <f t="shared" si="105"/>
        <v/>
      </c>
      <c r="AJ263"/>
      <c r="AK263" s="11">
        <f t="shared" si="106"/>
        <v>0</v>
      </c>
      <c r="AL263" s="16" t="str">
        <f t="shared" si="107"/>
        <v/>
      </c>
      <c r="AN263" t="str">
        <f t="shared" si="108"/>
        <v/>
      </c>
      <c r="AO263" t="str">
        <f t="shared" si="109"/>
        <v/>
      </c>
      <c r="AP263" t="e">
        <f t="shared" si="110"/>
        <v>#VALUE!</v>
      </c>
      <c r="AQ263" t="str">
        <f t="shared" si="111"/>
        <v/>
      </c>
      <c r="AR263" t="str">
        <f t="shared" si="112"/>
        <v/>
      </c>
      <c r="AS263" t="str">
        <f t="shared" si="113"/>
        <v/>
      </c>
      <c r="AT263" t="str">
        <f t="shared" si="114"/>
        <v/>
      </c>
      <c r="AU263">
        <f t="shared" si="115"/>
        <v>0</v>
      </c>
      <c r="AV263">
        <f t="shared" si="116"/>
        <v>0</v>
      </c>
      <c r="AW263" t="str">
        <f t="shared" si="117"/>
        <v/>
      </c>
      <c r="AX263">
        <f t="shared" si="118"/>
        <v>0</v>
      </c>
      <c r="AY263" s="14" t="e" cm="1">
        <f t="array" ref="AY263">SUMPRODUCT(LARGE(AN263:AX263, {1,2,3}))</f>
        <v>#VALUE!</v>
      </c>
      <c r="AZ263"/>
    </row>
    <row r="264" spans="1:52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 t="shared" si="100"/>
        <v/>
      </c>
      <c r="R264" t="str">
        <f>_xlfn.IFNA((VLOOKUP(A264,CLASS!A:AY,18,FALSE)),"")</f>
        <v/>
      </c>
      <c r="S264" s="11" t="str">
        <f t="shared" si="101"/>
        <v/>
      </c>
      <c r="T264" t="str">
        <f>_xlfn.IFNA((VLOOKUP(A264,CLASS!A:AY,20,FALSE)),"")</f>
        <v/>
      </c>
      <c r="U264" s="11" t="e">
        <f t="shared" si="99"/>
        <v>#VALUE!</v>
      </c>
      <c r="V264" t="str">
        <f>_xlfn.IFNA((VLOOKUP(A264,CLASS!A:AY,22,FALSE)),"")</f>
        <v/>
      </c>
      <c r="W264" s="11" t="str">
        <f t="shared" si="98"/>
        <v/>
      </c>
      <c r="X264" t="str">
        <f>_xlfn.IFNA((VLOOKUP(A264,CLASS!A:AY,24,FALSE)),"")</f>
        <v/>
      </c>
      <c r="Y264" s="11" t="str">
        <f t="shared" si="102"/>
        <v/>
      </c>
      <c r="Z264" t="str">
        <f>_xlfn.IFNA((VLOOKUP(A264,CLASS!A:AY,26,FALSE)),"")</f>
        <v/>
      </c>
      <c r="AA264" s="11" t="str">
        <f t="shared" si="103"/>
        <v/>
      </c>
      <c r="AB264" t="str">
        <f>_xlfn.IFNA((VLOOKUP(A264,CLASS!A:AY,28,FALSE)),"")</f>
        <v/>
      </c>
      <c r="AC264" s="11" t="str">
        <f t="shared" si="104"/>
        <v/>
      </c>
      <c r="AD264"/>
      <c r="AF264"/>
      <c r="AH264" t="str">
        <f>_xlfn.IFNA((VLOOKUP(A264,CLASS!A:AY,34,FALSE)),"")</f>
        <v/>
      </c>
      <c r="AI264" s="11" t="str">
        <f t="shared" si="105"/>
        <v/>
      </c>
      <c r="AJ264"/>
      <c r="AK264" s="11">
        <f t="shared" si="106"/>
        <v>0</v>
      </c>
      <c r="AL264" s="16" t="str">
        <f t="shared" si="107"/>
        <v/>
      </c>
      <c r="AM264"/>
      <c r="AN264" t="str">
        <f t="shared" si="108"/>
        <v/>
      </c>
      <c r="AO264" t="str">
        <f t="shared" si="109"/>
        <v/>
      </c>
      <c r="AP264" t="e">
        <f t="shared" si="110"/>
        <v>#VALUE!</v>
      </c>
      <c r="AQ264" t="str">
        <f t="shared" si="111"/>
        <v/>
      </c>
      <c r="AR264" t="str">
        <f t="shared" si="112"/>
        <v/>
      </c>
      <c r="AS264" t="str">
        <f t="shared" si="113"/>
        <v/>
      </c>
      <c r="AT264" t="str">
        <f t="shared" si="114"/>
        <v/>
      </c>
      <c r="AU264">
        <f t="shared" si="115"/>
        <v>0</v>
      </c>
      <c r="AV264">
        <f t="shared" si="116"/>
        <v>0</v>
      </c>
      <c r="AW264" t="str">
        <f t="shared" si="117"/>
        <v/>
      </c>
      <c r="AX264">
        <f t="shared" si="118"/>
        <v>0</v>
      </c>
      <c r="AY264" s="14" t="e" cm="1">
        <f t="array" ref="AY264">SUMPRODUCT(LARGE(AN264:AX264, {1,2,3}))</f>
        <v>#VALUE!</v>
      </c>
      <c r="AZ264"/>
    </row>
    <row r="265" spans="1:52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 t="shared" si="100"/>
        <v/>
      </c>
      <c r="R265" t="str">
        <f>_xlfn.IFNA((VLOOKUP(A265,CLASS!A:AY,18,FALSE)),"")</f>
        <v/>
      </c>
      <c r="S265" s="11" t="str">
        <f t="shared" si="101"/>
        <v/>
      </c>
      <c r="T265" t="str">
        <f>_xlfn.IFNA((VLOOKUP(A265,CLASS!A:AY,20,FALSE)),"")</f>
        <v/>
      </c>
      <c r="U265" s="11" t="e">
        <f t="shared" si="99"/>
        <v>#VALUE!</v>
      </c>
      <c r="V265" t="str">
        <f>_xlfn.IFNA((VLOOKUP(A265,CLASS!A:AY,22,FALSE)),"")</f>
        <v/>
      </c>
      <c r="W265" s="11" t="str">
        <f t="shared" si="98"/>
        <v/>
      </c>
      <c r="X265" t="str">
        <f>_xlfn.IFNA((VLOOKUP(A265,CLASS!A:AY,24,FALSE)),"")</f>
        <v/>
      </c>
      <c r="Y265" s="11" t="str">
        <f t="shared" si="102"/>
        <v/>
      </c>
      <c r="Z265" t="str">
        <f>_xlfn.IFNA((VLOOKUP(A265,CLASS!A:AY,26,FALSE)),"")</f>
        <v/>
      </c>
      <c r="AA265" s="11" t="str">
        <f t="shared" si="103"/>
        <v/>
      </c>
      <c r="AB265" t="str">
        <f>_xlfn.IFNA((VLOOKUP(A265,CLASS!A:AY,28,FALSE)),"")</f>
        <v/>
      </c>
      <c r="AC265" s="11" t="str">
        <f t="shared" si="104"/>
        <v/>
      </c>
      <c r="AD265"/>
      <c r="AF265"/>
      <c r="AH265" t="str">
        <f>_xlfn.IFNA((VLOOKUP(A265,CLASS!A:AY,34,FALSE)),"")</f>
        <v/>
      </c>
      <c r="AI265" s="11" t="str">
        <f t="shared" si="105"/>
        <v/>
      </c>
      <c r="AJ265"/>
      <c r="AK265" s="11">
        <f t="shared" si="106"/>
        <v>0</v>
      </c>
      <c r="AL265" s="16" t="str">
        <f t="shared" si="107"/>
        <v/>
      </c>
      <c r="AM265"/>
      <c r="AN265" t="str">
        <f t="shared" si="108"/>
        <v/>
      </c>
      <c r="AO265" t="str">
        <f t="shared" si="109"/>
        <v/>
      </c>
      <c r="AP265" t="e">
        <f t="shared" si="110"/>
        <v>#VALUE!</v>
      </c>
      <c r="AQ265" t="str">
        <f t="shared" si="111"/>
        <v/>
      </c>
      <c r="AR265" t="str">
        <f t="shared" si="112"/>
        <v/>
      </c>
      <c r="AS265" t="str">
        <f t="shared" si="113"/>
        <v/>
      </c>
      <c r="AT265" t="str">
        <f t="shared" si="114"/>
        <v/>
      </c>
      <c r="AU265">
        <f t="shared" si="115"/>
        <v>0</v>
      </c>
      <c r="AV265">
        <f t="shared" si="116"/>
        <v>0</v>
      </c>
      <c r="AW265" t="str">
        <f t="shared" si="117"/>
        <v/>
      </c>
      <c r="AX265">
        <f t="shared" si="118"/>
        <v>0</v>
      </c>
      <c r="AY265" s="14" t="e" cm="1">
        <f t="array" ref="AY265">SUMPRODUCT(LARGE(AN265:AX265, {1,2,3}))</f>
        <v>#VALUE!</v>
      </c>
    </row>
    <row r="266" spans="1:52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 t="shared" si="100"/>
        <v/>
      </c>
      <c r="R266" t="str">
        <f>_xlfn.IFNA((VLOOKUP(A266,CLASS!A:AY,18,FALSE)),"")</f>
        <v/>
      </c>
      <c r="S266" s="11" t="str">
        <f t="shared" si="101"/>
        <v/>
      </c>
      <c r="T266" t="str">
        <f>_xlfn.IFNA((VLOOKUP(A266,CLASS!A:AY,20,FALSE)),"")</f>
        <v/>
      </c>
      <c r="U266" s="11" t="e">
        <f t="shared" si="99"/>
        <v>#VALUE!</v>
      </c>
      <c r="V266" t="str">
        <f>_xlfn.IFNA((VLOOKUP(A266,CLASS!A:AY,22,FALSE)),"")</f>
        <v/>
      </c>
      <c r="W266" s="11" t="str">
        <f t="shared" si="98"/>
        <v/>
      </c>
      <c r="X266" t="str">
        <f>_xlfn.IFNA((VLOOKUP(A266,CLASS!A:AY,24,FALSE)),"")</f>
        <v/>
      </c>
      <c r="Y266" s="11" t="str">
        <f t="shared" si="102"/>
        <v/>
      </c>
      <c r="Z266" t="str">
        <f>_xlfn.IFNA((VLOOKUP(A266,CLASS!A:AY,26,FALSE)),"")</f>
        <v/>
      </c>
      <c r="AA266" s="11" t="str">
        <f t="shared" si="103"/>
        <v/>
      </c>
      <c r="AB266" t="str">
        <f>_xlfn.IFNA((VLOOKUP(A266,CLASS!A:AY,28,FALSE)),"")</f>
        <v/>
      </c>
      <c r="AC266" s="11" t="str">
        <f t="shared" si="104"/>
        <v/>
      </c>
      <c r="AD266"/>
      <c r="AF266"/>
      <c r="AH266" t="str">
        <f>_xlfn.IFNA((VLOOKUP(A266,CLASS!A:AY,34,FALSE)),"")</f>
        <v/>
      </c>
      <c r="AI266" s="11" t="str">
        <f t="shared" si="105"/>
        <v/>
      </c>
      <c r="AJ266"/>
      <c r="AK266" s="11">
        <f t="shared" si="106"/>
        <v>0</v>
      </c>
      <c r="AL266" s="16" t="str">
        <f t="shared" si="107"/>
        <v/>
      </c>
      <c r="AN266" t="str">
        <f t="shared" si="108"/>
        <v/>
      </c>
      <c r="AO266" t="str">
        <f t="shared" si="109"/>
        <v/>
      </c>
      <c r="AP266" t="e">
        <f t="shared" si="110"/>
        <v>#VALUE!</v>
      </c>
      <c r="AQ266" t="str">
        <f t="shared" si="111"/>
        <v/>
      </c>
      <c r="AR266" t="str">
        <f t="shared" si="112"/>
        <v/>
      </c>
      <c r="AS266" t="str">
        <f t="shared" si="113"/>
        <v/>
      </c>
      <c r="AT266" t="str">
        <f t="shared" si="114"/>
        <v/>
      </c>
      <c r="AU266">
        <f t="shared" si="115"/>
        <v>0</v>
      </c>
      <c r="AV266">
        <f t="shared" si="116"/>
        <v>0</v>
      </c>
      <c r="AW266" t="str">
        <f t="shared" si="117"/>
        <v/>
      </c>
      <c r="AX266">
        <f t="shared" si="118"/>
        <v>0</v>
      </c>
      <c r="AY266" s="14" t="e" cm="1">
        <f t="array" ref="AY266">SUMPRODUCT(LARGE(AN266:AX266, {1,2,3}))</f>
        <v>#VALUE!</v>
      </c>
      <c r="AZ266"/>
    </row>
    <row r="267" spans="1:52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 t="shared" si="100"/>
        <v/>
      </c>
      <c r="R267" t="str">
        <f>_xlfn.IFNA((VLOOKUP(A267,CLASS!A:AY,18,FALSE)),"")</f>
        <v/>
      </c>
      <c r="S267" s="11" t="str">
        <f t="shared" si="101"/>
        <v/>
      </c>
      <c r="T267" t="str">
        <f>_xlfn.IFNA((VLOOKUP(A267,CLASS!A:AY,20,FALSE)),"")</f>
        <v/>
      </c>
      <c r="U267" s="11" t="e">
        <f t="shared" si="99"/>
        <v>#VALUE!</v>
      </c>
      <c r="V267" t="str">
        <f>_xlfn.IFNA((VLOOKUP(A267,CLASS!A:AY,22,FALSE)),"")</f>
        <v/>
      </c>
      <c r="W267" s="11" t="str">
        <f t="shared" si="98"/>
        <v/>
      </c>
      <c r="X267" t="str">
        <f>_xlfn.IFNA((VLOOKUP(A267,CLASS!A:AY,24,FALSE)),"")</f>
        <v/>
      </c>
      <c r="Y267" s="11" t="str">
        <f t="shared" si="102"/>
        <v/>
      </c>
      <c r="Z267" t="str">
        <f>_xlfn.IFNA((VLOOKUP(A267,CLASS!A:AY,26,FALSE)),"")</f>
        <v/>
      </c>
      <c r="AA267" s="11" t="str">
        <f t="shared" si="103"/>
        <v/>
      </c>
      <c r="AB267" t="str">
        <f>_xlfn.IFNA((VLOOKUP(A267,CLASS!A:AY,28,FALSE)),"")</f>
        <v/>
      </c>
      <c r="AC267" s="11" t="str">
        <f t="shared" si="104"/>
        <v/>
      </c>
      <c r="AD267"/>
      <c r="AF267"/>
      <c r="AH267" t="str">
        <f>_xlfn.IFNA((VLOOKUP(A267,CLASS!A:AY,34,FALSE)),"")</f>
        <v/>
      </c>
      <c r="AI267" s="11" t="str">
        <f t="shared" si="105"/>
        <v/>
      </c>
      <c r="AJ267"/>
      <c r="AK267" s="11">
        <f t="shared" si="106"/>
        <v>0</v>
      </c>
      <c r="AL267" s="16" t="str">
        <f t="shared" si="107"/>
        <v/>
      </c>
      <c r="AM267"/>
      <c r="AN267" t="str">
        <f t="shared" si="108"/>
        <v/>
      </c>
      <c r="AO267" t="str">
        <f t="shared" si="109"/>
        <v/>
      </c>
      <c r="AP267" t="e">
        <f t="shared" si="110"/>
        <v>#VALUE!</v>
      </c>
      <c r="AQ267" t="str">
        <f t="shared" si="111"/>
        <v/>
      </c>
      <c r="AR267" t="str">
        <f t="shared" si="112"/>
        <v/>
      </c>
      <c r="AS267" t="str">
        <f t="shared" si="113"/>
        <v/>
      </c>
      <c r="AT267" t="str">
        <f t="shared" si="114"/>
        <v/>
      </c>
      <c r="AU267">
        <f t="shared" si="115"/>
        <v>0</v>
      </c>
      <c r="AV267">
        <f t="shared" si="116"/>
        <v>0</v>
      </c>
      <c r="AW267" t="str">
        <f t="shared" si="117"/>
        <v/>
      </c>
      <c r="AX267">
        <f t="shared" si="118"/>
        <v>0</v>
      </c>
      <c r="AY267" s="14" t="e" cm="1">
        <f t="array" ref="AY267">SUMPRODUCT(LARGE(AN267:AX267, {1,2,3}))</f>
        <v>#VALUE!</v>
      </c>
    </row>
    <row r="268" spans="1:52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 t="shared" si="100"/>
        <v/>
      </c>
      <c r="R268" t="str">
        <f>_xlfn.IFNA((VLOOKUP(A268,CLASS!A:AY,18,FALSE)),"")</f>
        <v/>
      </c>
      <c r="S268" s="11" t="str">
        <f t="shared" si="101"/>
        <v/>
      </c>
      <c r="T268" t="str">
        <f>_xlfn.IFNA((VLOOKUP(A268,CLASS!A:AY,20,FALSE)),"")</f>
        <v/>
      </c>
      <c r="U268" s="11" t="e">
        <f t="shared" si="99"/>
        <v>#VALUE!</v>
      </c>
      <c r="V268" t="str">
        <f>_xlfn.IFNA((VLOOKUP(A268,CLASS!A:AY,22,FALSE)),"")</f>
        <v/>
      </c>
      <c r="W268" s="11" t="str">
        <f t="shared" si="98"/>
        <v/>
      </c>
      <c r="X268" t="str">
        <f>_xlfn.IFNA((VLOOKUP(A268,CLASS!A:AY,24,FALSE)),"")</f>
        <v/>
      </c>
      <c r="Y268" s="11" t="str">
        <f t="shared" si="102"/>
        <v/>
      </c>
      <c r="Z268" t="str">
        <f>_xlfn.IFNA((VLOOKUP(A268,CLASS!A:AY,26,FALSE)),"")</f>
        <v/>
      </c>
      <c r="AA268" s="11" t="str">
        <f t="shared" si="103"/>
        <v/>
      </c>
      <c r="AB268" t="str">
        <f>_xlfn.IFNA((VLOOKUP(A268,CLASS!A:AY,28,FALSE)),"")</f>
        <v/>
      </c>
      <c r="AC268" s="11" t="str">
        <f t="shared" si="104"/>
        <v/>
      </c>
      <c r="AD268"/>
      <c r="AF268"/>
      <c r="AH268" t="str">
        <f>_xlfn.IFNA((VLOOKUP(A268,CLASS!A:AY,34,FALSE)),"")</f>
        <v/>
      </c>
      <c r="AI268" s="11" t="str">
        <f t="shared" si="105"/>
        <v/>
      </c>
      <c r="AJ268"/>
      <c r="AK268" s="11">
        <f t="shared" si="106"/>
        <v>0</v>
      </c>
      <c r="AL268" s="16" t="str">
        <f t="shared" si="107"/>
        <v/>
      </c>
      <c r="AN268" t="str">
        <f t="shared" si="108"/>
        <v/>
      </c>
      <c r="AO268" t="str">
        <f t="shared" si="109"/>
        <v/>
      </c>
      <c r="AP268" t="e">
        <f t="shared" si="110"/>
        <v>#VALUE!</v>
      </c>
      <c r="AQ268" t="str">
        <f t="shared" si="111"/>
        <v/>
      </c>
      <c r="AR268" t="str">
        <f t="shared" si="112"/>
        <v/>
      </c>
      <c r="AS268" t="str">
        <f t="shared" si="113"/>
        <v/>
      </c>
      <c r="AT268" t="str">
        <f t="shared" si="114"/>
        <v/>
      </c>
      <c r="AU268">
        <f t="shared" si="115"/>
        <v>0</v>
      </c>
      <c r="AV268">
        <f t="shared" si="116"/>
        <v>0</v>
      </c>
      <c r="AW268" t="str">
        <f t="shared" si="117"/>
        <v/>
      </c>
      <c r="AX268">
        <f t="shared" si="118"/>
        <v>0</v>
      </c>
      <c r="AY268" s="14" t="e" cm="1">
        <f t="array" ref="AY268">SUMPRODUCT(LARGE(AN268:AX268, {1,2,3}))</f>
        <v>#VALUE!</v>
      </c>
    </row>
    <row r="269" spans="1:52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 t="shared" si="100"/>
        <v/>
      </c>
      <c r="R269" t="str">
        <f>_xlfn.IFNA((VLOOKUP(A269,CLASS!A:AY,18,FALSE)),"")</f>
        <v/>
      </c>
      <c r="S269" s="11" t="str">
        <f t="shared" si="101"/>
        <v/>
      </c>
      <c r="T269" t="str">
        <f>_xlfn.IFNA((VLOOKUP(A269,CLASS!A:AY,20,FALSE)),"")</f>
        <v/>
      </c>
      <c r="U269" s="11" t="e">
        <f t="shared" si="99"/>
        <v>#VALUE!</v>
      </c>
      <c r="V269" t="str">
        <f>_xlfn.IFNA((VLOOKUP(A269,CLASS!A:AY,22,FALSE)),"")</f>
        <v/>
      </c>
      <c r="W269" s="11" t="str">
        <f t="shared" si="98"/>
        <v/>
      </c>
      <c r="X269" t="str">
        <f>_xlfn.IFNA((VLOOKUP(A269,CLASS!A:AY,24,FALSE)),"")</f>
        <v/>
      </c>
      <c r="Y269" s="11" t="str">
        <f t="shared" si="102"/>
        <v/>
      </c>
      <c r="Z269" t="str">
        <f>_xlfn.IFNA((VLOOKUP(A269,CLASS!A:AY,26,FALSE)),"")</f>
        <v/>
      </c>
      <c r="AA269" s="11" t="str">
        <f t="shared" si="103"/>
        <v/>
      </c>
      <c r="AB269" t="str">
        <f>_xlfn.IFNA((VLOOKUP(A269,CLASS!A:AY,28,FALSE)),"")</f>
        <v/>
      </c>
      <c r="AC269" s="11" t="str">
        <f t="shared" si="104"/>
        <v/>
      </c>
      <c r="AD269"/>
      <c r="AF269"/>
      <c r="AH269" t="str">
        <f>_xlfn.IFNA((VLOOKUP(A269,CLASS!A:AY,34,FALSE)),"")</f>
        <v/>
      </c>
      <c r="AI269" s="11" t="str">
        <f t="shared" si="105"/>
        <v/>
      </c>
      <c r="AJ269"/>
      <c r="AK269" s="11">
        <f t="shared" si="106"/>
        <v>0</v>
      </c>
      <c r="AL269" s="16" t="str">
        <f t="shared" si="107"/>
        <v/>
      </c>
      <c r="AM269"/>
      <c r="AN269" t="str">
        <f t="shared" si="108"/>
        <v/>
      </c>
      <c r="AO269" t="str">
        <f t="shared" si="109"/>
        <v/>
      </c>
      <c r="AP269" t="e">
        <f t="shared" si="110"/>
        <v>#VALUE!</v>
      </c>
      <c r="AQ269" t="str">
        <f t="shared" si="111"/>
        <v/>
      </c>
      <c r="AR269" t="str">
        <f t="shared" si="112"/>
        <v/>
      </c>
      <c r="AS269" t="str">
        <f t="shared" si="113"/>
        <v/>
      </c>
      <c r="AT269" t="str">
        <f t="shared" si="114"/>
        <v/>
      </c>
      <c r="AU269">
        <f t="shared" si="115"/>
        <v>0</v>
      </c>
      <c r="AV269">
        <f t="shared" si="116"/>
        <v>0</v>
      </c>
      <c r="AW269" t="str">
        <f t="shared" si="117"/>
        <v/>
      </c>
      <c r="AX269">
        <f t="shared" si="118"/>
        <v>0</v>
      </c>
      <c r="AY269" s="14" t="e" cm="1">
        <f t="array" ref="AY269">SUMPRODUCT(LARGE(AN269:AX269, {1,2,3}))</f>
        <v>#VALUE!</v>
      </c>
      <c r="AZ269"/>
    </row>
    <row r="270" spans="1:52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 t="shared" si="100"/>
        <v/>
      </c>
      <c r="R270" t="str">
        <f>_xlfn.IFNA((VLOOKUP(A270,CLASS!A:AY,18,FALSE)),"")</f>
        <v/>
      </c>
      <c r="S270" s="11" t="str">
        <f t="shared" si="101"/>
        <v/>
      </c>
      <c r="T270" t="str">
        <f>_xlfn.IFNA((VLOOKUP(A270,CLASS!A:AY,20,FALSE)),"")</f>
        <v/>
      </c>
      <c r="U270" s="11" t="e">
        <f t="shared" si="99"/>
        <v>#VALUE!</v>
      </c>
      <c r="V270" t="str">
        <f>_xlfn.IFNA((VLOOKUP(A270,CLASS!A:AY,22,FALSE)),"")</f>
        <v/>
      </c>
      <c r="W270" s="11" t="str">
        <f t="shared" si="98"/>
        <v/>
      </c>
      <c r="X270" t="str">
        <f>_xlfn.IFNA((VLOOKUP(A270,CLASS!A:AY,24,FALSE)),"")</f>
        <v/>
      </c>
      <c r="Y270" s="11" t="str">
        <f t="shared" si="102"/>
        <v/>
      </c>
      <c r="Z270" t="str">
        <f>_xlfn.IFNA((VLOOKUP(A270,CLASS!A:AY,26,FALSE)),"")</f>
        <v/>
      </c>
      <c r="AA270" s="11" t="str">
        <f t="shared" si="103"/>
        <v/>
      </c>
      <c r="AB270" t="str">
        <f>_xlfn.IFNA((VLOOKUP(A270,CLASS!A:AY,28,FALSE)),"")</f>
        <v/>
      </c>
      <c r="AC270" s="11" t="str">
        <f t="shared" si="104"/>
        <v/>
      </c>
      <c r="AD270"/>
      <c r="AF270"/>
      <c r="AH270" t="str">
        <f>_xlfn.IFNA((VLOOKUP(A270,CLASS!A:AY,34,FALSE)),"")</f>
        <v/>
      </c>
      <c r="AI270" s="11" t="str">
        <f t="shared" si="105"/>
        <v/>
      </c>
      <c r="AJ270"/>
      <c r="AK270" s="11">
        <f t="shared" si="106"/>
        <v>0</v>
      </c>
      <c r="AL270" s="16" t="str">
        <f t="shared" si="107"/>
        <v/>
      </c>
      <c r="AM270"/>
      <c r="AN270" t="str">
        <f t="shared" si="108"/>
        <v/>
      </c>
      <c r="AO270" t="str">
        <f t="shared" si="109"/>
        <v/>
      </c>
      <c r="AP270" t="e">
        <f t="shared" si="110"/>
        <v>#VALUE!</v>
      </c>
      <c r="AQ270" t="str">
        <f t="shared" si="111"/>
        <v/>
      </c>
      <c r="AR270" t="str">
        <f t="shared" si="112"/>
        <v/>
      </c>
      <c r="AS270" t="str">
        <f t="shared" si="113"/>
        <v/>
      </c>
      <c r="AT270" t="str">
        <f t="shared" si="114"/>
        <v/>
      </c>
      <c r="AU270">
        <f t="shared" si="115"/>
        <v>0</v>
      </c>
      <c r="AV270">
        <f t="shared" si="116"/>
        <v>0</v>
      </c>
      <c r="AW270" t="str">
        <f t="shared" si="117"/>
        <v/>
      </c>
      <c r="AX270">
        <f t="shared" si="118"/>
        <v>0</v>
      </c>
      <c r="AY270" s="14" t="e" cm="1">
        <f t="array" ref="AY270">SUMPRODUCT(LARGE(AN270:AX270, {1,2,3}))</f>
        <v>#VALUE!</v>
      </c>
      <c r="AZ270"/>
    </row>
    <row r="271" spans="1:52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 t="shared" si="100"/>
        <v/>
      </c>
      <c r="R271" t="str">
        <f>_xlfn.IFNA((VLOOKUP(A271,CLASS!A:AY,18,FALSE)),"")</f>
        <v/>
      </c>
      <c r="S271" s="11" t="str">
        <f t="shared" si="101"/>
        <v/>
      </c>
      <c r="T271" t="str">
        <f>_xlfn.IFNA((VLOOKUP(A271,CLASS!A:AY,20,FALSE)),"")</f>
        <v/>
      </c>
      <c r="U271" s="11" t="e">
        <f t="shared" si="99"/>
        <v>#VALUE!</v>
      </c>
      <c r="V271" t="str">
        <f>_xlfn.IFNA((VLOOKUP(A271,CLASS!A:AY,22,FALSE)),"")</f>
        <v/>
      </c>
      <c r="W271" s="11" t="str">
        <f t="shared" si="98"/>
        <v/>
      </c>
      <c r="X271" t="str">
        <f>_xlfn.IFNA((VLOOKUP(A271,CLASS!A:AY,24,FALSE)),"")</f>
        <v/>
      </c>
      <c r="Y271" s="11" t="str">
        <f t="shared" si="102"/>
        <v/>
      </c>
      <c r="Z271" t="str">
        <f>_xlfn.IFNA((VLOOKUP(A271,CLASS!A:AY,26,FALSE)),"")</f>
        <v/>
      </c>
      <c r="AA271" s="11" t="str">
        <f t="shared" si="103"/>
        <v/>
      </c>
      <c r="AB271" t="str">
        <f>_xlfn.IFNA((VLOOKUP(A271,CLASS!A:AY,28,FALSE)),"")</f>
        <v/>
      </c>
      <c r="AC271" s="11" t="str">
        <f t="shared" si="104"/>
        <v/>
      </c>
      <c r="AD271"/>
      <c r="AF271"/>
      <c r="AH271" t="str">
        <f>_xlfn.IFNA((VLOOKUP(A271,CLASS!A:AY,34,FALSE)),"")</f>
        <v/>
      </c>
      <c r="AI271" s="11" t="str">
        <f t="shared" si="105"/>
        <v/>
      </c>
      <c r="AJ271"/>
      <c r="AK271" s="11">
        <f t="shared" si="106"/>
        <v>0</v>
      </c>
      <c r="AL271" s="16" t="str">
        <f t="shared" si="107"/>
        <v/>
      </c>
      <c r="AM271"/>
      <c r="AN271" t="str">
        <f t="shared" si="108"/>
        <v/>
      </c>
      <c r="AO271" t="str">
        <f t="shared" si="109"/>
        <v/>
      </c>
      <c r="AP271" t="e">
        <f t="shared" si="110"/>
        <v>#VALUE!</v>
      </c>
      <c r="AQ271" t="str">
        <f t="shared" si="111"/>
        <v/>
      </c>
      <c r="AR271" t="str">
        <f t="shared" si="112"/>
        <v/>
      </c>
      <c r="AS271" t="str">
        <f t="shared" si="113"/>
        <v/>
      </c>
      <c r="AT271" t="str">
        <f t="shared" si="114"/>
        <v/>
      </c>
      <c r="AU271">
        <f t="shared" si="115"/>
        <v>0</v>
      </c>
      <c r="AV271">
        <f t="shared" si="116"/>
        <v>0</v>
      </c>
      <c r="AW271" t="str">
        <f t="shared" si="117"/>
        <v/>
      </c>
      <c r="AX271">
        <f t="shared" si="118"/>
        <v>0</v>
      </c>
      <c r="AY271" s="14" t="e" cm="1">
        <f t="array" ref="AY271">SUMPRODUCT(LARGE(AN271:AX271, {1,2,3}))</f>
        <v>#VALUE!</v>
      </c>
    </row>
    <row r="272" spans="1:52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 t="shared" si="100"/>
        <v/>
      </c>
      <c r="R272" t="str">
        <f>_xlfn.IFNA((VLOOKUP(A272,CLASS!A:AY,18,FALSE)),"")</f>
        <v/>
      </c>
      <c r="S272" s="11" t="str">
        <f t="shared" si="101"/>
        <v/>
      </c>
      <c r="T272" t="str">
        <f>_xlfn.IFNA((VLOOKUP(A272,CLASS!A:AY,20,FALSE)),"")</f>
        <v/>
      </c>
      <c r="U272" s="11" t="e">
        <f t="shared" si="99"/>
        <v>#VALUE!</v>
      </c>
      <c r="V272" t="str">
        <f>_xlfn.IFNA((VLOOKUP(A272,CLASS!A:AY,22,FALSE)),"")</f>
        <v/>
      </c>
      <c r="W272" s="11" t="str">
        <f t="shared" si="98"/>
        <v/>
      </c>
      <c r="X272" t="str">
        <f>_xlfn.IFNA((VLOOKUP(A272,CLASS!A:AY,24,FALSE)),"")</f>
        <v/>
      </c>
      <c r="Y272" s="11" t="str">
        <f t="shared" si="102"/>
        <v/>
      </c>
      <c r="Z272" t="str">
        <f>_xlfn.IFNA((VLOOKUP(A272,CLASS!A:AY,26,FALSE)),"")</f>
        <v/>
      </c>
      <c r="AA272" s="11" t="str">
        <f t="shared" si="103"/>
        <v/>
      </c>
      <c r="AB272" t="str">
        <f>_xlfn.IFNA((VLOOKUP(A272,CLASS!A:AY,28,FALSE)),"")</f>
        <v/>
      </c>
      <c r="AC272" s="11" t="str">
        <f t="shared" si="104"/>
        <v/>
      </c>
      <c r="AD272"/>
      <c r="AF272"/>
      <c r="AH272" t="str">
        <f>_xlfn.IFNA((VLOOKUP(A272,CLASS!A:AY,34,FALSE)),"")</f>
        <v/>
      </c>
      <c r="AI272" s="11" t="str">
        <f t="shared" si="105"/>
        <v/>
      </c>
      <c r="AJ272"/>
      <c r="AK272" s="11">
        <f t="shared" si="106"/>
        <v>0</v>
      </c>
      <c r="AL272" s="16" t="str">
        <f t="shared" si="107"/>
        <v/>
      </c>
      <c r="AM272"/>
      <c r="AN272" t="str">
        <f t="shared" si="108"/>
        <v/>
      </c>
      <c r="AO272" t="str">
        <f t="shared" si="109"/>
        <v/>
      </c>
      <c r="AP272" t="e">
        <f t="shared" si="110"/>
        <v>#VALUE!</v>
      </c>
      <c r="AQ272" t="str">
        <f t="shared" si="111"/>
        <v/>
      </c>
      <c r="AR272" t="str">
        <f t="shared" si="112"/>
        <v/>
      </c>
      <c r="AS272" t="str">
        <f t="shared" si="113"/>
        <v/>
      </c>
      <c r="AT272" t="str">
        <f t="shared" si="114"/>
        <v/>
      </c>
      <c r="AU272">
        <f t="shared" si="115"/>
        <v>0</v>
      </c>
      <c r="AV272">
        <f t="shared" si="116"/>
        <v>0</v>
      </c>
      <c r="AW272" t="str">
        <f t="shared" si="117"/>
        <v/>
      </c>
      <c r="AX272">
        <f t="shared" si="118"/>
        <v>0</v>
      </c>
      <c r="AY272" s="14" t="e" cm="1">
        <f t="array" ref="AY272">SUMPRODUCT(LARGE(AN272:AX272, {1,2,3}))</f>
        <v>#VALUE!</v>
      </c>
      <c r="AZ272"/>
    </row>
    <row r="273" spans="1:52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 t="shared" si="100"/>
        <v/>
      </c>
      <c r="R273" t="str">
        <f>_xlfn.IFNA((VLOOKUP(A273,CLASS!A:AY,18,FALSE)),"")</f>
        <v/>
      </c>
      <c r="S273" s="11" t="str">
        <f t="shared" si="101"/>
        <v/>
      </c>
      <c r="T273" t="str">
        <f>_xlfn.IFNA((VLOOKUP(A273,CLASS!A:AY,20,FALSE)),"")</f>
        <v/>
      </c>
      <c r="U273" s="11" t="e">
        <f t="shared" si="99"/>
        <v>#VALUE!</v>
      </c>
      <c r="V273" t="str">
        <f>_xlfn.IFNA((VLOOKUP(A273,CLASS!A:AY,22,FALSE)),"")</f>
        <v/>
      </c>
      <c r="W273" s="11" t="str">
        <f t="shared" si="98"/>
        <v/>
      </c>
      <c r="X273" t="str">
        <f>_xlfn.IFNA((VLOOKUP(A273,CLASS!A:AY,24,FALSE)),"")</f>
        <v/>
      </c>
      <c r="Y273" s="11" t="str">
        <f t="shared" si="102"/>
        <v/>
      </c>
      <c r="Z273" t="str">
        <f>_xlfn.IFNA((VLOOKUP(A273,CLASS!A:AY,26,FALSE)),"")</f>
        <v/>
      </c>
      <c r="AA273" s="11" t="str">
        <f t="shared" si="103"/>
        <v/>
      </c>
      <c r="AB273" t="str">
        <f>_xlfn.IFNA((VLOOKUP(A273,CLASS!A:AY,28,FALSE)),"")</f>
        <v/>
      </c>
      <c r="AC273" s="11" t="str">
        <f t="shared" si="104"/>
        <v/>
      </c>
      <c r="AD273"/>
      <c r="AF273"/>
      <c r="AH273" t="str">
        <f>_xlfn.IFNA((VLOOKUP(A273,CLASS!A:AY,34,FALSE)),"")</f>
        <v/>
      </c>
      <c r="AI273" s="11" t="str">
        <f t="shared" si="105"/>
        <v/>
      </c>
      <c r="AJ273"/>
      <c r="AK273" s="11">
        <f t="shared" si="106"/>
        <v>0</v>
      </c>
      <c r="AL273" s="16" t="str">
        <f t="shared" si="107"/>
        <v/>
      </c>
      <c r="AM273"/>
      <c r="AN273" t="str">
        <f t="shared" si="108"/>
        <v/>
      </c>
      <c r="AO273" t="str">
        <f t="shared" si="109"/>
        <v/>
      </c>
      <c r="AP273" t="e">
        <f t="shared" si="110"/>
        <v>#VALUE!</v>
      </c>
      <c r="AQ273" t="str">
        <f t="shared" si="111"/>
        <v/>
      </c>
      <c r="AR273" t="str">
        <f t="shared" si="112"/>
        <v/>
      </c>
      <c r="AS273" t="str">
        <f t="shared" si="113"/>
        <v/>
      </c>
      <c r="AT273" t="str">
        <f t="shared" si="114"/>
        <v/>
      </c>
      <c r="AU273">
        <f t="shared" si="115"/>
        <v>0</v>
      </c>
      <c r="AV273">
        <f t="shared" si="116"/>
        <v>0</v>
      </c>
      <c r="AW273" t="str">
        <f t="shared" si="117"/>
        <v/>
      </c>
      <c r="AX273">
        <f t="shared" si="118"/>
        <v>0</v>
      </c>
      <c r="AY273" s="14" t="e" cm="1">
        <f t="array" ref="AY273">SUMPRODUCT(LARGE(AN273:AX273, {1,2,3}))</f>
        <v>#VALUE!</v>
      </c>
      <c r="AZ273"/>
    </row>
    <row r="274" spans="1:52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 t="shared" si="100"/>
        <v/>
      </c>
      <c r="R274" t="str">
        <f>_xlfn.IFNA((VLOOKUP(A274,CLASS!A:AY,18,FALSE)),"")</f>
        <v/>
      </c>
      <c r="S274" s="11" t="str">
        <f t="shared" si="101"/>
        <v/>
      </c>
      <c r="T274" t="str">
        <f>_xlfn.IFNA((VLOOKUP(A274,CLASS!A:AY,20,FALSE)),"")</f>
        <v/>
      </c>
      <c r="U274" s="11" t="e">
        <f t="shared" si="99"/>
        <v>#VALUE!</v>
      </c>
      <c r="V274" t="str">
        <f>_xlfn.IFNA((VLOOKUP(A274,CLASS!A:AY,22,FALSE)),"")</f>
        <v/>
      </c>
      <c r="W274" s="11" t="str">
        <f t="shared" si="98"/>
        <v/>
      </c>
      <c r="X274" t="str">
        <f>_xlfn.IFNA((VLOOKUP(A274,CLASS!A:AY,24,FALSE)),"")</f>
        <v/>
      </c>
      <c r="Y274" s="11" t="str">
        <f t="shared" si="102"/>
        <v/>
      </c>
      <c r="Z274" t="str">
        <f>_xlfn.IFNA((VLOOKUP(A274,CLASS!A:AY,26,FALSE)),"")</f>
        <v/>
      </c>
      <c r="AA274" s="11" t="str">
        <f t="shared" si="103"/>
        <v/>
      </c>
      <c r="AB274" t="str">
        <f>_xlfn.IFNA((VLOOKUP(A274,CLASS!A:AY,28,FALSE)),"")</f>
        <v/>
      </c>
      <c r="AC274" s="11" t="str">
        <f t="shared" si="104"/>
        <v/>
      </c>
      <c r="AD274"/>
      <c r="AF274"/>
      <c r="AH274" t="str">
        <f>_xlfn.IFNA((VLOOKUP(A274,CLASS!A:AY,34,FALSE)),"")</f>
        <v/>
      </c>
      <c r="AI274" s="11" t="str">
        <f t="shared" si="105"/>
        <v/>
      </c>
      <c r="AJ274"/>
      <c r="AK274" s="11">
        <f t="shared" si="106"/>
        <v>0</v>
      </c>
      <c r="AL274" s="16" t="str">
        <f t="shared" si="107"/>
        <v/>
      </c>
      <c r="AN274" t="str">
        <f t="shared" si="108"/>
        <v/>
      </c>
      <c r="AO274" t="str">
        <f t="shared" si="109"/>
        <v/>
      </c>
      <c r="AP274" t="e">
        <f t="shared" si="110"/>
        <v>#VALUE!</v>
      </c>
      <c r="AQ274" t="str">
        <f t="shared" si="111"/>
        <v/>
      </c>
      <c r="AR274" t="str">
        <f t="shared" si="112"/>
        <v/>
      </c>
      <c r="AS274" t="str">
        <f t="shared" si="113"/>
        <v/>
      </c>
      <c r="AT274" t="str">
        <f t="shared" si="114"/>
        <v/>
      </c>
      <c r="AU274">
        <f t="shared" si="115"/>
        <v>0</v>
      </c>
      <c r="AV274">
        <f t="shared" si="116"/>
        <v>0</v>
      </c>
      <c r="AW274" t="str">
        <f t="shared" si="117"/>
        <v/>
      </c>
      <c r="AX274">
        <f t="shared" si="118"/>
        <v>0</v>
      </c>
      <c r="AY274" s="14" t="e" cm="1">
        <f t="array" ref="AY274">SUMPRODUCT(LARGE(AN274:AX274, {1,2,3}))</f>
        <v>#VALUE!</v>
      </c>
    </row>
    <row r="275" spans="1:52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 t="shared" si="100"/>
        <v/>
      </c>
      <c r="R275" t="str">
        <f>_xlfn.IFNA((VLOOKUP(A275,CLASS!A:AY,18,FALSE)),"")</f>
        <v/>
      </c>
      <c r="S275" s="11" t="str">
        <f t="shared" si="101"/>
        <v/>
      </c>
      <c r="T275" t="str">
        <f>_xlfn.IFNA((VLOOKUP(A275,CLASS!A:AY,20,FALSE)),"")</f>
        <v/>
      </c>
      <c r="U275" s="11" t="e">
        <f t="shared" si="99"/>
        <v>#VALUE!</v>
      </c>
      <c r="V275" t="str">
        <f>_xlfn.IFNA((VLOOKUP(A275,CLASS!A:AY,22,FALSE)),"")</f>
        <v/>
      </c>
      <c r="W275" s="11" t="str">
        <f t="shared" si="98"/>
        <v/>
      </c>
      <c r="X275" t="str">
        <f>_xlfn.IFNA((VLOOKUP(A275,CLASS!A:AY,24,FALSE)),"")</f>
        <v/>
      </c>
      <c r="Y275" s="11" t="str">
        <f t="shared" si="102"/>
        <v/>
      </c>
      <c r="Z275" t="str">
        <f>_xlfn.IFNA((VLOOKUP(A275,CLASS!A:AY,26,FALSE)),"")</f>
        <v/>
      </c>
      <c r="AA275" s="11" t="str">
        <f t="shared" si="103"/>
        <v/>
      </c>
      <c r="AB275" t="str">
        <f>_xlfn.IFNA((VLOOKUP(A275,CLASS!A:AY,28,FALSE)),"")</f>
        <v/>
      </c>
      <c r="AC275" s="11" t="str">
        <f t="shared" si="104"/>
        <v/>
      </c>
      <c r="AD275"/>
      <c r="AF275"/>
      <c r="AH275" t="str">
        <f>_xlfn.IFNA((VLOOKUP(A275,CLASS!A:AY,34,FALSE)),"")</f>
        <v/>
      </c>
      <c r="AI275" s="11" t="str">
        <f t="shared" si="105"/>
        <v/>
      </c>
      <c r="AJ275"/>
      <c r="AK275" s="11">
        <f t="shared" si="106"/>
        <v>0</v>
      </c>
      <c r="AL275" s="16" t="str">
        <f t="shared" si="107"/>
        <v/>
      </c>
      <c r="AN275" t="str">
        <f t="shared" si="108"/>
        <v/>
      </c>
      <c r="AO275" t="str">
        <f t="shared" si="109"/>
        <v/>
      </c>
      <c r="AP275" t="e">
        <f t="shared" si="110"/>
        <v>#VALUE!</v>
      </c>
      <c r="AQ275" t="str">
        <f t="shared" si="111"/>
        <v/>
      </c>
      <c r="AR275" t="str">
        <f t="shared" si="112"/>
        <v/>
      </c>
      <c r="AS275" t="str">
        <f t="shared" si="113"/>
        <v/>
      </c>
      <c r="AT275" t="str">
        <f t="shared" si="114"/>
        <v/>
      </c>
      <c r="AU275">
        <f t="shared" si="115"/>
        <v>0</v>
      </c>
      <c r="AV275">
        <f t="shared" si="116"/>
        <v>0</v>
      </c>
      <c r="AW275" t="str">
        <f t="shared" si="117"/>
        <v/>
      </c>
      <c r="AX275">
        <f t="shared" si="118"/>
        <v>0</v>
      </c>
      <c r="AY275" s="14" t="e" cm="1">
        <f t="array" ref="AY275">SUMPRODUCT(LARGE(AN275:AX275, {1,2,3}))</f>
        <v>#VALUE!</v>
      </c>
      <c r="AZ275"/>
    </row>
    <row r="276" spans="1:52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 t="shared" si="100"/>
        <v/>
      </c>
      <c r="R276" t="str">
        <f>_xlfn.IFNA((VLOOKUP(A276,CLASS!A:AY,18,FALSE)),"")</f>
        <v/>
      </c>
      <c r="S276" s="11" t="str">
        <f t="shared" si="101"/>
        <v/>
      </c>
      <c r="T276" t="str">
        <f>_xlfn.IFNA((VLOOKUP(A276,CLASS!A:AY,20,FALSE)),"")</f>
        <v/>
      </c>
      <c r="U276" s="11" t="e">
        <f t="shared" si="99"/>
        <v>#VALUE!</v>
      </c>
      <c r="V276" t="str">
        <f>_xlfn.IFNA((VLOOKUP(A276,CLASS!A:AY,22,FALSE)),"")</f>
        <v/>
      </c>
      <c r="W276" s="11" t="str">
        <f t="shared" si="98"/>
        <v/>
      </c>
      <c r="X276" t="str">
        <f>_xlfn.IFNA((VLOOKUP(A276,CLASS!A:AY,24,FALSE)),"")</f>
        <v/>
      </c>
      <c r="Y276" s="11" t="str">
        <f t="shared" si="102"/>
        <v/>
      </c>
      <c r="Z276" t="str">
        <f>_xlfn.IFNA((VLOOKUP(A276,CLASS!A:AY,26,FALSE)),"")</f>
        <v/>
      </c>
      <c r="AA276" s="11" t="str">
        <f t="shared" si="103"/>
        <v/>
      </c>
      <c r="AB276" t="str">
        <f>_xlfn.IFNA((VLOOKUP(A276,CLASS!A:AY,28,FALSE)),"")</f>
        <v/>
      </c>
      <c r="AC276" s="11" t="str">
        <f t="shared" si="104"/>
        <v/>
      </c>
      <c r="AD276"/>
      <c r="AF276"/>
      <c r="AH276" t="str">
        <f>_xlfn.IFNA((VLOOKUP(A276,CLASS!A:AY,34,FALSE)),"")</f>
        <v/>
      </c>
      <c r="AI276" s="11" t="str">
        <f t="shared" si="105"/>
        <v/>
      </c>
      <c r="AJ276"/>
      <c r="AK276" s="11">
        <f t="shared" si="106"/>
        <v>0</v>
      </c>
      <c r="AL276" s="16" t="str">
        <f t="shared" si="107"/>
        <v/>
      </c>
      <c r="AM276"/>
      <c r="AN276" t="str">
        <f t="shared" si="108"/>
        <v/>
      </c>
      <c r="AO276" t="str">
        <f t="shared" si="109"/>
        <v/>
      </c>
      <c r="AP276" t="e">
        <f t="shared" si="110"/>
        <v>#VALUE!</v>
      </c>
      <c r="AQ276" t="str">
        <f t="shared" si="111"/>
        <v/>
      </c>
      <c r="AR276" t="str">
        <f t="shared" si="112"/>
        <v/>
      </c>
      <c r="AS276" t="str">
        <f t="shared" si="113"/>
        <v/>
      </c>
      <c r="AT276" t="str">
        <f t="shared" si="114"/>
        <v/>
      </c>
      <c r="AU276">
        <f t="shared" si="115"/>
        <v>0</v>
      </c>
      <c r="AV276">
        <f t="shared" si="116"/>
        <v>0</v>
      </c>
      <c r="AW276" t="str">
        <f t="shared" si="117"/>
        <v/>
      </c>
      <c r="AX276">
        <f t="shared" si="118"/>
        <v>0</v>
      </c>
      <c r="AY276" s="14" t="e" cm="1">
        <f t="array" ref="AY276">SUMPRODUCT(LARGE(AN276:AX276, {1,2,3}))</f>
        <v>#VALUE!</v>
      </c>
    </row>
    <row r="277" spans="1:52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 t="shared" si="100"/>
        <v/>
      </c>
      <c r="R277" t="str">
        <f>_xlfn.IFNA((VLOOKUP(A277,CLASS!A:AY,18,FALSE)),"")</f>
        <v/>
      </c>
      <c r="S277" s="11" t="str">
        <f t="shared" si="101"/>
        <v/>
      </c>
      <c r="T277" t="str">
        <f>_xlfn.IFNA((VLOOKUP(A277,CLASS!A:AY,20,FALSE)),"")</f>
        <v/>
      </c>
      <c r="U277" s="11" t="e">
        <f t="shared" si="99"/>
        <v>#VALUE!</v>
      </c>
      <c r="V277" t="str">
        <f>_xlfn.IFNA((VLOOKUP(A277,CLASS!A:AY,22,FALSE)),"")</f>
        <v/>
      </c>
      <c r="W277" s="11" t="str">
        <f t="shared" si="98"/>
        <v/>
      </c>
      <c r="X277" t="str">
        <f>_xlfn.IFNA((VLOOKUP(A277,CLASS!A:AY,24,FALSE)),"")</f>
        <v/>
      </c>
      <c r="Y277" s="11" t="str">
        <f t="shared" si="102"/>
        <v/>
      </c>
      <c r="Z277" t="str">
        <f>_xlfn.IFNA((VLOOKUP(A277,CLASS!A:AY,26,FALSE)),"")</f>
        <v/>
      </c>
      <c r="AA277" s="11" t="str">
        <f t="shared" si="103"/>
        <v/>
      </c>
      <c r="AB277" t="str">
        <f>_xlfn.IFNA((VLOOKUP(A277,CLASS!A:AY,28,FALSE)),"")</f>
        <v/>
      </c>
      <c r="AC277" s="11" t="str">
        <f t="shared" si="104"/>
        <v/>
      </c>
      <c r="AD277"/>
      <c r="AF277"/>
      <c r="AH277" t="str">
        <f>_xlfn.IFNA((VLOOKUP(A277,CLASS!A:AY,34,FALSE)),"")</f>
        <v/>
      </c>
      <c r="AI277" s="11" t="str">
        <f t="shared" si="105"/>
        <v/>
      </c>
      <c r="AJ277"/>
      <c r="AK277" s="11">
        <f t="shared" si="106"/>
        <v>0</v>
      </c>
      <c r="AL277" s="16" t="str">
        <f t="shared" si="107"/>
        <v/>
      </c>
      <c r="AN277" t="str">
        <f t="shared" si="108"/>
        <v/>
      </c>
      <c r="AO277" t="str">
        <f t="shared" si="109"/>
        <v/>
      </c>
      <c r="AP277" t="e">
        <f t="shared" si="110"/>
        <v>#VALUE!</v>
      </c>
      <c r="AQ277" t="str">
        <f t="shared" si="111"/>
        <v/>
      </c>
      <c r="AR277" t="str">
        <f t="shared" si="112"/>
        <v/>
      </c>
      <c r="AS277" t="str">
        <f t="shared" si="113"/>
        <v/>
      </c>
      <c r="AT277" t="str">
        <f t="shared" si="114"/>
        <v/>
      </c>
      <c r="AU277">
        <f t="shared" si="115"/>
        <v>0</v>
      </c>
      <c r="AV277">
        <f t="shared" si="116"/>
        <v>0</v>
      </c>
      <c r="AW277" t="str">
        <f t="shared" si="117"/>
        <v/>
      </c>
      <c r="AX277">
        <f t="shared" si="118"/>
        <v>0</v>
      </c>
      <c r="AY277" s="14" t="e" cm="1">
        <f t="array" ref="AY277">SUMPRODUCT(LARGE(AN277:AX277, {1,2,3}))</f>
        <v>#VALUE!</v>
      </c>
    </row>
    <row r="278" spans="1:52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 t="shared" si="100"/>
        <v/>
      </c>
      <c r="R278" t="str">
        <f>_xlfn.IFNA((VLOOKUP(A278,CLASS!A:AY,18,FALSE)),"")</f>
        <v/>
      </c>
      <c r="S278" s="11" t="str">
        <f t="shared" si="101"/>
        <v/>
      </c>
      <c r="T278" t="str">
        <f>_xlfn.IFNA((VLOOKUP(A278,CLASS!A:AY,20,FALSE)),"")</f>
        <v/>
      </c>
      <c r="U278" s="11" t="e">
        <f t="shared" ref="U278:U309" si="119">IF(IF(T278,T278+$L278,0)&lt;=100,IF(T278,T278+$L278,0),100)</f>
        <v>#VALUE!</v>
      </c>
      <c r="V278" t="str">
        <f>_xlfn.IFNA((VLOOKUP(A278,CLASS!A:AY,22,FALSE)),"")</f>
        <v/>
      </c>
      <c r="W278" s="11" t="str">
        <f t="shared" si="98"/>
        <v/>
      </c>
      <c r="X278" t="str">
        <f>_xlfn.IFNA((VLOOKUP(A278,CLASS!A:AY,24,FALSE)),"")</f>
        <v/>
      </c>
      <c r="Y278" s="11" t="str">
        <f t="shared" si="102"/>
        <v/>
      </c>
      <c r="Z278" t="str">
        <f>_xlfn.IFNA((VLOOKUP(A278,CLASS!A:AY,26,FALSE)),"")</f>
        <v/>
      </c>
      <c r="AA278" s="11" t="str">
        <f t="shared" si="103"/>
        <v/>
      </c>
      <c r="AB278" t="str">
        <f>_xlfn.IFNA((VLOOKUP(A278,CLASS!A:AY,28,FALSE)),"")</f>
        <v/>
      </c>
      <c r="AC278" s="11" t="str">
        <f t="shared" si="104"/>
        <v/>
      </c>
      <c r="AD278"/>
      <c r="AF278"/>
      <c r="AH278" t="str">
        <f>_xlfn.IFNA((VLOOKUP(A278,CLASS!A:AY,34,FALSE)),"")</f>
        <v/>
      </c>
      <c r="AI278" s="11" t="str">
        <f t="shared" si="105"/>
        <v/>
      </c>
      <c r="AJ278"/>
      <c r="AK278" s="11">
        <f t="shared" si="106"/>
        <v>0</v>
      </c>
      <c r="AL278" s="16" t="str">
        <f t="shared" si="107"/>
        <v/>
      </c>
      <c r="AM278"/>
      <c r="AN278" t="str">
        <f t="shared" si="108"/>
        <v/>
      </c>
      <c r="AO278" t="str">
        <f t="shared" si="109"/>
        <v/>
      </c>
      <c r="AP278" t="e">
        <f t="shared" si="110"/>
        <v>#VALUE!</v>
      </c>
      <c r="AQ278" t="str">
        <f t="shared" si="111"/>
        <v/>
      </c>
      <c r="AR278" t="str">
        <f t="shared" si="112"/>
        <v/>
      </c>
      <c r="AS278" t="str">
        <f t="shared" si="113"/>
        <v/>
      </c>
      <c r="AT278" t="str">
        <f t="shared" si="114"/>
        <v/>
      </c>
      <c r="AU278">
        <f t="shared" si="115"/>
        <v>0</v>
      </c>
      <c r="AV278">
        <f t="shared" si="116"/>
        <v>0</v>
      </c>
      <c r="AW278" t="str">
        <f t="shared" si="117"/>
        <v/>
      </c>
      <c r="AX278">
        <f t="shared" si="118"/>
        <v>0</v>
      </c>
      <c r="AY278" s="14" t="e" cm="1">
        <f t="array" ref="AY278">SUMPRODUCT(LARGE(AN278:AX278, {1,2,3}))</f>
        <v>#VALUE!</v>
      </c>
    </row>
    <row r="279" spans="1:52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 t="shared" si="100"/>
        <v/>
      </c>
      <c r="R279" t="str">
        <f>_xlfn.IFNA((VLOOKUP(A279,CLASS!A:AY,18,FALSE)),"")</f>
        <v/>
      </c>
      <c r="S279" s="11" t="str">
        <f t="shared" si="101"/>
        <v/>
      </c>
      <c r="T279" t="str">
        <f>_xlfn.IFNA((VLOOKUP(A279,CLASS!A:AY,20,FALSE)),"")</f>
        <v/>
      </c>
      <c r="U279" s="11" t="e">
        <f t="shared" si="119"/>
        <v>#VALUE!</v>
      </c>
      <c r="V279" t="str">
        <f>_xlfn.IFNA((VLOOKUP(A279,CLASS!A:AY,22,FALSE)),"")</f>
        <v/>
      </c>
      <c r="W279" s="11" t="str">
        <f t="shared" si="98"/>
        <v/>
      </c>
      <c r="X279" t="str">
        <f>_xlfn.IFNA((VLOOKUP(A279,CLASS!A:AY,24,FALSE)),"")</f>
        <v/>
      </c>
      <c r="Y279" s="11" t="str">
        <f t="shared" si="102"/>
        <v/>
      </c>
      <c r="Z279" t="str">
        <f>_xlfn.IFNA((VLOOKUP(A279,CLASS!A:AY,26,FALSE)),"")</f>
        <v/>
      </c>
      <c r="AA279" s="11" t="str">
        <f t="shared" si="103"/>
        <v/>
      </c>
      <c r="AB279" t="str">
        <f>_xlfn.IFNA((VLOOKUP(A279,CLASS!A:AY,28,FALSE)),"")</f>
        <v/>
      </c>
      <c r="AC279" s="11" t="str">
        <f t="shared" si="104"/>
        <v/>
      </c>
      <c r="AD279"/>
      <c r="AF279"/>
      <c r="AH279" t="str">
        <f>_xlfn.IFNA((VLOOKUP(A279,CLASS!A:AY,34,FALSE)),"")</f>
        <v/>
      </c>
      <c r="AI279" s="11" t="str">
        <f t="shared" si="105"/>
        <v/>
      </c>
      <c r="AJ279"/>
      <c r="AK279" s="11">
        <f t="shared" si="106"/>
        <v>0</v>
      </c>
      <c r="AL279" s="16" t="str">
        <f t="shared" si="107"/>
        <v/>
      </c>
      <c r="AM279"/>
      <c r="AN279" t="str">
        <f t="shared" si="108"/>
        <v/>
      </c>
      <c r="AO279" t="str">
        <f t="shared" si="109"/>
        <v/>
      </c>
      <c r="AP279" t="e">
        <f t="shared" si="110"/>
        <v>#VALUE!</v>
      </c>
      <c r="AQ279" t="str">
        <f t="shared" si="111"/>
        <v/>
      </c>
      <c r="AR279" t="str">
        <f t="shared" si="112"/>
        <v/>
      </c>
      <c r="AS279" t="str">
        <f t="shared" si="113"/>
        <v/>
      </c>
      <c r="AT279" t="str">
        <f t="shared" si="114"/>
        <v/>
      </c>
      <c r="AU279">
        <f t="shared" si="115"/>
        <v>0</v>
      </c>
      <c r="AV279">
        <f t="shared" si="116"/>
        <v>0</v>
      </c>
      <c r="AW279" t="str">
        <f t="shared" si="117"/>
        <v/>
      </c>
      <c r="AX279">
        <f t="shared" si="118"/>
        <v>0</v>
      </c>
      <c r="AY279" s="14" t="e" cm="1">
        <f t="array" ref="AY279">SUMPRODUCT(LARGE(AN279:AX279, {1,2,3}))</f>
        <v>#VALUE!</v>
      </c>
    </row>
    <row r="280" spans="1:52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 t="shared" si="100"/>
        <v/>
      </c>
      <c r="R280" t="str">
        <f>_xlfn.IFNA((VLOOKUP(A280,CLASS!A:AY,18,FALSE)),"")</f>
        <v/>
      </c>
      <c r="S280" s="11" t="str">
        <f t="shared" si="101"/>
        <v/>
      </c>
      <c r="T280" t="str">
        <f>_xlfn.IFNA((VLOOKUP(A280,CLASS!A:AY,20,FALSE)),"")</f>
        <v/>
      </c>
      <c r="U280" s="11" t="e">
        <f t="shared" si="119"/>
        <v>#VALUE!</v>
      </c>
      <c r="V280" t="str">
        <f>_xlfn.IFNA((VLOOKUP(A280,CLASS!A:AY,22,FALSE)),"")</f>
        <v/>
      </c>
      <c r="W280" s="11" t="str">
        <f t="shared" si="98"/>
        <v/>
      </c>
      <c r="X280" t="str">
        <f>_xlfn.IFNA((VLOOKUP(A280,CLASS!A:AY,24,FALSE)),"")</f>
        <v/>
      </c>
      <c r="Y280" s="11" t="str">
        <f t="shared" si="102"/>
        <v/>
      </c>
      <c r="Z280" t="str">
        <f>_xlfn.IFNA((VLOOKUP(A280,CLASS!A:AY,26,FALSE)),"")</f>
        <v/>
      </c>
      <c r="AA280" s="11" t="str">
        <f t="shared" si="103"/>
        <v/>
      </c>
      <c r="AB280" t="str">
        <f>_xlfn.IFNA((VLOOKUP(A280,CLASS!A:AY,28,FALSE)),"")</f>
        <v/>
      </c>
      <c r="AC280" s="11" t="str">
        <f t="shared" si="104"/>
        <v/>
      </c>
      <c r="AD280"/>
      <c r="AF280"/>
      <c r="AH280" t="str">
        <f>_xlfn.IFNA((VLOOKUP(A280,CLASS!A:AY,34,FALSE)),"")</f>
        <v/>
      </c>
      <c r="AI280" s="11" t="str">
        <f t="shared" si="105"/>
        <v/>
      </c>
      <c r="AJ280"/>
      <c r="AK280" s="11">
        <f t="shared" si="106"/>
        <v>0</v>
      </c>
      <c r="AL280" s="16" t="str">
        <f t="shared" si="107"/>
        <v/>
      </c>
      <c r="AM280"/>
      <c r="AN280" t="str">
        <f t="shared" si="108"/>
        <v/>
      </c>
      <c r="AO280" t="str">
        <f t="shared" si="109"/>
        <v/>
      </c>
      <c r="AP280" t="e">
        <f t="shared" si="110"/>
        <v>#VALUE!</v>
      </c>
      <c r="AQ280" t="str">
        <f t="shared" si="111"/>
        <v/>
      </c>
      <c r="AR280" t="str">
        <f t="shared" si="112"/>
        <v/>
      </c>
      <c r="AS280" t="str">
        <f t="shared" si="113"/>
        <v/>
      </c>
      <c r="AT280" t="str">
        <f t="shared" si="114"/>
        <v/>
      </c>
      <c r="AU280">
        <f t="shared" si="115"/>
        <v>0</v>
      </c>
      <c r="AV280">
        <f t="shared" si="116"/>
        <v>0</v>
      </c>
      <c r="AW280" t="str">
        <f t="shared" si="117"/>
        <v/>
      </c>
      <c r="AX280">
        <f t="shared" si="118"/>
        <v>0</v>
      </c>
      <c r="AY280" s="14" t="e" cm="1">
        <f t="array" ref="AY280">SUMPRODUCT(LARGE(AN280:AX280, {1,2,3}))</f>
        <v>#VALUE!</v>
      </c>
    </row>
    <row r="281" spans="1:52" x14ac:dyDescent="0.3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 t="shared" si="100"/>
        <v/>
      </c>
      <c r="R281" t="str">
        <f>_xlfn.IFNA((VLOOKUP(A281,CLASS!A:AY,18,FALSE)),"")</f>
        <v/>
      </c>
      <c r="S281" s="11" t="str">
        <f t="shared" si="101"/>
        <v/>
      </c>
      <c r="T281" t="str">
        <f>_xlfn.IFNA((VLOOKUP(A281,CLASS!A:AY,20,FALSE)),"")</f>
        <v/>
      </c>
      <c r="U281" s="11" t="e">
        <f t="shared" si="119"/>
        <v>#VALUE!</v>
      </c>
      <c r="V281" t="str">
        <f>_xlfn.IFNA((VLOOKUP(A281,CLASS!A:AY,22,FALSE)),"")</f>
        <v/>
      </c>
      <c r="W281" s="11" t="str">
        <f t="shared" si="98"/>
        <v/>
      </c>
      <c r="X281" t="str">
        <f>_xlfn.IFNA((VLOOKUP(A281,CLASS!A:AY,24,FALSE)),"")</f>
        <v/>
      </c>
      <c r="Y281" s="11" t="str">
        <f t="shared" si="102"/>
        <v/>
      </c>
      <c r="Z281" t="str">
        <f>_xlfn.IFNA((VLOOKUP(A281,CLASS!A:AY,26,FALSE)),"")</f>
        <v/>
      </c>
      <c r="AA281" s="11" t="str">
        <f t="shared" si="103"/>
        <v/>
      </c>
      <c r="AB281" t="str">
        <f>_xlfn.IFNA((VLOOKUP(A281,CLASS!A:AY,28,FALSE)),"")</f>
        <v/>
      </c>
      <c r="AC281" s="11" t="str">
        <f t="shared" si="104"/>
        <v/>
      </c>
      <c r="AD281"/>
      <c r="AF281"/>
      <c r="AH281" t="str">
        <f>_xlfn.IFNA((VLOOKUP(A281,CLASS!A:AY,34,FALSE)),"")</f>
        <v/>
      </c>
      <c r="AI281" s="11" t="str">
        <f t="shared" si="105"/>
        <v/>
      </c>
      <c r="AJ281"/>
      <c r="AK281" s="11">
        <f t="shared" si="106"/>
        <v>0</v>
      </c>
      <c r="AL281" s="16" t="str">
        <f t="shared" si="107"/>
        <v/>
      </c>
      <c r="AM281"/>
      <c r="AN281" t="str">
        <f t="shared" si="108"/>
        <v/>
      </c>
      <c r="AO281" t="str">
        <f t="shared" si="109"/>
        <v/>
      </c>
      <c r="AP281" t="e">
        <f t="shared" si="110"/>
        <v>#VALUE!</v>
      </c>
      <c r="AQ281" t="str">
        <f t="shared" si="111"/>
        <v/>
      </c>
      <c r="AR281" t="str">
        <f t="shared" si="112"/>
        <v/>
      </c>
      <c r="AS281" t="str">
        <f t="shared" si="113"/>
        <v/>
      </c>
      <c r="AT281" t="str">
        <f t="shared" si="114"/>
        <v/>
      </c>
      <c r="AU281">
        <f t="shared" si="115"/>
        <v>0</v>
      </c>
      <c r="AV281">
        <f t="shared" si="116"/>
        <v>0</v>
      </c>
      <c r="AW281" t="str">
        <f t="shared" si="117"/>
        <v/>
      </c>
      <c r="AX281">
        <f t="shared" si="118"/>
        <v>0</v>
      </c>
      <c r="AY281" s="14" t="e" cm="1">
        <f t="array" ref="AY281">SUMPRODUCT(LARGE(AN281:AX281, {1,2,3}))</f>
        <v>#VALUE!</v>
      </c>
      <c r="AZ281"/>
    </row>
    <row r="282" spans="1:52" x14ac:dyDescent="0.3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 t="shared" si="100"/>
        <v/>
      </c>
      <c r="R282" t="str">
        <f>_xlfn.IFNA((VLOOKUP(A282,CLASS!A:AY,18,FALSE)),"")</f>
        <v/>
      </c>
      <c r="S282" s="11" t="str">
        <f t="shared" si="101"/>
        <v/>
      </c>
      <c r="T282" t="str">
        <f>_xlfn.IFNA((VLOOKUP(A282,CLASS!A:AY,20,FALSE)),"")</f>
        <v/>
      </c>
      <c r="U282" s="11" t="e">
        <f t="shared" si="119"/>
        <v>#VALUE!</v>
      </c>
      <c r="V282" t="str">
        <f>_xlfn.IFNA((VLOOKUP(A282,CLASS!A:AY,22,FALSE)),"")</f>
        <v/>
      </c>
      <c r="W282" s="11" t="str">
        <f t="shared" si="98"/>
        <v/>
      </c>
      <c r="X282" t="str">
        <f>_xlfn.IFNA((VLOOKUP(A282,CLASS!A:AY,24,FALSE)),"")</f>
        <v/>
      </c>
      <c r="Y282" s="11" t="str">
        <f t="shared" si="102"/>
        <v/>
      </c>
      <c r="Z282" t="str">
        <f>_xlfn.IFNA((VLOOKUP(A282,CLASS!A:AY,26,FALSE)),"")</f>
        <v/>
      </c>
      <c r="AA282" s="11" t="str">
        <f t="shared" si="103"/>
        <v/>
      </c>
      <c r="AB282" t="str">
        <f>_xlfn.IFNA((VLOOKUP(A282,CLASS!A:AY,28,FALSE)),"")</f>
        <v/>
      </c>
      <c r="AC282" s="11" t="str">
        <f t="shared" si="104"/>
        <v/>
      </c>
      <c r="AD282"/>
      <c r="AF282"/>
      <c r="AH282" t="str">
        <f>_xlfn.IFNA((VLOOKUP(A282,CLASS!A:AY,34,FALSE)),"")</f>
        <v/>
      </c>
      <c r="AI282" s="11" t="str">
        <f t="shared" si="105"/>
        <v/>
      </c>
      <c r="AJ282"/>
      <c r="AK282" s="11">
        <f t="shared" si="106"/>
        <v>0</v>
      </c>
      <c r="AL282" s="16" t="str">
        <f t="shared" si="107"/>
        <v/>
      </c>
      <c r="AM282"/>
      <c r="AN282" t="str">
        <f t="shared" si="108"/>
        <v/>
      </c>
      <c r="AO282" t="str">
        <f t="shared" si="109"/>
        <v/>
      </c>
      <c r="AP282" t="e">
        <f t="shared" si="110"/>
        <v>#VALUE!</v>
      </c>
      <c r="AQ282" t="str">
        <f t="shared" si="111"/>
        <v/>
      </c>
      <c r="AR282" t="str">
        <f t="shared" si="112"/>
        <v/>
      </c>
      <c r="AS282" t="str">
        <f t="shared" si="113"/>
        <v/>
      </c>
      <c r="AT282" t="str">
        <f t="shared" si="114"/>
        <v/>
      </c>
      <c r="AU282">
        <f t="shared" si="115"/>
        <v>0</v>
      </c>
      <c r="AV282">
        <f t="shared" si="116"/>
        <v>0</v>
      </c>
      <c r="AW282" t="str">
        <f t="shared" si="117"/>
        <v/>
      </c>
      <c r="AX282">
        <f t="shared" si="118"/>
        <v>0</v>
      </c>
      <c r="AY282" s="14" t="e" cm="1">
        <f t="array" ref="AY282">SUMPRODUCT(LARGE(AN282:AX282, {1,2,3}))</f>
        <v>#VALUE!</v>
      </c>
      <c r="AZ282"/>
    </row>
    <row r="283" spans="1:52" x14ac:dyDescent="0.3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 t="shared" si="100"/>
        <v/>
      </c>
      <c r="R283" t="str">
        <f>_xlfn.IFNA((VLOOKUP(A283,CLASS!A:AY,18,FALSE)),"")</f>
        <v/>
      </c>
      <c r="S283" s="11" t="str">
        <f t="shared" si="101"/>
        <v/>
      </c>
      <c r="T283" t="str">
        <f>_xlfn.IFNA((VLOOKUP(A283,CLASS!A:AY,20,FALSE)),"")</f>
        <v/>
      </c>
      <c r="U283" s="11" t="e">
        <f t="shared" si="119"/>
        <v>#VALUE!</v>
      </c>
      <c r="V283" t="str">
        <f>_xlfn.IFNA((VLOOKUP(A283,CLASS!A:AY,22,FALSE)),"")</f>
        <v/>
      </c>
      <c r="W283" s="11" t="str">
        <f t="shared" si="98"/>
        <v/>
      </c>
      <c r="X283" t="str">
        <f>_xlfn.IFNA((VLOOKUP(A283,CLASS!A:AY,24,FALSE)),"")</f>
        <v/>
      </c>
      <c r="Y283" s="11" t="str">
        <f t="shared" si="102"/>
        <v/>
      </c>
      <c r="Z283" t="str">
        <f>_xlfn.IFNA((VLOOKUP(A283,CLASS!A:AY,26,FALSE)),"")</f>
        <v/>
      </c>
      <c r="AA283" s="11" t="str">
        <f t="shared" si="103"/>
        <v/>
      </c>
      <c r="AB283" t="str">
        <f>_xlfn.IFNA((VLOOKUP(A283,CLASS!A:AY,28,FALSE)),"")</f>
        <v/>
      </c>
      <c r="AC283" s="11" t="str">
        <f t="shared" si="104"/>
        <v/>
      </c>
      <c r="AD283"/>
      <c r="AF283"/>
      <c r="AH283" t="str">
        <f>_xlfn.IFNA((VLOOKUP(A283,CLASS!A:AY,34,FALSE)),"")</f>
        <v/>
      </c>
      <c r="AI283" s="11" t="str">
        <f t="shared" si="105"/>
        <v/>
      </c>
      <c r="AJ283"/>
      <c r="AK283" s="11">
        <f t="shared" si="106"/>
        <v>0</v>
      </c>
      <c r="AL283" s="16" t="str">
        <f t="shared" si="107"/>
        <v/>
      </c>
      <c r="AM283"/>
      <c r="AN283" t="str">
        <f t="shared" si="108"/>
        <v/>
      </c>
      <c r="AO283" t="str">
        <f t="shared" si="109"/>
        <v/>
      </c>
      <c r="AP283" t="e">
        <f t="shared" si="110"/>
        <v>#VALUE!</v>
      </c>
      <c r="AQ283" t="str">
        <f t="shared" si="111"/>
        <v/>
      </c>
      <c r="AR283" t="str">
        <f t="shared" si="112"/>
        <v/>
      </c>
      <c r="AS283" t="str">
        <f t="shared" si="113"/>
        <v/>
      </c>
      <c r="AT283" t="str">
        <f t="shared" si="114"/>
        <v/>
      </c>
      <c r="AU283">
        <f t="shared" si="115"/>
        <v>0</v>
      </c>
      <c r="AV283">
        <f t="shared" si="116"/>
        <v>0</v>
      </c>
      <c r="AW283" t="str">
        <f t="shared" si="117"/>
        <v/>
      </c>
      <c r="AX283">
        <f t="shared" si="118"/>
        <v>0</v>
      </c>
      <c r="AY283" s="14" t="e" cm="1">
        <f t="array" ref="AY283">SUMPRODUCT(LARGE(AN283:AX283, {1,2,3}))</f>
        <v>#VALUE!</v>
      </c>
      <c r="AZ283"/>
    </row>
    <row r="284" spans="1:52" x14ac:dyDescent="0.3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 t="shared" si="100"/>
        <v/>
      </c>
      <c r="R284" t="str">
        <f>_xlfn.IFNA((VLOOKUP(A284,CLASS!A:AY,18,FALSE)),"")</f>
        <v/>
      </c>
      <c r="S284" s="11" t="str">
        <f t="shared" si="101"/>
        <v/>
      </c>
      <c r="T284" t="str">
        <f>_xlfn.IFNA((VLOOKUP(A284,CLASS!A:AY,20,FALSE)),"")</f>
        <v/>
      </c>
      <c r="U284" s="11" t="e">
        <f t="shared" si="119"/>
        <v>#VALUE!</v>
      </c>
      <c r="V284" t="str">
        <f>_xlfn.IFNA((VLOOKUP(A284,CLASS!A:AY,22,FALSE)),"")</f>
        <v/>
      </c>
      <c r="W284" s="11" t="str">
        <f t="shared" si="98"/>
        <v/>
      </c>
      <c r="X284" t="str">
        <f>_xlfn.IFNA((VLOOKUP(A284,CLASS!A:AY,24,FALSE)),"")</f>
        <v/>
      </c>
      <c r="Y284" s="11" t="str">
        <f t="shared" si="102"/>
        <v/>
      </c>
      <c r="Z284" t="str">
        <f>_xlfn.IFNA((VLOOKUP(A284,CLASS!A:AY,26,FALSE)),"")</f>
        <v/>
      </c>
      <c r="AA284" s="11" t="str">
        <f t="shared" si="103"/>
        <v/>
      </c>
      <c r="AB284" t="str">
        <f>_xlfn.IFNA((VLOOKUP(A284,CLASS!A:AY,28,FALSE)),"")</f>
        <v/>
      </c>
      <c r="AC284" s="11" t="str">
        <f t="shared" si="104"/>
        <v/>
      </c>
      <c r="AD284"/>
      <c r="AF284"/>
      <c r="AH284" t="str">
        <f>_xlfn.IFNA((VLOOKUP(A284,CLASS!A:AY,34,FALSE)),"")</f>
        <v/>
      </c>
      <c r="AI284" s="11" t="str">
        <f t="shared" si="105"/>
        <v/>
      </c>
      <c r="AJ284"/>
      <c r="AK284" s="11">
        <f t="shared" si="106"/>
        <v>0</v>
      </c>
      <c r="AL284" s="16" t="str">
        <f t="shared" si="107"/>
        <v/>
      </c>
      <c r="AN284" t="str">
        <f t="shared" si="108"/>
        <v/>
      </c>
      <c r="AO284" t="str">
        <f t="shared" si="109"/>
        <v/>
      </c>
      <c r="AP284" t="e">
        <f t="shared" si="110"/>
        <v>#VALUE!</v>
      </c>
      <c r="AQ284" t="str">
        <f t="shared" si="111"/>
        <v/>
      </c>
      <c r="AR284" t="str">
        <f t="shared" si="112"/>
        <v/>
      </c>
      <c r="AS284" t="str">
        <f t="shared" si="113"/>
        <v/>
      </c>
      <c r="AT284" t="str">
        <f t="shared" si="114"/>
        <v/>
      </c>
      <c r="AU284">
        <f t="shared" si="115"/>
        <v>0</v>
      </c>
      <c r="AV284">
        <f t="shared" si="116"/>
        <v>0</v>
      </c>
      <c r="AW284" t="str">
        <f t="shared" si="117"/>
        <v/>
      </c>
      <c r="AX284">
        <f t="shared" si="118"/>
        <v>0</v>
      </c>
      <c r="AY284" s="14" t="e" cm="1">
        <f t="array" ref="AY284">SUMPRODUCT(LARGE(AN284:AX284, {1,2,3}))</f>
        <v>#VALUE!</v>
      </c>
    </row>
    <row r="285" spans="1:52" x14ac:dyDescent="0.3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 t="shared" si="100"/>
        <v/>
      </c>
      <c r="R285" t="str">
        <f>_xlfn.IFNA((VLOOKUP(A285,CLASS!A:AY,18,FALSE)),"")</f>
        <v/>
      </c>
      <c r="S285" s="11" t="str">
        <f t="shared" si="101"/>
        <v/>
      </c>
      <c r="T285" t="str">
        <f>_xlfn.IFNA((VLOOKUP(A285,CLASS!A:AY,20,FALSE)),"")</f>
        <v/>
      </c>
      <c r="U285" s="11" t="e">
        <f t="shared" si="119"/>
        <v>#VALUE!</v>
      </c>
      <c r="V285" t="str">
        <f>_xlfn.IFNA((VLOOKUP(A285,CLASS!A:AY,22,FALSE)),"")</f>
        <v/>
      </c>
      <c r="W285" s="11" t="str">
        <f t="shared" si="98"/>
        <v/>
      </c>
      <c r="X285" t="str">
        <f>_xlfn.IFNA((VLOOKUP(A285,CLASS!A:AY,24,FALSE)),"")</f>
        <v/>
      </c>
      <c r="Y285" s="11" t="str">
        <f t="shared" si="102"/>
        <v/>
      </c>
      <c r="Z285" t="str">
        <f>_xlfn.IFNA((VLOOKUP(A285,CLASS!A:AY,26,FALSE)),"")</f>
        <v/>
      </c>
      <c r="AA285" s="11" t="str">
        <f t="shared" si="103"/>
        <v/>
      </c>
      <c r="AB285" t="str">
        <f>_xlfn.IFNA((VLOOKUP(A285,CLASS!A:AY,28,FALSE)),"")</f>
        <v/>
      </c>
      <c r="AC285" s="11" t="str">
        <f t="shared" si="104"/>
        <v/>
      </c>
      <c r="AD285"/>
      <c r="AF285"/>
      <c r="AH285" t="str">
        <f>_xlfn.IFNA((VLOOKUP(A285,CLASS!A:AY,34,FALSE)),"")</f>
        <v/>
      </c>
      <c r="AI285" s="11" t="str">
        <f t="shared" si="105"/>
        <v/>
      </c>
      <c r="AJ285"/>
      <c r="AK285" s="11">
        <f t="shared" si="106"/>
        <v>0</v>
      </c>
      <c r="AL285" s="16" t="str">
        <f t="shared" si="107"/>
        <v/>
      </c>
      <c r="AN285" t="str">
        <f t="shared" si="108"/>
        <v/>
      </c>
      <c r="AO285" t="str">
        <f t="shared" si="109"/>
        <v/>
      </c>
      <c r="AP285" t="e">
        <f t="shared" si="110"/>
        <v>#VALUE!</v>
      </c>
      <c r="AQ285" t="str">
        <f t="shared" si="111"/>
        <v/>
      </c>
      <c r="AR285" t="str">
        <f t="shared" si="112"/>
        <v/>
      </c>
      <c r="AS285" t="str">
        <f t="shared" si="113"/>
        <v/>
      </c>
      <c r="AT285" t="str">
        <f t="shared" si="114"/>
        <v/>
      </c>
      <c r="AU285">
        <f t="shared" si="115"/>
        <v>0</v>
      </c>
      <c r="AV285">
        <f t="shared" si="116"/>
        <v>0</v>
      </c>
      <c r="AW285" t="str">
        <f t="shared" si="117"/>
        <v/>
      </c>
      <c r="AX285">
        <f t="shared" si="118"/>
        <v>0</v>
      </c>
      <c r="AY285" s="14" t="e" cm="1">
        <f t="array" ref="AY285">SUMPRODUCT(LARGE(AN285:AX285, {1,2,3}))</f>
        <v>#VALUE!</v>
      </c>
    </row>
    <row r="286" spans="1:52" x14ac:dyDescent="0.3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 t="shared" si="100"/>
        <v/>
      </c>
      <c r="R286" t="str">
        <f>_xlfn.IFNA((VLOOKUP(A286,CLASS!A:AY,18,FALSE)),"")</f>
        <v/>
      </c>
      <c r="S286" s="11" t="str">
        <f t="shared" si="101"/>
        <v/>
      </c>
      <c r="T286" t="str">
        <f>_xlfn.IFNA((VLOOKUP(A286,CLASS!A:AY,20,FALSE)),"")</f>
        <v/>
      </c>
      <c r="U286" s="11" t="e">
        <f t="shared" si="119"/>
        <v>#VALUE!</v>
      </c>
      <c r="V286" t="str">
        <f>_xlfn.IFNA((VLOOKUP(A286,CLASS!A:AY,22,FALSE)),"")</f>
        <v/>
      </c>
      <c r="W286" s="11" t="str">
        <f t="shared" si="98"/>
        <v/>
      </c>
      <c r="X286" t="str">
        <f>_xlfn.IFNA((VLOOKUP(A286,CLASS!A:AY,24,FALSE)),"")</f>
        <v/>
      </c>
      <c r="Y286" s="11" t="str">
        <f t="shared" si="102"/>
        <v/>
      </c>
      <c r="Z286" t="str">
        <f>_xlfn.IFNA((VLOOKUP(A286,CLASS!A:AY,26,FALSE)),"")</f>
        <v/>
      </c>
      <c r="AA286" s="11" t="str">
        <f t="shared" si="103"/>
        <v/>
      </c>
      <c r="AB286" t="str">
        <f>_xlfn.IFNA((VLOOKUP(A286,CLASS!A:AY,28,FALSE)),"")</f>
        <v/>
      </c>
      <c r="AC286" s="11" t="str">
        <f t="shared" si="104"/>
        <v/>
      </c>
      <c r="AD286"/>
      <c r="AF286"/>
      <c r="AH286" t="str">
        <f>_xlfn.IFNA((VLOOKUP(A286,CLASS!A:AY,34,FALSE)),"")</f>
        <v/>
      </c>
      <c r="AI286" s="11" t="str">
        <f t="shared" si="105"/>
        <v/>
      </c>
      <c r="AJ286"/>
      <c r="AK286" s="11">
        <f t="shared" si="106"/>
        <v>0</v>
      </c>
      <c r="AL286" s="16" t="str">
        <f t="shared" si="107"/>
        <v/>
      </c>
      <c r="AM286"/>
      <c r="AN286" t="str">
        <f t="shared" si="108"/>
        <v/>
      </c>
      <c r="AO286" t="str">
        <f t="shared" si="109"/>
        <v/>
      </c>
      <c r="AP286" t="e">
        <f t="shared" si="110"/>
        <v>#VALUE!</v>
      </c>
      <c r="AQ286" t="str">
        <f t="shared" si="111"/>
        <v/>
      </c>
      <c r="AR286" t="str">
        <f t="shared" si="112"/>
        <v/>
      </c>
      <c r="AS286" t="str">
        <f t="shared" si="113"/>
        <v/>
      </c>
      <c r="AT286" t="str">
        <f t="shared" si="114"/>
        <v/>
      </c>
      <c r="AU286">
        <f t="shared" si="115"/>
        <v>0</v>
      </c>
      <c r="AV286">
        <f t="shared" si="116"/>
        <v>0</v>
      </c>
      <c r="AW286" t="str">
        <f t="shared" si="117"/>
        <v/>
      </c>
      <c r="AX286">
        <f t="shared" si="118"/>
        <v>0</v>
      </c>
      <c r="AY286" s="14" t="e" cm="1">
        <f t="array" ref="AY286">SUMPRODUCT(LARGE(AN286:AX286, {1,2,3}))</f>
        <v>#VALUE!</v>
      </c>
      <c r="AZ286"/>
    </row>
    <row r="287" spans="1:52" x14ac:dyDescent="0.3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 t="shared" si="100"/>
        <v/>
      </c>
      <c r="R287" t="str">
        <f>_xlfn.IFNA((VLOOKUP(A287,CLASS!A:AY,18,FALSE)),"")</f>
        <v/>
      </c>
      <c r="S287" s="11" t="str">
        <f t="shared" si="101"/>
        <v/>
      </c>
      <c r="T287" t="str">
        <f>_xlfn.IFNA((VLOOKUP(A287,CLASS!A:AY,20,FALSE)),"")</f>
        <v/>
      </c>
      <c r="U287" s="11" t="e">
        <f t="shared" si="119"/>
        <v>#VALUE!</v>
      </c>
      <c r="V287" t="str">
        <f>_xlfn.IFNA((VLOOKUP(A287,CLASS!A:AY,22,FALSE)),"")</f>
        <v/>
      </c>
      <c r="W287" s="11" t="str">
        <f t="shared" si="98"/>
        <v/>
      </c>
      <c r="X287" t="str">
        <f>_xlfn.IFNA((VLOOKUP(A287,CLASS!A:AY,24,FALSE)),"")</f>
        <v/>
      </c>
      <c r="Y287" s="11" t="str">
        <f t="shared" si="102"/>
        <v/>
      </c>
      <c r="Z287" t="str">
        <f>_xlfn.IFNA((VLOOKUP(A287,CLASS!A:AY,26,FALSE)),"")</f>
        <v/>
      </c>
      <c r="AA287" s="11" t="str">
        <f t="shared" si="103"/>
        <v/>
      </c>
      <c r="AB287" t="str">
        <f>_xlfn.IFNA((VLOOKUP(A287,CLASS!A:AY,28,FALSE)),"")</f>
        <v/>
      </c>
      <c r="AC287" s="11" t="str">
        <f t="shared" si="104"/>
        <v/>
      </c>
      <c r="AD287"/>
      <c r="AF287"/>
      <c r="AH287" t="str">
        <f>_xlfn.IFNA((VLOOKUP(A287,CLASS!A:AY,34,FALSE)),"")</f>
        <v/>
      </c>
      <c r="AI287" s="11" t="str">
        <f t="shared" si="105"/>
        <v/>
      </c>
      <c r="AJ287"/>
      <c r="AK287" s="11">
        <f t="shared" si="106"/>
        <v>0</v>
      </c>
      <c r="AL287" s="16" t="str">
        <f t="shared" si="107"/>
        <v/>
      </c>
      <c r="AM287"/>
      <c r="AN287" t="str">
        <f t="shared" si="108"/>
        <v/>
      </c>
      <c r="AO287" t="str">
        <f t="shared" si="109"/>
        <v/>
      </c>
      <c r="AP287" t="e">
        <f t="shared" si="110"/>
        <v>#VALUE!</v>
      </c>
      <c r="AQ287" t="str">
        <f t="shared" si="111"/>
        <v/>
      </c>
      <c r="AR287" t="str">
        <f t="shared" si="112"/>
        <v/>
      </c>
      <c r="AS287" t="str">
        <f t="shared" si="113"/>
        <v/>
      </c>
      <c r="AT287" t="str">
        <f t="shared" si="114"/>
        <v/>
      </c>
      <c r="AU287">
        <f t="shared" si="115"/>
        <v>0</v>
      </c>
      <c r="AV287">
        <f t="shared" si="116"/>
        <v>0</v>
      </c>
      <c r="AW287" t="str">
        <f t="shared" si="117"/>
        <v/>
      </c>
      <c r="AX287">
        <f t="shared" si="118"/>
        <v>0</v>
      </c>
      <c r="AY287" s="14" t="e" cm="1">
        <f t="array" ref="AY287">SUMPRODUCT(LARGE(AN287:AX287, {1,2,3}))</f>
        <v>#VALUE!</v>
      </c>
      <c r="AZ287"/>
    </row>
    <row r="288" spans="1:52" x14ac:dyDescent="0.3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 t="shared" si="100"/>
        <v/>
      </c>
      <c r="R288" t="str">
        <f>_xlfn.IFNA((VLOOKUP(A288,CLASS!A:AY,18,FALSE)),"")</f>
        <v/>
      </c>
      <c r="S288" s="11" t="str">
        <f t="shared" si="101"/>
        <v/>
      </c>
      <c r="T288" t="str">
        <f>_xlfn.IFNA((VLOOKUP(A288,CLASS!A:AY,20,FALSE)),"")</f>
        <v/>
      </c>
      <c r="U288" s="11" t="e">
        <f t="shared" si="119"/>
        <v>#VALUE!</v>
      </c>
      <c r="V288" t="str">
        <f>_xlfn.IFNA((VLOOKUP(A288,CLASS!A:AY,22,FALSE)),"")</f>
        <v/>
      </c>
      <c r="W288" s="11" t="str">
        <f t="shared" si="98"/>
        <v/>
      </c>
      <c r="X288" t="str">
        <f>_xlfn.IFNA((VLOOKUP(A288,CLASS!A:AY,24,FALSE)),"")</f>
        <v/>
      </c>
      <c r="Y288" s="11" t="str">
        <f t="shared" si="102"/>
        <v/>
      </c>
      <c r="Z288" t="str">
        <f>_xlfn.IFNA((VLOOKUP(A288,CLASS!A:AY,26,FALSE)),"")</f>
        <v/>
      </c>
      <c r="AA288" s="11" t="str">
        <f t="shared" si="103"/>
        <v/>
      </c>
      <c r="AB288" t="str">
        <f>_xlfn.IFNA((VLOOKUP(A288,CLASS!A:AY,28,FALSE)),"")</f>
        <v/>
      </c>
      <c r="AC288" s="11" t="str">
        <f t="shared" si="104"/>
        <v/>
      </c>
      <c r="AD288"/>
      <c r="AF288"/>
      <c r="AH288" t="str">
        <f>_xlfn.IFNA((VLOOKUP(A288,CLASS!A:AY,34,FALSE)),"")</f>
        <v/>
      </c>
      <c r="AI288" s="11" t="str">
        <f t="shared" si="105"/>
        <v/>
      </c>
      <c r="AJ288"/>
      <c r="AK288" s="11">
        <f t="shared" si="106"/>
        <v>0</v>
      </c>
      <c r="AL288" s="16" t="str">
        <f t="shared" si="107"/>
        <v/>
      </c>
      <c r="AM288"/>
      <c r="AN288" t="str">
        <f t="shared" si="108"/>
        <v/>
      </c>
      <c r="AO288" t="str">
        <f t="shared" si="109"/>
        <v/>
      </c>
      <c r="AP288" t="e">
        <f t="shared" si="110"/>
        <v>#VALUE!</v>
      </c>
      <c r="AQ288" t="str">
        <f t="shared" si="111"/>
        <v/>
      </c>
      <c r="AR288" t="str">
        <f t="shared" si="112"/>
        <v/>
      </c>
      <c r="AS288" t="str">
        <f t="shared" si="113"/>
        <v/>
      </c>
      <c r="AT288" t="str">
        <f t="shared" si="114"/>
        <v/>
      </c>
      <c r="AU288">
        <f t="shared" si="115"/>
        <v>0</v>
      </c>
      <c r="AV288">
        <f t="shared" si="116"/>
        <v>0</v>
      </c>
      <c r="AW288" t="str">
        <f t="shared" si="117"/>
        <v/>
      </c>
      <c r="AX288">
        <f t="shared" si="118"/>
        <v>0</v>
      </c>
      <c r="AY288" s="14" t="e" cm="1">
        <f t="array" ref="AY288">SUMPRODUCT(LARGE(AN288:AX288, {1,2,3}))</f>
        <v>#VALUE!</v>
      </c>
    </row>
    <row r="289" spans="1:52" x14ac:dyDescent="0.3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 t="shared" si="100"/>
        <v/>
      </c>
      <c r="R289" t="str">
        <f>_xlfn.IFNA((VLOOKUP(A289,CLASS!A:AY,18,FALSE)),"")</f>
        <v/>
      </c>
      <c r="S289" s="11" t="str">
        <f t="shared" si="101"/>
        <v/>
      </c>
      <c r="T289" t="str">
        <f>_xlfn.IFNA((VLOOKUP(A289,CLASS!A:AY,20,FALSE)),"")</f>
        <v/>
      </c>
      <c r="U289" s="11" t="e">
        <f t="shared" si="119"/>
        <v>#VALUE!</v>
      </c>
      <c r="V289" t="str">
        <f>_xlfn.IFNA((VLOOKUP(A289,CLASS!A:AY,22,FALSE)),"")</f>
        <v/>
      </c>
      <c r="W289" s="11" t="str">
        <f t="shared" si="98"/>
        <v/>
      </c>
      <c r="X289" t="str">
        <f>_xlfn.IFNA((VLOOKUP(A289,CLASS!A:AY,24,FALSE)),"")</f>
        <v/>
      </c>
      <c r="Y289" s="11" t="str">
        <f t="shared" si="102"/>
        <v/>
      </c>
      <c r="Z289" t="str">
        <f>_xlfn.IFNA((VLOOKUP(A289,CLASS!A:AY,26,FALSE)),"")</f>
        <v/>
      </c>
      <c r="AA289" s="11" t="str">
        <f t="shared" si="103"/>
        <v/>
      </c>
      <c r="AB289" t="str">
        <f>_xlfn.IFNA((VLOOKUP(A289,CLASS!A:AY,28,FALSE)),"")</f>
        <v/>
      </c>
      <c r="AC289" s="11" t="str">
        <f t="shared" si="104"/>
        <v/>
      </c>
      <c r="AD289"/>
      <c r="AF289"/>
      <c r="AH289" t="str">
        <f>_xlfn.IFNA((VLOOKUP(A289,CLASS!A:AY,34,FALSE)),"")</f>
        <v/>
      </c>
      <c r="AI289" s="11" t="str">
        <f t="shared" si="105"/>
        <v/>
      </c>
      <c r="AJ289"/>
      <c r="AK289" s="11">
        <f t="shared" si="106"/>
        <v>0</v>
      </c>
      <c r="AL289" s="16" t="str">
        <f t="shared" si="107"/>
        <v/>
      </c>
      <c r="AN289" t="str">
        <f t="shared" si="108"/>
        <v/>
      </c>
      <c r="AO289" t="str">
        <f t="shared" si="109"/>
        <v/>
      </c>
      <c r="AP289" t="e">
        <f t="shared" si="110"/>
        <v>#VALUE!</v>
      </c>
      <c r="AQ289" t="str">
        <f t="shared" si="111"/>
        <v/>
      </c>
      <c r="AR289" t="str">
        <f t="shared" si="112"/>
        <v/>
      </c>
      <c r="AS289" t="str">
        <f t="shared" si="113"/>
        <v/>
      </c>
      <c r="AT289" t="str">
        <f t="shared" si="114"/>
        <v/>
      </c>
      <c r="AU289">
        <f t="shared" si="115"/>
        <v>0</v>
      </c>
      <c r="AV289">
        <f t="shared" si="116"/>
        <v>0</v>
      </c>
      <c r="AW289" t="str">
        <f t="shared" si="117"/>
        <v/>
      </c>
      <c r="AX289">
        <f t="shared" si="118"/>
        <v>0</v>
      </c>
      <c r="AY289" s="14" t="e" cm="1">
        <f t="array" ref="AY289">SUMPRODUCT(LARGE(AN289:AX289, {1,2,3}))</f>
        <v>#VALUE!</v>
      </c>
    </row>
    <row r="290" spans="1:52" x14ac:dyDescent="0.3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 t="shared" si="100"/>
        <v/>
      </c>
      <c r="R290" t="str">
        <f>_xlfn.IFNA((VLOOKUP(A290,CLASS!A:AY,18,FALSE)),"")</f>
        <v/>
      </c>
      <c r="S290" s="11" t="str">
        <f t="shared" si="101"/>
        <v/>
      </c>
      <c r="T290" t="str">
        <f>_xlfn.IFNA((VLOOKUP(A290,CLASS!A:AY,20,FALSE)),"")</f>
        <v/>
      </c>
      <c r="U290" s="11" t="e">
        <f t="shared" si="119"/>
        <v>#VALUE!</v>
      </c>
      <c r="V290" t="str">
        <f>_xlfn.IFNA((VLOOKUP(A290,CLASS!A:AY,22,FALSE)),"")</f>
        <v/>
      </c>
      <c r="W290" s="11" t="str">
        <f t="shared" si="98"/>
        <v/>
      </c>
      <c r="X290" t="str">
        <f>_xlfn.IFNA((VLOOKUP(A290,CLASS!A:AY,24,FALSE)),"")</f>
        <v/>
      </c>
      <c r="Y290" s="11" t="str">
        <f t="shared" si="102"/>
        <v/>
      </c>
      <c r="Z290" t="str">
        <f>_xlfn.IFNA((VLOOKUP(A290,CLASS!A:AY,26,FALSE)),"")</f>
        <v/>
      </c>
      <c r="AA290" s="11" t="str">
        <f t="shared" si="103"/>
        <v/>
      </c>
      <c r="AB290" t="str">
        <f>_xlfn.IFNA((VLOOKUP(A290,CLASS!A:AY,28,FALSE)),"")</f>
        <v/>
      </c>
      <c r="AC290" s="11" t="str">
        <f t="shared" si="104"/>
        <v/>
      </c>
      <c r="AD290"/>
      <c r="AF290"/>
      <c r="AH290" t="str">
        <f>_xlfn.IFNA((VLOOKUP(A290,CLASS!A:AY,34,FALSE)),"")</f>
        <v/>
      </c>
      <c r="AI290" s="11" t="str">
        <f t="shared" si="105"/>
        <v/>
      </c>
      <c r="AJ290"/>
      <c r="AK290" s="11">
        <f t="shared" si="106"/>
        <v>0</v>
      </c>
      <c r="AL290" s="16" t="str">
        <f t="shared" si="107"/>
        <v/>
      </c>
      <c r="AN290" t="str">
        <f t="shared" si="108"/>
        <v/>
      </c>
      <c r="AO290" t="str">
        <f t="shared" si="109"/>
        <v/>
      </c>
      <c r="AP290" t="e">
        <f t="shared" si="110"/>
        <v>#VALUE!</v>
      </c>
      <c r="AQ290" t="str">
        <f t="shared" si="111"/>
        <v/>
      </c>
      <c r="AR290" t="str">
        <f t="shared" si="112"/>
        <v/>
      </c>
      <c r="AS290" t="str">
        <f t="shared" si="113"/>
        <v/>
      </c>
      <c r="AT290" t="str">
        <f t="shared" si="114"/>
        <v/>
      </c>
      <c r="AU290">
        <f t="shared" si="115"/>
        <v>0</v>
      </c>
      <c r="AV290">
        <f t="shared" si="116"/>
        <v>0</v>
      </c>
      <c r="AW290" t="str">
        <f t="shared" si="117"/>
        <v/>
      </c>
      <c r="AX290">
        <f t="shared" si="118"/>
        <v>0</v>
      </c>
      <c r="AY290" s="14" t="e" cm="1">
        <f t="array" ref="AY290">SUMPRODUCT(LARGE(AN290:AX290, {1,2,3}))</f>
        <v>#VALUE!</v>
      </c>
      <c r="AZ290"/>
    </row>
    <row r="291" spans="1:52" x14ac:dyDescent="0.3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 t="shared" si="100"/>
        <v/>
      </c>
      <c r="R291" t="str">
        <f>_xlfn.IFNA((VLOOKUP(A291,CLASS!A:AY,18,FALSE)),"")</f>
        <v/>
      </c>
      <c r="S291" s="11" t="str">
        <f t="shared" si="101"/>
        <v/>
      </c>
      <c r="T291" t="str">
        <f>_xlfn.IFNA((VLOOKUP(A291,CLASS!A:AY,20,FALSE)),"")</f>
        <v/>
      </c>
      <c r="U291" s="11" t="e">
        <f t="shared" si="119"/>
        <v>#VALUE!</v>
      </c>
      <c r="V291" t="str">
        <f>_xlfn.IFNA((VLOOKUP(A291,CLASS!A:AY,22,FALSE)),"")</f>
        <v/>
      </c>
      <c r="W291" s="11" t="str">
        <f t="shared" ref="W291:W354" si="120">IFERROR((IF(IF(V291,V291+$M291,0)&lt;=100,IF(V291,V291+$M291,0),100)),"")</f>
        <v/>
      </c>
      <c r="X291" t="str">
        <f>_xlfn.IFNA((VLOOKUP(A291,CLASS!A:AY,24,FALSE)),"")</f>
        <v/>
      </c>
      <c r="Y291" s="11" t="str">
        <f t="shared" si="102"/>
        <v/>
      </c>
      <c r="Z291" t="str">
        <f>_xlfn.IFNA((VLOOKUP(A291,CLASS!A:AY,26,FALSE)),"")</f>
        <v/>
      </c>
      <c r="AA291" s="11" t="str">
        <f t="shared" si="103"/>
        <v/>
      </c>
      <c r="AB291" t="str">
        <f>_xlfn.IFNA((VLOOKUP(A291,CLASS!A:AY,28,FALSE)),"")</f>
        <v/>
      </c>
      <c r="AC291" s="11" t="str">
        <f t="shared" si="104"/>
        <v/>
      </c>
      <c r="AD291"/>
      <c r="AF291"/>
      <c r="AH291" t="str">
        <f>_xlfn.IFNA((VLOOKUP(A291,CLASS!A:AY,34,FALSE)),"")</f>
        <v/>
      </c>
      <c r="AI291" s="11" t="str">
        <f t="shared" si="105"/>
        <v/>
      </c>
      <c r="AJ291"/>
      <c r="AK291" s="11">
        <f t="shared" si="106"/>
        <v>0</v>
      </c>
      <c r="AL291" s="16" t="str">
        <f t="shared" si="107"/>
        <v/>
      </c>
      <c r="AM291"/>
      <c r="AN291" t="str">
        <f t="shared" si="108"/>
        <v/>
      </c>
      <c r="AO291" t="str">
        <f t="shared" si="109"/>
        <v/>
      </c>
      <c r="AP291" t="e">
        <f t="shared" si="110"/>
        <v>#VALUE!</v>
      </c>
      <c r="AQ291" t="str">
        <f t="shared" si="111"/>
        <v/>
      </c>
      <c r="AR291" t="str">
        <f t="shared" si="112"/>
        <v/>
      </c>
      <c r="AS291" t="str">
        <f t="shared" si="113"/>
        <v/>
      </c>
      <c r="AT291" t="str">
        <f t="shared" si="114"/>
        <v/>
      </c>
      <c r="AU291">
        <f t="shared" si="115"/>
        <v>0</v>
      </c>
      <c r="AV291">
        <f t="shared" si="116"/>
        <v>0</v>
      </c>
      <c r="AW291" t="str">
        <f t="shared" si="117"/>
        <v/>
      </c>
      <c r="AX291">
        <f t="shared" si="118"/>
        <v>0</v>
      </c>
      <c r="AY291" s="14" t="e" cm="1">
        <f t="array" ref="AY291">SUMPRODUCT(LARGE(AN291:AX291, {1,2,3}))</f>
        <v>#VALUE!</v>
      </c>
    </row>
    <row r="292" spans="1:52" x14ac:dyDescent="0.3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 t="shared" si="100"/>
        <v/>
      </c>
      <c r="R292" t="str">
        <f>_xlfn.IFNA((VLOOKUP(A292,CLASS!A:AY,18,FALSE)),"")</f>
        <v/>
      </c>
      <c r="S292" s="11" t="str">
        <f t="shared" si="101"/>
        <v/>
      </c>
      <c r="T292" t="str">
        <f>_xlfn.IFNA((VLOOKUP(A292,CLASS!A:AY,20,FALSE)),"")</f>
        <v/>
      </c>
      <c r="U292" s="11" t="e">
        <f t="shared" si="119"/>
        <v>#VALUE!</v>
      </c>
      <c r="V292" t="str">
        <f>_xlfn.IFNA((VLOOKUP(A292,CLASS!A:AY,22,FALSE)),"")</f>
        <v/>
      </c>
      <c r="W292" s="11" t="str">
        <f t="shared" si="120"/>
        <v/>
      </c>
      <c r="X292" t="str">
        <f>_xlfn.IFNA((VLOOKUP(A292,CLASS!A:AY,24,FALSE)),"")</f>
        <v/>
      </c>
      <c r="Y292" s="11" t="str">
        <f t="shared" si="102"/>
        <v/>
      </c>
      <c r="Z292" t="str">
        <f>_xlfn.IFNA((VLOOKUP(A292,CLASS!A:AY,26,FALSE)),"")</f>
        <v/>
      </c>
      <c r="AA292" s="11" t="str">
        <f t="shared" si="103"/>
        <v/>
      </c>
      <c r="AB292" t="str">
        <f>_xlfn.IFNA((VLOOKUP(A292,CLASS!A:AY,28,FALSE)),"")</f>
        <v/>
      </c>
      <c r="AC292" s="11" t="str">
        <f t="shared" si="104"/>
        <v/>
      </c>
      <c r="AD292"/>
      <c r="AF292"/>
      <c r="AH292" t="str">
        <f>_xlfn.IFNA((VLOOKUP(A292,CLASS!A:AY,34,FALSE)),"")</f>
        <v/>
      </c>
      <c r="AI292" s="11" t="str">
        <f t="shared" si="105"/>
        <v/>
      </c>
      <c r="AJ292"/>
      <c r="AK292" s="11">
        <f t="shared" si="106"/>
        <v>0</v>
      </c>
      <c r="AL292" s="16" t="str">
        <f t="shared" si="107"/>
        <v/>
      </c>
      <c r="AN292" t="str">
        <f t="shared" si="108"/>
        <v/>
      </c>
      <c r="AO292" t="str">
        <f t="shared" si="109"/>
        <v/>
      </c>
      <c r="AP292" t="e">
        <f t="shared" si="110"/>
        <v>#VALUE!</v>
      </c>
      <c r="AQ292" t="str">
        <f t="shared" si="111"/>
        <v/>
      </c>
      <c r="AR292" t="str">
        <f t="shared" si="112"/>
        <v/>
      </c>
      <c r="AS292" t="str">
        <f t="shared" si="113"/>
        <v/>
      </c>
      <c r="AT292" t="str">
        <f t="shared" si="114"/>
        <v/>
      </c>
      <c r="AU292">
        <f t="shared" si="115"/>
        <v>0</v>
      </c>
      <c r="AV292">
        <f t="shared" si="116"/>
        <v>0</v>
      </c>
      <c r="AW292" t="str">
        <f t="shared" si="117"/>
        <v/>
      </c>
      <c r="AX292">
        <f t="shared" si="118"/>
        <v>0</v>
      </c>
      <c r="AY292" s="14" t="e" cm="1">
        <f t="array" ref="AY292">SUMPRODUCT(LARGE(AN292:AX292, {1,2,3}))</f>
        <v>#VALUE!</v>
      </c>
      <c r="AZ292"/>
    </row>
    <row r="293" spans="1:52" x14ac:dyDescent="0.3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 t="shared" si="100"/>
        <v/>
      </c>
      <c r="R293" t="str">
        <f>_xlfn.IFNA((VLOOKUP(A293,CLASS!A:AY,18,FALSE)),"")</f>
        <v/>
      </c>
      <c r="S293" s="11" t="str">
        <f t="shared" si="101"/>
        <v/>
      </c>
      <c r="T293" t="str">
        <f>_xlfn.IFNA((VLOOKUP(A293,CLASS!A:AY,20,FALSE)),"")</f>
        <v/>
      </c>
      <c r="U293" s="11" t="e">
        <f t="shared" si="119"/>
        <v>#VALUE!</v>
      </c>
      <c r="V293" t="str">
        <f>_xlfn.IFNA((VLOOKUP(A293,CLASS!A:AY,22,FALSE)),"")</f>
        <v/>
      </c>
      <c r="W293" s="11" t="str">
        <f t="shared" si="120"/>
        <v/>
      </c>
      <c r="X293" t="str">
        <f>_xlfn.IFNA((VLOOKUP(A293,CLASS!A:AY,24,FALSE)),"")</f>
        <v/>
      </c>
      <c r="Y293" s="11" t="str">
        <f t="shared" si="102"/>
        <v/>
      </c>
      <c r="Z293" t="str">
        <f>_xlfn.IFNA((VLOOKUP(A293,CLASS!A:AY,26,FALSE)),"")</f>
        <v/>
      </c>
      <c r="AA293" s="11" t="str">
        <f t="shared" si="103"/>
        <v/>
      </c>
      <c r="AB293" t="str">
        <f>_xlfn.IFNA((VLOOKUP(A293,CLASS!A:AY,28,FALSE)),"")</f>
        <v/>
      </c>
      <c r="AC293" s="11" t="str">
        <f t="shared" si="104"/>
        <v/>
      </c>
      <c r="AD293"/>
      <c r="AF293"/>
      <c r="AH293" t="str">
        <f>_xlfn.IFNA((VLOOKUP(A293,CLASS!A:AY,34,FALSE)),"")</f>
        <v/>
      </c>
      <c r="AI293" s="11" t="str">
        <f t="shared" si="105"/>
        <v/>
      </c>
      <c r="AJ293"/>
      <c r="AK293" s="11">
        <f t="shared" si="106"/>
        <v>0</v>
      </c>
      <c r="AL293" s="16" t="str">
        <f t="shared" si="107"/>
        <v/>
      </c>
      <c r="AM293"/>
      <c r="AN293" t="str">
        <f t="shared" si="108"/>
        <v/>
      </c>
      <c r="AO293" t="str">
        <f t="shared" si="109"/>
        <v/>
      </c>
      <c r="AP293" t="e">
        <f t="shared" si="110"/>
        <v>#VALUE!</v>
      </c>
      <c r="AQ293" t="str">
        <f t="shared" si="111"/>
        <v/>
      </c>
      <c r="AR293" t="str">
        <f t="shared" si="112"/>
        <v/>
      </c>
      <c r="AS293" t="str">
        <f t="shared" si="113"/>
        <v/>
      </c>
      <c r="AT293" t="str">
        <f t="shared" si="114"/>
        <v/>
      </c>
      <c r="AU293">
        <f t="shared" si="115"/>
        <v>0</v>
      </c>
      <c r="AV293">
        <f t="shared" si="116"/>
        <v>0</v>
      </c>
      <c r="AW293" t="str">
        <f t="shared" si="117"/>
        <v/>
      </c>
      <c r="AX293">
        <f t="shared" si="118"/>
        <v>0</v>
      </c>
      <c r="AY293" s="14" t="e" cm="1">
        <f t="array" ref="AY293">SUMPRODUCT(LARGE(AN293:AX293, {1,2,3}))</f>
        <v>#VALUE!</v>
      </c>
    </row>
    <row r="294" spans="1:52" x14ac:dyDescent="0.3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 t="shared" si="100"/>
        <v/>
      </c>
      <c r="R294" t="str">
        <f>_xlfn.IFNA((VLOOKUP(A294,CLASS!A:AY,18,FALSE)),"")</f>
        <v/>
      </c>
      <c r="S294" s="11" t="str">
        <f t="shared" si="101"/>
        <v/>
      </c>
      <c r="T294" t="str">
        <f>_xlfn.IFNA((VLOOKUP(A294,CLASS!A:AY,20,FALSE)),"")</f>
        <v/>
      </c>
      <c r="U294" s="11" t="e">
        <f t="shared" si="119"/>
        <v>#VALUE!</v>
      </c>
      <c r="V294" t="str">
        <f>_xlfn.IFNA((VLOOKUP(A294,CLASS!A:AY,22,FALSE)),"")</f>
        <v/>
      </c>
      <c r="W294" s="11" t="str">
        <f t="shared" si="120"/>
        <v/>
      </c>
      <c r="X294" t="str">
        <f>_xlfn.IFNA((VLOOKUP(A294,CLASS!A:AY,24,FALSE)),"")</f>
        <v/>
      </c>
      <c r="Y294" s="11" t="str">
        <f t="shared" si="102"/>
        <v/>
      </c>
      <c r="Z294" t="str">
        <f>_xlfn.IFNA((VLOOKUP(A294,CLASS!A:AY,26,FALSE)),"")</f>
        <v/>
      </c>
      <c r="AA294" s="11" t="str">
        <f t="shared" si="103"/>
        <v/>
      </c>
      <c r="AB294" t="str">
        <f>_xlfn.IFNA((VLOOKUP(A294,CLASS!A:AY,28,FALSE)),"")</f>
        <v/>
      </c>
      <c r="AC294" s="11" t="str">
        <f t="shared" si="104"/>
        <v/>
      </c>
      <c r="AD294"/>
      <c r="AF294"/>
      <c r="AH294" t="str">
        <f>_xlfn.IFNA((VLOOKUP(A294,CLASS!A:AY,34,FALSE)),"")</f>
        <v/>
      </c>
      <c r="AI294" s="11" t="str">
        <f t="shared" si="105"/>
        <v/>
      </c>
      <c r="AJ294"/>
      <c r="AK294" s="11">
        <f t="shared" si="106"/>
        <v>0</v>
      </c>
      <c r="AL294" s="16" t="str">
        <f t="shared" si="107"/>
        <v/>
      </c>
      <c r="AM294"/>
      <c r="AN294" t="str">
        <f t="shared" si="108"/>
        <v/>
      </c>
      <c r="AO294" t="str">
        <f t="shared" si="109"/>
        <v/>
      </c>
      <c r="AP294" t="e">
        <f t="shared" si="110"/>
        <v>#VALUE!</v>
      </c>
      <c r="AQ294" t="str">
        <f t="shared" si="111"/>
        <v/>
      </c>
      <c r="AR294" t="str">
        <f t="shared" si="112"/>
        <v/>
      </c>
      <c r="AS294" t="str">
        <f t="shared" si="113"/>
        <v/>
      </c>
      <c r="AT294" t="str">
        <f t="shared" si="114"/>
        <v/>
      </c>
      <c r="AU294">
        <f t="shared" si="115"/>
        <v>0</v>
      </c>
      <c r="AV294">
        <f t="shared" si="116"/>
        <v>0</v>
      </c>
      <c r="AW294" t="str">
        <f t="shared" si="117"/>
        <v/>
      </c>
      <c r="AX294">
        <f t="shared" si="118"/>
        <v>0</v>
      </c>
      <c r="AY294" s="14" t="e" cm="1">
        <f t="array" ref="AY294">SUMPRODUCT(LARGE(AN294:AX294, {1,2,3}))</f>
        <v>#VALUE!</v>
      </c>
      <c r="AZ294"/>
    </row>
    <row r="295" spans="1:52" x14ac:dyDescent="0.3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 t="shared" si="100"/>
        <v/>
      </c>
      <c r="R295" t="str">
        <f>_xlfn.IFNA((VLOOKUP(A295,CLASS!A:AY,18,FALSE)),"")</f>
        <v/>
      </c>
      <c r="S295" s="11" t="str">
        <f t="shared" si="101"/>
        <v/>
      </c>
      <c r="T295" t="str">
        <f>_xlfn.IFNA((VLOOKUP(A295,CLASS!A:AY,20,FALSE)),"")</f>
        <v/>
      </c>
      <c r="U295" s="11" t="e">
        <f t="shared" si="119"/>
        <v>#VALUE!</v>
      </c>
      <c r="V295" t="str">
        <f>_xlfn.IFNA((VLOOKUP(A295,CLASS!A:AY,22,FALSE)),"")</f>
        <v/>
      </c>
      <c r="W295" s="11" t="str">
        <f t="shared" si="120"/>
        <v/>
      </c>
      <c r="X295" t="str">
        <f>_xlfn.IFNA((VLOOKUP(A295,CLASS!A:AY,24,FALSE)),"")</f>
        <v/>
      </c>
      <c r="Y295" s="11" t="str">
        <f t="shared" si="102"/>
        <v/>
      </c>
      <c r="Z295" t="str">
        <f>_xlfn.IFNA((VLOOKUP(A295,CLASS!A:AY,26,FALSE)),"")</f>
        <v/>
      </c>
      <c r="AA295" s="11" t="str">
        <f t="shared" si="103"/>
        <v/>
      </c>
      <c r="AB295" t="str">
        <f>_xlfn.IFNA((VLOOKUP(A295,CLASS!A:AY,28,FALSE)),"")</f>
        <v/>
      </c>
      <c r="AC295" s="11" t="str">
        <f t="shared" si="104"/>
        <v/>
      </c>
      <c r="AD295"/>
      <c r="AF295"/>
      <c r="AH295" t="str">
        <f>_xlfn.IFNA((VLOOKUP(A295,CLASS!A:AY,34,FALSE)),"")</f>
        <v/>
      </c>
      <c r="AI295" s="11" t="str">
        <f t="shared" si="105"/>
        <v/>
      </c>
      <c r="AJ295"/>
      <c r="AK295" s="11">
        <f t="shared" si="106"/>
        <v>0</v>
      </c>
      <c r="AL295" s="16" t="str">
        <f t="shared" si="107"/>
        <v/>
      </c>
      <c r="AN295" t="str">
        <f t="shared" si="108"/>
        <v/>
      </c>
      <c r="AO295" t="str">
        <f t="shared" si="109"/>
        <v/>
      </c>
      <c r="AP295" t="e">
        <f t="shared" si="110"/>
        <v>#VALUE!</v>
      </c>
      <c r="AQ295" t="str">
        <f t="shared" si="111"/>
        <v/>
      </c>
      <c r="AR295" t="str">
        <f t="shared" si="112"/>
        <v/>
      </c>
      <c r="AS295" t="str">
        <f t="shared" si="113"/>
        <v/>
      </c>
      <c r="AT295" t="str">
        <f t="shared" si="114"/>
        <v/>
      </c>
      <c r="AU295">
        <f t="shared" si="115"/>
        <v>0</v>
      </c>
      <c r="AV295">
        <f t="shared" si="116"/>
        <v>0</v>
      </c>
      <c r="AW295" t="str">
        <f t="shared" si="117"/>
        <v/>
      </c>
      <c r="AX295">
        <f t="shared" si="118"/>
        <v>0</v>
      </c>
      <c r="AY295" s="14" t="e" cm="1">
        <f t="array" ref="AY295">SUMPRODUCT(LARGE(AN295:AX295, {1,2,3}))</f>
        <v>#VALUE!</v>
      </c>
      <c r="AZ295"/>
    </row>
    <row r="296" spans="1:52" x14ac:dyDescent="0.3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 t="shared" si="100"/>
        <v/>
      </c>
      <c r="R296" t="str">
        <f>_xlfn.IFNA((VLOOKUP(A296,CLASS!A:AY,18,FALSE)),"")</f>
        <v/>
      </c>
      <c r="S296" s="11" t="str">
        <f t="shared" si="101"/>
        <v/>
      </c>
      <c r="T296" t="str">
        <f>_xlfn.IFNA((VLOOKUP(A296,CLASS!A:AY,20,FALSE)),"")</f>
        <v/>
      </c>
      <c r="U296" s="11" t="e">
        <f t="shared" si="119"/>
        <v>#VALUE!</v>
      </c>
      <c r="V296" t="str">
        <f>_xlfn.IFNA((VLOOKUP(A296,CLASS!A:AY,22,FALSE)),"")</f>
        <v/>
      </c>
      <c r="W296" s="11" t="str">
        <f t="shared" si="120"/>
        <v/>
      </c>
      <c r="X296" t="str">
        <f>_xlfn.IFNA((VLOOKUP(A296,CLASS!A:AY,24,FALSE)),"")</f>
        <v/>
      </c>
      <c r="Y296" s="11" t="str">
        <f t="shared" si="102"/>
        <v/>
      </c>
      <c r="Z296" t="str">
        <f>_xlfn.IFNA((VLOOKUP(A296,CLASS!A:AY,26,FALSE)),"")</f>
        <v/>
      </c>
      <c r="AA296" s="11" t="str">
        <f t="shared" si="103"/>
        <v/>
      </c>
      <c r="AB296" t="str">
        <f>_xlfn.IFNA((VLOOKUP(A296,CLASS!A:AY,28,FALSE)),"")</f>
        <v/>
      </c>
      <c r="AC296" s="11" t="str">
        <f t="shared" si="104"/>
        <v/>
      </c>
      <c r="AD296"/>
      <c r="AF296"/>
      <c r="AH296" t="str">
        <f>_xlfn.IFNA((VLOOKUP(A296,CLASS!A:AY,34,FALSE)),"")</f>
        <v/>
      </c>
      <c r="AI296" s="11" t="str">
        <f t="shared" si="105"/>
        <v/>
      </c>
      <c r="AJ296"/>
      <c r="AK296" s="11">
        <f t="shared" si="106"/>
        <v>0</v>
      </c>
      <c r="AL296" s="16" t="str">
        <f t="shared" si="107"/>
        <v/>
      </c>
      <c r="AN296" t="str">
        <f t="shared" si="108"/>
        <v/>
      </c>
      <c r="AO296" t="str">
        <f t="shared" si="109"/>
        <v/>
      </c>
      <c r="AP296" t="e">
        <f t="shared" si="110"/>
        <v>#VALUE!</v>
      </c>
      <c r="AQ296" t="str">
        <f t="shared" si="111"/>
        <v/>
      </c>
      <c r="AR296" t="str">
        <f t="shared" si="112"/>
        <v/>
      </c>
      <c r="AS296" t="str">
        <f t="shared" si="113"/>
        <v/>
      </c>
      <c r="AT296" t="str">
        <f t="shared" si="114"/>
        <v/>
      </c>
      <c r="AU296">
        <f t="shared" si="115"/>
        <v>0</v>
      </c>
      <c r="AV296">
        <f t="shared" si="116"/>
        <v>0</v>
      </c>
      <c r="AW296" t="str">
        <f t="shared" si="117"/>
        <v/>
      </c>
      <c r="AX296">
        <f t="shared" si="118"/>
        <v>0</v>
      </c>
      <c r="AY296" s="14" t="e" cm="1">
        <f t="array" ref="AY296">SUMPRODUCT(LARGE(AN296:AX296, {1,2,3}))</f>
        <v>#VALUE!</v>
      </c>
    </row>
    <row r="297" spans="1:52" x14ac:dyDescent="0.3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 t="shared" si="100"/>
        <v/>
      </c>
      <c r="R297" t="str">
        <f>_xlfn.IFNA((VLOOKUP(A297,CLASS!A:AY,18,FALSE)),"")</f>
        <v/>
      </c>
      <c r="S297" s="11" t="str">
        <f t="shared" si="101"/>
        <v/>
      </c>
      <c r="T297" t="str">
        <f>_xlfn.IFNA((VLOOKUP(A297,CLASS!A:AY,20,FALSE)),"")</f>
        <v/>
      </c>
      <c r="U297" s="11" t="e">
        <f t="shared" si="119"/>
        <v>#VALUE!</v>
      </c>
      <c r="V297" t="str">
        <f>_xlfn.IFNA((VLOOKUP(A297,CLASS!A:AY,22,FALSE)),"")</f>
        <v/>
      </c>
      <c r="W297" s="11" t="str">
        <f t="shared" si="120"/>
        <v/>
      </c>
      <c r="X297" t="str">
        <f>_xlfn.IFNA((VLOOKUP(A297,CLASS!A:AY,24,FALSE)),"")</f>
        <v/>
      </c>
      <c r="Y297" s="11" t="str">
        <f t="shared" si="102"/>
        <v/>
      </c>
      <c r="Z297" t="str">
        <f>_xlfn.IFNA((VLOOKUP(A297,CLASS!A:AY,26,FALSE)),"")</f>
        <v/>
      </c>
      <c r="AA297" s="11" t="str">
        <f t="shared" si="103"/>
        <v/>
      </c>
      <c r="AB297" t="str">
        <f>_xlfn.IFNA((VLOOKUP(A297,CLASS!A:AY,28,FALSE)),"")</f>
        <v/>
      </c>
      <c r="AC297" s="11" t="str">
        <f t="shared" si="104"/>
        <v/>
      </c>
      <c r="AD297"/>
      <c r="AF297"/>
      <c r="AH297" t="str">
        <f>_xlfn.IFNA((VLOOKUP(A297,CLASS!A:AY,34,FALSE)),"")</f>
        <v/>
      </c>
      <c r="AI297" s="11" t="str">
        <f t="shared" si="105"/>
        <v/>
      </c>
      <c r="AJ297"/>
      <c r="AK297" s="11">
        <f t="shared" si="106"/>
        <v>0</v>
      </c>
      <c r="AL297" s="16" t="str">
        <f t="shared" si="107"/>
        <v/>
      </c>
      <c r="AN297" t="str">
        <f t="shared" si="108"/>
        <v/>
      </c>
      <c r="AO297" t="str">
        <f t="shared" si="109"/>
        <v/>
      </c>
      <c r="AP297" t="e">
        <f t="shared" si="110"/>
        <v>#VALUE!</v>
      </c>
      <c r="AQ297" t="str">
        <f t="shared" si="111"/>
        <v/>
      </c>
      <c r="AR297" t="str">
        <f t="shared" si="112"/>
        <v/>
      </c>
      <c r="AS297" t="str">
        <f t="shared" si="113"/>
        <v/>
      </c>
      <c r="AT297" t="str">
        <f t="shared" si="114"/>
        <v/>
      </c>
      <c r="AU297">
        <f t="shared" si="115"/>
        <v>0</v>
      </c>
      <c r="AV297">
        <f t="shared" si="116"/>
        <v>0</v>
      </c>
      <c r="AW297" t="str">
        <f t="shared" si="117"/>
        <v/>
      </c>
      <c r="AX297">
        <f t="shared" si="118"/>
        <v>0</v>
      </c>
      <c r="AY297" s="14" t="e" cm="1">
        <f t="array" ref="AY297">SUMPRODUCT(LARGE(AN297:AX297, {1,2,3}))</f>
        <v>#VALUE!</v>
      </c>
      <c r="AZ297"/>
    </row>
    <row r="298" spans="1:52" x14ac:dyDescent="0.3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 t="shared" si="100"/>
        <v/>
      </c>
      <c r="R298" t="str">
        <f>_xlfn.IFNA((VLOOKUP(A298,CLASS!A:AY,18,FALSE)),"")</f>
        <v/>
      </c>
      <c r="S298" s="11" t="str">
        <f t="shared" si="101"/>
        <v/>
      </c>
      <c r="T298" t="str">
        <f>_xlfn.IFNA((VLOOKUP(A298,CLASS!A:AY,20,FALSE)),"")</f>
        <v/>
      </c>
      <c r="U298" s="11" t="e">
        <f t="shared" si="119"/>
        <v>#VALUE!</v>
      </c>
      <c r="V298" t="str">
        <f>_xlfn.IFNA((VLOOKUP(A298,CLASS!A:AY,22,FALSE)),"")</f>
        <v/>
      </c>
      <c r="W298" s="11" t="str">
        <f t="shared" si="120"/>
        <v/>
      </c>
      <c r="X298" t="str">
        <f>_xlfn.IFNA((VLOOKUP(A298,CLASS!A:AY,24,FALSE)),"")</f>
        <v/>
      </c>
      <c r="Y298" s="11" t="str">
        <f t="shared" si="102"/>
        <v/>
      </c>
      <c r="Z298" t="str">
        <f>_xlfn.IFNA((VLOOKUP(A298,CLASS!A:AY,26,FALSE)),"")</f>
        <v/>
      </c>
      <c r="AA298" s="11" t="str">
        <f t="shared" si="103"/>
        <v/>
      </c>
      <c r="AB298" t="str">
        <f>_xlfn.IFNA((VLOOKUP(A298,CLASS!A:AY,28,FALSE)),"")</f>
        <v/>
      </c>
      <c r="AC298" s="11" t="str">
        <f t="shared" si="104"/>
        <v/>
      </c>
      <c r="AD298"/>
      <c r="AF298"/>
      <c r="AH298" t="str">
        <f>_xlfn.IFNA((VLOOKUP(A298,CLASS!A:AY,34,FALSE)),"")</f>
        <v/>
      </c>
      <c r="AI298" s="11" t="str">
        <f t="shared" si="105"/>
        <v/>
      </c>
      <c r="AJ298"/>
      <c r="AK298" s="11">
        <f t="shared" si="106"/>
        <v>0</v>
      </c>
      <c r="AL298" s="16" t="str">
        <f t="shared" si="107"/>
        <v/>
      </c>
      <c r="AM298"/>
      <c r="AN298" t="str">
        <f t="shared" si="108"/>
        <v/>
      </c>
      <c r="AO298" t="str">
        <f t="shared" si="109"/>
        <v/>
      </c>
      <c r="AP298" t="e">
        <f t="shared" si="110"/>
        <v>#VALUE!</v>
      </c>
      <c r="AQ298" t="str">
        <f t="shared" si="111"/>
        <v/>
      </c>
      <c r="AR298" t="str">
        <f t="shared" si="112"/>
        <v/>
      </c>
      <c r="AS298" t="str">
        <f t="shared" si="113"/>
        <v/>
      </c>
      <c r="AT298" t="str">
        <f t="shared" si="114"/>
        <v/>
      </c>
      <c r="AU298">
        <f t="shared" si="115"/>
        <v>0</v>
      </c>
      <c r="AV298">
        <f t="shared" si="116"/>
        <v>0</v>
      </c>
      <c r="AW298" t="str">
        <f t="shared" si="117"/>
        <v/>
      </c>
      <c r="AX298">
        <f t="shared" si="118"/>
        <v>0</v>
      </c>
      <c r="AY298" s="14" t="e" cm="1">
        <f t="array" ref="AY298">SUMPRODUCT(LARGE(AN298:AX298, {1,2,3}))</f>
        <v>#VALUE!</v>
      </c>
    </row>
    <row r="299" spans="1:52" x14ac:dyDescent="0.3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 t="shared" si="100"/>
        <v/>
      </c>
      <c r="R299" t="str">
        <f>_xlfn.IFNA((VLOOKUP(A299,CLASS!A:AY,18,FALSE)),"")</f>
        <v/>
      </c>
      <c r="S299" s="11" t="str">
        <f t="shared" si="101"/>
        <v/>
      </c>
      <c r="T299" t="str">
        <f>_xlfn.IFNA((VLOOKUP(A299,CLASS!A:AY,20,FALSE)),"")</f>
        <v/>
      </c>
      <c r="U299" s="11" t="e">
        <f t="shared" si="119"/>
        <v>#VALUE!</v>
      </c>
      <c r="V299" t="str">
        <f>_xlfn.IFNA((VLOOKUP(A299,CLASS!A:AY,22,FALSE)),"")</f>
        <v/>
      </c>
      <c r="W299" s="11" t="str">
        <f t="shared" si="120"/>
        <v/>
      </c>
      <c r="X299" t="str">
        <f>_xlfn.IFNA((VLOOKUP(A299,CLASS!A:AY,24,FALSE)),"")</f>
        <v/>
      </c>
      <c r="Y299" s="11" t="str">
        <f t="shared" si="102"/>
        <v/>
      </c>
      <c r="Z299" t="str">
        <f>_xlfn.IFNA((VLOOKUP(A299,CLASS!A:AY,26,FALSE)),"")</f>
        <v/>
      </c>
      <c r="AA299" s="11" t="str">
        <f t="shared" si="103"/>
        <v/>
      </c>
      <c r="AB299" t="str">
        <f>_xlfn.IFNA((VLOOKUP(A299,CLASS!A:AY,28,FALSE)),"")</f>
        <v/>
      </c>
      <c r="AC299" s="11" t="str">
        <f t="shared" si="104"/>
        <v/>
      </c>
      <c r="AD299"/>
      <c r="AF299"/>
      <c r="AH299" t="str">
        <f>_xlfn.IFNA((VLOOKUP(A299,CLASS!A:AY,34,FALSE)),"")</f>
        <v/>
      </c>
      <c r="AI299" s="11" t="str">
        <f t="shared" si="105"/>
        <v/>
      </c>
      <c r="AJ299"/>
      <c r="AK299" s="11">
        <f t="shared" si="106"/>
        <v>0</v>
      </c>
      <c r="AL299" s="16" t="str">
        <f t="shared" si="107"/>
        <v/>
      </c>
      <c r="AM299"/>
      <c r="AN299" t="str">
        <f t="shared" si="108"/>
        <v/>
      </c>
      <c r="AO299" t="str">
        <f t="shared" si="109"/>
        <v/>
      </c>
      <c r="AP299" t="e">
        <f t="shared" si="110"/>
        <v>#VALUE!</v>
      </c>
      <c r="AQ299" t="str">
        <f t="shared" si="111"/>
        <v/>
      </c>
      <c r="AR299" t="str">
        <f t="shared" si="112"/>
        <v/>
      </c>
      <c r="AS299" t="str">
        <f t="shared" si="113"/>
        <v/>
      </c>
      <c r="AT299" t="str">
        <f t="shared" si="114"/>
        <v/>
      </c>
      <c r="AU299">
        <f t="shared" si="115"/>
        <v>0</v>
      </c>
      <c r="AV299">
        <f t="shared" si="116"/>
        <v>0</v>
      </c>
      <c r="AW299" t="str">
        <f t="shared" si="117"/>
        <v/>
      </c>
      <c r="AX299">
        <f t="shared" si="118"/>
        <v>0</v>
      </c>
      <c r="AY299" s="14" t="e" cm="1">
        <f t="array" ref="AY299">SUMPRODUCT(LARGE(AN299:AX299, {1,2,3}))</f>
        <v>#VALUE!</v>
      </c>
    </row>
    <row r="300" spans="1:52" x14ac:dyDescent="0.3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 t="shared" si="100"/>
        <v/>
      </c>
      <c r="R300" t="str">
        <f>_xlfn.IFNA((VLOOKUP(A300,CLASS!A:AY,18,FALSE)),"")</f>
        <v/>
      </c>
      <c r="S300" s="11" t="str">
        <f t="shared" si="101"/>
        <v/>
      </c>
      <c r="T300" t="str">
        <f>_xlfn.IFNA((VLOOKUP(A300,CLASS!A:AY,20,FALSE)),"")</f>
        <v/>
      </c>
      <c r="U300" s="11" t="e">
        <f t="shared" si="119"/>
        <v>#VALUE!</v>
      </c>
      <c r="V300" t="str">
        <f>_xlfn.IFNA((VLOOKUP(A300,CLASS!A:AY,22,FALSE)),"")</f>
        <v/>
      </c>
      <c r="W300" s="11" t="str">
        <f t="shared" si="120"/>
        <v/>
      </c>
      <c r="X300" t="str">
        <f>_xlfn.IFNA((VLOOKUP(A300,CLASS!A:AY,24,FALSE)),"")</f>
        <v/>
      </c>
      <c r="Y300" s="11" t="str">
        <f t="shared" si="102"/>
        <v/>
      </c>
      <c r="Z300" t="str">
        <f>_xlfn.IFNA((VLOOKUP(A300,CLASS!A:AY,26,FALSE)),"")</f>
        <v/>
      </c>
      <c r="AA300" s="11" t="str">
        <f t="shared" si="103"/>
        <v/>
      </c>
      <c r="AB300" t="str">
        <f>_xlfn.IFNA((VLOOKUP(A300,CLASS!A:AY,28,FALSE)),"")</f>
        <v/>
      </c>
      <c r="AC300" s="11" t="str">
        <f t="shared" si="104"/>
        <v/>
      </c>
      <c r="AD300"/>
      <c r="AF300"/>
      <c r="AH300" t="str">
        <f>_xlfn.IFNA((VLOOKUP(A300,CLASS!A:AY,34,FALSE)),"")</f>
        <v/>
      </c>
      <c r="AI300" s="11" t="str">
        <f t="shared" si="105"/>
        <v/>
      </c>
      <c r="AJ300"/>
      <c r="AK300" s="11">
        <f t="shared" si="106"/>
        <v>0</v>
      </c>
      <c r="AL300" s="16" t="str">
        <f t="shared" si="107"/>
        <v/>
      </c>
      <c r="AM300"/>
      <c r="AN300" t="str">
        <f t="shared" si="108"/>
        <v/>
      </c>
      <c r="AO300" t="str">
        <f t="shared" si="109"/>
        <v/>
      </c>
      <c r="AP300" t="e">
        <f t="shared" si="110"/>
        <v>#VALUE!</v>
      </c>
      <c r="AQ300" t="str">
        <f t="shared" si="111"/>
        <v/>
      </c>
      <c r="AR300" t="str">
        <f t="shared" si="112"/>
        <v/>
      </c>
      <c r="AS300" t="str">
        <f t="shared" si="113"/>
        <v/>
      </c>
      <c r="AT300" t="str">
        <f t="shared" si="114"/>
        <v/>
      </c>
      <c r="AU300">
        <f t="shared" si="115"/>
        <v>0</v>
      </c>
      <c r="AV300">
        <f t="shared" si="116"/>
        <v>0</v>
      </c>
      <c r="AW300" t="str">
        <f t="shared" si="117"/>
        <v/>
      </c>
      <c r="AX300">
        <f t="shared" si="118"/>
        <v>0</v>
      </c>
      <c r="AY300" s="14" t="e" cm="1">
        <f t="array" ref="AY300">SUMPRODUCT(LARGE(AN300:AX300, {1,2,3}))</f>
        <v>#VALUE!</v>
      </c>
    </row>
    <row r="301" spans="1:52" x14ac:dyDescent="0.3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 t="shared" si="100"/>
        <v/>
      </c>
      <c r="R301" t="str">
        <f>_xlfn.IFNA((VLOOKUP(A301,CLASS!A:AY,18,FALSE)),"")</f>
        <v/>
      </c>
      <c r="S301" s="11" t="str">
        <f t="shared" si="101"/>
        <v/>
      </c>
      <c r="T301" t="str">
        <f>_xlfn.IFNA((VLOOKUP(A301,CLASS!A:AY,20,FALSE)),"")</f>
        <v/>
      </c>
      <c r="U301" s="11" t="e">
        <f t="shared" si="119"/>
        <v>#VALUE!</v>
      </c>
      <c r="V301" t="str">
        <f>_xlfn.IFNA((VLOOKUP(A301,CLASS!A:AY,22,FALSE)),"")</f>
        <v/>
      </c>
      <c r="W301" s="11" t="str">
        <f t="shared" si="120"/>
        <v/>
      </c>
      <c r="X301" t="str">
        <f>_xlfn.IFNA((VLOOKUP(A301,CLASS!A:AY,24,FALSE)),"")</f>
        <v/>
      </c>
      <c r="Y301" s="11" t="str">
        <f t="shared" si="102"/>
        <v/>
      </c>
      <c r="Z301" t="str">
        <f>_xlfn.IFNA((VLOOKUP(A301,CLASS!A:AY,26,FALSE)),"")</f>
        <v/>
      </c>
      <c r="AA301" s="11" t="str">
        <f t="shared" si="103"/>
        <v/>
      </c>
      <c r="AB301" t="str">
        <f>_xlfn.IFNA((VLOOKUP(A301,CLASS!A:AY,28,FALSE)),"")</f>
        <v/>
      </c>
      <c r="AC301" s="11" t="str">
        <f t="shared" si="104"/>
        <v/>
      </c>
      <c r="AD301"/>
      <c r="AF301"/>
      <c r="AH301" t="str">
        <f>_xlfn.IFNA((VLOOKUP(A301,CLASS!A:AY,34,FALSE)),"")</f>
        <v/>
      </c>
      <c r="AI301" s="11" t="str">
        <f t="shared" si="105"/>
        <v/>
      </c>
      <c r="AJ301"/>
      <c r="AK301" s="11">
        <f t="shared" si="106"/>
        <v>0</v>
      </c>
      <c r="AL301" s="16" t="str">
        <f t="shared" si="107"/>
        <v/>
      </c>
      <c r="AN301" t="str">
        <f t="shared" si="108"/>
        <v/>
      </c>
      <c r="AO301" t="str">
        <f t="shared" si="109"/>
        <v/>
      </c>
      <c r="AP301" t="e">
        <f t="shared" si="110"/>
        <v>#VALUE!</v>
      </c>
      <c r="AQ301" t="str">
        <f t="shared" si="111"/>
        <v/>
      </c>
      <c r="AR301" t="str">
        <f t="shared" si="112"/>
        <v/>
      </c>
      <c r="AS301" t="str">
        <f t="shared" si="113"/>
        <v/>
      </c>
      <c r="AT301" t="str">
        <f t="shared" si="114"/>
        <v/>
      </c>
      <c r="AU301">
        <f t="shared" si="115"/>
        <v>0</v>
      </c>
      <c r="AV301">
        <f t="shared" si="116"/>
        <v>0</v>
      </c>
      <c r="AW301" t="str">
        <f t="shared" si="117"/>
        <v/>
      </c>
      <c r="AX301">
        <f t="shared" si="118"/>
        <v>0</v>
      </c>
      <c r="AY301" s="14" t="e" cm="1">
        <f t="array" ref="AY301">SUMPRODUCT(LARGE(AN301:AX301, {1,2,3}))</f>
        <v>#VALUE!</v>
      </c>
      <c r="AZ301"/>
    </row>
    <row r="302" spans="1:52" x14ac:dyDescent="0.3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 t="shared" si="100"/>
        <v/>
      </c>
      <c r="R302" t="str">
        <f>_xlfn.IFNA((VLOOKUP(A302,CLASS!A:AY,18,FALSE)),"")</f>
        <v/>
      </c>
      <c r="S302" s="11" t="str">
        <f t="shared" si="101"/>
        <v/>
      </c>
      <c r="T302" t="str">
        <f>_xlfn.IFNA((VLOOKUP(A302,CLASS!A:AY,20,FALSE)),"")</f>
        <v/>
      </c>
      <c r="U302" s="11" t="e">
        <f t="shared" si="119"/>
        <v>#VALUE!</v>
      </c>
      <c r="V302" t="str">
        <f>_xlfn.IFNA((VLOOKUP(A302,CLASS!A:AY,22,FALSE)),"")</f>
        <v/>
      </c>
      <c r="W302" s="11" t="str">
        <f t="shared" si="120"/>
        <v/>
      </c>
      <c r="X302" t="str">
        <f>_xlfn.IFNA((VLOOKUP(A302,CLASS!A:AY,24,FALSE)),"")</f>
        <v/>
      </c>
      <c r="Y302" s="11" t="str">
        <f t="shared" si="102"/>
        <v/>
      </c>
      <c r="Z302" t="str">
        <f>_xlfn.IFNA((VLOOKUP(A302,CLASS!A:AY,26,FALSE)),"")</f>
        <v/>
      </c>
      <c r="AA302" s="11" t="str">
        <f t="shared" si="103"/>
        <v/>
      </c>
      <c r="AB302" t="str">
        <f>_xlfn.IFNA((VLOOKUP(A302,CLASS!A:AY,28,FALSE)),"")</f>
        <v/>
      </c>
      <c r="AC302" s="11" t="str">
        <f t="shared" si="104"/>
        <v/>
      </c>
      <c r="AD302"/>
      <c r="AF302"/>
      <c r="AH302" t="str">
        <f>_xlfn.IFNA((VLOOKUP(A302,CLASS!A:AY,34,FALSE)),"")</f>
        <v/>
      </c>
      <c r="AI302" s="11" t="str">
        <f t="shared" si="105"/>
        <v/>
      </c>
      <c r="AJ302"/>
      <c r="AK302" s="11">
        <f t="shared" si="106"/>
        <v>0</v>
      </c>
      <c r="AL302" s="16" t="str">
        <f t="shared" si="107"/>
        <v/>
      </c>
      <c r="AN302" t="str">
        <f t="shared" si="108"/>
        <v/>
      </c>
      <c r="AO302" t="str">
        <f t="shared" si="109"/>
        <v/>
      </c>
      <c r="AP302" t="e">
        <f t="shared" si="110"/>
        <v>#VALUE!</v>
      </c>
      <c r="AQ302" t="str">
        <f t="shared" si="111"/>
        <v/>
      </c>
      <c r="AR302" t="str">
        <f t="shared" si="112"/>
        <v/>
      </c>
      <c r="AS302" t="str">
        <f t="shared" si="113"/>
        <v/>
      </c>
      <c r="AT302" t="str">
        <f t="shared" si="114"/>
        <v/>
      </c>
      <c r="AU302">
        <f t="shared" si="115"/>
        <v>0</v>
      </c>
      <c r="AV302">
        <f t="shared" si="116"/>
        <v>0</v>
      </c>
      <c r="AW302" t="str">
        <f t="shared" si="117"/>
        <v/>
      </c>
      <c r="AX302">
        <f t="shared" si="118"/>
        <v>0</v>
      </c>
      <c r="AY302" s="14" t="e" cm="1">
        <f t="array" ref="AY302">SUMPRODUCT(LARGE(AN302:AX302, {1,2,3}))</f>
        <v>#VALUE!</v>
      </c>
    </row>
    <row r="303" spans="1:52" x14ac:dyDescent="0.3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 t="shared" si="100"/>
        <v/>
      </c>
      <c r="R303" t="str">
        <f>_xlfn.IFNA((VLOOKUP(A303,CLASS!A:AY,18,FALSE)),"")</f>
        <v/>
      </c>
      <c r="S303" s="11" t="str">
        <f t="shared" si="101"/>
        <v/>
      </c>
      <c r="T303" t="str">
        <f>_xlfn.IFNA((VLOOKUP(A303,CLASS!A:AY,20,FALSE)),"")</f>
        <v/>
      </c>
      <c r="U303" s="11" t="e">
        <f t="shared" si="119"/>
        <v>#VALUE!</v>
      </c>
      <c r="V303" t="str">
        <f>_xlfn.IFNA((VLOOKUP(A303,CLASS!A:AY,22,FALSE)),"")</f>
        <v/>
      </c>
      <c r="W303" s="11" t="str">
        <f t="shared" si="120"/>
        <v/>
      </c>
      <c r="X303" t="str">
        <f>_xlfn.IFNA((VLOOKUP(A303,CLASS!A:AY,24,FALSE)),"")</f>
        <v/>
      </c>
      <c r="Y303" s="11" t="str">
        <f t="shared" si="102"/>
        <v/>
      </c>
      <c r="Z303" t="str">
        <f>_xlfn.IFNA((VLOOKUP(A303,CLASS!A:AY,26,FALSE)),"")</f>
        <v/>
      </c>
      <c r="AA303" s="11" t="str">
        <f t="shared" si="103"/>
        <v/>
      </c>
      <c r="AB303" t="str">
        <f>_xlfn.IFNA((VLOOKUP(A303,CLASS!A:AY,28,FALSE)),"")</f>
        <v/>
      </c>
      <c r="AC303" s="11" t="str">
        <f t="shared" si="104"/>
        <v/>
      </c>
      <c r="AD303"/>
      <c r="AF303"/>
      <c r="AH303" t="str">
        <f>_xlfn.IFNA((VLOOKUP(A303,CLASS!A:AY,34,FALSE)),"")</f>
        <v/>
      </c>
      <c r="AI303" s="11" t="str">
        <f t="shared" si="105"/>
        <v/>
      </c>
      <c r="AJ303"/>
      <c r="AK303" s="11">
        <f t="shared" si="106"/>
        <v>0</v>
      </c>
      <c r="AL303" s="16" t="str">
        <f t="shared" si="107"/>
        <v/>
      </c>
      <c r="AN303" t="str">
        <f t="shared" si="108"/>
        <v/>
      </c>
      <c r="AO303" t="str">
        <f t="shared" si="109"/>
        <v/>
      </c>
      <c r="AP303" t="e">
        <f t="shared" si="110"/>
        <v>#VALUE!</v>
      </c>
      <c r="AQ303" t="str">
        <f t="shared" si="111"/>
        <v/>
      </c>
      <c r="AR303" t="str">
        <f t="shared" si="112"/>
        <v/>
      </c>
      <c r="AS303" t="str">
        <f t="shared" si="113"/>
        <v/>
      </c>
      <c r="AT303" t="str">
        <f t="shared" si="114"/>
        <v/>
      </c>
      <c r="AU303">
        <f t="shared" si="115"/>
        <v>0</v>
      </c>
      <c r="AV303">
        <f t="shared" si="116"/>
        <v>0</v>
      </c>
      <c r="AW303" t="str">
        <f t="shared" si="117"/>
        <v/>
      </c>
      <c r="AX303">
        <f t="shared" si="118"/>
        <v>0</v>
      </c>
      <c r="AY303" s="14" t="e" cm="1">
        <f t="array" ref="AY303">SUMPRODUCT(LARGE(AN303:AX303, {1,2,3}))</f>
        <v>#VALUE!</v>
      </c>
      <c r="AZ303"/>
    </row>
    <row r="304" spans="1:52" x14ac:dyDescent="0.3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 t="shared" si="100"/>
        <v/>
      </c>
      <c r="R304" t="str">
        <f>_xlfn.IFNA((VLOOKUP(A304,CLASS!A:AY,18,FALSE)),"")</f>
        <v/>
      </c>
      <c r="S304" s="11" t="str">
        <f t="shared" si="101"/>
        <v/>
      </c>
      <c r="T304" t="str">
        <f>_xlfn.IFNA((VLOOKUP(A304,CLASS!A:AY,20,FALSE)),"")</f>
        <v/>
      </c>
      <c r="U304" s="11" t="e">
        <f t="shared" si="119"/>
        <v>#VALUE!</v>
      </c>
      <c r="V304" t="str">
        <f>_xlfn.IFNA((VLOOKUP(A304,CLASS!A:AY,22,FALSE)),"")</f>
        <v/>
      </c>
      <c r="W304" s="11" t="str">
        <f t="shared" si="120"/>
        <v/>
      </c>
      <c r="X304" t="str">
        <f>_xlfn.IFNA((VLOOKUP(A304,CLASS!A:AY,24,FALSE)),"")</f>
        <v/>
      </c>
      <c r="Y304" s="11" t="str">
        <f t="shared" si="102"/>
        <v/>
      </c>
      <c r="Z304" t="str">
        <f>_xlfn.IFNA((VLOOKUP(A304,CLASS!A:AY,26,FALSE)),"")</f>
        <v/>
      </c>
      <c r="AA304" s="11" t="str">
        <f t="shared" si="103"/>
        <v/>
      </c>
      <c r="AB304" t="str">
        <f>_xlfn.IFNA((VLOOKUP(A304,CLASS!A:AY,28,FALSE)),"")</f>
        <v/>
      </c>
      <c r="AC304" s="11" t="str">
        <f t="shared" si="104"/>
        <v/>
      </c>
      <c r="AD304"/>
      <c r="AF304"/>
      <c r="AH304" t="str">
        <f>_xlfn.IFNA((VLOOKUP(A304,CLASS!A:AY,34,FALSE)),"")</f>
        <v/>
      </c>
      <c r="AI304" s="11" t="str">
        <f t="shared" si="105"/>
        <v/>
      </c>
      <c r="AJ304"/>
      <c r="AK304" s="11">
        <f t="shared" si="106"/>
        <v>0</v>
      </c>
      <c r="AL304" s="16" t="str">
        <f t="shared" si="107"/>
        <v/>
      </c>
      <c r="AM304"/>
      <c r="AN304" t="str">
        <f t="shared" si="108"/>
        <v/>
      </c>
      <c r="AO304" t="str">
        <f t="shared" si="109"/>
        <v/>
      </c>
      <c r="AP304" t="e">
        <f t="shared" si="110"/>
        <v>#VALUE!</v>
      </c>
      <c r="AQ304" t="str">
        <f t="shared" si="111"/>
        <v/>
      </c>
      <c r="AR304" t="str">
        <f t="shared" si="112"/>
        <v/>
      </c>
      <c r="AS304" t="str">
        <f t="shared" si="113"/>
        <v/>
      </c>
      <c r="AT304" t="str">
        <f t="shared" si="114"/>
        <v/>
      </c>
      <c r="AU304">
        <f t="shared" si="115"/>
        <v>0</v>
      </c>
      <c r="AV304">
        <f t="shared" si="116"/>
        <v>0</v>
      </c>
      <c r="AW304" t="str">
        <f t="shared" si="117"/>
        <v/>
      </c>
      <c r="AX304">
        <f t="shared" si="118"/>
        <v>0</v>
      </c>
      <c r="AY304" s="14" t="e" cm="1">
        <f t="array" ref="AY304">SUMPRODUCT(LARGE(AN304:AX304, {1,2,3}))</f>
        <v>#VALUE!</v>
      </c>
      <c r="AZ304"/>
    </row>
    <row r="305" spans="1:52" x14ac:dyDescent="0.3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 t="shared" si="100"/>
        <v/>
      </c>
      <c r="R305" t="str">
        <f>_xlfn.IFNA((VLOOKUP(A305,CLASS!A:AY,18,FALSE)),"")</f>
        <v/>
      </c>
      <c r="S305" s="11" t="str">
        <f t="shared" si="101"/>
        <v/>
      </c>
      <c r="T305" t="str">
        <f>_xlfn.IFNA((VLOOKUP(A305,CLASS!A:AY,20,FALSE)),"")</f>
        <v/>
      </c>
      <c r="U305" s="11" t="e">
        <f t="shared" si="119"/>
        <v>#VALUE!</v>
      </c>
      <c r="V305" t="str">
        <f>_xlfn.IFNA((VLOOKUP(A305,CLASS!A:AY,22,FALSE)),"")</f>
        <v/>
      </c>
      <c r="W305" s="11" t="str">
        <f t="shared" si="120"/>
        <v/>
      </c>
      <c r="X305" t="str">
        <f>_xlfn.IFNA((VLOOKUP(A305,CLASS!A:AY,24,FALSE)),"")</f>
        <v/>
      </c>
      <c r="Y305" s="11" t="str">
        <f t="shared" si="102"/>
        <v/>
      </c>
      <c r="Z305" t="str">
        <f>_xlfn.IFNA((VLOOKUP(A305,CLASS!A:AY,26,FALSE)),"")</f>
        <v/>
      </c>
      <c r="AA305" s="11" t="str">
        <f t="shared" si="103"/>
        <v/>
      </c>
      <c r="AB305" t="str">
        <f>_xlfn.IFNA((VLOOKUP(A305,CLASS!A:AY,28,FALSE)),"")</f>
        <v/>
      </c>
      <c r="AC305" s="11" t="str">
        <f t="shared" si="104"/>
        <v/>
      </c>
      <c r="AD305"/>
      <c r="AF305"/>
      <c r="AH305" t="str">
        <f>_xlfn.IFNA((VLOOKUP(A305,CLASS!A:AY,34,FALSE)),"")</f>
        <v/>
      </c>
      <c r="AI305" s="11" t="str">
        <f t="shared" si="105"/>
        <v/>
      </c>
      <c r="AJ305"/>
      <c r="AK305" s="11">
        <f t="shared" si="106"/>
        <v>0</v>
      </c>
      <c r="AL305" s="16" t="str">
        <f t="shared" si="107"/>
        <v/>
      </c>
      <c r="AN305" t="str">
        <f t="shared" si="108"/>
        <v/>
      </c>
      <c r="AO305" t="str">
        <f t="shared" si="109"/>
        <v/>
      </c>
      <c r="AP305" t="e">
        <f t="shared" si="110"/>
        <v>#VALUE!</v>
      </c>
      <c r="AQ305" t="str">
        <f t="shared" si="111"/>
        <v/>
      </c>
      <c r="AR305" t="str">
        <f t="shared" si="112"/>
        <v/>
      </c>
      <c r="AS305" t="str">
        <f t="shared" si="113"/>
        <v/>
      </c>
      <c r="AT305" t="str">
        <f t="shared" si="114"/>
        <v/>
      </c>
      <c r="AU305">
        <f t="shared" si="115"/>
        <v>0</v>
      </c>
      <c r="AV305">
        <f t="shared" si="116"/>
        <v>0</v>
      </c>
      <c r="AW305" t="str">
        <f t="shared" si="117"/>
        <v/>
      </c>
      <c r="AX305">
        <f t="shared" si="118"/>
        <v>0</v>
      </c>
      <c r="AY305" s="14" t="e" cm="1">
        <f t="array" ref="AY305">SUMPRODUCT(LARGE(AN305:AX305, {1,2,3}))</f>
        <v>#VALUE!</v>
      </c>
    </row>
    <row r="306" spans="1:52" x14ac:dyDescent="0.3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 t="shared" si="100"/>
        <v/>
      </c>
      <c r="R306" t="str">
        <f>_xlfn.IFNA((VLOOKUP(A306,CLASS!A:AY,18,FALSE)),"")</f>
        <v/>
      </c>
      <c r="S306" s="11" t="str">
        <f t="shared" si="101"/>
        <v/>
      </c>
      <c r="T306" t="str">
        <f>_xlfn.IFNA((VLOOKUP(A306,CLASS!A:AY,20,FALSE)),"")</f>
        <v/>
      </c>
      <c r="U306" s="11" t="e">
        <f t="shared" si="119"/>
        <v>#VALUE!</v>
      </c>
      <c r="V306" t="str">
        <f>_xlfn.IFNA((VLOOKUP(A306,CLASS!A:AY,22,FALSE)),"")</f>
        <v/>
      </c>
      <c r="W306" s="11" t="str">
        <f t="shared" si="120"/>
        <v/>
      </c>
      <c r="X306" t="str">
        <f>_xlfn.IFNA((VLOOKUP(A306,CLASS!A:AY,24,FALSE)),"")</f>
        <v/>
      </c>
      <c r="Y306" s="11" t="str">
        <f t="shared" si="102"/>
        <v/>
      </c>
      <c r="Z306" t="str">
        <f>_xlfn.IFNA((VLOOKUP(A306,CLASS!A:AY,26,FALSE)),"")</f>
        <v/>
      </c>
      <c r="AA306" s="11" t="str">
        <f t="shared" si="103"/>
        <v/>
      </c>
      <c r="AB306" t="str">
        <f>_xlfn.IFNA((VLOOKUP(A306,CLASS!A:AY,28,FALSE)),"")</f>
        <v/>
      </c>
      <c r="AC306" s="11" t="str">
        <f t="shared" si="104"/>
        <v/>
      </c>
      <c r="AD306"/>
      <c r="AF306"/>
      <c r="AH306" t="str">
        <f>_xlfn.IFNA((VLOOKUP(A306,CLASS!A:AY,34,FALSE)),"")</f>
        <v/>
      </c>
      <c r="AI306" s="11" t="str">
        <f t="shared" si="105"/>
        <v/>
      </c>
      <c r="AJ306"/>
      <c r="AK306" s="11">
        <f t="shared" si="106"/>
        <v>0</v>
      </c>
      <c r="AL306" s="16" t="str">
        <f t="shared" si="107"/>
        <v/>
      </c>
      <c r="AM306"/>
      <c r="AN306" t="str">
        <f t="shared" si="108"/>
        <v/>
      </c>
      <c r="AO306" t="str">
        <f t="shared" si="109"/>
        <v/>
      </c>
      <c r="AP306" t="e">
        <f t="shared" si="110"/>
        <v>#VALUE!</v>
      </c>
      <c r="AQ306" t="str">
        <f t="shared" si="111"/>
        <v/>
      </c>
      <c r="AR306" t="str">
        <f t="shared" si="112"/>
        <v/>
      </c>
      <c r="AS306" t="str">
        <f t="shared" si="113"/>
        <v/>
      </c>
      <c r="AT306" t="str">
        <f t="shared" si="114"/>
        <v/>
      </c>
      <c r="AU306">
        <f t="shared" si="115"/>
        <v>0</v>
      </c>
      <c r="AV306">
        <f t="shared" si="116"/>
        <v>0</v>
      </c>
      <c r="AW306" t="str">
        <f t="shared" si="117"/>
        <v/>
      </c>
      <c r="AX306">
        <f t="shared" si="118"/>
        <v>0</v>
      </c>
      <c r="AY306" s="14" t="e" cm="1">
        <f t="array" ref="AY306">SUMPRODUCT(LARGE(AN306:AX306, {1,2,3}))</f>
        <v>#VALUE!</v>
      </c>
      <c r="AZ306"/>
    </row>
    <row r="307" spans="1:52" x14ac:dyDescent="0.3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 t="shared" si="100"/>
        <v/>
      </c>
      <c r="R307" t="str">
        <f>_xlfn.IFNA((VLOOKUP(A307,CLASS!A:AY,18,FALSE)),"")</f>
        <v/>
      </c>
      <c r="S307" s="11" t="str">
        <f t="shared" si="101"/>
        <v/>
      </c>
      <c r="T307" t="str">
        <f>_xlfn.IFNA((VLOOKUP(A307,CLASS!A:AY,20,FALSE)),"")</f>
        <v/>
      </c>
      <c r="U307" s="11" t="e">
        <f t="shared" si="119"/>
        <v>#VALUE!</v>
      </c>
      <c r="V307" t="str">
        <f>_xlfn.IFNA((VLOOKUP(A307,CLASS!A:AY,22,FALSE)),"")</f>
        <v/>
      </c>
      <c r="W307" s="11" t="str">
        <f t="shared" si="120"/>
        <v/>
      </c>
      <c r="X307" t="str">
        <f>_xlfn.IFNA((VLOOKUP(A307,CLASS!A:AY,24,FALSE)),"")</f>
        <v/>
      </c>
      <c r="Y307" s="11" t="str">
        <f t="shared" si="102"/>
        <v/>
      </c>
      <c r="Z307" t="str">
        <f>_xlfn.IFNA((VLOOKUP(A307,CLASS!A:AY,26,FALSE)),"")</f>
        <v/>
      </c>
      <c r="AA307" s="11" t="str">
        <f t="shared" si="103"/>
        <v/>
      </c>
      <c r="AB307" t="str">
        <f>_xlfn.IFNA((VLOOKUP(A307,CLASS!A:AY,28,FALSE)),"")</f>
        <v/>
      </c>
      <c r="AC307" s="11" t="str">
        <f t="shared" si="104"/>
        <v/>
      </c>
      <c r="AD307"/>
      <c r="AF307"/>
      <c r="AH307" t="str">
        <f>_xlfn.IFNA((VLOOKUP(A307,CLASS!A:AY,34,FALSE)),"")</f>
        <v/>
      </c>
      <c r="AI307" s="11" t="str">
        <f t="shared" si="105"/>
        <v/>
      </c>
      <c r="AJ307"/>
      <c r="AK307" s="11">
        <f t="shared" si="106"/>
        <v>0</v>
      </c>
      <c r="AL307" s="16" t="str">
        <f t="shared" si="107"/>
        <v/>
      </c>
      <c r="AM307"/>
      <c r="AN307" t="str">
        <f t="shared" si="108"/>
        <v/>
      </c>
      <c r="AO307" t="str">
        <f t="shared" si="109"/>
        <v/>
      </c>
      <c r="AP307" t="e">
        <f t="shared" si="110"/>
        <v>#VALUE!</v>
      </c>
      <c r="AQ307" t="str">
        <f t="shared" si="111"/>
        <v/>
      </c>
      <c r="AR307" t="str">
        <f t="shared" si="112"/>
        <v/>
      </c>
      <c r="AS307" t="str">
        <f t="shared" si="113"/>
        <v/>
      </c>
      <c r="AT307" t="str">
        <f t="shared" si="114"/>
        <v/>
      </c>
      <c r="AU307">
        <f t="shared" si="115"/>
        <v>0</v>
      </c>
      <c r="AV307">
        <f t="shared" si="116"/>
        <v>0</v>
      </c>
      <c r="AW307" t="str">
        <f t="shared" si="117"/>
        <v/>
      </c>
      <c r="AX307">
        <f t="shared" si="118"/>
        <v>0</v>
      </c>
      <c r="AY307" s="14" t="e" cm="1">
        <f t="array" ref="AY307">SUMPRODUCT(LARGE(AN307:AX307, {1,2,3}))</f>
        <v>#VALUE!</v>
      </c>
      <c r="AZ307"/>
    </row>
    <row r="308" spans="1:52" x14ac:dyDescent="0.3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 t="shared" si="100"/>
        <v/>
      </c>
      <c r="R308" t="str">
        <f>_xlfn.IFNA((VLOOKUP(A308,CLASS!A:AY,18,FALSE)),"")</f>
        <v/>
      </c>
      <c r="S308" s="11" t="str">
        <f t="shared" si="101"/>
        <v/>
      </c>
      <c r="T308" t="str">
        <f>_xlfn.IFNA((VLOOKUP(A308,CLASS!A:AY,20,FALSE)),"")</f>
        <v/>
      </c>
      <c r="U308" s="11" t="e">
        <f t="shared" si="119"/>
        <v>#VALUE!</v>
      </c>
      <c r="V308" t="str">
        <f>_xlfn.IFNA((VLOOKUP(A308,CLASS!A:AY,22,FALSE)),"")</f>
        <v/>
      </c>
      <c r="W308" s="11" t="str">
        <f t="shared" si="120"/>
        <v/>
      </c>
      <c r="X308" t="str">
        <f>_xlfn.IFNA((VLOOKUP(A308,CLASS!A:AY,24,FALSE)),"")</f>
        <v/>
      </c>
      <c r="Y308" s="11" t="str">
        <f t="shared" si="102"/>
        <v/>
      </c>
      <c r="Z308" t="str">
        <f>_xlfn.IFNA((VLOOKUP(A308,CLASS!A:AY,26,FALSE)),"")</f>
        <v/>
      </c>
      <c r="AA308" s="11" t="str">
        <f t="shared" si="103"/>
        <v/>
      </c>
      <c r="AB308" t="str">
        <f>_xlfn.IFNA((VLOOKUP(A308,CLASS!A:AY,28,FALSE)),"")</f>
        <v/>
      </c>
      <c r="AC308" s="11" t="str">
        <f t="shared" si="104"/>
        <v/>
      </c>
      <c r="AD308"/>
      <c r="AF308"/>
      <c r="AH308" t="str">
        <f>_xlfn.IFNA((VLOOKUP(A308,CLASS!A:AY,34,FALSE)),"")</f>
        <v/>
      </c>
      <c r="AI308" s="11" t="str">
        <f t="shared" si="105"/>
        <v/>
      </c>
      <c r="AJ308"/>
      <c r="AK308" s="11">
        <f t="shared" si="106"/>
        <v>0</v>
      </c>
      <c r="AL308" s="16" t="str">
        <f t="shared" si="107"/>
        <v/>
      </c>
      <c r="AN308" t="str">
        <f t="shared" si="108"/>
        <v/>
      </c>
      <c r="AO308" t="str">
        <f t="shared" si="109"/>
        <v/>
      </c>
      <c r="AP308" t="e">
        <f t="shared" si="110"/>
        <v>#VALUE!</v>
      </c>
      <c r="AQ308" t="str">
        <f t="shared" si="111"/>
        <v/>
      </c>
      <c r="AR308" t="str">
        <f t="shared" si="112"/>
        <v/>
      </c>
      <c r="AS308" t="str">
        <f t="shared" si="113"/>
        <v/>
      </c>
      <c r="AT308" t="str">
        <f t="shared" si="114"/>
        <v/>
      </c>
      <c r="AU308">
        <f t="shared" si="115"/>
        <v>0</v>
      </c>
      <c r="AV308">
        <f t="shared" si="116"/>
        <v>0</v>
      </c>
      <c r="AW308" t="str">
        <f t="shared" si="117"/>
        <v/>
      </c>
      <c r="AX308">
        <f t="shared" si="118"/>
        <v>0</v>
      </c>
      <c r="AY308" s="14" t="e" cm="1">
        <f t="array" ref="AY308">SUMPRODUCT(LARGE(AN308:AX308, {1,2,3}))</f>
        <v>#VALUE!</v>
      </c>
    </row>
    <row r="309" spans="1:52" x14ac:dyDescent="0.3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 t="shared" si="100"/>
        <v/>
      </c>
      <c r="R309" t="str">
        <f>_xlfn.IFNA((VLOOKUP(A309,CLASS!A:AY,18,FALSE)),"")</f>
        <v/>
      </c>
      <c r="S309" s="11" t="str">
        <f t="shared" si="101"/>
        <v/>
      </c>
      <c r="T309" t="str">
        <f>_xlfn.IFNA((VLOOKUP(A309,CLASS!A:AY,20,FALSE)),"")</f>
        <v/>
      </c>
      <c r="U309" s="11" t="e">
        <f t="shared" si="119"/>
        <v>#VALUE!</v>
      </c>
      <c r="V309" t="str">
        <f>_xlfn.IFNA((VLOOKUP(A309,CLASS!A:AY,22,FALSE)),"")</f>
        <v/>
      </c>
      <c r="W309" s="11" t="str">
        <f t="shared" si="120"/>
        <v/>
      </c>
      <c r="X309" t="str">
        <f>_xlfn.IFNA((VLOOKUP(A309,CLASS!A:AY,24,FALSE)),"")</f>
        <v/>
      </c>
      <c r="Y309" s="11" t="str">
        <f t="shared" si="102"/>
        <v/>
      </c>
      <c r="Z309" t="str">
        <f>_xlfn.IFNA((VLOOKUP(A309,CLASS!A:AY,26,FALSE)),"")</f>
        <v/>
      </c>
      <c r="AA309" s="11" t="str">
        <f t="shared" si="103"/>
        <v/>
      </c>
      <c r="AB309" t="str">
        <f>_xlfn.IFNA((VLOOKUP(A309,CLASS!A:AY,28,FALSE)),"")</f>
        <v/>
      </c>
      <c r="AC309" s="11" t="str">
        <f t="shared" si="104"/>
        <v/>
      </c>
      <c r="AD309"/>
      <c r="AF309"/>
      <c r="AH309" t="str">
        <f>_xlfn.IFNA((VLOOKUP(A309,CLASS!A:AY,34,FALSE)),"")</f>
        <v/>
      </c>
      <c r="AI309" s="11" t="str">
        <f t="shared" si="105"/>
        <v/>
      </c>
      <c r="AJ309"/>
      <c r="AK309" s="11">
        <f t="shared" si="106"/>
        <v>0</v>
      </c>
      <c r="AL309" s="16" t="str">
        <f t="shared" si="107"/>
        <v/>
      </c>
      <c r="AN309" t="str">
        <f t="shared" si="108"/>
        <v/>
      </c>
      <c r="AO309" t="str">
        <f t="shared" si="109"/>
        <v/>
      </c>
      <c r="AP309" t="e">
        <f t="shared" si="110"/>
        <v>#VALUE!</v>
      </c>
      <c r="AQ309" t="str">
        <f t="shared" si="111"/>
        <v/>
      </c>
      <c r="AR309" t="str">
        <f t="shared" si="112"/>
        <v/>
      </c>
      <c r="AS309" t="str">
        <f t="shared" si="113"/>
        <v/>
      </c>
      <c r="AT309" t="str">
        <f t="shared" si="114"/>
        <v/>
      </c>
      <c r="AU309">
        <f t="shared" si="115"/>
        <v>0</v>
      </c>
      <c r="AV309">
        <f t="shared" si="116"/>
        <v>0</v>
      </c>
      <c r="AW309" t="str">
        <f t="shared" si="117"/>
        <v/>
      </c>
      <c r="AX309">
        <f t="shared" si="118"/>
        <v>0</v>
      </c>
      <c r="AY309" s="14" t="e" cm="1">
        <f t="array" ref="AY309">SUMPRODUCT(LARGE(AN309:AX309, {1,2,3}))</f>
        <v>#VALUE!</v>
      </c>
    </row>
    <row r="310" spans="1:52" x14ac:dyDescent="0.3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 t="shared" si="100"/>
        <v/>
      </c>
      <c r="R310" t="str">
        <f>_xlfn.IFNA((VLOOKUP(A310,CLASS!A:AY,18,FALSE)),"")</f>
        <v/>
      </c>
      <c r="S310" s="11" t="str">
        <f t="shared" si="101"/>
        <v/>
      </c>
      <c r="T310" t="str">
        <f>_xlfn.IFNA((VLOOKUP(A310,CLASS!A:AY,20,FALSE)),"")</f>
        <v/>
      </c>
      <c r="U310" s="11" t="e">
        <f t="shared" ref="U310:U341" si="121">IF(IF(T310,T310+$L310,0)&lt;=100,IF(T310,T310+$L310,0),100)</f>
        <v>#VALUE!</v>
      </c>
      <c r="V310" t="str">
        <f>_xlfn.IFNA((VLOOKUP(A310,CLASS!A:AY,22,FALSE)),"")</f>
        <v/>
      </c>
      <c r="W310" s="11" t="str">
        <f t="shared" si="120"/>
        <v/>
      </c>
      <c r="X310" t="str">
        <f>_xlfn.IFNA((VLOOKUP(A310,CLASS!A:AY,24,FALSE)),"")</f>
        <v/>
      </c>
      <c r="Y310" s="11" t="str">
        <f t="shared" si="102"/>
        <v/>
      </c>
      <c r="Z310" t="str">
        <f>_xlfn.IFNA((VLOOKUP(A310,CLASS!A:AY,26,FALSE)),"")</f>
        <v/>
      </c>
      <c r="AA310" s="11" t="str">
        <f t="shared" si="103"/>
        <v/>
      </c>
      <c r="AB310" t="str">
        <f>_xlfn.IFNA((VLOOKUP(A310,CLASS!A:AY,28,FALSE)),"")</f>
        <v/>
      </c>
      <c r="AC310" s="11" t="str">
        <f t="shared" si="104"/>
        <v/>
      </c>
      <c r="AD310"/>
      <c r="AF310"/>
      <c r="AH310" t="str">
        <f>_xlfn.IFNA((VLOOKUP(A310,CLASS!A:AY,34,FALSE)),"")</f>
        <v/>
      </c>
      <c r="AI310" s="11" t="str">
        <f t="shared" si="105"/>
        <v/>
      </c>
      <c r="AJ310"/>
      <c r="AK310" s="11">
        <f t="shared" si="106"/>
        <v>0</v>
      </c>
      <c r="AL310" s="16" t="str">
        <f t="shared" si="107"/>
        <v/>
      </c>
      <c r="AN310" t="str">
        <f t="shared" si="108"/>
        <v/>
      </c>
      <c r="AO310" t="str">
        <f t="shared" si="109"/>
        <v/>
      </c>
      <c r="AP310" t="e">
        <f t="shared" si="110"/>
        <v>#VALUE!</v>
      </c>
      <c r="AQ310" t="str">
        <f t="shared" si="111"/>
        <v/>
      </c>
      <c r="AR310" t="str">
        <f t="shared" si="112"/>
        <v/>
      </c>
      <c r="AS310" t="str">
        <f t="shared" si="113"/>
        <v/>
      </c>
      <c r="AT310" t="str">
        <f t="shared" si="114"/>
        <v/>
      </c>
      <c r="AU310">
        <f t="shared" si="115"/>
        <v>0</v>
      </c>
      <c r="AV310">
        <f t="shared" si="116"/>
        <v>0</v>
      </c>
      <c r="AW310" t="str">
        <f t="shared" si="117"/>
        <v/>
      </c>
      <c r="AX310">
        <f t="shared" si="118"/>
        <v>0</v>
      </c>
      <c r="AY310" s="14" t="e" cm="1">
        <f t="array" ref="AY310">SUMPRODUCT(LARGE(AN310:AX310, {1,2,3}))</f>
        <v>#VALUE!</v>
      </c>
      <c r="AZ310"/>
    </row>
    <row r="311" spans="1:52" x14ac:dyDescent="0.3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 t="shared" si="100"/>
        <v/>
      </c>
      <c r="R311" t="str">
        <f>_xlfn.IFNA((VLOOKUP(A311,CLASS!A:AY,18,FALSE)),"")</f>
        <v/>
      </c>
      <c r="S311" s="11" t="str">
        <f t="shared" si="101"/>
        <v/>
      </c>
      <c r="T311" t="str">
        <f>_xlfn.IFNA((VLOOKUP(A311,CLASS!A:AY,20,FALSE)),"")</f>
        <v/>
      </c>
      <c r="U311" s="11" t="e">
        <f t="shared" si="121"/>
        <v>#VALUE!</v>
      </c>
      <c r="V311" t="str">
        <f>_xlfn.IFNA((VLOOKUP(A311,CLASS!A:AY,22,FALSE)),"")</f>
        <v/>
      </c>
      <c r="W311" s="11" t="str">
        <f t="shared" si="120"/>
        <v/>
      </c>
      <c r="X311" t="str">
        <f>_xlfn.IFNA((VLOOKUP(A311,CLASS!A:AY,24,FALSE)),"")</f>
        <v/>
      </c>
      <c r="Y311" s="11" t="str">
        <f t="shared" si="102"/>
        <v/>
      </c>
      <c r="Z311" t="str">
        <f>_xlfn.IFNA((VLOOKUP(A311,CLASS!A:AY,26,FALSE)),"")</f>
        <v/>
      </c>
      <c r="AA311" s="11" t="str">
        <f t="shared" si="103"/>
        <v/>
      </c>
      <c r="AB311" t="str">
        <f>_xlfn.IFNA((VLOOKUP(A311,CLASS!A:AY,28,FALSE)),"")</f>
        <v/>
      </c>
      <c r="AC311" s="11" t="str">
        <f t="shared" si="104"/>
        <v/>
      </c>
      <c r="AD311"/>
      <c r="AF311"/>
      <c r="AH311" t="str">
        <f>_xlfn.IFNA((VLOOKUP(A311,CLASS!A:AY,34,FALSE)),"")</f>
        <v/>
      </c>
      <c r="AI311" s="11" t="str">
        <f t="shared" si="105"/>
        <v/>
      </c>
      <c r="AJ311"/>
      <c r="AK311" s="11">
        <f t="shared" si="106"/>
        <v>0</v>
      </c>
      <c r="AL311" s="16" t="str">
        <f t="shared" si="107"/>
        <v/>
      </c>
      <c r="AN311" t="str">
        <f t="shared" si="108"/>
        <v/>
      </c>
      <c r="AO311" t="str">
        <f t="shared" si="109"/>
        <v/>
      </c>
      <c r="AP311" t="e">
        <f t="shared" si="110"/>
        <v>#VALUE!</v>
      </c>
      <c r="AQ311" t="str">
        <f t="shared" si="111"/>
        <v/>
      </c>
      <c r="AR311" t="str">
        <f t="shared" si="112"/>
        <v/>
      </c>
      <c r="AS311" t="str">
        <f t="shared" si="113"/>
        <v/>
      </c>
      <c r="AT311" t="str">
        <f t="shared" si="114"/>
        <v/>
      </c>
      <c r="AU311">
        <f t="shared" si="115"/>
        <v>0</v>
      </c>
      <c r="AV311">
        <f t="shared" si="116"/>
        <v>0</v>
      </c>
      <c r="AW311" t="str">
        <f t="shared" si="117"/>
        <v/>
      </c>
      <c r="AX311">
        <f t="shared" si="118"/>
        <v>0</v>
      </c>
      <c r="AY311" s="14" t="e" cm="1">
        <f t="array" ref="AY311">SUMPRODUCT(LARGE(AN311:AX311, {1,2,3}))</f>
        <v>#VALUE!</v>
      </c>
      <c r="AZ311"/>
    </row>
    <row r="312" spans="1:52" x14ac:dyDescent="0.3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 t="shared" si="100"/>
        <v/>
      </c>
      <c r="R312" t="str">
        <f>_xlfn.IFNA((VLOOKUP(A312,CLASS!A:AY,18,FALSE)),"")</f>
        <v/>
      </c>
      <c r="S312" s="11" t="str">
        <f t="shared" si="101"/>
        <v/>
      </c>
      <c r="T312" t="str">
        <f>_xlfn.IFNA((VLOOKUP(A312,CLASS!A:AY,20,FALSE)),"")</f>
        <v/>
      </c>
      <c r="U312" s="11" t="e">
        <f t="shared" si="121"/>
        <v>#VALUE!</v>
      </c>
      <c r="V312" t="str">
        <f>_xlfn.IFNA((VLOOKUP(A312,CLASS!A:AY,22,FALSE)),"")</f>
        <v/>
      </c>
      <c r="W312" s="11" t="str">
        <f t="shared" si="120"/>
        <v/>
      </c>
      <c r="X312" t="str">
        <f>_xlfn.IFNA((VLOOKUP(A312,CLASS!A:AY,24,FALSE)),"")</f>
        <v/>
      </c>
      <c r="Y312" s="11" t="str">
        <f t="shared" si="102"/>
        <v/>
      </c>
      <c r="Z312" t="str">
        <f>_xlfn.IFNA((VLOOKUP(A312,CLASS!A:AY,26,FALSE)),"")</f>
        <v/>
      </c>
      <c r="AA312" s="11" t="str">
        <f t="shared" si="103"/>
        <v/>
      </c>
      <c r="AB312" t="str">
        <f>_xlfn.IFNA((VLOOKUP(A312,CLASS!A:AY,28,FALSE)),"")</f>
        <v/>
      </c>
      <c r="AC312" s="11" t="str">
        <f t="shared" si="104"/>
        <v/>
      </c>
      <c r="AD312"/>
      <c r="AF312"/>
      <c r="AH312" t="str">
        <f>_xlfn.IFNA((VLOOKUP(A312,CLASS!A:AY,34,FALSE)),"")</f>
        <v/>
      </c>
      <c r="AI312" s="11" t="str">
        <f t="shared" si="105"/>
        <v/>
      </c>
      <c r="AJ312"/>
      <c r="AK312" s="11">
        <f t="shared" si="106"/>
        <v>0</v>
      </c>
      <c r="AL312" s="16" t="str">
        <f t="shared" si="107"/>
        <v/>
      </c>
      <c r="AM312"/>
      <c r="AN312" t="str">
        <f t="shared" si="108"/>
        <v/>
      </c>
      <c r="AO312" t="str">
        <f t="shared" si="109"/>
        <v/>
      </c>
      <c r="AP312" t="e">
        <f t="shared" si="110"/>
        <v>#VALUE!</v>
      </c>
      <c r="AQ312" t="str">
        <f t="shared" si="111"/>
        <v/>
      </c>
      <c r="AR312" t="str">
        <f t="shared" si="112"/>
        <v/>
      </c>
      <c r="AS312" t="str">
        <f t="shared" si="113"/>
        <v/>
      </c>
      <c r="AT312" t="str">
        <f t="shared" si="114"/>
        <v/>
      </c>
      <c r="AU312">
        <f t="shared" si="115"/>
        <v>0</v>
      </c>
      <c r="AV312">
        <f t="shared" si="116"/>
        <v>0</v>
      </c>
      <c r="AW312" t="str">
        <f t="shared" si="117"/>
        <v/>
      </c>
      <c r="AX312">
        <f t="shared" si="118"/>
        <v>0</v>
      </c>
      <c r="AY312" s="14" t="e" cm="1">
        <f t="array" ref="AY312">SUMPRODUCT(LARGE(AN312:AX312, {1,2,3}))</f>
        <v>#VALUE!</v>
      </c>
    </row>
    <row r="313" spans="1:52" x14ac:dyDescent="0.3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 t="shared" si="100"/>
        <v/>
      </c>
      <c r="R313" t="str">
        <f>_xlfn.IFNA((VLOOKUP(A313,CLASS!A:AY,18,FALSE)),"")</f>
        <v/>
      </c>
      <c r="S313" s="11" t="str">
        <f t="shared" si="101"/>
        <v/>
      </c>
      <c r="T313" t="str">
        <f>_xlfn.IFNA((VLOOKUP(A313,CLASS!A:AY,20,FALSE)),"")</f>
        <v/>
      </c>
      <c r="U313" s="11" t="e">
        <f t="shared" si="121"/>
        <v>#VALUE!</v>
      </c>
      <c r="V313" t="str">
        <f>_xlfn.IFNA((VLOOKUP(A313,CLASS!A:AY,22,FALSE)),"")</f>
        <v/>
      </c>
      <c r="W313" s="11" t="str">
        <f t="shared" si="120"/>
        <v/>
      </c>
      <c r="X313" t="str">
        <f>_xlfn.IFNA((VLOOKUP(A313,CLASS!A:AY,24,FALSE)),"")</f>
        <v/>
      </c>
      <c r="Y313" s="11" t="str">
        <f t="shared" si="102"/>
        <v/>
      </c>
      <c r="Z313" t="str">
        <f>_xlfn.IFNA((VLOOKUP(A313,CLASS!A:AY,26,FALSE)),"")</f>
        <v/>
      </c>
      <c r="AA313" s="11" t="str">
        <f t="shared" si="103"/>
        <v/>
      </c>
      <c r="AB313" t="str">
        <f>_xlfn.IFNA((VLOOKUP(A313,CLASS!A:AY,28,FALSE)),"")</f>
        <v/>
      </c>
      <c r="AC313" s="11" t="str">
        <f t="shared" si="104"/>
        <v/>
      </c>
      <c r="AD313"/>
      <c r="AF313"/>
      <c r="AH313" t="str">
        <f>_xlfn.IFNA((VLOOKUP(A313,CLASS!A:AY,34,FALSE)),"")</f>
        <v/>
      </c>
      <c r="AI313" s="11" t="str">
        <f t="shared" si="105"/>
        <v/>
      </c>
      <c r="AJ313"/>
      <c r="AK313" s="11">
        <f t="shared" si="106"/>
        <v>0</v>
      </c>
      <c r="AL313" s="16" t="str">
        <f t="shared" si="107"/>
        <v/>
      </c>
      <c r="AM313"/>
      <c r="AN313" t="str">
        <f t="shared" si="108"/>
        <v/>
      </c>
      <c r="AO313" t="str">
        <f t="shared" si="109"/>
        <v/>
      </c>
      <c r="AP313" t="e">
        <f t="shared" si="110"/>
        <v>#VALUE!</v>
      </c>
      <c r="AQ313" t="str">
        <f t="shared" si="111"/>
        <v/>
      </c>
      <c r="AR313" t="str">
        <f t="shared" si="112"/>
        <v/>
      </c>
      <c r="AS313" t="str">
        <f t="shared" si="113"/>
        <v/>
      </c>
      <c r="AT313" t="str">
        <f t="shared" si="114"/>
        <v/>
      </c>
      <c r="AU313">
        <f t="shared" si="115"/>
        <v>0</v>
      </c>
      <c r="AV313">
        <f t="shared" si="116"/>
        <v>0</v>
      </c>
      <c r="AW313" t="str">
        <f t="shared" si="117"/>
        <v/>
      </c>
      <c r="AX313">
        <f t="shared" si="118"/>
        <v>0</v>
      </c>
      <c r="AY313" s="14" t="e" cm="1">
        <f t="array" ref="AY313">SUMPRODUCT(LARGE(AN313:AX313, {1,2,3}))</f>
        <v>#VALUE!</v>
      </c>
    </row>
    <row r="314" spans="1:52" x14ac:dyDescent="0.3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 t="shared" si="100"/>
        <v/>
      </c>
      <c r="R314" t="str">
        <f>_xlfn.IFNA((VLOOKUP(A314,CLASS!A:AY,18,FALSE)),"")</f>
        <v/>
      </c>
      <c r="S314" s="11" t="str">
        <f t="shared" si="101"/>
        <v/>
      </c>
      <c r="T314" t="str">
        <f>_xlfn.IFNA((VLOOKUP(A314,CLASS!A:AY,20,FALSE)),"")</f>
        <v/>
      </c>
      <c r="U314" s="11" t="e">
        <f t="shared" si="121"/>
        <v>#VALUE!</v>
      </c>
      <c r="V314" t="str">
        <f>_xlfn.IFNA((VLOOKUP(A314,CLASS!A:AY,22,FALSE)),"")</f>
        <v/>
      </c>
      <c r="W314" s="11" t="str">
        <f t="shared" si="120"/>
        <v/>
      </c>
      <c r="X314" t="str">
        <f>_xlfn.IFNA((VLOOKUP(A314,CLASS!A:AY,24,FALSE)),"")</f>
        <v/>
      </c>
      <c r="Y314" s="11" t="str">
        <f t="shared" si="102"/>
        <v/>
      </c>
      <c r="Z314" t="str">
        <f>_xlfn.IFNA((VLOOKUP(A314,CLASS!A:AY,26,FALSE)),"")</f>
        <v/>
      </c>
      <c r="AA314" s="11" t="str">
        <f t="shared" si="103"/>
        <v/>
      </c>
      <c r="AB314" t="str">
        <f>_xlfn.IFNA((VLOOKUP(A314,CLASS!A:AY,28,FALSE)),"")</f>
        <v/>
      </c>
      <c r="AC314" s="11" t="str">
        <f t="shared" si="104"/>
        <v/>
      </c>
      <c r="AD314"/>
      <c r="AF314"/>
      <c r="AH314" t="str">
        <f>_xlfn.IFNA((VLOOKUP(A314,CLASS!A:AY,34,FALSE)),"")</f>
        <v/>
      </c>
      <c r="AI314" s="11" t="str">
        <f t="shared" si="105"/>
        <v/>
      </c>
      <c r="AJ314"/>
      <c r="AK314" s="11">
        <f t="shared" si="106"/>
        <v>0</v>
      </c>
      <c r="AL314" s="16" t="str">
        <f t="shared" si="107"/>
        <v/>
      </c>
      <c r="AM314"/>
      <c r="AN314" t="str">
        <f t="shared" si="108"/>
        <v/>
      </c>
      <c r="AO314" t="str">
        <f t="shared" si="109"/>
        <v/>
      </c>
      <c r="AP314" t="e">
        <f t="shared" si="110"/>
        <v>#VALUE!</v>
      </c>
      <c r="AQ314" t="str">
        <f t="shared" si="111"/>
        <v/>
      </c>
      <c r="AR314" t="str">
        <f t="shared" si="112"/>
        <v/>
      </c>
      <c r="AS314" t="str">
        <f t="shared" si="113"/>
        <v/>
      </c>
      <c r="AT314" t="str">
        <f t="shared" si="114"/>
        <v/>
      </c>
      <c r="AU314">
        <f t="shared" si="115"/>
        <v>0</v>
      </c>
      <c r="AV314">
        <f t="shared" si="116"/>
        <v>0</v>
      </c>
      <c r="AW314" t="str">
        <f t="shared" si="117"/>
        <v/>
      </c>
      <c r="AX314">
        <f t="shared" si="118"/>
        <v>0</v>
      </c>
      <c r="AY314" s="14" t="e" cm="1">
        <f t="array" ref="AY314">SUMPRODUCT(LARGE(AN314:AX314, {1,2,3}))</f>
        <v>#VALUE!</v>
      </c>
    </row>
    <row r="315" spans="1:52" x14ac:dyDescent="0.3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 t="shared" si="100"/>
        <v/>
      </c>
      <c r="R315" t="str">
        <f>_xlfn.IFNA((VLOOKUP(A315,CLASS!A:AY,18,FALSE)),"")</f>
        <v/>
      </c>
      <c r="S315" s="11" t="str">
        <f t="shared" si="101"/>
        <v/>
      </c>
      <c r="T315" t="str">
        <f>_xlfn.IFNA((VLOOKUP(A315,CLASS!A:AY,20,FALSE)),"")</f>
        <v/>
      </c>
      <c r="U315" s="11" t="e">
        <f t="shared" si="121"/>
        <v>#VALUE!</v>
      </c>
      <c r="V315" t="str">
        <f>_xlfn.IFNA((VLOOKUP(A315,CLASS!A:AY,22,FALSE)),"")</f>
        <v/>
      </c>
      <c r="W315" s="11" t="str">
        <f t="shared" si="120"/>
        <v/>
      </c>
      <c r="X315" t="str">
        <f>_xlfn.IFNA((VLOOKUP(A315,CLASS!A:AY,24,FALSE)),"")</f>
        <v/>
      </c>
      <c r="Y315" s="11" t="str">
        <f t="shared" si="102"/>
        <v/>
      </c>
      <c r="Z315" t="str">
        <f>_xlfn.IFNA((VLOOKUP(A315,CLASS!A:AY,26,FALSE)),"")</f>
        <v/>
      </c>
      <c r="AA315" s="11" t="str">
        <f t="shared" si="103"/>
        <v/>
      </c>
      <c r="AB315" t="str">
        <f>_xlfn.IFNA((VLOOKUP(A315,CLASS!A:AY,28,FALSE)),"")</f>
        <v/>
      </c>
      <c r="AC315" s="11" t="str">
        <f t="shared" si="104"/>
        <v/>
      </c>
      <c r="AD315"/>
      <c r="AF315"/>
      <c r="AH315" t="str">
        <f>_xlfn.IFNA((VLOOKUP(A315,CLASS!A:AY,34,FALSE)),"")</f>
        <v/>
      </c>
      <c r="AI315" s="11" t="str">
        <f t="shared" si="105"/>
        <v/>
      </c>
      <c r="AJ315"/>
      <c r="AK315" s="11">
        <f t="shared" si="106"/>
        <v>0</v>
      </c>
      <c r="AL315" s="16" t="str">
        <f t="shared" si="107"/>
        <v/>
      </c>
      <c r="AN315" t="str">
        <f t="shared" si="108"/>
        <v/>
      </c>
      <c r="AO315" t="str">
        <f t="shared" si="109"/>
        <v/>
      </c>
      <c r="AP315" t="e">
        <f t="shared" si="110"/>
        <v>#VALUE!</v>
      </c>
      <c r="AQ315" t="str">
        <f t="shared" si="111"/>
        <v/>
      </c>
      <c r="AR315" t="str">
        <f t="shared" si="112"/>
        <v/>
      </c>
      <c r="AS315" t="str">
        <f t="shared" si="113"/>
        <v/>
      </c>
      <c r="AT315" t="str">
        <f t="shared" si="114"/>
        <v/>
      </c>
      <c r="AU315">
        <f t="shared" si="115"/>
        <v>0</v>
      </c>
      <c r="AV315">
        <f t="shared" si="116"/>
        <v>0</v>
      </c>
      <c r="AW315" t="str">
        <f t="shared" si="117"/>
        <v/>
      </c>
      <c r="AX315">
        <f t="shared" si="118"/>
        <v>0</v>
      </c>
      <c r="AY315" s="14" t="e" cm="1">
        <f t="array" ref="AY315">SUMPRODUCT(LARGE(AN315:AX315, {1,2,3}))</f>
        <v>#VALUE!</v>
      </c>
    </row>
    <row r="316" spans="1:52" x14ac:dyDescent="0.3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 t="shared" si="100"/>
        <v/>
      </c>
      <c r="R316" t="str">
        <f>_xlfn.IFNA((VLOOKUP(A316,CLASS!A:AY,18,FALSE)),"")</f>
        <v/>
      </c>
      <c r="S316" s="11" t="str">
        <f t="shared" si="101"/>
        <v/>
      </c>
      <c r="T316" t="str">
        <f>_xlfn.IFNA((VLOOKUP(A316,CLASS!A:AY,20,FALSE)),"")</f>
        <v/>
      </c>
      <c r="U316" s="11" t="e">
        <f t="shared" si="121"/>
        <v>#VALUE!</v>
      </c>
      <c r="V316" t="str">
        <f>_xlfn.IFNA((VLOOKUP(A316,CLASS!A:AY,22,FALSE)),"")</f>
        <v/>
      </c>
      <c r="W316" s="11" t="str">
        <f t="shared" si="120"/>
        <v/>
      </c>
      <c r="X316" t="str">
        <f>_xlfn.IFNA((VLOOKUP(A316,CLASS!A:AY,24,FALSE)),"")</f>
        <v/>
      </c>
      <c r="Y316" s="11" t="str">
        <f t="shared" si="102"/>
        <v/>
      </c>
      <c r="Z316" t="str">
        <f>_xlfn.IFNA((VLOOKUP(A316,CLASS!A:AY,26,FALSE)),"")</f>
        <v/>
      </c>
      <c r="AA316" s="11" t="str">
        <f t="shared" si="103"/>
        <v/>
      </c>
      <c r="AB316" t="str">
        <f>_xlfn.IFNA((VLOOKUP(A316,CLASS!A:AY,28,FALSE)),"")</f>
        <v/>
      </c>
      <c r="AC316" s="11" t="str">
        <f t="shared" si="104"/>
        <v/>
      </c>
      <c r="AD316"/>
      <c r="AF316"/>
      <c r="AH316" t="str">
        <f>_xlfn.IFNA((VLOOKUP(A316,CLASS!A:AY,34,FALSE)),"")</f>
        <v/>
      </c>
      <c r="AI316" s="11" t="str">
        <f t="shared" si="105"/>
        <v/>
      </c>
      <c r="AJ316"/>
      <c r="AK316" s="11">
        <f t="shared" si="106"/>
        <v>0</v>
      </c>
      <c r="AL316" s="16" t="str">
        <f t="shared" si="107"/>
        <v/>
      </c>
      <c r="AN316" t="str">
        <f t="shared" si="108"/>
        <v/>
      </c>
      <c r="AO316" t="str">
        <f t="shared" si="109"/>
        <v/>
      </c>
      <c r="AP316" t="e">
        <f t="shared" si="110"/>
        <v>#VALUE!</v>
      </c>
      <c r="AQ316" t="str">
        <f t="shared" si="111"/>
        <v/>
      </c>
      <c r="AR316" t="str">
        <f t="shared" si="112"/>
        <v/>
      </c>
      <c r="AS316" t="str">
        <f t="shared" si="113"/>
        <v/>
      </c>
      <c r="AT316" t="str">
        <f t="shared" si="114"/>
        <v/>
      </c>
      <c r="AU316">
        <f t="shared" si="115"/>
        <v>0</v>
      </c>
      <c r="AV316">
        <f t="shared" si="116"/>
        <v>0</v>
      </c>
      <c r="AW316" t="str">
        <f t="shared" si="117"/>
        <v/>
      </c>
      <c r="AX316">
        <f t="shared" si="118"/>
        <v>0</v>
      </c>
      <c r="AY316" s="14" t="e" cm="1">
        <f t="array" ref="AY316">SUMPRODUCT(LARGE(AN316:AX316, {1,2,3}))</f>
        <v>#VALUE!</v>
      </c>
    </row>
    <row r="317" spans="1:52" x14ac:dyDescent="0.3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 t="shared" si="100"/>
        <v/>
      </c>
      <c r="R317" t="str">
        <f>_xlfn.IFNA((VLOOKUP(A317,CLASS!A:AY,18,FALSE)),"")</f>
        <v/>
      </c>
      <c r="S317" s="11" t="str">
        <f t="shared" si="101"/>
        <v/>
      </c>
      <c r="T317" t="str">
        <f>_xlfn.IFNA((VLOOKUP(A317,CLASS!A:AY,20,FALSE)),"")</f>
        <v/>
      </c>
      <c r="U317" s="11" t="e">
        <f t="shared" si="121"/>
        <v>#VALUE!</v>
      </c>
      <c r="V317" t="str">
        <f>_xlfn.IFNA((VLOOKUP(A317,CLASS!A:AY,22,FALSE)),"")</f>
        <v/>
      </c>
      <c r="W317" s="11" t="str">
        <f t="shared" si="120"/>
        <v/>
      </c>
      <c r="X317" t="str">
        <f>_xlfn.IFNA((VLOOKUP(A317,CLASS!A:AY,24,FALSE)),"")</f>
        <v/>
      </c>
      <c r="Y317" s="11" t="str">
        <f t="shared" si="102"/>
        <v/>
      </c>
      <c r="Z317" t="str">
        <f>_xlfn.IFNA((VLOOKUP(A317,CLASS!A:AY,26,FALSE)),"")</f>
        <v/>
      </c>
      <c r="AA317" s="11" t="str">
        <f t="shared" si="103"/>
        <v/>
      </c>
      <c r="AB317" t="str">
        <f>_xlfn.IFNA((VLOOKUP(A317,CLASS!A:AY,28,FALSE)),"")</f>
        <v/>
      </c>
      <c r="AC317" s="11" t="str">
        <f t="shared" si="104"/>
        <v/>
      </c>
      <c r="AD317"/>
      <c r="AF317"/>
      <c r="AH317" t="str">
        <f>_xlfn.IFNA((VLOOKUP(A317,CLASS!A:AY,34,FALSE)),"")</f>
        <v/>
      </c>
      <c r="AI317" s="11" t="str">
        <f t="shared" si="105"/>
        <v/>
      </c>
      <c r="AJ317"/>
      <c r="AK317" s="11">
        <f t="shared" si="106"/>
        <v>0</v>
      </c>
      <c r="AL317" s="16" t="str">
        <f t="shared" si="107"/>
        <v/>
      </c>
      <c r="AN317" t="str">
        <f t="shared" si="108"/>
        <v/>
      </c>
      <c r="AO317" t="str">
        <f t="shared" si="109"/>
        <v/>
      </c>
      <c r="AP317" t="e">
        <f t="shared" si="110"/>
        <v>#VALUE!</v>
      </c>
      <c r="AQ317" t="str">
        <f t="shared" si="111"/>
        <v/>
      </c>
      <c r="AR317" t="str">
        <f t="shared" si="112"/>
        <v/>
      </c>
      <c r="AS317" t="str">
        <f t="shared" si="113"/>
        <v/>
      </c>
      <c r="AT317" t="str">
        <f t="shared" si="114"/>
        <v/>
      </c>
      <c r="AU317">
        <f t="shared" si="115"/>
        <v>0</v>
      </c>
      <c r="AV317">
        <f t="shared" si="116"/>
        <v>0</v>
      </c>
      <c r="AW317" t="str">
        <f t="shared" si="117"/>
        <v/>
      </c>
      <c r="AX317">
        <f t="shared" si="118"/>
        <v>0</v>
      </c>
      <c r="AY317" s="14" t="e" cm="1">
        <f t="array" ref="AY317">SUMPRODUCT(LARGE(AN317:AX317, {1,2,3}))</f>
        <v>#VALUE!</v>
      </c>
    </row>
    <row r="318" spans="1:52" x14ac:dyDescent="0.3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 t="shared" si="100"/>
        <v/>
      </c>
      <c r="R318" t="str">
        <f>_xlfn.IFNA((VLOOKUP(A318,CLASS!A:AY,18,FALSE)),"")</f>
        <v/>
      </c>
      <c r="S318" s="11" t="str">
        <f t="shared" si="101"/>
        <v/>
      </c>
      <c r="T318" t="str">
        <f>_xlfn.IFNA((VLOOKUP(A318,CLASS!A:AY,20,FALSE)),"")</f>
        <v/>
      </c>
      <c r="U318" s="11" t="e">
        <f t="shared" si="121"/>
        <v>#VALUE!</v>
      </c>
      <c r="V318" t="str">
        <f>_xlfn.IFNA((VLOOKUP(A318,CLASS!A:AY,22,FALSE)),"")</f>
        <v/>
      </c>
      <c r="W318" s="11" t="str">
        <f t="shared" si="120"/>
        <v/>
      </c>
      <c r="X318" t="str">
        <f>_xlfn.IFNA((VLOOKUP(A318,CLASS!A:AY,24,FALSE)),"")</f>
        <v/>
      </c>
      <c r="Y318" s="11" t="str">
        <f t="shared" si="102"/>
        <v/>
      </c>
      <c r="Z318" t="str">
        <f>_xlfn.IFNA((VLOOKUP(A318,CLASS!A:AY,26,FALSE)),"")</f>
        <v/>
      </c>
      <c r="AA318" s="11" t="str">
        <f t="shared" si="103"/>
        <v/>
      </c>
      <c r="AB318" t="str">
        <f>_xlfn.IFNA((VLOOKUP(A318,CLASS!A:AY,28,FALSE)),"")</f>
        <v/>
      </c>
      <c r="AC318" s="11" t="str">
        <f t="shared" si="104"/>
        <v/>
      </c>
      <c r="AD318"/>
      <c r="AF318"/>
      <c r="AH318" t="str">
        <f>_xlfn.IFNA((VLOOKUP(A318,CLASS!A:AY,34,FALSE)),"")</f>
        <v/>
      </c>
      <c r="AI318" s="11" t="str">
        <f t="shared" si="105"/>
        <v/>
      </c>
      <c r="AJ318"/>
      <c r="AK318" s="11">
        <f t="shared" si="106"/>
        <v>0</v>
      </c>
      <c r="AL318" s="16" t="str">
        <f t="shared" si="107"/>
        <v/>
      </c>
      <c r="AN318" t="str">
        <f t="shared" si="108"/>
        <v/>
      </c>
      <c r="AO318" t="str">
        <f t="shared" si="109"/>
        <v/>
      </c>
      <c r="AP318" t="e">
        <f t="shared" si="110"/>
        <v>#VALUE!</v>
      </c>
      <c r="AQ318" t="str">
        <f t="shared" si="111"/>
        <v/>
      </c>
      <c r="AR318" t="str">
        <f t="shared" si="112"/>
        <v/>
      </c>
      <c r="AS318" t="str">
        <f t="shared" si="113"/>
        <v/>
      </c>
      <c r="AT318" t="str">
        <f t="shared" si="114"/>
        <v/>
      </c>
      <c r="AU318">
        <f t="shared" si="115"/>
        <v>0</v>
      </c>
      <c r="AV318">
        <f t="shared" si="116"/>
        <v>0</v>
      </c>
      <c r="AW318" t="str">
        <f t="shared" si="117"/>
        <v/>
      </c>
      <c r="AX318">
        <f t="shared" si="118"/>
        <v>0</v>
      </c>
      <c r="AY318" s="14" t="e" cm="1">
        <f t="array" ref="AY318">SUMPRODUCT(LARGE(AN318:AX318, {1,2,3}))</f>
        <v>#VALUE!</v>
      </c>
    </row>
    <row r="319" spans="1:52" x14ac:dyDescent="0.3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 t="shared" si="100"/>
        <v/>
      </c>
      <c r="R319" t="str">
        <f>_xlfn.IFNA((VLOOKUP(A319,CLASS!A:AY,18,FALSE)),"")</f>
        <v/>
      </c>
      <c r="S319" s="11" t="str">
        <f t="shared" si="101"/>
        <v/>
      </c>
      <c r="T319" t="str">
        <f>_xlfn.IFNA((VLOOKUP(A319,CLASS!A:AY,20,FALSE)),"")</f>
        <v/>
      </c>
      <c r="U319" s="11" t="e">
        <f t="shared" si="121"/>
        <v>#VALUE!</v>
      </c>
      <c r="V319" t="str">
        <f>_xlfn.IFNA((VLOOKUP(A319,CLASS!A:AY,22,FALSE)),"")</f>
        <v/>
      </c>
      <c r="W319" s="11" t="str">
        <f t="shared" si="120"/>
        <v/>
      </c>
      <c r="X319" t="str">
        <f>_xlfn.IFNA((VLOOKUP(A319,CLASS!A:AY,24,FALSE)),"")</f>
        <v/>
      </c>
      <c r="Y319" s="11" t="str">
        <f t="shared" si="102"/>
        <v/>
      </c>
      <c r="Z319" t="str">
        <f>_xlfn.IFNA((VLOOKUP(A319,CLASS!A:AY,26,FALSE)),"")</f>
        <v/>
      </c>
      <c r="AA319" s="11" t="str">
        <f t="shared" si="103"/>
        <v/>
      </c>
      <c r="AB319" t="str">
        <f>_xlfn.IFNA((VLOOKUP(A319,CLASS!A:AY,28,FALSE)),"")</f>
        <v/>
      </c>
      <c r="AC319" s="11" t="str">
        <f t="shared" si="104"/>
        <v/>
      </c>
      <c r="AD319"/>
      <c r="AF319"/>
      <c r="AH319" t="str">
        <f>_xlfn.IFNA((VLOOKUP(A319,CLASS!A:AY,34,FALSE)),"")</f>
        <v/>
      </c>
      <c r="AI319" s="11" t="str">
        <f t="shared" si="105"/>
        <v/>
      </c>
      <c r="AJ319"/>
      <c r="AK319" s="11">
        <f t="shared" si="106"/>
        <v>0</v>
      </c>
      <c r="AL319" s="16" t="str">
        <f t="shared" si="107"/>
        <v/>
      </c>
      <c r="AN319" t="str">
        <f t="shared" si="108"/>
        <v/>
      </c>
      <c r="AO319" t="str">
        <f t="shared" si="109"/>
        <v/>
      </c>
      <c r="AP319" t="e">
        <f t="shared" si="110"/>
        <v>#VALUE!</v>
      </c>
      <c r="AQ319" t="str">
        <f t="shared" si="111"/>
        <v/>
      </c>
      <c r="AR319" t="str">
        <f t="shared" si="112"/>
        <v/>
      </c>
      <c r="AS319" t="str">
        <f t="shared" si="113"/>
        <v/>
      </c>
      <c r="AT319" t="str">
        <f t="shared" si="114"/>
        <v/>
      </c>
      <c r="AU319">
        <f t="shared" si="115"/>
        <v>0</v>
      </c>
      <c r="AV319">
        <f t="shared" si="116"/>
        <v>0</v>
      </c>
      <c r="AW319" t="str">
        <f t="shared" si="117"/>
        <v/>
      </c>
      <c r="AX319">
        <f t="shared" si="118"/>
        <v>0</v>
      </c>
      <c r="AY319" s="14" t="e" cm="1">
        <f t="array" ref="AY319">SUMPRODUCT(LARGE(AN319:AX319, {1,2,3}))</f>
        <v>#VALUE!</v>
      </c>
      <c r="AZ319"/>
    </row>
    <row r="320" spans="1:52" x14ac:dyDescent="0.3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 t="shared" si="100"/>
        <v/>
      </c>
      <c r="R320" t="str">
        <f>_xlfn.IFNA((VLOOKUP(A320,CLASS!A:AY,18,FALSE)),"")</f>
        <v/>
      </c>
      <c r="S320" s="11" t="str">
        <f t="shared" si="101"/>
        <v/>
      </c>
      <c r="T320" t="str">
        <f>_xlfn.IFNA((VLOOKUP(A320,CLASS!A:AY,20,FALSE)),"")</f>
        <v/>
      </c>
      <c r="U320" s="11" t="e">
        <f t="shared" si="121"/>
        <v>#VALUE!</v>
      </c>
      <c r="V320" t="str">
        <f>_xlfn.IFNA((VLOOKUP(A320,CLASS!A:AY,22,FALSE)),"")</f>
        <v/>
      </c>
      <c r="W320" s="11" t="str">
        <f t="shared" si="120"/>
        <v/>
      </c>
      <c r="X320" t="str">
        <f>_xlfn.IFNA((VLOOKUP(A320,CLASS!A:AY,24,FALSE)),"")</f>
        <v/>
      </c>
      <c r="Y320" s="11" t="str">
        <f t="shared" si="102"/>
        <v/>
      </c>
      <c r="Z320" t="str">
        <f>_xlfn.IFNA((VLOOKUP(A320,CLASS!A:AY,26,FALSE)),"")</f>
        <v/>
      </c>
      <c r="AA320" s="11" t="str">
        <f t="shared" si="103"/>
        <v/>
      </c>
      <c r="AB320" t="str">
        <f>_xlfn.IFNA((VLOOKUP(A320,CLASS!A:AY,28,FALSE)),"")</f>
        <v/>
      </c>
      <c r="AC320" s="11" t="str">
        <f t="shared" si="104"/>
        <v/>
      </c>
      <c r="AD320"/>
      <c r="AF320"/>
      <c r="AH320" t="str">
        <f>_xlfn.IFNA((VLOOKUP(A320,CLASS!A:AY,34,FALSE)),"")</f>
        <v/>
      </c>
      <c r="AI320" s="11" t="str">
        <f t="shared" si="105"/>
        <v/>
      </c>
      <c r="AJ320"/>
      <c r="AK320" s="11">
        <f t="shared" si="106"/>
        <v>0</v>
      </c>
      <c r="AL320" s="16" t="str">
        <f t="shared" si="107"/>
        <v/>
      </c>
      <c r="AN320" t="str">
        <f t="shared" si="108"/>
        <v/>
      </c>
      <c r="AO320" t="str">
        <f t="shared" si="109"/>
        <v/>
      </c>
      <c r="AP320" t="e">
        <f t="shared" si="110"/>
        <v>#VALUE!</v>
      </c>
      <c r="AQ320" t="str">
        <f t="shared" si="111"/>
        <v/>
      </c>
      <c r="AR320" t="str">
        <f t="shared" si="112"/>
        <v/>
      </c>
      <c r="AS320" t="str">
        <f t="shared" si="113"/>
        <v/>
      </c>
      <c r="AT320" t="str">
        <f t="shared" si="114"/>
        <v/>
      </c>
      <c r="AU320">
        <f t="shared" si="115"/>
        <v>0</v>
      </c>
      <c r="AV320">
        <f t="shared" si="116"/>
        <v>0</v>
      </c>
      <c r="AW320" t="str">
        <f t="shared" si="117"/>
        <v/>
      </c>
      <c r="AX320">
        <f t="shared" si="118"/>
        <v>0</v>
      </c>
      <c r="AY320" s="14" t="e" cm="1">
        <f t="array" ref="AY320">SUMPRODUCT(LARGE(AN320:AX320, {1,2,3}))</f>
        <v>#VALUE!</v>
      </c>
    </row>
    <row r="321" spans="1:52" x14ac:dyDescent="0.3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 t="shared" si="100"/>
        <v/>
      </c>
      <c r="R321" t="str">
        <f>_xlfn.IFNA((VLOOKUP(A321,CLASS!A:AY,18,FALSE)),"")</f>
        <v/>
      </c>
      <c r="S321" s="11" t="str">
        <f t="shared" si="101"/>
        <v/>
      </c>
      <c r="T321" t="str">
        <f>_xlfn.IFNA((VLOOKUP(A321,CLASS!A:AY,20,FALSE)),"")</f>
        <v/>
      </c>
      <c r="U321" s="11" t="e">
        <f t="shared" si="121"/>
        <v>#VALUE!</v>
      </c>
      <c r="V321" t="str">
        <f>_xlfn.IFNA((VLOOKUP(A321,CLASS!A:AY,22,FALSE)),"")</f>
        <v/>
      </c>
      <c r="W321" s="11" t="str">
        <f t="shared" si="120"/>
        <v/>
      </c>
      <c r="X321" t="str">
        <f>_xlfn.IFNA((VLOOKUP(A321,CLASS!A:AY,24,FALSE)),"")</f>
        <v/>
      </c>
      <c r="Y321" s="11" t="str">
        <f t="shared" si="102"/>
        <v/>
      </c>
      <c r="Z321" t="str">
        <f>_xlfn.IFNA((VLOOKUP(A321,CLASS!A:AY,26,FALSE)),"")</f>
        <v/>
      </c>
      <c r="AA321" s="11" t="str">
        <f t="shared" si="103"/>
        <v/>
      </c>
      <c r="AB321" t="str">
        <f>_xlfn.IFNA((VLOOKUP(A321,CLASS!A:AY,28,FALSE)),"")</f>
        <v/>
      </c>
      <c r="AC321" s="11" t="str">
        <f t="shared" si="104"/>
        <v/>
      </c>
      <c r="AD321"/>
      <c r="AF321"/>
      <c r="AH321" t="str">
        <f>_xlfn.IFNA((VLOOKUP(A321,CLASS!A:AY,34,FALSE)),"")</f>
        <v/>
      </c>
      <c r="AI321" s="11" t="str">
        <f t="shared" si="105"/>
        <v/>
      </c>
      <c r="AJ321"/>
      <c r="AK321" s="11">
        <f t="shared" si="106"/>
        <v>0</v>
      </c>
      <c r="AL321" s="16" t="str">
        <f t="shared" si="107"/>
        <v/>
      </c>
      <c r="AN321" t="str">
        <f t="shared" si="108"/>
        <v/>
      </c>
      <c r="AO321" t="str">
        <f t="shared" si="109"/>
        <v/>
      </c>
      <c r="AP321" t="e">
        <f t="shared" si="110"/>
        <v>#VALUE!</v>
      </c>
      <c r="AQ321" t="str">
        <f t="shared" si="111"/>
        <v/>
      </c>
      <c r="AR321" t="str">
        <f t="shared" si="112"/>
        <v/>
      </c>
      <c r="AS321" t="str">
        <f t="shared" si="113"/>
        <v/>
      </c>
      <c r="AT321" t="str">
        <f t="shared" si="114"/>
        <v/>
      </c>
      <c r="AU321">
        <f t="shared" si="115"/>
        <v>0</v>
      </c>
      <c r="AV321">
        <f t="shared" si="116"/>
        <v>0</v>
      </c>
      <c r="AW321" t="str">
        <f t="shared" si="117"/>
        <v/>
      </c>
      <c r="AX321">
        <f t="shared" si="118"/>
        <v>0</v>
      </c>
      <c r="AY321" s="14" t="e" cm="1">
        <f t="array" ref="AY321">SUMPRODUCT(LARGE(AN321:AX321, {1,2,3}))</f>
        <v>#VALUE!</v>
      </c>
    </row>
    <row r="322" spans="1:52" x14ac:dyDescent="0.3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 t="shared" ref="Q322:Q385" si="122">IFERROR((IF(IF(P322,P322+$L322,0)&lt;=100,IF(P322,P322+$L322,0),100)),"")</f>
        <v/>
      </c>
      <c r="R322" t="str">
        <f>_xlfn.IFNA((VLOOKUP(A322,CLASS!A:AY,18,FALSE)),"")</f>
        <v/>
      </c>
      <c r="S322" s="11" t="str">
        <f t="shared" ref="S322:S385" si="123">IFERROR((IF(IF(R322,R322+$L322,0)&lt;=100,IF(R322,R322+$L322,0),100)),"")</f>
        <v/>
      </c>
      <c r="T322" t="str">
        <f>_xlfn.IFNA((VLOOKUP(A322,CLASS!A:AY,20,FALSE)),"")</f>
        <v/>
      </c>
      <c r="U322" s="11" t="e">
        <f t="shared" si="121"/>
        <v>#VALUE!</v>
      </c>
      <c r="V322" t="str">
        <f>_xlfn.IFNA((VLOOKUP(A322,CLASS!A:AY,22,FALSE)),"")</f>
        <v/>
      </c>
      <c r="W322" s="11" t="str">
        <f t="shared" si="120"/>
        <v/>
      </c>
      <c r="X322" t="str">
        <f>_xlfn.IFNA((VLOOKUP(A322,CLASS!A:AY,24,FALSE)),"")</f>
        <v/>
      </c>
      <c r="Y322" s="11" t="str">
        <f t="shared" ref="Y322:Y385" si="124">IFERROR((IF(IF(X322,X322+$M322,0)&lt;=100,IF(X322,X322+$M322,0),100)),"")</f>
        <v/>
      </c>
      <c r="Z322" t="str">
        <f>_xlfn.IFNA((VLOOKUP(A322,CLASS!A:AY,26,FALSE)),"")</f>
        <v/>
      </c>
      <c r="AA322" s="11" t="str">
        <f t="shared" ref="AA322:AA385" si="125">IFERROR((IF(IF(Z322,Z322+$M322,0)&lt;=100,IF(Z322,Z322+$M322,0),100)),"")</f>
        <v/>
      </c>
      <c r="AB322" t="str">
        <f>_xlfn.IFNA((VLOOKUP(A322,CLASS!A:AY,28,FALSE)),"")</f>
        <v/>
      </c>
      <c r="AC322" s="11" t="str">
        <f t="shared" ref="AC322:AC385" si="126"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 t="shared" ref="AI322:AI385" si="127">IFERROR((IF(IF(AH322,AH322+$N322,0)&lt;=100,IF(AH322,AH322+$N322,0),100)+(IF(AH322&gt;0,1,))),"")</f>
        <v/>
      </c>
      <c r="AJ322"/>
      <c r="AK322" s="11">
        <f t="shared" ref="AK322:AK385" si="128">IF(IF(AJ322,AJ322+$O322,0)&lt;=100,IF(AJ322,AJ322+$O322,0),100)</f>
        <v>0</v>
      </c>
      <c r="AL322" s="16" t="str">
        <f t="shared" ref="AL322:AL385" si="129">IFERROR((Q322+S322+U322+W322+Y322+AA322+AC322+AE322+AG322+AI322+AK322),"")</f>
        <v/>
      </c>
      <c r="AN322" t="str">
        <f t="shared" ref="AN322:AN364" si="130">Q322</f>
        <v/>
      </c>
      <c r="AO322" t="str">
        <f t="shared" ref="AO322:AO364" si="131">S322</f>
        <v/>
      </c>
      <c r="AP322" t="e">
        <f t="shared" ref="AP322:AP364" si="132">U322</f>
        <v>#VALUE!</v>
      </c>
      <c r="AQ322" t="str">
        <f t="shared" ref="AQ322:AQ364" si="133">W322</f>
        <v/>
      </c>
      <c r="AR322" t="str">
        <f t="shared" ref="AR322:AR364" si="134">Y322</f>
        <v/>
      </c>
      <c r="AS322" t="str">
        <f t="shared" ref="AS322:AS364" si="135">AA322</f>
        <v/>
      </c>
      <c r="AT322" t="str">
        <f t="shared" ref="AT322:AT364" si="136">AC322</f>
        <v/>
      </c>
      <c r="AU322">
        <f t="shared" ref="AU322:AU364" si="137">AE322</f>
        <v>0</v>
      </c>
      <c r="AV322">
        <f t="shared" ref="AV322:AV364" si="138">AG322</f>
        <v>0</v>
      </c>
      <c r="AW322" t="str">
        <f t="shared" ref="AW322:AW364" si="139">AI322</f>
        <v/>
      </c>
      <c r="AX322">
        <f t="shared" ref="AX322:AX364" si="140">AK322</f>
        <v>0</v>
      </c>
      <c r="AY322" s="14" t="e" cm="1">
        <f t="array" ref="AY322">SUMPRODUCT(LARGE(AN322:AX322, {1,2,3}))</f>
        <v>#VALUE!</v>
      </c>
    </row>
    <row r="323" spans="1:52" x14ac:dyDescent="0.3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 t="shared" si="122"/>
        <v/>
      </c>
      <c r="R323" t="str">
        <f>_xlfn.IFNA((VLOOKUP(A323,CLASS!A:AY,18,FALSE)),"")</f>
        <v/>
      </c>
      <c r="S323" s="11" t="str">
        <f t="shared" si="123"/>
        <v/>
      </c>
      <c r="T323" t="str">
        <f>_xlfn.IFNA((VLOOKUP(A323,CLASS!A:AY,20,FALSE)),"")</f>
        <v/>
      </c>
      <c r="U323" s="11" t="e">
        <f t="shared" si="121"/>
        <v>#VALUE!</v>
      </c>
      <c r="V323" t="str">
        <f>_xlfn.IFNA((VLOOKUP(A323,CLASS!A:AY,22,FALSE)),"")</f>
        <v/>
      </c>
      <c r="W323" s="11" t="str">
        <f t="shared" si="120"/>
        <v/>
      </c>
      <c r="X323" t="str">
        <f>_xlfn.IFNA((VLOOKUP(A323,CLASS!A:AY,24,FALSE)),"")</f>
        <v/>
      </c>
      <c r="Y323" s="11" t="str">
        <f t="shared" si="124"/>
        <v/>
      </c>
      <c r="Z323" t="str">
        <f>_xlfn.IFNA((VLOOKUP(A323,CLASS!A:AY,26,FALSE)),"")</f>
        <v/>
      </c>
      <c r="AA323" s="11" t="str">
        <f t="shared" si="125"/>
        <v/>
      </c>
      <c r="AB323" t="str">
        <f>_xlfn.IFNA((VLOOKUP(A323,CLASS!A:AY,28,FALSE)),"")</f>
        <v/>
      </c>
      <c r="AC323" s="11" t="str">
        <f t="shared" si="126"/>
        <v/>
      </c>
      <c r="AD323"/>
      <c r="AF323"/>
      <c r="AH323" t="str">
        <f>_xlfn.IFNA((VLOOKUP(A323,CLASS!A:AY,34,FALSE)),"")</f>
        <v/>
      </c>
      <c r="AI323" s="11" t="str">
        <f t="shared" si="127"/>
        <v/>
      </c>
      <c r="AJ323"/>
      <c r="AK323" s="11">
        <f t="shared" si="128"/>
        <v>0</v>
      </c>
      <c r="AL323" s="16" t="str">
        <f t="shared" si="129"/>
        <v/>
      </c>
      <c r="AN323" t="str">
        <f t="shared" si="130"/>
        <v/>
      </c>
      <c r="AO323" t="str">
        <f t="shared" si="131"/>
        <v/>
      </c>
      <c r="AP323" t="e">
        <f t="shared" si="132"/>
        <v>#VALUE!</v>
      </c>
      <c r="AQ323" t="str">
        <f t="shared" si="133"/>
        <v/>
      </c>
      <c r="AR323" t="str">
        <f t="shared" si="134"/>
        <v/>
      </c>
      <c r="AS323" t="str">
        <f t="shared" si="135"/>
        <v/>
      </c>
      <c r="AT323" t="str">
        <f t="shared" si="136"/>
        <v/>
      </c>
      <c r="AU323">
        <f t="shared" si="137"/>
        <v>0</v>
      </c>
      <c r="AV323">
        <f t="shared" si="138"/>
        <v>0</v>
      </c>
      <c r="AW323" t="str">
        <f t="shared" si="139"/>
        <v/>
      </c>
      <c r="AX323">
        <f t="shared" si="140"/>
        <v>0</v>
      </c>
      <c r="AY323" s="14" t="e" cm="1">
        <f t="array" ref="AY323">SUMPRODUCT(LARGE(AN323:AX323, {1,2,3}))</f>
        <v>#VALUE!</v>
      </c>
    </row>
    <row r="324" spans="1:52" x14ac:dyDescent="0.3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 t="shared" si="122"/>
        <v/>
      </c>
      <c r="R324" t="str">
        <f>_xlfn.IFNA((VLOOKUP(A324,CLASS!A:AY,18,FALSE)),"")</f>
        <v/>
      </c>
      <c r="S324" s="11" t="str">
        <f t="shared" si="123"/>
        <v/>
      </c>
      <c r="T324" t="str">
        <f>_xlfn.IFNA((VLOOKUP(A324,CLASS!A:AY,20,FALSE)),"")</f>
        <v/>
      </c>
      <c r="U324" s="11" t="str">
        <f t="shared" ref="U324:U362" si="141">IFERROR((IF(IF(T324,T324+$M324,0)&lt;=100,IF(T324,T324+$M324,0),100)),"")</f>
        <v/>
      </c>
      <c r="V324" t="str">
        <f>_xlfn.IFNA((VLOOKUP(A324,CLASS!A:AY,22,FALSE)),"")</f>
        <v/>
      </c>
      <c r="W324" s="11" t="str">
        <f t="shared" si="120"/>
        <v/>
      </c>
      <c r="X324" t="str">
        <f>_xlfn.IFNA((VLOOKUP(A324,CLASS!A:AY,24,FALSE)),"")</f>
        <v/>
      </c>
      <c r="Y324" s="11" t="str">
        <f t="shared" si="124"/>
        <v/>
      </c>
      <c r="Z324" t="str">
        <f>_xlfn.IFNA((VLOOKUP(A324,CLASS!A:AY,26,FALSE)),"")</f>
        <v/>
      </c>
      <c r="AA324" s="11" t="str">
        <f t="shared" si="125"/>
        <v/>
      </c>
      <c r="AB324" t="str">
        <f>_xlfn.IFNA((VLOOKUP(A324,CLASS!A:AY,28,FALSE)),"")</f>
        <v/>
      </c>
      <c r="AC324" s="11" t="str">
        <f t="shared" si="126"/>
        <v/>
      </c>
      <c r="AD324"/>
      <c r="AE324" s="11">
        <f t="shared" ref="AE324:AE364" si="142">IFERROR((IF(IF(AD324,AD324+$O324,0)&lt;=100,IF(AD324,AD324+$O324,0),100)),"")</f>
        <v>0</v>
      </c>
      <c r="AF324"/>
      <c r="AG324" s="11">
        <f t="shared" ref="AG324:AG364" si="143">IFERROR((IF(IF(AF324,AF324+$O324,0)&lt;=100,IF(AF324,AF324+$O324,0),100)),"")</f>
        <v>0</v>
      </c>
      <c r="AH324" t="str">
        <f>_xlfn.IFNA((VLOOKUP(A324,CLASS!A:AY,34,FALSE)),"")</f>
        <v/>
      </c>
      <c r="AI324" s="11" t="str">
        <f t="shared" si="127"/>
        <v/>
      </c>
      <c r="AJ324"/>
      <c r="AK324" s="11">
        <f t="shared" si="128"/>
        <v>0</v>
      </c>
      <c r="AL324" s="16" t="str">
        <f t="shared" si="129"/>
        <v/>
      </c>
      <c r="AM324"/>
      <c r="AN324" t="str">
        <f t="shared" si="130"/>
        <v/>
      </c>
      <c r="AO324" t="str">
        <f t="shared" si="131"/>
        <v/>
      </c>
      <c r="AP324" t="str">
        <f t="shared" si="132"/>
        <v/>
      </c>
      <c r="AQ324" t="str">
        <f t="shared" si="133"/>
        <v/>
      </c>
      <c r="AR324" t="str">
        <f t="shared" si="134"/>
        <v/>
      </c>
      <c r="AS324" t="str">
        <f t="shared" si="135"/>
        <v/>
      </c>
      <c r="AT324" t="str">
        <f t="shared" si="136"/>
        <v/>
      </c>
      <c r="AU324">
        <f t="shared" si="137"/>
        <v>0</v>
      </c>
      <c r="AV324">
        <f t="shared" si="138"/>
        <v>0</v>
      </c>
      <c r="AW324" t="str">
        <f t="shared" si="139"/>
        <v/>
      </c>
      <c r="AX324">
        <f t="shared" si="140"/>
        <v>0</v>
      </c>
      <c r="AY324" s="14" cm="1">
        <f t="array" ref="AY324">SUMPRODUCT(LARGE(AN324:AX324, {1,2,3}))</f>
        <v>0</v>
      </c>
      <c r="AZ324"/>
    </row>
    <row r="325" spans="1:52" x14ac:dyDescent="0.3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 t="shared" si="122"/>
        <v/>
      </c>
      <c r="R325" t="str">
        <f>_xlfn.IFNA((VLOOKUP(A325,CLASS!A:AY,18,FALSE)),"")</f>
        <v/>
      </c>
      <c r="S325" s="11" t="str">
        <f t="shared" si="123"/>
        <v/>
      </c>
      <c r="T325" t="str">
        <f>_xlfn.IFNA((VLOOKUP(A325,CLASS!A:AY,20,FALSE)),"")</f>
        <v/>
      </c>
      <c r="U325" s="11" t="str">
        <f t="shared" si="141"/>
        <v/>
      </c>
      <c r="V325" t="str">
        <f>_xlfn.IFNA((VLOOKUP(A325,CLASS!A:AY,22,FALSE)),"")</f>
        <v/>
      </c>
      <c r="W325" s="11" t="str">
        <f t="shared" si="120"/>
        <v/>
      </c>
      <c r="X325" t="str">
        <f>_xlfn.IFNA((VLOOKUP(A325,CLASS!A:AY,24,FALSE)),"")</f>
        <v/>
      </c>
      <c r="Y325" s="11" t="str">
        <f t="shared" si="124"/>
        <v/>
      </c>
      <c r="Z325" t="str">
        <f>_xlfn.IFNA((VLOOKUP(A325,CLASS!A:AY,26,FALSE)),"")</f>
        <v/>
      </c>
      <c r="AA325" s="11" t="str">
        <f t="shared" si="125"/>
        <v/>
      </c>
      <c r="AB325" t="str">
        <f>_xlfn.IFNA((VLOOKUP(A325,CLASS!A:AY,28,FALSE)),"")</f>
        <v/>
      </c>
      <c r="AC325" s="11" t="str">
        <f t="shared" si="126"/>
        <v/>
      </c>
      <c r="AD325"/>
      <c r="AE325" s="11">
        <f t="shared" si="142"/>
        <v>0</v>
      </c>
      <c r="AF325"/>
      <c r="AG325" s="11">
        <f t="shared" si="143"/>
        <v>0</v>
      </c>
      <c r="AH325" t="str">
        <f>_xlfn.IFNA((VLOOKUP(A325,CLASS!A:AY,34,FALSE)),"")</f>
        <v/>
      </c>
      <c r="AI325" s="11" t="str">
        <f t="shared" si="127"/>
        <v/>
      </c>
      <c r="AJ325"/>
      <c r="AK325" s="11">
        <f t="shared" si="128"/>
        <v>0</v>
      </c>
      <c r="AL325" s="16" t="str">
        <f t="shared" si="129"/>
        <v/>
      </c>
      <c r="AM325"/>
      <c r="AN325" t="str">
        <f t="shared" si="130"/>
        <v/>
      </c>
      <c r="AO325" t="str">
        <f t="shared" si="131"/>
        <v/>
      </c>
      <c r="AP325" t="str">
        <f t="shared" si="132"/>
        <v/>
      </c>
      <c r="AQ325" t="str">
        <f t="shared" si="133"/>
        <v/>
      </c>
      <c r="AR325" t="str">
        <f t="shared" si="134"/>
        <v/>
      </c>
      <c r="AS325" t="str">
        <f t="shared" si="135"/>
        <v/>
      </c>
      <c r="AT325" t="str">
        <f t="shared" si="136"/>
        <v/>
      </c>
      <c r="AU325">
        <f t="shared" si="137"/>
        <v>0</v>
      </c>
      <c r="AV325">
        <f t="shared" si="138"/>
        <v>0</v>
      </c>
      <c r="AW325" t="str">
        <f t="shared" si="139"/>
        <v/>
      </c>
      <c r="AX325">
        <f t="shared" si="140"/>
        <v>0</v>
      </c>
      <c r="AY325" s="14" cm="1">
        <f t="array" ref="AY325">SUMPRODUCT(LARGE(AN325:AX325, {1,2,3}))</f>
        <v>0</v>
      </c>
    </row>
    <row r="326" spans="1:52" x14ac:dyDescent="0.3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 t="shared" si="122"/>
        <v/>
      </c>
      <c r="R326" t="str">
        <f>_xlfn.IFNA((VLOOKUP(A326,CLASS!A:AY,18,FALSE)),"")</f>
        <v/>
      </c>
      <c r="S326" s="11" t="str">
        <f t="shared" si="123"/>
        <v/>
      </c>
      <c r="T326" t="str">
        <f>_xlfn.IFNA((VLOOKUP(A326,CLASS!A:AY,20,FALSE)),"")</f>
        <v/>
      </c>
      <c r="U326" s="11" t="str">
        <f t="shared" si="141"/>
        <v/>
      </c>
      <c r="V326" t="str">
        <f>_xlfn.IFNA((VLOOKUP(A326,CLASS!A:AY,22,FALSE)),"")</f>
        <v/>
      </c>
      <c r="W326" s="11" t="str">
        <f t="shared" si="120"/>
        <v/>
      </c>
      <c r="X326" t="str">
        <f>_xlfn.IFNA((VLOOKUP(A326,CLASS!A:AY,24,FALSE)),"")</f>
        <v/>
      </c>
      <c r="Y326" s="11" t="str">
        <f t="shared" si="124"/>
        <v/>
      </c>
      <c r="Z326" t="str">
        <f>_xlfn.IFNA((VLOOKUP(A326,CLASS!A:AY,26,FALSE)),"")</f>
        <v/>
      </c>
      <c r="AA326" s="11" t="str">
        <f t="shared" si="125"/>
        <v/>
      </c>
      <c r="AB326" t="str">
        <f>_xlfn.IFNA((VLOOKUP(A326,CLASS!A:AY,28,FALSE)),"")</f>
        <v/>
      </c>
      <c r="AC326" s="11" t="str">
        <f t="shared" si="126"/>
        <v/>
      </c>
      <c r="AD326"/>
      <c r="AE326" s="11">
        <f t="shared" si="142"/>
        <v>0</v>
      </c>
      <c r="AF326"/>
      <c r="AG326" s="11">
        <f t="shared" si="143"/>
        <v>0</v>
      </c>
      <c r="AH326" t="str">
        <f>_xlfn.IFNA((VLOOKUP(A326,CLASS!A:AY,34,FALSE)),"")</f>
        <v/>
      </c>
      <c r="AI326" s="11" t="str">
        <f t="shared" si="127"/>
        <v/>
      </c>
      <c r="AJ326"/>
      <c r="AK326" s="11">
        <f t="shared" si="128"/>
        <v>0</v>
      </c>
      <c r="AL326" s="16" t="str">
        <f t="shared" si="129"/>
        <v/>
      </c>
      <c r="AM326"/>
      <c r="AN326" t="str">
        <f t="shared" si="130"/>
        <v/>
      </c>
      <c r="AO326" t="str">
        <f t="shared" si="131"/>
        <v/>
      </c>
      <c r="AP326" t="str">
        <f t="shared" si="132"/>
        <v/>
      </c>
      <c r="AQ326" t="str">
        <f t="shared" si="133"/>
        <v/>
      </c>
      <c r="AR326" t="str">
        <f t="shared" si="134"/>
        <v/>
      </c>
      <c r="AS326" t="str">
        <f t="shared" si="135"/>
        <v/>
      </c>
      <c r="AT326" t="str">
        <f t="shared" si="136"/>
        <v/>
      </c>
      <c r="AU326">
        <f t="shared" si="137"/>
        <v>0</v>
      </c>
      <c r="AV326">
        <f t="shared" si="138"/>
        <v>0</v>
      </c>
      <c r="AW326" t="str">
        <f t="shared" si="139"/>
        <v/>
      </c>
      <c r="AX326">
        <f t="shared" si="140"/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 t="shared" si="122"/>
        <v/>
      </c>
      <c r="R327" t="str">
        <f>_xlfn.IFNA((VLOOKUP(A327,CLASS!A:AY,18,FALSE)),"")</f>
        <v/>
      </c>
      <c r="S327" s="11" t="str">
        <f t="shared" si="123"/>
        <v/>
      </c>
      <c r="T327" t="str">
        <f>_xlfn.IFNA((VLOOKUP(A327,CLASS!A:AY,20,FALSE)),"")</f>
        <v/>
      </c>
      <c r="U327" s="11" t="str">
        <f t="shared" si="141"/>
        <v/>
      </c>
      <c r="V327" t="str">
        <f>_xlfn.IFNA((VLOOKUP(A327,CLASS!A:AY,22,FALSE)),"")</f>
        <v/>
      </c>
      <c r="W327" s="11" t="str">
        <f t="shared" si="120"/>
        <v/>
      </c>
      <c r="X327" t="str">
        <f>_xlfn.IFNA((VLOOKUP(A327,CLASS!A:AY,24,FALSE)),"")</f>
        <v/>
      </c>
      <c r="Y327" s="11" t="str">
        <f t="shared" si="124"/>
        <v/>
      </c>
      <c r="Z327" t="str">
        <f>_xlfn.IFNA((VLOOKUP(A327,CLASS!A:AY,26,FALSE)),"")</f>
        <v/>
      </c>
      <c r="AA327" s="11" t="str">
        <f t="shared" si="125"/>
        <v/>
      </c>
      <c r="AB327" t="str">
        <f>_xlfn.IFNA((VLOOKUP(A327,CLASS!A:AY,28,FALSE)),"")</f>
        <v/>
      </c>
      <c r="AC327" s="11" t="str">
        <f t="shared" si="126"/>
        <v/>
      </c>
      <c r="AD327"/>
      <c r="AE327" s="11">
        <f t="shared" si="142"/>
        <v>0</v>
      </c>
      <c r="AF327"/>
      <c r="AG327" s="11">
        <f t="shared" si="143"/>
        <v>0</v>
      </c>
      <c r="AH327" t="str">
        <f>_xlfn.IFNA((VLOOKUP(A327,CLASS!A:AY,34,FALSE)),"")</f>
        <v/>
      </c>
      <c r="AI327" s="11" t="str">
        <f t="shared" si="127"/>
        <v/>
      </c>
      <c r="AJ327"/>
      <c r="AK327" s="11">
        <f t="shared" si="128"/>
        <v>0</v>
      </c>
      <c r="AL327" s="16" t="str">
        <f t="shared" si="129"/>
        <v/>
      </c>
      <c r="AM327"/>
      <c r="AN327" t="str">
        <f t="shared" si="130"/>
        <v/>
      </c>
      <c r="AO327" t="str">
        <f t="shared" si="131"/>
        <v/>
      </c>
      <c r="AP327" t="str">
        <f t="shared" si="132"/>
        <v/>
      </c>
      <c r="AQ327" t="str">
        <f t="shared" si="133"/>
        <v/>
      </c>
      <c r="AR327" t="str">
        <f t="shared" si="134"/>
        <v/>
      </c>
      <c r="AS327" t="str">
        <f t="shared" si="135"/>
        <v/>
      </c>
      <c r="AT327" t="str">
        <f t="shared" si="136"/>
        <v/>
      </c>
      <c r="AU327">
        <f t="shared" si="137"/>
        <v>0</v>
      </c>
      <c r="AV327">
        <f t="shared" si="138"/>
        <v>0</v>
      </c>
      <c r="AW327" t="str">
        <f t="shared" si="139"/>
        <v/>
      </c>
      <c r="AX327">
        <f t="shared" si="140"/>
        <v>0</v>
      </c>
      <c r="AY327" s="14" cm="1">
        <f t="array" ref="AY327">SUMPRODUCT(LARGE(AN327:AX327, {1,2,3}))</f>
        <v>0</v>
      </c>
      <c r="AZ327"/>
    </row>
    <row r="328" spans="1:52" x14ac:dyDescent="0.3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 t="shared" si="122"/>
        <v/>
      </c>
      <c r="R328" t="str">
        <f>_xlfn.IFNA((VLOOKUP(A328,CLASS!A:AY,18,FALSE)),"")</f>
        <v/>
      </c>
      <c r="S328" s="11" t="str">
        <f t="shared" si="123"/>
        <v/>
      </c>
      <c r="T328" t="str">
        <f>_xlfn.IFNA((VLOOKUP(A328,CLASS!A:AY,20,FALSE)),"")</f>
        <v/>
      </c>
      <c r="U328" s="11" t="str">
        <f t="shared" si="141"/>
        <v/>
      </c>
      <c r="V328" t="str">
        <f>_xlfn.IFNA((VLOOKUP(A328,CLASS!A:AY,22,FALSE)),"")</f>
        <v/>
      </c>
      <c r="W328" s="11" t="str">
        <f t="shared" si="120"/>
        <v/>
      </c>
      <c r="X328" t="str">
        <f>_xlfn.IFNA((VLOOKUP(A328,CLASS!A:AY,24,FALSE)),"")</f>
        <v/>
      </c>
      <c r="Y328" s="11" t="str">
        <f t="shared" si="124"/>
        <v/>
      </c>
      <c r="Z328" t="str">
        <f>_xlfn.IFNA((VLOOKUP(A328,CLASS!A:AY,26,FALSE)),"")</f>
        <v/>
      </c>
      <c r="AA328" s="11" t="str">
        <f t="shared" si="125"/>
        <v/>
      </c>
      <c r="AB328" t="str">
        <f>_xlfn.IFNA((VLOOKUP(A328,CLASS!A:AY,28,FALSE)),"")</f>
        <v/>
      </c>
      <c r="AC328" s="11" t="str">
        <f t="shared" si="126"/>
        <v/>
      </c>
      <c r="AD328"/>
      <c r="AE328" s="11">
        <f t="shared" si="142"/>
        <v>0</v>
      </c>
      <c r="AF328"/>
      <c r="AG328" s="11">
        <f t="shared" si="143"/>
        <v>0</v>
      </c>
      <c r="AH328" t="str">
        <f>_xlfn.IFNA((VLOOKUP(A328,CLASS!A:AY,34,FALSE)),"")</f>
        <v/>
      </c>
      <c r="AI328" s="11" t="str">
        <f t="shared" si="127"/>
        <v/>
      </c>
      <c r="AJ328"/>
      <c r="AK328" s="11">
        <f t="shared" si="128"/>
        <v>0</v>
      </c>
      <c r="AL328" s="16" t="str">
        <f t="shared" si="129"/>
        <v/>
      </c>
      <c r="AM328"/>
      <c r="AN328" t="str">
        <f t="shared" si="130"/>
        <v/>
      </c>
      <c r="AO328" t="str">
        <f t="shared" si="131"/>
        <v/>
      </c>
      <c r="AP328" t="str">
        <f t="shared" si="132"/>
        <v/>
      </c>
      <c r="AQ328" t="str">
        <f t="shared" si="133"/>
        <v/>
      </c>
      <c r="AR328" t="str">
        <f t="shared" si="134"/>
        <v/>
      </c>
      <c r="AS328" t="str">
        <f t="shared" si="135"/>
        <v/>
      </c>
      <c r="AT328" t="str">
        <f t="shared" si="136"/>
        <v/>
      </c>
      <c r="AU328">
        <f t="shared" si="137"/>
        <v>0</v>
      </c>
      <c r="AV328">
        <f t="shared" si="138"/>
        <v>0</v>
      </c>
      <c r="AW328" t="str">
        <f t="shared" si="139"/>
        <v/>
      </c>
      <c r="AX328">
        <f t="shared" si="140"/>
        <v>0</v>
      </c>
      <c r="AY328" s="14" cm="1">
        <f t="array" ref="AY328">SUMPRODUCT(LARGE(AN328:AX328, {1,2,3}))</f>
        <v>0</v>
      </c>
    </row>
    <row r="329" spans="1:52" x14ac:dyDescent="0.3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 t="shared" si="122"/>
        <v/>
      </c>
      <c r="R329" t="str">
        <f>_xlfn.IFNA((VLOOKUP(A329,CLASS!A:AY,18,FALSE)),"")</f>
        <v/>
      </c>
      <c r="S329" s="11" t="str">
        <f t="shared" si="123"/>
        <v/>
      </c>
      <c r="T329" t="str">
        <f>_xlfn.IFNA((VLOOKUP(A329,CLASS!A:AY,20,FALSE)),"")</f>
        <v/>
      </c>
      <c r="U329" s="11" t="str">
        <f t="shared" si="141"/>
        <v/>
      </c>
      <c r="V329" t="str">
        <f>_xlfn.IFNA((VLOOKUP(A329,CLASS!A:AY,22,FALSE)),"")</f>
        <v/>
      </c>
      <c r="W329" s="11" t="str">
        <f t="shared" si="120"/>
        <v/>
      </c>
      <c r="X329" t="str">
        <f>_xlfn.IFNA((VLOOKUP(A329,CLASS!A:AY,24,FALSE)),"")</f>
        <v/>
      </c>
      <c r="Y329" s="11" t="str">
        <f t="shared" si="124"/>
        <v/>
      </c>
      <c r="Z329" t="str">
        <f>_xlfn.IFNA((VLOOKUP(A329,CLASS!A:AY,26,FALSE)),"")</f>
        <v/>
      </c>
      <c r="AA329" s="11" t="str">
        <f t="shared" si="125"/>
        <v/>
      </c>
      <c r="AB329" t="str">
        <f>_xlfn.IFNA((VLOOKUP(A329,CLASS!A:AY,28,FALSE)),"")</f>
        <v/>
      </c>
      <c r="AC329" s="11" t="str">
        <f t="shared" si="126"/>
        <v/>
      </c>
      <c r="AD329"/>
      <c r="AE329" s="11">
        <f t="shared" si="142"/>
        <v>0</v>
      </c>
      <c r="AF329"/>
      <c r="AG329" s="11">
        <f t="shared" si="143"/>
        <v>0</v>
      </c>
      <c r="AH329" t="str">
        <f>_xlfn.IFNA((VLOOKUP(A329,CLASS!A:AY,34,FALSE)),"")</f>
        <v/>
      </c>
      <c r="AI329" s="11" t="str">
        <f t="shared" si="127"/>
        <v/>
      </c>
      <c r="AJ329"/>
      <c r="AK329" s="11">
        <f t="shared" si="128"/>
        <v>0</v>
      </c>
      <c r="AL329" s="16" t="str">
        <f t="shared" si="129"/>
        <v/>
      </c>
      <c r="AN329" t="str">
        <f t="shared" si="130"/>
        <v/>
      </c>
      <c r="AO329" t="str">
        <f t="shared" si="131"/>
        <v/>
      </c>
      <c r="AP329" t="str">
        <f t="shared" si="132"/>
        <v/>
      </c>
      <c r="AQ329" t="str">
        <f t="shared" si="133"/>
        <v/>
      </c>
      <c r="AR329" t="str">
        <f t="shared" si="134"/>
        <v/>
      </c>
      <c r="AS329" t="str">
        <f t="shared" si="135"/>
        <v/>
      </c>
      <c r="AT329" t="str">
        <f t="shared" si="136"/>
        <v/>
      </c>
      <c r="AU329">
        <f t="shared" si="137"/>
        <v>0</v>
      </c>
      <c r="AV329">
        <f t="shared" si="138"/>
        <v>0</v>
      </c>
      <c r="AW329" t="str">
        <f t="shared" si="139"/>
        <v/>
      </c>
      <c r="AX329">
        <f t="shared" si="140"/>
        <v>0</v>
      </c>
      <c r="AY329" s="14" cm="1">
        <f t="array" ref="AY329">SUMPRODUCT(LARGE(AN329:AX329, {1,2,3}))</f>
        <v>0</v>
      </c>
    </row>
    <row r="330" spans="1:52" x14ac:dyDescent="0.3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 t="shared" si="122"/>
        <v/>
      </c>
      <c r="R330" t="str">
        <f>_xlfn.IFNA((VLOOKUP(A330,CLASS!A:AY,18,FALSE)),"")</f>
        <v/>
      </c>
      <c r="S330" s="11" t="str">
        <f t="shared" si="123"/>
        <v/>
      </c>
      <c r="T330" t="str">
        <f>_xlfn.IFNA((VLOOKUP(A330,CLASS!A:AY,20,FALSE)),"")</f>
        <v/>
      </c>
      <c r="U330" s="11" t="str">
        <f t="shared" si="141"/>
        <v/>
      </c>
      <c r="V330" t="str">
        <f>_xlfn.IFNA((VLOOKUP(A330,CLASS!A:AY,22,FALSE)),"")</f>
        <v/>
      </c>
      <c r="W330" s="11" t="str">
        <f t="shared" si="120"/>
        <v/>
      </c>
      <c r="X330" t="str">
        <f>_xlfn.IFNA((VLOOKUP(A330,CLASS!A:AY,24,FALSE)),"")</f>
        <v/>
      </c>
      <c r="Y330" s="11" t="str">
        <f t="shared" si="124"/>
        <v/>
      </c>
      <c r="Z330" t="str">
        <f>_xlfn.IFNA((VLOOKUP(A330,CLASS!A:AY,26,FALSE)),"")</f>
        <v/>
      </c>
      <c r="AA330" s="11" t="str">
        <f t="shared" si="125"/>
        <v/>
      </c>
      <c r="AB330" t="str">
        <f>_xlfn.IFNA((VLOOKUP(A330,CLASS!A:AY,28,FALSE)),"")</f>
        <v/>
      </c>
      <c r="AC330" s="11" t="str">
        <f t="shared" si="126"/>
        <v/>
      </c>
      <c r="AD330"/>
      <c r="AE330" s="11">
        <f t="shared" si="142"/>
        <v>0</v>
      </c>
      <c r="AF330"/>
      <c r="AG330" s="11">
        <f t="shared" si="143"/>
        <v>0</v>
      </c>
      <c r="AH330" t="str">
        <f>_xlfn.IFNA((VLOOKUP(A330,CLASS!A:AY,34,FALSE)),"")</f>
        <v/>
      </c>
      <c r="AI330" s="11" t="str">
        <f t="shared" si="127"/>
        <v/>
      </c>
      <c r="AJ330"/>
      <c r="AK330" s="11">
        <f t="shared" si="128"/>
        <v>0</v>
      </c>
      <c r="AL330" s="16" t="str">
        <f t="shared" si="129"/>
        <v/>
      </c>
      <c r="AM330"/>
      <c r="AN330" t="str">
        <f t="shared" si="130"/>
        <v/>
      </c>
      <c r="AO330" t="str">
        <f t="shared" si="131"/>
        <v/>
      </c>
      <c r="AP330" t="str">
        <f t="shared" si="132"/>
        <v/>
      </c>
      <c r="AQ330" t="str">
        <f t="shared" si="133"/>
        <v/>
      </c>
      <c r="AR330" t="str">
        <f t="shared" si="134"/>
        <v/>
      </c>
      <c r="AS330" t="str">
        <f t="shared" si="135"/>
        <v/>
      </c>
      <c r="AT330" t="str">
        <f t="shared" si="136"/>
        <v/>
      </c>
      <c r="AU330">
        <f t="shared" si="137"/>
        <v>0</v>
      </c>
      <c r="AV330">
        <f t="shared" si="138"/>
        <v>0</v>
      </c>
      <c r="AW330" t="str">
        <f t="shared" si="139"/>
        <v/>
      </c>
      <c r="AX330">
        <f t="shared" si="140"/>
        <v>0</v>
      </c>
      <c r="AY330" s="14" cm="1">
        <f t="array" ref="AY330">SUMPRODUCT(LARGE(AN330:AX330, {1,2,3}))</f>
        <v>0</v>
      </c>
      <c r="AZ330"/>
    </row>
    <row r="331" spans="1:52" x14ac:dyDescent="0.3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 t="shared" si="122"/>
        <v/>
      </c>
      <c r="R331" t="str">
        <f>_xlfn.IFNA((VLOOKUP(A331,CLASS!A:AY,18,FALSE)),"")</f>
        <v/>
      </c>
      <c r="S331" s="11" t="str">
        <f t="shared" si="123"/>
        <v/>
      </c>
      <c r="T331" t="str">
        <f>_xlfn.IFNA((VLOOKUP(A331,CLASS!A:AY,20,FALSE)),"")</f>
        <v/>
      </c>
      <c r="U331" s="11" t="str">
        <f t="shared" si="141"/>
        <v/>
      </c>
      <c r="V331" t="str">
        <f>_xlfn.IFNA((VLOOKUP(A331,CLASS!A:AY,22,FALSE)),"")</f>
        <v/>
      </c>
      <c r="W331" s="11" t="str">
        <f t="shared" si="120"/>
        <v/>
      </c>
      <c r="X331" t="str">
        <f>_xlfn.IFNA((VLOOKUP(A331,CLASS!A:AY,24,FALSE)),"")</f>
        <v/>
      </c>
      <c r="Y331" s="11" t="str">
        <f t="shared" si="124"/>
        <v/>
      </c>
      <c r="Z331" t="str">
        <f>_xlfn.IFNA((VLOOKUP(A331,CLASS!A:AY,26,FALSE)),"")</f>
        <v/>
      </c>
      <c r="AA331" s="11" t="str">
        <f t="shared" si="125"/>
        <v/>
      </c>
      <c r="AB331" t="str">
        <f>_xlfn.IFNA((VLOOKUP(A331,CLASS!A:AY,28,FALSE)),"")</f>
        <v/>
      </c>
      <c r="AC331" s="11" t="str">
        <f t="shared" si="126"/>
        <v/>
      </c>
      <c r="AD331"/>
      <c r="AE331" s="11">
        <f t="shared" si="142"/>
        <v>0</v>
      </c>
      <c r="AF331"/>
      <c r="AG331" s="11">
        <f t="shared" si="143"/>
        <v>0</v>
      </c>
      <c r="AH331" t="str">
        <f>_xlfn.IFNA((VLOOKUP(A331,CLASS!A:AY,34,FALSE)),"")</f>
        <v/>
      </c>
      <c r="AI331" s="11" t="str">
        <f t="shared" si="127"/>
        <v/>
      </c>
      <c r="AJ331"/>
      <c r="AK331" s="11">
        <f t="shared" si="128"/>
        <v>0</v>
      </c>
      <c r="AL331" s="16" t="str">
        <f t="shared" si="129"/>
        <v/>
      </c>
      <c r="AN331" t="str">
        <f t="shared" si="130"/>
        <v/>
      </c>
      <c r="AO331" t="str">
        <f t="shared" si="131"/>
        <v/>
      </c>
      <c r="AP331" t="str">
        <f t="shared" si="132"/>
        <v/>
      </c>
      <c r="AQ331" t="str">
        <f t="shared" si="133"/>
        <v/>
      </c>
      <c r="AR331" t="str">
        <f t="shared" si="134"/>
        <v/>
      </c>
      <c r="AS331" t="str">
        <f t="shared" si="135"/>
        <v/>
      </c>
      <c r="AT331" t="str">
        <f t="shared" si="136"/>
        <v/>
      </c>
      <c r="AU331">
        <f t="shared" si="137"/>
        <v>0</v>
      </c>
      <c r="AV331">
        <f t="shared" si="138"/>
        <v>0</v>
      </c>
      <c r="AW331" t="str">
        <f t="shared" si="139"/>
        <v/>
      </c>
      <c r="AX331">
        <f t="shared" si="140"/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 t="shared" si="122"/>
        <v/>
      </c>
      <c r="R332" t="str">
        <f>_xlfn.IFNA((VLOOKUP(A332,CLASS!A:AY,18,FALSE)),"")</f>
        <v/>
      </c>
      <c r="S332" s="11" t="str">
        <f t="shared" si="123"/>
        <v/>
      </c>
      <c r="T332" t="str">
        <f>_xlfn.IFNA((VLOOKUP(A332,CLASS!A:AY,20,FALSE)),"")</f>
        <v/>
      </c>
      <c r="U332" s="11" t="str">
        <f t="shared" si="141"/>
        <v/>
      </c>
      <c r="V332" t="str">
        <f>_xlfn.IFNA((VLOOKUP(A332,CLASS!A:AY,22,FALSE)),"")</f>
        <v/>
      </c>
      <c r="W332" s="11" t="str">
        <f t="shared" si="120"/>
        <v/>
      </c>
      <c r="X332" t="str">
        <f>_xlfn.IFNA((VLOOKUP(A332,CLASS!A:AY,24,FALSE)),"")</f>
        <v/>
      </c>
      <c r="Y332" s="11" t="str">
        <f t="shared" si="124"/>
        <v/>
      </c>
      <c r="Z332" t="str">
        <f>_xlfn.IFNA((VLOOKUP(A332,CLASS!A:AY,26,FALSE)),"")</f>
        <v/>
      </c>
      <c r="AA332" s="11" t="str">
        <f t="shared" si="125"/>
        <v/>
      </c>
      <c r="AB332" t="str">
        <f>_xlfn.IFNA((VLOOKUP(A332,CLASS!A:AY,28,FALSE)),"")</f>
        <v/>
      </c>
      <c r="AC332" s="11" t="str">
        <f t="shared" si="126"/>
        <v/>
      </c>
      <c r="AD332"/>
      <c r="AE332" s="11">
        <f t="shared" si="142"/>
        <v>0</v>
      </c>
      <c r="AF332"/>
      <c r="AG332" s="11">
        <f t="shared" si="143"/>
        <v>0</v>
      </c>
      <c r="AH332" t="str">
        <f>_xlfn.IFNA((VLOOKUP(A332,CLASS!A:AY,34,FALSE)),"")</f>
        <v/>
      </c>
      <c r="AI332" s="11" t="str">
        <f t="shared" si="127"/>
        <v/>
      </c>
      <c r="AJ332"/>
      <c r="AK332" s="11">
        <f t="shared" si="128"/>
        <v>0</v>
      </c>
      <c r="AL332" s="16" t="str">
        <f t="shared" si="129"/>
        <v/>
      </c>
      <c r="AM332"/>
      <c r="AN332" t="str">
        <f t="shared" si="130"/>
        <v/>
      </c>
      <c r="AO332" t="str">
        <f t="shared" si="131"/>
        <v/>
      </c>
      <c r="AP332" t="str">
        <f t="shared" si="132"/>
        <v/>
      </c>
      <c r="AQ332" t="str">
        <f t="shared" si="133"/>
        <v/>
      </c>
      <c r="AR332" t="str">
        <f t="shared" si="134"/>
        <v/>
      </c>
      <c r="AS332" t="str">
        <f t="shared" si="135"/>
        <v/>
      </c>
      <c r="AT332" t="str">
        <f t="shared" si="136"/>
        <v/>
      </c>
      <c r="AU332">
        <f t="shared" si="137"/>
        <v>0</v>
      </c>
      <c r="AV332">
        <f t="shared" si="138"/>
        <v>0</v>
      </c>
      <c r="AW332" t="str">
        <f t="shared" si="139"/>
        <v/>
      </c>
      <c r="AX332">
        <f t="shared" si="140"/>
        <v>0</v>
      </c>
      <c r="AY332" s="14" cm="1">
        <f t="array" ref="AY332">SUMPRODUCT(LARGE(AN332:AX332, {1,2,3}))</f>
        <v>0</v>
      </c>
      <c r="AZ332"/>
    </row>
    <row r="333" spans="1:52" x14ac:dyDescent="0.3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 t="shared" si="122"/>
        <v/>
      </c>
      <c r="R333" t="str">
        <f>_xlfn.IFNA((VLOOKUP(A333,CLASS!A:AY,18,FALSE)),"")</f>
        <v/>
      </c>
      <c r="S333" s="11" t="str">
        <f t="shared" si="123"/>
        <v/>
      </c>
      <c r="T333" t="str">
        <f>_xlfn.IFNA((VLOOKUP(A333,CLASS!A:AY,20,FALSE)),"")</f>
        <v/>
      </c>
      <c r="U333" s="11" t="str">
        <f t="shared" si="141"/>
        <v/>
      </c>
      <c r="V333" t="str">
        <f>_xlfn.IFNA((VLOOKUP(A333,CLASS!A:AY,22,FALSE)),"")</f>
        <v/>
      </c>
      <c r="W333" s="11" t="str">
        <f t="shared" si="120"/>
        <v/>
      </c>
      <c r="X333" t="str">
        <f>_xlfn.IFNA((VLOOKUP(A333,CLASS!A:AY,24,FALSE)),"")</f>
        <v/>
      </c>
      <c r="Y333" s="11" t="str">
        <f t="shared" si="124"/>
        <v/>
      </c>
      <c r="Z333" t="str">
        <f>_xlfn.IFNA((VLOOKUP(A333,CLASS!A:AY,26,FALSE)),"")</f>
        <v/>
      </c>
      <c r="AA333" s="11" t="str">
        <f t="shared" si="125"/>
        <v/>
      </c>
      <c r="AB333" t="str">
        <f>_xlfn.IFNA((VLOOKUP(A333,CLASS!A:AY,28,FALSE)),"")</f>
        <v/>
      </c>
      <c r="AC333" s="11" t="str">
        <f t="shared" si="126"/>
        <v/>
      </c>
      <c r="AD333"/>
      <c r="AE333" s="11">
        <f t="shared" si="142"/>
        <v>0</v>
      </c>
      <c r="AF333"/>
      <c r="AG333" s="11">
        <f t="shared" si="143"/>
        <v>0</v>
      </c>
      <c r="AH333" t="str">
        <f>_xlfn.IFNA((VLOOKUP(A333,CLASS!A:AY,34,FALSE)),"")</f>
        <v/>
      </c>
      <c r="AI333" s="11" t="str">
        <f t="shared" si="127"/>
        <v/>
      </c>
      <c r="AJ333"/>
      <c r="AK333" s="11">
        <f t="shared" si="128"/>
        <v>0</v>
      </c>
      <c r="AL333" s="16" t="str">
        <f t="shared" si="129"/>
        <v/>
      </c>
      <c r="AM333"/>
      <c r="AN333" t="str">
        <f t="shared" si="130"/>
        <v/>
      </c>
      <c r="AO333" t="str">
        <f t="shared" si="131"/>
        <v/>
      </c>
      <c r="AP333" t="str">
        <f t="shared" si="132"/>
        <v/>
      </c>
      <c r="AQ333" t="str">
        <f t="shared" si="133"/>
        <v/>
      </c>
      <c r="AR333" t="str">
        <f t="shared" si="134"/>
        <v/>
      </c>
      <c r="AS333" t="str">
        <f t="shared" si="135"/>
        <v/>
      </c>
      <c r="AT333" t="str">
        <f t="shared" si="136"/>
        <v/>
      </c>
      <c r="AU333">
        <f t="shared" si="137"/>
        <v>0</v>
      </c>
      <c r="AV333">
        <f t="shared" si="138"/>
        <v>0</v>
      </c>
      <c r="AW333" t="str">
        <f t="shared" si="139"/>
        <v/>
      </c>
      <c r="AX333">
        <f t="shared" si="140"/>
        <v>0</v>
      </c>
      <c r="AY333" s="14" cm="1">
        <f t="array" ref="AY333">SUMPRODUCT(LARGE(AN333:AX333, {1,2,3}))</f>
        <v>0</v>
      </c>
      <c r="AZ333"/>
    </row>
    <row r="334" spans="1:52" x14ac:dyDescent="0.3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 t="shared" si="122"/>
        <v/>
      </c>
      <c r="R334" t="str">
        <f>_xlfn.IFNA((VLOOKUP(A334,CLASS!A:AY,18,FALSE)),"")</f>
        <v/>
      </c>
      <c r="S334" s="11" t="str">
        <f t="shared" si="123"/>
        <v/>
      </c>
      <c r="T334" t="str">
        <f>_xlfn.IFNA((VLOOKUP(A334,CLASS!A:AY,20,FALSE)),"")</f>
        <v/>
      </c>
      <c r="U334" s="11" t="str">
        <f t="shared" si="141"/>
        <v/>
      </c>
      <c r="V334" t="str">
        <f>_xlfn.IFNA((VLOOKUP(A334,CLASS!A:AY,22,FALSE)),"")</f>
        <v/>
      </c>
      <c r="W334" s="11" t="str">
        <f t="shared" si="120"/>
        <v/>
      </c>
      <c r="X334" t="str">
        <f>_xlfn.IFNA((VLOOKUP(A334,CLASS!A:AY,24,FALSE)),"")</f>
        <v/>
      </c>
      <c r="Y334" s="11" t="str">
        <f t="shared" si="124"/>
        <v/>
      </c>
      <c r="Z334" t="str">
        <f>_xlfn.IFNA((VLOOKUP(A334,CLASS!A:AY,26,FALSE)),"")</f>
        <v/>
      </c>
      <c r="AA334" s="11" t="str">
        <f t="shared" si="125"/>
        <v/>
      </c>
      <c r="AB334" t="str">
        <f>_xlfn.IFNA((VLOOKUP(A334,CLASS!A:AY,28,FALSE)),"")</f>
        <v/>
      </c>
      <c r="AC334" s="11" t="str">
        <f t="shared" si="126"/>
        <v/>
      </c>
      <c r="AD334"/>
      <c r="AE334" s="11">
        <f t="shared" si="142"/>
        <v>0</v>
      </c>
      <c r="AF334"/>
      <c r="AG334" s="11">
        <f t="shared" si="143"/>
        <v>0</v>
      </c>
      <c r="AH334" t="str">
        <f>_xlfn.IFNA((VLOOKUP(A334,CLASS!A:AY,34,FALSE)),"")</f>
        <v/>
      </c>
      <c r="AI334" s="11" t="str">
        <f t="shared" si="127"/>
        <v/>
      </c>
      <c r="AJ334"/>
      <c r="AK334" s="11">
        <f t="shared" si="128"/>
        <v>0</v>
      </c>
      <c r="AL334" s="16" t="str">
        <f t="shared" si="129"/>
        <v/>
      </c>
      <c r="AN334" t="str">
        <f t="shared" si="130"/>
        <v/>
      </c>
      <c r="AO334" t="str">
        <f t="shared" si="131"/>
        <v/>
      </c>
      <c r="AP334" t="str">
        <f t="shared" si="132"/>
        <v/>
      </c>
      <c r="AQ334" t="str">
        <f t="shared" si="133"/>
        <v/>
      </c>
      <c r="AR334" t="str">
        <f t="shared" si="134"/>
        <v/>
      </c>
      <c r="AS334" t="str">
        <f t="shared" si="135"/>
        <v/>
      </c>
      <c r="AT334" t="str">
        <f t="shared" si="136"/>
        <v/>
      </c>
      <c r="AU334">
        <f t="shared" si="137"/>
        <v>0</v>
      </c>
      <c r="AV334">
        <f t="shared" si="138"/>
        <v>0</v>
      </c>
      <c r="AW334" t="str">
        <f t="shared" si="139"/>
        <v/>
      </c>
      <c r="AX334">
        <f t="shared" si="140"/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 t="shared" si="122"/>
        <v/>
      </c>
      <c r="R335" t="str">
        <f>_xlfn.IFNA((VLOOKUP(A335,CLASS!A:AY,18,FALSE)),"")</f>
        <v/>
      </c>
      <c r="S335" s="11" t="str">
        <f t="shared" si="123"/>
        <v/>
      </c>
      <c r="T335" t="str">
        <f>_xlfn.IFNA((VLOOKUP(A335,CLASS!A:AY,20,FALSE)),"")</f>
        <v/>
      </c>
      <c r="U335" s="11" t="str">
        <f t="shared" si="141"/>
        <v/>
      </c>
      <c r="V335" t="str">
        <f>_xlfn.IFNA((VLOOKUP(A335,CLASS!A:AY,22,FALSE)),"")</f>
        <v/>
      </c>
      <c r="W335" s="11" t="str">
        <f t="shared" si="120"/>
        <v/>
      </c>
      <c r="X335" t="str">
        <f>_xlfn.IFNA((VLOOKUP(A335,CLASS!A:AY,24,FALSE)),"")</f>
        <v/>
      </c>
      <c r="Y335" s="11" t="str">
        <f t="shared" si="124"/>
        <v/>
      </c>
      <c r="Z335" t="str">
        <f>_xlfn.IFNA((VLOOKUP(A335,CLASS!A:AY,26,FALSE)),"")</f>
        <v/>
      </c>
      <c r="AA335" s="11" t="str">
        <f t="shared" si="125"/>
        <v/>
      </c>
      <c r="AB335" t="str">
        <f>_xlfn.IFNA((VLOOKUP(A335,CLASS!A:AY,28,FALSE)),"")</f>
        <v/>
      </c>
      <c r="AC335" s="11" t="str">
        <f t="shared" si="126"/>
        <v/>
      </c>
      <c r="AD335"/>
      <c r="AE335" s="11">
        <f t="shared" si="142"/>
        <v>0</v>
      </c>
      <c r="AF335"/>
      <c r="AG335" s="11">
        <f t="shared" si="143"/>
        <v>0</v>
      </c>
      <c r="AH335" t="str">
        <f>_xlfn.IFNA((VLOOKUP(A335,CLASS!A:AY,34,FALSE)),"")</f>
        <v/>
      </c>
      <c r="AI335" s="11" t="str">
        <f t="shared" si="127"/>
        <v/>
      </c>
      <c r="AJ335"/>
      <c r="AK335" s="11">
        <f t="shared" si="128"/>
        <v>0</v>
      </c>
      <c r="AL335" s="16" t="str">
        <f t="shared" si="129"/>
        <v/>
      </c>
      <c r="AN335" t="str">
        <f t="shared" si="130"/>
        <v/>
      </c>
      <c r="AO335" t="str">
        <f t="shared" si="131"/>
        <v/>
      </c>
      <c r="AP335" t="str">
        <f t="shared" si="132"/>
        <v/>
      </c>
      <c r="AQ335" t="str">
        <f t="shared" si="133"/>
        <v/>
      </c>
      <c r="AR335" t="str">
        <f t="shared" si="134"/>
        <v/>
      </c>
      <c r="AS335" t="str">
        <f t="shared" si="135"/>
        <v/>
      </c>
      <c r="AT335" t="str">
        <f t="shared" si="136"/>
        <v/>
      </c>
      <c r="AU335">
        <f t="shared" si="137"/>
        <v>0</v>
      </c>
      <c r="AV335">
        <f t="shared" si="138"/>
        <v>0</v>
      </c>
      <c r="AW335" t="str">
        <f t="shared" si="139"/>
        <v/>
      </c>
      <c r="AX335">
        <f t="shared" si="140"/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 t="shared" si="122"/>
        <v/>
      </c>
      <c r="R336" t="str">
        <f>_xlfn.IFNA((VLOOKUP(A336,CLASS!A:AY,18,FALSE)),"")</f>
        <v/>
      </c>
      <c r="S336" s="11" t="str">
        <f t="shared" si="123"/>
        <v/>
      </c>
      <c r="T336" t="str">
        <f>_xlfn.IFNA((VLOOKUP(A336,CLASS!A:AY,20,FALSE)),"")</f>
        <v/>
      </c>
      <c r="U336" s="11" t="str">
        <f t="shared" si="141"/>
        <v/>
      </c>
      <c r="V336" t="str">
        <f>_xlfn.IFNA((VLOOKUP(A336,CLASS!A:AY,22,FALSE)),"")</f>
        <v/>
      </c>
      <c r="W336" s="11" t="str">
        <f t="shared" si="120"/>
        <v/>
      </c>
      <c r="X336" t="str">
        <f>_xlfn.IFNA((VLOOKUP(A336,CLASS!A:AY,24,FALSE)),"")</f>
        <v/>
      </c>
      <c r="Y336" s="11" t="str">
        <f t="shared" si="124"/>
        <v/>
      </c>
      <c r="Z336" t="str">
        <f>_xlfn.IFNA((VLOOKUP(A336,CLASS!A:AY,26,FALSE)),"")</f>
        <v/>
      </c>
      <c r="AA336" s="11" t="str">
        <f t="shared" si="125"/>
        <v/>
      </c>
      <c r="AB336" t="str">
        <f>_xlfn.IFNA((VLOOKUP(A336,CLASS!A:AY,28,FALSE)),"")</f>
        <v/>
      </c>
      <c r="AC336" s="11" t="str">
        <f t="shared" si="126"/>
        <v/>
      </c>
      <c r="AD336"/>
      <c r="AE336" s="11">
        <f t="shared" si="142"/>
        <v>0</v>
      </c>
      <c r="AF336"/>
      <c r="AG336" s="11">
        <f t="shared" si="143"/>
        <v>0</v>
      </c>
      <c r="AH336" t="str">
        <f>_xlfn.IFNA((VLOOKUP(A336,CLASS!A:AY,34,FALSE)),"")</f>
        <v/>
      </c>
      <c r="AI336" s="11" t="str">
        <f t="shared" si="127"/>
        <v/>
      </c>
      <c r="AJ336"/>
      <c r="AK336" s="11">
        <f t="shared" si="128"/>
        <v>0</v>
      </c>
      <c r="AL336" s="16" t="str">
        <f t="shared" si="129"/>
        <v/>
      </c>
      <c r="AM336"/>
      <c r="AN336" t="str">
        <f t="shared" si="130"/>
        <v/>
      </c>
      <c r="AO336" t="str">
        <f t="shared" si="131"/>
        <v/>
      </c>
      <c r="AP336" t="str">
        <f t="shared" si="132"/>
        <v/>
      </c>
      <c r="AQ336" t="str">
        <f t="shared" si="133"/>
        <v/>
      </c>
      <c r="AR336" t="str">
        <f t="shared" si="134"/>
        <v/>
      </c>
      <c r="AS336" t="str">
        <f t="shared" si="135"/>
        <v/>
      </c>
      <c r="AT336" t="str">
        <f t="shared" si="136"/>
        <v/>
      </c>
      <c r="AU336">
        <f t="shared" si="137"/>
        <v>0</v>
      </c>
      <c r="AV336">
        <f t="shared" si="138"/>
        <v>0</v>
      </c>
      <c r="AW336" t="str">
        <f t="shared" si="139"/>
        <v/>
      </c>
      <c r="AX336">
        <f t="shared" si="140"/>
        <v>0</v>
      </c>
      <c r="AY336" s="14" cm="1">
        <f t="array" ref="AY336">SUMPRODUCT(LARGE(AN336:AX336, {1,2,3}))</f>
        <v>0</v>
      </c>
    </row>
    <row r="337" spans="1:52" x14ac:dyDescent="0.3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 t="shared" si="122"/>
        <v/>
      </c>
      <c r="R337" t="str">
        <f>_xlfn.IFNA((VLOOKUP(A337,CLASS!A:AY,18,FALSE)),"")</f>
        <v/>
      </c>
      <c r="S337" s="11" t="str">
        <f t="shared" si="123"/>
        <v/>
      </c>
      <c r="T337" t="str">
        <f>_xlfn.IFNA((VLOOKUP(A337,CLASS!A:AY,20,FALSE)),"")</f>
        <v/>
      </c>
      <c r="U337" s="11" t="str">
        <f t="shared" si="141"/>
        <v/>
      </c>
      <c r="V337" t="str">
        <f>_xlfn.IFNA((VLOOKUP(A337,CLASS!A:AY,22,FALSE)),"")</f>
        <v/>
      </c>
      <c r="W337" s="11" t="str">
        <f t="shared" si="120"/>
        <v/>
      </c>
      <c r="X337" t="str">
        <f>_xlfn.IFNA((VLOOKUP(A337,CLASS!A:AY,24,FALSE)),"")</f>
        <v/>
      </c>
      <c r="Y337" s="11" t="str">
        <f t="shared" si="124"/>
        <v/>
      </c>
      <c r="Z337" t="str">
        <f>_xlfn.IFNA((VLOOKUP(A337,CLASS!A:AY,26,FALSE)),"")</f>
        <v/>
      </c>
      <c r="AA337" s="11" t="str">
        <f t="shared" si="125"/>
        <v/>
      </c>
      <c r="AB337" t="str">
        <f>_xlfn.IFNA((VLOOKUP(A337,CLASS!A:AY,28,FALSE)),"")</f>
        <v/>
      </c>
      <c r="AC337" s="11" t="str">
        <f t="shared" si="126"/>
        <v/>
      </c>
      <c r="AD337"/>
      <c r="AE337" s="11">
        <f t="shared" si="142"/>
        <v>0</v>
      </c>
      <c r="AF337"/>
      <c r="AG337" s="11">
        <f t="shared" si="143"/>
        <v>0</v>
      </c>
      <c r="AH337" t="str">
        <f>_xlfn.IFNA((VLOOKUP(A337,CLASS!A:AY,34,FALSE)),"")</f>
        <v/>
      </c>
      <c r="AI337" s="11" t="str">
        <f t="shared" si="127"/>
        <v/>
      </c>
      <c r="AJ337"/>
      <c r="AK337" s="11">
        <f t="shared" si="128"/>
        <v>0</v>
      </c>
      <c r="AL337" s="16" t="str">
        <f t="shared" si="129"/>
        <v/>
      </c>
      <c r="AN337" t="str">
        <f t="shared" si="130"/>
        <v/>
      </c>
      <c r="AO337" t="str">
        <f t="shared" si="131"/>
        <v/>
      </c>
      <c r="AP337" t="str">
        <f t="shared" si="132"/>
        <v/>
      </c>
      <c r="AQ337" t="str">
        <f t="shared" si="133"/>
        <v/>
      </c>
      <c r="AR337" t="str">
        <f t="shared" si="134"/>
        <v/>
      </c>
      <c r="AS337" t="str">
        <f t="shared" si="135"/>
        <v/>
      </c>
      <c r="AT337" t="str">
        <f t="shared" si="136"/>
        <v/>
      </c>
      <c r="AU337">
        <f t="shared" si="137"/>
        <v>0</v>
      </c>
      <c r="AV337">
        <f t="shared" si="138"/>
        <v>0</v>
      </c>
      <c r="AW337" t="str">
        <f t="shared" si="139"/>
        <v/>
      </c>
      <c r="AX337">
        <f t="shared" si="140"/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 t="shared" si="122"/>
        <v/>
      </c>
      <c r="R338" t="str">
        <f>_xlfn.IFNA((VLOOKUP(A338,CLASS!A:AY,18,FALSE)),"")</f>
        <v/>
      </c>
      <c r="S338" s="11" t="str">
        <f t="shared" si="123"/>
        <v/>
      </c>
      <c r="T338" t="str">
        <f>_xlfn.IFNA((VLOOKUP(A338,CLASS!A:AY,20,FALSE)),"")</f>
        <v/>
      </c>
      <c r="U338" s="11" t="str">
        <f t="shared" si="141"/>
        <v/>
      </c>
      <c r="V338" t="str">
        <f>_xlfn.IFNA((VLOOKUP(A338,CLASS!A:AY,22,FALSE)),"")</f>
        <v/>
      </c>
      <c r="W338" s="11" t="str">
        <f t="shared" si="120"/>
        <v/>
      </c>
      <c r="X338" t="str">
        <f>_xlfn.IFNA((VLOOKUP(A338,CLASS!A:AY,24,FALSE)),"")</f>
        <v/>
      </c>
      <c r="Y338" s="11" t="str">
        <f t="shared" si="124"/>
        <v/>
      </c>
      <c r="Z338" t="str">
        <f>_xlfn.IFNA((VLOOKUP(A338,CLASS!A:AY,26,FALSE)),"")</f>
        <v/>
      </c>
      <c r="AA338" s="11" t="str">
        <f t="shared" si="125"/>
        <v/>
      </c>
      <c r="AB338" t="str">
        <f>_xlfn.IFNA((VLOOKUP(A338,CLASS!A:AY,28,FALSE)),"")</f>
        <v/>
      </c>
      <c r="AC338" s="11" t="str">
        <f t="shared" si="126"/>
        <v/>
      </c>
      <c r="AD338"/>
      <c r="AE338" s="11">
        <f t="shared" si="142"/>
        <v>0</v>
      </c>
      <c r="AF338"/>
      <c r="AG338" s="11">
        <f t="shared" si="143"/>
        <v>0</v>
      </c>
      <c r="AH338" t="str">
        <f>_xlfn.IFNA((VLOOKUP(A338,CLASS!A:AY,34,FALSE)),"")</f>
        <v/>
      </c>
      <c r="AI338" s="11" t="str">
        <f t="shared" si="127"/>
        <v/>
      </c>
      <c r="AJ338"/>
      <c r="AK338" s="11">
        <f t="shared" si="128"/>
        <v>0</v>
      </c>
      <c r="AL338" s="16" t="str">
        <f t="shared" si="129"/>
        <v/>
      </c>
      <c r="AM338"/>
      <c r="AN338" t="str">
        <f t="shared" si="130"/>
        <v/>
      </c>
      <c r="AO338" t="str">
        <f t="shared" si="131"/>
        <v/>
      </c>
      <c r="AP338" t="str">
        <f t="shared" si="132"/>
        <v/>
      </c>
      <c r="AQ338" t="str">
        <f t="shared" si="133"/>
        <v/>
      </c>
      <c r="AR338" t="str">
        <f t="shared" si="134"/>
        <v/>
      </c>
      <c r="AS338" t="str">
        <f t="shared" si="135"/>
        <v/>
      </c>
      <c r="AT338" t="str">
        <f t="shared" si="136"/>
        <v/>
      </c>
      <c r="AU338">
        <f t="shared" si="137"/>
        <v>0</v>
      </c>
      <c r="AV338">
        <f t="shared" si="138"/>
        <v>0</v>
      </c>
      <c r="AW338" t="str">
        <f t="shared" si="139"/>
        <v/>
      </c>
      <c r="AX338">
        <f t="shared" si="140"/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 t="shared" si="122"/>
        <v/>
      </c>
      <c r="R339" t="str">
        <f>_xlfn.IFNA((VLOOKUP(A339,CLASS!A:AY,18,FALSE)),"")</f>
        <v/>
      </c>
      <c r="S339" s="11" t="str">
        <f t="shared" si="123"/>
        <v/>
      </c>
      <c r="T339" t="str">
        <f>_xlfn.IFNA((VLOOKUP(A339,CLASS!A:AY,20,FALSE)),"")</f>
        <v/>
      </c>
      <c r="U339" s="11" t="str">
        <f t="shared" si="141"/>
        <v/>
      </c>
      <c r="V339" t="str">
        <f>_xlfn.IFNA((VLOOKUP(A339,CLASS!A:AY,22,FALSE)),"")</f>
        <v/>
      </c>
      <c r="W339" s="11" t="str">
        <f t="shared" si="120"/>
        <v/>
      </c>
      <c r="X339" t="str">
        <f>_xlfn.IFNA((VLOOKUP(A339,CLASS!A:AY,24,FALSE)),"")</f>
        <v/>
      </c>
      <c r="Y339" s="11" t="str">
        <f t="shared" si="124"/>
        <v/>
      </c>
      <c r="Z339" t="str">
        <f>_xlfn.IFNA((VLOOKUP(A339,CLASS!A:AY,26,FALSE)),"")</f>
        <v/>
      </c>
      <c r="AA339" s="11" t="str">
        <f t="shared" si="125"/>
        <v/>
      </c>
      <c r="AB339" t="str">
        <f>_xlfn.IFNA((VLOOKUP(A339,CLASS!A:AY,28,FALSE)),"")</f>
        <v/>
      </c>
      <c r="AC339" s="11" t="str">
        <f t="shared" si="126"/>
        <v/>
      </c>
      <c r="AD339"/>
      <c r="AE339" s="11">
        <f t="shared" si="142"/>
        <v>0</v>
      </c>
      <c r="AF339"/>
      <c r="AG339" s="11">
        <f t="shared" si="143"/>
        <v>0</v>
      </c>
      <c r="AH339" t="str">
        <f>_xlfn.IFNA((VLOOKUP(A339,CLASS!A:AY,34,FALSE)),"")</f>
        <v/>
      </c>
      <c r="AI339" s="11" t="str">
        <f t="shared" si="127"/>
        <v/>
      </c>
      <c r="AJ339"/>
      <c r="AK339" s="11">
        <f t="shared" si="128"/>
        <v>0</v>
      </c>
      <c r="AL339" s="16" t="str">
        <f t="shared" si="129"/>
        <v/>
      </c>
      <c r="AM339"/>
      <c r="AN339" t="str">
        <f t="shared" si="130"/>
        <v/>
      </c>
      <c r="AO339" t="str">
        <f t="shared" si="131"/>
        <v/>
      </c>
      <c r="AP339" t="str">
        <f t="shared" si="132"/>
        <v/>
      </c>
      <c r="AQ339" t="str">
        <f t="shared" si="133"/>
        <v/>
      </c>
      <c r="AR339" t="str">
        <f t="shared" si="134"/>
        <v/>
      </c>
      <c r="AS339" t="str">
        <f t="shared" si="135"/>
        <v/>
      </c>
      <c r="AT339" t="str">
        <f t="shared" si="136"/>
        <v/>
      </c>
      <c r="AU339">
        <f t="shared" si="137"/>
        <v>0</v>
      </c>
      <c r="AV339">
        <f t="shared" si="138"/>
        <v>0</v>
      </c>
      <c r="AW339" t="str">
        <f t="shared" si="139"/>
        <v/>
      </c>
      <c r="AX339">
        <f t="shared" si="140"/>
        <v>0</v>
      </c>
      <c r="AY339" s="14" cm="1">
        <f t="array" ref="AY339">SUMPRODUCT(LARGE(AN339:AX339, {1,2,3}))</f>
        <v>0</v>
      </c>
    </row>
    <row r="340" spans="1:52" x14ac:dyDescent="0.3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 t="shared" si="122"/>
        <v/>
      </c>
      <c r="R340" t="str">
        <f>_xlfn.IFNA((VLOOKUP(A340,CLASS!A:AY,18,FALSE)),"")</f>
        <v/>
      </c>
      <c r="S340" s="11" t="str">
        <f t="shared" si="123"/>
        <v/>
      </c>
      <c r="T340" t="str">
        <f>_xlfn.IFNA((VLOOKUP(A340,CLASS!A:AY,20,FALSE)),"")</f>
        <v/>
      </c>
      <c r="U340" s="11" t="str">
        <f t="shared" si="141"/>
        <v/>
      </c>
      <c r="V340" t="str">
        <f>_xlfn.IFNA((VLOOKUP(A340,CLASS!A:AY,22,FALSE)),"")</f>
        <v/>
      </c>
      <c r="W340" s="11" t="str">
        <f t="shared" si="120"/>
        <v/>
      </c>
      <c r="X340" t="str">
        <f>_xlfn.IFNA((VLOOKUP(A340,CLASS!A:AY,24,FALSE)),"")</f>
        <v/>
      </c>
      <c r="Y340" s="11" t="str">
        <f t="shared" si="124"/>
        <v/>
      </c>
      <c r="Z340" t="str">
        <f>_xlfn.IFNA((VLOOKUP(A340,CLASS!A:AY,26,FALSE)),"")</f>
        <v/>
      </c>
      <c r="AA340" s="11" t="str">
        <f t="shared" si="125"/>
        <v/>
      </c>
      <c r="AB340" t="str">
        <f>_xlfn.IFNA((VLOOKUP(A340,CLASS!A:AY,28,FALSE)),"")</f>
        <v/>
      </c>
      <c r="AC340" s="11" t="str">
        <f t="shared" si="126"/>
        <v/>
      </c>
      <c r="AD340"/>
      <c r="AE340" s="11">
        <f t="shared" si="142"/>
        <v>0</v>
      </c>
      <c r="AF340"/>
      <c r="AG340" s="11">
        <f t="shared" si="143"/>
        <v>0</v>
      </c>
      <c r="AH340" t="str">
        <f>_xlfn.IFNA((VLOOKUP(A340,CLASS!A:AY,34,FALSE)),"")</f>
        <v/>
      </c>
      <c r="AI340" s="11" t="str">
        <f t="shared" si="127"/>
        <v/>
      </c>
      <c r="AJ340"/>
      <c r="AK340" s="11">
        <f t="shared" si="128"/>
        <v>0</v>
      </c>
      <c r="AL340" s="16" t="str">
        <f t="shared" si="129"/>
        <v/>
      </c>
      <c r="AM340"/>
      <c r="AN340" t="str">
        <f t="shared" si="130"/>
        <v/>
      </c>
      <c r="AO340" t="str">
        <f t="shared" si="131"/>
        <v/>
      </c>
      <c r="AP340" t="str">
        <f t="shared" si="132"/>
        <v/>
      </c>
      <c r="AQ340" t="str">
        <f t="shared" si="133"/>
        <v/>
      </c>
      <c r="AR340" t="str">
        <f t="shared" si="134"/>
        <v/>
      </c>
      <c r="AS340" t="str">
        <f t="shared" si="135"/>
        <v/>
      </c>
      <c r="AT340" t="str">
        <f t="shared" si="136"/>
        <v/>
      </c>
      <c r="AU340">
        <f t="shared" si="137"/>
        <v>0</v>
      </c>
      <c r="AV340">
        <f t="shared" si="138"/>
        <v>0</v>
      </c>
      <c r="AW340" t="str">
        <f t="shared" si="139"/>
        <v/>
      </c>
      <c r="AX340">
        <f t="shared" si="140"/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 t="shared" si="122"/>
        <v/>
      </c>
      <c r="R341" t="str">
        <f>_xlfn.IFNA((VLOOKUP(A341,CLASS!A:AY,18,FALSE)),"")</f>
        <v/>
      </c>
      <c r="S341" s="11" t="str">
        <f t="shared" si="123"/>
        <v/>
      </c>
      <c r="T341" t="str">
        <f>_xlfn.IFNA((VLOOKUP(A341,CLASS!A:AY,20,FALSE)),"")</f>
        <v/>
      </c>
      <c r="U341" s="11" t="str">
        <f t="shared" si="141"/>
        <v/>
      </c>
      <c r="V341" t="str">
        <f>_xlfn.IFNA((VLOOKUP(A341,CLASS!A:AY,22,FALSE)),"")</f>
        <v/>
      </c>
      <c r="W341" s="11" t="str">
        <f t="shared" si="120"/>
        <v/>
      </c>
      <c r="X341" t="str">
        <f>_xlfn.IFNA((VLOOKUP(A341,CLASS!A:AY,24,FALSE)),"")</f>
        <v/>
      </c>
      <c r="Y341" s="11" t="str">
        <f t="shared" si="124"/>
        <v/>
      </c>
      <c r="Z341" t="str">
        <f>_xlfn.IFNA((VLOOKUP(A341,CLASS!A:AY,26,FALSE)),"")</f>
        <v/>
      </c>
      <c r="AA341" s="11" t="str">
        <f t="shared" si="125"/>
        <v/>
      </c>
      <c r="AB341" t="str">
        <f>_xlfn.IFNA((VLOOKUP(A341,CLASS!A:AY,28,FALSE)),"")</f>
        <v/>
      </c>
      <c r="AC341" s="11" t="str">
        <f t="shared" si="126"/>
        <v/>
      </c>
      <c r="AD341"/>
      <c r="AE341" s="11">
        <f t="shared" si="142"/>
        <v>0</v>
      </c>
      <c r="AF341"/>
      <c r="AG341" s="11">
        <f t="shared" si="143"/>
        <v>0</v>
      </c>
      <c r="AH341" t="str">
        <f>_xlfn.IFNA((VLOOKUP(A341,CLASS!A:AY,34,FALSE)),"")</f>
        <v/>
      </c>
      <c r="AI341" s="11" t="str">
        <f t="shared" si="127"/>
        <v/>
      </c>
      <c r="AJ341"/>
      <c r="AK341" s="11">
        <f t="shared" si="128"/>
        <v>0</v>
      </c>
      <c r="AL341" s="16" t="str">
        <f t="shared" si="129"/>
        <v/>
      </c>
      <c r="AM341"/>
      <c r="AN341" t="str">
        <f t="shared" si="130"/>
        <v/>
      </c>
      <c r="AO341" t="str">
        <f t="shared" si="131"/>
        <v/>
      </c>
      <c r="AP341" t="str">
        <f t="shared" si="132"/>
        <v/>
      </c>
      <c r="AQ341" t="str">
        <f t="shared" si="133"/>
        <v/>
      </c>
      <c r="AR341" t="str">
        <f t="shared" si="134"/>
        <v/>
      </c>
      <c r="AS341" t="str">
        <f t="shared" si="135"/>
        <v/>
      </c>
      <c r="AT341" t="str">
        <f t="shared" si="136"/>
        <v/>
      </c>
      <c r="AU341">
        <f t="shared" si="137"/>
        <v>0</v>
      </c>
      <c r="AV341">
        <f t="shared" si="138"/>
        <v>0</v>
      </c>
      <c r="AW341" t="str">
        <f t="shared" si="139"/>
        <v/>
      </c>
      <c r="AX341">
        <f t="shared" si="140"/>
        <v>0</v>
      </c>
      <c r="AY341" s="14" cm="1">
        <f t="array" ref="AY341">SUMPRODUCT(LARGE(AN341:AX341, {1,2,3}))</f>
        <v>0</v>
      </c>
    </row>
    <row r="342" spans="1:52" x14ac:dyDescent="0.3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 t="shared" si="122"/>
        <v/>
      </c>
      <c r="R342" t="str">
        <f>_xlfn.IFNA((VLOOKUP(A342,CLASS!A:AY,18,FALSE)),"")</f>
        <v/>
      </c>
      <c r="S342" s="11" t="str">
        <f t="shared" si="123"/>
        <v/>
      </c>
      <c r="T342" t="str">
        <f>_xlfn.IFNA((VLOOKUP(A342,CLASS!A:AY,20,FALSE)),"")</f>
        <v/>
      </c>
      <c r="U342" s="11" t="str">
        <f t="shared" si="141"/>
        <v/>
      </c>
      <c r="V342" t="str">
        <f>_xlfn.IFNA((VLOOKUP(A342,CLASS!A:AY,22,FALSE)),"")</f>
        <v/>
      </c>
      <c r="W342" s="11" t="str">
        <f t="shared" si="120"/>
        <v/>
      </c>
      <c r="X342" t="str">
        <f>_xlfn.IFNA((VLOOKUP(A342,CLASS!A:AY,24,FALSE)),"")</f>
        <v/>
      </c>
      <c r="Y342" s="11" t="str">
        <f t="shared" si="124"/>
        <v/>
      </c>
      <c r="Z342" t="str">
        <f>_xlfn.IFNA((VLOOKUP(A342,CLASS!A:AY,26,FALSE)),"")</f>
        <v/>
      </c>
      <c r="AA342" s="11" t="str">
        <f t="shared" si="125"/>
        <v/>
      </c>
      <c r="AB342" t="str">
        <f>_xlfn.IFNA((VLOOKUP(A342,CLASS!A:AY,28,FALSE)),"")</f>
        <v/>
      </c>
      <c r="AC342" s="11" t="str">
        <f t="shared" si="126"/>
        <v/>
      </c>
      <c r="AD342"/>
      <c r="AE342" s="11">
        <f t="shared" si="142"/>
        <v>0</v>
      </c>
      <c r="AF342"/>
      <c r="AG342" s="11">
        <f t="shared" si="143"/>
        <v>0</v>
      </c>
      <c r="AH342" t="str">
        <f>_xlfn.IFNA((VLOOKUP(A342,CLASS!A:AY,34,FALSE)),"")</f>
        <v/>
      </c>
      <c r="AI342" s="11" t="str">
        <f t="shared" si="127"/>
        <v/>
      </c>
      <c r="AJ342"/>
      <c r="AK342" s="11">
        <f t="shared" si="128"/>
        <v>0</v>
      </c>
      <c r="AL342" s="16" t="str">
        <f t="shared" si="129"/>
        <v/>
      </c>
      <c r="AM342"/>
      <c r="AN342" t="str">
        <f t="shared" si="130"/>
        <v/>
      </c>
      <c r="AO342" t="str">
        <f t="shared" si="131"/>
        <v/>
      </c>
      <c r="AP342" t="str">
        <f t="shared" si="132"/>
        <v/>
      </c>
      <c r="AQ342" t="str">
        <f t="shared" si="133"/>
        <v/>
      </c>
      <c r="AR342" t="str">
        <f t="shared" si="134"/>
        <v/>
      </c>
      <c r="AS342" t="str">
        <f t="shared" si="135"/>
        <v/>
      </c>
      <c r="AT342" t="str">
        <f t="shared" si="136"/>
        <v/>
      </c>
      <c r="AU342">
        <f t="shared" si="137"/>
        <v>0</v>
      </c>
      <c r="AV342">
        <f t="shared" si="138"/>
        <v>0</v>
      </c>
      <c r="AW342" t="str">
        <f t="shared" si="139"/>
        <v/>
      </c>
      <c r="AX342">
        <f t="shared" si="140"/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 t="shared" si="122"/>
        <v/>
      </c>
      <c r="R343" t="str">
        <f>_xlfn.IFNA((VLOOKUP(A343,CLASS!A:AY,18,FALSE)),"")</f>
        <v/>
      </c>
      <c r="S343" s="11" t="str">
        <f t="shared" si="123"/>
        <v/>
      </c>
      <c r="T343" t="str">
        <f>_xlfn.IFNA((VLOOKUP(A343,CLASS!A:AY,20,FALSE)),"")</f>
        <v/>
      </c>
      <c r="U343" s="11" t="str">
        <f t="shared" si="141"/>
        <v/>
      </c>
      <c r="V343" t="str">
        <f>_xlfn.IFNA((VLOOKUP(A343,CLASS!A:AY,22,FALSE)),"")</f>
        <v/>
      </c>
      <c r="W343" s="11" t="str">
        <f t="shared" si="120"/>
        <v/>
      </c>
      <c r="X343" t="str">
        <f>_xlfn.IFNA((VLOOKUP(A343,CLASS!A:AY,24,FALSE)),"")</f>
        <v/>
      </c>
      <c r="Y343" s="11" t="str">
        <f t="shared" si="124"/>
        <v/>
      </c>
      <c r="Z343" t="str">
        <f>_xlfn.IFNA((VLOOKUP(A343,CLASS!A:AY,26,FALSE)),"")</f>
        <v/>
      </c>
      <c r="AA343" s="11" t="str">
        <f t="shared" si="125"/>
        <v/>
      </c>
      <c r="AB343" t="str">
        <f>_xlfn.IFNA((VLOOKUP(A343,CLASS!A:AY,28,FALSE)),"")</f>
        <v/>
      </c>
      <c r="AC343" s="11" t="str">
        <f t="shared" si="126"/>
        <v/>
      </c>
      <c r="AD343"/>
      <c r="AE343" s="11">
        <f t="shared" si="142"/>
        <v>0</v>
      </c>
      <c r="AF343"/>
      <c r="AG343" s="11">
        <f t="shared" si="143"/>
        <v>0</v>
      </c>
      <c r="AH343" t="str">
        <f>_xlfn.IFNA((VLOOKUP(A343,CLASS!A:AY,34,FALSE)),"")</f>
        <v/>
      </c>
      <c r="AI343" s="11" t="str">
        <f t="shared" si="127"/>
        <v/>
      </c>
      <c r="AJ343"/>
      <c r="AK343" s="11">
        <f t="shared" si="128"/>
        <v>0</v>
      </c>
      <c r="AL343" s="16" t="str">
        <f t="shared" si="129"/>
        <v/>
      </c>
      <c r="AM343"/>
      <c r="AN343" t="str">
        <f t="shared" si="130"/>
        <v/>
      </c>
      <c r="AO343" t="str">
        <f t="shared" si="131"/>
        <v/>
      </c>
      <c r="AP343" t="str">
        <f t="shared" si="132"/>
        <v/>
      </c>
      <c r="AQ343" t="str">
        <f t="shared" si="133"/>
        <v/>
      </c>
      <c r="AR343" t="str">
        <f t="shared" si="134"/>
        <v/>
      </c>
      <c r="AS343" t="str">
        <f t="shared" si="135"/>
        <v/>
      </c>
      <c r="AT343" t="str">
        <f t="shared" si="136"/>
        <v/>
      </c>
      <c r="AU343">
        <f t="shared" si="137"/>
        <v>0</v>
      </c>
      <c r="AV343">
        <f t="shared" si="138"/>
        <v>0</v>
      </c>
      <c r="AW343" t="str">
        <f t="shared" si="139"/>
        <v/>
      </c>
      <c r="AX343">
        <f t="shared" si="140"/>
        <v>0</v>
      </c>
      <c r="AY343" s="14" cm="1">
        <f t="array" ref="AY343">SUMPRODUCT(LARGE(AN343:AX343, {1,2,3}))</f>
        <v>0</v>
      </c>
    </row>
    <row r="344" spans="1:52" x14ac:dyDescent="0.3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 t="shared" si="122"/>
        <v/>
      </c>
      <c r="R344" t="str">
        <f>_xlfn.IFNA((VLOOKUP(A344,CLASS!A:AY,18,FALSE)),"")</f>
        <v/>
      </c>
      <c r="S344" s="11" t="str">
        <f t="shared" si="123"/>
        <v/>
      </c>
      <c r="T344" t="str">
        <f>_xlfn.IFNA((VLOOKUP(A344,CLASS!A:AY,20,FALSE)),"")</f>
        <v/>
      </c>
      <c r="U344" s="11" t="str">
        <f t="shared" si="141"/>
        <v/>
      </c>
      <c r="V344" t="str">
        <f>_xlfn.IFNA((VLOOKUP(A344,CLASS!A:AY,22,FALSE)),"")</f>
        <v/>
      </c>
      <c r="W344" s="11" t="str">
        <f t="shared" si="120"/>
        <v/>
      </c>
      <c r="X344" t="str">
        <f>_xlfn.IFNA((VLOOKUP(A344,CLASS!A:AY,24,FALSE)),"")</f>
        <v/>
      </c>
      <c r="Y344" s="11" t="str">
        <f t="shared" si="124"/>
        <v/>
      </c>
      <c r="Z344" t="str">
        <f>_xlfn.IFNA((VLOOKUP(A344,CLASS!A:AY,26,FALSE)),"")</f>
        <v/>
      </c>
      <c r="AA344" s="11" t="str">
        <f t="shared" si="125"/>
        <v/>
      </c>
      <c r="AB344" t="str">
        <f>_xlfn.IFNA((VLOOKUP(A344,CLASS!A:AY,28,FALSE)),"")</f>
        <v/>
      </c>
      <c r="AC344" s="11" t="str">
        <f t="shared" si="126"/>
        <v/>
      </c>
      <c r="AD344"/>
      <c r="AE344" s="11">
        <f t="shared" si="142"/>
        <v>0</v>
      </c>
      <c r="AF344"/>
      <c r="AG344" s="11">
        <f t="shared" si="143"/>
        <v>0</v>
      </c>
      <c r="AH344" t="str">
        <f>_xlfn.IFNA((VLOOKUP(A344,CLASS!A:AY,34,FALSE)),"")</f>
        <v/>
      </c>
      <c r="AI344" s="11" t="str">
        <f t="shared" si="127"/>
        <v/>
      </c>
      <c r="AJ344"/>
      <c r="AK344" s="11">
        <f t="shared" si="128"/>
        <v>0</v>
      </c>
      <c r="AL344" s="16" t="str">
        <f t="shared" si="129"/>
        <v/>
      </c>
      <c r="AN344" t="str">
        <f t="shared" si="130"/>
        <v/>
      </c>
      <c r="AO344" t="str">
        <f t="shared" si="131"/>
        <v/>
      </c>
      <c r="AP344" t="str">
        <f t="shared" si="132"/>
        <v/>
      </c>
      <c r="AQ344" t="str">
        <f t="shared" si="133"/>
        <v/>
      </c>
      <c r="AR344" t="str">
        <f t="shared" si="134"/>
        <v/>
      </c>
      <c r="AS344" t="str">
        <f t="shared" si="135"/>
        <v/>
      </c>
      <c r="AT344" t="str">
        <f t="shared" si="136"/>
        <v/>
      </c>
      <c r="AU344">
        <f t="shared" si="137"/>
        <v>0</v>
      </c>
      <c r="AV344">
        <f t="shared" si="138"/>
        <v>0</v>
      </c>
      <c r="AW344" t="str">
        <f t="shared" si="139"/>
        <v/>
      </c>
      <c r="AX344">
        <f t="shared" si="140"/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 t="shared" si="122"/>
        <v/>
      </c>
      <c r="R345" t="str">
        <f>_xlfn.IFNA((VLOOKUP(A345,CLASS!A:AY,18,FALSE)),"")</f>
        <v/>
      </c>
      <c r="S345" s="11" t="str">
        <f t="shared" si="123"/>
        <v/>
      </c>
      <c r="T345" t="str">
        <f>_xlfn.IFNA((VLOOKUP(A345,CLASS!A:AY,20,FALSE)),"")</f>
        <v/>
      </c>
      <c r="U345" s="11" t="str">
        <f t="shared" si="141"/>
        <v/>
      </c>
      <c r="V345" t="str">
        <f>_xlfn.IFNA((VLOOKUP(A345,CLASS!A:AY,22,FALSE)),"")</f>
        <v/>
      </c>
      <c r="W345" s="11" t="str">
        <f t="shared" si="120"/>
        <v/>
      </c>
      <c r="X345" t="str">
        <f>_xlfn.IFNA((VLOOKUP(A345,CLASS!A:AY,24,FALSE)),"")</f>
        <v/>
      </c>
      <c r="Y345" s="11" t="str">
        <f t="shared" si="124"/>
        <v/>
      </c>
      <c r="Z345" t="str">
        <f>_xlfn.IFNA((VLOOKUP(A345,CLASS!A:AY,26,FALSE)),"")</f>
        <v/>
      </c>
      <c r="AA345" s="11" t="str">
        <f t="shared" si="125"/>
        <v/>
      </c>
      <c r="AB345" t="str">
        <f>_xlfn.IFNA((VLOOKUP(A345,CLASS!A:AY,28,FALSE)),"")</f>
        <v/>
      </c>
      <c r="AC345" s="11" t="str">
        <f t="shared" si="126"/>
        <v/>
      </c>
      <c r="AD345"/>
      <c r="AE345" s="11">
        <f t="shared" si="142"/>
        <v>0</v>
      </c>
      <c r="AF345"/>
      <c r="AG345" s="11">
        <f t="shared" si="143"/>
        <v>0</v>
      </c>
      <c r="AH345" t="str">
        <f>_xlfn.IFNA((VLOOKUP(A345,CLASS!A:AY,34,FALSE)),"")</f>
        <v/>
      </c>
      <c r="AI345" s="11" t="str">
        <f t="shared" si="127"/>
        <v/>
      </c>
      <c r="AJ345"/>
      <c r="AK345" s="11">
        <f t="shared" si="128"/>
        <v>0</v>
      </c>
      <c r="AL345" s="16" t="str">
        <f t="shared" si="129"/>
        <v/>
      </c>
      <c r="AN345" t="str">
        <f t="shared" si="130"/>
        <v/>
      </c>
      <c r="AO345" t="str">
        <f t="shared" si="131"/>
        <v/>
      </c>
      <c r="AP345" t="str">
        <f t="shared" si="132"/>
        <v/>
      </c>
      <c r="AQ345" t="str">
        <f t="shared" si="133"/>
        <v/>
      </c>
      <c r="AR345" t="str">
        <f t="shared" si="134"/>
        <v/>
      </c>
      <c r="AS345" t="str">
        <f t="shared" si="135"/>
        <v/>
      </c>
      <c r="AT345" t="str">
        <f t="shared" si="136"/>
        <v/>
      </c>
      <c r="AU345">
        <f t="shared" si="137"/>
        <v>0</v>
      </c>
      <c r="AV345">
        <f t="shared" si="138"/>
        <v>0</v>
      </c>
      <c r="AW345" t="str">
        <f t="shared" si="139"/>
        <v/>
      </c>
      <c r="AX345">
        <f t="shared" si="140"/>
        <v>0</v>
      </c>
      <c r="AY345" s="14" cm="1">
        <f t="array" ref="AY345">SUMPRODUCT(LARGE(AN345:AX345, {1,2,3}))</f>
        <v>0</v>
      </c>
    </row>
    <row r="346" spans="1:52" x14ac:dyDescent="0.3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 t="shared" si="122"/>
        <v/>
      </c>
      <c r="R346" t="str">
        <f>_xlfn.IFNA((VLOOKUP(A346,CLASS!A:AY,18,FALSE)),"")</f>
        <v/>
      </c>
      <c r="S346" s="11" t="str">
        <f t="shared" si="123"/>
        <v/>
      </c>
      <c r="T346" t="str">
        <f>_xlfn.IFNA((VLOOKUP(A346,CLASS!A:AY,20,FALSE)),"")</f>
        <v/>
      </c>
      <c r="U346" s="11" t="str">
        <f t="shared" si="141"/>
        <v/>
      </c>
      <c r="V346" t="str">
        <f>_xlfn.IFNA((VLOOKUP(A346,CLASS!A:AY,22,FALSE)),"")</f>
        <v/>
      </c>
      <c r="W346" s="11" t="str">
        <f t="shared" si="120"/>
        <v/>
      </c>
      <c r="X346" t="str">
        <f>_xlfn.IFNA((VLOOKUP(A346,CLASS!A:AY,24,FALSE)),"")</f>
        <v/>
      </c>
      <c r="Y346" s="11" t="str">
        <f t="shared" si="124"/>
        <v/>
      </c>
      <c r="Z346" t="str">
        <f>_xlfn.IFNA((VLOOKUP(A346,CLASS!A:AY,26,FALSE)),"")</f>
        <v/>
      </c>
      <c r="AA346" s="11" t="str">
        <f t="shared" si="125"/>
        <v/>
      </c>
      <c r="AB346" t="str">
        <f>_xlfn.IFNA((VLOOKUP(A346,CLASS!A:AY,28,FALSE)),"")</f>
        <v/>
      </c>
      <c r="AC346" s="11" t="str">
        <f t="shared" si="126"/>
        <v/>
      </c>
      <c r="AD346"/>
      <c r="AE346" s="11">
        <f t="shared" si="142"/>
        <v>0</v>
      </c>
      <c r="AF346"/>
      <c r="AG346" s="11">
        <f t="shared" si="143"/>
        <v>0</v>
      </c>
      <c r="AH346" t="str">
        <f>_xlfn.IFNA((VLOOKUP(A346,CLASS!A:AY,34,FALSE)),"")</f>
        <v/>
      </c>
      <c r="AI346" s="11" t="str">
        <f t="shared" si="127"/>
        <v/>
      </c>
      <c r="AJ346"/>
      <c r="AK346" s="11">
        <f t="shared" si="128"/>
        <v>0</v>
      </c>
      <c r="AL346" s="16" t="str">
        <f t="shared" si="129"/>
        <v/>
      </c>
      <c r="AM346"/>
      <c r="AN346" t="str">
        <f t="shared" si="130"/>
        <v/>
      </c>
      <c r="AO346" t="str">
        <f t="shared" si="131"/>
        <v/>
      </c>
      <c r="AP346" t="str">
        <f t="shared" si="132"/>
        <v/>
      </c>
      <c r="AQ346" t="str">
        <f t="shared" si="133"/>
        <v/>
      </c>
      <c r="AR346" t="str">
        <f t="shared" si="134"/>
        <v/>
      </c>
      <c r="AS346" t="str">
        <f t="shared" si="135"/>
        <v/>
      </c>
      <c r="AT346" t="str">
        <f t="shared" si="136"/>
        <v/>
      </c>
      <c r="AU346">
        <f t="shared" si="137"/>
        <v>0</v>
      </c>
      <c r="AV346">
        <f t="shared" si="138"/>
        <v>0</v>
      </c>
      <c r="AW346" t="str">
        <f t="shared" si="139"/>
        <v/>
      </c>
      <c r="AX346">
        <f t="shared" si="140"/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 t="shared" si="122"/>
        <v/>
      </c>
      <c r="R347" t="str">
        <f>_xlfn.IFNA((VLOOKUP(A347,CLASS!A:AY,18,FALSE)),"")</f>
        <v/>
      </c>
      <c r="S347" s="11" t="str">
        <f t="shared" si="123"/>
        <v/>
      </c>
      <c r="T347" t="str">
        <f>_xlfn.IFNA((VLOOKUP(A347,CLASS!A:AY,20,FALSE)),"")</f>
        <v/>
      </c>
      <c r="U347" s="11" t="str">
        <f t="shared" si="141"/>
        <v/>
      </c>
      <c r="V347" t="str">
        <f>_xlfn.IFNA((VLOOKUP(A347,CLASS!A:AY,22,FALSE)),"")</f>
        <v/>
      </c>
      <c r="W347" s="11" t="str">
        <f t="shared" si="120"/>
        <v/>
      </c>
      <c r="X347" t="str">
        <f>_xlfn.IFNA((VLOOKUP(A347,CLASS!A:AY,24,FALSE)),"")</f>
        <v/>
      </c>
      <c r="Y347" s="11" t="str">
        <f t="shared" si="124"/>
        <v/>
      </c>
      <c r="Z347" t="str">
        <f>_xlfn.IFNA((VLOOKUP(A347,CLASS!A:AY,26,FALSE)),"")</f>
        <v/>
      </c>
      <c r="AA347" s="11" t="str">
        <f t="shared" si="125"/>
        <v/>
      </c>
      <c r="AB347" t="str">
        <f>_xlfn.IFNA((VLOOKUP(A347,CLASS!A:AY,28,FALSE)),"")</f>
        <v/>
      </c>
      <c r="AC347" s="11" t="str">
        <f t="shared" si="126"/>
        <v/>
      </c>
      <c r="AD347"/>
      <c r="AE347" s="11">
        <f t="shared" si="142"/>
        <v>0</v>
      </c>
      <c r="AF347"/>
      <c r="AG347" s="11">
        <f t="shared" si="143"/>
        <v>0</v>
      </c>
      <c r="AH347" t="str">
        <f>_xlfn.IFNA((VLOOKUP(A347,CLASS!A:AY,34,FALSE)),"")</f>
        <v/>
      </c>
      <c r="AI347" s="11" t="str">
        <f t="shared" si="127"/>
        <v/>
      </c>
      <c r="AJ347"/>
      <c r="AK347" s="11">
        <f t="shared" si="128"/>
        <v>0</v>
      </c>
      <c r="AL347" s="16" t="str">
        <f t="shared" si="129"/>
        <v/>
      </c>
      <c r="AM347"/>
      <c r="AN347" t="str">
        <f t="shared" si="130"/>
        <v/>
      </c>
      <c r="AO347" t="str">
        <f t="shared" si="131"/>
        <v/>
      </c>
      <c r="AP347" t="str">
        <f t="shared" si="132"/>
        <v/>
      </c>
      <c r="AQ347" t="str">
        <f t="shared" si="133"/>
        <v/>
      </c>
      <c r="AR347" t="str">
        <f t="shared" si="134"/>
        <v/>
      </c>
      <c r="AS347" t="str">
        <f t="shared" si="135"/>
        <v/>
      </c>
      <c r="AT347" t="str">
        <f t="shared" si="136"/>
        <v/>
      </c>
      <c r="AU347">
        <f t="shared" si="137"/>
        <v>0</v>
      </c>
      <c r="AV347">
        <f t="shared" si="138"/>
        <v>0</v>
      </c>
      <c r="AW347" t="str">
        <f t="shared" si="139"/>
        <v/>
      </c>
      <c r="AX347">
        <f t="shared" si="140"/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 t="shared" si="122"/>
        <v/>
      </c>
      <c r="R348" t="str">
        <f>_xlfn.IFNA((VLOOKUP(A348,CLASS!A:AY,18,FALSE)),"")</f>
        <v/>
      </c>
      <c r="S348" s="11" t="str">
        <f t="shared" si="123"/>
        <v/>
      </c>
      <c r="T348" t="str">
        <f>_xlfn.IFNA((VLOOKUP(A348,CLASS!A:AY,20,FALSE)),"")</f>
        <v/>
      </c>
      <c r="U348" s="11" t="str">
        <f t="shared" si="141"/>
        <v/>
      </c>
      <c r="V348" t="str">
        <f>_xlfn.IFNA((VLOOKUP(A348,CLASS!A:AY,22,FALSE)),"")</f>
        <v/>
      </c>
      <c r="W348" s="11" t="str">
        <f t="shared" si="120"/>
        <v/>
      </c>
      <c r="X348" t="str">
        <f>_xlfn.IFNA((VLOOKUP(A348,CLASS!A:AY,24,FALSE)),"")</f>
        <v/>
      </c>
      <c r="Y348" s="11" t="str">
        <f t="shared" si="124"/>
        <v/>
      </c>
      <c r="Z348" t="str">
        <f>_xlfn.IFNA((VLOOKUP(A348,CLASS!A:AY,26,FALSE)),"")</f>
        <v/>
      </c>
      <c r="AA348" s="11" t="str">
        <f t="shared" si="125"/>
        <v/>
      </c>
      <c r="AB348" t="str">
        <f>_xlfn.IFNA((VLOOKUP(A348,CLASS!A:AY,28,FALSE)),"")</f>
        <v/>
      </c>
      <c r="AC348" s="11" t="str">
        <f t="shared" si="126"/>
        <v/>
      </c>
      <c r="AD348"/>
      <c r="AE348" s="11">
        <f t="shared" si="142"/>
        <v>0</v>
      </c>
      <c r="AF348"/>
      <c r="AG348" s="11">
        <f t="shared" si="143"/>
        <v>0</v>
      </c>
      <c r="AH348" t="str">
        <f>_xlfn.IFNA((VLOOKUP(A348,CLASS!A:AY,34,FALSE)),"")</f>
        <v/>
      </c>
      <c r="AI348" s="11" t="str">
        <f t="shared" si="127"/>
        <v/>
      </c>
      <c r="AJ348"/>
      <c r="AK348" s="11">
        <f t="shared" si="128"/>
        <v>0</v>
      </c>
      <c r="AL348" s="16" t="str">
        <f t="shared" si="129"/>
        <v/>
      </c>
      <c r="AM348"/>
      <c r="AN348" t="str">
        <f t="shared" si="130"/>
        <v/>
      </c>
      <c r="AO348" t="str">
        <f t="shared" si="131"/>
        <v/>
      </c>
      <c r="AP348" t="str">
        <f t="shared" si="132"/>
        <v/>
      </c>
      <c r="AQ348" t="str">
        <f t="shared" si="133"/>
        <v/>
      </c>
      <c r="AR348" t="str">
        <f t="shared" si="134"/>
        <v/>
      </c>
      <c r="AS348" t="str">
        <f t="shared" si="135"/>
        <v/>
      </c>
      <c r="AT348" t="str">
        <f t="shared" si="136"/>
        <v/>
      </c>
      <c r="AU348">
        <f t="shared" si="137"/>
        <v>0</v>
      </c>
      <c r="AV348">
        <f t="shared" si="138"/>
        <v>0</v>
      </c>
      <c r="AW348" t="str">
        <f t="shared" si="139"/>
        <v/>
      </c>
      <c r="AX348">
        <f t="shared" si="140"/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 t="shared" si="122"/>
        <v/>
      </c>
      <c r="R349" t="str">
        <f>_xlfn.IFNA((VLOOKUP(A349,CLASS!A:AY,18,FALSE)),"")</f>
        <v/>
      </c>
      <c r="S349" s="11" t="str">
        <f t="shared" si="123"/>
        <v/>
      </c>
      <c r="T349" t="str">
        <f>_xlfn.IFNA((VLOOKUP(A349,CLASS!A:AY,20,FALSE)),"")</f>
        <v/>
      </c>
      <c r="U349" s="11" t="str">
        <f t="shared" si="141"/>
        <v/>
      </c>
      <c r="V349" t="str">
        <f>_xlfn.IFNA((VLOOKUP(A349,CLASS!A:AY,22,FALSE)),"")</f>
        <v/>
      </c>
      <c r="W349" s="11" t="str">
        <f t="shared" si="120"/>
        <v/>
      </c>
      <c r="X349" t="str">
        <f>_xlfn.IFNA((VLOOKUP(A349,CLASS!A:AY,24,FALSE)),"")</f>
        <v/>
      </c>
      <c r="Y349" s="11" t="str">
        <f t="shared" si="124"/>
        <v/>
      </c>
      <c r="Z349" t="str">
        <f>_xlfn.IFNA((VLOOKUP(A349,CLASS!A:AY,26,FALSE)),"")</f>
        <v/>
      </c>
      <c r="AA349" s="11" t="str">
        <f t="shared" si="125"/>
        <v/>
      </c>
      <c r="AB349" t="str">
        <f>_xlfn.IFNA((VLOOKUP(A349,CLASS!A:AY,28,FALSE)),"")</f>
        <v/>
      </c>
      <c r="AC349" s="11" t="str">
        <f t="shared" si="126"/>
        <v/>
      </c>
      <c r="AD349"/>
      <c r="AE349" s="11">
        <f t="shared" si="142"/>
        <v>0</v>
      </c>
      <c r="AF349"/>
      <c r="AG349" s="11">
        <f t="shared" si="143"/>
        <v>0</v>
      </c>
      <c r="AH349" t="str">
        <f>_xlfn.IFNA((VLOOKUP(A349,CLASS!A:AY,34,FALSE)),"")</f>
        <v/>
      </c>
      <c r="AI349" s="11" t="str">
        <f t="shared" si="127"/>
        <v/>
      </c>
      <c r="AJ349"/>
      <c r="AK349" s="11">
        <f t="shared" si="128"/>
        <v>0</v>
      </c>
      <c r="AL349" s="16" t="str">
        <f t="shared" si="129"/>
        <v/>
      </c>
      <c r="AM349"/>
      <c r="AN349" t="str">
        <f t="shared" si="130"/>
        <v/>
      </c>
      <c r="AO349" t="str">
        <f t="shared" si="131"/>
        <v/>
      </c>
      <c r="AP349" t="str">
        <f t="shared" si="132"/>
        <v/>
      </c>
      <c r="AQ349" t="str">
        <f t="shared" si="133"/>
        <v/>
      </c>
      <c r="AR349" t="str">
        <f t="shared" si="134"/>
        <v/>
      </c>
      <c r="AS349" t="str">
        <f t="shared" si="135"/>
        <v/>
      </c>
      <c r="AT349" t="str">
        <f t="shared" si="136"/>
        <v/>
      </c>
      <c r="AU349">
        <f t="shared" si="137"/>
        <v>0</v>
      </c>
      <c r="AV349">
        <f t="shared" si="138"/>
        <v>0</v>
      </c>
      <c r="AW349" t="str">
        <f t="shared" si="139"/>
        <v/>
      </c>
      <c r="AX349">
        <f t="shared" si="140"/>
        <v>0</v>
      </c>
      <c r="AY349" s="14" cm="1">
        <f t="array" ref="AY349">SUMPRODUCT(LARGE(AN349:AX349, {1,2,3}))</f>
        <v>0</v>
      </c>
      <c r="AZ349"/>
    </row>
    <row r="350" spans="1:52" x14ac:dyDescent="0.3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 t="shared" si="122"/>
        <v/>
      </c>
      <c r="R350" t="str">
        <f>_xlfn.IFNA((VLOOKUP(A350,CLASS!A:AY,18,FALSE)),"")</f>
        <v/>
      </c>
      <c r="S350" s="11" t="str">
        <f t="shared" si="123"/>
        <v/>
      </c>
      <c r="T350" t="str">
        <f>_xlfn.IFNA((VLOOKUP(A350,CLASS!A:AY,20,FALSE)),"")</f>
        <v/>
      </c>
      <c r="U350" s="11" t="str">
        <f t="shared" si="141"/>
        <v/>
      </c>
      <c r="V350" t="str">
        <f>_xlfn.IFNA((VLOOKUP(A350,CLASS!A:AY,22,FALSE)),"")</f>
        <v/>
      </c>
      <c r="W350" s="11" t="str">
        <f t="shared" si="120"/>
        <v/>
      </c>
      <c r="X350" t="str">
        <f>_xlfn.IFNA((VLOOKUP(A350,CLASS!A:AY,24,FALSE)),"")</f>
        <v/>
      </c>
      <c r="Y350" s="11" t="str">
        <f t="shared" si="124"/>
        <v/>
      </c>
      <c r="Z350" t="str">
        <f>_xlfn.IFNA((VLOOKUP(A350,CLASS!A:AY,26,FALSE)),"")</f>
        <v/>
      </c>
      <c r="AA350" s="11" t="str">
        <f t="shared" si="125"/>
        <v/>
      </c>
      <c r="AB350" t="str">
        <f>_xlfn.IFNA((VLOOKUP(A350,CLASS!A:AY,28,FALSE)),"")</f>
        <v/>
      </c>
      <c r="AC350" s="11" t="str">
        <f t="shared" si="126"/>
        <v/>
      </c>
      <c r="AD350"/>
      <c r="AE350" s="11">
        <f t="shared" si="142"/>
        <v>0</v>
      </c>
      <c r="AF350"/>
      <c r="AG350" s="11">
        <f t="shared" si="143"/>
        <v>0</v>
      </c>
      <c r="AH350" t="str">
        <f>_xlfn.IFNA((VLOOKUP(A350,CLASS!A:AY,34,FALSE)),"")</f>
        <v/>
      </c>
      <c r="AI350" s="11" t="str">
        <f t="shared" si="127"/>
        <v/>
      </c>
      <c r="AJ350"/>
      <c r="AK350" s="11">
        <f t="shared" si="128"/>
        <v>0</v>
      </c>
      <c r="AL350" s="16" t="str">
        <f t="shared" si="129"/>
        <v/>
      </c>
      <c r="AM350"/>
      <c r="AN350" t="str">
        <f t="shared" si="130"/>
        <v/>
      </c>
      <c r="AO350" t="str">
        <f t="shared" si="131"/>
        <v/>
      </c>
      <c r="AP350" t="str">
        <f t="shared" si="132"/>
        <v/>
      </c>
      <c r="AQ350" t="str">
        <f t="shared" si="133"/>
        <v/>
      </c>
      <c r="AR350" t="str">
        <f t="shared" si="134"/>
        <v/>
      </c>
      <c r="AS350" t="str">
        <f t="shared" si="135"/>
        <v/>
      </c>
      <c r="AT350" t="str">
        <f t="shared" si="136"/>
        <v/>
      </c>
      <c r="AU350">
        <f t="shared" si="137"/>
        <v>0</v>
      </c>
      <c r="AV350">
        <f t="shared" si="138"/>
        <v>0</v>
      </c>
      <c r="AW350" t="str">
        <f t="shared" si="139"/>
        <v/>
      </c>
      <c r="AX350">
        <f t="shared" si="140"/>
        <v>0</v>
      </c>
      <c r="AY350" s="14" cm="1">
        <f t="array" ref="AY350">SUMPRODUCT(LARGE(AN350:AX350, {1,2,3}))</f>
        <v>0</v>
      </c>
      <c r="AZ350"/>
    </row>
    <row r="351" spans="1:52" x14ac:dyDescent="0.3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 t="shared" si="122"/>
        <v/>
      </c>
      <c r="R351" t="str">
        <f>_xlfn.IFNA((VLOOKUP(A351,CLASS!A:AY,18,FALSE)),"")</f>
        <v/>
      </c>
      <c r="S351" s="11" t="str">
        <f t="shared" si="123"/>
        <v/>
      </c>
      <c r="T351" t="str">
        <f>_xlfn.IFNA((VLOOKUP(A351,CLASS!A:AY,20,FALSE)),"")</f>
        <v/>
      </c>
      <c r="U351" s="11" t="str">
        <f t="shared" si="141"/>
        <v/>
      </c>
      <c r="V351" t="str">
        <f>_xlfn.IFNA((VLOOKUP(A351,CLASS!A:AY,22,FALSE)),"")</f>
        <v/>
      </c>
      <c r="W351" s="11" t="str">
        <f t="shared" si="120"/>
        <v/>
      </c>
      <c r="X351" t="str">
        <f>_xlfn.IFNA((VLOOKUP(A351,CLASS!A:AY,24,FALSE)),"")</f>
        <v/>
      </c>
      <c r="Y351" s="11" t="str">
        <f t="shared" si="124"/>
        <v/>
      </c>
      <c r="Z351" t="str">
        <f>_xlfn.IFNA((VLOOKUP(A351,CLASS!A:AY,26,FALSE)),"")</f>
        <v/>
      </c>
      <c r="AA351" s="11" t="str">
        <f t="shared" si="125"/>
        <v/>
      </c>
      <c r="AB351" t="str">
        <f>_xlfn.IFNA((VLOOKUP(A351,CLASS!A:AY,28,FALSE)),"")</f>
        <v/>
      </c>
      <c r="AC351" s="11" t="str">
        <f t="shared" si="126"/>
        <v/>
      </c>
      <c r="AD351"/>
      <c r="AE351" s="11">
        <f t="shared" si="142"/>
        <v>0</v>
      </c>
      <c r="AF351"/>
      <c r="AG351" s="11">
        <f t="shared" si="143"/>
        <v>0</v>
      </c>
      <c r="AH351" t="str">
        <f>_xlfn.IFNA((VLOOKUP(A351,CLASS!A:AY,34,FALSE)),"")</f>
        <v/>
      </c>
      <c r="AI351" s="11" t="str">
        <f t="shared" si="127"/>
        <v/>
      </c>
      <c r="AJ351"/>
      <c r="AK351" s="11">
        <f t="shared" si="128"/>
        <v>0</v>
      </c>
      <c r="AL351" s="16" t="str">
        <f t="shared" si="129"/>
        <v/>
      </c>
      <c r="AM351"/>
      <c r="AN351" t="str">
        <f t="shared" si="130"/>
        <v/>
      </c>
      <c r="AO351" t="str">
        <f t="shared" si="131"/>
        <v/>
      </c>
      <c r="AP351" t="str">
        <f t="shared" si="132"/>
        <v/>
      </c>
      <c r="AQ351" t="str">
        <f t="shared" si="133"/>
        <v/>
      </c>
      <c r="AR351" t="str">
        <f t="shared" si="134"/>
        <v/>
      </c>
      <c r="AS351" t="str">
        <f t="shared" si="135"/>
        <v/>
      </c>
      <c r="AT351" t="str">
        <f t="shared" si="136"/>
        <v/>
      </c>
      <c r="AU351">
        <f t="shared" si="137"/>
        <v>0</v>
      </c>
      <c r="AV351">
        <f t="shared" si="138"/>
        <v>0</v>
      </c>
      <c r="AW351" t="str">
        <f t="shared" si="139"/>
        <v/>
      </c>
      <c r="AX351">
        <f t="shared" si="140"/>
        <v>0</v>
      </c>
      <c r="AY351" s="14" cm="1">
        <f t="array" ref="AY351">SUMPRODUCT(LARGE(AN351:AX351, {1,2,3}))</f>
        <v>0</v>
      </c>
    </row>
    <row r="352" spans="1:52" x14ac:dyDescent="0.3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 t="shared" si="122"/>
        <v/>
      </c>
      <c r="R352" t="str">
        <f>_xlfn.IFNA((VLOOKUP(A352,CLASS!A:AY,18,FALSE)),"")</f>
        <v/>
      </c>
      <c r="S352" s="11" t="str">
        <f t="shared" si="123"/>
        <v/>
      </c>
      <c r="T352" t="str">
        <f>_xlfn.IFNA((VLOOKUP(A352,CLASS!A:AY,20,FALSE)),"")</f>
        <v/>
      </c>
      <c r="U352" s="11" t="str">
        <f t="shared" si="141"/>
        <v/>
      </c>
      <c r="V352" t="str">
        <f>_xlfn.IFNA((VLOOKUP(A352,CLASS!A:AY,22,FALSE)),"")</f>
        <v/>
      </c>
      <c r="W352" s="11" t="str">
        <f t="shared" si="120"/>
        <v/>
      </c>
      <c r="X352" t="str">
        <f>_xlfn.IFNA((VLOOKUP(A352,CLASS!A:AY,24,FALSE)),"")</f>
        <v/>
      </c>
      <c r="Y352" s="11" t="str">
        <f t="shared" si="124"/>
        <v/>
      </c>
      <c r="Z352" t="str">
        <f>_xlfn.IFNA((VLOOKUP(A352,CLASS!A:AY,26,FALSE)),"")</f>
        <v/>
      </c>
      <c r="AA352" s="11" t="str">
        <f t="shared" si="125"/>
        <v/>
      </c>
      <c r="AB352" t="str">
        <f>_xlfn.IFNA((VLOOKUP(A352,CLASS!A:AY,28,FALSE)),"")</f>
        <v/>
      </c>
      <c r="AC352" s="11" t="str">
        <f t="shared" si="126"/>
        <v/>
      </c>
      <c r="AD352"/>
      <c r="AE352" s="11">
        <f t="shared" si="142"/>
        <v>0</v>
      </c>
      <c r="AF352"/>
      <c r="AG352" s="11">
        <f t="shared" si="143"/>
        <v>0</v>
      </c>
      <c r="AH352" t="str">
        <f>_xlfn.IFNA((VLOOKUP(A352,CLASS!A:AY,34,FALSE)),"")</f>
        <v/>
      </c>
      <c r="AI352" s="11" t="str">
        <f t="shared" si="127"/>
        <v/>
      </c>
      <c r="AJ352"/>
      <c r="AK352" s="11">
        <f t="shared" si="128"/>
        <v>0</v>
      </c>
      <c r="AL352" s="16" t="str">
        <f t="shared" si="129"/>
        <v/>
      </c>
      <c r="AM352"/>
      <c r="AN352" t="str">
        <f t="shared" si="130"/>
        <v/>
      </c>
      <c r="AO352" t="str">
        <f t="shared" si="131"/>
        <v/>
      </c>
      <c r="AP352" t="str">
        <f t="shared" si="132"/>
        <v/>
      </c>
      <c r="AQ352" t="str">
        <f t="shared" si="133"/>
        <v/>
      </c>
      <c r="AR352" t="str">
        <f t="shared" si="134"/>
        <v/>
      </c>
      <c r="AS352" t="str">
        <f t="shared" si="135"/>
        <v/>
      </c>
      <c r="AT352" t="str">
        <f t="shared" si="136"/>
        <v/>
      </c>
      <c r="AU352">
        <f t="shared" si="137"/>
        <v>0</v>
      </c>
      <c r="AV352">
        <f t="shared" si="138"/>
        <v>0</v>
      </c>
      <c r="AW352" t="str">
        <f t="shared" si="139"/>
        <v/>
      </c>
      <c r="AX352">
        <f t="shared" si="140"/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 t="shared" si="122"/>
        <v/>
      </c>
      <c r="R353" t="str">
        <f>_xlfn.IFNA((VLOOKUP(A353,CLASS!A:AY,18,FALSE)),"")</f>
        <v/>
      </c>
      <c r="S353" s="11" t="str">
        <f t="shared" si="123"/>
        <v/>
      </c>
      <c r="T353" t="str">
        <f>_xlfn.IFNA((VLOOKUP(A353,CLASS!A:AY,20,FALSE)),"")</f>
        <v/>
      </c>
      <c r="U353" s="11" t="str">
        <f t="shared" si="141"/>
        <v/>
      </c>
      <c r="V353" t="str">
        <f>_xlfn.IFNA((VLOOKUP(A353,CLASS!A:AY,22,FALSE)),"")</f>
        <v/>
      </c>
      <c r="W353" s="11" t="str">
        <f t="shared" si="120"/>
        <v/>
      </c>
      <c r="X353" t="str">
        <f>_xlfn.IFNA((VLOOKUP(A353,CLASS!A:AY,24,FALSE)),"")</f>
        <v/>
      </c>
      <c r="Y353" s="11" t="str">
        <f t="shared" si="124"/>
        <v/>
      </c>
      <c r="Z353" t="str">
        <f>_xlfn.IFNA((VLOOKUP(A353,CLASS!A:AY,26,FALSE)),"")</f>
        <v/>
      </c>
      <c r="AA353" s="11" t="str">
        <f t="shared" si="125"/>
        <v/>
      </c>
      <c r="AB353" t="str">
        <f>_xlfn.IFNA((VLOOKUP(A353,CLASS!A:AY,28,FALSE)),"")</f>
        <v/>
      </c>
      <c r="AC353" s="11" t="str">
        <f t="shared" si="126"/>
        <v/>
      </c>
      <c r="AD353"/>
      <c r="AE353" s="11">
        <f t="shared" si="142"/>
        <v>0</v>
      </c>
      <c r="AF353"/>
      <c r="AG353" s="11">
        <f t="shared" si="143"/>
        <v>0</v>
      </c>
      <c r="AH353" t="str">
        <f>_xlfn.IFNA((VLOOKUP(A353,CLASS!A:AY,34,FALSE)),"")</f>
        <v/>
      </c>
      <c r="AI353" s="11" t="str">
        <f t="shared" si="127"/>
        <v/>
      </c>
      <c r="AJ353"/>
      <c r="AK353" s="11">
        <f t="shared" si="128"/>
        <v>0</v>
      </c>
      <c r="AL353" s="16" t="str">
        <f t="shared" si="129"/>
        <v/>
      </c>
      <c r="AM353"/>
      <c r="AN353" t="str">
        <f t="shared" si="130"/>
        <v/>
      </c>
      <c r="AO353" t="str">
        <f t="shared" si="131"/>
        <v/>
      </c>
      <c r="AP353" t="str">
        <f t="shared" si="132"/>
        <v/>
      </c>
      <c r="AQ353" t="str">
        <f t="shared" si="133"/>
        <v/>
      </c>
      <c r="AR353" t="str">
        <f t="shared" si="134"/>
        <v/>
      </c>
      <c r="AS353" t="str">
        <f t="shared" si="135"/>
        <v/>
      </c>
      <c r="AT353" t="str">
        <f t="shared" si="136"/>
        <v/>
      </c>
      <c r="AU353">
        <f t="shared" si="137"/>
        <v>0</v>
      </c>
      <c r="AV353">
        <f t="shared" si="138"/>
        <v>0</v>
      </c>
      <c r="AW353" t="str">
        <f t="shared" si="139"/>
        <v/>
      </c>
      <c r="AX353">
        <f t="shared" si="140"/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 t="shared" si="122"/>
        <v/>
      </c>
      <c r="R354" t="str">
        <f>_xlfn.IFNA((VLOOKUP(A354,CLASS!A:AY,18,FALSE)),"")</f>
        <v/>
      </c>
      <c r="S354" s="11" t="str">
        <f t="shared" si="123"/>
        <v/>
      </c>
      <c r="T354" t="str">
        <f>_xlfn.IFNA((VLOOKUP(A354,CLASS!A:AY,20,FALSE)),"")</f>
        <v/>
      </c>
      <c r="U354" s="11" t="str">
        <f t="shared" si="141"/>
        <v/>
      </c>
      <c r="V354" t="str">
        <f>_xlfn.IFNA((VLOOKUP(A354,CLASS!A:AY,22,FALSE)),"")</f>
        <v/>
      </c>
      <c r="W354" s="11" t="str">
        <f t="shared" si="120"/>
        <v/>
      </c>
      <c r="X354" t="str">
        <f>_xlfn.IFNA((VLOOKUP(A354,CLASS!A:AY,24,FALSE)),"")</f>
        <v/>
      </c>
      <c r="Y354" s="11" t="str">
        <f t="shared" si="124"/>
        <v/>
      </c>
      <c r="Z354" t="str">
        <f>_xlfn.IFNA((VLOOKUP(A354,CLASS!A:AY,26,FALSE)),"")</f>
        <v/>
      </c>
      <c r="AA354" s="11" t="str">
        <f t="shared" si="125"/>
        <v/>
      </c>
      <c r="AB354" t="str">
        <f>_xlfn.IFNA((VLOOKUP(A354,CLASS!A:AY,28,FALSE)),"")</f>
        <v/>
      </c>
      <c r="AC354" s="11" t="str">
        <f t="shared" si="126"/>
        <v/>
      </c>
      <c r="AD354"/>
      <c r="AE354" s="11">
        <f t="shared" si="142"/>
        <v>0</v>
      </c>
      <c r="AF354"/>
      <c r="AG354" s="11">
        <f t="shared" si="143"/>
        <v>0</v>
      </c>
      <c r="AH354" t="str">
        <f>_xlfn.IFNA((VLOOKUP(A354,CLASS!A:AY,34,FALSE)),"")</f>
        <v/>
      </c>
      <c r="AI354" s="11" t="str">
        <f t="shared" si="127"/>
        <v/>
      </c>
      <c r="AJ354"/>
      <c r="AK354" s="11">
        <f t="shared" si="128"/>
        <v>0</v>
      </c>
      <c r="AL354" s="16" t="str">
        <f t="shared" si="129"/>
        <v/>
      </c>
      <c r="AN354" t="str">
        <f t="shared" si="130"/>
        <v/>
      </c>
      <c r="AO354" t="str">
        <f t="shared" si="131"/>
        <v/>
      </c>
      <c r="AP354" t="str">
        <f t="shared" si="132"/>
        <v/>
      </c>
      <c r="AQ354" t="str">
        <f t="shared" si="133"/>
        <v/>
      </c>
      <c r="AR354" t="str">
        <f t="shared" si="134"/>
        <v/>
      </c>
      <c r="AS354" t="str">
        <f t="shared" si="135"/>
        <v/>
      </c>
      <c r="AT354" t="str">
        <f t="shared" si="136"/>
        <v/>
      </c>
      <c r="AU354">
        <f t="shared" si="137"/>
        <v>0</v>
      </c>
      <c r="AV354">
        <f t="shared" si="138"/>
        <v>0</v>
      </c>
      <c r="AW354" t="str">
        <f t="shared" si="139"/>
        <v/>
      </c>
      <c r="AX354">
        <f t="shared" si="140"/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 t="shared" si="122"/>
        <v/>
      </c>
      <c r="R355" t="str">
        <f>_xlfn.IFNA((VLOOKUP(A355,CLASS!A:AY,18,FALSE)),"")</f>
        <v/>
      </c>
      <c r="S355" s="11" t="str">
        <f t="shared" si="123"/>
        <v/>
      </c>
      <c r="T355" t="str">
        <f>_xlfn.IFNA((VLOOKUP(A355,CLASS!A:AY,20,FALSE)),"")</f>
        <v/>
      </c>
      <c r="U355" s="11" t="str">
        <f t="shared" si="141"/>
        <v/>
      </c>
      <c r="V355" t="str">
        <f>_xlfn.IFNA((VLOOKUP(A355,CLASS!A:AY,22,FALSE)),"")</f>
        <v/>
      </c>
      <c r="W355" s="11" t="str">
        <f t="shared" ref="W355:W418" si="144">IFERROR((IF(IF(V355,V355+$M355,0)&lt;=100,IF(V355,V355+$M355,0),100)),"")</f>
        <v/>
      </c>
      <c r="X355" t="str">
        <f>_xlfn.IFNA((VLOOKUP(A355,CLASS!A:AY,24,FALSE)),"")</f>
        <v/>
      </c>
      <c r="Y355" s="11" t="str">
        <f t="shared" si="124"/>
        <v/>
      </c>
      <c r="Z355" t="str">
        <f>_xlfn.IFNA((VLOOKUP(A355,CLASS!A:AY,26,FALSE)),"")</f>
        <v/>
      </c>
      <c r="AA355" s="11" t="str">
        <f t="shared" si="125"/>
        <v/>
      </c>
      <c r="AB355" t="str">
        <f>_xlfn.IFNA((VLOOKUP(A355,CLASS!A:AY,28,FALSE)),"")</f>
        <v/>
      </c>
      <c r="AC355" s="11" t="str">
        <f t="shared" si="126"/>
        <v/>
      </c>
      <c r="AD355"/>
      <c r="AE355" s="11">
        <f t="shared" si="142"/>
        <v>0</v>
      </c>
      <c r="AF355"/>
      <c r="AG355" s="11">
        <f t="shared" si="143"/>
        <v>0</v>
      </c>
      <c r="AH355" t="str">
        <f>_xlfn.IFNA((VLOOKUP(A355,CLASS!A:AY,34,FALSE)),"")</f>
        <v/>
      </c>
      <c r="AI355" s="11" t="str">
        <f t="shared" si="127"/>
        <v/>
      </c>
      <c r="AJ355"/>
      <c r="AK355" s="11">
        <f t="shared" si="128"/>
        <v>0</v>
      </c>
      <c r="AL355" s="16" t="str">
        <f t="shared" si="129"/>
        <v/>
      </c>
      <c r="AM355"/>
      <c r="AN355" t="str">
        <f t="shared" si="130"/>
        <v/>
      </c>
      <c r="AO355" t="str">
        <f t="shared" si="131"/>
        <v/>
      </c>
      <c r="AP355" t="str">
        <f t="shared" si="132"/>
        <v/>
      </c>
      <c r="AQ355" t="str">
        <f t="shared" si="133"/>
        <v/>
      </c>
      <c r="AR355" t="str">
        <f t="shared" si="134"/>
        <v/>
      </c>
      <c r="AS355" t="str">
        <f t="shared" si="135"/>
        <v/>
      </c>
      <c r="AT355" t="str">
        <f t="shared" si="136"/>
        <v/>
      </c>
      <c r="AU355">
        <f t="shared" si="137"/>
        <v>0</v>
      </c>
      <c r="AV355">
        <f t="shared" si="138"/>
        <v>0</v>
      </c>
      <c r="AW355" t="str">
        <f t="shared" si="139"/>
        <v/>
      </c>
      <c r="AX355">
        <f t="shared" si="140"/>
        <v>0</v>
      </c>
      <c r="AY355" s="14" cm="1">
        <f t="array" ref="AY355">SUMPRODUCT(LARGE(AN355:AX355, {1,2,3}))</f>
        <v>0</v>
      </c>
    </row>
    <row r="356" spans="1:52" x14ac:dyDescent="0.3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 t="shared" si="122"/>
        <v/>
      </c>
      <c r="R356" t="str">
        <f>_xlfn.IFNA((VLOOKUP(A356,CLASS!A:AY,18,FALSE)),"")</f>
        <v/>
      </c>
      <c r="S356" s="11" t="str">
        <f t="shared" si="123"/>
        <v/>
      </c>
      <c r="T356" t="str">
        <f>_xlfn.IFNA((VLOOKUP(A356,CLASS!A:AY,20,FALSE)),"")</f>
        <v/>
      </c>
      <c r="U356" s="11" t="str">
        <f t="shared" si="141"/>
        <v/>
      </c>
      <c r="V356" t="str">
        <f>_xlfn.IFNA((VLOOKUP(A356,CLASS!A:AY,22,FALSE)),"")</f>
        <v/>
      </c>
      <c r="W356" s="11" t="str">
        <f t="shared" si="144"/>
        <v/>
      </c>
      <c r="X356" t="str">
        <f>_xlfn.IFNA((VLOOKUP(A356,CLASS!A:AY,24,FALSE)),"")</f>
        <v/>
      </c>
      <c r="Y356" s="11" t="str">
        <f t="shared" si="124"/>
        <v/>
      </c>
      <c r="Z356" t="str">
        <f>_xlfn.IFNA((VLOOKUP(A356,CLASS!A:AY,26,FALSE)),"")</f>
        <v/>
      </c>
      <c r="AA356" s="11" t="str">
        <f t="shared" si="125"/>
        <v/>
      </c>
      <c r="AB356" t="str">
        <f>_xlfn.IFNA((VLOOKUP(A356,CLASS!A:AY,28,FALSE)),"")</f>
        <v/>
      </c>
      <c r="AC356" s="11" t="str">
        <f t="shared" si="126"/>
        <v/>
      </c>
      <c r="AD356"/>
      <c r="AE356" s="11">
        <f t="shared" si="142"/>
        <v>0</v>
      </c>
      <c r="AF356"/>
      <c r="AG356" s="11">
        <f t="shared" si="143"/>
        <v>0</v>
      </c>
      <c r="AH356" t="str">
        <f>_xlfn.IFNA((VLOOKUP(A356,CLASS!A:AY,34,FALSE)),"")</f>
        <v/>
      </c>
      <c r="AI356" s="11" t="str">
        <f t="shared" si="127"/>
        <v/>
      </c>
      <c r="AJ356"/>
      <c r="AK356" s="11">
        <f t="shared" si="128"/>
        <v>0</v>
      </c>
      <c r="AL356" s="16" t="str">
        <f t="shared" si="129"/>
        <v/>
      </c>
      <c r="AM356"/>
      <c r="AN356" t="str">
        <f t="shared" si="130"/>
        <v/>
      </c>
      <c r="AO356" t="str">
        <f t="shared" si="131"/>
        <v/>
      </c>
      <c r="AP356" t="str">
        <f t="shared" si="132"/>
        <v/>
      </c>
      <c r="AQ356" t="str">
        <f t="shared" si="133"/>
        <v/>
      </c>
      <c r="AR356" t="str">
        <f t="shared" si="134"/>
        <v/>
      </c>
      <c r="AS356" t="str">
        <f t="shared" si="135"/>
        <v/>
      </c>
      <c r="AT356" t="str">
        <f t="shared" si="136"/>
        <v/>
      </c>
      <c r="AU356">
        <f t="shared" si="137"/>
        <v>0</v>
      </c>
      <c r="AV356">
        <f t="shared" si="138"/>
        <v>0</v>
      </c>
      <c r="AW356" t="str">
        <f t="shared" si="139"/>
        <v/>
      </c>
      <c r="AX356">
        <f t="shared" si="140"/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 t="shared" si="122"/>
        <v/>
      </c>
      <c r="R357" t="str">
        <f>_xlfn.IFNA((VLOOKUP(A357,CLASS!A:AY,18,FALSE)),"")</f>
        <v/>
      </c>
      <c r="S357" s="11" t="str">
        <f t="shared" si="123"/>
        <v/>
      </c>
      <c r="T357" t="str">
        <f>_xlfn.IFNA((VLOOKUP(A357,CLASS!A:AY,20,FALSE)),"")</f>
        <v/>
      </c>
      <c r="U357" s="11" t="str">
        <f t="shared" si="141"/>
        <v/>
      </c>
      <c r="V357" t="str">
        <f>_xlfn.IFNA((VLOOKUP(A357,CLASS!A:AY,22,FALSE)),"")</f>
        <v/>
      </c>
      <c r="W357" s="11" t="str">
        <f t="shared" si="144"/>
        <v/>
      </c>
      <c r="X357" t="str">
        <f>_xlfn.IFNA((VLOOKUP(A357,CLASS!A:AY,24,FALSE)),"")</f>
        <v/>
      </c>
      <c r="Y357" s="11" t="str">
        <f t="shared" si="124"/>
        <v/>
      </c>
      <c r="Z357" t="str">
        <f>_xlfn.IFNA((VLOOKUP(A357,CLASS!A:AY,26,FALSE)),"")</f>
        <v/>
      </c>
      <c r="AA357" s="11" t="str">
        <f t="shared" si="125"/>
        <v/>
      </c>
      <c r="AB357" t="str">
        <f>_xlfn.IFNA((VLOOKUP(A357,CLASS!A:AY,28,FALSE)),"")</f>
        <v/>
      </c>
      <c r="AC357" s="11" t="str">
        <f t="shared" si="126"/>
        <v/>
      </c>
      <c r="AD357"/>
      <c r="AE357" s="11">
        <f t="shared" si="142"/>
        <v>0</v>
      </c>
      <c r="AF357"/>
      <c r="AG357" s="11">
        <f t="shared" si="143"/>
        <v>0</v>
      </c>
      <c r="AH357" t="str">
        <f>_xlfn.IFNA((VLOOKUP(A357,CLASS!A:AY,34,FALSE)),"")</f>
        <v/>
      </c>
      <c r="AI357" s="11" t="str">
        <f t="shared" si="127"/>
        <v/>
      </c>
      <c r="AJ357"/>
      <c r="AK357" s="11">
        <f t="shared" si="128"/>
        <v>0</v>
      </c>
      <c r="AL357" s="16" t="str">
        <f t="shared" si="129"/>
        <v/>
      </c>
      <c r="AM357"/>
      <c r="AN357" t="str">
        <f t="shared" si="130"/>
        <v/>
      </c>
      <c r="AO357" t="str">
        <f t="shared" si="131"/>
        <v/>
      </c>
      <c r="AP357" t="str">
        <f t="shared" si="132"/>
        <v/>
      </c>
      <c r="AQ357" t="str">
        <f t="shared" si="133"/>
        <v/>
      </c>
      <c r="AR357" t="str">
        <f t="shared" si="134"/>
        <v/>
      </c>
      <c r="AS357" t="str">
        <f t="shared" si="135"/>
        <v/>
      </c>
      <c r="AT357" t="str">
        <f t="shared" si="136"/>
        <v/>
      </c>
      <c r="AU357">
        <f t="shared" si="137"/>
        <v>0</v>
      </c>
      <c r="AV357">
        <f t="shared" si="138"/>
        <v>0</v>
      </c>
      <c r="AW357" t="str">
        <f t="shared" si="139"/>
        <v/>
      </c>
      <c r="AX357">
        <f t="shared" si="140"/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 t="shared" si="122"/>
        <v/>
      </c>
      <c r="R358" t="str">
        <f>_xlfn.IFNA((VLOOKUP(A358,CLASS!A:AY,18,FALSE)),"")</f>
        <v/>
      </c>
      <c r="S358" s="11" t="str">
        <f t="shared" si="123"/>
        <v/>
      </c>
      <c r="T358" t="str">
        <f>_xlfn.IFNA((VLOOKUP(A358,CLASS!A:AY,20,FALSE)),"")</f>
        <v/>
      </c>
      <c r="U358" s="11" t="str">
        <f t="shared" si="141"/>
        <v/>
      </c>
      <c r="V358" t="str">
        <f>_xlfn.IFNA((VLOOKUP(A358,CLASS!A:AY,22,FALSE)),"")</f>
        <v/>
      </c>
      <c r="W358" s="11" t="str">
        <f t="shared" si="144"/>
        <v/>
      </c>
      <c r="X358" t="str">
        <f>_xlfn.IFNA((VLOOKUP(A358,CLASS!A:AY,24,FALSE)),"")</f>
        <v/>
      </c>
      <c r="Y358" s="11" t="str">
        <f t="shared" si="124"/>
        <v/>
      </c>
      <c r="Z358" t="str">
        <f>_xlfn.IFNA((VLOOKUP(A358,CLASS!A:AY,26,FALSE)),"")</f>
        <v/>
      </c>
      <c r="AA358" s="11" t="str">
        <f t="shared" si="125"/>
        <v/>
      </c>
      <c r="AB358" t="str">
        <f>_xlfn.IFNA((VLOOKUP(A358,CLASS!A:AY,28,FALSE)),"")</f>
        <v/>
      </c>
      <c r="AC358" s="11" t="str">
        <f t="shared" si="126"/>
        <v/>
      </c>
      <c r="AD358"/>
      <c r="AE358" s="11">
        <f t="shared" si="142"/>
        <v>0</v>
      </c>
      <c r="AF358"/>
      <c r="AG358" s="11">
        <f t="shared" si="143"/>
        <v>0</v>
      </c>
      <c r="AH358" t="str">
        <f>_xlfn.IFNA((VLOOKUP(A358,CLASS!A:AY,34,FALSE)),"")</f>
        <v/>
      </c>
      <c r="AI358" s="11" t="str">
        <f t="shared" si="127"/>
        <v/>
      </c>
      <c r="AJ358"/>
      <c r="AK358" s="11">
        <f t="shared" si="128"/>
        <v>0</v>
      </c>
      <c r="AL358" s="16" t="str">
        <f t="shared" si="129"/>
        <v/>
      </c>
      <c r="AM358"/>
      <c r="AN358" t="str">
        <f t="shared" si="130"/>
        <v/>
      </c>
      <c r="AO358" t="str">
        <f t="shared" si="131"/>
        <v/>
      </c>
      <c r="AP358" t="str">
        <f t="shared" si="132"/>
        <v/>
      </c>
      <c r="AQ358" t="str">
        <f t="shared" si="133"/>
        <v/>
      </c>
      <c r="AR358" t="str">
        <f t="shared" si="134"/>
        <v/>
      </c>
      <c r="AS358" t="str">
        <f t="shared" si="135"/>
        <v/>
      </c>
      <c r="AT358" t="str">
        <f t="shared" si="136"/>
        <v/>
      </c>
      <c r="AU358">
        <f t="shared" si="137"/>
        <v>0</v>
      </c>
      <c r="AV358">
        <f t="shared" si="138"/>
        <v>0</v>
      </c>
      <c r="AW358" t="str">
        <f t="shared" si="139"/>
        <v/>
      </c>
      <c r="AX358">
        <f t="shared" si="140"/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 t="shared" si="122"/>
        <v/>
      </c>
      <c r="R359" t="str">
        <f>_xlfn.IFNA((VLOOKUP(A359,CLASS!A:AY,18,FALSE)),"")</f>
        <v/>
      </c>
      <c r="S359" s="11" t="str">
        <f t="shared" si="123"/>
        <v/>
      </c>
      <c r="T359" t="str">
        <f>_xlfn.IFNA((VLOOKUP(A359,CLASS!A:AY,20,FALSE)),"")</f>
        <v/>
      </c>
      <c r="U359" s="11" t="str">
        <f t="shared" si="141"/>
        <v/>
      </c>
      <c r="V359" t="str">
        <f>_xlfn.IFNA((VLOOKUP(A359,CLASS!A:AY,22,FALSE)),"")</f>
        <v/>
      </c>
      <c r="W359" s="11" t="str">
        <f t="shared" si="144"/>
        <v/>
      </c>
      <c r="X359" t="str">
        <f>_xlfn.IFNA((VLOOKUP(A359,CLASS!A:AY,24,FALSE)),"")</f>
        <v/>
      </c>
      <c r="Y359" s="11" t="str">
        <f t="shared" si="124"/>
        <v/>
      </c>
      <c r="Z359" t="str">
        <f>_xlfn.IFNA((VLOOKUP(A359,CLASS!A:AY,26,FALSE)),"")</f>
        <v/>
      </c>
      <c r="AA359" s="11" t="str">
        <f t="shared" si="125"/>
        <v/>
      </c>
      <c r="AB359" t="str">
        <f>_xlfn.IFNA((VLOOKUP(A359,CLASS!A:AY,28,FALSE)),"")</f>
        <v/>
      </c>
      <c r="AC359" s="11" t="str">
        <f t="shared" si="126"/>
        <v/>
      </c>
      <c r="AD359"/>
      <c r="AE359" s="11">
        <f t="shared" si="142"/>
        <v>0</v>
      </c>
      <c r="AF359"/>
      <c r="AG359" s="11">
        <f t="shared" si="143"/>
        <v>0</v>
      </c>
      <c r="AH359" t="str">
        <f>_xlfn.IFNA((VLOOKUP(A359,CLASS!A:AY,34,FALSE)),"")</f>
        <v/>
      </c>
      <c r="AI359" s="11" t="str">
        <f t="shared" si="127"/>
        <v/>
      </c>
      <c r="AJ359"/>
      <c r="AK359" s="11">
        <f t="shared" si="128"/>
        <v>0</v>
      </c>
      <c r="AL359" s="16" t="str">
        <f t="shared" si="129"/>
        <v/>
      </c>
      <c r="AM359"/>
      <c r="AN359" t="str">
        <f t="shared" si="130"/>
        <v/>
      </c>
      <c r="AO359" t="str">
        <f t="shared" si="131"/>
        <v/>
      </c>
      <c r="AP359" t="str">
        <f t="shared" si="132"/>
        <v/>
      </c>
      <c r="AQ359" t="str">
        <f t="shared" si="133"/>
        <v/>
      </c>
      <c r="AR359" t="str">
        <f t="shared" si="134"/>
        <v/>
      </c>
      <c r="AS359" t="str">
        <f t="shared" si="135"/>
        <v/>
      </c>
      <c r="AT359" t="str">
        <f t="shared" si="136"/>
        <v/>
      </c>
      <c r="AU359">
        <f t="shared" si="137"/>
        <v>0</v>
      </c>
      <c r="AV359">
        <f t="shared" si="138"/>
        <v>0</v>
      </c>
      <c r="AW359" t="str">
        <f t="shared" si="139"/>
        <v/>
      </c>
      <c r="AX359">
        <f t="shared" si="140"/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 t="shared" si="122"/>
        <v/>
      </c>
      <c r="R360" t="str">
        <f>_xlfn.IFNA((VLOOKUP(A360,CLASS!A:AY,18,FALSE)),"")</f>
        <v/>
      </c>
      <c r="S360" s="11" t="str">
        <f t="shared" si="123"/>
        <v/>
      </c>
      <c r="T360" t="str">
        <f>_xlfn.IFNA((VLOOKUP(A360,CLASS!A:AY,20,FALSE)),"")</f>
        <v/>
      </c>
      <c r="U360" s="11" t="str">
        <f t="shared" si="141"/>
        <v/>
      </c>
      <c r="V360" t="str">
        <f>_xlfn.IFNA((VLOOKUP(A360,CLASS!A:AY,22,FALSE)),"")</f>
        <v/>
      </c>
      <c r="W360" s="11" t="str">
        <f t="shared" si="144"/>
        <v/>
      </c>
      <c r="X360" t="str">
        <f>_xlfn.IFNA((VLOOKUP(A360,CLASS!A:AY,24,FALSE)),"")</f>
        <v/>
      </c>
      <c r="Y360" s="11" t="str">
        <f t="shared" si="124"/>
        <v/>
      </c>
      <c r="Z360" t="str">
        <f>_xlfn.IFNA((VLOOKUP(A360,CLASS!A:AY,26,FALSE)),"")</f>
        <v/>
      </c>
      <c r="AA360" s="11" t="str">
        <f t="shared" si="125"/>
        <v/>
      </c>
      <c r="AB360" t="str">
        <f>_xlfn.IFNA((VLOOKUP(A360,CLASS!A:AY,28,FALSE)),"")</f>
        <v/>
      </c>
      <c r="AC360" s="11" t="str">
        <f t="shared" si="126"/>
        <v/>
      </c>
      <c r="AD360"/>
      <c r="AE360" s="11">
        <f t="shared" si="142"/>
        <v>0</v>
      </c>
      <c r="AF360"/>
      <c r="AG360" s="11">
        <f t="shared" si="143"/>
        <v>0</v>
      </c>
      <c r="AH360" t="str">
        <f>_xlfn.IFNA((VLOOKUP(A360,CLASS!A:AY,34,FALSE)),"")</f>
        <v/>
      </c>
      <c r="AI360" s="11" t="str">
        <f t="shared" si="127"/>
        <v/>
      </c>
      <c r="AJ360"/>
      <c r="AK360" s="11">
        <f t="shared" si="128"/>
        <v>0</v>
      </c>
      <c r="AL360" s="16" t="str">
        <f t="shared" si="129"/>
        <v/>
      </c>
      <c r="AM360"/>
      <c r="AN360" t="str">
        <f t="shared" si="130"/>
        <v/>
      </c>
      <c r="AO360" t="str">
        <f t="shared" si="131"/>
        <v/>
      </c>
      <c r="AP360" t="str">
        <f t="shared" si="132"/>
        <v/>
      </c>
      <c r="AQ360" t="str">
        <f t="shared" si="133"/>
        <v/>
      </c>
      <c r="AR360" t="str">
        <f t="shared" si="134"/>
        <v/>
      </c>
      <c r="AS360" t="str">
        <f t="shared" si="135"/>
        <v/>
      </c>
      <c r="AT360" t="str">
        <f t="shared" si="136"/>
        <v/>
      </c>
      <c r="AU360">
        <f t="shared" si="137"/>
        <v>0</v>
      </c>
      <c r="AV360">
        <f t="shared" si="138"/>
        <v>0</v>
      </c>
      <c r="AW360" t="str">
        <f t="shared" si="139"/>
        <v/>
      </c>
      <c r="AX360">
        <f t="shared" si="140"/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 t="shared" si="122"/>
        <v/>
      </c>
      <c r="R361" t="str">
        <f>_xlfn.IFNA((VLOOKUP(A361,CLASS!A:AY,18,FALSE)),"")</f>
        <v/>
      </c>
      <c r="S361" s="11" t="str">
        <f t="shared" si="123"/>
        <v/>
      </c>
      <c r="T361" t="str">
        <f>_xlfn.IFNA((VLOOKUP(A361,CLASS!A:AY,20,FALSE)),"")</f>
        <v/>
      </c>
      <c r="U361" s="11" t="str">
        <f t="shared" si="141"/>
        <v/>
      </c>
      <c r="V361" t="str">
        <f>_xlfn.IFNA((VLOOKUP(A361,CLASS!A:AY,22,FALSE)),"")</f>
        <v/>
      </c>
      <c r="W361" s="11" t="str">
        <f t="shared" si="144"/>
        <v/>
      </c>
      <c r="X361" t="str">
        <f>_xlfn.IFNA((VLOOKUP(A361,CLASS!A:AY,24,FALSE)),"")</f>
        <v/>
      </c>
      <c r="Y361" s="11" t="str">
        <f t="shared" si="124"/>
        <v/>
      </c>
      <c r="Z361" t="str">
        <f>_xlfn.IFNA((VLOOKUP(A361,CLASS!A:AY,26,FALSE)),"")</f>
        <v/>
      </c>
      <c r="AA361" s="11" t="str">
        <f t="shared" si="125"/>
        <v/>
      </c>
      <c r="AB361" t="str">
        <f>_xlfn.IFNA((VLOOKUP(A361,CLASS!A:AY,28,FALSE)),"")</f>
        <v/>
      </c>
      <c r="AC361" s="11" t="str">
        <f t="shared" si="126"/>
        <v/>
      </c>
      <c r="AD361"/>
      <c r="AE361" s="11">
        <f t="shared" si="142"/>
        <v>0</v>
      </c>
      <c r="AF361"/>
      <c r="AG361" s="11">
        <f t="shared" si="143"/>
        <v>0</v>
      </c>
      <c r="AH361" t="str">
        <f>_xlfn.IFNA((VLOOKUP(A361,CLASS!A:AY,34,FALSE)),"")</f>
        <v/>
      </c>
      <c r="AI361" s="11" t="str">
        <f t="shared" si="127"/>
        <v/>
      </c>
      <c r="AJ361"/>
      <c r="AK361" s="11">
        <f t="shared" si="128"/>
        <v>0</v>
      </c>
      <c r="AL361" s="16" t="str">
        <f t="shared" si="129"/>
        <v/>
      </c>
      <c r="AM361"/>
      <c r="AN361" t="str">
        <f t="shared" si="130"/>
        <v/>
      </c>
      <c r="AO361" t="str">
        <f t="shared" si="131"/>
        <v/>
      </c>
      <c r="AP361" t="str">
        <f t="shared" si="132"/>
        <v/>
      </c>
      <c r="AQ361" t="str">
        <f t="shared" si="133"/>
        <v/>
      </c>
      <c r="AR361" t="str">
        <f t="shared" si="134"/>
        <v/>
      </c>
      <c r="AS361" t="str">
        <f t="shared" si="135"/>
        <v/>
      </c>
      <c r="AT361" t="str">
        <f t="shared" si="136"/>
        <v/>
      </c>
      <c r="AU361">
        <f t="shared" si="137"/>
        <v>0</v>
      </c>
      <c r="AV361">
        <f t="shared" si="138"/>
        <v>0</v>
      </c>
      <c r="AW361" t="str">
        <f t="shared" si="139"/>
        <v/>
      </c>
      <c r="AX361">
        <f t="shared" si="140"/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 t="shared" si="122"/>
        <v/>
      </c>
      <c r="R362" t="str">
        <f>_xlfn.IFNA((VLOOKUP(A362,CLASS!A:AY,18,FALSE)),"")</f>
        <v/>
      </c>
      <c r="S362" s="11" t="str">
        <f t="shared" si="123"/>
        <v/>
      </c>
      <c r="T362" t="str">
        <f>_xlfn.IFNA((VLOOKUP(A362,CLASS!A:AY,20,FALSE)),"")</f>
        <v/>
      </c>
      <c r="U362" s="11" t="str">
        <f t="shared" si="141"/>
        <v/>
      </c>
      <c r="V362" t="str">
        <f>_xlfn.IFNA((VLOOKUP(A362,CLASS!A:AY,22,FALSE)),"")</f>
        <v/>
      </c>
      <c r="W362" s="11" t="str">
        <f t="shared" si="144"/>
        <v/>
      </c>
      <c r="X362" t="str">
        <f>_xlfn.IFNA((VLOOKUP(A362,CLASS!A:AY,24,FALSE)),"")</f>
        <v/>
      </c>
      <c r="Y362" s="11" t="str">
        <f t="shared" si="124"/>
        <v/>
      </c>
      <c r="Z362" t="str">
        <f>_xlfn.IFNA((VLOOKUP(A362,CLASS!A:AY,26,FALSE)),"")</f>
        <v/>
      </c>
      <c r="AA362" s="11" t="str">
        <f t="shared" si="125"/>
        <v/>
      </c>
      <c r="AB362" t="str">
        <f>_xlfn.IFNA((VLOOKUP(A362,CLASS!A:AY,28,FALSE)),"")</f>
        <v/>
      </c>
      <c r="AC362" s="11" t="str">
        <f t="shared" si="126"/>
        <v/>
      </c>
      <c r="AD362"/>
      <c r="AE362" s="11">
        <f t="shared" si="142"/>
        <v>0</v>
      </c>
      <c r="AF362"/>
      <c r="AG362" s="11">
        <f t="shared" si="143"/>
        <v>0</v>
      </c>
      <c r="AH362" t="str">
        <f>_xlfn.IFNA((VLOOKUP(A362,CLASS!A:AY,34,FALSE)),"")</f>
        <v/>
      </c>
      <c r="AI362" s="11" t="str">
        <f t="shared" si="127"/>
        <v/>
      </c>
      <c r="AJ362"/>
      <c r="AK362" s="11">
        <f t="shared" si="128"/>
        <v>0</v>
      </c>
      <c r="AL362" s="16" t="str">
        <f t="shared" si="129"/>
        <v/>
      </c>
      <c r="AM362"/>
      <c r="AN362" t="str">
        <f t="shared" si="130"/>
        <v/>
      </c>
      <c r="AO362" t="str">
        <f t="shared" si="131"/>
        <v/>
      </c>
      <c r="AP362" t="str">
        <f t="shared" si="132"/>
        <v/>
      </c>
      <c r="AQ362" t="str">
        <f t="shared" si="133"/>
        <v/>
      </c>
      <c r="AR362" t="str">
        <f t="shared" si="134"/>
        <v/>
      </c>
      <c r="AS362" t="str">
        <f t="shared" si="135"/>
        <v/>
      </c>
      <c r="AT362" t="str">
        <f t="shared" si="136"/>
        <v/>
      </c>
      <c r="AU362">
        <f t="shared" si="137"/>
        <v>0</v>
      </c>
      <c r="AV362">
        <f t="shared" si="138"/>
        <v>0</v>
      </c>
      <c r="AW362" t="str">
        <f t="shared" si="139"/>
        <v/>
      </c>
      <c r="AX362">
        <f t="shared" si="140"/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 t="shared" si="122"/>
        <v/>
      </c>
      <c r="R363" t="str">
        <f>_xlfn.IFNA((VLOOKUP(A363,CLASS!A:AY,18,FALSE)),"")</f>
        <v/>
      </c>
      <c r="S363" s="11" t="str">
        <f t="shared" si="123"/>
        <v/>
      </c>
      <c r="T363" t="str">
        <f>_xlfn.IFNA((VLOOKUP(A363,CLASS!A:AY,20,FALSE)),"")</f>
        <v/>
      </c>
      <c r="U363" s="11"/>
      <c r="V363" t="str">
        <f>_xlfn.IFNA((VLOOKUP(A363,CLASS!A:AY,22,FALSE)),"")</f>
        <v/>
      </c>
      <c r="W363" s="11" t="str">
        <f t="shared" si="144"/>
        <v/>
      </c>
      <c r="X363" t="str">
        <f>_xlfn.IFNA((VLOOKUP(A363,CLASS!A:AY,24,FALSE)),"")</f>
        <v/>
      </c>
      <c r="Y363" s="11" t="str">
        <f t="shared" si="124"/>
        <v/>
      </c>
      <c r="Z363" t="str">
        <f>_xlfn.IFNA((VLOOKUP(A363,CLASS!A:AY,26,FALSE)),"")</f>
        <v/>
      </c>
      <c r="AA363" s="11" t="str">
        <f t="shared" si="125"/>
        <v/>
      </c>
      <c r="AB363" t="str">
        <f>_xlfn.IFNA((VLOOKUP(A363,CLASS!A:AY,28,FALSE)),"")</f>
        <v/>
      </c>
      <c r="AC363" s="11" t="str">
        <f t="shared" si="126"/>
        <v/>
      </c>
      <c r="AD363"/>
      <c r="AE363" s="11">
        <f t="shared" si="142"/>
        <v>0</v>
      </c>
      <c r="AF363"/>
      <c r="AG363" s="11">
        <f t="shared" si="143"/>
        <v>0</v>
      </c>
      <c r="AH363" t="str">
        <f>_xlfn.IFNA((VLOOKUP(A363,CLASS!A:AY,34,FALSE)),"")</f>
        <v/>
      </c>
      <c r="AI363" s="11" t="str">
        <f t="shared" si="127"/>
        <v/>
      </c>
      <c r="AJ363"/>
      <c r="AK363" s="11">
        <f t="shared" si="128"/>
        <v>0</v>
      </c>
      <c r="AL363" s="16" t="str">
        <f t="shared" si="129"/>
        <v/>
      </c>
      <c r="AN363" t="str">
        <f t="shared" si="130"/>
        <v/>
      </c>
      <c r="AO363" t="str">
        <f t="shared" si="131"/>
        <v/>
      </c>
      <c r="AP363">
        <f t="shared" si="132"/>
        <v>0</v>
      </c>
      <c r="AQ363" t="str">
        <f t="shared" si="133"/>
        <v/>
      </c>
      <c r="AR363" t="str">
        <f t="shared" si="134"/>
        <v/>
      </c>
      <c r="AS363" t="str">
        <f t="shared" si="135"/>
        <v/>
      </c>
      <c r="AT363" t="str">
        <f t="shared" si="136"/>
        <v/>
      </c>
      <c r="AU363">
        <f t="shared" si="137"/>
        <v>0</v>
      </c>
      <c r="AV363">
        <f t="shared" si="138"/>
        <v>0</v>
      </c>
      <c r="AW363" t="str">
        <f t="shared" si="139"/>
        <v/>
      </c>
      <c r="AX363">
        <f t="shared" si="140"/>
        <v>0</v>
      </c>
      <c r="AY363" s="14" cm="1">
        <f t="array" ref="AY363">SUMPRODUCT(LARGE(AN363:AX363, {1,2,3}))</f>
        <v>0</v>
      </c>
      <c r="AZ363"/>
    </row>
    <row r="364" spans="1:52" x14ac:dyDescent="0.3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 t="shared" si="122"/>
        <v/>
      </c>
      <c r="R364" t="str">
        <f>_xlfn.IFNA((VLOOKUP(A364,CLASS!A:AY,18,FALSE)),"")</f>
        <v/>
      </c>
      <c r="S364" s="11" t="str">
        <f t="shared" si="123"/>
        <v/>
      </c>
      <c r="T364" t="str">
        <f>_xlfn.IFNA((VLOOKUP(A364,CLASS!A:AY,20,FALSE)),"")</f>
        <v/>
      </c>
      <c r="U364" s="11"/>
      <c r="V364" t="str">
        <f>_xlfn.IFNA((VLOOKUP(A364,CLASS!A:AY,22,FALSE)),"")</f>
        <v/>
      </c>
      <c r="W364" s="11" t="str">
        <f t="shared" si="144"/>
        <v/>
      </c>
      <c r="X364" t="str">
        <f>_xlfn.IFNA((VLOOKUP(A364,CLASS!A:AY,24,FALSE)),"")</f>
        <v/>
      </c>
      <c r="Y364" s="11" t="str">
        <f t="shared" si="124"/>
        <v/>
      </c>
      <c r="Z364" t="str">
        <f>_xlfn.IFNA((VLOOKUP(A364,CLASS!A:AY,26,FALSE)),"")</f>
        <v/>
      </c>
      <c r="AA364" s="11" t="str">
        <f t="shared" si="125"/>
        <v/>
      </c>
      <c r="AB364" t="str">
        <f>_xlfn.IFNA((VLOOKUP(A364,CLASS!A:AY,28,FALSE)),"")</f>
        <v/>
      </c>
      <c r="AC364" s="11" t="str">
        <f t="shared" si="126"/>
        <v/>
      </c>
      <c r="AD364"/>
      <c r="AE364" s="11">
        <f t="shared" si="142"/>
        <v>0</v>
      </c>
      <c r="AF364"/>
      <c r="AG364" s="11">
        <f t="shared" si="143"/>
        <v>0</v>
      </c>
      <c r="AH364" t="str">
        <f>_xlfn.IFNA((VLOOKUP(A364,CLASS!A:AY,34,FALSE)),"")</f>
        <v/>
      </c>
      <c r="AI364" s="11" t="str">
        <f t="shared" si="127"/>
        <v/>
      </c>
      <c r="AJ364"/>
      <c r="AK364" s="11">
        <f t="shared" si="128"/>
        <v>0</v>
      </c>
      <c r="AL364" s="16" t="str">
        <f t="shared" si="129"/>
        <v/>
      </c>
      <c r="AM364"/>
      <c r="AN364" t="str">
        <f t="shared" si="130"/>
        <v/>
      </c>
      <c r="AO364" t="str">
        <f t="shared" si="131"/>
        <v/>
      </c>
      <c r="AP364">
        <f t="shared" si="132"/>
        <v>0</v>
      </c>
      <c r="AQ364" t="str">
        <f t="shared" si="133"/>
        <v/>
      </c>
      <c r="AR364" t="str">
        <f t="shared" si="134"/>
        <v/>
      </c>
      <c r="AS364" t="str">
        <f t="shared" si="135"/>
        <v/>
      </c>
      <c r="AT364" t="str">
        <f t="shared" si="136"/>
        <v/>
      </c>
      <c r="AU364">
        <f t="shared" si="137"/>
        <v>0</v>
      </c>
      <c r="AV364">
        <f t="shared" si="138"/>
        <v>0</v>
      </c>
      <c r="AW364" t="str">
        <f t="shared" si="139"/>
        <v/>
      </c>
      <c r="AX364">
        <f t="shared" si="140"/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/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3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3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3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3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3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3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3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3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3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3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3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3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3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3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3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3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3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3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3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3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3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3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3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3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3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3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35">
      <c r="A395">
        <f>CLASS!A395</f>
        <v>0</v>
      </c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35">
      <c r="A396">
        <f>CLASS!A396</f>
        <v>0</v>
      </c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J2:J404" customList="OLSS,SDGC,EJC,ORST,ST,AGL,CAM,DOV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2772-C01F-4927-87CA-E61256FC1B1F}">
  <sheetPr>
    <tabColor rgb="FFFFFF00"/>
    <pageSetUpPr fitToPage="1"/>
  </sheetPr>
  <dimension ref="A1:AZ404"/>
  <sheetViews>
    <sheetView zoomScaleNormal="100" workbookViewId="0">
      <selection activeCell="D11" sqref="D11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4.81640625" customWidth="1"/>
    <col min="13" max="14" width="14.1796875" hidden="1" customWidth="1"/>
    <col min="15" max="15" width="17.453125" hidden="1" customWidth="1"/>
    <col min="16" max="16" width="7.26953125" customWidth="1"/>
    <col min="17" max="17" width="6.54296875" style="10" bestFit="1" customWidth="1"/>
    <col min="18" max="18" width="6.81640625" customWidth="1"/>
    <col min="19" max="19" width="6.453125" style="10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tr">
        <f>_xlfn.IFNA((VLOOKUP(A2,CLASS!A:AY,9,FALSE)),"")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90</v>
      </c>
      <c r="Q2" s="11">
        <f t="shared" ref="Q2:Q65" si="0">IFERROR((IF(IF(P2,P2+$L2,0)&lt;=100,IF(P2,P2+$L2,0),100)),"")</f>
        <v>90</v>
      </c>
      <c r="R2">
        <f>_xlfn.IFNA((VLOOKUP(A2,CLASS!A:AY,18,FALSE)),"")</f>
        <v>0</v>
      </c>
      <c r="S2" s="11">
        <f t="shared" ref="S2:S65" si="1">IFERROR((IF(IF(R2,R2+$L2,0)&lt;=100,IF(R2,R2+$L2,0),100)),"")</f>
        <v>0</v>
      </c>
      <c r="T2">
        <f>_xlfn.IFNA((VLOOKUP(A2,CLASS!A:AY,20,FALSE)),"")</f>
        <v>87</v>
      </c>
      <c r="U2" s="11">
        <f t="shared" ref="U2:U22" si="2">IFERROR((IF(IF(T2,T2+$M2,0)&lt;=100,IF(T2,T2+$M2,0),100)),"")</f>
        <v>87</v>
      </c>
      <c r="V2">
        <f>_xlfn.IFNA((VLOOKUP(A2,CLASS!A:AY,22,FALSE)),"")</f>
        <v>0</v>
      </c>
      <c r="W2" s="11">
        <f t="shared" ref="W2:W33" si="3">IFERROR((IF(IF(V2,V2+$M2,0)&lt;=100,IF(V2,V2+$M2,0),100)),"")</f>
        <v>0</v>
      </c>
      <c r="X2">
        <f>_xlfn.IFNA((VLOOKUP(A2,CLASS!A:AY,24,FALSE)),"")</f>
        <v>0</v>
      </c>
      <c r="Y2" s="11">
        <f t="shared" ref="Y2:Y65" si="4">IFERROR((IF(IF(X2,X2+$M2,0)&lt;=100,IF(X2,X2+$M2,0),100)),"")</f>
        <v>0</v>
      </c>
      <c r="Z2">
        <f>_xlfn.IFNA((VLOOKUP(A2,CLASS!A:AY,26,FALSE)),"")</f>
        <v>84</v>
      </c>
      <c r="AA2" s="11">
        <f t="shared" ref="AA2:AA65" si="5">IFERROR((IF(IF(Z2,Z2+$M2,0)&lt;=100,IF(Z2,Z2+$M2,0),100)),"")</f>
        <v>84</v>
      </c>
      <c r="AB2">
        <f>_xlfn.IFNA((VLOOKUP(A2,CLASS!A:AY,28,FALSE)),"")</f>
        <v>0</v>
      </c>
      <c r="AC2" s="11">
        <f t="shared" ref="AC2:AC65" si="6">IFERROR((IF(IF(AB2,AB2+$M2,0)&lt;=100,IF(AB2,AB2+$M2,0),100)),"")</f>
        <v>0</v>
      </c>
      <c r="AD2"/>
      <c r="AE2" s="11">
        <f t="shared" ref="AE2:AE65" si="7">IFERROR((IF(IF(AD2,AD2+$O2,0)&lt;=100,IF(AD2,AD2+$O2,0),100)),"")</f>
        <v>0</v>
      </c>
      <c r="AF2"/>
      <c r="AG2" s="11">
        <f t="shared" ref="AG2:AG65" si="8">IFERROR((IF(IF(AF2,AF2+$O2,0)&lt;=100,IF(AF2,AF2+$O2,0),100)),"")</f>
        <v>0</v>
      </c>
      <c r="AH2">
        <f>_xlfn.IFNA((VLOOKUP(A2,CLASS!A:AY,34,FALSE)),"")</f>
        <v>0</v>
      </c>
      <c r="AI2" s="11">
        <f t="shared" ref="AI2:AI65" si="9">IFERROR((IF(IF(AH2,AH2+$N2,0)&lt;=100,IF(AH2,AH2+$N2,0),100)+(IF(AH2&gt;0,1,))),"")</f>
        <v>0</v>
      </c>
      <c r="AJ2"/>
      <c r="AK2" s="11">
        <f t="shared" ref="AK2:AK65" si="10">IF(IF(AJ2,AJ2+$O2,0)&lt;=100,IF(AJ2,AJ2+$O2,0),100)</f>
        <v>0</v>
      </c>
      <c r="AL2" s="16">
        <f t="shared" ref="AL2:AL65" si="11">IFERROR((Q2+S2+U2+W2+Y2+AA2+AC2+AE2+AG2+AI2+AK2),"")</f>
        <v>261</v>
      </c>
      <c r="AM2" s="3"/>
      <c r="AN2">
        <f t="shared" ref="AN2:AN65" si="12">Q2</f>
        <v>90</v>
      </c>
      <c r="AO2">
        <f t="shared" ref="AO2:AO65" si="13">S2</f>
        <v>0</v>
      </c>
      <c r="AP2">
        <f t="shared" ref="AP2:AP65" si="14">U2</f>
        <v>87</v>
      </c>
      <c r="AQ2">
        <f t="shared" ref="AQ2:AQ65" si="15">W2</f>
        <v>0</v>
      </c>
      <c r="AR2">
        <f t="shared" ref="AR2:AR65" si="16">Y2</f>
        <v>0</v>
      </c>
      <c r="AS2">
        <f t="shared" ref="AS2:AS65" si="17">AA2</f>
        <v>84</v>
      </c>
      <c r="AT2">
        <f t="shared" ref="AT2:AT65" si="18">AC2</f>
        <v>0</v>
      </c>
      <c r="AU2">
        <f t="shared" ref="AU2:AU65" si="19">AE2</f>
        <v>0</v>
      </c>
      <c r="AV2">
        <f t="shared" ref="AV2:AV65" si="20">AG2</f>
        <v>0</v>
      </c>
      <c r="AW2">
        <f t="shared" ref="AW2:AW65" si="21">AI2</f>
        <v>0</v>
      </c>
      <c r="AX2">
        <f t="shared" ref="AX2:AX65" si="22">AK2</f>
        <v>0</v>
      </c>
      <c r="AY2" s="14" cm="1">
        <f t="array" ref="AY2">SUMPRODUCT(LARGE(AN2:AX2, {1,2,3}))</f>
        <v>261</v>
      </c>
      <c r="AZ2"/>
    </row>
    <row r="3" spans="1:52" x14ac:dyDescent="0.35">
      <c r="A3">
        <f>CLASS!A3</f>
        <v>96459</v>
      </c>
      <c r="B3" t="str">
        <f>CLASS!B3</f>
        <v>EE96459</v>
      </c>
      <c r="C3" t="str">
        <f>_xlfn.IFNA((VLOOKUP(A3,CLASS!A:AY,3,FALSE)),"")</f>
        <v>David</v>
      </c>
      <c r="D3" t="str">
        <f>_xlfn.IFNA((VLOOKUP(A3,CLASS!A:AY,4,FALSE)),"")</f>
        <v>Gooding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tr">
        <f>_xlfn.IFNA((VLOOKUP(A3,CLASS!A:AY,9,FALSE)),"")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87</v>
      </c>
      <c r="Q3" s="11">
        <f t="shared" si="0"/>
        <v>87</v>
      </c>
      <c r="R3">
        <f>_xlfn.IFNA((VLOOKUP(A3,CLASS!A:AY,18,FALSE)),"")</f>
        <v>0</v>
      </c>
      <c r="S3" s="11">
        <f t="shared" si="1"/>
        <v>0</v>
      </c>
      <c r="T3">
        <f>_xlfn.IFNA((VLOOKUP(A3,CLASS!A:AY,20,FALSE)),"")</f>
        <v>87</v>
      </c>
      <c r="U3" s="11">
        <f t="shared" si="2"/>
        <v>87</v>
      </c>
      <c r="V3">
        <f>_xlfn.IFNA((VLOOKUP(A3,CLASS!A:AY,22,FALSE)),"")</f>
        <v>0</v>
      </c>
      <c r="W3" s="11">
        <f t="shared" si="3"/>
        <v>0</v>
      </c>
      <c r="X3">
        <f>_xlfn.IFNA((VLOOKUP(A3,CLASS!A:AY,24,FALSE)),"")</f>
        <v>0</v>
      </c>
      <c r="Y3" s="11">
        <f t="shared" si="4"/>
        <v>0</v>
      </c>
      <c r="Z3">
        <f>_xlfn.IFNA((VLOOKUP(A3,CLASS!A:AY,26,FALSE)),"")</f>
        <v>84</v>
      </c>
      <c r="AA3" s="11">
        <f t="shared" si="5"/>
        <v>84</v>
      </c>
      <c r="AB3">
        <f>_xlfn.IFNA((VLOOKUP(A3,CLASS!A:AY,28,FALSE)),"")</f>
        <v>0</v>
      </c>
      <c r="AC3" s="11">
        <f t="shared" si="6"/>
        <v>0</v>
      </c>
      <c r="AD3"/>
      <c r="AE3" s="11">
        <f t="shared" si="7"/>
        <v>0</v>
      </c>
      <c r="AF3"/>
      <c r="AG3" s="11">
        <f t="shared" si="8"/>
        <v>0</v>
      </c>
      <c r="AH3">
        <f>_xlfn.IFNA((VLOOKUP(A3,CLASS!A:AY,34,FALSE)),"")</f>
        <v>0</v>
      </c>
      <c r="AI3" s="11">
        <f t="shared" si="9"/>
        <v>0</v>
      </c>
      <c r="AJ3"/>
      <c r="AK3" s="11">
        <f t="shared" si="10"/>
        <v>0</v>
      </c>
      <c r="AL3" s="16">
        <f t="shared" si="11"/>
        <v>258</v>
      </c>
      <c r="AN3">
        <f t="shared" si="12"/>
        <v>87</v>
      </c>
      <c r="AO3">
        <f t="shared" si="13"/>
        <v>0</v>
      </c>
      <c r="AP3">
        <f t="shared" si="14"/>
        <v>87</v>
      </c>
      <c r="AQ3">
        <f t="shared" si="15"/>
        <v>0</v>
      </c>
      <c r="AR3">
        <f t="shared" si="16"/>
        <v>0</v>
      </c>
      <c r="AS3">
        <f t="shared" si="17"/>
        <v>84</v>
      </c>
      <c r="AT3">
        <f t="shared" si="18"/>
        <v>0</v>
      </c>
      <c r="AU3">
        <f t="shared" si="19"/>
        <v>0</v>
      </c>
      <c r="AV3">
        <f t="shared" si="20"/>
        <v>0</v>
      </c>
      <c r="AW3">
        <f t="shared" si="21"/>
        <v>0</v>
      </c>
      <c r="AX3">
        <f t="shared" si="22"/>
        <v>0</v>
      </c>
      <c r="AY3" s="14" cm="1">
        <f t="array" ref="AY3">SUMPRODUCT(LARGE(AN3:AX3, {1,2,3}))</f>
        <v>258</v>
      </c>
      <c r="AZ3"/>
    </row>
    <row r="4" spans="1:52" x14ac:dyDescent="0.35">
      <c r="A4">
        <f>CLASS!A23</f>
        <v>73876</v>
      </c>
      <c r="B4" t="str">
        <f>CLASS!B23</f>
        <v>EE73876</v>
      </c>
      <c r="C4" t="str">
        <f>_xlfn.IFNA((VLOOKUP(A4,CLASS!A:AY,3,FALSE)),"")</f>
        <v>Andrew</v>
      </c>
      <c r="D4" t="str">
        <f>_xlfn.IFNA((VLOOKUP(A4,CLASS!A:AY,4,FALSE)),"")</f>
        <v>Clifton</v>
      </c>
      <c r="E4" s="26" t="str">
        <f>_xlfn.IFNA((VLOOKUP(B4,IssueLookup!A:B,2,FALSE)),"")</f>
        <v>AA</v>
      </c>
      <c r="F4" s="26" t="str">
        <f>_xlfn.IFNA((VLOOKUP(B4,IssueLookup!C:D,2,FALSE)),"")</f>
        <v>AA</v>
      </c>
      <c r="G4" s="26" t="str">
        <f>_xlfn.IFNA((VLOOKUP(B4,IssueLookup!E:F,2,FALSE)),"")</f>
        <v>AA</v>
      </c>
      <c r="H4" s="26" t="str">
        <f>_xlfn.IFNA((VLOOKUP(B4,IssueLookup!G:H,2,FALSE)),"")</f>
        <v>AA</v>
      </c>
      <c r="I4" t="str">
        <f>_xlfn.IFNA((VLOOKUP(A4,CLASS!A:AY,9,FALSE)),"")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77</v>
      </c>
      <c r="Q4" s="11">
        <f t="shared" si="0"/>
        <v>77</v>
      </c>
      <c r="R4">
        <f>_xlfn.IFNA((VLOOKUP(A4,CLASS!A:AY,18,FALSE)),"")</f>
        <v>0</v>
      </c>
      <c r="S4" s="11">
        <f t="shared" si="1"/>
        <v>0</v>
      </c>
      <c r="T4">
        <f>_xlfn.IFNA((VLOOKUP(A4,CLASS!A:AY,20,FALSE)),"")</f>
        <v>88</v>
      </c>
      <c r="U4" s="11">
        <f t="shared" si="2"/>
        <v>88</v>
      </c>
      <c r="V4">
        <f>_xlfn.IFNA((VLOOKUP(A4,CLASS!A:AY,22,FALSE)),"")</f>
        <v>0</v>
      </c>
      <c r="W4" s="11">
        <f t="shared" si="3"/>
        <v>0</v>
      </c>
      <c r="X4">
        <f>_xlfn.IFNA((VLOOKUP(A4,CLASS!A:AY,24,FALSE)),"")</f>
        <v>0</v>
      </c>
      <c r="Y4" s="11">
        <f t="shared" si="4"/>
        <v>0</v>
      </c>
      <c r="Z4">
        <f>_xlfn.IFNA((VLOOKUP(A4,CLASS!A:AY,26,FALSE)),"")</f>
        <v>91</v>
      </c>
      <c r="AA4" s="11">
        <f t="shared" si="5"/>
        <v>91</v>
      </c>
      <c r="AB4">
        <f>_xlfn.IFNA((VLOOKUP(A4,CLASS!A:AY,28,FALSE)),"")</f>
        <v>0</v>
      </c>
      <c r="AC4" s="11">
        <f t="shared" si="6"/>
        <v>0</v>
      </c>
      <c r="AD4"/>
      <c r="AE4" s="11">
        <f t="shared" si="7"/>
        <v>0</v>
      </c>
      <c r="AF4"/>
      <c r="AG4" s="11">
        <f t="shared" si="8"/>
        <v>0</v>
      </c>
      <c r="AH4">
        <f>_xlfn.IFNA((VLOOKUP(A4,CLASS!A:AY,34,FALSE)),"")</f>
        <v>0</v>
      </c>
      <c r="AI4" s="11">
        <f t="shared" si="9"/>
        <v>0</v>
      </c>
      <c r="AJ4"/>
      <c r="AK4" s="11">
        <f t="shared" si="10"/>
        <v>0</v>
      </c>
      <c r="AL4" s="16">
        <f t="shared" si="11"/>
        <v>256</v>
      </c>
      <c r="AM4"/>
      <c r="AN4">
        <f t="shared" si="12"/>
        <v>77</v>
      </c>
      <c r="AO4">
        <f t="shared" si="13"/>
        <v>0</v>
      </c>
      <c r="AP4">
        <f t="shared" si="14"/>
        <v>88</v>
      </c>
      <c r="AQ4">
        <f t="shared" si="15"/>
        <v>0</v>
      </c>
      <c r="AR4">
        <f t="shared" si="16"/>
        <v>0</v>
      </c>
      <c r="AS4">
        <f t="shared" si="17"/>
        <v>91</v>
      </c>
      <c r="AT4">
        <f t="shared" si="18"/>
        <v>0</v>
      </c>
      <c r="AU4">
        <f t="shared" si="19"/>
        <v>0</v>
      </c>
      <c r="AV4">
        <f t="shared" si="20"/>
        <v>0</v>
      </c>
      <c r="AW4">
        <f t="shared" si="21"/>
        <v>0</v>
      </c>
      <c r="AX4">
        <f t="shared" si="22"/>
        <v>0</v>
      </c>
      <c r="AY4" s="14" cm="1">
        <f t="array" ref="AY4">SUMPRODUCT(LARGE(AN4:AX4, {1,2,3}))</f>
        <v>256</v>
      </c>
      <c r="AZ4"/>
    </row>
    <row r="5" spans="1:52" x14ac:dyDescent="0.35">
      <c r="A5">
        <f>CLASS!A46</f>
        <v>125734</v>
      </c>
      <c r="B5" t="str">
        <f>CLASS!B46</f>
        <v>EE125734</v>
      </c>
      <c r="C5" t="str">
        <f>_xlfn.IFNA((VLOOKUP(A5,CLASS!A:AY,3,FALSE)),"")</f>
        <v>Stephen</v>
      </c>
      <c r="D5" t="str">
        <f>_xlfn.IFNA((VLOOKUP(A5,CLASS!A:AY,4,FALSE)),"")</f>
        <v>Harrup</v>
      </c>
      <c r="E5" s="26" t="str">
        <f>_xlfn.IFNA((VLOOKUP(B5,IssueLookup!A:B,2,FALSE)),"")</f>
        <v>A</v>
      </c>
      <c r="F5" s="26" t="str">
        <f>_xlfn.IFNA((VLOOKUP(B5,IssueLookup!C:D,2,FALSE)),"")</f>
        <v>A</v>
      </c>
      <c r="G5" s="26" t="str">
        <f>_xlfn.IFNA((VLOOKUP(B5,IssueLookup!E:F,2,FALSE)),"")</f>
        <v>A</v>
      </c>
      <c r="H5" s="26" t="str">
        <f>_xlfn.IFNA((VLOOKUP(B5,IssueLookup!G:H,2,FALSE)),"")</f>
        <v>A</v>
      </c>
      <c r="I5" t="str">
        <f>_xlfn.IFNA((VLOOKUP(A5,CLASS!A:AY,9,FALSE)),"")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_xlfn.IFNA(VLOOKUP(E5,HandicapLookup!A:B,2,FALSE),"")</f>
        <v>5</v>
      </c>
      <c r="M5">
        <f>_xlfn.IFNA(VLOOKUP(F5,HandicapLookup!A:B,2,FALSE),"")</f>
        <v>5</v>
      </c>
      <c r="N5">
        <f>_xlfn.IFNA(VLOOKUP(G5,HandicapLookup!A:B,2,FALSE),"")</f>
        <v>5</v>
      </c>
      <c r="O5">
        <f>_xlfn.IFNA(VLOOKUP(H5,HandicapLookup!A:B,2,FALSE),"")</f>
        <v>5</v>
      </c>
      <c r="P5">
        <f>_xlfn.IFNA((VLOOKUP(A5,CLASS!A:AY,16,FALSE)),"")</f>
        <v>75</v>
      </c>
      <c r="Q5" s="11">
        <f t="shared" si="0"/>
        <v>80</v>
      </c>
      <c r="R5">
        <f>_xlfn.IFNA((VLOOKUP(A5,CLASS!A:AY,18,FALSE)),"")</f>
        <v>0</v>
      </c>
      <c r="S5" s="11">
        <f t="shared" si="1"/>
        <v>0</v>
      </c>
      <c r="T5">
        <f>_xlfn.IFNA((VLOOKUP(A5,CLASS!A:AY,20,FALSE)),"")</f>
        <v>76</v>
      </c>
      <c r="U5" s="11">
        <f t="shared" si="2"/>
        <v>81</v>
      </c>
      <c r="V5">
        <f>_xlfn.IFNA((VLOOKUP(A5,CLASS!A:AY,22,FALSE)),"")</f>
        <v>0</v>
      </c>
      <c r="W5" s="11">
        <f t="shared" si="3"/>
        <v>0</v>
      </c>
      <c r="X5">
        <f>_xlfn.IFNA((VLOOKUP(A5,CLASS!A:AY,24,FALSE)),"")</f>
        <v>0</v>
      </c>
      <c r="Y5" s="11">
        <f t="shared" si="4"/>
        <v>0</v>
      </c>
      <c r="Z5">
        <f>_xlfn.IFNA((VLOOKUP(A5,CLASS!A:AY,26,FALSE)),"")</f>
        <v>86</v>
      </c>
      <c r="AA5" s="11">
        <f t="shared" si="5"/>
        <v>91</v>
      </c>
      <c r="AB5">
        <f>_xlfn.IFNA((VLOOKUP(A5,CLASS!A:AY,28,FALSE)),"")</f>
        <v>0</v>
      </c>
      <c r="AC5" s="11">
        <f t="shared" si="6"/>
        <v>0</v>
      </c>
      <c r="AD5"/>
      <c r="AE5" s="11">
        <f t="shared" si="7"/>
        <v>0</v>
      </c>
      <c r="AF5"/>
      <c r="AG5" s="11">
        <f t="shared" si="8"/>
        <v>0</v>
      </c>
      <c r="AH5">
        <f>_xlfn.IFNA((VLOOKUP(A5,CLASS!A:AY,34,FALSE)),"")</f>
        <v>0</v>
      </c>
      <c r="AI5" s="11">
        <f t="shared" si="9"/>
        <v>0</v>
      </c>
      <c r="AJ5"/>
      <c r="AK5" s="11">
        <f t="shared" si="10"/>
        <v>0</v>
      </c>
      <c r="AL5" s="16">
        <f t="shared" si="11"/>
        <v>252</v>
      </c>
      <c r="AM5"/>
      <c r="AN5">
        <f t="shared" si="12"/>
        <v>80</v>
      </c>
      <c r="AO5">
        <f t="shared" si="13"/>
        <v>0</v>
      </c>
      <c r="AP5">
        <f t="shared" si="14"/>
        <v>81</v>
      </c>
      <c r="AQ5">
        <f t="shared" si="15"/>
        <v>0</v>
      </c>
      <c r="AR5">
        <f t="shared" si="16"/>
        <v>0</v>
      </c>
      <c r="AS5">
        <f t="shared" si="17"/>
        <v>91</v>
      </c>
      <c r="AT5">
        <f t="shared" si="18"/>
        <v>0</v>
      </c>
      <c r="AU5">
        <f t="shared" si="19"/>
        <v>0</v>
      </c>
      <c r="AV5">
        <f t="shared" si="20"/>
        <v>0</v>
      </c>
      <c r="AW5">
        <f t="shared" si="21"/>
        <v>0</v>
      </c>
      <c r="AX5">
        <f t="shared" si="22"/>
        <v>0</v>
      </c>
      <c r="AY5" s="14" cm="1">
        <f t="array" ref="AY5">SUMPRODUCT(LARGE(AN5:AX5, {1,2,3}))</f>
        <v>252</v>
      </c>
      <c r="AZ5"/>
    </row>
    <row r="6" spans="1:52" x14ac:dyDescent="0.35">
      <c r="A6">
        <f>CLASS!A110</f>
        <v>140943</v>
      </c>
      <c r="B6" t="str">
        <f>CLASS!B110</f>
        <v>EE140943</v>
      </c>
      <c r="C6" t="str">
        <f>_xlfn.IFNA((VLOOKUP(A6,CLASS!A:AY,3,FALSE)),"")</f>
        <v>Callum</v>
      </c>
      <c r="D6" t="str">
        <f>_xlfn.IFNA((VLOOKUP(A6,CLASS!A:AY,4,FALSE)),"")</f>
        <v>Jarvis</v>
      </c>
      <c r="E6" s="26" t="str">
        <f>_xlfn.IFNA((VLOOKUP(B6,IssueLookup!A:B,2,FALSE)),"")</f>
        <v>B</v>
      </c>
      <c r="F6" s="26" t="str">
        <f>_xlfn.IFNA((VLOOKUP(B6,IssueLookup!C:D,2,FALSE)),"")</f>
        <v>B</v>
      </c>
      <c r="G6" s="26" t="str">
        <f>_xlfn.IFNA((VLOOKUP(B6,IssueLookup!E:F,2,FALSE)),"")</f>
        <v>B</v>
      </c>
      <c r="H6" s="26" t="str">
        <f>_xlfn.IFNA((VLOOKUP(B6,IssueLookup!G:H,2,FALSE)),"")</f>
        <v>B</v>
      </c>
      <c r="I6" t="str">
        <f>_xlfn.IFNA((VLOOKUP(A6,CLASS!A:AY,9,FALSE)),"")</f>
        <v>SNR</v>
      </c>
      <c r="J6" t="str">
        <f>_xlfn.IFNA((VLOOKUP(A6,CLASS!A:AY,10,FALSE)),"")</f>
        <v>ST</v>
      </c>
      <c r="K6" t="str">
        <f>_xlfn.IFNA((VLOOKUP(J6,DivisionLookup!A:B,2,FALSE)),"")</f>
        <v>North</v>
      </c>
      <c r="L6">
        <f>_xlfn.IFNA(VLOOKUP(E6,HandicapLookup!A:B,2,FALSE),"")</f>
        <v>10</v>
      </c>
      <c r="M6">
        <f>_xlfn.IFNA(VLOOKUP(F6,HandicapLookup!A:B,2,FALSE),"")</f>
        <v>10</v>
      </c>
      <c r="N6">
        <f>_xlfn.IFNA(VLOOKUP(G6,HandicapLookup!A:B,2,FALSE),"")</f>
        <v>10</v>
      </c>
      <c r="O6">
        <f>_xlfn.IFNA(VLOOKUP(H6,HandicapLookup!A:B,2,FALSE),"")</f>
        <v>10</v>
      </c>
      <c r="P6">
        <f>_xlfn.IFNA((VLOOKUP(A6,CLASS!A:AY,16,FALSE)),"")</f>
        <v>59</v>
      </c>
      <c r="Q6" s="11">
        <f t="shared" si="0"/>
        <v>69</v>
      </c>
      <c r="R6">
        <f>_xlfn.IFNA((VLOOKUP(A6,CLASS!A:AY,18,FALSE)),"")</f>
        <v>0</v>
      </c>
      <c r="S6" s="11">
        <f t="shared" si="1"/>
        <v>0</v>
      </c>
      <c r="T6">
        <f>_xlfn.IFNA((VLOOKUP(A6,CLASS!A:AY,20,FALSE)),"")</f>
        <v>76</v>
      </c>
      <c r="U6" s="11">
        <f t="shared" si="2"/>
        <v>86</v>
      </c>
      <c r="V6">
        <f>_xlfn.IFNA((VLOOKUP(A6,CLASS!A:AY,22,FALSE)),"")</f>
        <v>0</v>
      </c>
      <c r="W6" s="11">
        <f t="shared" si="3"/>
        <v>0</v>
      </c>
      <c r="X6">
        <f>_xlfn.IFNA((VLOOKUP(A6,CLASS!A:AY,24,FALSE)),"")</f>
        <v>0</v>
      </c>
      <c r="Y6" s="11">
        <f t="shared" si="4"/>
        <v>0</v>
      </c>
      <c r="Z6">
        <f>_xlfn.IFNA((VLOOKUP(A6,CLASS!A:AY,26,FALSE)),"")</f>
        <v>84</v>
      </c>
      <c r="AA6" s="11">
        <f t="shared" si="5"/>
        <v>94</v>
      </c>
      <c r="AB6">
        <f>_xlfn.IFNA((VLOOKUP(A6,CLASS!A:AY,28,FALSE)),"")</f>
        <v>0</v>
      </c>
      <c r="AC6" s="11">
        <f t="shared" si="6"/>
        <v>0</v>
      </c>
      <c r="AD6"/>
      <c r="AE6" s="11">
        <f t="shared" si="7"/>
        <v>0</v>
      </c>
      <c r="AF6"/>
      <c r="AG6" s="11">
        <f t="shared" si="8"/>
        <v>0</v>
      </c>
      <c r="AH6">
        <f>_xlfn.IFNA((VLOOKUP(A6,CLASS!A:AY,34,FALSE)),"")</f>
        <v>0</v>
      </c>
      <c r="AI6" s="11">
        <f t="shared" si="9"/>
        <v>0</v>
      </c>
      <c r="AJ6"/>
      <c r="AK6" s="11">
        <f t="shared" si="10"/>
        <v>0</v>
      </c>
      <c r="AL6" s="16">
        <f t="shared" si="11"/>
        <v>249</v>
      </c>
      <c r="AM6"/>
      <c r="AN6">
        <f t="shared" si="12"/>
        <v>69</v>
      </c>
      <c r="AO6">
        <f t="shared" si="13"/>
        <v>0</v>
      </c>
      <c r="AP6">
        <f t="shared" si="14"/>
        <v>86</v>
      </c>
      <c r="AQ6">
        <f t="shared" si="15"/>
        <v>0</v>
      </c>
      <c r="AR6">
        <f t="shared" si="16"/>
        <v>0</v>
      </c>
      <c r="AS6">
        <f t="shared" si="17"/>
        <v>94</v>
      </c>
      <c r="AT6">
        <f t="shared" si="18"/>
        <v>0</v>
      </c>
      <c r="AU6">
        <f t="shared" si="19"/>
        <v>0</v>
      </c>
      <c r="AV6">
        <f t="shared" si="20"/>
        <v>0</v>
      </c>
      <c r="AW6">
        <f t="shared" si="21"/>
        <v>0</v>
      </c>
      <c r="AX6">
        <f t="shared" si="22"/>
        <v>0</v>
      </c>
      <c r="AY6" s="14" cm="1">
        <f t="array" ref="AY6">SUMPRODUCT(LARGE(AN6:AX6, {1,2,3}))</f>
        <v>249</v>
      </c>
    </row>
    <row r="7" spans="1:52" x14ac:dyDescent="0.35">
      <c r="A7">
        <f>CLASS!A4</f>
        <v>109720</v>
      </c>
      <c r="B7" t="str">
        <f>CLASS!B4</f>
        <v>EE109720</v>
      </c>
      <c r="C7" t="str">
        <f>_xlfn.IFNA((VLOOKUP(A7,CLASS!A:AY,3,FALSE)),"")</f>
        <v>Mark</v>
      </c>
      <c r="D7" t="str">
        <f>_xlfn.IFNA((VLOOKUP(A7,CLASS!A:AY,4,FALSE)),"")</f>
        <v>Bowes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tr">
        <f>_xlfn.IFNA((VLOOKUP(A7,CLASS!A:AY,9,FALSE)),"")</f>
        <v>SNR</v>
      </c>
      <c r="J7" t="str">
        <f>_xlfn.IFNA((VLOOKUP(A7,CLASS!A:AY,10,FALSE)),"")</f>
        <v>CAM</v>
      </c>
      <c r="K7" t="str">
        <f>_xlfn.IFNA((VLOOKUP(J7,DivisionLookup!A:B,2,FALSE)),"")</f>
        <v>North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82</v>
      </c>
      <c r="Q7" s="11">
        <f t="shared" si="0"/>
        <v>82</v>
      </c>
      <c r="R7">
        <f>_xlfn.IFNA((VLOOKUP(A7,CLASS!A:AY,18,FALSE)),"")</f>
        <v>0</v>
      </c>
      <c r="S7" s="11">
        <f t="shared" si="1"/>
        <v>0</v>
      </c>
      <c r="T7">
        <f>_xlfn.IFNA((VLOOKUP(A7,CLASS!A:AY,20,FALSE)),"")</f>
        <v>80</v>
      </c>
      <c r="U7" s="11">
        <f t="shared" si="2"/>
        <v>80</v>
      </c>
      <c r="V7">
        <f>_xlfn.IFNA((VLOOKUP(A7,CLASS!A:AY,22,FALSE)),"")</f>
        <v>0</v>
      </c>
      <c r="W7" s="11">
        <f t="shared" si="3"/>
        <v>0</v>
      </c>
      <c r="X7">
        <f>_xlfn.IFNA((VLOOKUP(A7,CLASS!A:AY,24,FALSE)),"")</f>
        <v>0</v>
      </c>
      <c r="Y7" s="11">
        <f t="shared" si="4"/>
        <v>0</v>
      </c>
      <c r="Z7">
        <f>_xlfn.IFNA((VLOOKUP(A7,CLASS!A:AY,26,FALSE)),"")</f>
        <v>85</v>
      </c>
      <c r="AA7" s="11">
        <f t="shared" si="5"/>
        <v>85</v>
      </c>
      <c r="AB7">
        <f>_xlfn.IFNA((VLOOKUP(A7,CLASS!A:AY,28,FALSE)),"")</f>
        <v>0</v>
      </c>
      <c r="AC7" s="11">
        <f t="shared" si="6"/>
        <v>0</v>
      </c>
      <c r="AD7"/>
      <c r="AE7" s="11">
        <f t="shared" si="7"/>
        <v>0</v>
      </c>
      <c r="AF7"/>
      <c r="AG7" s="11">
        <f t="shared" si="8"/>
        <v>0</v>
      </c>
      <c r="AH7">
        <f>_xlfn.IFNA((VLOOKUP(A7,CLASS!A:AY,34,FALSE)),"")</f>
        <v>0</v>
      </c>
      <c r="AI7" s="11">
        <f t="shared" si="9"/>
        <v>0</v>
      </c>
      <c r="AJ7"/>
      <c r="AK7" s="11">
        <f t="shared" si="10"/>
        <v>0</v>
      </c>
      <c r="AL7" s="16">
        <f t="shared" si="11"/>
        <v>247</v>
      </c>
      <c r="AM7"/>
      <c r="AN7">
        <f t="shared" si="12"/>
        <v>82</v>
      </c>
      <c r="AO7">
        <f t="shared" si="13"/>
        <v>0</v>
      </c>
      <c r="AP7">
        <f t="shared" si="14"/>
        <v>80</v>
      </c>
      <c r="AQ7">
        <f t="shared" si="15"/>
        <v>0</v>
      </c>
      <c r="AR7">
        <f t="shared" si="16"/>
        <v>0</v>
      </c>
      <c r="AS7">
        <f t="shared" si="17"/>
        <v>85</v>
      </c>
      <c r="AT7">
        <f t="shared" si="18"/>
        <v>0</v>
      </c>
      <c r="AU7">
        <f t="shared" si="19"/>
        <v>0</v>
      </c>
      <c r="AV7">
        <f t="shared" si="20"/>
        <v>0</v>
      </c>
      <c r="AW7">
        <f t="shared" si="21"/>
        <v>0</v>
      </c>
      <c r="AX7">
        <f t="shared" si="22"/>
        <v>0</v>
      </c>
      <c r="AY7" s="14" cm="1">
        <f t="array" ref="AY7">SUMPRODUCT(LARGE(AN7:AX7, {1,2,3}))</f>
        <v>247</v>
      </c>
    </row>
    <row r="8" spans="1:52" x14ac:dyDescent="0.35">
      <c r="A8">
        <f>CLASS!A47</f>
        <v>110569</v>
      </c>
      <c r="B8" t="str">
        <f>CLASS!B47</f>
        <v>EE110569</v>
      </c>
      <c r="C8" t="str">
        <f>_xlfn.IFNA((VLOOKUP(A8,CLASS!A:AY,3,FALSE)),"")</f>
        <v>Dean</v>
      </c>
      <c r="D8" t="str">
        <f>_xlfn.IFNA((VLOOKUP(A8,CLASS!A:AY,4,FALSE)),"")</f>
        <v>Quince</v>
      </c>
      <c r="E8" s="26" t="str">
        <f>_xlfn.IFNA((VLOOKUP(B8,IssueLookup!A:B,2,FALSE)),"")</f>
        <v>A</v>
      </c>
      <c r="F8" s="26" t="str">
        <f>_xlfn.IFNA((VLOOKUP(B8,IssueLookup!C:D,2,FALSE)),"")</f>
        <v>A</v>
      </c>
      <c r="G8" s="26" t="str">
        <f>_xlfn.IFNA((VLOOKUP(B8,IssueLookup!E:F,2,FALSE)),"")</f>
        <v>A</v>
      </c>
      <c r="H8" s="26" t="str">
        <f>_xlfn.IFNA((VLOOKUP(B8,IssueLookup!G:H,2,FALSE)),"")</f>
        <v>A</v>
      </c>
      <c r="I8" t="str">
        <f>_xlfn.IFNA((VLOOKUP(A8,CLASS!A:AY,9,FALSE)),"")</f>
        <v>SNR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_xlfn.IFNA(VLOOKUP(E8,HandicapLookup!A:B,2,FALSE),"")</f>
        <v>5</v>
      </c>
      <c r="M8">
        <f>_xlfn.IFNA(VLOOKUP(F8,HandicapLookup!A:B,2,FALSE),"")</f>
        <v>5</v>
      </c>
      <c r="N8">
        <f>_xlfn.IFNA(VLOOKUP(G8,HandicapLookup!A:B,2,FALSE),"")</f>
        <v>5</v>
      </c>
      <c r="O8">
        <f>_xlfn.IFNA(VLOOKUP(H8,HandicapLookup!A:B,2,FALSE),"")</f>
        <v>5</v>
      </c>
      <c r="P8">
        <f>_xlfn.IFNA((VLOOKUP(A8,CLASS!A:AY,16,FALSE)),"")</f>
        <v>67</v>
      </c>
      <c r="Q8" s="11">
        <f t="shared" si="0"/>
        <v>72</v>
      </c>
      <c r="R8">
        <f>_xlfn.IFNA((VLOOKUP(A8,CLASS!A:AY,18,FALSE)),"")</f>
        <v>0</v>
      </c>
      <c r="S8" s="11">
        <f t="shared" si="1"/>
        <v>0</v>
      </c>
      <c r="T8">
        <f>_xlfn.IFNA((VLOOKUP(A8,CLASS!A:AY,20,FALSE)),"")</f>
        <v>79</v>
      </c>
      <c r="U8" s="11">
        <f t="shared" si="2"/>
        <v>84</v>
      </c>
      <c r="V8">
        <f>_xlfn.IFNA((VLOOKUP(A8,CLASS!A:AY,22,FALSE)),"")</f>
        <v>0</v>
      </c>
      <c r="W8" s="11">
        <f t="shared" si="3"/>
        <v>0</v>
      </c>
      <c r="X8">
        <f>_xlfn.IFNA((VLOOKUP(A8,CLASS!A:AY,24,FALSE)),"")</f>
        <v>0</v>
      </c>
      <c r="Y8" s="11">
        <f t="shared" si="4"/>
        <v>0</v>
      </c>
      <c r="Z8">
        <f>_xlfn.IFNA((VLOOKUP(A8,CLASS!A:AY,26,FALSE)),"")</f>
        <v>85</v>
      </c>
      <c r="AA8" s="11">
        <f t="shared" si="5"/>
        <v>90</v>
      </c>
      <c r="AB8">
        <f>_xlfn.IFNA((VLOOKUP(A8,CLASS!A:AY,28,FALSE)),"")</f>
        <v>0</v>
      </c>
      <c r="AC8" s="11">
        <f t="shared" si="6"/>
        <v>0</v>
      </c>
      <c r="AD8"/>
      <c r="AE8" s="11">
        <f t="shared" si="7"/>
        <v>0</v>
      </c>
      <c r="AF8"/>
      <c r="AG8" s="11">
        <f t="shared" si="8"/>
        <v>0</v>
      </c>
      <c r="AH8">
        <f>_xlfn.IFNA((VLOOKUP(A8,CLASS!A:AY,34,FALSE)),"")</f>
        <v>0</v>
      </c>
      <c r="AI8" s="11">
        <f t="shared" si="9"/>
        <v>0</v>
      </c>
      <c r="AJ8"/>
      <c r="AK8" s="11">
        <f t="shared" si="10"/>
        <v>0</v>
      </c>
      <c r="AL8" s="16">
        <f t="shared" si="11"/>
        <v>246</v>
      </c>
      <c r="AM8"/>
      <c r="AN8">
        <f t="shared" si="12"/>
        <v>72</v>
      </c>
      <c r="AO8">
        <f t="shared" si="13"/>
        <v>0</v>
      </c>
      <c r="AP8">
        <f t="shared" si="14"/>
        <v>84</v>
      </c>
      <c r="AQ8">
        <f t="shared" si="15"/>
        <v>0</v>
      </c>
      <c r="AR8">
        <f t="shared" si="16"/>
        <v>0</v>
      </c>
      <c r="AS8">
        <f t="shared" si="17"/>
        <v>90</v>
      </c>
      <c r="AT8">
        <f t="shared" si="18"/>
        <v>0</v>
      </c>
      <c r="AU8">
        <f t="shared" si="19"/>
        <v>0</v>
      </c>
      <c r="AV8">
        <f t="shared" si="20"/>
        <v>0</v>
      </c>
      <c r="AW8">
        <f t="shared" si="21"/>
        <v>0</v>
      </c>
      <c r="AX8">
        <f t="shared" si="22"/>
        <v>0</v>
      </c>
      <c r="AY8" s="14" cm="1">
        <f t="array" ref="AY8">SUMPRODUCT(LARGE(AN8:AX8, {1,2,3}))</f>
        <v>246</v>
      </c>
      <c r="AZ8"/>
    </row>
    <row r="9" spans="1:52" x14ac:dyDescent="0.35">
      <c r="A9">
        <f>CLASS!A48</f>
        <v>71507</v>
      </c>
      <c r="B9" t="str">
        <f>CLASS!B48</f>
        <v>EE71507</v>
      </c>
      <c r="C9" t="str">
        <f>_xlfn.IFNA((VLOOKUP(A9,CLASS!A:AY,3,FALSE)),"")</f>
        <v>Stuart</v>
      </c>
      <c r="D9" t="str">
        <f>_xlfn.IFNA((VLOOKUP(A9,CLASS!A:AY,4,FALSE)),"")</f>
        <v>Earl</v>
      </c>
      <c r="E9" s="26" t="str">
        <f>_xlfn.IFNA((VLOOKUP(B9,IssueLookup!A:B,2,FALSE)),"")</f>
        <v>A</v>
      </c>
      <c r="F9" s="26" t="str">
        <f>_xlfn.IFNA((VLOOKUP(B9,IssueLookup!C:D,2,FALSE)),"")</f>
        <v>A</v>
      </c>
      <c r="G9" s="26" t="str">
        <f>_xlfn.IFNA((VLOOKUP(B9,IssueLookup!E:F,2,FALSE)),"")</f>
        <v>A</v>
      </c>
      <c r="H9" s="26" t="str">
        <f>_xlfn.IFNA((VLOOKUP(B9,IssueLookup!G:H,2,FALSE)),"")</f>
        <v>A</v>
      </c>
      <c r="I9" t="str">
        <f>_xlfn.IFNA((VLOOKUP(A9,CLASS!A:AY,9,FALSE)),"")</f>
        <v>SNR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_xlfn.IFNA(VLOOKUP(E9,HandicapLookup!A:B,2,FALSE),"")</f>
        <v>5</v>
      </c>
      <c r="M9">
        <f>_xlfn.IFNA(VLOOKUP(F9,HandicapLookup!A:B,2,FALSE),"")</f>
        <v>5</v>
      </c>
      <c r="N9">
        <f>_xlfn.IFNA(VLOOKUP(G9,HandicapLookup!A:B,2,FALSE),"")</f>
        <v>5</v>
      </c>
      <c r="O9">
        <f>_xlfn.IFNA(VLOOKUP(H9,HandicapLookup!A:B,2,FALSE),"")</f>
        <v>5</v>
      </c>
      <c r="P9">
        <f>_xlfn.IFNA((VLOOKUP(A9,CLASS!A:AY,16,FALSE)),"")</f>
        <v>70</v>
      </c>
      <c r="Q9" s="11">
        <f t="shared" si="0"/>
        <v>75</v>
      </c>
      <c r="R9">
        <f>_xlfn.IFNA((VLOOKUP(A9,CLASS!A:AY,18,FALSE)),"")</f>
        <v>0</v>
      </c>
      <c r="S9" s="11">
        <f t="shared" si="1"/>
        <v>0</v>
      </c>
      <c r="T9">
        <f>_xlfn.IFNA((VLOOKUP(A9,CLASS!A:AY,20,FALSE)),"")</f>
        <v>75</v>
      </c>
      <c r="U9" s="11">
        <f t="shared" si="2"/>
        <v>80</v>
      </c>
      <c r="V9">
        <f>_xlfn.IFNA((VLOOKUP(A9,CLASS!A:AY,22,FALSE)),"")</f>
        <v>0</v>
      </c>
      <c r="W9" s="11">
        <f t="shared" si="3"/>
        <v>0</v>
      </c>
      <c r="X9">
        <f>_xlfn.IFNA((VLOOKUP(A9,CLASS!A:AY,24,FALSE)),"")</f>
        <v>0</v>
      </c>
      <c r="Y9" s="11">
        <f t="shared" si="4"/>
        <v>0</v>
      </c>
      <c r="Z9">
        <f>_xlfn.IFNA((VLOOKUP(A9,CLASS!A:AY,26,FALSE)),"")</f>
        <v>83</v>
      </c>
      <c r="AA9" s="11">
        <f t="shared" si="5"/>
        <v>88</v>
      </c>
      <c r="AB9">
        <f>_xlfn.IFNA((VLOOKUP(A9,CLASS!A:AY,28,FALSE)),"")</f>
        <v>0</v>
      </c>
      <c r="AC9" s="11">
        <f t="shared" si="6"/>
        <v>0</v>
      </c>
      <c r="AD9"/>
      <c r="AE9" s="11">
        <f t="shared" si="7"/>
        <v>0</v>
      </c>
      <c r="AF9"/>
      <c r="AG9" s="11">
        <f t="shared" si="8"/>
        <v>0</v>
      </c>
      <c r="AH9">
        <f>_xlfn.IFNA((VLOOKUP(A9,CLASS!A:AY,34,FALSE)),"")</f>
        <v>0</v>
      </c>
      <c r="AI9" s="11">
        <f t="shared" si="9"/>
        <v>0</v>
      </c>
      <c r="AJ9"/>
      <c r="AK9" s="11">
        <f t="shared" si="10"/>
        <v>0</v>
      </c>
      <c r="AL9" s="16">
        <f t="shared" si="11"/>
        <v>243</v>
      </c>
      <c r="AM9"/>
      <c r="AN9">
        <f t="shared" si="12"/>
        <v>75</v>
      </c>
      <c r="AO9">
        <f t="shared" si="13"/>
        <v>0</v>
      </c>
      <c r="AP9">
        <f t="shared" si="14"/>
        <v>80</v>
      </c>
      <c r="AQ9">
        <f t="shared" si="15"/>
        <v>0</v>
      </c>
      <c r="AR9">
        <f t="shared" si="16"/>
        <v>0</v>
      </c>
      <c r="AS9">
        <f t="shared" si="17"/>
        <v>88</v>
      </c>
      <c r="AT9">
        <f t="shared" si="18"/>
        <v>0</v>
      </c>
      <c r="AU9">
        <f t="shared" si="19"/>
        <v>0</v>
      </c>
      <c r="AV9">
        <f t="shared" si="20"/>
        <v>0</v>
      </c>
      <c r="AW9">
        <f t="shared" si="21"/>
        <v>0</v>
      </c>
      <c r="AX9">
        <f t="shared" si="22"/>
        <v>0</v>
      </c>
      <c r="AY9" s="14" cm="1">
        <f t="array" ref="AY9">SUMPRODUCT(LARGE(AN9:AX9, {1,2,3}))</f>
        <v>243</v>
      </c>
      <c r="AZ9"/>
    </row>
    <row r="10" spans="1:52" x14ac:dyDescent="0.35">
      <c r="A10">
        <f>CLASS!A112</f>
        <v>110109</v>
      </c>
      <c r="B10" t="str">
        <f>CLASS!B112</f>
        <v>EE110109</v>
      </c>
      <c r="C10" t="str">
        <f>_xlfn.IFNA((VLOOKUP(A10,CLASS!A:AY,3,FALSE)),"")</f>
        <v>David</v>
      </c>
      <c r="D10" t="str">
        <f>_xlfn.IFNA((VLOOKUP(A10,CLASS!A:AY,4,FALSE)),"")</f>
        <v>Hallybone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62</v>
      </c>
      <c r="Q10" s="11">
        <f t="shared" si="0"/>
        <v>72</v>
      </c>
      <c r="R10">
        <f>_xlfn.IFNA((VLOOKUP(A10,CLASS!A:AY,18,FALSE)),"")</f>
        <v>0</v>
      </c>
      <c r="S10" s="11">
        <f t="shared" si="1"/>
        <v>0</v>
      </c>
      <c r="T10">
        <f>_xlfn.IFNA((VLOOKUP(A10,CLASS!A:AY,20,FALSE)),"")</f>
        <v>69</v>
      </c>
      <c r="U10" s="11">
        <f t="shared" si="2"/>
        <v>79</v>
      </c>
      <c r="V10">
        <f>_xlfn.IFNA((VLOOKUP(A10,CLASS!A:AY,22,FALSE)),"")</f>
        <v>0</v>
      </c>
      <c r="W10" s="11">
        <f t="shared" si="3"/>
        <v>0</v>
      </c>
      <c r="X10">
        <f>_xlfn.IFNA((VLOOKUP(A10,CLASS!A:AY,24,FALSE)),"")</f>
        <v>0</v>
      </c>
      <c r="Y10" s="11">
        <f t="shared" si="4"/>
        <v>0</v>
      </c>
      <c r="Z10">
        <f>_xlfn.IFNA((VLOOKUP(A10,CLASS!A:AY,26,FALSE)),"")</f>
        <v>77</v>
      </c>
      <c r="AA10" s="11">
        <f t="shared" si="5"/>
        <v>87</v>
      </c>
      <c r="AB10">
        <f>_xlfn.IFNA((VLOOKUP(A10,CLASS!A:AY,28,FALSE)),"")</f>
        <v>0</v>
      </c>
      <c r="AC10" s="11">
        <f t="shared" si="6"/>
        <v>0</v>
      </c>
      <c r="AD10"/>
      <c r="AE10" s="11">
        <f t="shared" si="7"/>
        <v>0</v>
      </c>
      <c r="AF10"/>
      <c r="AG10" s="11">
        <f t="shared" si="8"/>
        <v>0</v>
      </c>
      <c r="AH10">
        <f>_xlfn.IFNA((VLOOKUP(A10,CLASS!A:AY,34,FALSE)),"")</f>
        <v>0</v>
      </c>
      <c r="AI10" s="11">
        <f t="shared" si="9"/>
        <v>0</v>
      </c>
      <c r="AJ10"/>
      <c r="AK10" s="11">
        <f t="shared" si="10"/>
        <v>0</v>
      </c>
      <c r="AL10" s="16">
        <f t="shared" si="11"/>
        <v>238</v>
      </c>
      <c r="AM10"/>
      <c r="AN10">
        <f t="shared" si="12"/>
        <v>72</v>
      </c>
      <c r="AO10">
        <f t="shared" si="13"/>
        <v>0</v>
      </c>
      <c r="AP10">
        <f t="shared" si="14"/>
        <v>79</v>
      </c>
      <c r="AQ10">
        <f t="shared" si="15"/>
        <v>0</v>
      </c>
      <c r="AR10">
        <f t="shared" si="16"/>
        <v>0</v>
      </c>
      <c r="AS10">
        <f t="shared" si="17"/>
        <v>87</v>
      </c>
      <c r="AT10">
        <f t="shared" si="18"/>
        <v>0</v>
      </c>
      <c r="AU10">
        <f t="shared" si="19"/>
        <v>0</v>
      </c>
      <c r="AV10">
        <f t="shared" si="20"/>
        <v>0</v>
      </c>
      <c r="AW10">
        <f t="shared" si="21"/>
        <v>0</v>
      </c>
      <c r="AX10">
        <f t="shared" si="22"/>
        <v>0</v>
      </c>
      <c r="AY10" s="14" cm="1">
        <f t="array" ref="AY10">SUMPRODUCT(LARGE(AN10:AX10, {1,2,3}))</f>
        <v>238</v>
      </c>
      <c r="AZ10"/>
    </row>
    <row r="11" spans="1:52" x14ac:dyDescent="0.35">
      <c r="A11">
        <f>CLASS!A24</f>
        <v>99093</v>
      </c>
      <c r="B11" t="str">
        <f>CLASS!B24</f>
        <v>EE99093</v>
      </c>
      <c r="C11" t="str">
        <f>_xlfn.IFNA((VLOOKUP(A11,CLASS!A:AY,3,FALSE)),"")</f>
        <v>Matthew</v>
      </c>
      <c r="D11" t="str">
        <f>_xlfn.IFNA((VLOOKUP(A11,CLASS!A:AY,4,FALSE)),"")</f>
        <v>Bedford</v>
      </c>
      <c r="E11" s="26" t="str">
        <f>_xlfn.IFNA((VLOOKUP(B11,IssueLookup!A:B,2,FALSE)),"")</f>
        <v>AA</v>
      </c>
      <c r="F11" s="26" t="str">
        <f>_xlfn.IFNA((VLOOKUP(B11,IssueLookup!C:D,2,FALSE)),"")</f>
        <v>AA</v>
      </c>
      <c r="G11" s="26" t="str">
        <f>_xlfn.IFNA((VLOOKUP(B11,IssueLookup!E:F,2,FALSE)),"")</f>
        <v>AA</v>
      </c>
      <c r="H11" s="26" t="str">
        <f>_xlfn.IFNA((VLOOKUP(B11,IssueLookup!G:H,2,FALSE)),"")</f>
        <v>AA</v>
      </c>
      <c r="I11" t="str">
        <f>_xlfn.IFNA((VLOOKUP(A11,CLASS!A:AY,9,FALSE)),"")</f>
        <v>SNR</v>
      </c>
      <c r="J11" t="str">
        <f>_xlfn.IFNA((VLOOKUP(A11,CLASS!A:AY,10,FALSE)),"")</f>
        <v>CAM</v>
      </c>
      <c r="K11" t="str">
        <f>_xlfn.IFNA((VLOOKUP(J11,DivisionLookup!A:B,2,FALSE)),"")</f>
        <v>North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77</v>
      </c>
      <c r="Q11" s="11">
        <f t="shared" si="0"/>
        <v>77</v>
      </c>
      <c r="R11">
        <f>_xlfn.IFNA((VLOOKUP(A11,CLASS!A:AY,18,FALSE)),"")</f>
        <v>0</v>
      </c>
      <c r="S11" s="11">
        <f t="shared" si="1"/>
        <v>0</v>
      </c>
      <c r="T11">
        <f>_xlfn.IFNA((VLOOKUP(A11,CLASS!A:AY,20,FALSE)),"")</f>
        <v>79</v>
      </c>
      <c r="U11" s="11">
        <f t="shared" si="2"/>
        <v>79</v>
      </c>
      <c r="V11">
        <f>_xlfn.IFNA((VLOOKUP(A11,CLASS!A:AY,22,FALSE)),"")</f>
        <v>0</v>
      </c>
      <c r="W11" s="11">
        <f t="shared" si="3"/>
        <v>0</v>
      </c>
      <c r="X11">
        <f>_xlfn.IFNA((VLOOKUP(A11,CLASS!A:AY,24,FALSE)),"")</f>
        <v>0</v>
      </c>
      <c r="Y11" s="11">
        <f t="shared" si="4"/>
        <v>0</v>
      </c>
      <c r="Z11">
        <f>_xlfn.IFNA((VLOOKUP(A11,CLASS!A:AY,26,FALSE)),"")</f>
        <v>81</v>
      </c>
      <c r="AA11" s="11">
        <f t="shared" si="5"/>
        <v>81</v>
      </c>
      <c r="AB11">
        <f>_xlfn.IFNA((VLOOKUP(A11,CLASS!A:AY,28,FALSE)),"")</f>
        <v>0</v>
      </c>
      <c r="AC11" s="11">
        <f t="shared" si="6"/>
        <v>0</v>
      </c>
      <c r="AD11"/>
      <c r="AE11" s="11">
        <f t="shared" si="7"/>
        <v>0</v>
      </c>
      <c r="AF11"/>
      <c r="AG11" s="11">
        <f t="shared" si="8"/>
        <v>0</v>
      </c>
      <c r="AH11">
        <f>_xlfn.IFNA((VLOOKUP(A11,CLASS!A:AY,34,FALSE)),"")</f>
        <v>0</v>
      </c>
      <c r="AI11" s="11">
        <f t="shared" si="9"/>
        <v>0</v>
      </c>
      <c r="AJ11"/>
      <c r="AK11" s="11">
        <f t="shared" si="10"/>
        <v>0</v>
      </c>
      <c r="AL11" s="16">
        <f t="shared" si="11"/>
        <v>237</v>
      </c>
      <c r="AN11">
        <f t="shared" si="12"/>
        <v>77</v>
      </c>
      <c r="AO11">
        <f t="shared" si="13"/>
        <v>0</v>
      </c>
      <c r="AP11">
        <f t="shared" si="14"/>
        <v>79</v>
      </c>
      <c r="AQ11">
        <f t="shared" si="15"/>
        <v>0</v>
      </c>
      <c r="AR11">
        <f t="shared" si="16"/>
        <v>0</v>
      </c>
      <c r="AS11">
        <f t="shared" si="17"/>
        <v>81</v>
      </c>
      <c r="AT11">
        <f t="shared" si="18"/>
        <v>0</v>
      </c>
      <c r="AU11">
        <f t="shared" si="19"/>
        <v>0</v>
      </c>
      <c r="AV11">
        <f t="shared" si="20"/>
        <v>0</v>
      </c>
      <c r="AW11">
        <f t="shared" si="21"/>
        <v>0</v>
      </c>
      <c r="AX11">
        <f t="shared" si="22"/>
        <v>0</v>
      </c>
      <c r="AY11" s="14" cm="1">
        <f t="array" ref="AY11">SUMPRODUCT(LARGE(AN11:AX11, {1,2,3}))</f>
        <v>237</v>
      </c>
      <c r="AZ11"/>
    </row>
    <row r="12" spans="1:52" x14ac:dyDescent="0.35">
      <c r="A12">
        <f>CLASS!A25</f>
        <v>90948</v>
      </c>
      <c r="B12" t="str">
        <f>CLASS!B25</f>
        <v>EE90948</v>
      </c>
      <c r="C12" t="str">
        <f>_xlfn.IFNA((VLOOKUP(A12,CLASS!A:AY,3,FALSE)),"")</f>
        <v>Stephen</v>
      </c>
      <c r="D12" t="str">
        <f>_xlfn.IFNA((VLOOKUP(A12,CLASS!A:AY,4,FALSE)),"")</f>
        <v>Leonard</v>
      </c>
      <c r="E12" s="26" t="str">
        <f>_xlfn.IFNA((VLOOKUP(B12,IssueLookup!A:B,2,FALSE)),"")</f>
        <v>AA</v>
      </c>
      <c r="F12" s="26" t="str">
        <f>_xlfn.IFNA((VLOOKUP(B12,IssueLookup!C:D,2,FALSE)),"")</f>
        <v>AA</v>
      </c>
      <c r="G12" s="26" t="str">
        <f>_xlfn.IFNA((VLOOKUP(B12,IssueLookup!E:F,2,FALSE)),"")</f>
        <v>AA</v>
      </c>
      <c r="H12" s="26" t="str">
        <f>_xlfn.IFNA((VLOOKUP(B12,IssueLookup!G:H,2,FALSE)),"")</f>
        <v>AA</v>
      </c>
      <c r="I12" t="str">
        <f>_xlfn.IFNA((VLOOKUP(A12,CLASS!A:AY,9,FALSE)),"")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f>_xlfn.IFNA((VLOOKUP(A12,CLASS!A:AY,16,FALSE)),"")</f>
        <v>72</v>
      </c>
      <c r="Q12" s="11">
        <f t="shared" si="0"/>
        <v>72</v>
      </c>
      <c r="R12">
        <f>_xlfn.IFNA((VLOOKUP(A12,CLASS!A:AY,18,FALSE)),"")</f>
        <v>0</v>
      </c>
      <c r="S12" s="11">
        <f t="shared" si="1"/>
        <v>0</v>
      </c>
      <c r="T12">
        <f>_xlfn.IFNA((VLOOKUP(A12,CLASS!A:AY,20,FALSE)),"")</f>
        <v>80</v>
      </c>
      <c r="U12" s="11">
        <f t="shared" si="2"/>
        <v>80</v>
      </c>
      <c r="V12">
        <f>_xlfn.IFNA((VLOOKUP(A12,CLASS!A:AY,22,FALSE)),"")</f>
        <v>0</v>
      </c>
      <c r="W12" s="11">
        <f t="shared" si="3"/>
        <v>0</v>
      </c>
      <c r="X12">
        <f>_xlfn.IFNA((VLOOKUP(A12,CLASS!A:AY,24,FALSE)),"")</f>
        <v>0</v>
      </c>
      <c r="Y12" s="11">
        <f t="shared" si="4"/>
        <v>0</v>
      </c>
      <c r="Z12">
        <f>_xlfn.IFNA((VLOOKUP(A12,CLASS!A:AY,26,FALSE)),"")</f>
        <v>78</v>
      </c>
      <c r="AA12" s="11">
        <f t="shared" si="5"/>
        <v>78</v>
      </c>
      <c r="AB12">
        <f>_xlfn.IFNA((VLOOKUP(A12,CLASS!A:AY,28,FALSE)),"")</f>
        <v>0</v>
      </c>
      <c r="AC12" s="11">
        <f t="shared" si="6"/>
        <v>0</v>
      </c>
      <c r="AD12"/>
      <c r="AE12" s="11">
        <f t="shared" si="7"/>
        <v>0</v>
      </c>
      <c r="AF12"/>
      <c r="AG12" s="11">
        <f t="shared" si="8"/>
        <v>0</v>
      </c>
      <c r="AH12">
        <f>_xlfn.IFNA((VLOOKUP(A12,CLASS!A:AY,34,FALSE)),"")</f>
        <v>0</v>
      </c>
      <c r="AI12" s="11">
        <f t="shared" si="9"/>
        <v>0</v>
      </c>
      <c r="AJ12"/>
      <c r="AK12" s="11">
        <f t="shared" si="10"/>
        <v>0</v>
      </c>
      <c r="AL12" s="16">
        <f t="shared" si="11"/>
        <v>230</v>
      </c>
      <c r="AM12"/>
      <c r="AN12">
        <f t="shared" si="12"/>
        <v>72</v>
      </c>
      <c r="AO12">
        <f t="shared" si="13"/>
        <v>0</v>
      </c>
      <c r="AP12">
        <f t="shared" si="14"/>
        <v>80</v>
      </c>
      <c r="AQ12">
        <f t="shared" si="15"/>
        <v>0</v>
      </c>
      <c r="AR12">
        <f t="shared" si="16"/>
        <v>0</v>
      </c>
      <c r="AS12">
        <f t="shared" si="17"/>
        <v>78</v>
      </c>
      <c r="AT12">
        <f t="shared" si="18"/>
        <v>0</v>
      </c>
      <c r="AU12">
        <f t="shared" si="19"/>
        <v>0</v>
      </c>
      <c r="AV12">
        <f t="shared" si="20"/>
        <v>0</v>
      </c>
      <c r="AW12">
        <f t="shared" si="21"/>
        <v>0</v>
      </c>
      <c r="AX12">
        <f t="shared" si="22"/>
        <v>0</v>
      </c>
      <c r="AY12" s="14" cm="1">
        <f t="array" ref="AY12">SUMPRODUCT(LARGE(AN12:AX12, {1,2,3}))</f>
        <v>230</v>
      </c>
    </row>
    <row r="13" spans="1:52" x14ac:dyDescent="0.35">
      <c r="A13">
        <f>CLASS!A50</f>
        <v>133354</v>
      </c>
      <c r="B13" t="str">
        <f>CLASS!B50</f>
        <v>EE133354</v>
      </c>
      <c r="C13" t="str">
        <f>_xlfn.IFNA((VLOOKUP(A13,CLASS!A:AY,3,FALSE)),"")</f>
        <v>James</v>
      </c>
      <c r="D13" t="str">
        <f>_xlfn.IFNA((VLOOKUP(A13,CLASS!A:AY,4,FALSE)),"")</f>
        <v>Bailey</v>
      </c>
      <c r="E13" s="26" t="str">
        <f>_xlfn.IFNA((VLOOKUP(B13,IssueLookup!A:B,2,FALSE)),"")</f>
        <v>A</v>
      </c>
      <c r="F13" s="26" t="str">
        <f>_xlfn.IFNA((VLOOKUP(B13,IssueLookup!C:D,2,FALSE)),"")</f>
        <v>A</v>
      </c>
      <c r="G13" s="26" t="str">
        <f>_xlfn.IFNA((VLOOKUP(B13,IssueLookup!E:F,2,FALSE)),"")</f>
        <v>A</v>
      </c>
      <c r="H13" s="26" t="str">
        <f>_xlfn.IFNA((VLOOKUP(B13,IssueLookup!G:H,2,FALSE)),"")</f>
        <v>A</v>
      </c>
      <c r="I13" t="str">
        <f>_xlfn.IFNA((VLOOKUP(A13,CLASS!A:AY,9,FALSE)),"")</f>
        <v>SNR</v>
      </c>
      <c r="J13" t="str">
        <f>_xlfn.IFNA((VLOOKUP(A13,CLASS!A:AY,10,FALSE)),"")</f>
        <v>CAM</v>
      </c>
      <c r="K13" t="str">
        <f>_xlfn.IFNA((VLOOKUP(J13,DivisionLookup!A:B,2,FALSE)),"")</f>
        <v>North</v>
      </c>
      <c r="L13">
        <f>_xlfn.IFNA(VLOOKUP(E13,HandicapLookup!A:B,2,FALSE),"")</f>
        <v>5</v>
      </c>
      <c r="M13">
        <f>_xlfn.IFNA(VLOOKUP(F13,HandicapLookup!A:B,2,FALSE),"")</f>
        <v>5</v>
      </c>
      <c r="N13">
        <f>_xlfn.IFNA(VLOOKUP(G13,HandicapLookup!A:B,2,FALSE),"")</f>
        <v>5</v>
      </c>
      <c r="O13">
        <f>_xlfn.IFNA(VLOOKUP(H13,HandicapLookup!A:B,2,FALSE),"")</f>
        <v>5</v>
      </c>
      <c r="P13">
        <f>_xlfn.IFNA((VLOOKUP(A13,CLASS!A:AY,16,FALSE)),"")</f>
        <v>70</v>
      </c>
      <c r="Q13" s="11">
        <f t="shared" si="0"/>
        <v>75</v>
      </c>
      <c r="R13">
        <f>_xlfn.IFNA((VLOOKUP(A13,CLASS!A:AY,18,FALSE)),"")</f>
        <v>0</v>
      </c>
      <c r="S13" s="11">
        <f t="shared" si="1"/>
        <v>0</v>
      </c>
      <c r="T13">
        <f>_xlfn.IFNA((VLOOKUP(A13,CLASS!A:AY,20,FALSE)),"")</f>
        <v>68</v>
      </c>
      <c r="U13" s="11">
        <f t="shared" si="2"/>
        <v>73</v>
      </c>
      <c r="V13">
        <f>_xlfn.IFNA((VLOOKUP(A13,CLASS!A:AY,22,FALSE)),"")</f>
        <v>0</v>
      </c>
      <c r="W13" s="11">
        <f t="shared" si="3"/>
        <v>0</v>
      </c>
      <c r="X13">
        <f>_xlfn.IFNA((VLOOKUP(A13,CLASS!A:AY,24,FALSE)),"")</f>
        <v>0</v>
      </c>
      <c r="Y13" s="11">
        <f t="shared" si="4"/>
        <v>0</v>
      </c>
      <c r="Z13">
        <f>_xlfn.IFNA((VLOOKUP(A13,CLASS!A:AY,26,FALSE)),"")</f>
        <v>75</v>
      </c>
      <c r="AA13" s="11">
        <f t="shared" si="5"/>
        <v>80</v>
      </c>
      <c r="AB13">
        <f>_xlfn.IFNA((VLOOKUP(A13,CLASS!A:AY,28,FALSE)),"")</f>
        <v>0</v>
      </c>
      <c r="AC13" s="11">
        <f t="shared" si="6"/>
        <v>0</v>
      </c>
      <c r="AD13"/>
      <c r="AE13" s="11">
        <f t="shared" si="7"/>
        <v>0</v>
      </c>
      <c r="AF13"/>
      <c r="AG13" s="11">
        <f t="shared" si="8"/>
        <v>0</v>
      </c>
      <c r="AH13">
        <f>_xlfn.IFNA((VLOOKUP(A13,CLASS!A:AY,34,FALSE)),"")</f>
        <v>0</v>
      </c>
      <c r="AI13" s="11">
        <f t="shared" si="9"/>
        <v>0</v>
      </c>
      <c r="AJ13"/>
      <c r="AK13" s="11">
        <f t="shared" si="10"/>
        <v>0</v>
      </c>
      <c r="AL13" s="16">
        <f t="shared" si="11"/>
        <v>228</v>
      </c>
      <c r="AN13">
        <f t="shared" si="12"/>
        <v>75</v>
      </c>
      <c r="AO13">
        <f t="shared" si="13"/>
        <v>0</v>
      </c>
      <c r="AP13">
        <f t="shared" si="14"/>
        <v>73</v>
      </c>
      <c r="AQ13">
        <f t="shared" si="15"/>
        <v>0</v>
      </c>
      <c r="AR13">
        <f t="shared" si="16"/>
        <v>0</v>
      </c>
      <c r="AS13">
        <f t="shared" si="17"/>
        <v>80</v>
      </c>
      <c r="AT13">
        <f t="shared" si="18"/>
        <v>0</v>
      </c>
      <c r="AU13">
        <f t="shared" si="19"/>
        <v>0</v>
      </c>
      <c r="AV13">
        <f t="shared" si="20"/>
        <v>0</v>
      </c>
      <c r="AW13">
        <f t="shared" si="21"/>
        <v>0</v>
      </c>
      <c r="AX13">
        <f t="shared" si="22"/>
        <v>0</v>
      </c>
      <c r="AY13" s="14" cm="1">
        <f t="array" ref="AY13">SUMPRODUCT(LARGE(AN13:AX13, {1,2,3}))</f>
        <v>228</v>
      </c>
      <c r="AZ13"/>
    </row>
    <row r="14" spans="1:52" x14ac:dyDescent="0.35">
      <c r="A14">
        <f>CLASS!A26</f>
        <v>107743</v>
      </c>
      <c r="B14" t="str">
        <f>CLASS!B26</f>
        <v>EE107743</v>
      </c>
      <c r="C14" t="str">
        <f>_xlfn.IFNA((VLOOKUP(A14,CLASS!A:AY,3,FALSE)),"")</f>
        <v>Simon</v>
      </c>
      <c r="D14" t="str">
        <f>_xlfn.IFNA((VLOOKUP(A14,CLASS!A:AY,4,FALSE)),"")</f>
        <v>Roe</v>
      </c>
      <c r="E14" s="26" t="str">
        <f>_xlfn.IFNA((VLOOKUP(B14,IssueLookup!A:B,2,FALSE)),"")</f>
        <v>AA</v>
      </c>
      <c r="F14" s="26" t="str">
        <f>_xlfn.IFNA((VLOOKUP(B14,IssueLookup!C:D,2,FALSE)),"")</f>
        <v>AA</v>
      </c>
      <c r="G14" s="26" t="str">
        <f>_xlfn.IFNA((VLOOKUP(B14,IssueLookup!E:F,2,FALSE)),"")</f>
        <v>AA</v>
      </c>
      <c r="H14" s="26" t="str">
        <f>_xlfn.IFNA((VLOOKUP(B14,IssueLookup!G:H,2,FALSE)),"")</f>
        <v>AA</v>
      </c>
      <c r="I14" t="str">
        <f>_xlfn.IFNA((VLOOKUP(A14,CLASS!A:AY,9,FALSE)),"")</f>
        <v>SNR</v>
      </c>
      <c r="J14" t="str">
        <f>_xlfn.IFNA((VLOOKUP(A14,CLASS!A:AY,10,FALSE)),"")</f>
        <v>DOV</v>
      </c>
      <c r="K14" t="str">
        <f>_xlfn.IFNA((VLOOKUP(J14,DivisionLookup!A:B,2,FALSE)),"")</f>
        <v>North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61</v>
      </c>
      <c r="Q14" s="11">
        <f t="shared" si="0"/>
        <v>61</v>
      </c>
      <c r="R14">
        <f>_xlfn.IFNA((VLOOKUP(A14,CLASS!A:AY,18,FALSE)),"")</f>
        <v>0</v>
      </c>
      <c r="S14" s="11">
        <f t="shared" si="1"/>
        <v>0</v>
      </c>
      <c r="T14">
        <f>_xlfn.IFNA((VLOOKUP(A14,CLASS!A:AY,20,FALSE)),"")</f>
        <v>75</v>
      </c>
      <c r="U14" s="11">
        <f t="shared" si="2"/>
        <v>75</v>
      </c>
      <c r="V14">
        <f>_xlfn.IFNA((VLOOKUP(A14,CLASS!A:AY,22,FALSE)),"")</f>
        <v>0</v>
      </c>
      <c r="W14" s="11">
        <f t="shared" si="3"/>
        <v>0</v>
      </c>
      <c r="X14">
        <f>_xlfn.IFNA((VLOOKUP(A14,CLASS!A:AY,24,FALSE)),"")</f>
        <v>0</v>
      </c>
      <c r="Y14" s="11">
        <f t="shared" si="4"/>
        <v>0</v>
      </c>
      <c r="Z14">
        <f>_xlfn.IFNA((VLOOKUP(A14,CLASS!A:AY,26,FALSE)),"")</f>
        <v>90</v>
      </c>
      <c r="AA14" s="11">
        <f t="shared" si="5"/>
        <v>90</v>
      </c>
      <c r="AB14">
        <f>_xlfn.IFNA((VLOOKUP(A14,CLASS!A:AY,28,FALSE)),"")</f>
        <v>0</v>
      </c>
      <c r="AC14" s="11">
        <f t="shared" si="6"/>
        <v>0</v>
      </c>
      <c r="AD14"/>
      <c r="AE14" s="11">
        <f t="shared" si="7"/>
        <v>0</v>
      </c>
      <c r="AF14"/>
      <c r="AG14" s="11">
        <f t="shared" si="8"/>
        <v>0</v>
      </c>
      <c r="AH14">
        <f>_xlfn.IFNA((VLOOKUP(A14,CLASS!A:AY,34,FALSE)),"")</f>
        <v>0</v>
      </c>
      <c r="AI14" s="11">
        <f t="shared" si="9"/>
        <v>0</v>
      </c>
      <c r="AJ14"/>
      <c r="AK14" s="11">
        <f t="shared" si="10"/>
        <v>0</v>
      </c>
      <c r="AL14" s="16">
        <f t="shared" si="11"/>
        <v>226</v>
      </c>
      <c r="AM14"/>
      <c r="AN14">
        <f t="shared" si="12"/>
        <v>61</v>
      </c>
      <c r="AO14">
        <f t="shared" si="13"/>
        <v>0</v>
      </c>
      <c r="AP14">
        <f t="shared" si="14"/>
        <v>75</v>
      </c>
      <c r="AQ14">
        <f t="shared" si="15"/>
        <v>0</v>
      </c>
      <c r="AR14">
        <f t="shared" si="16"/>
        <v>0</v>
      </c>
      <c r="AS14">
        <f t="shared" si="17"/>
        <v>90</v>
      </c>
      <c r="AT14">
        <f t="shared" si="18"/>
        <v>0</v>
      </c>
      <c r="AU14">
        <f t="shared" si="19"/>
        <v>0</v>
      </c>
      <c r="AV14">
        <f t="shared" si="20"/>
        <v>0</v>
      </c>
      <c r="AW14">
        <f t="shared" si="21"/>
        <v>0</v>
      </c>
      <c r="AX14">
        <f t="shared" si="22"/>
        <v>0</v>
      </c>
      <c r="AY14" s="14" cm="1">
        <f t="array" ref="AY14">SUMPRODUCT(LARGE(AN14:AX14, {1,2,3}))</f>
        <v>226</v>
      </c>
    </row>
    <row r="15" spans="1:52" x14ac:dyDescent="0.35">
      <c r="A15">
        <f>CLASS!A5</f>
        <v>88811</v>
      </c>
      <c r="B15" t="str">
        <f>CLASS!B5</f>
        <v>EE88811</v>
      </c>
      <c r="C15" t="str">
        <f>_xlfn.IFNA((VLOOKUP(A15,CLASS!A:AY,3,FALSE)),"")</f>
        <v>Martin</v>
      </c>
      <c r="D15" t="str">
        <f>_xlfn.IFNA((VLOOKUP(A15,CLASS!A:AY,4,FALSE)),"")</f>
        <v>Myers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tr">
        <f>_xlfn.IFNA((VLOOKUP(A15,CLASS!A:AY,9,FALSE)),"")</f>
        <v>SNR</v>
      </c>
      <c r="J15" t="str">
        <f>_xlfn.IFNA((VLOOKUP(A15,CLASS!A:AY,10,FALSE)),"")</f>
        <v>DOV</v>
      </c>
      <c r="K15" t="str">
        <f>_xlfn.IFNA((VLOOKUP(J15,DivisionLookup!A:B,2,FALSE)),"")</f>
        <v>North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f>_xlfn.IFNA((VLOOKUP(A15,CLASS!A:AY,16,FALSE)),"")</f>
        <v>0</v>
      </c>
      <c r="Q15" s="11">
        <f t="shared" si="0"/>
        <v>0</v>
      </c>
      <c r="R15">
        <f>_xlfn.IFNA((VLOOKUP(A15,CLASS!A:AY,18,FALSE)),"")</f>
        <v>0</v>
      </c>
      <c r="S15" s="11">
        <f t="shared" si="1"/>
        <v>0</v>
      </c>
      <c r="T15">
        <f>_xlfn.IFNA((VLOOKUP(A15,CLASS!A:AY,20,FALSE)),"")</f>
        <v>94</v>
      </c>
      <c r="U15" s="11">
        <f t="shared" si="2"/>
        <v>94</v>
      </c>
      <c r="V15">
        <f>_xlfn.IFNA((VLOOKUP(A15,CLASS!A:AY,22,FALSE)),"")</f>
        <v>0</v>
      </c>
      <c r="W15" s="11">
        <f t="shared" si="3"/>
        <v>0</v>
      </c>
      <c r="X15">
        <f>_xlfn.IFNA((VLOOKUP(A15,CLASS!A:AY,24,FALSE)),"")</f>
        <v>0</v>
      </c>
      <c r="Y15" s="11">
        <f t="shared" si="4"/>
        <v>0</v>
      </c>
      <c r="Z15">
        <f>_xlfn.IFNA((VLOOKUP(A15,CLASS!A:AY,26,FALSE)),"")</f>
        <v>94</v>
      </c>
      <c r="AA15" s="11">
        <f t="shared" si="5"/>
        <v>94</v>
      </c>
      <c r="AB15">
        <f>_xlfn.IFNA((VLOOKUP(A15,CLASS!A:AY,28,FALSE)),"")</f>
        <v>0</v>
      </c>
      <c r="AC15" s="11">
        <f t="shared" si="6"/>
        <v>0</v>
      </c>
      <c r="AD15"/>
      <c r="AE15" s="11">
        <f t="shared" si="7"/>
        <v>0</v>
      </c>
      <c r="AF15"/>
      <c r="AG15" s="11">
        <f t="shared" si="8"/>
        <v>0</v>
      </c>
      <c r="AH15">
        <f>_xlfn.IFNA((VLOOKUP(A15,CLASS!A:AY,34,FALSE)),"")</f>
        <v>0</v>
      </c>
      <c r="AI15" s="11">
        <f t="shared" si="9"/>
        <v>0</v>
      </c>
      <c r="AJ15"/>
      <c r="AK15" s="11">
        <f t="shared" si="10"/>
        <v>0</v>
      </c>
      <c r="AL15" s="16">
        <f t="shared" si="11"/>
        <v>188</v>
      </c>
      <c r="AM15"/>
      <c r="AN15">
        <f t="shared" si="12"/>
        <v>0</v>
      </c>
      <c r="AO15">
        <f t="shared" si="13"/>
        <v>0</v>
      </c>
      <c r="AP15">
        <f t="shared" si="14"/>
        <v>94</v>
      </c>
      <c r="AQ15">
        <f t="shared" si="15"/>
        <v>0</v>
      </c>
      <c r="AR15">
        <f t="shared" si="16"/>
        <v>0</v>
      </c>
      <c r="AS15">
        <f t="shared" si="17"/>
        <v>94</v>
      </c>
      <c r="AT15">
        <f t="shared" si="18"/>
        <v>0</v>
      </c>
      <c r="AU15">
        <f t="shared" si="19"/>
        <v>0</v>
      </c>
      <c r="AV15">
        <f t="shared" si="20"/>
        <v>0</v>
      </c>
      <c r="AW15">
        <f t="shared" si="21"/>
        <v>0</v>
      </c>
      <c r="AX15">
        <f t="shared" si="22"/>
        <v>0</v>
      </c>
      <c r="AY15" s="14" cm="1">
        <f t="array" ref="AY15">SUMPRODUCT(LARGE(AN15:AX15, {1,2,3}))</f>
        <v>188</v>
      </c>
      <c r="AZ15"/>
    </row>
    <row r="16" spans="1:52" x14ac:dyDescent="0.35">
      <c r="A16">
        <f>CLASS!A27</f>
        <v>35315</v>
      </c>
      <c r="B16" t="str">
        <f>CLASS!B27</f>
        <v>EE35315</v>
      </c>
      <c r="C16" t="str">
        <f>_xlfn.IFNA((VLOOKUP(A16,CLASS!A:AY,3,FALSE)),"")</f>
        <v>Ivan</v>
      </c>
      <c r="D16" t="str">
        <f>_xlfn.IFNA((VLOOKUP(A16,CLASS!A:AY,4,FALSE)),"")</f>
        <v>Spencer</v>
      </c>
      <c r="E16" s="26" t="str">
        <f>_xlfn.IFNA((VLOOKUP(B16,IssueLookup!A:B,2,FALSE)),"")</f>
        <v>AA</v>
      </c>
      <c r="F16" s="26" t="str">
        <f>_xlfn.IFNA((VLOOKUP(B16,IssueLookup!C:D,2,FALSE)),"")</f>
        <v>AA</v>
      </c>
      <c r="G16" s="26" t="str">
        <f>_xlfn.IFNA((VLOOKUP(B16,IssueLookup!E:F,2,FALSE)),"")</f>
        <v>AA</v>
      </c>
      <c r="H16" s="26" t="str">
        <f>_xlfn.IFNA((VLOOKUP(B16,IssueLookup!G:H,2,FALSE)),"")</f>
        <v>AA</v>
      </c>
      <c r="I16" t="str">
        <f>_xlfn.IFNA((VLOOKUP(A16,CLASS!A:AY,9,FALSE)),"")</f>
        <v>SNR</v>
      </c>
      <c r="J16" t="str">
        <f>_xlfn.IFNA((VLOOKUP(A16,CLASS!A:AY,10,FALSE)),"")</f>
        <v>AGL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f>_xlfn.IFNA((VLOOKUP(A16,CLASS!A:AY,16,FALSE)),"")</f>
        <v>0</v>
      </c>
      <c r="Q16" s="11">
        <f t="shared" si="0"/>
        <v>0</v>
      </c>
      <c r="R16">
        <f>_xlfn.IFNA((VLOOKUP(A16,CLASS!A:AY,18,FALSE)),"")</f>
        <v>92</v>
      </c>
      <c r="S16" s="11">
        <f t="shared" si="1"/>
        <v>92</v>
      </c>
      <c r="T16">
        <f>_xlfn.IFNA((VLOOKUP(A16,CLASS!A:AY,20,FALSE)),"")</f>
        <v>0</v>
      </c>
      <c r="U16" s="11">
        <f t="shared" si="2"/>
        <v>0</v>
      </c>
      <c r="V16">
        <f>_xlfn.IFNA((VLOOKUP(A16,CLASS!A:AY,22,FALSE)),"")</f>
        <v>91</v>
      </c>
      <c r="W16" s="11">
        <f t="shared" si="3"/>
        <v>91</v>
      </c>
      <c r="X16">
        <f>_xlfn.IFNA((VLOOKUP(A16,CLASS!A:AY,24,FALSE)),"")</f>
        <v>0</v>
      </c>
      <c r="Y16" s="11">
        <f t="shared" si="4"/>
        <v>0</v>
      </c>
      <c r="Z16">
        <f>_xlfn.IFNA((VLOOKUP(A16,CLASS!A:AY,26,FALSE)),"")</f>
        <v>0</v>
      </c>
      <c r="AA16" s="11">
        <f t="shared" si="5"/>
        <v>0</v>
      </c>
      <c r="AB16">
        <f>_xlfn.IFNA((VLOOKUP(A16,CLASS!A:AY,28,FALSE)),"")</f>
        <v>0</v>
      </c>
      <c r="AC16" s="11">
        <f t="shared" si="6"/>
        <v>0</v>
      </c>
      <c r="AD16"/>
      <c r="AE16" s="11">
        <f t="shared" si="7"/>
        <v>0</v>
      </c>
      <c r="AF16"/>
      <c r="AG16" s="11">
        <f t="shared" si="8"/>
        <v>0</v>
      </c>
      <c r="AH16">
        <f>_xlfn.IFNA((VLOOKUP(A16,CLASS!A:AY,34,FALSE)),"")</f>
        <v>0</v>
      </c>
      <c r="AI16" s="11">
        <f t="shared" si="9"/>
        <v>0</v>
      </c>
      <c r="AJ16"/>
      <c r="AK16" s="11">
        <f t="shared" si="10"/>
        <v>0</v>
      </c>
      <c r="AL16" s="16">
        <f t="shared" si="11"/>
        <v>183</v>
      </c>
      <c r="AM16"/>
      <c r="AN16">
        <f t="shared" si="12"/>
        <v>0</v>
      </c>
      <c r="AO16">
        <f t="shared" si="13"/>
        <v>92</v>
      </c>
      <c r="AP16">
        <f t="shared" si="14"/>
        <v>0</v>
      </c>
      <c r="AQ16">
        <f t="shared" si="15"/>
        <v>91</v>
      </c>
      <c r="AR16">
        <f t="shared" si="16"/>
        <v>0</v>
      </c>
      <c r="AS16">
        <f t="shared" si="17"/>
        <v>0</v>
      </c>
      <c r="AT16">
        <f t="shared" si="18"/>
        <v>0</v>
      </c>
      <c r="AU16">
        <f t="shared" si="19"/>
        <v>0</v>
      </c>
      <c r="AV16">
        <f t="shared" si="20"/>
        <v>0</v>
      </c>
      <c r="AW16">
        <f t="shared" si="21"/>
        <v>0</v>
      </c>
      <c r="AX16">
        <f t="shared" si="22"/>
        <v>0</v>
      </c>
      <c r="AY16" s="14" cm="1">
        <f t="array" ref="AY16">SUMPRODUCT(LARGE(AN16:AX16, {1,2,3}))</f>
        <v>183</v>
      </c>
      <c r="AZ16"/>
    </row>
    <row r="17" spans="1:52" x14ac:dyDescent="0.35">
      <c r="A17">
        <f>CLASS!A115</f>
        <v>62297</v>
      </c>
      <c r="B17" t="str">
        <f>CLASS!B115</f>
        <v>EE62297</v>
      </c>
      <c r="C17" t="str">
        <f>_xlfn.IFNA((VLOOKUP(A17,CLASS!A:AY,3,FALSE)),"")</f>
        <v>Paul</v>
      </c>
      <c r="D17" t="str">
        <f>_xlfn.IFNA((VLOOKUP(A17,CLASS!A:AY,4,FALSE)),"")</f>
        <v>White</v>
      </c>
      <c r="E17" s="26" t="str">
        <f>_xlfn.IFNA((VLOOKUP(B17,IssueLookup!A:B,2,FALSE)),"")</f>
        <v>B</v>
      </c>
      <c r="F17" s="26" t="str">
        <f>_xlfn.IFNA((VLOOKUP(B17,IssueLookup!C:D,2,FALSE)),"")</f>
        <v>B</v>
      </c>
      <c r="G17" s="26" t="str">
        <f>_xlfn.IFNA((VLOOKUP(B17,IssueLookup!E:F,2,FALSE)),"")</f>
        <v>B</v>
      </c>
      <c r="H17" s="26" t="str">
        <f>_xlfn.IFNA((VLOOKUP(B17,IssueLookup!G:H,2,FALSE)),"")</f>
        <v>B</v>
      </c>
      <c r="I17" t="str">
        <f>_xlfn.IFNA((VLOOKUP(A17,CLASS!A:AY,9,FALSE)),"")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_xlfn.IFNA(VLOOKUP(E17,HandicapLookup!A:B,2,FALSE),"")</f>
        <v>10</v>
      </c>
      <c r="M17">
        <f>_xlfn.IFNA(VLOOKUP(F17,HandicapLookup!A:B,2,FALSE),"")</f>
        <v>10</v>
      </c>
      <c r="N17">
        <f>_xlfn.IFNA(VLOOKUP(G17,HandicapLookup!A:B,2,FALSE),"")</f>
        <v>10</v>
      </c>
      <c r="O17">
        <f>_xlfn.IFNA(VLOOKUP(H17,HandicapLookup!A:B,2,FALSE),"")</f>
        <v>10</v>
      </c>
      <c r="P17">
        <f>_xlfn.IFNA((VLOOKUP(A17,CLASS!A:AY,16,FALSE)),"")</f>
        <v>0</v>
      </c>
      <c r="Q17" s="11">
        <f t="shared" si="0"/>
        <v>0</v>
      </c>
      <c r="R17">
        <f>_xlfn.IFNA((VLOOKUP(A17,CLASS!A:AY,18,FALSE)),"")</f>
        <v>79</v>
      </c>
      <c r="S17" s="11">
        <f t="shared" si="1"/>
        <v>89</v>
      </c>
      <c r="T17">
        <f>_xlfn.IFNA((VLOOKUP(A17,CLASS!A:AY,20,FALSE)),"")</f>
        <v>0</v>
      </c>
      <c r="U17" s="11">
        <f t="shared" si="2"/>
        <v>0</v>
      </c>
      <c r="V17">
        <f>_xlfn.IFNA((VLOOKUP(A17,CLASS!A:AY,22,FALSE)),"")</f>
        <v>79</v>
      </c>
      <c r="W17" s="11">
        <f t="shared" si="3"/>
        <v>89</v>
      </c>
      <c r="X17">
        <f>_xlfn.IFNA((VLOOKUP(A17,CLASS!A:AY,24,FALSE)),"")</f>
        <v>0</v>
      </c>
      <c r="Y17" s="11">
        <f t="shared" si="4"/>
        <v>0</v>
      </c>
      <c r="Z17">
        <f>_xlfn.IFNA((VLOOKUP(A17,CLASS!A:AY,26,FALSE)),"")</f>
        <v>0</v>
      </c>
      <c r="AA17" s="11">
        <f t="shared" si="5"/>
        <v>0</v>
      </c>
      <c r="AB17">
        <f>_xlfn.IFNA((VLOOKUP(A17,CLASS!A:AY,28,FALSE)),"")</f>
        <v>0</v>
      </c>
      <c r="AC17" s="11">
        <f t="shared" si="6"/>
        <v>0</v>
      </c>
      <c r="AD17"/>
      <c r="AE17" s="11">
        <f t="shared" si="7"/>
        <v>0</v>
      </c>
      <c r="AF17"/>
      <c r="AG17" s="11">
        <f t="shared" si="8"/>
        <v>0</v>
      </c>
      <c r="AH17">
        <f>_xlfn.IFNA((VLOOKUP(A17,CLASS!A:AY,34,FALSE)),"")</f>
        <v>0</v>
      </c>
      <c r="AI17" s="11">
        <f t="shared" si="9"/>
        <v>0</v>
      </c>
      <c r="AJ17"/>
      <c r="AK17" s="11">
        <f t="shared" si="10"/>
        <v>0</v>
      </c>
      <c r="AL17" s="16">
        <f t="shared" si="11"/>
        <v>178</v>
      </c>
      <c r="AM17"/>
      <c r="AN17">
        <f t="shared" si="12"/>
        <v>0</v>
      </c>
      <c r="AO17">
        <f t="shared" si="13"/>
        <v>89</v>
      </c>
      <c r="AP17">
        <f t="shared" si="14"/>
        <v>0</v>
      </c>
      <c r="AQ17">
        <f t="shared" si="15"/>
        <v>89</v>
      </c>
      <c r="AR17">
        <f t="shared" si="16"/>
        <v>0</v>
      </c>
      <c r="AS17">
        <f t="shared" si="17"/>
        <v>0</v>
      </c>
      <c r="AT17">
        <f t="shared" si="18"/>
        <v>0</v>
      </c>
      <c r="AU17">
        <f t="shared" si="19"/>
        <v>0</v>
      </c>
      <c r="AV17">
        <f t="shared" si="20"/>
        <v>0</v>
      </c>
      <c r="AW17">
        <f t="shared" si="21"/>
        <v>0</v>
      </c>
      <c r="AX17">
        <f t="shared" si="22"/>
        <v>0</v>
      </c>
      <c r="AY17" s="14" cm="1">
        <f t="array" ref="AY17">SUMPRODUCT(LARGE(AN17:AX17, {1,2,3}))</f>
        <v>178</v>
      </c>
      <c r="AZ17"/>
    </row>
    <row r="18" spans="1:52" x14ac:dyDescent="0.35">
      <c r="A18">
        <f>CLASS!A28</f>
        <v>114638</v>
      </c>
      <c r="B18" t="str">
        <f>CLASS!B28</f>
        <v>EE114638</v>
      </c>
      <c r="C18" t="str">
        <f>_xlfn.IFNA((VLOOKUP(A18,CLASS!A:AY,3,FALSE)),"")</f>
        <v>Tristan</v>
      </c>
      <c r="D18" t="str">
        <f>_xlfn.IFNA((VLOOKUP(A18,CLASS!A:AY,4,FALSE)),"")</f>
        <v>Yeomans</v>
      </c>
      <c r="E18" s="26" t="str">
        <f>_xlfn.IFNA((VLOOKUP(B18,IssueLookup!A:B,2,FALSE)),"")</f>
        <v>AA</v>
      </c>
      <c r="F18" s="26" t="str">
        <f>_xlfn.IFNA((VLOOKUP(B18,IssueLookup!C:D,2,FALSE)),"")</f>
        <v>AA</v>
      </c>
      <c r="G18" s="26" t="str">
        <f>_xlfn.IFNA((VLOOKUP(B18,IssueLookup!E:F,2,FALSE)),"")</f>
        <v>AA</v>
      </c>
      <c r="H18" s="26" t="str">
        <f>_xlfn.IFNA((VLOOKUP(B18,IssueLookup!G:H,2,FALSE)),"")</f>
        <v>AA</v>
      </c>
      <c r="I18" t="str">
        <f>_xlfn.IFNA((VLOOKUP(A18,CLASS!A:AY,9,FALSE)),"")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f>_xlfn.IFNA((VLOOKUP(A18,CLASS!A:AY,16,FALSE)),"")</f>
        <v>0</v>
      </c>
      <c r="Q18" s="11">
        <f t="shared" si="0"/>
        <v>0</v>
      </c>
      <c r="R18">
        <f>_xlfn.IFNA((VLOOKUP(A18,CLASS!A:AY,18,FALSE)),"")</f>
        <v>0</v>
      </c>
      <c r="S18" s="11">
        <f t="shared" si="1"/>
        <v>0</v>
      </c>
      <c r="T18">
        <f>_xlfn.IFNA((VLOOKUP(A18,CLASS!A:AY,20,FALSE)),"")</f>
        <v>86</v>
      </c>
      <c r="U18" s="11">
        <f t="shared" si="2"/>
        <v>86</v>
      </c>
      <c r="V18">
        <f>_xlfn.IFNA((VLOOKUP(A18,CLASS!A:AY,22,FALSE)),"")</f>
        <v>0</v>
      </c>
      <c r="W18" s="11">
        <f t="shared" si="3"/>
        <v>0</v>
      </c>
      <c r="X18">
        <f>_xlfn.IFNA((VLOOKUP(A18,CLASS!A:AY,24,FALSE)),"")</f>
        <v>0</v>
      </c>
      <c r="Y18" s="11">
        <f t="shared" si="4"/>
        <v>0</v>
      </c>
      <c r="Z18">
        <f>_xlfn.IFNA((VLOOKUP(A18,CLASS!A:AY,26,FALSE)),"")</f>
        <v>92</v>
      </c>
      <c r="AA18" s="11">
        <f t="shared" si="5"/>
        <v>92</v>
      </c>
      <c r="AB18">
        <f>_xlfn.IFNA((VLOOKUP(A18,CLASS!A:AY,28,FALSE)),"")</f>
        <v>0</v>
      </c>
      <c r="AC18" s="11">
        <f t="shared" si="6"/>
        <v>0</v>
      </c>
      <c r="AD18"/>
      <c r="AE18" s="11">
        <f t="shared" si="7"/>
        <v>0</v>
      </c>
      <c r="AF18"/>
      <c r="AG18" s="11">
        <f t="shared" si="8"/>
        <v>0</v>
      </c>
      <c r="AH18">
        <f>_xlfn.IFNA((VLOOKUP(A18,CLASS!A:AY,34,FALSE)),"")</f>
        <v>0</v>
      </c>
      <c r="AI18" s="11">
        <f t="shared" si="9"/>
        <v>0</v>
      </c>
      <c r="AJ18"/>
      <c r="AK18" s="11">
        <f t="shared" si="10"/>
        <v>0</v>
      </c>
      <c r="AL18" s="16">
        <f t="shared" si="11"/>
        <v>178</v>
      </c>
      <c r="AN18">
        <f t="shared" si="12"/>
        <v>0</v>
      </c>
      <c r="AO18">
        <f t="shared" si="13"/>
        <v>0</v>
      </c>
      <c r="AP18">
        <f t="shared" si="14"/>
        <v>86</v>
      </c>
      <c r="AQ18">
        <f t="shared" si="15"/>
        <v>0</v>
      </c>
      <c r="AR18">
        <f t="shared" si="16"/>
        <v>0</v>
      </c>
      <c r="AS18">
        <f t="shared" si="17"/>
        <v>92</v>
      </c>
      <c r="AT18">
        <f t="shared" si="18"/>
        <v>0</v>
      </c>
      <c r="AU18">
        <f t="shared" si="19"/>
        <v>0</v>
      </c>
      <c r="AV18">
        <f t="shared" si="20"/>
        <v>0</v>
      </c>
      <c r="AW18">
        <f t="shared" si="21"/>
        <v>0</v>
      </c>
      <c r="AX18">
        <f t="shared" si="22"/>
        <v>0</v>
      </c>
      <c r="AY18" s="14" cm="1">
        <f t="array" ref="AY18">SUMPRODUCT(LARGE(AN18:AX18, {1,2,3}))</f>
        <v>178</v>
      </c>
      <c r="AZ18"/>
    </row>
    <row r="19" spans="1:52" x14ac:dyDescent="0.35">
      <c r="A19">
        <f>CLASS!A29</f>
        <v>128948</v>
      </c>
      <c r="B19" t="str">
        <f>CLASS!B29</f>
        <v>EE128948</v>
      </c>
      <c r="C19" t="str">
        <f>_xlfn.IFNA((VLOOKUP(A19,CLASS!A:AY,3,FALSE)),"")</f>
        <v>Lee</v>
      </c>
      <c r="D19" t="str">
        <f>_xlfn.IFNA((VLOOKUP(A19,CLASS!A:AY,4,FALSE)),"")</f>
        <v>Knight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 t="shared" si="0"/>
        <v>0</v>
      </c>
      <c r="R19">
        <f>_xlfn.IFNA((VLOOKUP(A19,CLASS!A:AY,18,FALSE)),"")</f>
        <v>85</v>
      </c>
      <c r="S19" s="11">
        <f t="shared" si="1"/>
        <v>85</v>
      </c>
      <c r="T19">
        <f>_xlfn.IFNA((VLOOKUP(A19,CLASS!A:AY,20,FALSE)),"")</f>
        <v>0</v>
      </c>
      <c r="U19" s="11">
        <f t="shared" si="2"/>
        <v>0</v>
      </c>
      <c r="V19">
        <f>_xlfn.IFNA((VLOOKUP(A19,CLASS!A:AY,22,FALSE)),"")</f>
        <v>91</v>
      </c>
      <c r="W19" s="11">
        <f t="shared" si="3"/>
        <v>91</v>
      </c>
      <c r="X19">
        <f>_xlfn.IFNA((VLOOKUP(A19,CLASS!A:AY,24,FALSE)),"")</f>
        <v>0</v>
      </c>
      <c r="Y19" s="11">
        <f t="shared" si="4"/>
        <v>0</v>
      </c>
      <c r="Z19">
        <f>_xlfn.IFNA((VLOOKUP(A19,CLASS!A:AY,26,FALSE)),"")</f>
        <v>0</v>
      </c>
      <c r="AA19" s="11">
        <f t="shared" si="5"/>
        <v>0</v>
      </c>
      <c r="AB19">
        <f>_xlfn.IFNA((VLOOKUP(A19,CLASS!A:AY,28,FALSE)),"")</f>
        <v>0</v>
      </c>
      <c r="AC19" s="11">
        <f t="shared" si="6"/>
        <v>0</v>
      </c>
      <c r="AD19"/>
      <c r="AE19" s="11">
        <f t="shared" si="7"/>
        <v>0</v>
      </c>
      <c r="AF19"/>
      <c r="AG19" s="11">
        <f t="shared" si="8"/>
        <v>0</v>
      </c>
      <c r="AH19">
        <f>_xlfn.IFNA((VLOOKUP(A19,CLASS!A:AY,34,FALSE)),"")</f>
        <v>0</v>
      </c>
      <c r="AI19" s="11">
        <f t="shared" si="9"/>
        <v>0</v>
      </c>
      <c r="AJ19"/>
      <c r="AK19" s="11">
        <f t="shared" si="10"/>
        <v>0</v>
      </c>
      <c r="AL19" s="16">
        <f t="shared" si="11"/>
        <v>176</v>
      </c>
      <c r="AM19"/>
      <c r="AN19">
        <f t="shared" si="12"/>
        <v>0</v>
      </c>
      <c r="AO19">
        <f t="shared" si="13"/>
        <v>85</v>
      </c>
      <c r="AP19">
        <f t="shared" si="14"/>
        <v>0</v>
      </c>
      <c r="AQ19">
        <f t="shared" si="15"/>
        <v>91</v>
      </c>
      <c r="AR19">
        <f t="shared" si="16"/>
        <v>0</v>
      </c>
      <c r="AS19">
        <f t="shared" si="17"/>
        <v>0</v>
      </c>
      <c r="AT19">
        <f t="shared" si="18"/>
        <v>0</v>
      </c>
      <c r="AU19">
        <f t="shared" si="19"/>
        <v>0</v>
      </c>
      <c r="AV19">
        <f t="shared" si="20"/>
        <v>0</v>
      </c>
      <c r="AW19">
        <f t="shared" si="21"/>
        <v>0</v>
      </c>
      <c r="AX19">
        <f t="shared" si="22"/>
        <v>0</v>
      </c>
      <c r="AY19" s="14" cm="1">
        <f t="array" ref="AY19">SUMPRODUCT(LARGE(AN19:AX19, {1,2,3}))</f>
        <v>176</v>
      </c>
      <c r="AZ19"/>
    </row>
    <row r="20" spans="1:52" x14ac:dyDescent="0.35">
      <c r="A20">
        <f>CLASS!A30</f>
        <v>127262</v>
      </c>
      <c r="B20" t="str">
        <f>CLASS!B30</f>
        <v>EE127262</v>
      </c>
      <c r="C20" t="str">
        <f>_xlfn.IFNA((VLOOKUP(A20,CLASS!A:AY,3,FALSE)),"")</f>
        <v>Jaymie</v>
      </c>
      <c r="D20" t="str">
        <f>_xlfn.IFNA((VLOOKUP(A20,CLASS!A:AY,4,FALSE)),"")</f>
        <v>Sole</v>
      </c>
      <c r="E20" s="26" t="str">
        <f>_xlfn.IFNA((VLOOKUP(B20,IssueLookup!A:B,2,FALSE)),"")</f>
        <v>AA</v>
      </c>
      <c r="F20" s="26" t="str">
        <f>_xlfn.IFNA((VLOOKUP(B20,IssueLookup!C:D,2,FALSE)),"")</f>
        <v>AA</v>
      </c>
      <c r="G20" s="26" t="str">
        <f>_xlfn.IFNA((VLOOKUP(B20,IssueLookup!E:F,2,FALSE)),"")</f>
        <v>AA</v>
      </c>
      <c r="H20" s="26" t="str">
        <f>_xlfn.IFNA((VLOOKUP(B20,IssueLookup!G:H,2,FALSE)),"")</f>
        <v>AA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f>_xlfn.IFNA((VLOOKUP(A20,CLASS!A:AY,16,FALSE)),"")</f>
        <v>0</v>
      </c>
      <c r="Q20" s="11">
        <f t="shared" si="0"/>
        <v>0</v>
      </c>
      <c r="R20">
        <f>_xlfn.IFNA((VLOOKUP(A20,CLASS!A:AY,18,FALSE)),"")</f>
        <v>86</v>
      </c>
      <c r="S20" s="11">
        <f t="shared" si="1"/>
        <v>86</v>
      </c>
      <c r="T20">
        <f>_xlfn.IFNA((VLOOKUP(A20,CLASS!A:AY,20,FALSE)),"")</f>
        <v>0</v>
      </c>
      <c r="U20" s="11">
        <f t="shared" si="2"/>
        <v>0</v>
      </c>
      <c r="V20">
        <f>_xlfn.IFNA((VLOOKUP(A20,CLASS!A:AY,22,FALSE)),"")</f>
        <v>87</v>
      </c>
      <c r="W20" s="11">
        <f t="shared" si="3"/>
        <v>87</v>
      </c>
      <c r="X20">
        <f>_xlfn.IFNA((VLOOKUP(A20,CLASS!A:AY,24,FALSE)),"")</f>
        <v>0</v>
      </c>
      <c r="Y20" s="11">
        <f t="shared" si="4"/>
        <v>0</v>
      </c>
      <c r="Z20">
        <f>_xlfn.IFNA((VLOOKUP(A20,CLASS!A:AY,26,FALSE)),"")</f>
        <v>0</v>
      </c>
      <c r="AA20" s="11">
        <f t="shared" si="5"/>
        <v>0</v>
      </c>
      <c r="AB20">
        <f>_xlfn.IFNA((VLOOKUP(A20,CLASS!A:AY,28,FALSE)),"")</f>
        <v>0</v>
      </c>
      <c r="AC20" s="11">
        <f t="shared" si="6"/>
        <v>0</v>
      </c>
      <c r="AD20"/>
      <c r="AE20" s="11">
        <f t="shared" si="7"/>
        <v>0</v>
      </c>
      <c r="AF20"/>
      <c r="AG20" s="11">
        <f t="shared" si="8"/>
        <v>0</v>
      </c>
      <c r="AH20">
        <f>_xlfn.IFNA((VLOOKUP(A20,CLASS!A:AY,34,FALSE)),"")</f>
        <v>0</v>
      </c>
      <c r="AI20" s="11">
        <f t="shared" si="9"/>
        <v>0</v>
      </c>
      <c r="AJ20"/>
      <c r="AK20" s="11">
        <f t="shared" si="10"/>
        <v>0</v>
      </c>
      <c r="AL20" s="16">
        <f t="shared" si="11"/>
        <v>173</v>
      </c>
      <c r="AM20"/>
      <c r="AN20">
        <f t="shared" si="12"/>
        <v>0</v>
      </c>
      <c r="AO20">
        <f t="shared" si="13"/>
        <v>86</v>
      </c>
      <c r="AP20">
        <f t="shared" si="14"/>
        <v>0</v>
      </c>
      <c r="AQ20">
        <f t="shared" si="15"/>
        <v>87</v>
      </c>
      <c r="AR20">
        <f t="shared" si="16"/>
        <v>0</v>
      </c>
      <c r="AS20">
        <f t="shared" si="17"/>
        <v>0</v>
      </c>
      <c r="AT20">
        <f t="shared" si="18"/>
        <v>0</v>
      </c>
      <c r="AU20">
        <f t="shared" si="19"/>
        <v>0</v>
      </c>
      <c r="AV20">
        <f t="shared" si="20"/>
        <v>0</v>
      </c>
      <c r="AW20">
        <f t="shared" si="21"/>
        <v>0</v>
      </c>
      <c r="AX20">
        <f t="shared" si="22"/>
        <v>0</v>
      </c>
      <c r="AY20" s="14" cm="1">
        <f t="array" ref="AY20">SUMPRODUCT(LARGE(AN20:AX20, {1,2,3}))</f>
        <v>173</v>
      </c>
      <c r="AZ20"/>
    </row>
    <row r="21" spans="1:52" x14ac:dyDescent="0.35">
      <c r="A21">
        <f>CLASS!A116</f>
        <v>142260</v>
      </c>
      <c r="B21" t="str">
        <f>CLASS!B116</f>
        <v>EE142260</v>
      </c>
      <c r="C21" t="str">
        <f>_xlfn.IFNA((VLOOKUP(A21,CLASS!A:AY,3,FALSE)),"")</f>
        <v>Andy</v>
      </c>
      <c r="D21" t="str">
        <f>_xlfn.IFNA((VLOOKUP(A21,CLASS!A:AY,4,FALSE)),"")</f>
        <v>Watson</v>
      </c>
      <c r="E21" s="26" t="str">
        <f>_xlfn.IFNA((VLOOKUP(B21,IssueLookup!A:B,2,FALSE)),"")</f>
        <v>B</v>
      </c>
      <c r="F21" s="26" t="str">
        <f>_xlfn.IFNA((VLOOKUP(B21,IssueLookup!C:D,2,FALSE)),"")</f>
        <v>B</v>
      </c>
      <c r="G21" s="26" t="str">
        <f>_xlfn.IFNA((VLOOKUP(B21,IssueLookup!E:F,2,FALSE)),"")</f>
        <v>B</v>
      </c>
      <c r="H21" s="26" t="str">
        <f>_xlfn.IFNA((VLOOKUP(B21,IssueLookup!G:H,2,FALSE)),"")</f>
        <v>B</v>
      </c>
      <c r="I21" t="str">
        <f>_xlfn.IFNA((VLOOKUP(A21,CLASS!A:AY,9,FALSE)),"")</f>
        <v>SNR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_xlfn.IFNA(VLOOKUP(E21,HandicapLookup!A:B,2,FALSE),"")</f>
        <v>10</v>
      </c>
      <c r="M21">
        <f>_xlfn.IFNA(VLOOKUP(F21,HandicapLookup!A:B,2,FALSE),"")</f>
        <v>10</v>
      </c>
      <c r="N21">
        <f>_xlfn.IFNA(VLOOKUP(G21,HandicapLookup!A:B,2,FALSE),"")</f>
        <v>10</v>
      </c>
      <c r="O21">
        <f>_xlfn.IFNA(VLOOKUP(H21,HandicapLookup!A:B,2,FALSE),"")</f>
        <v>10</v>
      </c>
      <c r="P21">
        <f>_xlfn.IFNA((VLOOKUP(A21,CLASS!A:AY,16,FALSE)),"")</f>
        <v>0</v>
      </c>
      <c r="Q21" s="11">
        <f t="shared" si="0"/>
        <v>0</v>
      </c>
      <c r="R21">
        <f>_xlfn.IFNA((VLOOKUP(A21,CLASS!A:AY,18,FALSE)),"")</f>
        <v>71</v>
      </c>
      <c r="S21" s="11">
        <f t="shared" si="1"/>
        <v>81</v>
      </c>
      <c r="T21">
        <f>_xlfn.IFNA((VLOOKUP(A21,CLASS!A:AY,20,FALSE)),"")</f>
        <v>0</v>
      </c>
      <c r="U21" s="11">
        <f t="shared" si="2"/>
        <v>0</v>
      </c>
      <c r="V21">
        <f>_xlfn.IFNA((VLOOKUP(A21,CLASS!A:AY,22,FALSE)),"")</f>
        <v>82</v>
      </c>
      <c r="W21" s="11">
        <f t="shared" si="3"/>
        <v>92</v>
      </c>
      <c r="X21">
        <f>_xlfn.IFNA((VLOOKUP(A21,CLASS!A:AY,24,FALSE)),"")</f>
        <v>0</v>
      </c>
      <c r="Y21" s="11">
        <f t="shared" si="4"/>
        <v>0</v>
      </c>
      <c r="Z21">
        <f>_xlfn.IFNA((VLOOKUP(A21,CLASS!A:AY,26,FALSE)),"")</f>
        <v>0</v>
      </c>
      <c r="AA21" s="11">
        <f t="shared" si="5"/>
        <v>0</v>
      </c>
      <c r="AB21">
        <f>_xlfn.IFNA((VLOOKUP(A21,CLASS!A:AY,28,FALSE)),"")</f>
        <v>0</v>
      </c>
      <c r="AC21" s="11">
        <f t="shared" si="6"/>
        <v>0</v>
      </c>
      <c r="AD21"/>
      <c r="AE21" s="11">
        <f t="shared" si="7"/>
        <v>0</v>
      </c>
      <c r="AF21"/>
      <c r="AG21" s="11">
        <f t="shared" si="8"/>
        <v>0</v>
      </c>
      <c r="AH21">
        <f>_xlfn.IFNA((VLOOKUP(A21,CLASS!A:AY,34,FALSE)),"")</f>
        <v>0</v>
      </c>
      <c r="AI21" s="11">
        <f t="shared" si="9"/>
        <v>0</v>
      </c>
      <c r="AJ21"/>
      <c r="AK21" s="11">
        <f t="shared" si="10"/>
        <v>0</v>
      </c>
      <c r="AL21" s="16">
        <f t="shared" si="11"/>
        <v>173</v>
      </c>
      <c r="AM21"/>
      <c r="AN21">
        <f t="shared" si="12"/>
        <v>0</v>
      </c>
      <c r="AO21">
        <f t="shared" si="13"/>
        <v>81</v>
      </c>
      <c r="AP21">
        <f t="shared" si="14"/>
        <v>0</v>
      </c>
      <c r="AQ21">
        <f t="shared" si="15"/>
        <v>92</v>
      </c>
      <c r="AR21">
        <f t="shared" si="16"/>
        <v>0</v>
      </c>
      <c r="AS21">
        <f t="shared" si="17"/>
        <v>0</v>
      </c>
      <c r="AT21">
        <f t="shared" si="18"/>
        <v>0</v>
      </c>
      <c r="AU21">
        <f t="shared" si="19"/>
        <v>0</v>
      </c>
      <c r="AV21">
        <f t="shared" si="20"/>
        <v>0</v>
      </c>
      <c r="AW21">
        <f t="shared" si="21"/>
        <v>0</v>
      </c>
      <c r="AX21">
        <f t="shared" si="22"/>
        <v>0</v>
      </c>
      <c r="AY21" s="14" cm="1">
        <f t="array" ref="AY21">SUMPRODUCT(LARGE(AN21:AX21, {1,2,3}))</f>
        <v>173</v>
      </c>
      <c r="AZ21"/>
    </row>
    <row r="22" spans="1:52" x14ac:dyDescent="0.35">
      <c r="A22">
        <f>CLASS!A55</f>
        <v>131219</v>
      </c>
      <c r="B22" t="str">
        <f>CLASS!B55</f>
        <v>EE131219</v>
      </c>
      <c r="C22" t="str">
        <f>_xlfn.IFNA((VLOOKUP(A22,CLASS!A:AY,3,FALSE)),"")</f>
        <v>Mark</v>
      </c>
      <c r="D22" t="str">
        <f>_xlfn.IFNA((VLOOKUP(A22,CLASS!A:AY,4,FALSE)),"")</f>
        <v>Hobbs</v>
      </c>
      <c r="E22" s="26" t="str">
        <f>_xlfn.IFNA((VLOOKUP(B22,IssueLookup!A:B,2,FALSE)),"")</f>
        <v>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5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0</v>
      </c>
      <c r="Q22" s="11">
        <f t="shared" si="0"/>
        <v>0</v>
      </c>
      <c r="R22">
        <f>_xlfn.IFNA((VLOOKUP(A22,CLASS!A:AY,18,FALSE)),"")</f>
        <v>81</v>
      </c>
      <c r="S22" s="11">
        <f t="shared" si="1"/>
        <v>86</v>
      </c>
      <c r="T22">
        <f>_xlfn.IFNA((VLOOKUP(A22,CLASS!A:AY,20,FALSE)),"")</f>
        <v>0</v>
      </c>
      <c r="U22" s="11">
        <f t="shared" si="2"/>
        <v>0</v>
      </c>
      <c r="V22">
        <f>_xlfn.IFNA((VLOOKUP(A22,CLASS!A:AY,22,FALSE)),"")</f>
        <v>81</v>
      </c>
      <c r="W22" s="11">
        <f t="shared" si="3"/>
        <v>86</v>
      </c>
      <c r="X22">
        <f>_xlfn.IFNA((VLOOKUP(A22,CLASS!A:AY,24,FALSE)),"")</f>
        <v>0</v>
      </c>
      <c r="Y22" s="11">
        <f t="shared" si="4"/>
        <v>0</v>
      </c>
      <c r="Z22">
        <f>_xlfn.IFNA((VLOOKUP(A22,CLASS!A:AY,26,FALSE)),"")</f>
        <v>0</v>
      </c>
      <c r="AA22" s="11">
        <f t="shared" si="5"/>
        <v>0</v>
      </c>
      <c r="AB22">
        <f>_xlfn.IFNA((VLOOKUP(A22,CLASS!A:AY,28,FALSE)),"")</f>
        <v>0</v>
      </c>
      <c r="AC22" s="11">
        <f t="shared" si="6"/>
        <v>0</v>
      </c>
      <c r="AD22"/>
      <c r="AE22" s="11">
        <f t="shared" si="7"/>
        <v>0</v>
      </c>
      <c r="AF22"/>
      <c r="AG22" s="11">
        <f t="shared" si="8"/>
        <v>0</v>
      </c>
      <c r="AH22">
        <f>_xlfn.IFNA((VLOOKUP(A22,CLASS!A:AY,34,FALSE)),"")</f>
        <v>0</v>
      </c>
      <c r="AI22" s="11">
        <f t="shared" si="9"/>
        <v>0</v>
      </c>
      <c r="AJ22"/>
      <c r="AK22" s="11">
        <f t="shared" si="10"/>
        <v>0</v>
      </c>
      <c r="AL22" s="16">
        <f t="shared" si="11"/>
        <v>172</v>
      </c>
      <c r="AM22"/>
      <c r="AN22">
        <f t="shared" si="12"/>
        <v>0</v>
      </c>
      <c r="AO22">
        <f t="shared" si="13"/>
        <v>86</v>
      </c>
      <c r="AP22">
        <f t="shared" si="14"/>
        <v>0</v>
      </c>
      <c r="AQ22">
        <f t="shared" si="15"/>
        <v>86</v>
      </c>
      <c r="AR22">
        <f t="shared" si="16"/>
        <v>0</v>
      </c>
      <c r="AS22">
        <f t="shared" si="17"/>
        <v>0</v>
      </c>
      <c r="AT22">
        <f t="shared" si="18"/>
        <v>0</v>
      </c>
      <c r="AU22">
        <f t="shared" si="19"/>
        <v>0</v>
      </c>
      <c r="AV22">
        <f t="shared" si="20"/>
        <v>0</v>
      </c>
      <c r="AW22">
        <f t="shared" si="21"/>
        <v>0</v>
      </c>
      <c r="AX22">
        <f t="shared" si="22"/>
        <v>0</v>
      </c>
      <c r="AY22" s="14" cm="1">
        <f t="array" ref="AY22">SUMPRODUCT(LARGE(AN22:AX22, {1,2,3}))</f>
        <v>172</v>
      </c>
    </row>
    <row r="23" spans="1:52" x14ac:dyDescent="0.35">
      <c r="A23">
        <f>CLASS!A168</f>
        <v>124600</v>
      </c>
      <c r="B23" t="str">
        <f>CLASS!B168</f>
        <v>EE124600</v>
      </c>
      <c r="C23" t="str">
        <f>_xlfn.IFNA((VLOOKUP(A23,CLASS!A:AY,3,FALSE)),"")</f>
        <v>Richard</v>
      </c>
      <c r="D23" t="str">
        <f>_xlfn.IFNA((VLOOKUP(A23,CLASS!A:AY,4,FALSE)),"")</f>
        <v>Brown</v>
      </c>
      <c r="E23" s="26" t="str">
        <f>_xlfn.IFNA((VLOOKUP(B23,IssueLookup!A:B,2,FALSE)),"")</f>
        <v>C</v>
      </c>
      <c r="F23" s="26" t="str">
        <f>_xlfn.IFNA((VLOOKUP(B23,IssueLookup!C:D,2,FALSE)),"")</f>
        <v>C</v>
      </c>
      <c r="G23" s="26" t="str">
        <f>_xlfn.IFNA((VLOOKUP(B23,IssueLookup!E:F,2,FALSE)),"")</f>
        <v>C</v>
      </c>
      <c r="H23" s="26" t="str">
        <f>_xlfn.IFNA((VLOOKUP(B23,IssueLookup!G:H,2,FALSE)),"")</f>
        <v>C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15</v>
      </c>
      <c r="M23">
        <f>_xlfn.IFNA(VLOOKUP(F23,HandicapLookup!A:B,2,FALSE),"")</f>
        <v>15</v>
      </c>
      <c r="N23">
        <f>_xlfn.IFNA(VLOOKUP(G23,HandicapLookup!A:B,2,FALSE),"")</f>
        <v>15</v>
      </c>
      <c r="O23">
        <f>_xlfn.IFNA(VLOOKUP(H23,HandicapLookup!A:B,2,FALSE),"")</f>
        <v>15</v>
      </c>
      <c r="P23">
        <f>_xlfn.IFNA((VLOOKUP(A23,CLASS!A:AY,16,FALSE)),"")</f>
        <v>0</v>
      </c>
      <c r="Q23" s="11">
        <f t="shared" si="0"/>
        <v>0</v>
      </c>
      <c r="R23">
        <f>_xlfn.IFNA((VLOOKUP(A23,CLASS!A:AY,18,FALSE)),"")</f>
        <v>71</v>
      </c>
      <c r="S23" s="11">
        <f t="shared" si="1"/>
        <v>86</v>
      </c>
      <c r="T23">
        <f>_xlfn.IFNA((VLOOKUP(A23,CLASS!A:AY,20,FALSE)),"")</f>
        <v>0</v>
      </c>
      <c r="U23" s="11">
        <f>IF(IF(T23,T23+$L23,0)&lt;=100,IF(T23,T23+$L23,0),100)</f>
        <v>0</v>
      </c>
      <c r="V23">
        <f>_xlfn.IFNA((VLOOKUP(A23,CLASS!A:AY,22,FALSE)),"")</f>
        <v>69</v>
      </c>
      <c r="W23" s="11">
        <f t="shared" si="3"/>
        <v>84</v>
      </c>
      <c r="X23">
        <f>_xlfn.IFNA((VLOOKUP(A23,CLASS!A:AY,24,FALSE)),"")</f>
        <v>0</v>
      </c>
      <c r="Y23" s="11">
        <f t="shared" si="4"/>
        <v>0</v>
      </c>
      <c r="Z23">
        <f>_xlfn.IFNA((VLOOKUP(A23,CLASS!A:AY,26,FALSE)),"")</f>
        <v>0</v>
      </c>
      <c r="AA23" s="11">
        <f t="shared" si="5"/>
        <v>0</v>
      </c>
      <c r="AB23">
        <f>_xlfn.IFNA((VLOOKUP(A23,CLASS!A:AY,28,FALSE)),"")</f>
        <v>0</v>
      </c>
      <c r="AC23" s="11">
        <f t="shared" si="6"/>
        <v>0</v>
      </c>
      <c r="AD23"/>
      <c r="AE23" s="11">
        <f t="shared" si="7"/>
        <v>0</v>
      </c>
      <c r="AF23"/>
      <c r="AG23" s="11">
        <f t="shared" si="8"/>
        <v>0</v>
      </c>
      <c r="AH23">
        <f>_xlfn.IFNA((VLOOKUP(A23,CLASS!A:AY,34,FALSE)),"")</f>
        <v>0</v>
      </c>
      <c r="AI23" s="11">
        <f t="shared" si="9"/>
        <v>0</v>
      </c>
      <c r="AJ23"/>
      <c r="AK23" s="11">
        <f t="shared" si="10"/>
        <v>0</v>
      </c>
      <c r="AL23" s="16">
        <f t="shared" si="11"/>
        <v>170</v>
      </c>
      <c r="AN23">
        <f t="shared" si="12"/>
        <v>0</v>
      </c>
      <c r="AO23">
        <f t="shared" si="13"/>
        <v>86</v>
      </c>
      <c r="AP23">
        <f t="shared" si="14"/>
        <v>0</v>
      </c>
      <c r="AQ23">
        <f t="shared" si="15"/>
        <v>84</v>
      </c>
      <c r="AR23">
        <f t="shared" si="16"/>
        <v>0</v>
      </c>
      <c r="AS23">
        <f t="shared" si="17"/>
        <v>0</v>
      </c>
      <c r="AT23">
        <f t="shared" si="18"/>
        <v>0</v>
      </c>
      <c r="AU23">
        <f t="shared" si="19"/>
        <v>0</v>
      </c>
      <c r="AV23">
        <f t="shared" si="20"/>
        <v>0</v>
      </c>
      <c r="AW23">
        <f t="shared" si="21"/>
        <v>0</v>
      </c>
      <c r="AX23">
        <f t="shared" si="22"/>
        <v>0</v>
      </c>
      <c r="AY23" s="14" cm="1">
        <f t="array" ref="AY23">SUMPRODUCT(LARGE(AN23:AX23, {1,2,3}))</f>
        <v>170</v>
      </c>
      <c r="AZ23"/>
    </row>
    <row r="24" spans="1:52" x14ac:dyDescent="0.35">
      <c r="A24">
        <f>CLASS!A7</f>
        <v>36413</v>
      </c>
      <c r="B24" t="str">
        <f>CLASS!B7</f>
        <v>EE36413</v>
      </c>
      <c r="C24" t="str">
        <f>_xlfn.IFNA((VLOOKUP(A24,CLASS!A:AY,3,FALSE)),"")</f>
        <v>Kevin</v>
      </c>
      <c r="D24" t="str">
        <f>_xlfn.IFNA((VLOOKUP(A24,CLASS!A:AY,4,FALSE)),"")</f>
        <v>Howland</v>
      </c>
      <c r="E24" s="26" t="str">
        <f>_xlfn.IFNA((VLOOKUP(B24,IssueLookup!A:B,2,FALSE)),"")</f>
        <v>AAA</v>
      </c>
      <c r="F24" s="26" t="str">
        <f>_xlfn.IFNA((VLOOKUP(B24,IssueLookup!C:D,2,FALSE)),"")</f>
        <v>AAA</v>
      </c>
      <c r="G24" s="26" t="str">
        <f>_xlfn.IFNA((VLOOKUP(B24,IssueLookup!E:F,2,FALSE)),"")</f>
        <v>AAA</v>
      </c>
      <c r="H24" s="26" t="str">
        <f>_xlfn.IFNA((VLOOKUP(B24,IssueLookup!G:H,2,FALSE)),"")</f>
        <v>AAA</v>
      </c>
      <c r="I24" t="str">
        <f>_xlfn.IFNA((VLOOKUP(A24,CLASS!A:AY,9,FALSE)),"")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f>_xlfn.IFNA((VLOOKUP(A24,CLASS!A:AY,16,FALSE)),"")</f>
        <v>0</v>
      </c>
      <c r="Q24" s="11">
        <f t="shared" si="0"/>
        <v>0</v>
      </c>
      <c r="R24">
        <f>_xlfn.IFNA((VLOOKUP(A24,CLASS!A:AY,18,FALSE)),"")</f>
        <v>84</v>
      </c>
      <c r="S24" s="11">
        <f t="shared" si="1"/>
        <v>84</v>
      </c>
      <c r="T24">
        <f>_xlfn.IFNA((VLOOKUP(A24,CLASS!A:AY,20,FALSE)),"")</f>
        <v>0</v>
      </c>
      <c r="U24" s="11">
        <f t="shared" ref="U24:U30" si="23">IFERROR((IF(IF(T24,T24+$M24,0)&lt;=100,IF(T24,T24+$M24,0),100)),"")</f>
        <v>0</v>
      </c>
      <c r="V24">
        <f>_xlfn.IFNA((VLOOKUP(A24,CLASS!A:AY,22,FALSE)),"")</f>
        <v>86</v>
      </c>
      <c r="W24" s="11">
        <f t="shared" si="3"/>
        <v>86</v>
      </c>
      <c r="X24">
        <f>_xlfn.IFNA((VLOOKUP(A24,CLASS!A:AY,24,FALSE)),"")</f>
        <v>0</v>
      </c>
      <c r="Y24" s="11">
        <f t="shared" si="4"/>
        <v>0</v>
      </c>
      <c r="Z24">
        <f>_xlfn.IFNA((VLOOKUP(A24,CLASS!A:AY,26,FALSE)),"")</f>
        <v>0</v>
      </c>
      <c r="AA24" s="11">
        <f t="shared" si="5"/>
        <v>0</v>
      </c>
      <c r="AB24">
        <f>_xlfn.IFNA((VLOOKUP(A24,CLASS!A:AY,28,FALSE)),"")</f>
        <v>0</v>
      </c>
      <c r="AC24" s="11">
        <f t="shared" si="6"/>
        <v>0</v>
      </c>
      <c r="AD24"/>
      <c r="AE24" s="11">
        <f t="shared" si="7"/>
        <v>0</v>
      </c>
      <c r="AF24"/>
      <c r="AG24" s="11">
        <f t="shared" si="8"/>
        <v>0</v>
      </c>
      <c r="AH24">
        <f>_xlfn.IFNA((VLOOKUP(A24,CLASS!A:AY,34,FALSE)),"")</f>
        <v>0</v>
      </c>
      <c r="AI24" s="11">
        <f t="shared" si="9"/>
        <v>0</v>
      </c>
      <c r="AJ24"/>
      <c r="AK24" s="11">
        <f t="shared" si="10"/>
        <v>0</v>
      </c>
      <c r="AL24" s="16">
        <f t="shared" si="11"/>
        <v>170</v>
      </c>
      <c r="AM24"/>
      <c r="AN24">
        <f t="shared" si="12"/>
        <v>0</v>
      </c>
      <c r="AO24">
        <f t="shared" si="13"/>
        <v>84</v>
      </c>
      <c r="AP24">
        <f t="shared" si="14"/>
        <v>0</v>
      </c>
      <c r="AQ24">
        <f t="shared" si="15"/>
        <v>86</v>
      </c>
      <c r="AR24">
        <f t="shared" si="16"/>
        <v>0</v>
      </c>
      <c r="AS24">
        <f t="shared" si="17"/>
        <v>0</v>
      </c>
      <c r="AT24">
        <f t="shared" si="18"/>
        <v>0</v>
      </c>
      <c r="AU24">
        <f t="shared" si="19"/>
        <v>0</v>
      </c>
      <c r="AV24">
        <f t="shared" si="20"/>
        <v>0</v>
      </c>
      <c r="AW24">
        <f t="shared" si="21"/>
        <v>0</v>
      </c>
      <c r="AX24">
        <f t="shared" si="22"/>
        <v>0</v>
      </c>
      <c r="AY24" s="14" cm="1">
        <f t="array" ref="AY24">SUMPRODUCT(LARGE(AN24:AX24, {1,2,3}))</f>
        <v>170</v>
      </c>
    </row>
    <row r="25" spans="1:52" x14ac:dyDescent="0.35">
      <c r="A25">
        <f>CLASS!A118</f>
        <v>137654</v>
      </c>
      <c r="B25" t="str">
        <f>CLASS!B118</f>
        <v>EE137654</v>
      </c>
      <c r="C25" t="str">
        <f>_xlfn.IFNA((VLOOKUP(A25,CLASS!A:AY,3,FALSE)),"")</f>
        <v>Jake</v>
      </c>
      <c r="D25" t="str">
        <f>_xlfn.IFNA((VLOOKUP(A25,CLASS!A:AY,4,FALSE)),"")</f>
        <v>Meakins</v>
      </c>
      <c r="E25" s="26" t="str">
        <f>_xlfn.IFNA((VLOOKUP(B25,IssueLookup!A:B,2,FALSE)),"")</f>
        <v>B</v>
      </c>
      <c r="F25" s="26" t="str">
        <f>_xlfn.IFNA((VLOOKUP(B25,IssueLookup!C:D,2,FALSE)),"")</f>
        <v>B</v>
      </c>
      <c r="G25" s="26" t="str">
        <f>_xlfn.IFNA((VLOOKUP(B25,IssueLookup!E:F,2,FALSE)),"")</f>
        <v>B</v>
      </c>
      <c r="H25" s="26" t="str">
        <f>_xlfn.IFNA((VLOOKUP(B25,IssueLookup!G:H,2,FALSE)),"")</f>
        <v>B</v>
      </c>
      <c r="I25" t="str">
        <f>_xlfn.IFNA((VLOOKUP(A25,CLASS!A:AY,9,FALSE)),"")</f>
        <v>SNR</v>
      </c>
      <c r="J25" t="str">
        <f>_xlfn.IFNA((VLOOKUP(A25,CLASS!A:AY,10,FALSE)),"")</f>
        <v>ORST</v>
      </c>
      <c r="K25" t="str">
        <f>_xlfn.IFNA((VLOOKUP(J25,DivisionLookup!A:B,2,FALSE)),"")</f>
        <v>North</v>
      </c>
      <c r="L25">
        <f>_xlfn.IFNA(VLOOKUP(E25,HandicapLookup!A:B,2,FALSE),"")</f>
        <v>10</v>
      </c>
      <c r="M25">
        <f>_xlfn.IFNA(VLOOKUP(F25,HandicapLookup!A:B,2,FALSE),"")</f>
        <v>10</v>
      </c>
      <c r="N25">
        <f>_xlfn.IFNA(VLOOKUP(G25,HandicapLookup!A:B,2,FALSE),"")</f>
        <v>10</v>
      </c>
      <c r="O25">
        <f>_xlfn.IFNA(VLOOKUP(H25,HandicapLookup!A:B,2,FALSE),"")</f>
        <v>10</v>
      </c>
      <c r="P25">
        <f>_xlfn.IFNA((VLOOKUP(A25,CLASS!A:AY,16,FALSE)),"")</f>
        <v>75</v>
      </c>
      <c r="Q25" s="11">
        <f t="shared" si="0"/>
        <v>85</v>
      </c>
      <c r="R25">
        <f>_xlfn.IFNA((VLOOKUP(A25,CLASS!A:AY,18,FALSE)),"")</f>
        <v>0</v>
      </c>
      <c r="S25" s="11">
        <f t="shared" si="1"/>
        <v>0</v>
      </c>
      <c r="T25">
        <f>_xlfn.IFNA((VLOOKUP(A25,CLASS!A:AY,20,FALSE)),"")</f>
        <v>75</v>
      </c>
      <c r="U25" s="11">
        <f t="shared" si="23"/>
        <v>85</v>
      </c>
      <c r="V25">
        <f>_xlfn.IFNA((VLOOKUP(A25,CLASS!A:AY,22,FALSE)),"")</f>
        <v>0</v>
      </c>
      <c r="W25" s="11">
        <f t="shared" si="3"/>
        <v>0</v>
      </c>
      <c r="X25">
        <f>_xlfn.IFNA((VLOOKUP(A25,CLASS!A:AY,24,FALSE)),"")</f>
        <v>0</v>
      </c>
      <c r="Y25" s="11">
        <f t="shared" si="4"/>
        <v>0</v>
      </c>
      <c r="Z25">
        <f>_xlfn.IFNA((VLOOKUP(A25,CLASS!A:AY,26,FALSE)),"")</f>
        <v>0</v>
      </c>
      <c r="AA25" s="11">
        <f t="shared" si="5"/>
        <v>0</v>
      </c>
      <c r="AB25">
        <f>_xlfn.IFNA((VLOOKUP(A25,CLASS!A:AY,28,FALSE)),"")</f>
        <v>0</v>
      </c>
      <c r="AC25" s="11">
        <f t="shared" si="6"/>
        <v>0</v>
      </c>
      <c r="AD25"/>
      <c r="AE25" s="11">
        <f t="shared" si="7"/>
        <v>0</v>
      </c>
      <c r="AF25"/>
      <c r="AG25" s="11">
        <f t="shared" si="8"/>
        <v>0</v>
      </c>
      <c r="AH25">
        <f>_xlfn.IFNA((VLOOKUP(A25,CLASS!A:AY,34,FALSE)),"")</f>
        <v>0</v>
      </c>
      <c r="AI25" s="11">
        <f t="shared" si="9"/>
        <v>0</v>
      </c>
      <c r="AJ25"/>
      <c r="AK25" s="11">
        <f t="shared" si="10"/>
        <v>0</v>
      </c>
      <c r="AL25" s="16">
        <f t="shared" si="11"/>
        <v>170</v>
      </c>
      <c r="AM25"/>
      <c r="AN25">
        <f t="shared" si="12"/>
        <v>85</v>
      </c>
      <c r="AO25">
        <f t="shared" si="13"/>
        <v>0</v>
      </c>
      <c r="AP25">
        <f t="shared" si="14"/>
        <v>85</v>
      </c>
      <c r="AQ25">
        <f t="shared" si="15"/>
        <v>0</v>
      </c>
      <c r="AR25">
        <f t="shared" si="16"/>
        <v>0</v>
      </c>
      <c r="AS25">
        <f t="shared" si="17"/>
        <v>0</v>
      </c>
      <c r="AT25">
        <f t="shared" si="18"/>
        <v>0</v>
      </c>
      <c r="AU25">
        <f t="shared" si="19"/>
        <v>0</v>
      </c>
      <c r="AV25">
        <f t="shared" si="20"/>
        <v>0</v>
      </c>
      <c r="AW25">
        <f t="shared" si="21"/>
        <v>0</v>
      </c>
      <c r="AX25">
        <f t="shared" si="22"/>
        <v>0</v>
      </c>
      <c r="AY25" s="14" cm="1">
        <f t="array" ref="AY25">SUMPRODUCT(LARGE(AN25:AX25, {1,2,3}))</f>
        <v>170</v>
      </c>
      <c r="AZ25"/>
    </row>
    <row r="26" spans="1:52" x14ac:dyDescent="0.35">
      <c r="A26">
        <f>CLASS!A32</f>
        <v>120278</v>
      </c>
      <c r="B26" t="str">
        <f>CLASS!B32</f>
        <v>EE120278</v>
      </c>
      <c r="C26" t="str">
        <f>_xlfn.IFNA((VLOOKUP(A26,CLASS!A:AY,3,FALSE)),"")</f>
        <v>Robert</v>
      </c>
      <c r="D26" t="str">
        <f>_xlfn.IFNA((VLOOKUP(A26,CLASS!A:AY,4,FALSE)),"")</f>
        <v>Allen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tr">
        <f>_xlfn.IFNA((VLOOKUP(A26,CLASS!A:AY,9,FALSE)),"")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f>_xlfn.IFNA((VLOOKUP(A26,CLASS!A:AY,16,FALSE)),"")</f>
        <v>84</v>
      </c>
      <c r="Q26" s="11">
        <f t="shared" si="0"/>
        <v>84</v>
      </c>
      <c r="R26">
        <f>_xlfn.IFNA((VLOOKUP(A26,CLASS!A:AY,18,FALSE)),"")</f>
        <v>0</v>
      </c>
      <c r="S26" s="11">
        <f t="shared" si="1"/>
        <v>0</v>
      </c>
      <c r="T26">
        <f>_xlfn.IFNA((VLOOKUP(A26,CLASS!A:AY,20,FALSE)),"")</f>
        <v>85</v>
      </c>
      <c r="U26" s="11">
        <f t="shared" si="23"/>
        <v>85</v>
      </c>
      <c r="V26">
        <f>_xlfn.IFNA((VLOOKUP(A26,CLASS!A:AY,22,FALSE)),"")</f>
        <v>0</v>
      </c>
      <c r="W26" s="11">
        <f t="shared" si="3"/>
        <v>0</v>
      </c>
      <c r="X26">
        <f>_xlfn.IFNA((VLOOKUP(A26,CLASS!A:AY,24,FALSE)),"")</f>
        <v>0</v>
      </c>
      <c r="Y26" s="11">
        <f t="shared" si="4"/>
        <v>0</v>
      </c>
      <c r="Z26">
        <f>_xlfn.IFNA((VLOOKUP(A26,CLASS!A:AY,26,FALSE)),"")</f>
        <v>0</v>
      </c>
      <c r="AA26" s="11">
        <f t="shared" si="5"/>
        <v>0</v>
      </c>
      <c r="AB26">
        <f>_xlfn.IFNA((VLOOKUP(A26,CLASS!A:AY,28,FALSE)),"")</f>
        <v>0</v>
      </c>
      <c r="AC26" s="11">
        <f t="shared" si="6"/>
        <v>0</v>
      </c>
      <c r="AD26"/>
      <c r="AE26" s="11">
        <f t="shared" si="7"/>
        <v>0</v>
      </c>
      <c r="AF26"/>
      <c r="AG26" s="11">
        <f t="shared" si="8"/>
        <v>0</v>
      </c>
      <c r="AH26">
        <f>_xlfn.IFNA((VLOOKUP(A26,CLASS!A:AY,34,FALSE)),"")</f>
        <v>0</v>
      </c>
      <c r="AI26" s="11">
        <f t="shared" si="9"/>
        <v>0</v>
      </c>
      <c r="AJ26"/>
      <c r="AK26" s="11">
        <f t="shared" si="10"/>
        <v>0</v>
      </c>
      <c r="AL26" s="16">
        <f t="shared" si="11"/>
        <v>169</v>
      </c>
      <c r="AM26"/>
      <c r="AN26">
        <f t="shared" si="12"/>
        <v>84</v>
      </c>
      <c r="AO26">
        <f t="shared" si="13"/>
        <v>0</v>
      </c>
      <c r="AP26">
        <f t="shared" si="14"/>
        <v>85</v>
      </c>
      <c r="AQ26">
        <f t="shared" si="15"/>
        <v>0</v>
      </c>
      <c r="AR26">
        <f t="shared" si="16"/>
        <v>0</v>
      </c>
      <c r="AS26">
        <f t="shared" si="17"/>
        <v>0</v>
      </c>
      <c r="AT26">
        <f t="shared" si="18"/>
        <v>0</v>
      </c>
      <c r="AU26">
        <f t="shared" si="19"/>
        <v>0</v>
      </c>
      <c r="AV26">
        <f t="shared" si="20"/>
        <v>0</v>
      </c>
      <c r="AW26">
        <f t="shared" si="21"/>
        <v>0</v>
      </c>
      <c r="AX26">
        <f t="shared" si="22"/>
        <v>0</v>
      </c>
      <c r="AY26" s="14" cm="1">
        <f t="array" ref="AY26">SUMPRODUCT(LARGE(AN26:AX26, {1,2,3}))</f>
        <v>169</v>
      </c>
      <c r="AZ26"/>
    </row>
    <row r="27" spans="1:52" x14ac:dyDescent="0.35">
      <c r="A27">
        <f>CLASS!A57</f>
        <v>61</v>
      </c>
      <c r="B27" t="str">
        <f>CLASS!B57</f>
        <v>EE61</v>
      </c>
      <c r="C27" t="str">
        <f>_xlfn.IFNA((VLOOKUP(A27,CLASS!A:AY,3,FALSE)),"")</f>
        <v>Chris</v>
      </c>
      <c r="D27" t="str">
        <f>_xlfn.IFNA((VLOOKUP(A27,CLASS!A:AY,4,FALSE)),"")</f>
        <v>Morgan</v>
      </c>
      <c r="E27" s="26" t="str">
        <f>_xlfn.IFNA((VLOOKUP(B27,IssueLookup!A:B,2,FALSE)),"")</f>
        <v>A</v>
      </c>
      <c r="F27" s="26" t="str">
        <f>_xlfn.IFNA((VLOOKUP(B27,IssueLookup!C:D,2,FALSE)),"")</f>
        <v>A</v>
      </c>
      <c r="G27" s="26" t="str">
        <f>_xlfn.IFNA((VLOOKUP(B27,IssueLookup!E:F,2,FALSE)),"")</f>
        <v>A</v>
      </c>
      <c r="H27" s="26" t="str">
        <f>_xlfn.IFNA((VLOOKUP(B27,IssueLookup!G:H,2,FALSE)),"")</f>
        <v>A</v>
      </c>
      <c r="I27" t="str">
        <f>_xlfn.IFNA((VLOOKUP(A27,CLASS!A:AY,9,FALSE)),"")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_xlfn.IFNA(VLOOKUP(E27,HandicapLookup!A:B,2,FALSE),"")</f>
        <v>5</v>
      </c>
      <c r="M27">
        <f>_xlfn.IFNA(VLOOKUP(F27,HandicapLookup!A:B,2,FALSE),"")</f>
        <v>5</v>
      </c>
      <c r="N27">
        <f>_xlfn.IFNA(VLOOKUP(G27,HandicapLookup!A:B,2,FALSE),"")</f>
        <v>5</v>
      </c>
      <c r="O27">
        <f>_xlfn.IFNA(VLOOKUP(H27,HandicapLookup!A:B,2,FALSE),"")</f>
        <v>5</v>
      </c>
      <c r="P27">
        <f>_xlfn.IFNA((VLOOKUP(A27,CLASS!A:AY,16,FALSE)),"")</f>
        <v>0</v>
      </c>
      <c r="Q27" s="11">
        <f t="shared" si="0"/>
        <v>0</v>
      </c>
      <c r="R27">
        <f>_xlfn.IFNA((VLOOKUP(A27,CLASS!A:AY,18,FALSE)),"")</f>
        <v>80</v>
      </c>
      <c r="S27" s="11">
        <f t="shared" si="1"/>
        <v>85</v>
      </c>
      <c r="T27">
        <f>_xlfn.IFNA((VLOOKUP(A27,CLASS!A:AY,20,FALSE)),"")</f>
        <v>0</v>
      </c>
      <c r="U27" s="11">
        <f t="shared" si="23"/>
        <v>0</v>
      </c>
      <c r="V27">
        <f>_xlfn.IFNA((VLOOKUP(A27,CLASS!A:AY,22,FALSE)),"")</f>
        <v>79</v>
      </c>
      <c r="W27" s="11">
        <f t="shared" si="3"/>
        <v>84</v>
      </c>
      <c r="X27">
        <f>_xlfn.IFNA((VLOOKUP(A27,CLASS!A:AY,24,FALSE)),"")</f>
        <v>0</v>
      </c>
      <c r="Y27" s="11">
        <f t="shared" si="4"/>
        <v>0</v>
      </c>
      <c r="Z27">
        <f>_xlfn.IFNA((VLOOKUP(A27,CLASS!A:AY,26,FALSE)),"")</f>
        <v>0</v>
      </c>
      <c r="AA27" s="11">
        <f t="shared" si="5"/>
        <v>0</v>
      </c>
      <c r="AB27">
        <f>_xlfn.IFNA((VLOOKUP(A27,CLASS!A:AY,28,FALSE)),"")</f>
        <v>0</v>
      </c>
      <c r="AC27" s="11">
        <f t="shared" si="6"/>
        <v>0</v>
      </c>
      <c r="AD27"/>
      <c r="AE27" s="11">
        <f t="shared" si="7"/>
        <v>0</v>
      </c>
      <c r="AF27"/>
      <c r="AG27" s="11">
        <f t="shared" si="8"/>
        <v>0</v>
      </c>
      <c r="AH27">
        <f>_xlfn.IFNA((VLOOKUP(A27,CLASS!A:AY,34,FALSE)),"")</f>
        <v>0</v>
      </c>
      <c r="AI27" s="11">
        <f t="shared" si="9"/>
        <v>0</v>
      </c>
      <c r="AJ27"/>
      <c r="AK27" s="11">
        <f t="shared" si="10"/>
        <v>0</v>
      </c>
      <c r="AL27" s="16">
        <f t="shared" si="11"/>
        <v>169</v>
      </c>
      <c r="AM27"/>
      <c r="AN27">
        <f t="shared" si="12"/>
        <v>0</v>
      </c>
      <c r="AO27">
        <f t="shared" si="13"/>
        <v>85</v>
      </c>
      <c r="AP27">
        <f t="shared" si="14"/>
        <v>0</v>
      </c>
      <c r="AQ27">
        <f t="shared" si="15"/>
        <v>84</v>
      </c>
      <c r="AR27">
        <f t="shared" si="16"/>
        <v>0</v>
      </c>
      <c r="AS27">
        <f t="shared" si="17"/>
        <v>0</v>
      </c>
      <c r="AT27">
        <f t="shared" si="18"/>
        <v>0</v>
      </c>
      <c r="AU27">
        <f t="shared" si="19"/>
        <v>0</v>
      </c>
      <c r="AV27">
        <f t="shared" si="20"/>
        <v>0</v>
      </c>
      <c r="AW27">
        <f t="shared" si="21"/>
        <v>0</v>
      </c>
      <c r="AX27">
        <f t="shared" si="22"/>
        <v>0</v>
      </c>
      <c r="AY27" s="14" cm="1">
        <f t="array" ref="AY27">SUMPRODUCT(LARGE(AN27:AX27, {1,2,3}))</f>
        <v>169</v>
      </c>
      <c r="AZ27"/>
    </row>
    <row r="28" spans="1:52" x14ac:dyDescent="0.35">
      <c r="A28">
        <f>CLASS!A33</f>
        <v>120341</v>
      </c>
      <c r="B28" t="str">
        <f>CLASS!B33</f>
        <v>EE120341</v>
      </c>
      <c r="C28" t="str">
        <f>_xlfn.IFNA((VLOOKUP(A28,CLASS!A:AY,3,FALSE)),"")</f>
        <v>Nick</v>
      </c>
      <c r="D28" t="str">
        <f>_xlfn.IFNA((VLOOKUP(A28,CLASS!A:AY,4,FALSE)),"")</f>
        <v>Carter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tr">
        <f>_xlfn.IFNA((VLOOKUP(A28,CLASS!A:AY,9,FALSE)),"")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f>_xlfn.IFNA((VLOOKUP(A28,CLASS!A:AY,16,FALSE)),"")</f>
        <v>0</v>
      </c>
      <c r="Q28" s="11">
        <f t="shared" si="0"/>
        <v>0</v>
      </c>
      <c r="R28">
        <f>_xlfn.IFNA((VLOOKUP(A28,CLASS!A:AY,18,FALSE)),"")</f>
        <v>84</v>
      </c>
      <c r="S28" s="11">
        <f t="shared" si="1"/>
        <v>84</v>
      </c>
      <c r="T28">
        <f>_xlfn.IFNA((VLOOKUP(A28,CLASS!A:AY,20,FALSE)),"")</f>
        <v>0</v>
      </c>
      <c r="U28" s="11">
        <f t="shared" si="23"/>
        <v>0</v>
      </c>
      <c r="V28">
        <f>_xlfn.IFNA((VLOOKUP(A28,CLASS!A:AY,22,FALSE)),"")</f>
        <v>84</v>
      </c>
      <c r="W28" s="11">
        <f t="shared" si="3"/>
        <v>84</v>
      </c>
      <c r="X28">
        <f>_xlfn.IFNA((VLOOKUP(A28,CLASS!A:AY,24,FALSE)),"")</f>
        <v>0</v>
      </c>
      <c r="Y28" s="11">
        <f t="shared" si="4"/>
        <v>0</v>
      </c>
      <c r="Z28">
        <f>_xlfn.IFNA((VLOOKUP(A28,CLASS!A:AY,26,FALSE)),"")</f>
        <v>0</v>
      </c>
      <c r="AA28" s="11">
        <f t="shared" si="5"/>
        <v>0</v>
      </c>
      <c r="AB28">
        <f>_xlfn.IFNA((VLOOKUP(A28,CLASS!A:AY,28,FALSE)),"")</f>
        <v>0</v>
      </c>
      <c r="AC28" s="11">
        <f t="shared" si="6"/>
        <v>0</v>
      </c>
      <c r="AD28"/>
      <c r="AE28" s="11">
        <f t="shared" si="7"/>
        <v>0</v>
      </c>
      <c r="AF28"/>
      <c r="AG28" s="11">
        <f t="shared" si="8"/>
        <v>0</v>
      </c>
      <c r="AH28">
        <f>_xlfn.IFNA((VLOOKUP(A28,CLASS!A:AY,34,FALSE)),"")</f>
        <v>0</v>
      </c>
      <c r="AI28" s="11">
        <f t="shared" si="9"/>
        <v>0</v>
      </c>
      <c r="AJ28"/>
      <c r="AK28" s="11">
        <f t="shared" si="10"/>
        <v>0</v>
      </c>
      <c r="AL28" s="16">
        <f t="shared" si="11"/>
        <v>168</v>
      </c>
      <c r="AM28"/>
      <c r="AN28">
        <f t="shared" si="12"/>
        <v>0</v>
      </c>
      <c r="AO28">
        <f t="shared" si="13"/>
        <v>84</v>
      </c>
      <c r="AP28">
        <f t="shared" si="14"/>
        <v>0</v>
      </c>
      <c r="AQ28">
        <f t="shared" si="15"/>
        <v>84</v>
      </c>
      <c r="AR28">
        <f t="shared" si="16"/>
        <v>0</v>
      </c>
      <c r="AS28">
        <f t="shared" si="17"/>
        <v>0</v>
      </c>
      <c r="AT28">
        <f t="shared" si="18"/>
        <v>0</v>
      </c>
      <c r="AU28">
        <f t="shared" si="19"/>
        <v>0</v>
      </c>
      <c r="AV28">
        <f t="shared" si="20"/>
        <v>0</v>
      </c>
      <c r="AW28">
        <f t="shared" si="21"/>
        <v>0</v>
      </c>
      <c r="AX28">
        <f t="shared" si="22"/>
        <v>0</v>
      </c>
      <c r="AY28" s="14" cm="1">
        <f t="array" ref="AY28">SUMPRODUCT(LARGE(AN28:AX28, {1,2,3}))</f>
        <v>168</v>
      </c>
    </row>
    <row r="29" spans="1:52" x14ac:dyDescent="0.35">
      <c r="A29">
        <f>CLASS!A58</f>
        <v>50101</v>
      </c>
      <c r="B29" t="str">
        <f>CLASS!B58</f>
        <v>EE50101</v>
      </c>
      <c r="C29" t="str">
        <f>_xlfn.IFNA((VLOOKUP(A29,CLASS!A:AY,3,FALSE)),"")</f>
        <v>Adrian</v>
      </c>
      <c r="D29" t="str">
        <f>_xlfn.IFNA((VLOOKUP(A29,CLASS!A:AY,4,FALSE)),"")</f>
        <v>Samways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0</v>
      </c>
      <c r="Q29" s="11">
        <f t="shared" si="0"/>
        <v>0</v>
      </c>
      <c r="R29">
        <f>_xlfn.IFNA((VLOOKUP(A29,CLASS!A:AY,18,FALSE)),"")</f>
        <v>75</v>
      </c>
      <c r="S29" s="11">
        <f t="shared" si="1"/>
        <v>80</v>
      </c>
      <c r="T29">
        <f>_xlfn.IFNA((VLOOKUP(A29,CLASS!A:AY,20,FALSE)),"")</f>
        <v>0</v>
      </c>
      <c r="U29" s="11">
        <f t="shared" si="23"/>
        <v>0</v>
      </c>
      <c r="V29">
        <f>_xlfn.IFNA((VLOOKUP(A29,CLASS!A:AY,22,FALSE)),"")</f>
        <v>82</v>
      </c>
      <c r="W29" s="11">
        <f t="shared" si="3"/>
        <v>87</v>
      </c>
      <c r="X29">
        <f>_xlfn.IFNA((VLOOKUP(A29,CLASS!A:AY,24,FALSE)),"")</f>
        <v>0</v>
      </c>
      <c r="Y29" s="11">
        <f t="shared" si="4"/>
        <v>0</v>
      </c>
      <c r="Z29">
        <f>_xlfn.IFNA((VLOOKUP(A29,CLASS!A:AY,26,FALSE)),"")</f>
        <v>0</v>
      </c>
      <c r="AA29" s="11">
        <f t="shared" si="5"/>
        <v>0</v>
      </c>
      <c r="AB29">
        <f>_xlfn.IFNA((VLOOKUP(A29,CLASS!A:AY,28,FALSE)),"")</f>
        <v>0</v>
      </c>
      <c r="AC29" s="11">
        <f t="shared" si="6"/>
        <v>0</v>
      </c>
      <c r="AD29"/>
      <c r="AE29" s="11">
        <f t="shared" si="7"/>
        <v>0</v>
      </c>
      <c r="AF29"/>
      <c r="AG29" s="11">
        <f t="shared" si="8"/>
        <v>0</v>
      </c>
      <c r="AH29">
        <f>_xlfn.IFNA((VLOOKUP(A29,CLASS!A:AY,34,FALSE)),"")</f>
        <v>0</v>
      </c>
      <c r="AI29" s="11">
        <f t="shared" si="9"/>
        <v>0</v>
      </c>
      <c r="AJ29"/>
      <c r="AK29" s="11">
        <f t="shared" si="10"/>
        <v>0</v>
      </c>
      <c r="AL29" s="16">
        <f t="shared" si="11"/>
        <v>167</v>
      </c>
      <c r="AM29"/>
      <c r="AN29">
        <f t="shared" si="12"/>
        <v>0</v>
      </c>
      <c r="AO29">
        <f t="shared" si="13"/>
        <v>80</v>
      </c>
      <c r="AP29">
        <f t="shared" si="14"/>
        <v>0</v>
      </c>
      <c r="AQ29">
        <f t="shared" si="15"/>
        <v>87</v>
      </c>
      <c r="AR29">
        <f t="shared" si="16"/>
        <v>0</v>
      </c>
      <c r="AS29">
        <f t="shared" si="17"/>
        <v>0</v>
      </c>
      <c r="AT29">
        <f t="shared" si="18"/>
        <v>0</v>
      </c>
      <c r="AU29">
        <f t="shared" si="19"/>
        <v>0</v>
      </c>
      <c r="AV29">
        <f t="shared" si="20"/>
        <v>0</v>
      </c>
      <c r="AW29">
        <f t="shared" si="21"/>
        <v>0</v>
      </c>
      <c r="AX29">
        <f t="shared" si="22"/>
        <v>0</v>
      </c>
      <c r="AY29" s="14" cm="1">
        <f t="array" ref="AY29">SUMPRODUCT(LARGE(AN29:AX29, {1,2,3}))</f>
        <v>167</v>
      </c>
      <c r="AZ29"/>
    </row>
    <row r="30" spans="1:52" x14ac:dyDescent="0.35">
      <c r="A30">
        <f>CLASS!A59</f>
        <v>118844</v>
      </c>
      <c r="B30" t="str">
        <f>CLASS!B59</f>
        <v>EE118844</v>
      </c>
      <c r="C30" t="str">
        <f>_xlfn.IFNA((VLOOKUP(A30,CLASS!A:AY,3,FALSE)),"")</f>
        <v>Alan</v>
      </c>
      <c r="D30" t="str">
        <f>_xlfn.IFNA((VLOOKUP(A30,CLASS!A:AY,4,FALSE)),"")</f>
        <v>Tyte</v>
      </c>
      <c r="E30" s="26" t="str">
        <f>_xlfn.IFNA((VLOOKUP(B30,IssueLookup!A:B,2,FALSE)),"")</f>
        <v>A</v>
      </c>
      <c r="F30" s="26" t="str">
        <f>_xlfn.IFNA((VLOOKUP(B30,IssueLookup!C:D,2,FALSE)),"")</f>
        <v>A</v>
      </c>
      <c r="G30" s="26" t="str">
        <f>_xlfn.IFNA((VLOOKUP(B30,IssueLookup!E:F,2,FALSE)),"")</f>
        <v>A</v>
      </c>
      <c r="H30" s="26" t="str">
        <f>_xlfn.IFNA((VLOOKUP(B30,IssueLookup!G:H,2,FALSE)),"")</f>
        <v>A</v>
      </c>
      <c r="I30" t="str">
        <f>_xlfn.IFNA((VLOOKUP(A30,CLASS!A:AY,9,FALSE)),"")</f>
        <v>SNR</v>
      </c>
      <c r="J30" t="str">
        <f>_xlfn.IFNA((VLOOKUP(A30,CLASS!A:AY,10,FALSE)),"")</f>
        <v>CAM</v>
      </c>
      <c r="K30" t="str">
        <f>_xlfn.IFNA((VLOOKUP(J30,DivisionLookup!A:B,2,FALSE)),"")</f>
        <v>North</v>
      </c>
      <c r="L30">
        <f>_xlfn.IFNA(VLOOKUP(E30,HandicapLookup!A:B,2,FALSE),"")</f>
        <v>5</v>
      </c>
      <c r="M30">
        <f>_xlfn.IFNA(VLOOKUP(F30,HandicapLookup!A:B,2,FALSE),"")</f>
        <v>5</v>
      </c>
      <c r="N30">
        <f>_xlfn.IFNA(VLOOKUP(G30,HandicapLookup!A:B,2,FALSE),"")</f>
        <v>5</v>
      </c>
      <c r="O30">
        <f>_xlfn.IFNA(VLOOKUP(H30,HandicapLookup!A:B,2,FALSE),"")</f>
        <v>5</v>
      </c>
      <c r="P30">
        <f>_xlfn.IFNA((VLOOKUP(A30,CLASS!A:AY,16,FALSE)),"")</f>
        <v>0</v>
      </c>
      <c r="Q30" s="11">
        <f t="shared" si="0"/>
        <v>0</v>
      </c>
      <c r="R30">
        <f>_xlfn.IFNA((VLOOKUP(A30,CLASS!A:AY,18,FALSE)),"")</f>
        <v>0</v>
      </c>
      <c r="S30" s="11">
        <f t="shared" si="1"/>
        <v>0</v>
      </c>
      <c r="T30">
        <f>_xlfn.IFNA((VLOOKUP(A30,CLASS!A:AY,20,FALSE)),"")</f>
        <v>73</v>
      </c>
      <c r="U30" s="11">
        <f t="shared" si="23"/>
        <v>78</v>
      </c>
      <c r="V30">
        <f>_xlfn.IFNA((VLOOKUP(A30,CLASS!A:AY,22,FALSE)),"")</f>
        <v>0</v>
      </c>
      <c r="W30" s="11">
        <f t="shared" si="3"/>
        <v>0</v>
      </c>
      <c r="X30">
        <f>_xlfn.IFNA((VLOOKUP(A30,CLASS!A:AY,24,FALSE)),"")</f>
        <v>0</v>
      </c>
      <c r="Y30" s="11">
        <f t="shared" si="4"/>
        <v>0</v>
      </c>
      <c r="Z30">
        <f>_xlfn.IFNA((VLOOKUP(A30,CLASS!A:AY,26,FALSE)),"")</f>
        <v>84</v>
      </c>
      <c r="AA30" s="11">
        <f t="shared" si="5"/>
        <v>89</v>
      </c>
      <c r="AB30">
        <f>_xlfn.IFNA((VLOOKUP(A30,CLASS!A:AY,28,FALSE)),"")</f>
        <v>0</v>
      </c>
      <c r="AC30" s="11">
        <f t="shared" si="6"/>
        <v>0</v>
      </c>
      <c r="AD30"/>
      <c r="AE30" s="11">
        <f t="shared" si="7"/>
        <v>0</v>
      </c>
      <c r="AF30"/>
      <c r="AG30" s="11">
        <f t="shared" si="8"/>
        <v>0</v>
      </c>
      <c r="AH30">
        <f>_xlfn.IFNA((VLOOKUP(A30,CLASS!A:AY,34,FALSE)),"")</f>
        <v>0</v>
      </c>
      <c r="AI30" s="11">
        <f t="shared" si="9"/>
        <v>0</v>
      </c>
      <c r="AJ30"/>
      <c r="AK30" s="11">
        <f t="shared" si="10"/>
        <v>0</v>
      </c>
      <c r="AL30" s="16">
        <f t="shared" si="11"/>
        <v>167</v>
      </c>
      <c r="AN30">
        <f t="shared" si="12"/>
        <v>0</v>
      </c>
      <c r="AO30">
        <f t="shared" si="13"/>
        <v>0</v>
      </c>
      <c r="AP30">
        <f t="shared" si="14"/>
        <v>78</v>
      </c>
      <c r="AQ30">
        <f t="shared" si="15"/>
        <v>0</v>
      </c>
      <c r="AR30">
        <f t="shared" si="16"/>
        <v>0</v>
      </c>
      <c r="AS30">
        <f t="shared" si="17"/>
        <v>89</v>
      </c>
      <c r="AT30">
        <f t="shared" si="18"/>
        <v>0</v>
      </c>
      <c r="AU30">
        <f t="shared" si="19"/>
        <v>0</v>
      </c>
      <c r="AV30">
        <f t="shared" si="20"/>
        <v>0</v>
      </c>
      <c r="AW30">
        <f t="shared" si="21"/>
        <v>0</v>
      </c>
      <c r="AX30">
        <f t="shared" si="22"/>
        <v>0</v>
      </c>
      <c r="AY30" s="14" cm="1">
        <f t="array" ref="AY30">SUMPRODUCT(LARGE(AN30:AX30, {1,2,3}))</f>
        <v>167</v>
      </c>
      <c r="AZ30"/>
    </row>
    <row r="31" spans="1:52" x14ac:dyDescent="0.35">
      <c r="A31">
        <f>CLASS!A169</f>
        <v>134901</v>
      </c>
      <c r="B31" t="str">
        <f>CLASS!B169</f>
        <v>EE134901</v>
      </c>
      <c r="C31" t="str">
        <f>_xlfn.IFNA((VLOOKUP(A31,CLASS!A:AY,3,FALSE)),"")</f>
        <v>Graham</v>
      </c>
      <c r="D31" t="str">
        <f>_xlfn.IFNA((VLOOKUP(A31,CLASS!A:AY,4,FALSE)),"")</f>
        <v>Bright</v>
      </c>
      <c r="E31" s="26" t="str">
        <f>_xlfn.IFNA((VLOOKUP(B31,IssueLookup!A:B,2,FALSE)),"")</f>
        <v>C</v>
      </c>
      <c r="F31" s="26" t="str">
        <f>_xlfn.IFNA((VLOOKUP(B31,IssueLookup!C:D,2,FALSE)),"")</f>
        <v>C</v>
      </c>
      <c r="G31" s="26" t="str">
        <f>_xlfn.IFNA((VLOOKUP(B31,IssueLookup!E:F,2,FALSE)),"")</f>
        <v>C</v>
      </c>
      <c r="H31" s="26" t="str">
        <f>_xlfn.IFNA((VLOOKUP(B31,IssueLookup!G:H,2,FALSE)),"")</f>
        <v>C</v>
      </c>
      <c r="I31" t="str">
        <f>_xlfn.IFNA((VLOOKUP(A31,CLASS!A:AY,9,FALSE)),"")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_xlfn.IFNA(VLOOKUP(E31,HandicapLookup!A:B,2,FALSE),"")</f>
        <v>15</v>
      </c>
      <c r="M31">
        <f>_xlfn.IFNA(VLOOKUP(F31,HandicapLookup!A:B,2,FALSE),"")</f>
        <v>15</v>
      </c>
      <c r="N31">
        <f>_xlfn.IFNA(VLOOKUP(G31,HandicapLookup!A:B,2,FALSE),"")</f>
        <v>15</v>
      </c>
      <c r="O31">
        <f>_xlfn.IFNA(VLOOKUP(H31,HandicapLookup!A:B,2,FALSE),"")</f>
        <v>15</v>
      </c>
      <c r="P31">
        <f>_xlfn.IFNA((VLOOKUP(A31,CLASS!A:AY,16,FALSE)),"")</f>
        <v>0</v>
      </c>
      <c r="Q31" s="11">
        <f t="shared" si="0"/>
        <v>0</v>
      </c>
      <c r="R31">
        <f>_xlfn.IFNA((VLOOKUP(A31,CLASS!A:AY,18,FALSE)),"")</f>
        <v>65</v>
      </c>
      <c r="S31" s="11">
        <f t="shared" si="1"/>
        <v>80</v>
      </c>
      <c r="T31">
        <f>_xlfn.IFNA((VLOOKUP(A31,CLASS!A:AY,20,FALSE)),"")</f>
        <v>0</v>
      </c>
      <c r="U31" s="11">
        <f>IF(IF(T31,T31+$L31,0)&lt;=100,IF(T31,T31+$L31,0),100)</f>
        <v>0</v>
      </c>
      <c r="V31">
        <f>_xlfn.IFNA((VLOOKUP(A31,CLASS!A:AY,22,FALSE)),"")</f>
        <v>70</v>
      </c>
      <c r="W31" s="11">
        <f t="shared" si="3"/>
        <v>85</v>
      </c>
      <c r="X31">
        <f>_xlfn.IFNA((VLOOKUP(A31,CLASS!A:AY,24,FALSE)),"")</f>
        <v>0</v>
      </c>
      <c r="Y31" s="11">
        <f t="shared" si="4"/>
        <v>0</v>
      </c>
      <c r="Z31">
        <f>_xlfn.IFNA((VLOOKUP(A31,CLASS!A:AY,26,FALSE)),"")</f>
        <v>0</v>
      </c>
      <c r="AA31" s="11">
        <f t="shared" si="5"/>
        <v>0</v>
      </c>
      <c r="AB31">
        <f>_xlfn.IFNA((VLOOKUP(A31,CLASS!A:AY,28,FALSE)),"")</f>
        <v>0</v>
      </c>
      <c r="AC31" s="11">
        <f t="shared" si="6"/>
        <v>0</v>
      </c>
      <c r="AD31"/>
      <c r="AE31" s="11">
        <f t="shared" si="7"/>
        <v>0</v>
      </c>
      <c r="AF31"/>
      <c r="AG31" s="11">
        <f t="shared" si="8"/>
        <v>0</v>
      </c>
      <c r="AH31">
        <f>_xlfn.IFNA((VLOOKUP(A31,CLASS!A:AY,34,FALSE)),"")</f>
        <v>0</v>
      </c>
      <c r="AI31" s="11">
        <f t="shared" si="9"/>
        <v>0</v>
      </c>
      <c r="AJ31"/>
      <c r="AK31" s="11">
        <f t="shared" si="10"/>
        <v>0</v>
      </c>
      <c r="AL31" s="16">
        <f t="shared" si="11"/>
        <v>165</v>
      </c>
      <c r="AN31">
        <f t="shared" si="12"/>
        <v>0</v>
      </c>
      <c r="AO31">
        <f t="shared" si="13"/>
        <v>80</v>
      </c>
      <c r="AP31">
        <f t="shared" si="14"/>
        <v>0</v>
      </c>
      <c r="AQ31">
        <f t="shared" si="15"/>
        <v>85</v>
      </c>
      <c r="AR31">
        <f t="shared" si="16"/>
        <v>0</v>
      </c>
      <c r="AS31">
        <f t="shared" si="17"/>
        <v>0</v>
      </c>
      <c r="AT31">
        <f t="shared" si="18"/>
        <v>0</v>
      </c>
      <c r="AU31">
        <f t="shared" si="19"/>
        <v>0</v>
      </c>
      <c r="AV31">
        <f t="shared" si="20"/>
        <v>0</v>
      </c>
      <c r="AW31">
        <f t="shared" si="21"/>
        <v>0</v>
      </c>
      <c r="AX31">
        <f t="shared" si="22"/>
        <v>0</v>
      </c>
      <c r="AY31" s="14" cm="1">
        <f t="array" ref="AY31">SUMPRODUCT(LARGE(AN31:AX31, {1,2,3}))</f>
        <v>165</v>
      </c>
      <c r="AZ31"/>
    </row>
    <row r="32" spans="1:52" x14ac:dyDescent="0.35">
      <c r="A32">
        <f>CLASS!A121</f>
        <v>139165</v>
      </c>
      <c r="B32" t="str">
        <f>CLASS!B121</f>
        <v>EE139165</v>
      </c>
      <c r="C32" t="str">
        <f>_xlfn.IFNA((VLOOKUP(A32,CLASS!A:AY,3,FALSE)),"")</f>
        <v>Tim</v>
      </c>
      <c r="D32" t="str">
        <f>_xlfn.IFNA((VLOOKUP(A32,CLASS!A:AY,4,FALSE)),"")</f>
        <v>Skinner</v>
      </c>
      <c r="E32" s="26" t="str">
        <f>_xlfn.IFNA((VLOOKUP(B32,IssueLookup!A:B,2,FALSE)),"")</f>
        <v>B</v>
      </c>
      <c r="F32" s="26" t="str">
        <f>_xlfn.IFNA((VLOOKUP(B32,IssueLookup!C:D,2,FALSE)),"")</f>
        <v>B</v>
      </c>
      <c r="G32" s="26" t="str">
        <f>_xlfn.IFNA((VLOOKUP(B32,IssueLookup!E:F,2,FALSE)),"")</f>
        <v>B</v>
      </c>
      <c r="H32" s="26" t="str">
        <f>_xlfn.IFNA((VLOOKUP(B32,IssueLookup!G:H,2,FALSE)),"")</f>
        <v>B</v>
      </c>
      <c r="I32" t="str">
        <f>_xlfn.IFNA((VLOOKUP(A32,CLASS!A:AY,9,FALSE)),"")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_xlfn.IFNA(VLOOKUP(E32,HandicapLookup!A:B,2,FALSE),"")</f>
        <v>10</v>
      </c>
      <c r="M32">
        <f>_xlfn.IFNA(VLOOKUP(F32,HandicapLookup!A:B,2,FALSE),"")</f>
        <v>10</v>
      </c>
      <c r="N32">
        <f>_xlfn.IFNA(VLOOKUP(G32,HandicapLookup!A:B,2,FALSE),"")</f>
        <v>10</v>
      </c>
      <c r="O32">
        <f>_xlfn.IFNA(VLOOKUP(H32,HandicapLookup!A:B,2,FALSE),"")</f>
        <v>10</v>
      </c>
      <c r="P32">
        <f>_xlfn.IFNA((VLOOKUP(A32,CLASS!A:AY,16,FALSE)),"")</f>
        <v>0</v>
      </c>
      <c r="Q32" s="11">
        <f t="shared" si="0"/>
        <v>0</v>
      </c>
      <c r="R32">
        <f>_xlfn.IFNA((VLOOKUP(A32,CLASS!A:AY,18,FALSE)),"")</f>
        <v>69</v>
      </c>
      <c r="S32" s="11">
        <f t="shared" si="1"/>
        <v>79</v>
      </c>
      <c r="T32">
        <f>_xlfn.IFNA((VLOOKUP(A32,CLASS!A:AY,20,FALSE)),"")</f>
        <v>0</v>
      </c>
      <c r="U32" s="11">
        <f>IF(IF(T32,T32+$L32,0)&lt;=100,IF(T32,T32+$L32,0),100)</f>
        <v>0</v>
      </c>
      <c r="V32">
        <f>_xlfn.IFNA((VLOOKUP(A32,CLASS!A:AY,22,FALSE)),"")</f>
        <v>75</v>
      </c>
      <c r="W32" s="11">
        <f t="shared" si="3"/>
        <v>85</v>
      </c>
      <c r="X32">
        <f>_xlfn.IFNA((VLOOKUP(A32,CLASS!A:AY,24,FALSE)),"")</f>
        <v>0</v>
      </c>
      <c r="Y32" s="11">
        <f t="shared" si="4"/>
        <v>0</v>
      </c>
      <c r="Z32">
        <f>_xlfn.IFNA((VLOOKUP(A32,CLASS!A:AY,26,FALSE)),"")</f>
        <v>0</v>
      </c>
      <c r="AA32" s="11">
        <f t="shared" si="5"/>
        <v>0</v>
      </c>
      <c r="AB32">
        <f>_xlfn.IFNA((VLOOKUP(A32,CLASS!A:AY,28,FALSE)),"")</f>
        <v>0</v>
      </c>
      <c r="AC32" s="11">
        <f t="shared" si="6"/>
        <v>0</v>
      </c>
      <c r="AD32"/>
      <c r="AE32" s="11">
        <f t="shared" si="7"/>
        <v>0</v>
      </c>
      <c r="AF32"/>
      <c r="AG32" s="11">
        <f t="shared" si="8"/>
        <v>0</v>
      </c>
      <c r="AH32">
        <f>_xlfn.IFNA((VLOOKUP(A32,CLASS!A:AY,34,FALSE)),"")</f>
        <v>0</v>
      </c>
      <c r="AI32" s="11">
        <f t="shared" si="9"/>
        <v>0</v>
      </c>
      <c r="AJ32"/>
      <c r="AK32" s="11">
        <f t="shared" si="10"/>
        <v>0</v>
      </c>
      <c r="AL32" s="16">
        <f t="shared" si="11"/>
        <v>164</v>
      </c>
      <c r="AM32"/>
      <c r="AN32">
        <f t="shared" si="12"/>
        <v>0</v>
      </c>
      <c r="AO32">
        <f t="shared" si="13"/>
        <v>79</v>
      </c>
      <c r="AP32">
        <f t="shared" si="14"/>
        <v>0</v>
      </c>
      <c r="AQ32">
        <f t="shared" si="15"/>
        <v>85</v>
      </c>
      <c r="AR32">
        <f t="shared" si="16"/>
        <v>0</v>
      </c>
      <c r="AS32">
        <f t="shared" si="17"/>
        <v>0</v>
      </c>
      <c r="AT32">
        <f t="shared" si="18"/>
        <v>0</v>
      </c>
      <c r="AU32">
        <f t="shared" si="19"/>
        <v>0</v>
      </c>
      <c r="AV32">
        <f t="shared" si="20"/>
        <v>0</v>
      </c>
      <c r="AW32">
        <f t="shared" si="21"/>
        <v>0</v>
      </c>
      <c r="AX32">
        <f t="shared" si="22"/>
        <v>0</v>
      </c>
      <c r="AY32" s="14" cm="1">
        <f t="array" ref="AY32">SUMPRODUCT(LARGE(AN32:AX32, {1,2,3}))</f>
        <v>164</v>
      </c>
      <c r="AZ32"/>
    </row>
    <row r="33" spans="1:52" x14ac:dyDescent="0.35">
      <c r="A33">
        <f>CLASS!A122</f>
        <v>129228</v>
      </c>
      <c r="B33" t="str">
        <f>CLASS!B122</f>
        <v>EE129228</v>
      </c>
      <c r="C33" t="str">
        <f>_xlfn.IFNA((VLOOKUP(A33,CLASS!A:AY,3,FALSE)),"")</f>
        <v>Robert</v>
      </c>
      <c r="D33" t="str">
        <f>_xlfn.IFNA((VLOOKUP(A33,CLASS!A:AY,4,FALSE)),"")</f>
        <v>Drake</v>
      </c>
      <c r="E33" s="26" t="str">
        <f>_xlfn.IFNA((VLOOKUP(B33,IssueLookup!A:B,2,FALSE)),"")</f>
        <v>B</v>
      </c>
      <c r="F33" s="26" t="str">
        <f>_xlfn.IFNA((VLOOKUP(B33,IssueLookup!C:D,2,FALSE)),"")</f>
        <v>B</v>
      </c>
      <c r="G33" s="26" t="str">
        <f>_xlfn.IFNA((VLOOKUP(B33,IssueLookup!E:F,2,FALSE)),"")</f>
        <v>B</v>
      </c>
      <c r="H33" s="26" t="str">
        <f>_xlfn.IFNA((VLOOKUP(B33,IssueLookup!G:H,2,FALSE)),"")</f>
        <v>B</v>
      </c>
      <c r="I33" t="str">
        <f>_xlfn.IFNA((VLOOKUP(A33,CLASS!A:AY,9,FALSE)),"")</f>
        <v>SNR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_xlfn.IFNA(VLOOKUP(E33,HandicapLookup!A:B,2,FALSE),"")</f>
        <v>10</v>
      </c>
      <c r="M33">
        <f>_xlfn.IFNA(VLOOKUP(F33,HandicapLookup!A:B,2,FALSE),"")</f>
        <v>10</v>
      </c>
      <c r="N33">
        <f>_xlfn.IFNA(VLOOKUP(G33,HandicapLookup!A:B,2,FALSE),"")</f>
        <v>10</v>
      </c>
      <c r="O33">
        <f>_xlfn.IFNA(VLOOKUP(H33,HandicapLookup!A:B,2,FALSE),"")</f>
        <v>10</v>
      </c>
      <c r="P33">
        <f>_xlfn.IFNA((VLOOKUP(A33,CLASS!A:AY,16,FALSE)),"")</f>
        <v>0</v>
      </c>
      <c r="Q33" s="11">
        <f t="shared" si="0"/>
        <v>0</v>
      </c>
      <c r="R33">
        <f>_xlfn.IFNA((VLOOKUP(A33,CLASS!A:AY,18,FALSE)),"")</f>
        <v>72</v>
      </c>
      <c r="S33" s="11">
        <f t="shared" si="1"/>
        <v>82</v>
      </c>
      <c r="T33">
        <f>_xlfn.IFNA((VLOOKUP(A33,CLASS!A:AY,20,FALSE)),"")</f>
        <v>0</v>
      </c>
      <c r="U33" s="11">
        <f>IF(IF(T33,T33+$L33,0)&lt;=100,IF(T33,T33+$L33,0),100)</f>
        <v>0</v>
      </c>
      <c r="V33">
        <f>_xlfn.IFNA((VLOOKUP(A33,CLASS!A:AY,22,FALSE)),"")</f>
        <v>71</v>
      </c>
      <c r="W33" s="11">
        <f t="shared" si="3"/>
        <v>81</v>
      </c>
      <c r="X33">
        <f>_xlfn.IFNA((VLOOKUP(A33,CLASS!A:AY,24,FALSE)),"")</f>
        <v>0</v>
      </c>
      <c r="Y33" s="11">
        <f t="shared" si="4"/>
        <v>0</v>
      </c>
      <c r="Z33">
        <f>_xlfn.IFNA((VLOOKUP(A33,CLASS!A:AY,26,FALSE)),"")</f>
        <v>0</v>
      </c>
      <c r="AA33" s="11">
        <f t="shared" si="5"/>
        <v>0</v>
      </c>
      <c r="AB33">
        <f>_xlfn.IFNA((VLOOKUP(A33,CLASS!A:AY,28,FALSE)),"")</f>
        <v>0</v>
      </c>
      <c r="AC33" s="11">
        <f t="shared" si="6"/>
        <v>0</v>
      </c>
      <c r="AD33"/>
      <c r="AE33" s="11">
        <f t="shared" si="7"/>
        <v>0</v>
      </c>
      <c r="AF33"/>
      <c r="AG33" s="11">
        <f t="shared" si="8"/>
        <v>0</v>
      </c>
      <c r="AH33">
        <f>_xlfn.IFNA((VLOOKUP(A33,CLASS!A:AY,34,FALSE)),"")</f>
        <v>0</v>
      </c>
      <c r="AI33" s="11">
        <f t="shared" si="9"/>
        <v>0</v>
      </c>
      <c r="AJ33"/>
      <c r="AK33" s="11">
        <f t="shared" si="10"/>
        <v>0</v>
      </c>
      <c r="AL33" s="16">
        <f t="shared" si="11"/>
        <v>163</v>
      </c>
      <c r="AM33"/>
      <c r="AN33">
        <f t="shared" si="12"/>
        <v>0</v>
      </c>
      <c r="AO33">
        <f t="shared" si="13"/>
        <v>82</v>
      </c>
      <c r="AP33">
        <f t="shared" si="14"/>
        <v>0</v>
      </c>
      <c r="AQ33">
        <f t="shared" si="15"/>
        <v>81</v>
      </c>
      <c r="AR33">
        <f t="shared" si="16"/>
        <v>0</v>
      </c>
      <c r="AS33">
        <f t="shared" si="17"/>
        <v>0</v>
      </c>
      <c r="AT33">
        <f t="shared" si="18"/>
        <v>0</v>
      </c>
      <c r="AU33">
        <f t="shared" si="19"/>
        <v>0</v>
      </c>
      <c r="AV33">
        <f t="shared" si="20"/>
        <v>0</v>
      </c>
      <c r="AW33">
        <f t="shared" si="21"/>
        <v>0</v>
      </c>
      <c r="AX33">
        <f t="shared" si="22"/>
        <v>0</v>
      </c>
      <c r="AY33" s="14" cm="1">
        <f t="array" ref="AY33">SUMPRODUCT(LARGE(AN33:AX33, {1,2,3}))</f>
        <v>163</v>
      </c>
    </row>
    <row r="34" spans="1:52" x14ac:dyDescent="0.35">
      <c r="A34">
        <f>CLASS!A123</f>
        <v>138303</v>
      </c>
      <c r="B34" t="str">
        <f>CLASS!B123</f>
        <v>EE138303</v>
      </c>
      <c r="C34" t="str">
        <f>_xlfn.IFNA((VLOOKUP(A34,CLASS!A:AY,3,FALSE)),"")</f>
        <v>Brian</v>
      </c>
      <c r="D34" t="str">
        <f>_xlfn.IFNA((VLOOKUP(A34,CLASS!A:AY,4,FALSE)),"")</f>
        <v>Hartland</v>
      </c>
      <c r="E34" s="26" t="str">
        <f>_xlfn.IFNA((VLOOKUP(B34,IssueLookup!A:B,2,FALSE)),"")</f>
        <v>B</v>
      </c>
      <c r="F34" s="26" t="str">
        <f>_xlfn.IFNA((VLOOKUP(B34,IssueLookup!C:D,2,FALSE)),"")</f>
        <v>B</v>
      </c>
      <c r="G34" s="26" t="str">
        <f>_xlfn.IFNA((VLOOKUP(B34,IssueLookup!E:F,2,FALSE)),"")</f>
        <v>B</v>
      </c>
      <c r="H34" s="26" t="str">
        <f>_xlfn.IFNA((VLOOKUP(B34,IssueLookup!G:H,2,FALSE)),"")</f>
        <v>B</v>
      </c>
      <c r="I34" t="str">
        <f>_xlfn.IFNA((VLOOKUP(A34,CLASS!A:AY,9,FALSE)),"")</f>
        <v>SNR</v>
      </c>
      <c r="J34" t="str">
        <f>_xlfn.IFNA((VLOOKUP(A34,CLASS!A:AY,10,FALSE)),"")</f>
        <v>EJC</v>
      </c>
      <c r="K34" t="str">
        <f>_xlfn.IFNA((VLOOKUP(J34,DivisionLookup!A:B,2,FALSE)),"")</f>
        <v>South</v>
      </c>
      <c r="L34">
        <f>_xlfn.IFNA(VLOOKUP(E34,HandicapLookup!A:B,2,FALSE),"")</f>
        <v>10</v>
      </c>
      <c r="M34">
        <f>_xlfn.IFNA(VLOOKUP(F34,HandicapLookup!A:B,2,FALSE),"")</f>
        <v>10</v>
      </c>
      <c r="N34">
        <f>_xlfn.IFNA(VLOOKUP(G34,HandicapLookup!A:B,2,FALSE),"")</f>
        <v>10</v>
      </c>
      <c r="O34">
        <f>_xlfn.IFNA(VLOOKUP(H34,HandicapLookup!A:B,2,FALSE),"")</f>
        <v>10</v>
      </c>
      <c r="P34">
        <f>_xlfn.IFNA((VLOOKUP(A34,CLASS!A:AY,16,FALSE)),"")</f>
        <v>0</v>
      </c>
      <c r="Q34" s="11">
        <f t="shared" si="0"/>
        <v>0</v>
      </c>
      <c r="R34">
        <f>_xlfn.IFNA((VLOOKUP(A34,CLASS!A:AY,18,FALSE)),"")</f>
        <v>67</v>
      </c>
      <c r="S34" s="11">
        <f t="shared" si="1"/>
        <v>77</v>
      </c>
      <c r="T34">
        <f>_xlfn.IFNA((VLOOKUP(A34,CLASS!A:AY,20,FALSE)),"")</f>
        <v>0</v>
      </c>
      <c r="U34" s="11">
        <f>IF(IF(T34,T34+$L34,0)&lt;=100,IF(T34,T34+$L34,0),100)</f>
        <v>0</v>
      </c>
      <c r="V34">
        <f>_xlfn.IFNA((VLOOKUP(A34,CLASS!A:AY,22,FALSE)),"")</f>
        <v>76</v>
      </c>
      <c r="W34" s="11">
        <f t="shared" ref="W34:W65" si="24">IFERROR((IF(IF(V34,V34+$M34,0)&lt;=100,IF(V34,V34+$M34,0),100)),"")</f>
        <v>86</v>
      </c>
      <c r="X34">
        <f>_xlfn.IFNA((VLOOKUP(A34,CLASS!A:AY,24,FALSE)),"")</f>
        <v>0</v>
      </c>
      <c r="Y34" s="11">
        <f t="shared" si="4"/>
        <v>0</v>
      </c>
      <c r="Z34">
        <f>_xlfn.IFNA((VLOOKUP(A34,CLASS!A:AY,26,FALSE)),"")</f>
        <v>0</v>
      </c>
      <c r="AA34" s="11">
        <f t="shared" si="5"/>
        <v>0</v>
      </c>
      <c r="AB34">
        <f>_xlfn.IFNA((VLOOKUP(A34,CLASS!A:AY,28,FALSE)),"")</f>
        <v>0</v>
      </c>
      <c r="AC34" s="11">
        <f t="shared" si="6"/>
        <v>0</v>
      </c>
      <c r="AD34"/>
      <c r="AE34" s="11">
        <f t="shared" si="7"/>
        <v>0</v>
      </c>
      <c r="AF34"/>
      <c r="AG34" s="11">
        <f t="shared" si="8"/>
        <v>0</v>
      </c>
      <c r="AH34">
        <f>_xlfn.IFNA((VLOOKUP(A34,CLASS!A:AY,34,FALSE)),"")</f>
        <v>0</v>
      </c>
      <c r="AI34" s="11">
        <f t="shared" si="9"/>
        <v>0</v>
      </c>
      <c r="AJ34"/>
      <c r="AK34" s="11">
        <f t="shared" si="10"/>
        <v>0</v>
      </c>
      <c r="AL34" s="16">
        <f t="shared" si="11"/>
        <v>163</v>
      </c>
      <c r="AN34">
        <f t="shared" si="12"/>
        <v>0</v>
      </c>
      <c r="AO34">
        <f t="shared" si="13"/>
        <v>77</v>
      </c>
      <c r="AP34">
        <f t="shared" si="14"/>
        <v>0</v>
      </c>
      <c r="AQ34">
        <f t="shared" si="15"/>
        <v>86</v>
      </c>
      <c r="AR34">
        <f t="shared" si="16"/>
        <v>0</v>
      </c>
      <c r="AS34">
        <f t="shared" si="17"/>
        <v>0</v>
      </c>
      <c r="AT34">
        <f t="shared" si="18"/>
        <v>0</v>
      </c>
      <c r="AU34">
        <f t="shared" si="19"/>
        <v>0</v>
      </c>
      <c r="AV34">
        <f t="shared" si="20"/>
        <v>0</v>
      </c>
      <c r="AW34">
        <f t="shared" si="21"/>
        <v>0</v>
      </c>
      <c r="AX34">
        <f t="shared" si="22"/>
        <v>0</v>
      </c>
      <c r="AY34" s="14" cm="1">
        <f t="array" ref="AY34">SUMPRODUCT(LARGE(AN34:AX34, {1,2,3}))</f>
        <v>163</v>
      </c>
      <c r="AZ34"/>
    </row>
    <row r="35" spans="1:52" x14ac:dyDescent="0.35">
      <c r="A35">
        <f>CLASS!A170</f>
        <v>139288</v>
      </c>
      <c r="B35" t="str">
        <f>CLASS!B170</f>
        <v>EE139288</v>
      </c>
      <c r="C35" t="str">
        <f>_xlfn.IFNA((VLOOKUP(A35,CLASS!A:AY,3,FALSE)),"")</f>
        <v>Stephen</v>
      </c>
      <c r="D35" t="str">
        <f>_xlfn.IFNA((VLOOKUP(A35,CLASS!A:AY,4,FALSE)),"")</f>
        <v>Elliott</v>
      </c>
      <c r="E35" s="26" t="str">
        <f>_xlfn.IFNA((VLOOKUP(B35,IssueLookup!A:B,2,FALSE)),"")</f>
        <v>C</v>
      </c>
      <c r="F35" s="26" t="str">
        <f>_xlfn.IFNA((VLOOKUP(B35,IssueLookup!C:D,2,FALSE)),"")</f>
        <v>C</v>
      </c>
      <c r="G35" s="26" t="str">
        <f>_xlfn.IFNA((VLOOKUP(B35,IssueLookup!E:F,2,FALSE)),"")</f>
        <v>C</v>
      </c>
      <c r="H35" s="26" t="str">
        <f>_xlfn.IFNA((VLOOKUP(B35,IssueLookup!G:H,2,FALSE)),"")</f>
        <v>C</v>
      </c>
      <c r="I35" t="str">
        <f>_xlfn.IFNA((VLOOKUP(A35,CLASS!A:AY,9,FALSE)),"")</f>
        <v>SNR</v>
      </c>
      <c r="J35" t="str">
        <f>_xlfn.IFNA((VLOOKUP(A35,CLASS!A:AY,10,FALSE)),"")</f>
        <v>CAM</v>
      </c>
      <c r="K35" t="str">
        <f>_xlfn.IFNA((VLOOKUP(J35,DivisionLookup!A:B,2,FALSE)),"")</f>
        <v>North</v>
      </c>
      <c r="L35">
        <f>_xlfn.IFNA(VLOOKUP(E35,HandicapLookup!A:B,2,FALSE),"")</f>
        <v>15</v>
      </c>
      <c r="M35">
        <f>_xlfn.IFNA(VLOOKUP(F35,HandicapLookup!A:B,2,FALSE),"")</f>
        <v>15</v>
      </c>
      <c r="N35">
        <f>_xlfn.IFNA(VLOOKUP(G35,HandicapLookup!A:B,2,FALSE),"")</f>
        <v>15</v>
      </c>
      <c r="O35">
        <f>_xlfn.IFNA(VLOOKUP(H35,HandicapLookup!A:B,2,FALSE),"")</f>
        <v>15</v>
      </c>
      <c r="P35">
        <f>_xlfn.IFNA((VLOOKUP(A35,CLASS!A:AY,16,FALSE)),"")</f>
        <v>0</v>
      </c>
      <c r="Q35" s="11">
        <f t="shared" si="0"/>
        <v>0</v>
      </c>
      <c r="R35">
        <f>_xlfn.IFNA((VLOOKUP(A35,CLASS!A:AY,18,FALSE)),"")</f>
        <v>0</v>
      </c>
      <c r="S35" s="11">
        <f t="shared" si="1"/>
        <v>0</v>
      </c>
      <c r="T35">
        <f>_xlfn.IFNA((VLOOKUP(A35,CLASS!A:AY,20,FALSE)),"")</f>
        <v>66</v>
      </c>
      <c r="U35" s="11">
        <f>IF(IF(T35,T35+$L35,0)&lt;=100,IF(T35,T35+$L35,0),100)</f>
        <v>81</v>
      </c>
      <c r="V35">
        <f>_xlfn.IFNA((VLOOKUP(A35,CLASS!A:AY,22,FALSE)),"")</f>
        <v>0</v>
      </c>
      <c r="W35" s="11">
        <f t="shared" si="24"/>
        <v>0</v>
      </c>
      <c r="X35">
        <f>_xlfn.IFNA((VLOOKUP(A35,CLASS!A:AY,24,FALSE)),"")</f>
        <v>0</v>
      </c>
      <c r="Y35" s="11">
        <f t="shared" si="4"/>
        <v>0</v>
      </c>
      <c r="Z35">
        <f>_xlfn.IFNA((VLOOKUP(A35,CLASS!A:AY,26,FALSE)),"")</f>
        <v>66</v>
      </c>
      <c r="AA35" s="11">
        <f t="shared" si="5"/>
        <v>81</v>
      </c>
      <c r="AB35">
        <f>_xlfn.IFNA((VLOOKUP(A35,CLASS!A:AY,28,FALSE)),"")</f>
        <v>0</v>
      </c>
      <c r="AC35" s="11">
        <f t="shared" si="6"/>
        <v>0</v>
      </c>
      <c r="AD35"/>
      <c r="AE35" s="11">
        <f t="shared" si="7"/>
        <v>0</v>
      </c>
      <c r="AF35"/>
      <c r="AG35" s="11">
        <f t="shared" si="8"/>
        <v>0</v>
      </c>
      <c r="AH35">
        <f>_xlfn.IFNA((VLOOKUP(A35,CLASS!A:AY,34,FALSE)),"")</f>
        <v>0</v>
      </c>
      <c r="AI35" s="11">
        <f t="shared" si="9"/>
        <v>0</v>
      </c>
      <c r="AJ35"/>
      <c r="AK35" s="11">
        <f t="shared" si="10"/>
        <v>0</v>
      </c>
      <c r="AL35" s="16">
        <f t="shared" si="11"/>
        <v>162</v>
      </c>
      <c r="AM35"/>
      <c r="AN35">
        <f t="shared" si="12"/>
        <v>0</v>
      </c>
      <c r="AO35">
        <f t="shared" si="13"/>
        <v>0</v>
      </c>
      <c r="AP35">
        <f t="shared" si="14"/>
        <v>81</v>
      </c>
      <c r="AQ35">
        <f t="shared" si="15"/>
        <v>0</v>
      </c>
      <c r="AR35">
        <f t="shared" si="16"/>
        <v>0</v>
      </c>
      <c r="AS35">
        <f t="shared" si="17"/>
        <v>81</v>
      </c>
      <c r="AT35">
        <f t="shared" si="18"/>
        <v>0</v>
      </c>
      <c r="AU35">
        <f t="shared" si="19"/>
        <v>0</v>
      </c>
      <c r="AV35">
        <f t="shared" si="20"/>
        <v>0</v>
      </c>
      <c r="AW35">
        <f t="shared" si="21"/>
        <v>0</v>
      </c>
      <c r="AX35">
        <f t="shared" si="22"/>
        <v>0</v>
      </c>
      <c r="AY35" s="14" cm="1">
        <f t="array" ref="AY35">SUMPRODUCT(LARGE(AN35:AX35, {1,2,3}))</f>
        <v>162</v>
      </c>
      <c r="AZ35"/>
    </row>
    <row r="36" spans="1:52" x14ac:dyDescent="0.35">
      <c r="A36">
        <f>CLASS!A34</f>
        <v>116977</v>
      </c>
      <c r="B36" t="str">
        <f>CLASS!B34</f>
        <v>EE116977</v>
      </c>
      <c r="C36" t="str">
        <f>_xlfn.IFNA((VLOOKUP(A36,CLASS!A:AY,3,FALSE)),"")</f>
        <v>Taylor</v>
      </c>
      <c r="D36" t="str">
        <f>_xlfn.IFNA((VLOOKUP(A36,CLASS!A:AY,4,FALSE)),"")</f>
        <v>Hedgecock</v>
      </c>
      <c r="E36" s="26" t="str">
        <f>_xlfn.IFNA((VLOOKUP(B36,IssueLookup!A:B,2,FALSE)),"")</f>
        <v>AA</v>
      </c>
      <c r="F36" s="26" t="str">
        <f>_xlfn.IFNA((VLOOKUP(B36,IssueLookup!C:D,2,FALSE)),"")</f>
        <v>AA</v>
      </c>
      <c r="G36" s="26" t="str">
        <f>_xlfn.IFNA((VLOOKUP(B36,IssueLookup!E:F,2,FALSE)),"")</f>
        <v>AA</v>
      </c>
      <c r="H36" s="26" t="str">
        <f>_xlfn.IFNA((VLOOKUP(B36,IssueLookup!G:H,2,FALSE)),"")</f>
        <v>AA</v>
      </c>
      <c r="I36" t="str">
        <f>_xlfn.IFNA((VLOOKUP(A36,CLASS!A:AY,9,FALSE)),"")</f>
        <v>SNR</v>
      </c>
      <c r="J36" t="str">
        <f>_xlfn.IFNA((VLOOKUP(A36,CLASS!A:AY,10,FALSE)),"")</f>
        <v>CAM</v>
      </c>
      <c r="K36" t="str">
        <f>_xlfn.IFNA((VLOOKUP(J36,DivisionLookup!A:B,2,FALSE)),"")</f>
        <v>North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f>_xlfn.IFNA((VLOOKUP(A36,CLASS!A:AY,16,FALSE)),"")</f>
        <v>83</v>
      </c>
      <c r="Q36" s="11">
        <f t="shared" si="0"/>
        <v>83</v>
      </c>
      <c r="R36">
        <f>_xlfn.IFNA((VLOOKUP(A36,CLASS!A:AY,18,FALSE)),"")</f>
        <v>0</v>
      </c>
      <c r="S36" s="11">
        <f t="shared" si="1"/>
        <v>0</v>
      </c>
      <c r="T36">
        <f>_xlfn.IFNA((VLOOKUP(A36,CLASS!A:AY,20,FALSE)),"")</f>
        <v>79</v>
      </c>
      <c r="U36" s="11">
        <f>IFERROR((IF(IF(T36,T36+$M36,0)&lt;=100,IF(T36,T36+$M36,0),100)),"")</f>
        <v>79</v>
      </c>
      <c r="V36">
        <f>_xlfn.IFNA((VLOOKUP(A36,CLASS!A:AY,22,FALSE)),"")</f>
        <v>0</v>
      </c>
      <c r="W36" s="11">
        <f t="shared" si="24"/>
        <v>0</v>
      </c>
      <c r="X36">
        <f>_xlfn.IFNA((VLOOKUP(A36,CLASS!A:AY,24,FALSE)),"")</f>
        <v>0</v>
      </c>
      <c r="Y36" s="11">
        <f t="shared" si="4"/>
        <v>0</v>
      </c>
      <c r="Z36">
        <f>_xlfn.IFNA((VLOOKUP(A36,CLASS!A:AY,26,FALSE)),"")</f>
        <v>0</v>
      </c>
      <c r="AA36" s="11">
        <f t="shared" si="5"/>
        <v>0</v>
      </c>
      <c r="AB36">
        <f>_xlfn.IFNA((VLOOKUP(A36,CLASS!A:AY,28,FALSE)),"")</f>
        <v>0</v>
      </c>
      <c r="AC36" s="11">
        <f t="shared" si="6"/>
        <v>0</v>
      </c>
      <c r="AD36"/>
      <c r="AE36" s="11">
        <f t="shared" si="7"/>
        <v>0</v>
      </c>
      <c r="AF36"/>
      <c r="AG36" s="11">
        <f t="shared" si="8"/>
        <v>0</v>
      </c>
      <c r="AH36">
        <f>_xlfn.IFNA((VLOOKUP(A36,CLASS!A:AY,34,FALSE)),"")</f>
        <v>0</v>
      </c>
      <c r="AI36" s="11">
        <f t="shared" si="9"/>
        <v>0</v>
      </c>
      <c r="AJ36"/>
      <c r="AK36" s="11">
        <f t="shared" si="10"/>
        <v>0</v>
      </c>
      <c r="AL36" s="16">
        <f t="shared" si="11"/>
        <v>162</v>
      </c>
      <c r="AN36">
        <f t="shared" si="12"/>
        <v>83</v>
      </c>
      <c r="AO36">
        <f t="shared" si="13"/>
        <v>0</v>
      </c>
      <c r="AP36">
        <f t="shared" si="14"/>
        <v>79</v>
      </c>
      <c r="AQ36">
        <f t="shared" si="15"/>
        <v>0</v>
      </c>
      <c r="AR36">
        <f t="shared" si="16"/>
        <v>0</v>
      </c>
      <c r="AS36">
        <f t="shared" si="17"/>
        <v>0</v>
      </c>
      <c r="AT36">
        <f t="shared" si="18"/>
        <v>0</v>
      </c>
      <c r="AU36">
        <f t="shared" si="19"/>
        <v>0</v>
      </c>
      <c r="AV36">
        <f t="shared" si="20"/>
        <v>0</v>
      </c>
      <c r="AW36">
        <f t="shared" si="21"/>
        <v>0</v>
      </c>
      <c r="AX36">
        <f t="shared" si="22"/>
        <v>0</v>
      </c>
      <c r="AY36" s="14" cm="1">
        <f t="array" ref="AY36">SUMPRODUCT(LARGE(AN36:AX36, {1,2,3}))</f>
        <v>162</v>
      </c>
      <c r="AZ36"/>
    </row>
    <row r="37" spans="1:52" x14ac:dyDescent="0.35">
      <c r="A37">
        <f>CLASS!A60</f>
        <v>133056</v>
      </c>
      <c r="B37" t="str">
        <f>CLASS!B60</f>
        <v>EE133056</v>
      </c>
      <c r="C37" t="str">
        <f>_xlfn.IFNA((VLOOKUP(A37,CLASS!A:AY,3,FALSE)),"")</f>
        <v>David</v>
      </c>
      <c r="D37" t="str">
        <f>_xlfn.IFNA((VLOOKUP(A37,CLASS!A:AY,4,FALSE)),"")</f>
        <v>Lucas</v>
      </c>
      <c r="E37" s="26" t="str">
        <f>_xlfn.IFNA((VLOOKUP(B37,IssueLookup!A:B,2,FALSE)),"")</f>
        <v>A</v>
      </c>
      <c r="F37" s="26" t="str">
        <f>_xlfn.IFNA((VLOOKUP(B37,IssueLookup!C:D,2,FALSE)),"")</f>
        <v>A</v>
      </c>
      <c r="G37" s="26" t="str">
        <f>_xlfn.IFNA((VLOOKUP(B37,IssueLookup!E:F,2,FALSE)),"")</f>
        <v>A</v>
      </c>
      <c r="H37" s="26" t="str">
        <f>_xlfn.IFNA((VLOOKUP(B37,IssueLookup!G:H,2,FALSE)),"")</f>
        <v>A</v>
      </c>
      <c r="I37" t="str">
        <f>_xlfn.IFNA((VLOOKUP(A37,CLASS!A:AY,9,FALSE)),"")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5</v>
      </c>
      <c r="M37">
        <f>_xlfn.IFNA(VLOOKUP(F37,HandicapLookup!A:B,2,FALSE),"")</f>
        <v>5</v>
      </c>
      <c r="N37">
        <f>_xlfn.IFNA(VLOOKUP(G37,HandicapLookup!A:B,2,FALSE),"")</f>
        <v>5</v>
      </c>
      <c r="O37">
        <f>_xlfn.IFNA(VLOOKUP(H37,HandicapLookup!A:B,2,FALSE),"")</f>
        <v>5</v>
      </c>
      <c r="P37">
        <f>_xlfn.IFNA((VLOOKUP(A37,CLASS!A:AY,16,FALSE)),"")</f>
        <v>0</v>
      </c>
      <c r="Q37" s="11">
        <f t="shared" si="0"/>
        <v>0</v>
      </c>
      <c r="R37">
        <f>_xlfn.IFNA((VLOOKUP(A37,CLASS!A:AY,18,FALSE)),"")</f>
        <v>73</v>
      </c>
      <c r="S37" s="11">
        <f t="shared" si="1"/>
        <v>78</v>
      </c>
      <c r="T37">
        <f>_xlfn.IFNA((VLOOKUP(A37,CLASS!A:AY,20,FALSE)),"")</f>
        <v>0</v>
      </c>
      <c r="U37" s="11">
        <f>IFERROR((IF(IF(T37,T37+$M37,0)&lt;=100,IF(T37,T37+$M37,0),100)),"")</f>
        <v>0</v>
      </c>
      <c r="V37">
        <f>_xlfn.IFNA((VLOOKUP(A37,CLASS!A:AY,22,FALSE)),"")</f>
        <v>79</v>
      </c>
      <c r="W37" s="11">
        <f t="shared" si="24"/>
        <v>84</v>
      </c>
      <c r="X37">
        <f>_xlfn.IFNA((VLOOKUP(A37,CLASS!A:AY,24,FALSE)),"")</f>
        <v>0</v>
      </c>
      <c r="Y37" s="11">
        <f t="shared" si="4"/>
        <v>0</v>
      </c>
      <c r="Z37">
        <f>_xlfn.IFNA((VLOOKUP(A37,CLASS!A:AY,26,FALSE)),"")</f>
        <v>0</v>
      </c>
      <c r="AA37" s="11">
        <f t="shared" si="5"/>
        <v>0</v>
      </c>
      <c r="AB37">
        <f>_xlfn.IFNA((VLOOKUP(A37,CLASS!A:AY,28,FALSE)),"")</f>
        <v>0</v>
      </c>
      <c r="AC37" s="11">
        <f t="shared" si="6"/>
        <v>0</v>
      </c>
      <c r="AD37"/>
      <c r="AE37" s="11">
        <f t="shared" si="7"/>
        <v>0</v>
      </c>
      <c r="AF37"/>
      <c r="AG37" s="11">
        <f t="shared" si="8"/>
        <v>0</v>
      </c>
      <c r="AH37">
        <f>_xlfn.IFNA((VLOOKUP(A37,CLASS!A:AY,34,FALSE)),"")</f>
        <v>0</v>
      </c>
      <c r="AI37" s="11">
        <f t="shared" si="9"/>
        <v>0</v>
      </c>
      <c r="AJ37"/>
      <c r="AK37" s="11">
        <f t="shared" si="10"/>
        <v>0</v>
      </c>
      <c r="AL37" s="16">
        <f t="shared" si="11"/>
        <v>162</v>
      </c>
      <c r="AM37"/>
      <c r="AN37">
        <f t="shared" si="12"/>
        <v>0</v>
      </c>
      <c r="AO37">
        <f t="shared" si="13"/>
        <v>78</v>
      </c>
      <c r="AP37">
        <f t="shared" si="14"/>
        <v>0</v>
      </c>
      <c r="AQ37">
        <f t="shared" si="15"/>
        <v>84</v>
      </c>
      <c r="AR37">
        <f t="shared" si="16"/>
        <v>0</v>
      </c>
      <c r="AS37">
        <f t="shared" si="17"/>
        <v>0</v>
      </c>
      <c r="AT37">
        <f t="shared" si="18"/>
        <v>0</v>
      </c>
      <c r="AU37">
        <f t="shared" si="19"/>
        <v>0</v>
      </c>
      <c r="AV37">
        <f t="shared" si="20"/>
        <v>0</v>
      </c>
      <c r="AW37">
        <f t="shared" si="21"/>
        <v>0</v>
      </c>
      <c r="AX37">
        <f t="shared" si="22"/>
        <v>0</v>
      </c>
      <c r="AY37" s="14" cm="1">
        <f t="array" ref="AY37">SUMPRODUCT(LARGE(AN37:AX37, {1,2,3}))</f>
        <v>162</v>
      </c>
      <c r="AZ37"/>
    </row>
    <row r="38" spans="1:52" x14ac:dyDescent="0.35">
      <c r="A38">
        <f>CLASS!A61</f>
        <v>122340</v>
      </c>
      <c r="B38" t="str">
        <f>CLASS!B61</f>
        <v>EE122340</v>
      </c>
      <c r="C38" t="str">
        <f>_xlfn.IFNA((VLOOKUP(A38,CLASS!A:AY,3,FALSE)),"")</f>
        <v>Stephen</v>
      </c>
      <c r="D38" t="str">
        <f>_xlfn.IFNA((VLOOKUP(A38,CLASS!A:AY,4,FALSE)),"")</f>
        <v>Ogden</v>
      </c>
      <c r="E38" s="26" t="str">
        <f>_xlfn.IFNA((VLOOKUP(B38,IssueLookup!A:B,2,FALSE)),"")</f>
        <v>A</v>
      </c>
      <c r="F38" s="26" t="str">
        <f>_xlfn.IFNA((VLOOKUP(B38,IssueLookup!C:D,2,FALSE)),"")</f>
        <v>A</v>
      </c>
      <c r="G38" s="26" t="str">
        <f>_xlfn.IFNA((VLOOKUP(B38,IssueLookup!E:F,2,FALSE)),"")</f>
        <v>A</v>
      </c>
      <c r="H38" s="26" t="str">
        <f>_xlfn.IFNA((VLOOKUP(B38,IssueLookup!G:H,2,FALSE)),"")</f>
        <v>A</v>
      </c>
      <c r="I38" t="str">
        <f>_xlfn.IFNA((VLOOKUP(A38,CLASS!A:AY,9,FALSE)),"")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_xlfn.IFNA(VLOOKUP(E38,HandicapLookup!A:B,2,FALSE),"")</f>
        <v>5</v>
      </c>
      <c r="M38">
        <f>_xlfn.IFNA(VLOOKUP(F38,HandicapLookup!A:B,2,FALSE),"")</f>
        <v>5</v>
      </c>
      <c r="N38">
        <f>_xlfn.IFNA(VLOOKUP(G38,HandicapLookup!A:B,2,FALSE),"")</f>
        <v>5</v>
      </c>
      <c r="O38">
        <f>_xlfn.IFNA(VLOOKUP(H38,HandicapLookup!A:B,2,FALSE),"")</f>
        <v>5</v>
      </c>
      <c r="P38">
        <f>_xlfn.IFNA((VLOOKUP(A38,CLASS!A:AY,16,FALSE)),"")</f>
        <v>76</v>
      </c>
      <c r="Q38" s="11">
        <f t="shared" si="0"/>
        <v>81</v>
      </c>
      <c r="R38">
        <f>_xlfn.IFNA((VLOOKUP(A38,CLASS!A:AY,18,FALSE)),"")</f>
        <v>0</v>
      </c>
      <c r="S38" s="11">
        <f t="shared" si="1"/>
        <v>0</v>
      </c>
      <c r="T38">
        <f>_xlfn.IFNA((VLOOKUP(A38,CLASS!A:AY,20,FALSE)),"")</f>
        <v>76</v>
      </c>
      <c r="U38" s="11">
        <f>IFERROR((IF(IF(T38,T38+$M38,0)&lt;=100,IF(T38,T38+$M38,0),100)),"")</f>
        <v>81</v>
      </c>
      <c r="V38">
        <f>_xlfn.IFNA((VLOOKUP(A38,CLASS!A:AY,22,FALSE)),"")</f>
        <v>0</v>
      </c>
      <c r="W38" s="11">
        <f t="shared" si="24"/>
        <v>0</v>
      </c>
      <c r="X38">
        <f>_xlfn.IFNA((VLOOKUP(A38,CLASS!A:AY,24,FALSE)),"")</f>
        <v>0</v>
      </c>
      <c r="Y38" s="11">
        <f t="shared" si="4"/>
        <v>0</v>
      </c>
      <c r="Z38">
        <f>_xlfn.IFNA((VLOOKUP(A38,CLASS!A:AY,26,FALSE)),"")</f>
        <v>0</v>
      </c>
      <c r="AA38" s="11">
        <f t="shared" si="5"/>
        <v>0</v>
      </c>
      <c r="AB38">
        <f>_xlfn.IFNA((VLOOKUP(A38,CLASS!A:AY,28,FALSE)),"")</f>
        <v>0</v>
      </c>
      <c r="AC38" s="11">
        <f t="shared" si="6"/>
        <v>0</v>
      </c>
      <c r="AD38"/>
      <c r="AE38" s="11">
        <f t="shared" si="7"/>
        <v>0</v>
      </c>
      <c r="AF38"/>
      <c r="AG38" s="11">
        <f t="shared" si="8"/>
        <v>0</v>
      </c>
      <c r="AH38">
        <f>_xlfn.IFNA((VLOOKUP(A38,CLASS!A:AY,34,FALSE)),"")</f>
        <v>0</v>
      </c>
      <c r="AI38" s="11">
        <f t="shared" si="9"/>
        <v>0</v>
      </c>
      <c r="AJ38"/>
      <c r="AK38" s="11">
        <f t="shared" si="10"/>
        <v>0</v>
      </c>
      <c r="AL38" s="16">
        <f t="shared" si="11"/>
        <v>162</v>
      </c>
      <c r="AM38"/>
      <c r="AN38">
        <f t="shared" si="12"/>
        <v>81</v>
      </c>
      <c r="AO38">
        <f t="shared" si="13"/>
        <v>0</v>
      </c>
      <c r="AP38">
        <f t="shared" si="14"/>
        <v>81</v>
      </c>
      <c r="AQ38">
        <f t="shared" si="15"/>
        <v>0</v>
      </c>
      <c r="AR38">
        <f t="shared" si="16"/>
        <v>0</v>
      </c>
      <c r="AS38">
        <f t="shared" si="17"/>
        <v>0</v>
      </c>
      <c r="AT38">
        <f t="shared" si="18"/>
        <v>0</v>
      </c>
      <c r="AU38">
        <f t="shared" si="19"/>
        <v>0</v>
      </c>
      <c r="AV38">
        <f t="shared" si="20"/>
        <v>0</v>
      </c>
      <c r="AW38">
        <f t="shared" si="21"/>
        <v>0</v>
      </c>
      <c r="AX38">
        <f t="shared" si="22"/>
        <v>0</v>
      </c>
      <c r="AY38" s="14" cm="1">
        <f t="array" ref="AY38">SUMPRODUCT(LARGE(AN38:AX38, {1,2,3}))</f>
        <v>162</v>
      </c>
      <c r="AZ38"/>
    </row>
    <row r="39" spans="1:52" x14ac:dyDescent="0.35">
      <c r="A39">
        <f>CLASS!A62</f>
        <v>129846</v>
      </c>
      <c r="B39" t="str">
        <f>CLASS!B62</f>
        <v>EE129846</v>
      </c>
      <c r="C39" t="str">
        <f>_xlfn.IFNA((VLOOKUP(A39,CLASS!A:AY,3,FALSE)),"")</f>
        <v>Christopher</v>
      </c>
      <c r="D39" t="str">
        <f>_xlfn.IFNA((VLOOKUP(A39,CLASS!A:AY,4,FALSE)),"")</f>
        <v>Peacock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tr">
        <f>_xlfn.IFNA((VLOOKUP(A39,CLASS!A:AY,9,FALSE)),"")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P39">
        <f>_xlfn.IFNA((VLOOKUP(A39,CLASS!A:AY,16,FALSE)),"")</f>
        <v>0</v>
      </c>
      <c r="Q39" s="11">
        <f t="shared" si="0"/>
        <v>0</v>
      </c>
      <c r="R39">
        <f>_xlfn.IFNA((VLOOKUP(A39,CLASS!A:AY,18,FALSE)),"")</f>
        <v>73</v>
      </c>
      <c r="S39" s="11">
        <f t="shared" si="1"/>
        <v>78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79</v>
      </c>
      <c r="W39" s="11">
        <f t="shared" si="24"/>
        <v>84</v>
      </c>
      <c r="X39">
        <f>_xlfn.IFNA((VLOOKUP(A39,CLASS!A:AY,24,FALSE)),"")</f>
        <v>0</v>
      </c>
      <c r="Y39" s="11">
        <f t="shared" si="4"/>
        <v>0</v>
      </c>
      <c r="Z39">
        <f>_xlfn.IFNA((VLOOKUP(A39,CLASS!A:AY,26,FALSE)),"")</f>
        <v>0</v>
      </c>
      <c r="AA39" s="11">
        <f t="shared" si="5"/>
        <v>0</v>
      </c>
      <c r="AB39">
        <f>_xlfn.IFNA((VLOOKUP(A39,CLASS!A:AY,28,FALSE)),"")</f>
        <v>0</v>
      </c>
      <c r="AC39" s="11">
        <f t="shared" si="6"/>
        <v>0</v>
      </c>
      <c r="AD39"/>
      <c r="AE39" s="11">
        <f t="shared" si="7"/>
        <v>0</v>
      </c>
      <c r="AF39"/>
      <c r="AG39" s="11">
        <f t="shared" si="8"/>
        <v>0</v>
      </c>
      <c r="AH39">
        <f>_xlfn.IFNA((VLOOKUP(A39,CLASS!A:AY,34,FALSE)),"")</f>
        <v>0</v>
      </c>
      <c r="AI39" s="11">
        <f t="shared" si="9"/>
        <v>0</v>
      </c>
      <c r="AJ39"/>
      <c r="AK39" s="11">
        <f t="shared" si="10"/>
        <v>0</v>
      </c>
      <c r="AL39" s="16">
        <f t="shared" si="11"/>
        <v>162</v>
      </c>
      <c r="AM39"/>
      <c r="AN39">
        <f t="shared" si="12"/>
        <v>0</v>
      </c>
      <c r="AO39">
        <f t="shared" si="13"/>
        <v>78</v>
      </c>
      <c r="AP39">
        <f t="shared" si="14"/>
        <v>0</v>
      </c>
      <c r="AQ39">
        <f t="shared" si="15"/>
        <v>84</v>
      </c>
      <c r="AR39">
        <f t="shared" si="16"/>
        <v>0</v>
      </c>
      <c r="AS39">
        <f t="shared" si="17"/>
        <v>0</v>
      </c>
      <c r="AT39">
        <f t="shared" si="18"/>
        <v>0</v>
      </c>
      <c r="AU39">
        <f t="shared" si="19"/>
        <v>0</v>
      </c>
      <c r="AV39">
        <f t="shared" si="20"/>
        <v>0</v>
      </c>
      <c r="AW39">
        <f t="shared" si="21"/>
        <v>0</v>
      </c>
      <c r="AX39">
        <f t="shared" si="22"/>
        <v>0</v>
      </c>
      <c r="AY39" s="14" cm="1">
        <f t="array" ref="AY39">SUMPRODUCT(LARGE(AN39:AX39, {1,2,3}))</f>
        <v>162</v>
      </c>
      <c r="AZ39"/>
    </row>
    <row r="40" spans="1:52" x14ac:dyDescent="0.35">
      <c r="A40">
        <f>CLASS!A171</f>
        <v>140643</v>
      </c>
      <c r="B40" t="str">
        <f>CLASS!B171</f>
        <v>EE140643</v>
      </c>
      <c r="C40" t="str">
        <f>_xlfn.IFNA((VLOOKUP(A40,CLASS!A:AY,3,FALSE)),"")</f>
        <v>Ray</v>
      </c>
      <c r="D40" t="str">
        <f>_xlfn.IFNA((VLOOKUP(A40,CLASS!A:AY,4,FALSE)),"")</f>
        <v>Sheppard</v>
      </c>
      <c r="E40" s="26" t="str">
        <f>_xlfn.IFNA((VLOOKUP(B40,IssueLookup!A:B,2,FALSE)),"")</f>
        <v>C</v>
      </c>
      <c r="F40" s="26" t="str">
        <f>_xlfn.IFNA((VLOOKUP(B40,IssueLookup!C:D,2,FALSE)),"")</f>
        <v>C</v>
      </c>
      <c r="G40" s="26" t="str">
        <f>_xlfn.IFNA((VLOOKUP(B40,IssueLookup!E:F,2,FALSE)),"")</f>
        <v>C</v>
      </c>
      <c r="H40" s="26" t="str">
        <f>_xlfn.IFNA((VLOOKUP(B40,IssueLookup!G:H,2,FALSE)),"")</f>
        <v>C</v>
      </c>
      <c r="I40" t="str">
        <f>_xlfn.IFNA((VLOOKUP(A40,CLASS!A:AY,9,FALSE)),"")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15</v>
      </c>
      <c r="M40">
        <f>_xlfn.IFNA(VLOOKUP(F40,HandicapLookup!A:B,2,FALSE),"")</f>
        <v>15</v>
      </c>
      <c r="N40">
        <f>_xlfn.IFNA(VLOOKUP(G40,HandicapLookup!A:B,2,FALSE),"")</f>
        <v>15</v>
      </c>
      <c r="O40">
        <f>_xlfn.IFNA(VLOOKUP(H40,HandicapLookup!A:B,2,FALSE),"")</f>
        <v>15</v>
      </c>
      <c r="P40">
        <f>_xlfn.IFNA((VLOOKUP(A40,CLASS!A:AY,16,FALSE)),"")</f>
        <v>0</v>
      </c>
      <c r="Q40" s="11">
        <f t="shared" si="0"/>
        <v>0</v>
      </c>
      <c r="R40">
        <f>_xlfn.IFNA((VLOOKUP(A40,CLASS!A:AY,18,FALSE)),"")</f>
        <v>69</v>
      </c>
      <c r="S40" s="11">
        <f t="shared" si="1"/>
        <v>84</v>
      </c>
      <c r="T40">
        <f>_xlfn.IFNA((VLOOKUP(A40,CLASS!A:AY,20,FALSE)),"")</f>
        <v>0</v>
      </c>
      <c r="U40" s="11">
        <f>IF(IF(T40,T40+$L40,0)&lt;=100,IF(T40,T40+$L40,0),100)</f>
        <v>0</v>
      </c>
      <c r="V40">
        <f>_xlfn.IFNA((VLOOKUP(A40,CLASS!A:AY,22,FALSE)),"")</f>
        <v>63</v>
      </c>
      <c r="W40" s="11">
        <f t="shared" si="24"/>
        <v>78</v>
      </c>
      <c r="X40">
        <f>_xlfn.IFNA((VLOOKUP(A40,CLASS!A:AY,24,FALSE)),"")</f>
        <v>0</v>
      </c>
      <c r="Y40" s="11">
        <f t="shared" si="4"/>
        <v>0</v>
      </c>
      <c r="Z40">
        <f>_xlfn.IFNA((VLOOKUP(A40,CLASS!A:AY,26,FALSE)),"")</f>
        <v>0</v>
      </c>
      <c r="AA40" s="11">
        <f t="shared" si="5"/>
        <v>0</v>
      </c>
      <c r="AB40">
        <f>_xlfn.IFNA((VLOOKUP(A40,CLASS!A:AY,28,FALSE)),"")</f>
        <v>0</v>
      </c>
      <c r="AC40" s="11">
        <f t="shared" si="6"/>
        <v>0</v>
      </c>
      <c r="AD40"/>
      <c r="AE40" s="11">
        <f t="shared" si="7"/>
        <v>0</v>
      </c>
      <c r="AF40"/>
      <c r="AG40" s="11">
        <f t="shared" si="8"/>
        <v>0</v>
      </c>
      <c r="AH40">
        <f>_xlfn.IFNA((VLOOKUP(A40,CLASS!A:AY,34,FALSE)),"")</f>
        <v>0</v>
      </c>
      <c r="AI40" s="11">
        <f t="shared" si="9"/>
        <v>0</v>
      </c>
      <c r="AJ40"/>
      <c r="AK40" s="11">
        <f t="shared" si="10"/>
        <v>0</v>
      </c>
      <c r="AL40" s="16">
        <f t="shared" si="11"/>
        <v>162</v>
      </c>
      <c r="AM40"/>
      <c r="AN40">
        <f t="shared" si="12"/>
        <v>0</v>
      </c>
      <c r="AO40">
        <f t="shared" si="13"/>
        <v>84</v>
      </c>
      <c r="AP40">
        <f t="shared" si="14"/>
        <v>0</v>
      </c>
      <c r="AQ40">
        <f t="shared" si="15"/>
        <v>78</v>
      </c>
      <c r="AR40">
        <f t="shared" si="16"/>
        <v>0</v>
      </c>
      <c r="AS40">
        <f t="shared" si="17"/>
        <v>0</v>
      </c>
      <c r="AT40">
        <f t="shared" si="18"/>
        <v>0</v>
      </c>
      <c r="AU40">
        <f t="shared" si="19"/>
        <v>0</v>
      </c>
      <c r="AV40">
        <f t="shared" si="20"/>
        <v>0</v>
      </c>
      <c r="AW40">
        <f t="shared" si="21"/>
        <v>0</v>
      </c>
      <c r="AX40">
        <f t="shared" si="22"/>
        <v>0</v>
      </c>
      <c r="AY40" s="14" cm="1">
        <f t="array" ref="AY40">SUMPRODUCT(LARGE(AN40:AX40, {1,2,3}))</f>
        <v>162</v>
      </c>
      <c r="AZ40"/>
    </row>
    <row r="41" spans="1:52" x14ac:dyDescent="0.35">
      <c r="A41">
        <f>CLASS!A63</f>
        <v>114307</v>
      </c>
      <c r="B41" t="str">
        <f>CLASS!B63</f>
        <v>EE114307</v>
      </c>
      <c r="C41" t="str">
        <f>_xlfn.IFNA((VLOOKUP(A41,CLASS!A:AY,3,FALSE)),"")</f>
        <v>Karl</v>
      </c>
      <c r="D41" t="str">
        <f>_xlfn.IFNA((VLOOKUP(A41,CLASS!A:AY,4,FALSE)),"")</f>
        <v>Burnage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tr">
        <f>_xlfn.IFNA((VLOOKUP(A41,CLASS!A:AY,9,FALSE)),"")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P41">
        <f>_xlfn.IFNA((VLOOKUP(A41,CLASS!A:AY,16,FALSE)),"")</f>
        <v>0</v>
      </c>
      <c r="Q41" s="11">
        <f t="shared" si="0"/>
        <v>0</v>
      </c>
      <c r="R41">
        <f>_xlfn.IFNA((VLOOKUP(A41,CLASS!A:AY,18,FALSE)),"")</f>
        <v>0</v>
      </c>
      <c r="S41" s="11">
        <f t="shared" si="1"/>
        <v>0</v>
      </c>
      <c r="T41">
        <f>_xlfn.IFNA((VLOOKUP(A41,CLASS!A:AY,20,FALSE)),"")</f>
        <v>69</v>
      </c>
      <c r="U41" s="11">
        <f>IFERROR((IF(IF(T41,T41+$M41,0)&lt;=100,IF(T41,T41+$M41,0),100)),"")</f>
        <v>74</v>
      </c>
      <c r="V41">
        <f>_xlfn.IFNA((VLOOKUP(A41,CLASS!A:AY,22,FALSE)),"")</f>
        <v>0</v>
      </c>
      <c r="W41" s="11">
        <f t="shared" si="24"/>
        <v>0</v>
      </c>
      <c r="X41">
        <f>_xlfn.IFNA((VLOOKUP(A41,CLASS!A:AY,24,FALSE)),"")</f>
        <v>0</v>
      </c>
      <c r="Y41" s="11">
        <f t="shared" si="4"/>
        <v>0</v>
      </c>
      <c r="Z41">
        <f>_xlfn.IFNA((VLOOKUP(A41,CLASS!A:AY,26,FALSE)),"")</f>
        <v>82</v>
      </c>
      <c r="AA41" s="11">
        <f t="shared" si="5"/>
        <v>87</v>
      </c>
      <c r="AB41">
        <f>_xlfn.IFNA((VLOOKUP(A41,CLASS!A:AY,28,FALSE)),"")</f>
        <v>0</v>
      </c>
      <c r="AC41" s="11">
        <f t="shared" si="6"/>
        <v>0</v>
      </c>
      <c r="AD41"/>
      <c r="AE41" s="11">
        <f t="shared" si="7"/>
        <v>0</v>
      </c>
      <c r="AF41"/>
      <c r="AG41" s="11">
        <f t="shared" si="8"/>
        <v>0</v>
      </c>
      <c r="AH41">
        <f>_xlfn.IFNA((VLOOKUP(A41,CLASS!A:AY,34,FALSE)),"")</f>
        <v>0</v>
      </c>
      <c r="AI41" s="11">
        <f t="shared" si="9"/>
        <v>0</v>
      </c>
      <c r="AJ41"/>
      <c r="AK41" s="11">
        <f t="shared" si="10"/>
        <v>0</v>
      </c>
      <c r="AL41" s="16">
        <f t="shared" si="11"/>
        <v>161</v>
      </c>
      <c r="AM41"/>
      <c r="AN41">
        <f t="shared" si="12"/>
        <v>0</v>
      </c>
      <c r="AO41">
        <f t="shared" si="13"/>
        <v>0</v>
      </c>
      <c r="AP41">
        <f t="shared" si="14"/>
        <v>74</v>
      </c>
      <c r="AQ41">
        <f t="shared" si="15"/>
        <v>0</v>
      </c>
      <c r="AR41">
        <f t="shared" si="16"/>
        <v>0</v>
      </c>
      <c r="AS41">
        <f t="shared" si="17"/>
        <v>87</v>
      </c>
      <c r="AT41">
        <f t="shared" si="18"/>
        <v>0</v>
      </c>
      <c r="AU41">
        <f t="shared" si="19"/>
        <v>0</v>
      </c>
      <c r="AV41">
        <f t="shared" si="20"/>
        <v>0</v>
      </c>
      <c r="AW41">
        <f t="shared" si="21"/>
        <v>0</v>
      </c>
      <c r="AX41">
        <f t="shared" si="22"/>
        <v>0</v>
      </c>
      <c r="AY41" s="14" cm="1">
        <f t="array" ref="AY41">SUMPRODUCT(LARGE(AN41:AX41, {1,2,3}))</f>
        <v>161</v>
      </c>
      <c r="AZ41"/>
    </row>
    <row r="42" spans="1:52" x14ac:dyDescent="0.35">
      <c r="A42">
        <f>CLASS!A124</f>
        <v>138042</v>
      </c>
      <c r="B42" t="str">
        <f>CLASS!B124</f>
        <v>EE138042</v>
      </c>
      <c r="C42" t="str">
        <f>_xlfn.IFNA((VLOOKUP(A42,CLASS!A:AY,3,FALSE)),"")</f>
        <v>Peter</v>
      </c>
      <c r="D42" t="str">
        <f>_xlfn.IFNA((VLOOKUP(A42,CLASS!A:AY,4,FALSE)),"")</f>
        <v>Davies</v>
      </c>
      <c r="E42" s="26" t="str">
        <f>_xlfn.IFNA((VLOOKUP(B42,IssueLookup!A:B,2,FALSE)),"")</f>
        <v>B</v>
      </c>
      <c r="F42" s="26" t="str">
        <f>_xlfn.IFNA((VLOOKUP(B42,IssueLookup!C:D,2,FALSE)),"")</f>
        <v>B</v>
      </c>
      <c r="G42" s="26" t="str">
        <f>_xlfn.IFNA((VLOOKUP(B42,IssueLookup!E:F,2,FALSE)),"")</f>
        <v>B</v>
      </c>
      <c r="H42" s="26" t="str">
        <f>_xlfn.IFNA((VLOOKUP(B42,IssueLookup!G:H,2,FALSE)),"")</f>
        <v>B</v>
      </c>
      <c r="I42" t="str">
        <f>_xlfn.IFNA((VLOOKUP(A42,CLASS!A:AY,9,FALSE)),"")</f>
        <v>SNR</v>
      </c>
      <c r="J42" t="str">
        <f>_xlfn.IFNA((VLOOKUP(A42,CLASS!A:AY,10,FALSE)),"")</f>
        <v>ST</v>
      </c>
      <c r="K42" t="str">
        <f>_xlfn.IFNA((VLOOKUP(J42,DivisionLookup!A:B,2,FALSE)),"")</f>
        <v>North</v>
      </c>
      <c r="L42">
        <f>_xlfn.IFNA(VLOOKUP(E42,HandicapLookup!A:B,2,FALSE),"")</f>
        <v>10</v>
      </c>
      <c r="M42">
        <f>_xlfn.IFNA(VLOOKUP(F42,HandicapLookup!A:B,2,FALSE),"")</f>
        <v>10</v>
      </c>
      <c r="N42">
        <f>_xlfn.IFNA(VLOOKUP(G42,HandicapLookup!A:B,2,FALSE),"")</f>
        <v>10</v>
      </c>
      <c r="O42">
        <f>_xlfn.IFNA(VLOOKUP(H42,HandicapLookup!A:B,2,FALSE),"")</f>
        <v>10</v>
      </c>
      <c r="P42">
        <f>_xlfn.IFNA((VLOOKUP(A42,CLASS!A:AY,16,FALSE)),"")</f>
        <v>75</v>
      </c>
      <c r="Q42" s="11">
        <f t="shared" si="0"/>
        <v>85</v>
      </c>
      <c r="R42">
        <f>_xlfn.IFNA((VLOOKUP(A42,CLASS!A:AY,18,FALSE)),"")</f>
        <v>0</v>
      </c>
      <c r="S42" s="11">
        <f t="shared" si="1"/>
        <v>0</v>
      </c>
      <c r="T42">
        <f>_xlfn.IFNA((VLOOKUP(A42,CLASS!A:AY,20,FALSE)),"")</f>
        <v>66</v>
      </c>
      <c r="U42" s="11">
        <f>IF(IF(T42,T42+$L42,0)&lt;=100,IF(T42,T42+$L42,0),100)</f>
        <v>76</v>
      </c>
      <c r="V42">
        <f>_xlfn.IFNA((VLOOKUP(A42,CLASS!A:AY,22,FALSE)),"")</f>
        <v>0</v>
      </c>
      <c r="W42" s="11">
        <f t="shared" si="24"/>
        <v>0</v>
      </c>
      <c r="X42">
        <f>_xlfn.IFNA((VLOOKUP(A42,CLASS!A:AY,24,FALSE)),"")</f>
        <v>0</v>
      </c>
      <c r="Y42" s="11">
        <f t="shared" si="4"/>
        <v>0</v>
      </c>
      <c r="Z42">
        <f>_xlfn.IFNA((VLOOKUP(A42,CLASS!A:AY,26,FALSE)),"")</f>
        <v>0</v>
      </c>
      <c r="AA42" s="11">
        <f t="shared" si="5"/>
        <v>0</v>
      </c>
      <c r="AB42">
        <f>_xlfn.IFNA((VLOOKUP(A42,CLASS!A:AY,28,FALSE)),"")</f>
        <v>0</v>
      </c>
      <c r="AC42" s="11">
        <f t="shared" si="6"/>
        <v>0</v>
      </c>
      <c r="AD42"/>
      <c r="AE42" s="11">
        <f t="shared" si="7"/>
        <v>0</v>
      </c>
      <c r="AF42"/>
      <c r="AG42" s="11">
        <f t="shared" si="8"/>
        <v>0</v>
      </c>
      <c r="AH42">
        <f>_xlfn.IFNA((VLOOKUP(A42,CLASS!A:AY,34,FALSE)),"")</f>
        <v>0</v>
      </c>
      <c r="AI42" s="11">
        <f t="shared" si="9"/>
        <v>0</v>
      </c>
      <c r="AJ42"/>
      <c r="AK42" s="11">
        <f t="shared" si="10"/>
        <v>0</v>
      </c>
      <c r="AL42" s="16">
        <f t="shared" si="11"/>
        <v>161</v>
      </c>
      <c r="AM42"/>
      <c r="AN42">
        <f t="shared" si="12"/>
        <v>85</v>
      </c>
      <c r="AO42">
        <f t="shared" si="13"/>
        <v>0</v>
      </c>
      <c r="AP42">
        <f t="shared" si="14"/>
        <v>76</v>
      </c>
      <c r="AQ42">
        <f t="shared" si="15"/>
        <v>0</v>
      </c>
      <c r="AR42">
        <f t="shared" si="16"/>
        <v>0</v>
      </c>
      <c r="AS42">
        <f t="shared" si="17"/>
        <v>0</v>
      </c>
      <c r="AT42">
        <f t="shared" si="18"/>
        <v>0</v>
      </c>
      <c r="AU42">
        <f t="shared" si="19"/>
        <v>0</v>
      </c>
      <c r="AV42">
        <f t="shared" si="20"/>
        <v>0</v>
      </c>
      <c r="AW42">
        <f t="shared" si="21"/>
        <v>0</v>
      </c>
      <c r="AX42">
        <f t="shared" si="22"/>
        <v>0</v>
      </c>
      <c r="AY42" s="14" cm="1">
        <f t="array" ref="AY42">SUMPRODUCT(LARGE(AN42:AX42, {1,2,3}))</f>
        <v>161</v>
      </c>
      <c r="AZ42"/>
    </row>
    <row r="43" spans="1:52" x14ac:dyDescent="0.35">
      <c r="A43">
        <f>CLASS!A64</f>
        <v>128767</v>
      </c>
      <c r="B43" t="str">
        <f>CLASS!B64</f>
        <v>EE128767</v>
      </c>
      <c r="C43" t="str">
        <f>_xlfn.IFNA((VLOOKUP(A43,CLASS!A:AY,3,FALSE)),"")</f>
        <v>Martin</v>
      </c>
      <c r="D43" t="str">
        <f>_xlfn.IFNA((VLOOKUP(A43,CLASS!A:AY,4,FALSE)),"")</f>
        <v>Walmsley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tr">
        <f>_xlfn.IFNA((VLOOKUP(A43,CLASS!A:AY,9,FALSE)),"")</f>
        <v>SNR</v>
      </c>
      <c r="J43" t="str">
        <f>_xlfn.IFNA((VLOOKUP(A43,CLASS!A:AY,10,FALSE)),"")</f>
        <v>DOV</v>
      </c>
      <c r="K43" t="str">
        <f>_xlfn.IFNA((VLOOKUP(J43,DivisionLookup!A:B,2,FALSE)),"")</f>
        <v>North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P43">
        <f>_xlfn.IFNA((VLOOKUP(A43,CLASS!A:AY,16,FALSE)),"")</f>
        <v>76</v>
      </c>
      <c r="Q43" s="11">
        <f t="shared" si="0"/>
        <v>81</v>
      </c>
      <c r="R43">
        <f>_xlfn.IFNA((VLOOKUP(A43,CLASS!A:AY,18,FALSE)),"")</f>
        <v>0</v>
      </c>
      <c r="S43" s="11">
        <f t="shared" si="1"/>
        <v>0</v>
      </c>
      <c r="T43">
        <f>_xlfn.IFNA((VLOOKUP(A43,CLASS!A:AY,20,FALSE)),"")</f>
        <v>75</v>
      </c>
      <c r="U43" s="11">
        <f t="shared" ref="U43:U48" si="25">IFERROR((IF(IF(T43,T43+$M43,0)&lt;=100,IF(T43,T43+$M43,0),100)),"")</f>
        <v>80</v>
      </c>
      <c r="V43">
        <f>_xlfn.IFNA((VLOOKUP(A43,CLASS!A:AY,22,FALSE)),"")</f>
        <v>0</v>
      </c>
      <c r="W43" s="11">
        <f t="shared" si="24"/>
        <v>0</v>
      </c>
      <c r="X43">
        <f>_xlfn.IFNA((VLOOKUP(A43,CLASS!A:AY,24,FALSE)),"")</f>
        <v>0</v>
      </c>
      <c r="Y43" s="11">
        <f t="shared" si="4"/>
        <v>0</v>
      </c>
      <c r="Z43">
        <f>_xlfn.IFNA((VLOOKUP(A43,CLASS!A:AY,26,FALSE)),"")</f>
        <v>0</v>
      </c>
      <c r="AA43" s="11">
        <f t="shared" si="5"/>
        <v>0</v>
      </c>
      <c r="AB43">
        <f>_xlfn.IFNA((VLOOKUP(A43,CLASS!A:AY,28,FALSE)),"")</f>
        <v>0</v>
      </c>
      <c r="AC43" s="11">
        <f t="shared" si="6"/>
        <v>0</v>
      </c>
      <c r="AD43"/>
      <c r="AE43" s="11">
        <f t="shared" si="7"/>
        <v>0</v>
      </c>
      <c r="AF43"/>
      <c r="AG43" s="11">
        <f t="shared" si="8"/>
        <v>0</v>
      </c>
      <c r="AH43">
        <f>_xlfn.IFNA((VLOOKUP(A43,CLASS!A:AY,34,FALSE)),"")</f>
        <v>0</v>
      </c>
      <c r="AI43" s="11">
        <f t="shared" si="9"/>
        <v>0</v>
      </c>
      <c r="AJ43"/>
      <c r="AK43" s="11">
        <f t="shared" si="10"/>
        <v>0</v>
      </c>
      <c r="AL43" s="16">
        <f t="shared" si="11"/>
        <v>161</v>
      </c>
      <c r="AM43"/>
      <c r="AN43">
        <f t="shared" si="12"/>
        <v>81</v>
      </c>
      <c r="AO43">
        <f t="shared" si="13"/>
        <v>0</v>
      </c>
      <c r="AP43">
        <f t="shared" si="14"/>
        <v>80</v>
      </c>
      <c r="AQ43">
        <f t="shared" si="15"/>
        <v>0</v>
      </c>
      <c r="AR43">
        <f t="shared" si="16"/>
        <v>0</v>
      </c>
      <c r="AS43">
        <f t="shared" si="17"/>
        <v>0</v>
      </c>
      <c r="AT43">
        <f t="shared" si="18"/>
        <v>0</v>
      </c>
      <c r="AU43">
        <f t="shared" si="19"/>
        <v>0</v>
      </c>
      <c r="AV43">
        <f t="shared" si="20"/>
        <v>0</v>
      </c>
      <c r="AW43">
        <f t="shared" si="21"/>
        <v>0</v>
      </c>
      <c r="AX43">
        <f t="shared" si="22"/>
        <v>0</v>
      </c>
      <c r="AY43" s="14" cm="1">
        <f t="array" ref="AY43">SUMPRODUCT(LARGE(AN43:AX43, {1,2,3}))</f>
        <v>161</v>
      </c>
    </row>
    <row r="44" spans="1:52" x14ac:dyDescent="0.35">
      <c r="A44">
        <f>CLASS!A65</f>
        <v>128552</v>
      </c>
      <c r="B44" t="str">
        <f>CLASS!B65</f>
        <v>EE128552</v>
      </c>
      <c r="C44" t="str">
        <f>_xlfn.IFNA((VLOOKUP(A44,CLASS!A:AY,3,FALSE)),"")</f>
        <v>David</v>
      </c>
      <c r="D44" t="str">
        <f>_xlfn.IFNA((VLOOKUP(A44,CLASS!A:AY,4,FALSE)),"")</f>
        <v>Green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0</v>
      </c>
      <c r="Q44" s="11">
        <f t="shared" si="0"/>
        <v>0</v>
      </c>
      <c r="R44">
        <f>_xlfn.IFNA((VLOOKUP(A44,CLASS!A:AY,18,FALSE)),"")</f>
        <v>73</v>
      </c>
      <c r="S44" s="11">
        <f t="shared" si="1"/>
        <v>78</v>
      </c>
      <c r="T44">
        <f>_xlfn.IFNA((VLOOKUP(A44,CLASS!A:AY,20,FALSE)),"")</f>
        <v>0</v>
      </c>
      <c r="U44" s="11">
        <f t="shared" si="25"/>
        <v>0</v>
      </c>
      <c r="V44">
        <f>_xlfn.IFNA((VLOOKUP(A44,CLASS!A:AY,22,FALSE)),"")</f>
        <v>77</v>
      </c>
      <c r="W44" s="11">
        <f t="shared" si="24"/>
        <v>82</v>
      </c>
      <c r="X44">
        <f>_xlfn.IFNA((VLOOKUP(A44,CLASS!A:AY,24,FALSE)),"")</f>
        <v>0</v>
      </c>
      <c r="Y44" s="11">
        <f t="shared" si="4"/>
        <v>0</v>
      </c>
      <c r="Z44">
        <f>_xlfn.IFNA((VLOOKUP(A44,CLASS!A:AY,26,FALSE)),"")</f>
        <v>0</v>
      </c>
      <c r="AA44" s="11">
        <f t="shared" si="5"/>
        <v>0</v>
      </c>
      <c r="AB44">
        <f>_xlfn.IFNA((VLOOKUP(A44,CLASS!A:AY,28,FALSE)),"")</f>
        <v>0</v>
      </c>
      <c r="AC44" s="11">
        <f t="shared" si="6"/>
        <v>0</v>
      </c>
      <c r="AD44"/>
      <c r="AE44" s="11">
        <f t="shared" si="7"/>
        <v>0</v>
      </c>
      <c r="AF44"/>
      <c r="AG44" s="11">
        <f t="shared" si="8"/>
        <v>0</v>
      </c>
      <c r="AH44">
        <f>_xlfn.IFNA((VLOOKUP(A44,CLASS!A:AY,34,FALSE)),"")</f>
        <v>0</v>
      </c>
      <c r="AI44" s="11">
        <f t="shared" si="9"/>
        <v>0</v>
      </c>
      <c r="AJ44"/>
      <c r="AK44" s="11">
        <f t="shared" si="10"/>
        <v>0</v>
      </c>
      <c r="AL44" s="16">
        <f t="shared" si="11"/>
        <v>160</v>
      </c>
      <c r="AM44"/>
      <c r="AN44">
        <f t="shared" si="12"/>
        <v>0</v>
      </c>
      <c r="AO44">
        <f t="shared" si="13"/>
        <v>78</v>
      </c>
      <c r="AP44">
        <f t="shared" si="14"/>
        <v>0</v>
      </c>
      <c r="AQ44">
        <f t="shared" si="15"/>
        <v>82</v>
      </c>
      <c r="AR44">
        <f t="shared" si="16"/>
        <v>0</v>
      </c>
      <c r="AS44">
        <f t="shared" si="17"/>
        <v>0</v>
      </c>
      <c r="AT44">
        <f t="shared" si="18"/>
        <v>0</v>
      </c>
      <c r="AU44">
        <f t="shared" si="19"/>
        <v>0</v>
      </c>
      <c r="AV44">
        <f t="shared" si="20"/>
        <v>0</v>
      </c>
      <c r="AW44">
        <f t="shared" si="21"/>
        <v>0</v>
      </c>
      <c r="AX44">
        <f t="shared" si="22"/>
        <v>0</v>
      </c>
      <c r="AY44" s="14" cm="1">
        <f t="array" ref="AY44">SUMPRODUCT(LARGE(AN44:AX44, {1,2,3}))</f>
        <v>160</v>
      </c>
    </row>
    <row r="45" spans="1:52" x14ac:dyDescent="0.35">
      <c r="A45">
        <f>CLASS!A65</f>
        <v>128552</v>
      </c>
      <c r="B45" t="str">
        <f>_xlfn.CONCAT("EE",A45)</f>
        <v>EE128552</v>
      </c>
      <c r="C45" t="str">
        <f>_xlfn.IFNA((VLOOKUP(A45,CLASS!A:AY,3,FALSE)),"")</f>
        <v>David</v>
      </c>
      <c r="D45" t="str">
        <f>_xlfn.IFNA((VLOOKUP(A45,CLASS!A:AY,4,FALSE)),"")</f>
        <v>Green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tr">
        <f>_xlfn.IFNA((VLOOKUP(A45,CLASS!A:AY,9,FALSE)),"")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f>_xlfn.IFNA((VLOOKUP(A45,CLASS!A:AY,16,FALSE)),"")</f>
        <v>0</v>
      </c>
      <c r="Q45" s="11">
        <f t="shared" si="0"/>
        <v>0</v>
      </c>
      <c r="R45">
        <f>_xlfn.IFNA((VLOOKUP(A45,CLASS!A:AY,18,FALSE)),"")</f>
        <v>73</v>
      </c>
      <c r="S45" s="11">
        <f t="shared" si="1"/>
        <v>78</v>
      </c>
      <c r="T45">
        <f>_xlfn.IFNA((VLOOKUP(A45,CLASS!A:AY,20,FALSE)),"")</f>
        <v>0</v>
      </c>
      <c r="U45" s="11">
        <f t="shared" si="25"/>
        <v>0</v>
      </c>
      <c r="V45">
        <f>_xlfn.IFNA((VLOOKUP(A45,CLASS!A:AY,22,FALSE)),"")</f>
        <v>77</v>
      </c>
      <c r="W45" s="11">
        <f t="shared" si="24"/>
        <v>82</v>
      </c>
      <c r="X45">
        <f>_xlfn.IFNA((VLOOKUP(A45,CLASS!A:AY,24,FALSE)),"")</f>
        <v>0</v>
      </c>
      <c r="Y45" s="11">
        <f t="shared" si="4"/>
        <v>0</v>
      </c>
      <c r="Z45">
        <f>_xlfn.IFNA((VLOOKUP(A45,CLASS!A:AY,26,FALSE)),"")</f>
        <v>0</v>
      </c>
      <c r="AA45" s="11">
        <f t="shared" si="5"/>
        <v>0</v>
      </c>
      <c r="AB45">
        <f>_xlfn.IFNA((VLOOKUP(A45,CLASS!A:AY,28,FALSE)),"")</f>
        <v>0</v>
      </c>
      <c r="AC45" s="11">
        <f t="shared" si="6"/>
        <v>0</v>
      </c>
      <c r="AD45"/>
      <c r="AE45" s="11">
        <f t="shared" si="7"/>
        <v>0</v>
      </c>
      <c r="AF45"/>
      <c r="AG45" s="11">
        <f t="shared" si="8"/>
        <v>0</v>
      </c>
      <c r="AH45">
        <f>_xlfn.IFNA((VLOOKUP(A45,CLASS!A:AY,34,FALSE)),"")</f>
        <v>0</v>
      </c>
      <c r="AI45" s="11">
        <f t="shared" si="9"/>
        <v>0</v>
      </c>
      <c r="AJ45"/>
      <c r="AK45" s="11">
        <f t="shared" si="10"/>
        <v>0</v>
      </c>
      <c r="AL45" s="16">
        <f t="shared" si="11"/>
        <v>160</v>
      </c>
      <c r="AM45"/>
      <c r="AN45">
        <f t="shared" si="12"/>
        <v>0</v>
      </c>
      <c r="AO45">
        <f t="shared" si="13"/>
        <v>78</v>
      </c>
      <c r="AP45">
        <f t="shared" si="14"/>
        <v>0</v>
      </c>
      <c r="AQ45">
        <f t="shared" si="15"/>
        <v>82</v>
      </c>
      <c r="AR45">
        <f t="shared" si="16"/>
        <v>0</v>
      </c>
      <c r="AS45">
        <f t="shared" si="17"/>
        <v>0</v>
      </c>
      <c r="AT45">
        <f t="shared" si="18"/>
        <v>0</v>
      </c>
      <c r="AU45">
        <f t="shared" si="19"/>
        <v>0</v>
      </c>
      <c r="AV45">
        <f t="shared" si="20"/>
        <v>0</v>
      </c>
      <c r="AW45">
        <f t="shared" si="21"/>
        <v>0</v>
      </c>
      <c r="AX45">
        <f t="shared" si="22"/>
        <v>0</v>
      </c>
      <c r="AY45" s="14" cm="1">
        <f t="array" ref="AY45">SUMPRODUCT(LARGE(AN45:AX45, {1,2,3}))</f>
        <v>160</v>
      </c>
      <c r="AZ45"/>
    </row>
    <row r="46" spans="1:52" x14ac:dyDescent="0.35">
      <c r="A46">
        <f>CLASS!A66</f>
        <v>116236</v>
      </c>
      <c r="B46" t="str">
        <f>CLASS!B66</f>
        <v>EE116236</v>
      </c>
      <c r="C46" t="str">
        <f>_xlfn.IFNA((VLOOKUP(A46,CLASS!A:AY,3,FALSE)),"")</f>
        <v>Adrian</v>
      </c>
      <c r="D46" t="str">
        <f>_xlfn.IFNA((VLOOKUP(A46,CLASS!A:AY,4,FALSE)),"")</f>
        <v>Salt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tr">
        <f>_xlfn.IFNA((VLOOKUP(A46,CLASS!A:AY,9,FALSE)),"")</f>
        <v>SNR</v>
      </c>
      <c r="J46" t="str">
        <f>_xlfn.IFNA((VLOOKUP(A46,CLASS!A:AY,10,FALSE)),"")</f>
        <v>DOV</v>
      </c>
      <c r="K46" t="str">
        <f>_xlfn.IFNA((VLOOKUP(J46,DivisionLookup!A:B,2,FALSE)),"")</f>
        <v>North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f>_xlfn.IFNA((VLOOKUP(A46,CLASS!A:AY,16,FALSE)),"")</f>
        <v>77</v>
      </c>
      <c r="Q46" s="11">
        <f t="shared" si="0"/>
        <v>82</v>
      </c>
      <c r="R46">
        <f>_xlfn.IFNA((VLOOKUP(A46,CLASS!A:AY,18,FALSE)),"")</f>
        <v>0</v>
      </c>
      <c r="S46" s="11">
        <f t="shared" si="1"/>
        <v>0</v>
      </c>
      <c r="T46">
        <f>_xlfn.IFNA((VLOOKUP(A46,CLASS!A:AY,20,FALSE)),"")</f>
        <v>73</v>
      </c>
      <c r="U46" s="11">
        <f t="shared" si="25"/>
        <v>78</v>
      </c>
      <c r="V46">
        <f>_xlfn.IFNA((VLOOKUP(A46,CLASS!A:AY,22,FALSE)),"")</f>
        <v>0</v>
      </c>
      <c r="W46" s="11">
        <f t="shared" si="24"/>
        <v>0</v>
      </c>
      <c r="X46">
        <f>_xlfn.IFNA((VLOOKUP(A46,CLASS!A:AY,24,FALSE)),"")</f>
        <v>0</v>
      </c>
      <c r="Y46" s="11">
        <f t="shared" si="4"/>
        <v>0</v>
      </c>
      <c r="Z46">
        <f>_xlfn.IFNA((VLOOKUP(A46,CLASS!A:AY,26,FALSE)),"")</f>
        <v>0</v>
      </c>
      <c r="AA46" s="11">
        <f t="shared" si="5"/>
        <v>0</v>
      </c>
      <c r="AB46">
        <f>_xlfn.IFNA((VLOOKUP(A46,CLASS!A:AY,28,FALSE)),"")</f>
        <v>0</v>
      </c>
      <c r="AC46" s="11">
        <f t="shared" si="6"/>
        <v>0</v>
      </c>
      <c r="AD46"/>
      <c r="AE46" s="11">
        <f t="shared" si="7"/>
        <v>0</v>
      </c>
      <c r="AF46"/>
      <c r="AG46" s="11">
        <f t="shared" si="8"/>
        <v>0</v>
      </c>
      <c r="AH46">
        <f>_xlfn.IFNA((VLOOKUP(A46,CLASS!A:AY,34,FALSE)),"")</f>
        <v>0</v>
      </c>
      <c r="AI46" s="11">
        <f t="shared" si="9"/>
        <v>0</v>
      </c>
      <c r="AJ46"/>
      <c r="AK46" s="11">
        <f t="shared" si="10"/>
        <v>0</v>
      </c>
      <c r="AL46" s="16">
        <f t="shared" si="11"/>
        <v>160</v>
      </c>
      <c r="AM46"/>
      <c r="AN46">
        <f t="shared" si="12"/>
        <v>82</v>
      </c>
      <c r="AO46">
        <f t="shared" si="13"/>
        <v>0</v>
      </c>
      <c r="AP46">
        <f t="shared" si="14"/>
        <v>78</v>
      </c>
      <c r="AQ46">
        <f t="shared" si="15"/>
        <v>0</v>
      </c>
      <c r="AR46">
        <f t="shared" si="16"/>
        <v>0</v>
      </c>
      <c r="AS46">
        <f t="shared" si="17"/>
        <v>0</v>
      </c>
      <c r="AT46">
        <f t="shared" si="18"/>
        <v>0</v>
      </c>
      <c r="AU46">
        <f t="shared" si="19"/>
        <v>0</v>
      </c>
      <c r="AV46">
        <f t="shared" si="20"/>
        <v>0</v>
      </c>
      <c r="AW46">
        <f t="shared" si="21"/>
        <v>0</v>
      </c>
      <c r="AX46">
        <f t="shared" si="22"/>
        <v>0</v>
      </c>
      <c r="AY46" s="14" cm="1">
        <f t="array" ref="AY46">SUMPRODUCT(LARGE(AN46:AX46, {1,2,3}))</f>
        <v>160</v>
      </c>
      <c r="AZ46"/>
    </row>
    <row r="47" spans="1:52" x14ac:dyDescent="0.35">
      <c r="A47">
        <f>CLASS!A67</f>
        <v>92229</v>
      </c>
      <c r="B47" t="str">
        <f>CLASS!B67</f>
        <v>EE92229</v>
      </c>
      <c r="C47" t="str">
        <f>_xlfn.IFNA((VLOOKUP(A47,CLASS!A:AY,3,FALSE)),"")</f>
        <v>Dean</v>
      </c>
      <c r="D47" t="str">
        <f>_xlfn.IFNA((VLOOKUP(A47,CLASS!A:AY,4,FALSE)),"")</f>
        <v>Cann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tr">
        <f>_xlfn.IFNA((VLOOKUP(A47,CLASS!A:AY,9,FALSE)),"")</f>
        <v>SNR</v>
      </c>
      <c r="J47" t="str">
        <f>_xlfn.IFNA((VLOOKUP(A47,CLASS!A:AY,10,FALSE)),"")</f>
        <v>CAM</v>
      </c>
      <c r="K47" t="str">
        <f>_xlfn.IFNA((VLOOKUP(J47,DivisionLookup!A:B,2,FALSE)),"")</f>
        <v>North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f>_xlfn.IFNA((VLOOKUP(A47,CLASS!A:AY,16,FALSE)),"")</f>
        <v>0</v>
      </c>
      <c r="Q47" s="11">
        <f t="shared" si="0"/>
        <v>0</v>
      </c>
      <c r="R47">
        <f>_xlfn.IFNA((VLOOKUP(A47,CLASS!A:AY,18,FALSE)),"")</f>
        <v>0</v>
      </c>
      <c r="S47" s="11">
        <f t="shared" si="1"/>
        <v>0</v>
      </c>
      <c r="T47">
        <f>_xlfn.IFNA((VLOOKUP(A47,CLASS!A:AY,20,FALSE)),"")</f>
        <v>66</v>
      </c>
      <c r="U47" s="11">
        <f t="shared" si="25"/>
        <v>71</v>
      </c>
      <c r="V47">
        <f>_xlfn.IFNA((VLOOKUP(A47,CLASS!A:AY,22,FALSE)),"")</f>
        <v>0</v>
      </c>
      <c r="W47" s="11">
        <f t="shared" si="24"/>
        <v>0</v>
      </c>
      <c r="X47">
        <f>_xlfn.IFNA((VLOOKUP(A47,CLASS!A:AY,24,FALSE)),"")</f>
        <v>0</v>
      </c>
      <c r="Y47" s="11">
        <f t="shared" si="4"/>
        <v>0</v>
      </c>
      <c r="Z47">
        <f>_xlfn.IFNA((VLOOKUP(A47,CLASS!A:AY,26,FALSE)),"")</f>
        <v>83</v>
      </c>
      <c r="AA47" s="11">
        <f t="shared" si="5"/>
        <v>88</v>
      </c>
      <c r="AB47">
        <f>_xlfn.IFNA((VLOOKUP(A47,CLASS!A:AY,28,FALSE)),"")</f>
        <v>0</v>
      </c>
      <c r="AC47" s="11">
        <f t="shared" si="6"/>
        <v>0</v>
      </c>
      <c r="AD47"/>
      <c r="AE47" s="11">
        <f t="shared" si="7"/>
        <v>0</v>
      </c>
      <c r="AF47"/>
      <c r="AG47" s="11">
        <f t="shared" si="8"/>
        <v>0</v>
      </c>
      <c r="AH47">
        <f>_xlfn.IFNA((VLOOKUP(A47,CLASS!A:AY,34,FALSE)),"")</f>
        <v>0</v>
      </c>
      <c r="AI47" s="11">
        <f t="shared" si="9"/>
        <v>0</v>
      </c>
      <c r="AJ47"/>
      <c r="AK47" s="11">
        <f t="shared" si="10"/>
        <v>0</v>
      </c>
      <c r="AL47" s="16">
        <f t="shared" si="11"/>
        <v>159</v>
      </c>
      <c r="AM47"/>
      <c r="AN47">
        <f t="shared" si="12"/>
        <v>0</v>
      </c>
      <c r="AO47">
        <f t="shared" si="13"/>
        <v>0</v>
      </c>
      <c r="AP47">
        <f t="shared" si="14"/>
        <v>71</v>
      </c>
      <c r="AQ47">
        <f t="shared" si="15"/>
        <v>0</v>
      </c>
      <c r="AR47">
        <f t="shared" si="16"/>
        <v>0</v>
      </c>
      <c r="AS47">
        <f t="shared" si="17"/>
        <v>88</v>
      </c>
      <c r="AT47">
        <f t="shared" si="18"/>
        <v>0</v>
      </c>
      <c r="AU47">
        <f t="shared" si="19"/>
        <v>0</v>
      </c>
      <c r="AV47">
        <f t="shared" si="20"/>
        <v>0</v>
      </c>
      <c r="AW47">
        <f t="shared" si="21"/>
        <v>0</v>
      </c>
      <c r="AX47">
        <f t="shared" si="22"/>
        <v>0</v>
      </c>
      <c r="AY47" s="14" cm="1">
        <f t="array" ref="AY47">SUMPRODUCT(LARGE(AN47:AX47, {1,2,3}))</f>
        <v>159</v>
      </c>
      <c r="AZ47"/>
    </row>
    <row r="48" spans="1:52" x14ac:dyDescent="0.35">
      <c r="A48">
        <f>CLASS!A68</f>
        <v>107279</v>
      </c>
      <c r="B48" t="str">
        <f>CLASS!B68</f>
        <v>EE107279</v>
      </c>
      <c r="C48" t="str">
        <f>_xlfn.IFNA((VLOOKUP(A48,CLASS!A:AY,3,FALSE)),"")</f>
        <v>Andrew</v>
      </c>
      <c r="D48" t="str">
        <f>_xlfn.IFNA((VLOOKUP(A48,CLASS!A:AY,4,FALSE)),"")</f>
        <v>Anderson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f>_xlfn.IFNA((VLOOKUP(A48,CLASS!A:AY,16,FALSE)),"")</f>
        <v>0</v>
      </c>
      <c r="Q48" s="11">
        <f t="shared" si="0"/>
        <v>0</v>
      </c>
      <c r="R48">
        <f>_xlfn.IFNA((VLOOKUP(A48,CLASS!A:AY,18,FALSE)),"")</f>
        <v>71</v>
      </c>
      <c r="S48" s="11">
        <f t="shared" si="1"/>
        <v>76</v>
      </c>
      <c r="T48">
        <f>_xlfn.IFNA((VLOOKUP(A48,CLASS!A:AY,20,FALSE)),"")</f>
        <v>0</v>
      </c>
      <c r="U48" s="11">
        <f t="shared" si="25"/>
        <v>0</v>
      </c>
      <c r="V48">
        <f>_xlfn.IFNA((VLOOKUP(A48,CLASS!A:AY,22,FALSE)),"")</f>
        <v>77</v>
      </c>
      <c r="W48" s="11">
        <f t="shared" si="24"/>
        <v>82</v>
      </c>
      <c r="X48">
        <f>_xlfn.IFNA((VLOOKUP(A48,CLASS!A:AY,24,FALSE)),"")</f>
        <v>0</v>
      </c>
      <c r="Y48" s="11">
        <f t="shared" si="4"/>
        <v>0</v>
      </c>
      <c r="Z48">
        <f>_xlfn.IFNA((VLOOKUP(A48,CLASS!A:AY,26,FALSE)),"")</f>
        <v>0</v>
      </c>
      <c r="AA48" s="11">
        <f t="shared" si="5"/>
        <v>0</v>
      </c>
      <c r="AB48">
        <f>_xlfn.IFNA((VLOOKUP(A48,CLASS!A:AY,28,FALSE)),"")</f>
        <v>0</v>
      </c>
      <c r="AC48" s="11">
        <f t="shared" si="6"/>
        <v>0</v>
      </c>
      <c r="AD48"/>
      <c r="AE48" s="11">
        <f t="shared" si="7"/>
        <v>0</v>
      </c>
      <c r="AF48"/>
      <c r="AG48" s="11">
        <f t="shared" si="8"/>
        <v>0</v>
      </c>
      <c r="AH48">
        <f>_xlfn.IFNA((VLOOKUP(A48,CLASS!A:AY,34,FALSE)),"")</f>
        <v>0</v>
      </c>
      <c r="AI48" s="11">
        <f t="shared" si="9"/>
        <v>0</v>
      </c>
      <c r="AJ48"/>
      <c r="AK48" s="11">
        <f t="shared" si="10"/>
        <v>0</v>
      </c>
      <c r="AL48" s="16">
        <f t="shared" si="11"/>
        <v>158</v>
      </c>
      <c r="AM48"/>
      <c r="AN48">
        <f t="shared" si="12"/>
        <v>0</v>
      </c>
      <c r="AO48">
        <f t="shared" si="13"/>
        <v>76</v>
      </c>
      <c r="AP48">
        <f t="shared" si="14"/>
        <v>0</v>
      </c>
      <c r="AQ48">
        <f t="shared" si="15"/>
        <v>82</v>
      </c>
      <c r="AR48">
        <f t="shared" si="16"/>
        <v>0</v>
      </c>
      <c r="AS48">
        <f t="shared" si="17"/>
        <v>0</v>
      </c>
      <c r="AT48">
        <f t="shared" si="18"/>
        <v>0</v>
      </c>
      <c r="AU48">
        <f t="shared" si="19"/>
        <v>0</v>
      </c>
      <c r="AV48">
        <f t="shared" si="20"/>
        <v>0</v>
      </c>
      <c r="AW48">
        <f t="shared" si="21"/>
        <v>0</v>
      </c>
      <c r="AX48">
        <f t="shared" si="22"/>
        <v>0</v>
      </c>
      <c r="AY48" s="14" cm="1">
        <f t="array" ref="AY48">SUMPRODUCT(LARGE(AN48:AX48, {1,2,3}))</f>
        <v>158</v>
      </c>
    </row>
    <row r="49" spans="1:52" x14ac:dyDescent="0.35">
      <c r="A49">
        <f>CLASS!A128</f>
        <v>119073</v>
      </c>
      <c r="B49" t="str">
        <f>CLASS!B128</f>
        <v>EE119073</v>
      </c>
      <c r="C49" t="str">
        <f>_xlfn.IFNA((VLOOKUP(A49,CLASS!A:AY,3,FALSE)),"")</f>
        <v>Lee</v>
      </c>
      <c r="D49" t="str">
        <f>_xlfn.IFNA((VLOOKUP(A49,CLASS!A:AY,4,FALSE)),"")</f>
        <v>Trott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0</v>
      </c>
      <c r="Q49" s="11">
        <f t="shared" si="0"/>
        <v>0</v>
      </c>
      <c r="R49">
        <f>_xlfn.IFNA((VLOOKUP(A49,CLASS!A:AY,18,FALSE)),"")</f>
        <v>67</v>
      </c>
      <c r="S49" s="11">
        <f t="shared" si="1"/>
        <v>77</v>
      </c>
      <c r="T49">
        <f>_xlfn.IFNA((VLOOKUP(A49,CLASS!A:AY,20,FALSE)),"")</f>
        <v>0</v>
      </c>
      <c r="U49" s="11">
        <f>IF(IF(T49,T49+$L49,0)&lt;=100,IF(T49,T49+$L49,0),100)</f>
        <v>0</v>
      </c>
      <c r="V49">
        <f>_xlfn.IFNA((VLOOKUP(A49,CLASS!A:AY,22,FALSE)),"")</f>
        <v>69</v>
      </c>
      <c r="W49" s="11">
        <f t="shared" si="24"/>
        <v>79</v>
      </c>
      <c r="X49">
        <f>_xlfn.IFNA((VLOOKUP(A49,CLASS!A:AY,24,FALSE)),"")</f>
        <v>0</v>
      </c>
      <c r="Y49" s="11">
        <f t="shared" si="4"/>
        <v>0</v>
      </c>
      <c r="Z49">
        <f>_xlfn.IFNA((VLOOKUP(A49,CLASS!A:AY,26,FALSE)),"")</f>
        <v>0</v>
      </c>
      <c r="AA49" s="11">
        <f t="shared" si="5"/>
        <v>0</v>
      </c>
      <c r="AB49">
        <f>_xlfn.IFNA((VLOOKUP(A49,CLASS!A:AY,28,FALSE)),"")</f>
        <v>0</v>
      </c>
      <c r="AC49" s="11">
        <f t="shared" si="6"/>
        <v>0</v>
      </c>
      <c r="AD49"/>
      <c r="AE49" s="11">
        <f t="shared" si="7"/>
        <v>0</v>
      </c>
      <c r="AF49"/>
      <c r="AG49" s="11">
        <f t="shared" si="8"/>
        <v>0</v>
      </c>
      <c r="AH49">
        <f>_xlfn.IFNA((VLOOKUP(A49,CLASS!A:AY,34,FALSE)),"")</f>
        <v>0</v>
      </c>
      <c r="AI49" s="11">
        <f t="shared" si="9"/>
        <v>0</v>
      </c>
      <c r="AJ49"/>
      <c r="AK49" s="11">
        <f t="shared" si="10"/>
        <v>0</v>
      </c>
      <c r="AL49" s="16">
        <f t="shared" si="11"/>
        <v>156</v>
      </c>
      <c r="AN49">
        <f t="shared" si="12"/>
        <v>0</v>
      </c>
      <c r="AO49">
        <f t="shared" si="13"/>
        <v>77</v>
      </c>
      <c r="AP49">
        <f t="shared" si="14"/>
        <v>0</v>
      </c>
      <c r="AQ49">
        <f t="shared" si="15"/>
        <v>79</v>
      </c>
      <c r="AR49">
        <f t="shared" si="16"/>
        <v>0</v>
      </c>
      <c r="AS49">
        <f t="shared" si="17"/>
        <v>0</v>
      </c>
      <c r="AT49">
        <f t="shared" si="18"/>
        <v>0</v>
      </c>
      <c r="AU49">
        <f t="shared" si="19"/>
        <v>0</v>
      </c>
      <c r="AV49">
        <f t="shared" si="20"/>
        <v>0</v>
      </c>
      <c r="AW49">
        <f t="shared" si="21"/>
        <v>0</v>
      </c>
      <c r="AX49">
        <f t="shared" si="22"/>
        <v>0</v>
      </c>
      <c r="AY49" s="14" cm="1">
        <f t="array" ref="AY49">SUMPRODUCT(LARGE(AN49:AX49, {1,2,3}))</f>
        <v>156</v>
      </c>
      <c r="AZ49"/>
    </row>
    <row r="50" spans="1:52" x14ac:dyDescent="0.35">
      <c r="A50">
        <f>CLASS!A173</f>
        <v>134027</v>
      </c>
      <c r="B50" t="str">
        <f>CLASS!B173</f>
        <v>EE134027</v>
      </c>
      <c r="C50" t="str">
        <f>_xlfn.IFNA((VLOOKUP(A50,CLASS!A:AY,3,FALSE)),"")</f>
        <v>John</v>
      </c>
      <c r="D50" t="str">
        <f>_xlfn.IFNA((VLOOKUP(A50,CLASS!A:AY,4,FALSE)),"")</f>
        <v>Kitcher</v>
      </c>
      <c r="E50" s="26" t="str">
        <f>_xlfn.IFNA((VLOOKUP(B50,IssueLookup!A:B,2,FALSE)),"")</f>
        <v>C</v>
      </c>
      <c r="F50" s="26" t="str">
        <f>_xlfn.IFNA((VLOOKUP(B50,IssueLookup!C:D,2,FALSE)),"")</f>
        <v>C</v>
      </c>
      <c r="G50" s="26" t="str">
        <f>_xlfn.IFNA((VLOOKUP(B50,IssueLookup!E:F,2,FALSE)),"")</f>
        <v>C</v>
      </c>
      <c r="H50" s="26" t="str">
        <f>_xlfn.IFNA((VLOOKUP(B50,IssueLookup!G:H,2,FALSE)),"")</f>
        <v>C</v>
      </c>
      <c r="I50" t="str">
        <f>_xlfn.IFNA((VLOOKUP(A50,CLASS!A:AY,9,FALSE)),"")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15</v>
      </c>
      <c r="M50">
        <f>_xlfn.IFNA(VLOOKUP(F50,HandicapLookup!A:B,2,FALSE),"")</f>
        <v>15</v>
      </c>
      <c r="N50">
        <f>_xlfn.IFNA(VLOOKUP(G50,HandicapLookup!A:B,2,FALSE),"")</f>
        <v>15</v>
      </c>
      <c r="O50">
        <f>_xlfn.IFNA(VLOOKUP(H50,HandicapLookup!A:B,2,FALSE),"")</f>
        <v>15</v>
      </c>
      <c r="P50">
        <f>_xlfn.IFNA((VLOOKUP(A50,CLASS!A:AY,16,FALSE)),"")</f>
        <v>0</v>
      </c>
      <c r="Q50" s="11">
        <f t="shared" si="0"/>
        <v>0</v>
      </c>
      <c r="R50">
        <f>_xlfn.IFNA((VLOOKUP(A50,CLASS!A:AY,18,FALSE)),"")</f>
        <v>72</v>
      </c>
      <c r="S50" s="11">
        <f t="shared" si="1"/>
        <v>87</v>
      </c>
      <c r="T50">
        <f>_xlfn.IFNA((VLOOKUP(A50,CLASS!A:AY,20,FALSE)),"")</f>
        <v>0</v>
      </c>
      <c r="U50" s="11">
        <f>IF(IF(T50,T50+$L50,0)&lt;=100,IF(T50,T50+$L50,0),100)</f>
        <v>0</v>
      </c>
      <c r="V50">
        <f>_xlfn.IFNA((VLOOKUP(A50,CLASS!A:AY,22,FALSE)),"")</f>
        <v>53</v>
      </c>
      <c r="W50" s="11">
        <f t="shared" si="24"/>
        <v>68</v>
      </c>
      <c r="X50">
        <f>_xlfn.IFNA((VLOOKUP(A50,CLASS!A:AY,24,FALSE)),"")</f>
        <v>0</v>
      </c>
      <c r="Y50" s="11">
        <f t="shared" si="4"/>
        <v>0</v>
      </c>
      <c r="Z50">
        <f>_xlfn.IFNA((VLOOKUP(A50,CLASS!A:AY,26,FALSE)),"")</f>
        <v>0</v>
      </c>
      <c r="AA50" s="11">
        <f t="shared" si="5"/>
        <v>0</v>
      </c>
      <c r="AB50">
        <f>_xlfn.IFNA((VLOOKUP(A50,CLASS!A:AY,28,FALSE)),"")</f>
        <v>0</v>
      </c>
      <c r="AC50" s="11">
        <f t="shared" si="6"/>
        <v>0</v>
      </c>
      <c r="AD50"/>
      <c r="AE50" s="11">
        <f t="shared" si="7"/>
        <v>0</v>
      </c>
      <c r="AF50"/>
      <c r="AG50" s="11">
        <f t="shared" si="8"/>
        <v>0</v>
      </c>
      <c r="AH50">
        <f>_xlfn.IFNA((VLOOKUP(A50,CLASS!A:AY,34,FALSE)),"")</f>
        <v>0</v>
      </c>
      <c r="AI50" s="11">
        <f t="shared" si="9"/>
        <v>0</v>
      </c>
      <c r="AJ50"/>
      <c r="AK50" s="11">
        <f t="shared" si="10"/>
        <v>0</v>
      </c>
      <c r="AL50" s="16">
        <f t="shared" si="11"/>
        <v>155</v>
      </c>
      <c r="AM50"/>
      <c r="AN50">
        <f t="shared" si="12"/>
        <v>0</v>
      </c>
      <c r="AO50">
        <f t="shared" si="13"/>
        <v>87</v>
      </c>
      <c r="AP50">
        <f t="shared" si="14"/>
        <v>0</v>
      </c>
      <c r="AQ50">
        <f t="shared" si="15"/>
        <v>68</v>
      </c>
      <c r="AR50">
        <f t="shared" si="16"/>
        <v>0</v>
      </c>
      <c r="AS50">
        <f t="shared" si="17"/>
        <v>0</v>
      </c>
      <c r="AT50">
        <f t="shared" si="18"/>
        <v>0</v>
      </c>
      <c r="AU50">
        <f t="shared" si="19"/>
        <v>0</v>
      </c>
      <c r="AV50">
        <f t="shared" si="20"/>
        <v>0</v>
      </c>
      <c r="AW50">
        <f t="shared" si="21"/>
        <v>0</v>
      </c>
      <c r="AX50">
        <f t="shared" si="22"/>
        <v>0</v>
      </c>
      <c r="AY50" s="14" cm="1">
        <f t="array" ref="AY50">SUMPRODUCT(LARGE(AN50:AX50, {1,2,3}))</f>
        <v>155</v>
      </c>
      <c r="AZ50"/>
    </row>
    <row r="51" spans="1:52" x14ac:dyDescent="0.35">
      <c r="A51">
        <f>CLASS!A69</f>
        <v>133250</v>
      </c>
      <c r="B51" t="str">
        <f>CLASS!B69</f>
        <v>EE133250</v>
      </c>
      <c r="C51" t="str">
        <f>_xlfn.IFNA((VLOOKUP(A51,CLASS!A:AY,3,FALSE)),"")</f>
        <v>James</v>
      </c>
      <c r="D51" t="str">
        <f>_xlfn.IFNA((VLOOKUP(A51,CLASS!A:AY,4,FALSE)),"")</f>
        <v>Yarrow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tr">
        <f>_xlfn.IFNA((VLOOKUP(A51,CLASS!A:AY,9,FALSE)),"")</f>
        <v>SNR</v>
      </c>
      <c r="J51" t="str">
        <f>_xlfn.IFNA((VLOOKUP(A51,CLASS!A:AY,10,FALSE)),"")</f>
        <v>CAM</v>
      </c>
      <c r="K51" t="str">
        <f>_xlfn.IFNA((VLOOKUP(J51,DivisionLookup!A:B,2,FALSE)),"")</f>
        <v>North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f>_xlfn.IFNA((VLOOKUP(A51,CLASS!A:AY,16,FALSE)),"")</f>
        <v>80</v>
      </c>
      <c r="Q51" s="11">
        <f t="shared" si="0"/>
        <v>85</v>
      </c>
      <c r="R51">
        <f>_xlfn.IFNA((VLOOKUP(A51,CLASS!A:AY,18,FALSE)),"")</f>
        <v>0</v>
      </c>
      <c r="S51" s="11">
        <f t="shared" si="1"/>
        <v>0</v>
      </c>
      <c r="T51">
        <f>_xlfn.IFNA((VLOOKUP(A51,CLASS!A:AY,20,FALSE)),"")</f>
        <v>64</v>
      </c>
      <c r="U51" s="11">
        <f>IFERROR((IF(IF(T51,T51+$M51,0)&lt;=100,IF(T51,T51+$M51,0),100)),"")</f>
        <v>69</v>
      </c>
      <c r="V51">
        <f>_xlfn.IFNA((VLOOKUP(A51,CLASS!A:AY,22,FALSE)),"")</f>
        <v>0</v>
      </c>
      <c r="W51" s="11">
        <f t="shared" si="24"/>
        <v>0</v>
      </c>
      <c r="X51">
        <f>_xlfn.IFNA((VLOOKUP(A51,CLASS!A:AY,24,FALSE)),"")</f>
        <v>0</v>
      </c>
      <c r="Y51" s="11">
        <f t="shared" si="4"/>
        <v>0</v>
      </c>
      <c r="Z51">
        <f>_xlfn.IFNA((VLOOKUP(A51,CLASS!A:AY,26,FALSE)),"")</f>
        <v>0</v>
      </c>
      <c r="AA51" s="11">
        <f t="shared" si="5"/>
        <v>0</v>
      </c>
      <c r="AB51">
        <f>_xlfn.IFNA((VLOOKUP(A51,CLASS!A:AY,28,FALSE)),"")</f>
        <v>0</v>
      </c>
      <c r="AC51" s="11">
        <f t="shared" si="6"/>
        <v>0</v>
      </c>
      <c r="AD51"/>
      <c r="AE51" s="11">
        <f t="shared" si="7"/>
        <v>0</v>
      </c>
      <c r="AF51"/>
      <c r="AG51" s="11">
        <f t="shared" si="8"/>
        <v>0</v>
      </c>
      <c r="AH51">
        <f>_xlfn.IFNA((VLOOKUP(A51,CLASS!A:AY,34,FALSE)),"")</f>
        <v>0</v>
      </c>
      <c r="AI51" s="11">
        <f t="shared" si="9"/>
        <v>0</v>
      </c>
      <c r="AJ51"/>
      <c r="AK51" s="11">
        <f t="shared" si="10"/>
        <v>0</v>
      </c>
      <c r="AL51" s="16">
        <f t="shared" si="11"/>
        <v>154</v>
      </c>
      <c r="AM51"/>
      <c r="AN51">
        <f t="shared" si="12"/>
        <v>85</v>
      </c>
      <c r="AO51">
        <f t="shared" si="13"/>
        <v>0</v>
      </c>
      <c r="AP51">
        <f t="shared" si="14"/>
        <v>69</v>
      </c>
      <c r="AQ51">
        <f t="shared" si="15"/>
        <v>0</v>
      </c>
      <c r="AR51">
        <f t="shared" si="16"/>
        <v>0</v>
      </c>
      <c r="AS51">
        <f t="shared" si="17"/>
        <v>0</v>
      </c>
      <c r="AT51">
        <f t="shared" si="18"/>
        <v>0</v>
      </c>
      <c r="AU51">
        <f t="shared" si="19"/>
        <v>0</v>
      </c>
      <c r="AV51">
        <f t="shared" si="20"/>
        <v>0</v>
      </c>
      <c r="AW51">
        <f t="shared" si="21"/>
        <v>0</v>
      </c>
      <c r="AX51">
        <f t="shared" si="22"/>
        <v>0</v>
      </c>
      <c r="AY51" s="14" cm="1">
        <f t="array" ref="AY51">SUMPRODUCT(LARGE(AN51:AX51, {1,2,3}))</f>
        <v>154</v>
      </c>
      <c r="AZ51"/>
    </row>
    <row r="52" spans="1:52" x14ac:dyDescent="0.35">
      <c r="A52">
        <f>CLASS!A130</f>
        <v>133800</v>
      </c>
      <c r="B52" t="str">
        <f>CLASS!B130</f>
        <v>EE133800</v>
      </c>
      <c r="C52" t="str">
        <f>_xlfn.IFNA((VLOOKUP(A52,CLASS!A:AY,3,FALSE)),"")</f>
        <v>Guy</v>
      </c>
      <c r="D52" t="str">
        <f>_xlfn.IFNA((VLOOKUP(A52,CLASS!A:AY,4,FALSE)),"")</f>
        <v>Rudd</v>
      </c>
      <c r="E52" s="26" t="str">
        <f>_xlfn.IFNA((VLOOKUP(B52,IssueLookup!A:B,2,FALSE)),"")</f>
        <v>B</v>
      </c>
      <c r="F52" s="26" t="str">
        <f>_xlfn.IFNA((VLOOKUP(B52,IssueLookup!C:D,2,FALSE)),"")</f>
        <v>B</v>
      </c>
      <c r="G52" s="26" t="str">
        <f>_xlfn.IFNA((VLOOKUP(B52,IssueLookup!E:F,2,FALSE)),"")</f>
        <v>B</v>
      </c>
      <c r="H52" s="26" t="str">
        <f>_xlfn.IFNA((VLOOKUP(B52,IssueLookup!G:H,2,FALSE)),"")</f>
        <v>B</v>
      </c>
      <c r="I52" t="str">
        <f>_xlfn.IFNA((VLOOKUP(A52,CLASS!A:AY,9,FALSE)),"")</f>
        <v>SNR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_xlfn.IFNA(VLOOKUP(E52,HandicapLookup!A:B,2,FALSE),"")</f>
        <v>10</v>
      </c>
      <c r="M52">
        <f>_xlfn.IFNA(VLOOKUP(F52,HandicapLookup!A:B,2,FALSE),"")</f>
        <v>10</v>
      </c>
      <c r="N52">
        <f>_xlfn.IFNA(VLOOKUP(G52,HandicapLookup!A:B,2,FALSE),"")</f>
        <v>10</v>
      </c>
      <c r="O52">
        <f>_xlfn.IFNA(VLOOKUP(H52,HandicapLookup!A:B,2,FALSE),"")</f>
        <v>10</v>
      </c>
      <c r="P52">
        <f>_xlfn.IFNA((VLOOKUP(A52,CLASS!A:AY,16,FALSE)),"")</f>
        <v>0</v>
      </c>
      <c r="Q52" s="11">
        <f t="shared" si="0"/>
        <v>0</v>
      </c>
      <c r="R52">
        <f>_xlfn.IFNA((VLOOKUP(A52,CLASS!A:AY,18,FALSE)),"")</f>
        <v>71</v>
      </c>
      <c r="S52" s="11">
        <f t="shared" si="1"/>
        <v>81</v>
      </c>
      <c r="T52">
        <f>_xlfn.IFNA((VLOOKUP(A52,CLASS!A:AY,20,FALSE)),"")</f>
        <v>0</v>
      </c>
      <c r="U52" s="11">
        <f>IF(IF(T52,T52+$L52,0)&lt;=100,IF(T52,T52+$L52,0),100)</f>
        <v>0</v>
      </c>
      <c r="V52">
        <f>_xlfn.IFNA((VLOOKUP(A52,CLASS!A:AY,22,FALSE)),"")</f>
        <v>62</v>
      </c>
      <c r="W52" s="11">
        <f t="shared" si="24"/>
        <v>72</v>
      </c>
      <c r="X52">
        <f>_xlfn.IFNA((VLOOKUP(A52,CLASS!A:AY,24,FALSE)),"")</f>
        <v>0</v>
      </c>
      <c r="Y52" s="11">
        <f t="shared" si="4"/>
        <v>0</v>
      </c>
      <c r="Z52">
        <f>_xlfn.IFNA((VLOOKUP(A52,CLASS!A:AY,26,FALSE)),"")</f>
        <v>0</v>
      </c>
      <c r="AA52" s="11">
        <f t="shared" si="5"/>
        <v>0</v>
      </c>
      <c r="AB52">
        <f>_xlfn.IFNA((VLOOKUP(A52,CLASS!A:AY,28,FALSE)),"")</f>
        <v>0</v>
      </c>
      <c r="AC52" s="11">
        <f t="shared" si="6"/>
        <v>0</v>
      </c>
      <c r="AD52"/>
      <c r="AE52" s="11">
        <f t="shared" si="7"/>
        <v>0</v>
      </c>
      <c r="AF52"/>
      <c r="AG52" s="11">
        <f t="shared" si="8"/>
        <v>0</v>
      </c>
      <c r="AH52">
        <f>_xlfn.IFNA((VLOOKUP(A52,CLASS!A:AY,34,FALSE)),"")</f>
        <v>0</v>
      </c>
      <c r="AI52" s="11">
        <f t="shared" si="9"/>
        <v>0</v>
      </c>
      <c r="AJ52"/>
      <c r="AK52" s="11">
        <f t="shared" si="10"/>
        <v>0</v>
      </c>
      <c r="AL52" s="16">
        <f t="shared" si="11"/>
        <v>153</v>
      </c>
      <c r="AM52"/>
      <c r="AN52">
        <f t="shared" si="12"/>
        <v>0</v>
      </c>
      <c r="AO52">
        <f t="shared" si="13"/>
        <v>81</v>
      </c>
      <c r="AP52">
        <f t="shared" si="14"/>
        <v>0</v>
      </c>
      <c r="AQ52">
        <f t="shared" si="15"/>
        <v>72</v>
      </c>
      <c r="AR52">
        <f t="shared" si="16"/>
        <v>0</v>
      </c>
      <c r="AS52">
        <f t="shared" si="17"/>
        <v>0</v>
      </c>
      <c r="AT52">
        <f t="shared" si="18"/>
        <v>0</v>
      </c>
      <c r="AU52">
        <f t="shared" si="19"/>
        <v>0</v>
      </c>
      <c r="AV52">
        <f t="shared" si="20"/>
        <v>0</v>
      </c>
      <c r="AW52">
        <f t="shared" si="21"/>
        <v>0</v>
      </c>
      <c r="AX52">
        <f t="shared" si="22"/>
        <v>0</v>
      </c>
      <c r="AY52" s="14" cm="1">
        <f t="array" ref="AY52">SUMPRODUCT(LARGE(AN52:AX52, {1,2,3}))</f>
        <v>153</v>
      </c>
      <c r="AZ52"/>
    </row>
    <row r="53" spans="1:52" x14ac:dyDescent="0.35">
      <c r="A53">
        <f>CLASS!A174</f>
        <v>133497</v>
      </c>
      <c r="B53" t="str">
        <f>CLASS!B174</f>
        <v>EE133497</v>
      </c>
      <c r="C53" t="str">
        <f>_xlfn.IFNA((VLOOKUP(A53,CLASS!A:AY,3,FALSE)),"")</f>
        <v>Michael</v>
      </c>
      <c r="D53" t="str">
        <f>_xlfn.IFNA((VLOOKUP(A53,CLASS!A:AY,4,FALSE)),"")</f>
        <v>Brookes</v>
      </c>
      <c r="E53" s="26" t="str">
        <f>_xlfn.IFNA((VLOOKUP(B53,IssueLookup!A:B,2,FALSE)),"")</f>
        <v>C</v>
      </c>
      <c r="F53" s="26" t="str">
        <f>_xlfn.IFNA((VLOOKUP(B53,IssueLookup!C:D,2,FALSE)),"")</f>
        <v>C</v>
      </c>
      <c r="G53" s="26" t="str">
        <f>_xlfn.IFNA((VLOOKUP(B53,IssueLookup!E:F,2,FALSE)),"")</f>
        <v>C</v>
      </c>
      <c r="H53" s="26" t="str">
        <f>_xlfn.IFNA((VLOOKUP(B53,IssueLookup!G:H,2,FALSE)),"")</f>
        <v>C</v>
      </c>
      <c r="I53" t="str">
        <f>_xlfn.IFNA((VLOOKUP(A53,CLASS!A:AY,9,FALSE)),"")</f>
        <v>SNR</v>
      </c>
      <c r="J53" t="str">
        <f>_xlfn.IFNA((VLOOKUP(A53,CLASS!A:AY,10,FALSE)),"")</f>
        <v>ST</v>
      </c>
      <c r="K53" t="str">
        <f>_xlfn.IFNA((VLOOKUP(J53,DivisionLookup!A:B,2,FALSE)),"")</f>
        <v>North</v>
      </c>
      <c r="L53">
        <f>_xlfn.IFNA(VLOOKUP(E53,HandicapLookup!A:B,2,FALSE),"")</f>
        <v>15</v>
      </c>
      <c r="M53">
        <f>_xlfn.IFNA(VLOOKUP(F53,HandicapLookup!A:B,2,FALSE),"")</f>
        <v>15</v>
      </c>
      <c r="N53">
        <f>_xlfn.IFNA(VLOOKUP(G53,HandicapLookup!A:B,2,FALSE),"")</f>
        <v>15</v>
      </c>
      <c r="O53">
        <f>_xlfn.IFNA(VLOOKUP(H53,HandicapLookup!A:B,2,FALSE),"")</f>
        <v>15</v>
      </c>
      <c r="P53">
        <f>_xlfn.IFNA((VLOOKUP(A53,CLASS!A:AY,16,FALSE)),"")</f>
        <v>57</v>
      </c>
      <c r="Q53" s="11">
        <f t="shared" si="0"/>
        <v>72</v>
      </c>
      <c r="R53">
        <f>_xlfn.IFNA((VLOOKUP(A53,CLASS!A:AY,18,FALSE)),"")</f>
        <v>0</v>
      </c>
      <c r="S53" s="11">
        <f t="shared" si="1"/>
        <v>0</v>
      </c>
      <c r="T53">
        <f>_xlfn.IFNA((VLOOKUP(A53,CLASS!A:AY,20,FALSE)),"")</f>
        <v>64</v>
      </c>
      <c r="U53" s="11">
        <f>IF(IF(T53,T53+$L53,0)&lt;=100,IF(T53,T53+$L53,0),100)</f>
        <v>79</v>
      </c>
      <c r="V53">
        <f>_xlfn.IFNA((VLOOKUP(A53,CLASS!A:AY,22,FALSE)),"")</f>
        <v>0</v>
      </c>
      <c r="W53" s="11">
        <f t="shared" si="24"/>
        <v>0</v>
      </c>
      <c r="X53">
        <f>_xlfn.IFNA((VLOOKUP(A53,CLASS!A:AY,24,FALSE)),"")</f>
        <v>0</v>
      </c>
      <c r="Y53" s="11">
        <f t="shared" si="4"/>
        <v>0</v>
      </c>
      <c r="Z53">
        <f>_xlfn.IFNA((VLOOKUP(A53,CLASS!A:AY,26,FALSE)),"")</f>
        <v>0</v>
      </c>
      <c r="AA53" s="11">
        <f t="shared" si="5"/>
        <v>0</v>
      </c>
      <c r="AB53">
        <f>_xlfn.IFNA((VLOOKUP(A53,CLASS!A:AY,28,FALSE)),"")</f>
        <v>0</v>
      </c>
      <c r="AC53" s="11">
        <f t="shared" si="6"/>
        <v>0</v>
      </c>
      <c r="AD53"/>
      <c r="AE53" s="11">
        <f t="shared" si="7"/>
        <v>0</v>
      </c>
      <c r="AF53"/>
      <c r="AG53" s="11">
        <f t="shared" si="8"/>
        <v>0</v>
      </c>
      <c r="AH53">
        <f>_xlfn.IFNA((VLOOKUP(A53,CLASS!A:AY,34,FALSE)),"")</f>
        <v>0</v>
      </c>
      <c r="AI53" s="11">
        <f t="shared" si="9"/>
        <v>0</v>
      </c>
      <c r="AJ53"/>
      <c r="AK53" s="11">
        <f t="shared" si="10"/>
        <v>0</v>
      </c>
      <c r="AL53" s="16">
        <f t="shared" si="11"/>
        <v>151</v>
      </c>
      <c r="AM53"/>
      <c r="AN53">
        <f t="shared" si="12"/>
        <v>72</v>
      </c>
      <c r="AO53">
        <f t="shared" si="13"/>
        <v>0</v>
      </c>
      <c r="AP53">
        <f t="shared" si="14"/>
        <v>79</v>
      </c>
      <c r="AQ53">
        <f t="shared" si="15"/>
        <v>0</v>
      </c>
      <c r="AR53">
        <f t="shared" si="16"/>
        <v>0</v>
      </c>
      <c r="AS53">
        <f t="shared" si="17"/>
        <v>0</v>
      </c>
      <c r="AT53">
        <f t="shared" si="18"/>
        <v>0</v>
      </c>
      <c r="AU53">
        <f t="shared" si="19"/>
        <v>0</v>
      </c>
      <c r="AV53">
        <f t="shared" si="20"/>
        <v>0</v>
      </c>
      <c r="AW53">
        <f t="shared" si="21"/>
        <v>0</v>
      </c>
      <c r="AX53">
        <f t="shared" si="22"/>
        <v>0</v>
      </c>
      <c r="AY53" s="14" cm="1">
        <f t="array" ref="AY53">SUMPRODUCT(LARGE(AN53:AX53, {1,2,3}))</f>
        <v>151</v>
      </c>
      <c r="AZ53"/>
    </row>
    <row r="54" spans="1:52" x14ac:dyDescent="0.35">
      <c r="A54">
        <f>CLASS!A71</f>
        <v>129598</v>
      </c>
      <c r="B54" t="str">
        <f>CLASS!B71</f>
        <v>EE129598</v>
      </c>
      <c r="C54" t="str">
        <f>_xlfn.IFNA((VLOOKUP(A54,CLASS!A:AY,3,FALSE)),"")</f>
        <v>James</v>
      </c>
      <c r="D54" t="str">
        <f>_xlfn.IFNA((VLOOKUP(A54,CLASS!A:AY,4,FALSE)),"")</f>
        <v>Mcguire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tr">
        <f>_xlfn.IFNA((VLOOKUP(A54,CLASS!A:AY,9,FALSE)),"")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f>_xlfn.IFNA((VLOOKUP(A54,CLASS!A:AY,16,FALSE)),"")</f>
        <v>0</v>
      </c>
      <c r="Q54" s="11">
        <f t="shared" si="0"/>
        <v>0</v>
      </c>
      <c r="R54">
        <f>_xlfn.IFNA((VLOOKUP(A54,CLASS!A:AY,18,FALSE)),"")</f>
        <v>64</v>
      </c>
      <c r="S54" s="11">
        <f t="shared" si="1"/>
        <v>69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75</v>
      </c>
      <c r="W54" s="11">
        <f t="shared" si="24"/>
        <v>80</v>
      </c>
      <c r="X54">
        <f>_xlfn.IFNA((VLOOKUP(A54,CLASS!A:AY,24,FALSE)),"")</f>
        <v>0</v>
      </c>
      <c r="Y54" s="11">
        <f t="shared" si="4"/>
        <v>0</v>
      </c>
      <c r="Z54">
        <f>_xlfn.IFNA((VLOOKUP(A54,CLASS!A:AY,26,FALSE)),"")</f>
        <v>0</v>
      </c>
      <c r="AA54" s="11">
        <f t="shared" si="5"/>
        <v>0</v>
      </c>
      <c r="AB54">
        <f>_xlfn.IFNA((VLOOKUP(A54,CLASS!A:AY,28,FALSE)),"")</f>
        <v>0</v>
      </c>
      <c r="AC54" s="11">
        <f t="shared" si="6"/>
        <v>0</v>
      </c>
      <c r="AD54"/>
      <c r="AE54" s="11">
        <f t="shared" si="7"/>
        <v>0</v>
      </c>
      <c r="AF54"/>
      <c r="AG54" s="11">
        <f t="shared" si="8"/>
        <v>0</v>
      </c>
      <c r="AH54">
        <f>_xlfn.IFNA((VLOOKUP(A54,CLASS!A:AY,34,FALSE)),"")</f>
        <v>0</v>
      </c>
      <c r="AI54" s="11">
        <f t="shared" si="9"/>
        <v>0</v>
      </c>
      <c r="AJ54"/>
      <c r="AK54" s="11">
        <f t="shared" si="10"/>
        <v>0</v>
      </c>
      <c r="AL54" s="16">
        <f t="shared" si="11"/>
        <v>149</v>
      </c>
      <c r="AM54"/>
      <c r="AN54">
        <f t="shared" si="12"/>
        <v>0</v>
      </c>
      <c r="AO54">
        <f t="shared" si="13"/>
        <v>69</v>
      </c>
      <c r="AP54">
        <f t="shared" si="14"/>
        <v>0</v>
      </c>
      <c r="AQ54">
        <f t="shared" si="15"/>
        <v>80</v>
      </c>
      <c r="AR54">
        <f t="shared" si="16"/>
        <v>0</v>
      </c>
      <c r="AS54">
        <f t="shared" si="17"/>
        <v>0</v>
      </c>
      <c r="AT54">
        <f t="shared" si="18"/>
        <v>0</v>
      </c>
      <c r="AU54">
        <f t="shared" si="19"/>
        <v>0</v>
      </c>
      <c r="AV54">
        <f t="shared" si="20"/>
        <v>0</v>
      </c>
      <c r="AW54">
        <f t="shared" si="21"/>
        <v>0</v>
      </c>
      <c r="AX54">
        <f t="shared" si="22"/>
        <v>0</v>
      </c>
      <c r="AY54" s="14" cm="1">
        <f t="array" ref="AY54">SUMPRODUCT(LARGE(AN54:AX54, {1,2,3}))</f>
        <v>149</v>
      </c>
    </row>
    <row r="55" spans="1:52" x14ac:dyDescent="0.35">
      <c r="A55">
        <f>CLASS!A72</f>
        <v>136620</v>
      </c>
      <c r="B55" t="str">
        <f>CLASS!B72</f>
        <v>EE136620</v>
      </c>
      <c r="C55" t="str">
        <f>_xlfn.IFNA((VLOOKUP(A55,CLASS!A:AY,3,FALSE)),"")</f>
        <v>Oliver</v>
      </c>
      <c r="D55" t="str">
        <f>_xlfn.IFNA((VLOOKUP(A55,CLASS!A:AY,4,FALSE)),"")</f>
        <v>Raymond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tr">
        <f>_xlfn.IFNA((VLOOKUP(A55,CLASS!A:AY,9,FALSE)),"")</f>
        <v>SNR</v>
      </c>
      <c r="J55" t="str">
        <f>_xlfn.IFNA((VLOOKUP(A55,CLASS!A:AY,10,FALSE)),"")</f>
        <v>CAM</v>
      </c>
      <c r="K55" t="str">
        <f>_xlfn.IFNA((VLOOKUP(J55,DivisionLookup!A:B,2,FALSE)),"")</f>
        <v>North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f>_xlfn.IFNA((VLOOKUP(A55,CLASS!A:AY,16,FALSE)),"")</f>
        <v>0</v>
      </c>
      <c r="Q55" s="11">
        <f t="shared" si="0"/>
        <v>0</v>
      </c>
      <c r="R55">
        <f>_xlfn.IFNA((VLOOKUP(A55,CLASS!A:AY,18,FALSE)),"")</f>
        <v>0</v>
      </c>
      <c r="S55" s="11">
        <f t="shared" si="1"/>
        <v>0</v>
      </c>
      <c r="T55">
        <f>_xlfn.IFNA((VLOOKUP(A55,CLASS!A:AY,20,FALSE)),"")</f>
        <v>56</v>
      </c>
      <c r="U55" s="11">
        <f>IFERROR((IF(IF(T55,T55+$M55,0)&lt;=100,IF(T55,T55+$M55,0),100)),"")</f>
        <v>61</v>
      </c>
      <c r="V55">
        <f>_xlfn.IFNA((VLOOKUP(A55,CLASS!A:AY,22,FALSE)),"")</f>
        <v>0</v>
      </c>
      <c r="W55" s="11">
        <f t="shared" si="24"/>
        <v>0</v>
      </c>
      <c r="X55">
        <f>_xlfn.IFNA((VLOOKUP(A55,CLASS!A:AY,24,FALSE)),"")</f>
        <v>0</v>
      </c>
      <c r="Y55" s="11">
        <f t="shared" si="4"/>
        <v>0</v>
      </c>
      <c r="Z55">
        <f>_xlfn.IFNA((VLOOKUP(A55,CLASS!A:AY,26,FALSE)),"")</f>
        <v>81</v>
      </c>
      <c r="AA55" s="11">
        <f t="shared" si="5"/>
        <v>86</v>
      </c>
      <c r="AB55">
        <f>_xlfn.IFNA((VLOOKUP(A55,CLASS!A:AY,28,FALSE)),"")</f>
        <v>0</v>
      </c>
      <c r="AC55" s="11">
        <f t="shared" si="6"/>
        <v>0</v>
      </c>
      <c r="AD55"/>
      <c r="AE55" s="11">
        <f t="shared" si="7"/>
        <v>0</v>
      </c>
      <c r="AF55"/>
      <c r="AG55" s="11">
        <f t="shared" si="8"/>
        <v>0</v>
      </c>
      <c r="AH55">
        <f>_xlfn.IFNA((VLOOKUP(A55,CLASS!A:AY,34,FALSE)),"")</f>
        <v>0</v>
      </c>
      <c r="AI55" s="11">
        <f t="shared" si="9"/>
        <v>0</v>
      </c>
      <c r="AJ55"/>
      <c r="AK55" s="11">
        <f t="shared" si="10"/>
        <v>0</v>
      </c>
      <c r="AL55" s="16">
        <f t="shared" si="11"/>
        <v>147</v>
      </c>
      <c r="AM55"/>
      <c r="AN55">
        <f t="shared" si="12"/>
        <v>0</v>
      </c>
      <c r="AO55">
        <f t="shared" si="13"/>
        <v>0</v>
      </c>
      <c r="AP55">
        <f t="shared" si="14"/>
        <v>61</v>
      </c>
      <c r="AQ55">
        <f t="shared" si="15"/>
        <v>0</v>
      </c>
      <c r="AR55">
        <f t="shared" si="16"/>
        <v>0</v>
      </c>
      <c r="AS55">
        <f t="shared" si="17"/>
        <v>86</v>
      </c>
      <c r="AT55">
        <f t="shared" si="18"/>
        <v>0</v>
      </c>
      <c r="AU55">
        <f t="shared" si="19"/>
        <v>0</v>
      </c>
      <c r="AV55">
        <f t="shared" si="20"/>
        <v>0</v>
      </c>
      <c r="AW55">
        <f t="shared" si="21"/>
        <v>0</v>
      </c>
      <c r="AX55">
        <f t="shared" si="22"/>
        <v>0</v>
      </c>
      <c r="AY55" s="14" cm="1">
        <f t="array" ref="AY55">SUMPRODUCT(LARGE(AN55:AX55, {1,2,3}))</f>
        <v>147</v>
      </c>
      <c r="AZ55"/>
    </row>
    <row r="56" spans="1:52" x14ac:dyDescent="0.35">
      <c r="A56">
        <f>CLASS!A132</f>
        <v>141323</v>
      </c>
      <c r="B56" t="str">
        <f>CLASS!B132</f>
        <v>EE141323</v>
      </c>
      <c r="C56" t="str">
        <f>_xlfn.IFNA((VLOOKUP(A56,CLASS!A:AY,3,FALSE)),"")</f>
        <v>Simon</v>
      </c>
      <c r="D56" t="str">
        <f>_xlfn.IFNA((VLOOKUP(A56,CLASS!A:AY,4,FALSE)),"")</f>
        <v>Scott</v>
      </c>
      <c r="E56" s="26" t="str">
        <f>_xlfn.IFNA((VLOOKUP(B56,IssueLookup!A:B,2,FALSE)),"")</f>
        <v>B</v>
      </c>
      <c r="F56" s="26" t="str">
        <f>_xlfn.IFNA((VLOOKUP(B56,IssueLookup!C:D,2,FALSE)),"")</f>
        <v>B</v>
      </c>
      <c r="G56" s="26" t="str">
        <f>_xlfn.IFNA((VLOOKUP(B56,IssueLookup!E:F,2,FALSE)),"")</f>
        <v>B</v>
      </c>
      <c r="H56" s="26" t="str">
        <f>_xlfn.IFNA((VLOOKUP(B56,IssueLookup!G:H,2,FALSE)),"")</f>
        <v>B</v>
      </c>
      <c r="I56" t="str">
        <f>_xlfn.IFNA((VLOOKUP(A56,CLASS!A:AY,9,FALSE)),"")</f>
        <v>SNR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_xlfn.IFNA(VLOOKUP(E56,HandicapLookup!A:B,2,FALSE),"")</f>
        <v>10</v>
      </c>
      <c r="M56">
        <f>_xlfn.IFNA(VLOOKUP(F56,HandicapLookup!A:B,2,FALSE),"")</f>
        <v>10</v>
      </c>
      <c r="N56">
        <f>_xlfn.IFNA(VLOOKUP(G56,HandicapLookup!A:B,2,FALSE),"")</f>
        <v>10</v>
      </c>
      <c r="O56">
        <f>_xlfn.IFNA(VLOOKUP(H56,HandicapLookup!A:B,2,FALSE),"")</f>
        <v>10</v>
      </c>
      <c r="P56">
        <f>_xlfn.IFNA((VLOOKUP(A56,CLASS!A:AY,16,FALSE)),"")</f>
        <v>61</v>
      </c>
      <c r="Q56" s="11">
        <f t="shared" si="0"/>
        <v>71</v>
      </c>
      <c r="R56">
        <f>_xlfn.IFNA((VLOOKUP(A56,CLASS!A:AY,18,FALSE)),"")</f>
        <v>0</v>
      </c>
      <c r="S56" s="11">
        <f t="shared" si="1"/>
        <v>0</v>
      </c>
      <c r="T56">
        <f>_xlfn.IFNA((VLOOKUP(A56,CLASS!A:AY,20,FALSE)),"")</f>
        <v>66</v>
      </c>
      <c r="U56" s="11">
        <f>IF(IF(T56,T56+$L56,0)&lt;=100,IF(T56,T56+$L56,0),100)</f>
        <v>76</v>
      </c>
      <c r="V56">
        <f>_xlfn.IFNA((VLOOKUP(A56,CLASS!A:AY,22,FALSE)),"")</f>
        <v>0</v>
      </c>
      <c r="W56" s="11">
        <f t="shared" si="24"/>
        <v>0</v>
      </c>
      <c r="X56">
        <f>_xlfn.IFNA((VLOOKUP(A56,CLASS!A:AY,24,FALSE)),"")</f>
        <v>0</v>
      </c>
      <c r="Y56" s="11">
        <f t="shared" si="4"/>
        <v>0</v>
      </c>
      <c r="Z56">
        <f>_xlfn.IFNA((VLOOKUP(A56,CLASS!A:AY,26,FALSE)),"")</f>
        <v>0</v>
      </c>
      <c r="AA56" s="11">
        <f t="shared" si="5"/>
        <v>0</v>
      </c>
      <c r="AB56">
        <f>_xlfn.IFNA((VLOOKUP(A56,CLASS!A:AY,28,FALSE)),"")</f>
        <v>0</v>
      </c>
      <c r="AC56" s="11">
        <f t="shared" si="6"/>
        <v>0</v>
      </c>
      <c r="AD56"/>
      <c r="AE56" s="11">
        <f t="shared" si="7"/>
        <v>0</v>
      </c>
      <c r="AF56"/>
      <c r="AG56" s="11">
        <f t="shared" si="8"/>
        <v>0</v>
      </c>
      <c r="AH56">
        <f>_xlfn.IFNA((VLOOKUP(A56,CLASS!A:AY,34,FALSE)),"")</f>
        <v>0</v>
      </c>
      <c r="AI56" s="11">
        <f t="shared" si="9"/>
        <v>0</v>
      </c>
      <c r="AJ56"/>
      <c r="AK56" s="11">
        <f t="shared" si="10"/>
        <v>0</v>
      </c>
      <c r="AL56" s="16">
        <f t="shared" si="11"/>
        <v>147</v>
      </c>
      <c r="AM56"/>
      <c r="AN56">
        <f t="shared" si="12"/>
        <v>71</v>
      </c>
      <c r="AO56">
        <f t="shared" si="13"/>
        <v>0</v>
      </c>
      <c r="AP56">
        <f t="shared" si="14"/>
        <v>76</v>
      </c>
      <c r="AQ56">
        <f t="shared" si="15"/>
        <v>0</v>
      </c>
      <c r="AR56">
        <f t="shared" si="16"/>
        <v>0</v>
      </c>
      <c r="AS56">
        <f t="shared" si="17"/>
        <v>0</v>
      </c>
      <c r="AT56">
        <f t="shared" si="18"/>
        <v>0</v>
      </c>
      <c r="AU56">
        <f t="shared" si="19"/>
        <v>0</v>
      </c>
      <c r="AV56">
        <f t="shared" si="20"/>
        <v>0</v>
      </c>
      <c r="AW56">
        <f t="shared" si="21"/>
        <v>0</v>
      </c>
      <c r="AX56">
        <f t="shared" si="22"/>
        <v>0</v>
      </c>
      <c r="AY56" s="14" cm="1">
        <f t="array" ref="AY56">SUMPRODUCT(LARGE(AN56:AX56, {1,2,3}))</f>
        <v>147</v>
      </c>
      <c r="AZ56"/>
    </row>
    <row r="57" spans="1:52" x14ac:dyDescent="0.35">
      <c r="A57">
        <f>CLASS!A133</f>
        <v>139783</v>
      </c>
      <c r="B57" t="str">
        <f>CLASS!B133</f>
        <v>EE139783</v>
      </c>
      <c r="C57" t="str">
        <f>_xlfn.IFNA((VLOOKUP(A57,CLASS!A:AY,3,FALSE)),"")</f>
        <v>Peter</v>
      </c>
      <c r="D57" t="str">
        <f>_xlfn.IFNA((VLOOKUP(A57,CLASS!A:AY,4,FALSE)),"")</f>
        <v>Skillen</v>
      </c>
      <c r="E57" s="26" t="str">
        <f>_xlfn.IFNA((VLOOKUP(B57,IssueLookup!A:B,2,FALSE)),"")</f>
        <v>B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tr">
        <f>_xlfn.IFNA((VLOOKUP(A57,CLASS!A:AY,9,FALSE)),"")</f>
        <v>SNR</v>
      </c>
      <c r="J57" t="str">
        <f>_xlfn.IFNA((VLOOKUP(A57,CLASS!A:AY,10,FALSE)),"")</f>
        <v>DOV</v>
      </c>
      <c r="K57" t="str">
        <f>_xlfn.IFNA((VLOOKUP(J57,DivisionLookup!A:B,2,FALSE)),"")</f>
        <v>North</v>
      </c>
      <c r="L57">
        <f>_xlfn.IFNA(VLOOKUP(E57,HandicapLookup!A:B,2,FALSE),"")</f>
        <v>10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f>_xlfn.IFNA((VLOOKUP(A57,CLASS!A:AY,16,FALSE)),"")</f>
        <v>68</v>
      </c>
      <c r="Q57" s="11">
        <f t="shared" si="0"/>
        <v>78</v>
      </c>
      <c r="R57">
        <f>_xlfn.IFNA((VLOOKUP(A57,CLASS!A:AY,18,FALSE)),"")</f>
        <v>0</v>
      </c>
      <c r="S57" s="11">
        <f t="shared" si="1"/>
        <v>0</v>
      </c>
      <c r="T57">
        <f>_xlfn.IFNA((VLOOKUP(A57,CLASS!A:AY,20,FALSE)),"")</f>
        <v>58</v>
      </c>
      <c r="U57" s="11">
        <f>IF(IF(T57,T57+$L57,0)&lt;=100,IF(T57,T57+$L57,0),100)</f>
        <v>68</v>
      </c>
      <c r="V57">
        <f>_xlfn.IFNA((VLOOKUP(A57,CLASS!A:AY,22,FALSE)),"")</f>
        <v>0</v>
      </c>
      <c r="W57" s="11">
        <f t="shared" si="24"/>
        <v>0</v>
      </c>
      <c r="X57">
        <f>_xlfn.IFNA((VLOOKUP(A57,CLASS!A:AY,24,FALSE)),"")</f>
        <v>0</v>
      </c>
      <c r="Y57" s="11">
        <f t="shared" si="4"/>
        <v>0</v>
      </c>
      <c r="Z57">
        <f>_xlfn.IFNA((VLOOKUP(A57,CLASS!A:AY,26,FALSE)),"")</f>
        <v>0</v>
      </c>
      <c r="AA57" s="11">
        <f t="shared" si="5"/>
        <v>0</v>
      </c>
      <c r="AB57">
        <f>_xlfn.IFNA((VLOOKUP(A57,CLASS!A:AY,28,FALSE)),"")</f>
        <v>0</v>
      </c>
      <c r="AC57" s="11">
        <f t="shared" si="6"/>
        <v>0</v>
      </c>
      <c r="AD57"/>
      <c r="AE57" s="11">
        <f t="shared" si="7"/>
        <v>0</v>
      </c>
      <c r="AF57"/>
      <c r="AG57" s="11">
        <f t="shared" si="8"/>
        <v>0</v>
      </c>
      <c r="AH57">
        <f>_xlfn.IFNA((VLOOKUP(A57,CLASS!A:AY,34,FALSE)),"")</f>
        <v>0</v>
      </c>
      <c r="AI57" s="11">
        <f t="shared" si="9"/>
        <v>0</v>
      </c>
      <c r="AJ57"/>
      <c r="AK57" s="11">
        <f t="shared" si="10"/>
        <v>0</v>
      </c>
      <c r="AL57" s="16">
        <f t="shared" si="11"/>
        <v>146</v>
      </c>
      <c r="AM57"/>
      <c r="AN57">
        <f t="shared" si="12"/>
        <v>78</v>
      </c>
      <c r="AO57">
        <f t="shared" si="13"/>
        <v>0</v>
      </c>
      <c r="AP57">
        <f t="shared" si="14"/>
        <v>68</v>
      </c>
      <c r="AQ57">
        <f t="shared" si="15"/>
        <v>0</v>
      </c>
      <c r="AR57">
        <f t="shared" si="16"/>
        <v>0</v>
      </c>
      <c r="AS57">
        <f t="shared" si="17"/>
        <v>0</v>
      </c>
      <c r="AT57">
        <f t="shared" si="18"/>
        <v>0</v>
      </c>
      <c r="AU57">
        <f t="shared" si="19"/>
        <v>0</v>
      </c>
      <c r="AV57">
        <f t="shared" si="20"/>
        <v>0</v>
      </c>
      <c r="AW57">
        <f t="shared" si="21"/>
        <v>0</v>
      </c>
      <c r="AX57">
        <f t="shared" si="22"/>
        <v>0</v>
      </c>
      <c r="AY57" s="14" cm="1">
        <f t="array" ref="AY57">SUMPRODUCT(LARGE(AN57:AX57, {1,2,3}))</f>
        <v>146</v>
      </c>
      <c r="AZ57"/>
    </row>
    <row r="58" spans="1:52" x14ac:dyDescent="0.35">
      <c r="A58">
        <f>CLASS!A74</f>
        <v>134610</v>
      </c>
      <c r="B58" t="str">
        <f>CLASS!B74</f>
        <v>EE134610</v>
      </c>
      <c r="C58" t="str">
        <f>_xlfn.IFNA((VLOOKUP(A58,CLASS!A:AY,3,FALSE)),"")</f>
        <v>Allen</v>
      </c>
      <c r="D58" t="str">
        <f>_xlfn.IFNA((VLOOKUP(A58,CLASS!A:AY,4,FALSE)),"")</f>
        <v>Carriere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tr">
        <f>_xlfn.IFNA((VLOOKUP(A58,CLASS!A:AY,9,FALSE)),"")</f>
        <v>SNR</v>
      </c>
      <c r="J58" t="str">
        <f>_xlfn.IFNA((VLOOKUP(A58,CLASS!A:AY,10,FALSE)),"")</f>
        <v>DOV</v>
      </c>
      <c r="K58" t="str">
        <f>_xlfn.IFNA((VLOOKUP(J58,DivisionLookup!A:B,2,FALSE)),"")</f>
        <v>North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f>_xlfn.IFNA((VLOOKUP(A58,CLASS!A:AY,16,FALSE)),"")</f>
        <v>67</v>
      </c>
      <c r="Q58" s="11">
        <f t="shared" si="0"/>
        <v>72</v>
      </c>
      <c r="R58">
        <f>_xlfn.IFNA((VLOOKUP(A58,CLASS!A:AY,18,FALSE)),"")</f>
        <v>0</v>
      </c>
      <c r="S58" s="11">
        <f t="shared" si="1"/>
        <v>0</v>
      </c>
      <c r="T58">
        <f>_xlfn.IFNA((VLOOKUP(A58,CLASS!A:AY,20,FALSE)),"")</f>
        <v>66</v>
      </c>
      <c r="U58" s="11">
        <f>IFERROR((IF(IF(T58,T58+$M58,0)&lt;=100,IF(T58,T58+$M58,0),100)),"")</f>
        <v>71</v>
      </c>
      <c r="V58">
        <f>_xlfn.IFNA((VLOOKUP(A58,CLASS!A:AY,22,FALSE)),"")</f>
        <v>0</v>
      </c>
      <c r="W58" s="11">
        <f t="shared" si="24"/>
        <v>0</v>
      </c>
      <c r="X58">
        <f>_xlfn.IFNA((VLOOKUP(A58,CLASS!A:AY,24,FALSE)),"")</f>
        <v>0</v>
      </c>
      <c r="Y58" s="11">
        <f t="shared" si="4"/>
        <v>0</v>
      </c>
      <c r="Z58">
        <f>_xlfn.IFNA((VLOOKUP(A58,CLASS!A:AY,26,FALSE)),"")</f>
        <v>0</v>
      </c>
      <c r="AA58" s="11">
        <f t="shared" si="5"/>
        <v>0</v>
      </c>
      <c r="AB58">
        <f>_xlfn.IFNA((VLOOKUP(A58,CLASS!A:AY,28,FALSE)),"")</f>
        <v>0</v>
      </c>
      <c r="AC58" s="11">
        <f t="shared" si="6"/>
        <v>0</v>
      </c>
      <c r="AD58"/>
      <c r="AE58" s="11">
        <f t="shared" si="7"/>
        <v>0</v>
      </c>
      <c r="AF58"/>
      <c r="AG58" s="11">
        <f t="shared" si="8"/>
        <v>0</v>
      </c>
      <c r="AH58">
        <f>_xlfn.IFNA((VLOOKUP(A58,CLASS!A:AY,34,FALSE)),"")</f>
        <v>0</v>
      </c>
      <c r="AI58" s="11">
        <f t="shared" si="9"/>
        <v>0</v>
      </c>
      <c r="AJ58"/>
      <c r="AK58" s="11">
        <f t="shared" si="10"/>
        <v>0</v>
      </c>
      <c r="AL58" s="16">
        <f t="shared" si="11"/>
        <v>143</v>
      </c>
      <c r="AM58"/>
      <c r="AN58">
        <f t="shared" si="12"/>
        <v>72</v>
      </c>
      <c r="AO58">
        <f t="shared" si="13"/>
        <v>0</v>
      </c>
      <c r="AP58">
        <f t="shared" si="14"/>
        <v>71</v>
      </c>
      <c r="AQ58">
        <f t="shared" si="15"/>
        <v>0</v>
      </c>
      <c r="AR58">
        <f t="shared" si="16"/>
        <v>0</v>
      </c>
      <c r="AS58">
        <f t="shared" si="17"/>
        <v>0</v>
      </c>
      <c r="AT58">
        <f t="shared" si="18"/>
        <v>0</v>
      </c>
      <c r="AU58">
        <f t="shared" si="19"/>
        <v>0</v>
      </c>
      <c r="AV58">
        <f t="shared" si="20"/>
        <v>0</v>
      </c>
      <c r="AW58">
        <f t="shared" si="21"/>
        <v>0</v>
      </c>
      <c r="AX58">
        <f t="shared" si="22"/>
        <v>0</v>
      </c>
      <c r="AY58" s="14" cm="1">
        <f t="array" ref="AY58">SUMPRODUCT(LARGE(AN58:AX58, {1,2,3}))</f>
        <v>143</v>
      </c>
      <c r="AZ58"/>
    </row>
    <row r="59" spans="1:52" x14ac:dyDescent="0.35">
      <c r="A59">
        <f>CLASS!A204</f>
        <v>139821</v>
      </c>
      <c r="B59" t="str">
        <f>CLASS!B204</f>
        <v>EE139821</v>
      </c>
      <c r="C59" t="str">
        <f>_xlfn.IFNA((VLOOKUP(A59,CLASS!A:AY,3,FALSE)),"")</f>
        <v>Andrew</v>
      </c>
      <c r="D59" t="str">
        <f>_xlfn.IFNA((VLOOKUP(A59,CLASS!A:AY,4,FALSE)),"")</f>
        <v>Hales</v>
      </c>
      <c r="E59" s="26" t="str">
        <f>_xlfn.IFNA((VLOOKUP(B59,IssueLookup!A:B,2,FALSE)),"")</f>
        <v>C</v>
      </c>
      <c r="F59" s="26" t="str">
        <f>_xlfn.IFNA((VLOOKUP(B59,IssueLookup!C:D,2,FALSE)),"")</f>
        <v>C</v>
      </c>
      <c r="G59" s="26" t="str">
        <f>_xlfn.IFNA((VLOOKUP(B59,IssueLookup!E:F,2,FALSE)),"")</f>
        <v>C</v>
      </c>
      <c r="H59" s="26" t="str">
        <f>_xlfn.IFNA((VLOOKUP(B59,IssueLookup!G:H,2,FALSE)),"")</f>
        <v>C</v>
      </c>
      <c r="I59" t="str">
        <f>_xlfn.IFNA((VLOOKUP(A59,CLASS!A:AY,9,FALSE)),"")</f>
        <v>SNR</v>
      </c>
      <c r="J59" t="str">
        <f>_xlfn.IFNA((VLOOKUP(A59,CLASS!A:AY,10,FALSE)),"")</f>
        <v>DOV</v>
      </c>
      <c r="K59" t="str">
        <f>_xlfn.IFNA((VLOOKUP(J59,DivisionLookup!A:B,2,FALSE)),"")</f>
        <v>North</v>
      </c>
      <c r="L59">
        <f>_xlfn.IFNA(VLOOKUP(E59,HandicapLookup!A:B,2,FALSE),"")</f>
        <v>15</v>
      </c>
      <c r="M59">
        <f>_xlfn.IFNA(VLOOKUP(F59,HandicapLookup!A:B,2,FALSE),"")</f>
        <v>15</v>
      </c>
      <c r="N59">
        <f>_xlfn.IFNA(VLOOKUP(G59,HandicapLookup!A:B,2,FALSE),"")</f>
        <v>15</v>
      </c>
      <c r="O59">
        <f>_xlfn.IFNA(VLOOKUP(H59,HandicapLookup!A:B,2,FALSE),"")</f>
        <v>15</v>
      </c>
      <c r="P59">
        <f>_xlfn.IFNA((VLOOKUP(A59,CLASS!A:AY,16,FALSE)),"")</f>
        <v>50</v>
      </c>
      <c r="Q59" s="11">
        <f t="shared" si="0"/>
        <v>65</v>
      </c>
      <c r="R59">
        <f>_xlfn.IFNA((VLOOKUP(A59,CLASS!A:AY,18,FALSE)),"")</f>
        <v>0</v>
      </c>
      <c r="S59" s="11">
        <f t="shared" si="1"/>
        <v>0</v>
      </c>
      <c r="T59">
        <f>_xlfn.IFNA((VLOOKUP(A59,CLASS!A:AY,20,FALSE)),"")</f>
        <v>60</v>
      </c>
      <c r="U59" s="11">
        <f>IF(IF(T59,T59+$L59,0)&lt;=100,IF(T59,T59+$L59,0),100)</f>
        <v>75</v>
      </c>
      <c r="V59">
        <f>_xlfn.IFNA((VLOOKUP(A59,CLASS!A:AY,22,FALSE)),"")</f>
        <v>0</v>
      </c>
      <c r="W59" s="11">
        <f t="shared" si="24"/>
        <v>0</v>
      </c>
      <c r="X59">
        <f>_xlfn.IFNA((VLOOKUP(A59,CLASS!A:AY,24,FALSE)),"")</f>
        <v>0</v>
      </c>
      <c r="Y59" s="11">
        <f t="shared" si="4"/>
        <v>0</v>
      </c>
      <c r="Z59">
        <f>_xlfn.IFNA((VLOOKUP(A59,CLASS!A:AY,26,FALSE)),"")</f>
        <v>0</v>
      </c>
      <c r="AA59" s="11">
        <f t="shared" si="5"/>
        <v>0</v>
      </c>
      <c r="AB59">
        <f>_xlfn.IFNA((VLOOKUP(A59,CLASS!A:AY,28,FALSE)),"")</f>
        <v>0</v>
      </c>
      <c r="AC59" s="11">
        <f t="shared" si="6"/>
        <v>0</v>
      </c>
      <c r="AD59"/>
      <c r="AE59" s="11">
        <f t="shared" si="7"/>
        <v>0</v>
      </c>
      <c r="AF59"/>
      <c r="AG59" s="11">
        <f t="shared" si="8"/>
        <v>0</v>
      </c>
      <c r="AH59">
        <f>_xlfn.IFNA((VLOOKUP(A59,CLASS!A:AY,34,FALSE)),"")</f>
        <v>0</v>
      </c>
      <c r="AI59" s="11">
        <f t="shared" si="9"/>
        <v>0</v>
      </c>
      <c r="AJ59"/>
      <c r="AK59" s="11">
        <f t="shared" si="10"/>
        <v>0</v>
      </c>
      <c r="AL59" s="16">
        <f t="shared" si="11"/>
        <v>140</v>
      </c>
      <c r="AM59"/>
      <c r="AN59">
        <f t="shared" si="12"/>
        <v>65</v>
      </c>
      <c r="AO59">
        <f t="shared" si="13"/>
        <v>0</v>
      </c>
      <c r="AP59">
        <f t="shared" si="14"/>
        <v>75</v>
      </c>
      <c r="AQ59">
        <f t="shared" si="15"/>
        <v>0</v>
      </c>
      <c r="AR59">
        <f t="shared" si="16"/>
        <v>0</v>
      </c>
      <c r="AS59">
        <f t="shared" si="17"/>
        <v>0</v>
      </c>
      <c r="AT59">
        <f t="shared" si="18"/>
        <v>0</v>
      </c>
      <c r="AU59">
        <f t="shared" si="19"/>
        <v>0</v>
      </c>
      <c r="AV59">
        <f t="shared" si="20"/>
        <v>0</v>
      </c>
      <c r="AW59">
        <f t="shared" si="21"/>
        <v>0</v>
      </c>
      <c r="AX59">
        <f t="shared" si="22"/>
        <v>0</v>
      </c>
      <c r="AY59" s="14" cm="1">
        <f t="array" ref="AY59">SUMPRODUCT(LARGE(AN59:AX59, {1,2,3}))</f>
        <v>140</v>
      </c>
      <c r="AZ59"/>
    </row>
    <row r="60" spans="1:52" x14ac:dyDescent="0.35">
      <c r="A60">
        <f>CLASS!A136</f>
        <v>133500</v>
      </c>
      <c r="B60" t="str">
        <f>CLASS!B136</f>
        <v>EE133500</v>
      </c>
      <c r="C60" t="str">
        <f>_xlfn.IFNA((VLOOKUP(A60,CLASS!A:AY,3,FALSE)),"")</f>
        <v>Mark</v>
      </c>
      <c r="D60" t="str">
        <f>_xlfn.IFNA((VLOOKUP(A60,CLASS!A:AY,4,FALSE)),"")</f>
        <v>Piercy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SNR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54</v>
      </c>
      <c r="Q60" s="11">
        <f t="shared" si="0"/>
        <v>64</v>
      </c>
      <c r="R60">
        <f>_xlfn.IFNA((VLOOKUP(A60,CLASS!A:AY,18,FALSE)),"")</f>
        <v>0</v>
      </c>
      <c r="S60" s="11">
        <f t="shared" si="1"/>
        <v>0</v>
      </c>
      <c r="T60">
        <f>_xlfn.IFNA((VLOOKUP(A60,CLASS!A:AY,20,FALSE)),"")</f>
        <v>63</v>
      </c>
      <c r="U60" s="11">
        <f>IF(IF(T60,T60+$L60,0)&lt;=100,IF(T60,T60+$L60,0),100)</f>
        <v>73</v>
      </c>
      <c r="V60">
        <f>_xlfn.IFNA((VLOOKUP(A60,CLASS!A:AY,22,FALSE)),"")</f>
        <v>0</v>
      </c>
      <c r="W60" s="11">
        <f t="shared" si="24"/>
        <v>0</v>
      </c>
      <c r="X60">
        <f>_xlfn.IFNA((VLOOKUP(A60,CLASS!A:AY,24,FALSE)),"")</f>
        <v>0</v>
      </c>
      <c r="Y60" s="11">
        <f t="shared" si="4"/>
        <v>0</v>
      </c>
      <c r="Z60">
        <f>_xlfn.IFNA((VLOOKUP(A60,CLASS!A:AY,26,FALSE)),"")</f>
        <v>0</v>
      </c>
      <c r="AA60" s="11">
        <f t="shared" si="5"/>
        <v>0</v>
      </c>
      <c r="AB60">
        <f>_xlfn.IFNA((VLOOKUP(A60,CLASS!A:AY,28,FALSE)),"")</f>
        <v>0</v>
      </c>
      <c r="AC60" s="11">
        <f t="shared" si="6"/>
        <v>0</v>
      </c>
      <c r="AD60"/>
      <c r="AE60" s="11">
        <f t="shared" si="7"/>
        <v>0</v>
      </c>
      <c r="AF60"/>
      <c r="AG60" s="11">
        <f t="shared" si="8"/>
        <v>0</v>
      </c>
      <c r="AH60">
        <f>_xlfn.IFNA((VLOOKUP(A60,CLASS!A:AY,34,FALSE)),"")</f>
        <v>0</v>
      </c>
      <c r="AI60" s="11">
        <f t="shared" si="9"/>
        <v>0</v>
      </c>
      <c r="AJ60"/>
      <c r="AK60" s="11">
        <f t="shared" si="10"/>
        <v>0</v>
      </c>
      <c r="AL60" s="16">
        <f t="shared" si="11"/>
        <v>137</v>
      </c>
      <c r="AM60"/>
      <c r="AN60">
        <f t="shared" si="12"/>
        <v>64</v>
      </c>
      <c r="AO60">
        <f t="shared" si="13"/>
        <v>0</v>
      </c>
      <c r="AP60">
        <f t="shared" si="14"/>
        <v>73</v>
      </c>
      <c r="AQ60">
        <f t="shared" si="15"/>
        <v>0</v>
      </c>
      <c r="AR60">
        <f t="shared" si="16"/>
        <v>0</v>
      </c>
      <c r="AS60">
        <f t="shared" si="17"/>
        <v>0</v>
      </c>
      <c r="AT60">
        <f t="shared" si="18"/>
        <v>0</v>
      </c>
      <c r="AU60">
        <f t="shared" si="19"/>
        <v>0</v>
      </c>
      <c r="AV60">
        <f t="shared" si="20"/>
        <v>0</v>
      </c>
      <c r="AW60">
        <f t="shared" si="21"/>
        <v>0</v>
      </c>
      <c r="AX60">
        <f t="shared" si="22"/>
        <v>0</v>
      </c>
      <c r="AY60" s="14" cm="1">
        <f t="array" ref="AY60">SUMPRODUCT(LARGE(AN60:AX60, {1,2,3}))</f>
        <v>137</v>
      </c>
    </row>
    <row r="61" spans="1:52" x14ac:dyDescent="0.35">
      <c r="A61">
        <f>CLASS!A176</f>
        <v>139306</v>
      </c>
      <c r="B61" t="str">
        <f>CLASS!B176</f>
        <v>EE139306</v>
      </c>
      <c r="C61" t="str">
        <f>_xlfn.IFNA((VLOOKUP(A61,CLASS!A:AY,3,FALSE)),"")</f>
        <v>Geoffrey</v>
      </c>
      <c r="D61" t="str">
        <f>_xlfn.IFNA((VLOOKUP(A61,CLASS!A:AY,4,FALSE)),"")</f>
        <v>Simmonds</v>
      </c>
      <c r="E61" s="26" t="str">
        <f>_xlfn.IFNA((VLOOKUP(B61,IssueLookup!A:B,2,FALSE)),"")</f>
        <v>C</v>
      </c>
      <c r="F61" s="26" t="str">
        <f>_xlfn.IFNA((VLOOKUP(B61,IssueLookup!C:D,2,FALSE)),"")</f>
        <v>C</v>
      </c>
      <c r="G61" s="26" t="str">
        <f>_xlfn.IFNA((VLOOKUP(B61,IssueLookup!E:F,2,FALSE)),"")</f>
        <v>C</v>
      </c>
      <c r="H61" s="26" t="str">
        <f>_xlfn.IFNA((VLOOKUP(B61,IssueLookup!G:H,2,FALSE)),"")</f>
        <v>C</v>
      </c>
      <c r="I61" t="str">
        <f>_xlfn.IFNA((VLOOKUP(A61,CLASS!A:AY,9,FALSE)),"")</f>
        <v>SNR</v>
      </c>
      <c r="J61" t="str">
        <f>_xlfn.IFNA((VLOOKUP(A61,CLASS!A:AY,10,FALSE)),"")</f>
        <v>ORST</v>
      </c>
      <c r="K61" t="str">
        <f>_xlfn.IFNA((VLOOKUP(J61,DivisionLookup!A:B,2,FALSE)),"")</f>
        <v>North</v>
      </c>
      <c r="L61">
        <f>_xlfn.IFNA(VLOOKUP(E61,HandicapLookup!A:B,2,FALSE),"")</f>
        <v>15</v>
      </c>
      <c r="M61">
        <f>_xlfn.IFNA(VLOOKUP(F61,HandicapLookup!A:B,2,FALSE),"")</f>
        <v>15</v>
      </c>
      <c r="N61">
        <f>_xlfn.IFNA(VLOOKUP(G61,HandicapLookup!A:B,2,FALSE),"")</f>
        <v>15</v>
      </c>
      <c r="O61">
        <f>_xlfn.IFNA(VLOOKUP(H61,HandicapLookup!A:B,2,FALSE),"")</f>
        <v>15</v>
      </c>
      <c r="P61">
        <f>_xlfn.IFNA((VLOOKUP(A61,CLASS!A:AY,16,FALSE)),"")</f>
        <v>51</v>
      </c>
      <c r="Q61" s="11">
        <f t="shared" si="0"/>
        <v>66</v>
      </c>
      <c r="R61">
        <f>_xlfn.IFNA((VLOOKUP(A61,CLASS!A:AY,18,FALSE)),"")</f>
        <v>0</v>
      </c>
      <c r="S61" s="11">
        <f t="shared" si="1"/>
        <v>0</v>
      </c>
      <c r="T61">
        <f>_xlfn.IFNA((VLOOKUP(A61,CLASS!A:AY,20,FALSE)),"")</f>
        <v>55</v>
      </c>
      <c r="U61" s="11">
        <f>IF(IF(T61,T61+$L61,0)&lt;=100,IF(T61,T61+$L61,0),100)</f>
        <v>70</v>
      </c>
      <c r="V61">
        <f>_xlfn.IFNA((VLOOKUP(A61,CLASS!A:AY,22,FALSE)),"")</f>
        <v>0</v>
      </c>
      <c r="W61" s="11">
        <f t="shared" si="24"/>
        <v>0</v>
      </c>
      <c r="X61">
        <f>_xlfn.IFNA((VLOOKUP(A61,CLASS!A:AY,24,FALSE)),"")</f>
        <v>0</v>
      </c>
      <c r="Y61" s="11">
        <f t="shared" si="4"/>
        <v>0</v>
      </c>
      <c r="Z61">
        <f>_xlfn.IFNA((VLOOKUP(A61,CLASS!A:AY,26,FALSE)),"")</f>
        <v>0</v>
      </c>
      <c r="AA61" s="11">
        <f t="shared" si="5"/>
        <v>0</v>
      </c>
      <c r="AB61">
        <f>_xlfn.IFNA((VLOOKUP(A61,CLASS!A:AY,28,FALSE)),"")</f>
        <v>0</v>
      </c>
      <c r="AC61" s="11">
        <f t="shared" si="6"/>
        <v>0</v>
      </c>
      <c r="AD61"/>
      <c r="AE61" s="11">
        <f t="shared" si="7"/>
        <v>0</v>
      </c>
      <c r="AF61"/>
      <c r="AG61" s="11">
        <f t="shared" si="8"/>
        <v>0</v>
      </c>
      <c r="AH61">
        <f>_xlfn.IFNA((VLOOKUP(A61,CLASS!A:AY,34,FALSE)),"")</f>
        <v>0</v>
      </c>
      <c r="AI61" s="11">
        <f t="shared" si="9"/>
        <v>0</v>
      </c>
      <c r="AJ61"/>
      <c r="AK61" s="11">
        <f t="shared" si="10"/>
        <v>0</v>
      </c>
      <c r="AL61" s="16">
        <f t="shared" si="11"/>
        <v>136</v>
      </c>
      <c r="AM61"/>
      <c r="AN61">
        <f t="shared" si="12"/>
        <v>66</v>
      </c>
      <c r="AO61">
        <f t="shared" si="13"/>
        <v>0</v>
      </c>
      <c r="AP61">
        <f t="shared" si="14"/>
        <v>70</v>
      </c>
      <c r="AQ61">
        <f t="shared" si="15"/>
        <v>0</v>
      </c>
      <c r="AR61">
        <f t="shared" si="16"/>
        <v>0</v>
      </c>
      <c r="AS61">
        <f t="shared" si="17"/>
        <v>0</v>
      </c>
      <c r="AT61">
        <f t="shared" si="18"/>
        <v>0</v>
      </c>
      <c r="AU61">
        <f t="shared" si="19"/>
        <v>0</v>
      </c>
      <c r="AV61">
        <f t="shared" si="20"/>
        <v>0</v>
      </c>
      <c r="AW61">
        <f t="shared" si="21"/>
        <v>0</v>
      </c>
      <c r="AX61">
        <f t="shared" si="22"/>
        <v>0</v>
      </c>
      <c r="AY61" s="14" cm="1">
        <f t="array" ref="AY61">SUMPRODUCT(LARGE(AN61:AX61, {1,2,3}))</f>
        <v>136</v>
      </c>
      <c r="AZ61"/>
    </row>
    <row r="62" spans="1:52" x14ac:dyDescent="0.35">
      <c r="A62">
        <f>CLASS!A178</f>
        <v>141283</v>
      </c>
      <c r="B62" t="str">
        <f>CLASS!B178</f>
        <v>EE141283</v>
      </c>
      <c r="C62" t="str">
        <f>_xlfn.IFNA((VLOOKUP(A62,CLASS!A:AY,3,FALSE)),"")</f>
        <v>Jamie</v>
      </c>
      <c r="D62" t="str">
        <f>_xlfn.IFNA((VLOOKUP(A62,CLASS!A:AY,4,FALSE)),"")</f>
        <v>Pope</v>
      </c>
      <c r="E62" s="26" t="str">
        <f>_xlfn.IFNA((VLOOKUP(B62,IssueLookup!A:B,2,FALSE)),"")</f>
        <v>C</v>
      </c>
      <c r="F62" s="26" t="str">
        <f>_xlfn.IFNA((VLOOKUP(B62,IssueLookup!C:D,2,FALSE)),"")</f>
        <v>C</v>
      </c>
      <c r="G62" s="26" t="str">
        <f>_xlfn.IFNA((VLOOKUP(B62,IssueLookup!E:F,2,FALSE)),"")</f>
        <v>C</v>
      </c>
      <c r="H62" s="26" t="str">
        <f>_xlfn.IFNA((VLOOKUP(B62,IssueLookup!G:H,2,FALSE)),"")</f>
        <v>C</v>
      </c>
      <c r="I62" t="str">
        <f>_xlfn.IFNA((VLOOKUP(A62,CLASS!A:AY,9,FALSE)),"")</f>
        <v>SNR</v>
      </c>
      <c r="J62" t="str">
        <f>_xlfn.IFNA((VLOOKUP(A62,CLASS!A:AY,10,FALSE)),"")</f>
        <v>AGL</v>
      </c>
      <c r="K62" t="str">
        <f>_xlfn.IFNA((VLOOKUP(J62,DivisionLookup!A:B,2,FALSE)),"")</f>
        <v>South</v>
      </c>
      <c r="L62">
        <f>_xlfn.IFNA(VLOOKUP(E62,HandicapLookup!A:B,2,FALSE),"")</f>
        <v>15</v>
      </c>
      <c r="M62">
        <f>_xlfn.IFNA(VLOOKUP(F62,HandicapLookup!A:B,2,FALSE),"")</f>
        <v>15</v>
      </c>
      <c r="N62">
        <f>_xlfn.IFNA(VLOOKUP(G62,HandicapLookup!A:B,2,FALSE),"")</f>
        <v>15</v>
      </c>
      <c r="O62">
        <f>_xlfn.IFNA(VLOOKUP(H62,HandicapLookup!A:B,2,FALSE),"")</f>
        <v>15</v>
      </c>
      <c r="P62">
        <f>_xlfn.IFNA((VLOOKUP(A62,CLASS!A:AY,16,FALSE)),"")</f>
        <v>0</v>
      </c>
      <c r="Q62" s="11">
        <f t="shared" si="0"/>
        <v>0</v>
      </c>
      <c r="R62">
        <f>_xlfn.IFNA((VLOOKUP(A62,CLASS!A:AY,18,FALSE)),"")</f>
        <v>45</v>
      </c>
      <c r="S62" s="11">
        <f t="shared" si="1"/>
        <v>60</v>
      </c>
      <c r="T62">
        <f>_xlfn.IFNA((VLOOKUP(A62,CLASS!A:AY,20,FALSE)),"")</f>
        <v>0</v>
      </c>
      <c r="U62" s="11">
        <f>IF(IF(T62,T62+$L62,0)&lt;=100,IF(T62,T62+$L62,0),100)</f>
        <v>0</v>
      </c>
      <c r="V62">
        <f>_xlfn.IFNA((VLOOKUP(A62,CLASS!A:AY,22,FALSE)),"")</f>
        <v>45</v>
      </c>
      <c r="W62" s="11">
        <f t="shared" si="24"/>
        <v>60</v>
      </c>
      <c r="X62">
        <f>_xlfn.IFNA((VLOOKUP(A62,CLASS!A:AY,24,FALSE)),"")</f>
        <v>0</v>
      </c>
      <c r="Y62" s="11">
        <f t="shared" si="4"/>
        <v>0</v>
      </c>
      <c r="Z62">
        <f>_xlfn.IFNA((VLOOKUP(A62,CLASS!A:AY,26,FALSE)),"")</f>
        <v>0</v>
      </c>
      <c r="AA62" s="11">
        <f t="shared" si="5"/>
        <v>0</v>
      </c>
      <c r="AB62">
        <f>_xlfn.IFNA((VLOOKUP(A62,CLASS!A:AY,28,FALSE)),"")</f>
        <v>0</v>
      </c>
      <c r="AC62" s="11">
        <f t="shared" si="6"/>
        <v>0</v>
      </c>
      <c r="AD62"/>
      <c r="AE62" s="11">
        <f t="shared" si="7"/>
        <v>0</v>
      </c>
      <c r="AF62"/>
      <c r="AG62" s="11">
        <f t="shared" si="8"/>
        <v>0</v>
      </c>
      <c r="AH62">
        <f>_xlfn.IFNA((VLOOKUP(A62,CLASS!A:AY,34,FALSE)),"")</f>
        <v>0</v>
      </c>
      <c r="AI62" s="11">
        <f t="shared" si="9"/>
        <v>0</v>
      </c>
      <c r="AJ62"/>
      <c r="AK62" s="11">
        <f t="shared" si="10"/>
        <v>0</v>
      </c>
      <c r="AL62" s="16">
        <f t="shared" si="11"/>
        <v>120</v>
      </c>
      <c r="AM62"/>
      <c r="AN62">
        <f t="shared" si="12"/>
        <v>0</v>
      </c>
      <c r="AO62">
        <f t="shared" si="13"/>
        <v>60</v>
      </c>
      <c r="AP62">
        <f t="shared" si="14"/>
        <v>0</v>
      </c>
      <c r="AQ62">
        <f t="shared" si="15"/>
        <v>60</v>
      </c>
      <c r="AR62">
        <f t="shared" si="16"/>
        <v>0</v>
      </c>
      <c r="AS62">
        <f t="shared" si="17"/>
        <v>0</v>
      </c>
      <c r="AT62">
        <f t="shared" si="18"/>
        <v>0</v>
      </c>
      <c r="AU62">
        <f t="shared" si="19"/>
        <v>0</v>
      </c>
      <c r="AV62">
        <f t="shared" si="20"/>
        <v>0</v>
      </c>
      <c r="AW62">
        <f t="shared" si="21"/>
        <v>0</v>
      </c>
      <c r="AX62">
        <f t="shared" si="22"/>
        <v>0</v>
      </c>
      <c r="AY62" s="14" cm="1">
        <f t="array" ref="AY62">SUMPRODUCT(LARGE(AN62:AX62, {1,2,3}))</f>
        <v>120</v>
      </c>
      <c r="AZ62"/>
    </row>
    <row r="63" spans="1:52" x14ac:dyDescent="0.35">
      <c r="A63">
        <f>CLASS!A9</f>
        <v>96439</v>
      </c>
      <c r="B63" t="str">
        <f>CLASS!B9</f>
        <v>EE96439</v>
      </c>
      <c r="C63" t="str">
        <f>_xlfn.IFNA((VLOOKUP(A63,CLASS!A:AY,3,FALSE)),"")</f>
        <v>Chris</v>
      </c>
      <c r="D63" t="str">
        <f>_xlfn.IFNA((VLOOKUP(A63,CLASS!A:AY,4,FALSE)),"")</f>
        <v>Childerhouse</v>
      </c>
      <c r="E63" s="26" t="str">
        <f>_xlfn.IFNA((VLOOKUP(B63,IssueLookup!A:B,2,FALSE)),"")</f>
        <v>AAA</v>
      </c>
      <c r="F63" s="26" t="str">
        <f>_xlfn.IFNA((VLOOKUP(B63,IssueLookup!C:D,2,FALSE)),"")</f>
        <v>AAA</v>
      </c>
      <c r="G63" s="26" t="str">
        <f>_xlfn.IFNA((VLOOKUP(B63,IssueLookup!E:F,2,FALSE)),"")</f>
        <v>AAA</v>
      </c>
      <c r="H63" s="26" t="str">
        <f>_xlfn.IFNA((VLOOKUP(B63,IssueLookup!G:H,2,FALSE)),"")</f>
        <v>AAA</v>
      </c>
      <c r="I63" t="str">
        <f>_xlfn.IFNA((VLOOKUP(A63,CLASS!A:AY,9,FALSE)),"")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_xlfn.IFNA(VLOOKUP(E63,HandicapLookup!A:B,2,FALSE),"")</f>
        <v>0</v>
      </c>
      <c r="M63">
        <f>_xlfn.IFNA(VLOOKUP(F63,HandicapLookup!A:B,2,FALSE),"")</f>
        <v>0</v>
      </c>
      <c r="N63">
        <f>_xlfn.IFNA(VLOOKUP(G63,HandicapLookup!A:B,2,FALSE),"")</f>
        <v>0</v>
      </c>
      <c r="O63">
        <f>_xlfn.IFNA(VLOOKUP(H63,HandicapLookup!A:B,2,FALSE),"")</f>
        <v>0</v>
      </c>
      <c r="P63">
        <f>_xlfn.IFNA((VLOOKUP(A63,CLASS!A:AY,16,FALSE)),"")</f>
        <v>0</v>
      </c>
      <c r="Q63" s="11">
        <f t="shared" si="0"/>
        <v>0</v>
      </c>
      <c r="R63">
        <f>_xlfn.IFNA((VLOOKUP(A63,CLASS!A:AY,18,FALSE)),"")</f>
        <v>0</v>
      </c>
      <c r="S63" s="11">
        <f t="shared" si="1"/>
        <v>0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93</v>
      </c>
      <c r="W63" s="11">
        <f t="shared" si="24"/>
        <v>93</v>
      </c>
      <c r="X63">
        <f>_xlfn.IFNA((VLOOKUP(A63,CLASS!A:AY,24,FALSE)),"")</f>
        <v>0</v>
      </c>
      <c r="Y63" s="11">
        <f t="shared" si="4"/>
        <v>0</v>
      </c>
      <c r="Z63">
        <f>_xlfn.IFNA((VLOOKUP(A63,CLASS!A:AY,26,FALSE)),"")</f>
        <v>0</v>
      </c>
      <c r="AA63" s="11">
        <f t="shared" si="5"/>
        <v>0</v>
      </c>
      <c r="AB63">
        <f>_xlfn.IFNA((VLOOKUP(A63,CLASS!A:AY,28,FALSE)),"")</f>
        <v>0</v>
      </c>
      <c r="AC63" s="11">
        <f t="shared" si="6"/>
        <v>0</v>
      </c>
      <c r="AD63"/>
      <c r="AE63" s="11">
        <f t="shared" si="7"/>
        <v>0</v>
      </c>
      <c r="AF63"/>
      <c r="AG63" s="11">
        <f t="shared" si="8"/>
        <v>0</v>
      </c>
      <c r="AH63">
        <f>_xlfn.IFNA((VLOOKUP(A63,CLASS!A:AY,34,FALSE)),"")</f>
        <v>0</v>
      </c>
      <c r="AI63" s="11">
        <f t="shared" si="9"/>
        <v>0</v>
      </c>
      <c r="AJ63"/>
      <c r="AK63" s="11">
        <f t="shared" si="10"/>
        <v>0</v>
      </c>
      <c r="AL63" s="16">
        <f t="shared" si="11"/>
        <v>93</v>
      </c>
      <c r="AM63"/>
      <c r="AN63">
        <f t="shared" si="12"/>
        <v>0</v>
      </c>
      <c r="AO63">
        <f t="shared" si="13"/>
        <v>0</v>
      </c>
      <c r="AP63">
        <f t="shared" si="14"/>
        <v>0</v>
      </c>
      <c r="AQ63">
        <f t="shared" si="15"/>
        <v>93</v>
      </c>
      <c r="AR63">
        <f t="shared" si="16"/>
        <v>0</v>
      </c>
      <c r="AS63">
        <f t="shared" si="17"/>
        <v>0</v>
      </c>
      <c r="AT63">
        <f t="shared" si="18"/>
        <v>0</v>
      </c>
      <c r="AU63">
        <f t="shared" si="19"/>
        <v>0</v>
      </c>
      <c r="AV63">
        <f t="shared" si="20"/>
        <v>0</v>
      </c>
      <c r="AW63">
        <f t="shared" si="21"/>
        <v>0</v>
      </c>
      <c r="AX63">
        <f t="shared" si="22"/>
        <v>0</v>
      </c>
      <c r="AY63" s="14" cm="1">
        <f t="array" ref="AY63">SUMPRODUCT(LARGE(AN63:AX63, {1,2,3}))</f>
        <v>93</v>
      </c>
      <c r="AZ63"/>
    </row>
    <row r="64" spans="1:52" x14ac:dyDescent="0.35">
      <c r="A64">
        <f>CLASS!A36</f>
        <v>91579</v>
      </c>
      <c r="B64" t="str">
        <f>CLASS!B36</f>
        <v>EE91579</v>
      </c>
      <c r="C64" t="str">
        <f>_xlfn.IFNA((VLOOKUP(A64,CLASS!A:AY,3,FALSE)),"")</f>
        <v>Phil</v>
      </c>
      <c r="D64" t="str">
        <f>_xlfn.IFNA((VLOOKUP(A64,CLASS!A:AY,4,FALSE)),"")</f>
        <v>Easeman</v>
      </c>
      <c r="E64" s="26" t="str">
        <f>_xlfn.IFNA((VLOOKUP(B64,IssueLookup!A:B,2,FALSE)),"")</f>
        <v>AA</v>
      </c>
      <c r="F64" s="26" t="str">
        <f>_xlfn.IFNA((VLOOKUP(B64,IssueLookup!C:D,2,FALSE)),"")</f>
        <v>AA</v>
      </c>
      <c r="G64" s="26" t="str">
        <f>_xlfn.IFNA((VLOOKUP(B64,IssueLookup!E:F,2,FALSE)),"")</f>
        <v>AA</v>
      </c>
      <c r="H64" s="26" t="str">
        <f>_xlfn.IFNA((VLOOKUP(B64,IssueLookup!G:H,2,FALSE)),"")</f>
        <v>AA</v>
      </c>
      <c r="I64" t="str">
        <f>_xlfn.IFNA((VLOOKUP(A64,CLASS!A:AY,9,FALSE)),"")</f>
        <v>SNR</v>
      </c>
      <c r="J64" t="str">
        <f>_xlfn.IFNA((VLOOKUP(A64,CLASS!A:AY,10,FALSE)),"")</f>
        <v>EJC</v>
      </c>
      <c r="K64" t="str">
        <f>_xlfn.IFNA((VLOOKUP(J64,DivisionLookup!A:B,2,FALSE)),"")</f>
        <v>South</v>
      </c>
      <c r="L64">
        <f>_xlfn.IFNA(VLOOKUP(E64,HandicapLookup!A:B,2,FALSE),"")</f>
        <v>0</v>
      </c>
      <c r="M64">
        <f>_xlfn.IFNA(VLOOKUP(F64,HandicapLookup!A:B,2,FALSE),"")</f>
        <v>0</v>
      </c>
      <c r="N64">
        <f>_xlfn.IFNA(VLOOKUP(G64,HandicapLookup!A:B,2,FALSE),"")</f>
        <v>0</v>
      </c>
      <c r="O64">
        <f>_xlfn.IFNA(VLOOKUP(H64,HandicapLookup!A:B,2,FALSE),"")</f>
        <v>0</v>
      </c>
      <c r="P64">
        <f>_xlfn.IFNA((VLOOKUP(A64,CLASS!A:AY,16,FALSE)),"")</f>
        <v>0</v>
      </c>
      <c r="Q64" s="11">
        <f t="shared" si="0"/>
        <v>0</v>
      </c>
      <c r="R64">
        <f>_xlfn.IFNA((VLOOKUP(A64,CLASS!A:AY,18,FALSE)),"")</f>
        <v>92</v>
      </c>
      <c r="S64" s="11">
        <f t="shared" si="1"/>
        <v>92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0</v>
      </c>
      <c r="W64" s="11">
        <f t="shared" si="24"/>
        <v>0</v>
      </c>
      <c r="X64">
        <f>_xlfn.IFNA((VLOOKUP(A64,CLASS!A:AY,24,FALSE)),"")</f>
        <v>0</v>
      </c>
      <c r="Y64" s="11">
        <f t="shared" si="4"/>
        <v>0</v>
      </c>
      <c r="Z64">
        <f>_xlfn.IFNA((VLOOKUP(A64,CLASS!A:AY,26,FALSE)),"")</f>
        <v>0</v>
      </c>
      <c r="AA64" s="11">
        <f t="shared" si="5"/>
        <v>0</v>
      </c>
      <c r="AB64">
        <f>_xlfn.IFNA((VLOOKUP(A64,CLASS!A:AY,28,FALSE)),"")</f>
        <v>0</v>
      </c>
      <c r="AC64" s="11">
        <f t="shared" si="6"/>
        <v>0</v>
      </c>
      <c r="AD64"/>
      <c r="AE64" s="11">
        <f t="shared" si="7"/>
        <v>0</v>
      </c>
      <c r="AF64"/>
      <c r="AG64" s="11">
        <f t="shared" si="8"/>
        <v>0</v>
      </c>
      <c r="AH64">
        <f>_xlfn.IFNA((VLOOKUP(A64,CLASS!A:AY,34,FALSE)),"")</f>
        <v>0</v>
      </c>
      <c r="AI64" s="11">
        <f t="shared" si="9"/>
        <v>0</v>
      </c>
      <c r="AJ64"/>
      <c r="AK64" s="11">
        <f t="shared" si="10"/>
        <v>0</v>
      </c>
      <c r="AL64" s="16">
        <f t="shared" si="11"/>
        <v>92</v>
      </c>
      <c r="AM64"/>
      <c r="AN64">
        <f t="shared" si="12"/>
        <v>0</v>
      </c>
      <c r="AO64">
        <f t="shared" si="13"/>
        <v>92</v>
      </c>
      <c r="AP64">
        <f t="shared" si="14"/>
        <v>0</v>
      </c>
      <c r="AQ64">
        <f t="shared" si="15"/>
        <v>0</v>
      </c>
      <c r="AR64">
        <f t="shared" si="16"/>
        <v>0</v>
      </c>
      <c r="AS64">
        <f t="shared" si="17"/>
        <v>0</v>
      </c>
      <c r="AT64">
        <f t="shared" si="18"/>
        <v>0</v>
      </c>
      <c r="AU64">
        <f t="shared" si="19"/>
        <v>0</v>
      </c>
      <c r="AV64">
        <f t="shared" si="20"/>
        <v>0</v>
      </c>
      <c r="AW64">
        <f t="shared" si="21"/>
        <v>0</v>
      </c>
      <c r="AX64">
        <f t="shared" si="22"/>
        <v>0</v>
      </c>
      <c r="AY64" s="14" cm="1">
        <f t="array" ref="AY64">SUMPRODUCT(LARGE(AN64:AX64, {1,2,3}))</f>
        <v>92</v>
      </c>
      <c r="AZ64"/>
    </row>
    <row r="65" spans="1:52" x14ac:dyDescent="0.35">
      <c r="A65">
        <f>CLASS!A179</f>
        <v>140288</v>
      </c>
      <c r="B65" t="str">
        <f>CLASS!B179</f>
        <v>EE140288</v>
      </c>
      <c r="C65" t="str">
        <f>_xlfn.IFNA((VLOOKUP(A65,CLASS!A:AY,3,FALSE)),"")</f>
        <v>Chris</v>
      </c>
      <c r="D65" t="str">
        <f>_xlfn.IFNA((VLOOKUP(A65,CLASS!A:AY,4,FALSE)),"")</f>
        <v>Brown</v>
      </c>
      <c r="E65" s="26" t="str">
        <f>_xlfn.IFNA((VLOOKUP(B65,IssueLookup!A:B,2,FALSE)),"")</f>
        <v>C</v>
      </c>
      <c r="F65" s="26" t="str">
        <f>_xlfn.IFNA((VLOOKUP(B65,IssueLookup!C:D,2,FALSE)),"")</f>
        <v>C</v>
      </c>
      <c r="G65" s="26" t="str">
        <f>_xlfn.IFNA((VLOOKUP(B65,IssueLookup!E:F,2,FALSE)),"")</f>
        <v>C</v>
      </c>
      <c r="H65" s="26" t="str">
        <f>_xlfn.IFNA((VLOOKUP(B65,IssueLookup!G:H,2,FALSE)),"")</f>
        <v>C</v>
      </c>
      <c r="I65" t="str">
        <f>_xlfn.IFNA((VLOOKUP(A65,CLASS!A:AY,9,FALSE)),"")</f>
        <v>SNR</v>
      </c>
      <c r="J65" t="str">
        <f>_xlfn.IFNA((VLOOKUP(A65,CLASS!A:AY,10,FALSE)),"")</f>
        <v>AGL</v>
      </c>
      <c r="K65" t="str">
        <f>_xlfn.IFNA((VLOOKUP(J65,DivisionLookup!A:B,2,FALSE)),"")</f>
        <v>South</v>
      </c>
      <c r="L65">
        <f>_xlfn.IFNA(VLOOKUP(E65,HandicapLookup!A:B,2,FALSE),"")</f>
        <v>15</v>
      </c>
      <c r="M65">
        <f>_xlfn.IFNA(VLOOKUP(F65,HandicapLookup!A:B,2,FALSE),"")</f>
        <v>15</v>
      </c>
      <c r="N65">
        <f>_xlfn.IFNA(VLOOKUP(G65,HandicapLookup!A:B,2,FALSE),"")</f>
        <v>15</v>
      </c>
      <c r="O65">
        <f>_xlfn.IFNA(VLOOKUP(H65,HandicapLookup!A:B,2,FALSE),"")</f>
        <v>15</v>
      </c>
      <c r="P65">
        <f>_xlfn.IFNA((VLOOKUP(A65,CLASS!A:AY,16,FALSE)),"")</f>
        <v>0</v>
      </c>
      <c r="Q65" s="11">
        <f t="shared" si="0"/>
        <v>0</v>
      </c>
      <c r="R65">
        <f>_xlfn.IFNA((VLOOKUP(A65,CLASS!A:AY,18,FALSE)),"")</f>
        <v>75</v>
      </c>
      <c r="S65" s="11">
        <f t="shared" si="1"/>
        <v>90</v>
      </c>
      <c r="T65">
        <f>_xlfn.IFNA((VLOOKUP(A65,CLASS!A:AY,20,FALSE)),"")</f>
        <v>0</v>
      </c>
      <c r="U65" s="11">
        <f>IF(IF(T65,T65+$L65,0)&lt;=100,IF(T65,T65+$L65,0),100)</f>
        <v>0</v>
      </c>
      <c r="V65">
        <f>_xlfn.IFNA((VLOOKUP(A65,CLASS!A:AY,22,FALSE)),"")</f>
        <v>0</v>
      </c>
      <c r="W65" s="11">
        <f t="shared" si="24"/>
        <v>0</v>
      </c>
      <c r="X65">
        <f>_xlfn.IFNA((VLOOKUP(A65,CLASS!A:AY,24,FALSE)),"")</f>
        <v>0</v>
      </c>
      <c r="Y65" s="11">
        <f t="shared" si="4"/>
        <v>0</v>
      </c>
      <c r="Z65">
        <f>_xlfn.IFNA((VLOOKUP(A65,CLASS!A:AY,26,FALSE)),"")</f>
        <v>0</v>
      </c>
      <c r="AA65" s="11">
        <f t="shared" si="5"/>
        <v>0</v>
      </c>
      <c r="AB65">
        <f>_xlfn.IFNA((VLOOKUP(A65,CLASS!A:AY,28,FALSE)),"")</f>
        <v>0</v>
      </c>
      <c r="AC65" s="11">
        <f t="shared" si="6"/>
        <v>0</v>
      </c>
      <c r="AD65"/>
      <c r="AE65" s="11">
        <f t="shared" si="7"/>
        <v>0</v>
      </c>
      <c r="AF65"/>
      <c r="AG65" s="11">
        <f t="shared" si="8"/>
        <v>0</v>
      </c>
      <c r="AH65">
        <f>_xlfn.IFNA((VLOOKUP(A65,CLASS!A:AY,34,FALSE)),"")</f>
        <v>0</v>
      </c>
      <c r="AI65" s="11">
        <f t="shared" si="9"/>
        <v>0</v>
      </c>
      <c r="AJ65"/>
      <c r="AK65" s="11">
        <f t="shared" si="10"/>
        <v>0</v>
      </c>
      <c r="AL65" s="16">
        <f t="shared" si="11"/>
        <v>90</v>
      </c>
      <c r="AM65"/>
      <c r="AN65">
        <f t="shared" si="12"/>
        <v>0</v>
      </c>
      <c r="AO65">
        <f t="shared" si="13"/>
        <v>90</v>
      </c>
      <c r="AP65">
        <f t="shared" si="14"/>
        <v>0</v>
      </c>
      <c r="AQ65">
        <f t="shared" si="15"/>
        <v>0</v>
      </c>
      <c r="AR65">
        <f t="shared" si="16"/>
        <v>0</v>
      </c>
      <c r="AS65">
        <f t="shared" si="17"/>
        <v>0</v>
      </c>
      <c r="AT65">
        <f t="shared" si="18"/>
        <v>0</v>
      </c>
      <c r="AU65">
        <f t="shared" si="19"/>
        <v>0</v>
      </c>
      <c r="AV65">
        <f t="shared" si="20"/>
        <v>0</v>
      </c>
      <c r="AW65">
        <f t="shared" si="21"/>
        <v>0</v>
      </c>
      <c r="AX65">
        <f t="shared" si="22"/>
        <v>0</v>
      </c>
      <c r="AY65" s="14" cm="1">
        <f t="array" ref="AY65">SUMPRODUCT(LARGE(AN65:AX65, {1,2,3}))</f>
        <v>90</v>
      </c>
    </row>
    <row r="66" spans="1:52" x14ac:dyDescent="0.35">
      <c r="A66">
        <f>CLASS!A180</f>
        <v>137814</v>
      </c>
      <c r="B66" t="str">
        <f>CLASS!B180</f>
        <v>EE137814</v>
      </c>
      <c r="C66" t="str">
        <f>_xlfn.IFNA((VLOOKUP(A66,CLASS!A:AY,3,FALSE)),"")</f>
        <v>Stephen</v>
      </c>
      <c r="D66" t="str">
        <f>_xlfn.IFNA((VLOOKUP(A66,CLASS!A:AY,4,FALSE)),"")</f>
        <v>Crowley</v>
      </c>
      <c r="E66" s="26" t="str">
        <f>_xlfn.IFNA((VLOOKUP(B66,IssueLookup!A:B,2,FALSE)),"")</f>
        <v>C</v>
      </c>
      <c r="F66" s="26" t="str">
        <f>_xlfn.IFNA((VLOOKUP(B66,IssueLookup!C:D,2,FALSE)),"")</f>
        <v>C</v>
      </c>
      <c r="G66" s="26" t="str">
        <f>_xlfn.IFNA((VLOOKUP(B66,IssueLookup!E:F,2,FALSE)),"")</f>
        <v>C</v>
      </c>
      <c r="H66" s="26" t="str">
        <f>_xlfn.IFNA((VLOOKUP(B66,IssueLookup!G:H,2,FALSE)),"")</f>
        <v>C</v>
      </c>
      <c r="I66" t="str">
        <f>_xlfn.IFNA((VLOOKUP(A66,CLASS!A:AY,9,FALSE)),"")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15</v>
      </c>
      <c r="M66">
        <f>_xlfn.IFNA(VLOOKUP(F66,HandicapLookup!A:B,2,FALSE),"")</f>
        <v>15</v>
      </c>
      <c r="N66">
        <f>_xlfn.IFNA(VLOOKUP(G66,HandicapLookup!A:B,2,FALSE),"")</f>
        <v>15</v>
      </c>
      <c r="O66">
        <f>_xlfn.IFNA(VLOOKUP(H66,HandicapLookup!A:B,2,FALSE),"")</f>
        <v>15</v>
      </c>
      <c r="P66">
        <f>_xlfn.IFNA((VLOOKUP(A66,CLASS!A:AY,16,FALSE)),"")</f>
        <v>0</v>
      </c>
      <c r="Q66" s="11">
        <f t="shared" ref="Q66:Q129" si="26">IFERROR((IF(IF(P66,P66+$L66,0)&lt;=100,IF(P66,P66+$L66,0),100)),"")</f>
        <v>0</v>
      </c>
      <c r="R66">
        <f>_xlfn.IFNA((VLOOKUP(A66,CLASS!A:AY,18,FALSE)),"")</f>
        <v>75</v>
      </c>
      <c r="S66" s="11">
        <f t="shared" ref="S66:S129" si="27">IFERROR((IF(IF(R66,R66+$L66,0)&lt;=100,IF(R66,R66+$L66,0),100)),"")</f>
        <v>90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0</v>
      </c>
      <c r="W66" s="11">
        <f t="shared" ref="W66:W97" si="28">IFERROR((IF(IF(V66,V66+$M66,0)&lt;=100,IF(V66,V66+$M66,0),100)),"")</f>
        <v>0</v>
      </c>
      <c r="X66">
        <f>_xlfn.IFNA((VLOOKUP(A66,CLASS!A:AY,24,FALSE)),"")</f>
        <v>0</v>
      </c>
      <c r="Y66" s="11">
        <f t="shared" ref="Y66:Y129" si="29">IFERROR((IF(IF(X66,X66+$M66,0)&lt;=100,IF(X66,X66+$M66,0),100)),"")</f>
        <v>0</v>
      </c>
      <c r="Z66">
        <f>_xlfn.IFNA((VLOOKUP(A66,CLASS!A:AY,26,FALSE)),"")</f>
        <v>0</v>
      </c>
      <c r="AA66" s="11">
        <f t="shared" ref="AA66:AA129" si="30">IFERROR((IF(IF(Z66,Z66+$M66,0)&lt;=100,IF(Z66,Z66+$M66,0),100)),"")</f>
        <v>0</v>
      </c>
      <c r="AB66">
        <f>_xlfn.IFNA((VLOOKUP(A66,CLASS!A:AY,28,FALSE)),"")</f>
        <v>0</v>
      </c>
      <c r="AC66" s="11">
        <f t="shared" ref="AC66:AC129" si="31">IFERROR((IF(IF(AB66,AB66+$M66,0)&lt;=100,IF(AB66,AB66+$M66,0),100)),"")</f>
        <v>0</v>
      </c>
      <c r="AD66"/>
      <c r="AE66" s="11">
        <f t="shared" ref="AE66:AE129" si="32">IFERROR((IF(IF(AD66,AD66+$O66,0)&lt;=100,IF(AD66,AD66+$O66,0),100)),"")</f>
        <v>0</v>
      </c>
      <c r="AF66"/>
      <c r="AG66" s="11">
        <f t="shared" ref="AG66:AG129" si="33">IFERROR((IF(IF(AF66,AF66+$O66,0)&lt;=100,IF(AF66,AF66+$O66,0),100)),"")</f>
        <v>0</v>
      </c>
      <c r="AH66">
        <f>_xlfn.IFNA((VLOOKUP(A66,CLASS!A:AY,34,FALSE)),"")</f>
        <v>0</v>
      </c>
      <c r="AI66" s="11">
        <f t="shared" ref="AI66:AI129" si="34">IFERROR((IF(IF(AH66,AH66+$N66,0)&lt;=100,IF(AH66,AH66+$N66,0),100)+(IF(AH66&gt;0,1,))),"")</f>
        <v>0</v>
      </c>
      <c r="AJ66"/>
      <c r="AK66" s="11">
        <f t="shared" ref="AK66:AK129" si="35">IF(IF(AJ66,AJ66+$O66,0)&lt;=100,IF(AJ66,AJ66+$O66,0),100)</f>
        <v>0</v>
      </c>
      <c r="AL66" s="16">
        <f t="shared" ref="AL66:AL129" si="36">IFERROR((Q66+S66+U66+W66+Y66+AA66+AC66+AE66+AG66+AI66+AK66),"")</f>
        <v>90</v>
      </c>
      <c r="AN66">
        <f t="shared" ref="AN66:AN129" si="37">Q66</f>
        <v>0</v>
      </c>
      <c r="AO66">
        <f t="shared" ref="AO66:AO129" si="38">S66</f>
        <v>90</v>
      </c>
      <c r="AP66">
        <f t="shared" ref="AP66:AP129" si="39">U66</f>
        <v>0</v>
      </c>
      <c r="AQ66">
        <f t="shared" ref="AQ66:AQ129" si="40">W66</f>
        <v>0</v>
      </c>
      <c r="AR66">
        <f t="shared" ref="AR66:AR129" si="41">Y66</f>
        <v>0</v>
      </c>
      <c r="AS66">
        <f t="shared" ref="AS66:AS129" si="42">AA66</f>
        <v>0</v>
      </c>
      <c r="AT66">
        <f t="shared" ref="AT66:AT129" si="43">AC66</f>
        <v>0</v>
      </c>
      <c r="AU66">
        <f t="shared" ref="AU66:AU129" si="44">AE66</f>
        <v>0</v>
      </c>
      <c r="AV66">
        <f t="shared" ref="AV66:AV129" si="45">AG66</f>
        <v>0</v>
      </c>
      <c r="AW66">
        <f t="shared" ref="AW66:AW129" si="46">AI66</f>
        <v>0</v>
      </c>
      <c r="AX66">
        <f t="shared" ref="AX66:AX129" si="47">AK66</f>
        <v>0</v>
      </c>
      <c r="AY66" s="14" cm="1">
        <f t="array" ref="AY66">SUMPRODUCT(LARGE(AN66:AX66, {1,2,3}))</f>
        <v>90</v>
      </c>
      <c r="AZ66"/>
    </row>
    <row r="67" spans="1:52" x14ac:dyDescent="0.35">
      <c r="A67">
        <f>CLASS!A37</f>
        <v>129151</v>
      </c>
      <c r="B67" t="str">
        <f>CLASS!B37</f>
        <v>EE129151</v>
      </c>
      <c r="C67" t="str">
        <f>_xlfn.IFNA((VLOOKUP(A67,CLASS!A:AY,3,FALSE)),"")</f>
        <v>Paul</v>
      </c>
      <c r="D67" t="str">
        <f>_xlfn.IFNA((VLOOKUP(A67,CLASS!A:AY,4,FALSE)),"")</f>
        <v>Finney</v>
      </c>
      <c r="E67" s="26" t="str">
        <f>_xlfn.IFNA((VLOOKUP(B67,IssueLookup!A:B,2,FALSE)),"")</f>
        <v>AA</v>
      </c>
      <c r="F67" s="26" t="str">
        <f>_xlfn.IFNA((VLOOKUP(B67,IssueLookup!C:D,2,FALSE)),"")</f>
        <v>AA</v>
      </c>
      <c r="G67" s="26" t="str">
        <f>_xlfn.IFNA((VLOOKUP(B67,IssueLookup!E:F,2,FALSE)),"")</f>
        <v>AA</v>
      </c>
      <c r="H67" s="26" t="str">
        <f>_xlfn.IFNA((VLOOKUP(B67,IssueLookup!G:H,2,FALSE)),"")</f>
        <v>AA</v>
      </c>
      <c r="I67" t="str">
        <f>_xlfn.IFNA((VLOOKUP(A67,CLASS!A:AY,9,FALSE)),"")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_xlfn.IFNA(VLOOKUP(E67,HandicapLookup!A:B,2,FALSE),"")</f>
        <v>0</v>
      </c>
      <c r="M67">
        <f>_xlfn.IFNA(VLOOKUP(F67,HandicapLookup!A:B,2,FALSE),"")</f>
        <v>0</v>
      </c>
      <c r="N67">
        <f>_xlfn.IFNA(VLOOKUP(G67,HandicapLookup!A:B,2,FALSE),"")</f>
        <v>0</v>
      </c>
      <c r="O67">
        <f>_xlfn.IFNA(VLOOKUP(H67,HandicapLookup!A:B,2,FALSE),"")</f>
        <v>0</v>
      </c>
      <c r="P67">
        <f>_xlfn.IFNA((VLOOKUP(A67,CLASS!A:AY,16,FALSE)),"")</f>
        <v>0</v>
      </c>
      <c r="Q67" s="11">
        <f t="shared" si="26"/>
        <v>0</v>
      </c>
      <c r="R67">
        <f>_xlfn.IFNA((VLOOKUP(A67,CLASS!A:AY,18,FALSE)),"")</f>
        <v>0</v>
      </c>
      <c r="S67" s="11">
        <f t="shared" si="27"/>
        <v>0</v>
      </c>
      <c r="T67">
        <f>_xlfn.IFNA((VLOOKUP(A67,CLASS!A:AY,20,FALSE)),"")</f>
        <v>0</v>
      </c>
      <c r="U67" s="11">
        <f>IFERROR((IF(IF(T67,T67+$M67,0)&lt;=100,IF(T67,T67+$M67,0),100)),"")</f>
        <v>0</v>
      </c>
      <c r="V67">
        <f>_xlfn.IFNA((VLOOKUP(A67,CLASS!A:AY,22,FALSE)),"")</f>
        <v>90</v>
      </c>
      <c r="W67" s="11">
        <f t="shared" si="28"/>
        <v>90</v>
      </c>
      <c r="X67">
        <f>_xlfn.IFNA((VLOOKUP(A67,CLASS!A:AY,24,FALSE)),"")</f>
        <v>0</v>
      </c>
      <c r="Y67" s="11">
        <f t="shared" si="29"/>
        <v>0</v>
      </c>
      <c r="Z67">
        <f>_xlfn.IFNA((VLOOKUP(A67,CLASS!A:AY,26,FALSE)),"")</f>
        <v>0</v>
      </c>
      <c r="AA67" s="11">
        <f t="shared" si="30"/>
        <v>0</v>
      </c>
      <c r="AB67">
        <f>_xlfn.IFNA((VLOOKUP(A67,CLASS!A:AY,28,FALSE)),"")</f>
        <v>0</v>
      </c>
      <c r="AC67" s="11">
        <f t="shared" si="31"/>
        <v>0</v>
      </c>
      <c r="AD67"/>
      <c r="AE67" s="11">
        <f t="shared" si="32"/>
        <v>0</v>
      </c>
      <c r="AF67"/>
      <c r="AG67" s="11">
        <f t="shared" si="33"/>
        <v>0</v>
      </c>
      <c r="AH67">
        <f>_xlfn.IFNA((VLOOKUP(A67,CLASS!A:AY,34,FALSE)),"")</f>
        <v>0</v>
      </c>
      <c r="AI67" s="11">
        <f t="shared" si="34"/>
        <v>0</v>
      </c>
      <c r="AJ67"/>
      <c r="AK67" s="11">
        <f t="shared" si="35"/>
        <v>0</v>
      </c>
      <c r="AL67" s="16">
        <f t="shared" si="36"/>
        <v>90</v>
      </c>
      <c r="AM67"/>
      <c r="AN67">
        <f t="shared" si="37"/>
        <v>0</v>
      </c>
      <c r="AO67">
        <f t="shared" si="38"/>
        <v>0</v>
      </c>
      <c r="AP67">
        <f t="shared" si="39"/>
        <v>0</v>
      </c>
      <c r="AQ67">
        <f t="shared" si="40"/>
        <v>90</v>
      </c>
      <c r="AR67">
        <f t="shared" si="41"/>
        <v>0</v>
      </c>
      <c r="AS67">
        <f t="shared" si="42"/>
        <v>0</v>
      </c>
      <c r="AT67">
        <f t="shared" si="43"/>
        <v>0</v>
      </c>
      <c r="AU67">
        <f t="shared" si="44"/>
        <v>0</v>
      </c>
      <c r="AV67">
        <f t="shared" si="45"/>
        <v>0</v>
      </c>
      <c r="AW67">
        <f t="shared" si="46"/>
        <v>0</v>
      </c>
      <c r="AX67">
        <f t="shared" si="47"/>
        <v>0</v>
      </c>
      <c r="AY67" s="14" cm="1">
        <f t="array" ref="AY67">SUMPRODUCT(LARGE(AN67:AX67, {1,2,3}))</f>
        <v>90</v>
      </c>
    </row>
    <row r="68" spans="1:52" x14ac:dyDescent="0.35">
      <c r="A68">
        <f>CLASS!A137</f>
        <v>98867</v>
      </c>
      <c r="B68" t="str">
        <f>CLASS!B137</f>
        <v>EE98867</v>
      </c>
      <c r="C68" t="str">
        <f>_xlfn.IFNA((VLOOKUP(A68,CLASS!A:AY,3,FALSE)),"")</f>
        <v>Christopher</v>
      </c>
      <c r="D68" t="str">
        <f>_xlfn.IFNA((VLOOKUP(A68,CLASS!A:AY,4,FALSE)),"")</f>
        <v>Bloxham</v>
      </c>
      <c r="E68" s="26" t="str">
        <f>_xlfn.IFNA((VLOOKUP(B68,IssueLookup!A:B,2,FALSE)),"")</f>
        <v>B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SNR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_xlfn.IFNA(VLOOKUP(E68,HandicapLookup!A:B,2,FALSE),"")</f>
        <v>10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0</v>
      </c>
      <c r="Q68" s="11">
        <f t="shared" si="26"/>
        <v>0</v>
      </c>
      <c r="R68">
        <f>_xlfn.IFNA((VLOOKUP(A68,CLASS!A:AY,18,FALSE)),"")</f>
        <v>0</v>
      </c>
      <c r="S68" s="11">
        <f t="shared" si="27"/>
        <v>0</v>
      </c>
      <c r="T68">
        <f>_xlfn.IFNA((VLOOKUP(A68,CLASS!A:AY,20,FALSE)),"")</f>
        <v>0</v>
      </c>
      <c r="U68" s="11">
        <f>IF(IF(T68,T68+$L68,0)&lt;=100,IF(T68,T68+$L68,0),100)</f>
        <v>0</v>
      </c>
      <c r="V68">
        <f>_xlfn.IFNA((VLOOKUP(A68,CLASS!A:AY,22,FALSE)),"")</f>
        <v>79</v>
      </c>
      <c r="W68" s="11">
        <f t="shared" si="28"/>
        <v>89</v>
      </c>
      <c r="X68">
        <f>_xlfn.IFNA((VLOOKUP(A68,CLASS!A:AY,24,FALSE)),"")</f>
        <v>0</v>
      </c>
      <c r="Y68" s="11">
        <f t="shared" si="29"/>
        <v>0</v>
      </c>
      <c r="Z68">
        <f>_xlfn.IFNA((VLOOKUP(A68,CLASS!A:AY,26,FALSE)),"")</f>
        <v>0</v>
      </c>
      <c r="AA68" s="11">
        <f t="shared" si="30"/>
        <v>0</v>
      </c>
      <c r="AB68">
        <f>_xlfn.IFNA((VLOOKUP(A68,CLASS!A:AY,28,FALSE)),"")</f>
        <v>0</v>
      </c>
      <c r="AC68" s="11">
        <f t="shared" si="31"/>
        <v>0</v>
      </c>
      <c r="AD68"/>
      <c r="AE68" s="11">
        <f t="shared" si="32"/>
        <v>0</v>
      </c>
      <c r="AF68"/>
      <c r="AG68" s="11">
        <f t="shared" si="33"/>
        <v>0</v>
      </c>
      <c r="AH68">
        <f>_xlfn.IFNA((VLOOKUP(A68,CLASS!A:AY,34,FALSE)),"")</f>
        <v>0</v>
      </c>
      <c r="AI68" s="11">
        <f t="shared" si="34"/>
        <v>0</v>
      </c>
      <c r="AJ68"/>
      <c r="AK68" s="11">
        <f t="shared" si="35"/>
        <v>0</v>
      </c>
      <c r="AL68" s="16">
        <f t="shared" si="36"/>
        <v>89</v>
      </c>
      <c r="AM68"/>
      <c r="AN68">
        <f t="shared" si="37"/>
        <v>0</v>
      </c>
      <c r="AO68">
        <f t="shared" si="38"/>
        <v>0</v>
      </c>
      <c r="AP68">
        <f t="shared" si="39"/>
        <v>0</v>
      </c>
      <c r="AQ68">
        <f t="shared" si="40"/>
        <v>89</v>
      </c>
      <c r="AR68">
        <f t="shared" si="41"/>
        <v>0</v>
      </c>
      <c r="AS68">
        <f t="shared" si="42"/>
        <v>0</v>
      </c>
      <c r="AT68">
        <f t="shared" si="43"/>
        <v>0</v>
      </c>
      <c r="AU68">
        <f t="shared" si="44"/>
        <v>0</v>
      </c>
      <c r="AV68">
        <f t="shared" si="45"/>
        <v>0</v>
      </c>
      <c r="AW68">
        <f t="shared" si="46"/>
        <v>0</v>
      </c>
      <c r="AX68">
        <f t="shared" si="47"/>
        <v>0</v>
      </c>
      <c r="AY68" s="14" cm="1">
        <f t="array" ref="AY68">SUMPRODUCT(LARGE(AN68:AX68, {1,2,3}))</f>
        <v>89</v>
      </c>
      <c r="AZ68"/>
    </row>
    <row r="69" spans="1:52" x14ac:dyDescent="0.35">
      <c r="A69">
        <f>CLASS!A10</f>
        <v>187</v>
      </c>
      <c r="B69" t="str">
        <f>CLASS!B10</f>
        <v>EE187</v>
      </c>
      <c r="C69" t="str">
        <f>_xlfn.IFNA((VLOOKUP(A69,CLASS!A:AY,3,FALSE)),"")</f>
        <v>Richard</v>
      </c>
      <c r="D69" t="str">
        <f>_xlfn.IFNA((VLOOKUP(A69,CLASS!A:AY,4,FALSE)),"")</f>
        <v>Faulds</v>
      </c>
      <c r="E69" s="26" t="str">
        <f>_xlfn.IFNA((VLOOKUP(B69,IssueLookup!A:B,2,FALSE)),"")</f>
        <v>AAA</v>
      </c>
      <c r="F69" s="26" t="str">
        <f>_xlfn.IFNA((VLOOKUP(B69,IssueLookup!C:D,2,FALSE)),"")</f>
        <v>AAA</v>
      </c>
      <c r="G69" s="26" t="str">
        <f>_xlfn.IFNA((VLOOKUP(B69,IssueLookup!E:F,2,FALSE)),"")</f>
        <v>AAA</v>
      </c>
      <c r="H69" s="26" t="str">
        <f>_xlfn.IFNA((VLOOKUP(B69,IssueLookup!G:H,2,FALSE)),"")</f>
        <v>AAA</v>
      </c>
      <c r="I69" t="str">
        <f>_xlfn.IFNA((VLOOKUP(A69,CLASS!A:AY,9,FALSE)),"")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_xlfn.IFNA(VLOOKUP(E69,HandicapLookup!A:B,2,FALSE),"")</f>
        <v>0</v>
      </c>
      <c r="M69">
        <f>_xlfn.IFNA(VLOOKUP(F69,HandicapLookup!A:B,2,FALSE),"")</f>
        <v>0</v>
      </c>
      <c r="N69">
        <f>_xlfn.IFNA(VLOOKUP(G69,HandicapLookup!A:B,2,FALSE),"")</f>
        <v>0</v>
      </c>
      <c r="O69">
        <f>_xlfn.IFNA(VLOOKUP(H69,HandicapLookup!A:B,2,FALSE),"")</f>
        <v>0</v>
      </c>
      <c r="P69">
        <f>_xlfn.IFNA((VLOOKUP(A69,CLASS!A:AY,16,FALSE)),"")</f>
        <v>0</v>
      </c>
      <c r="Q69" s="11">
        <f t="shared" si="26"/>
        <v>0</v>
      </c>
      <c r="R69">
        <f>_xlfn.IFNA((VLOOKUP(A69,CLASS!A:AY,18,FALSE)),"")</f>
        <v>89</v>
      </c>
      <c r="S69" s="11">
        <f t="shared" si="27"/>
        <v>89</v>
      </c>
      <c r="T69">
        <f>_xlfn.IFNA((VLOOKUP(A69,CLASS!A:AY,20,FALSE)),"")</f>
        <v>0</v>
      </c>
      <c r="U69" s="11">
        <f>IFERROR((IF(IF(T69,T69+$M69,0)&lt;=100,IF(T69,T69+$M69,0),100)),"")</f>
        <v>0</v>
      </c>
      <c r="V69">
        <f>_xlfn.IFNA((VLOOKUP(A69,CLASS!A:AY,22,FALSE)),"")</f>
        <v>0</v>
      </c>
      <c r="W69" s="11">
        <f t="shared" si="28"/>
        <v>0</v>
      </c>
      <c r="X69">
        <f>_xlfn.IFNA((VLOOKUP(A69,CLASS!A:AY,24,FALSE)),"")</f>
        <v>0</v>
      </c>
      <c r="Y69" s="11">
        <f t="shared" si="29"/>
        <v>0</v>
      </c>
      <c r="Z69">
        <f>_xlfn.IFNA((VLOOKUP(A69,CLASS!A:AY,26,FALSE)),"")</f>
        <v>0</v>
      </c>
      <c r="AA69" s="11">
        <f t="shared" si="30"/>
        <v>0</v>
      </c>
      <c r="AB69">
        <f>_xlfn.IFNA((VLOOKUP(A69,CLASS!A:AY,28,FALSE)),"")</f>
        <v>0</v>
      </c>
      <c r="AC69" s="11">
        <f t="shared" si="31"/>
        <v>0</v>
      </c>
      <c r="AD69"/>
      <c r="AE69" s="11">
        <f t="shared" si="32"/>
        <v>0</v>
      </c>
      <c r="AF69"/>
      <c r="AG69" s="11">
        <f t="shared" si="33"/>
        <v>0</v>
      </c>
      <c r="AH69">
        <f>_xlfn.IFNA((VLOOKUP(A69,CLASS!A:AY,34,FALSE)),"")</f>
        <v>0</v>
      </c>
      <c r="AI69" s="11">
        <f t="shared" si="34"/>
        <v>0</v>
      </c>
      <c r="AJ69"/>
      <c r="AK69" s="11">
        <f t="shared" si="35"/>
        <v>0</v>
      </c>
      <c r="AL69" s="16">
        <f t="shared" si="36"/>
        <v>89</v>
      </c>
      <c r="AM69"/>
      <c r="AN69">
        <f t="shared" si="37"/>
        <v>0</v>
      </c>
      <c r="AO69">
        <f t="shared" si="38"/>
        <v>89</v>
      </c>
      <c r="AP69">
        <f t="shared" si="39"/>
        <v>0</v>
      </c>
      <c r="AQ69">
        <f t="shared" si="40"/>
        <v>0</v>
      </c>
      <c r="AR69">
        <f t="shared" si="41"/>
        <v>0</v>
      </c>
      <c r="AS69">
        <f t="shared" si="42"/>
        <v>0</v>
      </c>
      <c r="AT69">
        <f t="shared" si="43"/>
        <v>0</v>
      </c>
      <c r="AU69">
        <f t="shared" si="44"/>
        <v>0</v>
      </c>
      <c r="AV69">
        <f t="shared" si="45"/>
        <v>0</v>
      </c>
      <c r="AW69">
        <f t="shared" si="46"/>
        <v>0</v>
      </c>
      <c r="AX69">
        <f t="shared" si="47"/>
        <v>0</v>
      </c>
      <c r="AY69" s="14" cm="1">
        <f t="array" ref="AY69">SUMPRODUCT(LARGE(AN69:AX69, {1,2,3}))</f>
        <v>89</v>
      </c>
      <c r="AZ69"/>
    </row>
    <row r="70" spans="1:52" x14ac:dyDescent="0.35">
      <c r="A70">
        <f>CLASS!A138</f>
        <v>140166</v>
      </c>
      <c r="B70" t="str">
        <f>CLASS!B138</f>
        <v>EE140166</v>
      </c>
      <c r="C70" t="str">
        <f>_xlfn.IFNA((VLOOKUP(A70,CLASS!A:AY,3,FALSE)),"")</f>
        <v>Anthony</v>
      </c>
      <c r="D70" t="str">
        <f>_xlfn.IFNA((VLOOKUP(A70,CLASS!A:AY,4,FALSE)),"")</f>
        <v>Harvey</v>
      </c>
      <c r="E70" s="26" t="str">
        <f>_xlfn.IFNA((VLOOKUP(B70,IssueLookup!A:B,2,FALSE)),"")</f>
        <v>B</v>
      </c>
      <c r="F70" s="26" t="str">
        <f>_xlfn.IFNA((VLOOKUP(B70,IssueLookup!C:D,2,FALSE)),"")</f>
        <v>B</v>
      </c>
      <c r="G70" s="26" t="str">
        <f>_xlfn.IFNA((VLOOKUP(B70,IssueLookup!E:F,2,FALSE)),"")</f>
        <v>B</v>
      </c>
      <c r="H70" s="26" t="str">
        <f>_xlfn.IFNA((VLOOKUP(B70,IssueLookup!G:H,2,FALSE)),"")</f>
        <v>B</v>
      </c>
      <c r="I70" t="str">
        <f>_xlfn.IFNA((VLOOKUP(A70,CLASS!A:AY,9,FALSE)),"")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_xlfn.IFNA(VLOOKUP(E70,HandicapLookup!A:B,2,FALSE),"")</f>
        <v>10</v>
      </c>
      <c r="M70">
        <f>_xlfn.IFNA(VLOOKUP(F70,HandicapLookup!A:B,2,FALSE),"")</f>
        <v>10</v>
      </c>
      <c r="N70">
        <f>_xlfn.IFNA(VLOOKUP(G70,HandicapLookup!A:B,2,FALSE),"")</f>
        <v>10</v>
      </c>
      <c r="O70">
        <f>_xlfn.IFNA(VLOOKUP(H70,HandicapLookup!A:B,2,FALSE),"")</f>
        <v>10</v>
      </c>
      <c r="P70">
        <f>_xlfn.IFNA((VLOOKUP(A70,CLASS!A:AY,16,FALSE)),"")</f>
        <v>0</v>
      </c>
      <c r="Q70" s="11">
        <f t="shared" si="26"/>
        <v>0</v>
      </c>
      <c r="R70">
        <f>_xlfn.IFNA((VLOOKUP(A70,CLASS!A:AY,18,FALSE)),"")</f>
        <v>79</v>
      </c>
      <c r="S70" s="11">
        <f t="shared" si="27"/>
        <v>89</v>
      </c>
      <c r="T70">
        <f>_xlfn.IFNA((VLOOKUP(A70,CLASS!A:AY,20,FALSE)),"")</f>
        <v>0</v>
      </c>
      <c r="U70" s="11">
        <f>IF(IF(T70,T70+$L70,0)&lt;=100,IF(T70,T70+$L70,0),100)</f>
        <v>0</v>
      </c>
      <c r="V70">
        <f>_xlfn.IFNA((VLOOKUP(A70,CLASS!A:AY,22,FALSE)),"")</f>
        <v>0</v>
      </c>
      <c r="W70" s="11">
        <f t="shared" si="28"/>
        <v>0</v>
      </c>
      <c r="X70">
        <f>_xlfn.IFNA((VLOOKUP(A70,CLASS!A:AY,24,FALSE)),"")</f>
        <v>0</v>
      </c>
      <c r="Y70" s="11">
        <f t="shared" si="29"/>
        <v>0</v>
      </c>
      <c r="Z70">
        <f>_xlfn.IFNA((VLOOKUP(A70,CLASS!A:AY,26,FALSE)),"")</f>
        <v>0</v>
      </c>
      <c r="AA70" s="11">
        <f t="shared" si="30"/>
        <v>0</v>
      </c>
      <c r="AB70">
        <f>_xlfn.IFNA((VLOOKUP(A70,CLASS!A:AY,28,FALSE)),"")</f>
        <v>0</v>
      </c>
      <c r="AC70" s="11">
        <f t="shared" si="31"/>
        <v>0</v>
      </c>
      <c r="AD70"/>
      <c r="AE70" s="11">
        <f t="shared" si="32"/>
        <v>0</v>
      </c>
      <c r="AF70"/>
      <c r="AG70" s="11">
        <f t="shared" si="33"/>
        <v>0</v>
      </c>
      <c r="AH70">
        <f>_xlfn.IFNA((VLOOKUP(A70,CLASS!A:AY,34,FALSE)),"")</f>
        <v>0</v>
      </c>
      <c r="AI70" s="11">
        <f t="shared" si="34"/>
        <v>0</v>
      </c>
      <c r="AJ70"/>
      <c r="AK70" s="11">
        <f t="shared" si="35"/>
        <v>0</v>
      </c>
      <c r="AL70" s="16">
        <f t="shared" si="36"/>
        <v>89</v>
      </c>
      <c r="AM70"/>
      <c r="AN70">
        <f t="shared" si="37"/>
        <v>0</v>
      </c>
      <c r="AO70">
        <f t="shared" si="38"/>
        <v>89</v>
      </c>
      <c r="AP70">
        <f t="shared" si="39"/>
        <v>0</v>
      </c>
      <c r="AQ70">
        <f t="shared" si="40"/>
        <v>0</v>
      </c>
      <c r="AR70">
        <f t="shared" si="41"/>
        <v>0</v>
      </c>
      <c r="AS70">
        <f t="shared" si="42"/>
        <v>0</v>
      </c>
      <c r="AT70">
        <f t="shared" si="43"/>
        <v>0</v>
      </c>
      <c r="AU70">
        <f t="shared" si="44"/>
        <v>0</v>
      </c>
      <c r="AV70">
        <f t="shared" si="45"/>
        <v>0</v>
      </c>
      <c r="AW70">
        <f t="shared" si="46"/>
        <v>0</v>
      </c>
      <c r="AX70">
        <f t="shared" si="47"/>
        <v>0</v>
      </c>
      <c r="AY70" s="14" cm="1">
        <f t="array" ref="AY70">SUMPRODUCT(LARGE(AN70:AX70, {1,2,3}))</f>
        <v>89</v>
      </c>
      <c r="AZ70"/>
    </row>
    <row r="71" spans="1:52" x14ac:dyDescent="0.35">
      <c r="A71">
        <f>CLASS!A139</f>
        <v>140350</v>
      </c>
      <c r="B71" t="str">
        <f>CLASS!B139</f>
        <v>EE140350</v>
      </c>
      <c r="C71" t="str">
        <f>_xlfn.IFNA((VLOOKUP(A71,CLASS!A:AY,3,FALSE)),"")</f>
        <v>Chris</v>
      </c>
      <c r="D71" t="str">
        <f>_xlfn.IFNA((VLOOKUP(A71,CLASS!A:AY,4,FALSE)),"")</f>
        <v>Lambert</v>
      </c>
      <c r="E71" s="26" t="str">
        <f>_xlfn.IFNA((VLOOKUP(B71,IssueLookup!A:B,2,FALSE)),"")</f>
        <v>B</v>
      </c>
      <c r="F71" s="26" t="str">
        <f>_xlfn.IFNA((VLOOKUP(B71,IssueLookup!C:D,2,FALSE)),"")</f>
        <v>B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tr">
        <f>_xlfn.IFNA((VLOOKUP(A71,CLASS!A:AY,9,FALSE)),"")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10</v>
      </c>
      <c r="M71">
        <f>_xlfn.IFNA(VLOOKUP(F71,HandicapLookup!A:B,2,FALSE),"")</f>
        <v>10</v>
      </c>
      <c r="N71">
        <f>_xlfn.IFNA(VLOOKUP(G71,HandicapLookup!A:B,2,FALSE),"")</f>
        <v>10</v>
      </c>
      <c r="O71">
        <f>_xlfn.IFNA(VLOOKUP(H71,HandicapLookup!A:B,2,FALSE),"")</f>
        <v>10</v>
      </c>
      <c r="P71">
        <f>_xlfn.IFNA((VLOOKUP(A71,CLASS!A:AY,16,FALSE)),"")</f>
        <v>0</v>
      </c>
      <c r="Q71" s="11">
        <f t="shared" si="26"/>
        <v>0</v>
      </c>
      <c r="R71">
        <f>_xlfn.IFNA((VLOOKUP(A71,CLASS!A:AY,18,FALSE)),"")</f>
        <v>78</v>
      </c>
      <c r="S71" s="11">
        <f t="shared" si="27"/>
        <v>88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0</v>
      </c>
      <c r="W71" s="11">
        <f t="shared" si="28"/>
        <v>0</v>
      </c>
      <c r="X71">
        <f>_xlfn.IFNA((VLOOKUP(A71,CLASS!A:AY,24,FALSE)),"")</f>
        <v>0</v>
      </c>
      <c r="Y71" s="11">
        <f t="shared" si="29"/>
        <v>0</v>
      </c>
      <c r="Z71">
        <f>_xlfn.IFNA((VLOOKUP(A71,CLASS!A:AY,26,FALSE)),"")</f>
        <v>0</v>
      </c>
      <c r="AA71" s="11">
        <f t="shared" si="30"/>
        <v>0</v>
      </c>
      <c r="AB71">
        <f>_xlfn.IFNA((VLOOKUP(A71,CLASS!A:AY,28,FALSE)),"")</f>
        <v>0</v>
      </c>
      <c r="AC71" s="11">
        <f t="shared" si="31"/>
        <v>0</v>
      </c>
      <c r="AD71"/>
      <c r="AE71" s="11">
        <f t="shared" si="32"/>
        <v>0</v>
      </c>
      <c r="AF71"/>
      <c r="AG71" s="11">
        <f t="shared" si="33"/>
        <v>0</v>
      </c>
      <c r="AH71">
        <f>_xlfn.IFNA((VLOOKUP(A71,CLASS!A:AY,34,FALSE)),"")</f>
        <v>0</v>
      </c>
      <c r="AI71" s="11">
        <f t="shared" si="34"/>
        <v>0</v>
      </c>
      <c r="AJ71"/>
      <c r="AK71" s="11">
        <f t="shared" si="35"/>
        <v>0</v>
      </c>
      <c r="AL71" s="16">
        <f t="shared" si="36"/>
        <v>88</v>
      </c>
      <c r="AM71"/>
      <c r="AN71">
        <f t="shared" si="37"/>
        <v>0</v>
      </c>
      <c r="AO71">
        <f t="shared" si="38"/>
        <v>88</v>
      </c>
      <c r="AP71">
        <f t="shared" si="39"/>
        <v>0</v>
      </c>
      <c r="AQ71">
        <f t="shared" si="40"/>
        <v>0</v>
      </c>
      <c r="AR71">
        <f t="shared" si="41"/>
        <v>0</v>
      </c>
      <c r="AS71">
        <f t="shared" si="42"/>
        <v>0</v>
      </c>
      <c r="AT71">
        <f t="shared" si="43"/>
        <v>0</v>
      </c>
      <c r="AU71">
        <f t="shared" si="44"/>
        <v>0</v>
      </c>
      <c r="AV71">
        <f t="shared" si="45"/>
        <v>0</v>
      </c>
      <c r="AW71">
        <f t="shared" si="46"/>
        <v>0</v>
      </c>
      <c r="AX71">
        <f t="shared" si="47"/>
        <v>0</v>
      </c>
      <c r="AY71" s="14" cm="1">
        <f t="array" ref="AY71">SUMPRODUCT(LARGE(AN71:AX71, {1,2,3}))</f>
        <v>88</v>
      </c>
    </row>
    <row r="72" spans="1:52" x14ac:dyDescent="0.35">
      <c r="A72">
        <f>CLASS!A140</f>
        <v>137318</v>
      </c>
      <c r="B72" t="str">
        <f>CLASS!B140</f>
        <v>EE137318</v>
      </c>
      <c r="C72" t="str">
        <f>_xlfn.IFNA((VLOOKUP(A72,CLASS!A:AY,3,FALSE)),"")</f>
        <v>James</v>
      </c>
      <c r="D72" t="str">
        <f>_xlfn.IFNA((VLOOKUP(A72,CLASS!A:AY,4,FALSE)),"")</f>
        <v>Stafford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SNR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 t="shared" si="26"/>
        <v>0</v>
      </c>
      <c r="R72">
        <f>_xlfn.IFNA((VLOOKUP(A72,CLASS!A:AY,18,FALSE)),"")</f>
        <v>77</v>
      </c>
      <c r="S72" s="11">
        <f t="shared" si="27"/>
        <v>87</v>
      </c>
      <c r="T72">
        <f>_xlfn.IFNA((VLOOKUP(A72,CLASS!A:AY,20,FALSE)),"")</f>
        <v>0</v>
      </c>
      <c r="U72" s="11">
        <f>IF(IF(T72,T72+$L72,0)&lt;=100,IF(T72,T72+$L72,0),100)</f>
        <v>0</v>
      </c>
      <c r="V72">
        <f>_xlfn.IFNA((VLOOKUP(A72,CLASS!A:AY,22,FALSE)),"")</f>
        <v>0</v>
      </c>
      <c r="W72" s="11">
        <f t="shared" si="28"/>
        <v>0</v>
      </c>
      <c r="X72">
        <f>_xlfn.IFNA((VLOOKUP(A72,CLASS!A:AY,24,FALSE)),"")</f>
        <v>0</v>
      </c>
      <c r="Y72" s="11">
        <f t="shared" si="29"/>
        <v>0</v>
      </c>
      <c r="Z72">
        <f>_xlfn.IFNA((VLOOKUP(A72,CLASS!A:AY,26,FALSE)),"")</f>
        <v>0</v>
      </c>
      <c r="AA72" s="11">
        <f t="shared" si="30"/>
        <v>0</v>
      </c>
      <c r="AB72">
        <f>_xlfn.IFNA((VLOOKUP(A72,CLASS!A:AY,28,FALSE)),"")</f>
        <v>0</v>
      </c>
      <c r="AC72" s="11">
        <f t="shared" si="31"/>
        <v>0</v>
      </c>
      <c r="AD72"/>
      <c r="AE72" s="11">
        <f t="shared" si="32"/>
        <v>0</v>
      </c>
      <c r="AF72"/>
      <c r="AG72" s="11">
        <f t="shared" si="33"/>
        <v>0</v>
      </c>
      <c r="AH72">
        <f>_xlfn.IFNA((VLOOKUP(A72,CLASS!A:AY,34,FALSE)),"")</f>
        <v>0</v>
      </c>
      <c r="AI72" s="11">
        <f t="shared" si="34"/>
        <v>0</v>
      </c>
      <c r="AJ72"/>
      <c r="AK72" s="11">
        <f t="shared" si="35"/>
        <v>0</v>
      </c>
      <c r="AL72" s="16">
        <f t="shared" si="36"/>
        <v>87</v>
      </c>
      <c r="AM72"/>
      <c r="AN72">
        <f t="shared" si="37"/>
        <v>0</v>
      </c>
      <c r="AO72">
        <f t="shared" si="38"/>
        <v>87</v>
      </c>
      <c r="AP72">
        <f t="shared" si="39"/>
        <v>0</v>
      </c>
      <c r="AQ72">
        <f t="shared" si="40"/>
        <v>0</v>
      </c>
      <c r="AR72">
        <f t="shared" si="41"/>
        <v>0</v>
      </c>
      <c r="AS72">
        <f t="shared" si="42"/>
        <v>0</v>
      </c>
      <c r="AT72">
        <f t="shared" si="43"/>
        <v>0</v>
      </c>
      <c r="AU72">
        <f t="shared" si="44"/>
        <v>0</v>
      </c>
      <c r="AV72">
        <f t="shared" si="45"/>
        <v>0</v>
      </c>
      <c r="AW72">
        <f t="shared" si="46"/>
        <v>0</v>
      </c>
      <c r="AX72">
        <f t="shared" si="47"/>
        <v>0</v>
      </c>
      <c r="AY72" s="14" cm="1">
        <f t="array" ref="AY72">SUMPRODUCT(LARGE(AN72:AX72, {1,2,3}))</f>
        <v>87</v>
      </c>
      <c r="AZ72"/>
    </row>
    <row r="73" spans="1:52" x14ac:dyDescent="0.35">
      <c r="A73">
        <f>CLASS!A38</f>
        <v>119703</v>
      </c>
      <c r="B73" t="str">
        <f>CLASS!B38</f>
        <v>EE119703</v>
      </c>
      <c r="C73" t="str">
        <f>_xlfn.IFNA((VLOOKUP(A73,CLASS!A:AY,3,FALSE)),"")</f>
        <v>Jason</v>
      </c>
      <c r="D73" t="str">
        <f>_xlfn.IFNA((VLOOKUP(A73,CLASS!A:AY,4,FALSE)),"")</f>
        <v>Mclean</v>
      </c>
      <c r="E73" s="26" t="str">
        <f>_xlfn.IFNA((VLOOKUP(B73,IssueLookup!A:B,2,FALSE)),"")</f>
        <v>AA</v>
      </c>
      <c r="F73" s="26" t="str">
        <f>_xlfn.IFNA((VLOOKUP(B73,IssueLookup!C:D,2,FALSE)),"")</f>
        <v>AA</v>
      </c>
      <c r="G73" s="26" t="str">
        <f>_xlfn.IFNA((VLOOKUP(B73,IssueLookup!E:F,2,FALSE)),"")</f>
        <v>AA</v>
      </c>
      <c r="H73" s="26" t="str">
        <f>_xlfn.IFNA((VLOOKUP(B73,IssueLookup!G:H,2,FALSE)),"")</f>
        <v>AA</v>
      </c>
      <c r="I73" t="str">
        <f>_xlfn.IFNA((VLOOKUP(A73,CLASS!A:AY,9,FALSE)),"")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_xlfn.IFNA(VLOOKUP(E73,HandicapLookup!A:B,2,FALSE),"")</f>
        <v>0</v>
      </c>
      <c r="M73">
        <f>_xlfn.IFNA(VLOOKUP(F73,HandicapLookup!A:B,2,FALSE),"")</f>
        <v>0</v>
      </c>
      <c r="N73">
        <f>_xlfn.IFNA(VLOOKUP(G73,HandicapLookup!A:B,2,FALSE),"")</f>
        <v>0</v>
      </c>
      <c r="O73">
        <f>_xlfn.IFNA(VLOOKUP(H73,HandicapLookup!A:B,2,FALSE),"")</f>
        <v>0</v>
      </c>
      <c r="P73">
        <f>_xlfn.IFNA((VLOOKUP(A73,CLASS!A:AY,16,FALSE)),"")</f>
        <v>0</v>
      </c>
      <c r="Q73" s="11">
        <f t="shared" si="26"/>
        <v>0</v>
      </c>
      <c r="R73">
        <f>_xlfn.IFNA((VLOOKUP(A73,CLASS!A:AY,18,FALSE)),"")</f>
        <v>86</v>
      </c>
      <c r="S73" s="11">
        <f t="shared" si="27"/>
        <v>86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 t="shared" si="28"/>
        <v>0</v>
      </c>
      <c r="X73">
        <f>_xlfn.IFNA((VLOOKUP(A73,CLASS!A:AY,24,FALSE)),"")</f>
        <v>0</v>
      </c>
      <c r="Y73" s="11">
        <f t="shared" si="29"/>
        <v>0</v>
      </c>
      <c r="Z73">
        <f>_xlfn.IFNA((VLOOKUP(A73,CLASS!A:AY,26,FALSE)),"")</f>
        <v>0</v>
      </c>
      <c r="AA73" s="11">
        <f t="shared" si="30"/>
        <v>0</v>
      </c>
      <c r="AB73">
        <f>_xlfn.IFNA((VLOOKUP(A73,CLASS!A:AY,28,FALSE)),"")</f>
        <v>0</v>
      </c>
      <c r="AC73" s="11">
        <f t="shared" si="31"/>
        <v>0</v>
      </c>
      <c r="AD73"/>
      <c r="AE73" s="11">
        <f t="shared" si="32"/>
        <v>0</v>
      </c>
      <c r="AF73"/>
      <c r="AG73" s="11">
        <f t="shared" si="33"/>
        <v>0</v>
      </c>
      <c r="AH73">
        <f>_xlfn.IFNA((VLOOKUP(A73,CLASS!A:AY,34,FALSE)),"")</f>
        <v>0</v>
      </c>
      <c r="AI73" s="11">
        <f t="shared" si="34"/>
        <v>0</v>
      </c>
      <c r="AJ73"/>
      <c r="AK73" s="11">
        <f t="shared" si="35"/>
        <v>0</v>
      </c>
      <c r="AL73" s="16">
        <f t="shared" si="36"/>
        <v>86</v>
      </c>
      <c r="AM73"/>
      <c r="AN73">
        <f t="shared" si="37"/>
        <v>0</v>
      </c>
      <c r="AO73">
        <f t="shared" si="38"/>
        <v>86</v>
      </c>
      <c r="AP73">
        <f t="shared" si="39"/>
        <v>0</v>
      </c>
      <c r="AQ73">
        <f t="shared" si="40"/>
        <v>0</v>
      </c>
      <c r="AR73">
        <f t="shared" si="41"/>
        <v>0</v>
      </c>
      <c r="AS73">
        <f t="shared" si="42"/>
        <v>0</v>
      </c>
      <c r="AT73">
        <f t="shared" si="43"/>
        <v>0</v>
      </c>
      <c r="AU73">
        <f t="shared" si="44"/>
        <v>0</v>
      </c>
      <c r="AV73">
        <f t="shared" si="45"/>
        <v>0</v>
      </c>
      <c r="AW73">
        <f t="shared" si="46"/>
        <v>0</v>
      </c>
      <c r="AX73">
        <f t="shared" si="47"/>
        <v>0</v>
      </c>
      <c r="AY73" s="14" cm="1">
        <f t="array" ref="AY73">SUMPRODUCT(LARGE(AN73:AX73, {1,2,3}))</f>
        <v>86</v>
      </c>
      <c r="AZ73"/>
    </row>
    <row r="74" spans="1:52" x14ac:dyDescent="0.35">
      <c r="A74">
        <f>CLASS!A183</f>
        <v>135138</v>
      </c>
      <c r="B74" t="str">
        <f>CLASS!B183</f>
        <v>EE135138</v>
      </c>
      <c r="C74" t="str">
        <f>_xlfn.IFNA((VLOOKUP(A74,CLASS!A:AY,3,FALSE)),"")</f>
        <v>Luke</v>
      </c>
      <c r="D74" t="str">
        <f>_xlfn.IFNA((VLOOKUP(A74,CLASS!A:AY,4,FALSE)),"")</f>
        <v>Maud</v>
      </c>
      <c r="E74" s="26" t="str">
        <f>_xlfn.IFNA((VLOOKUP(B74,IssueLookup!A:B,2,FALSE)),"")</f>
        <v>C</v>
      </c>
      <c r="F74" s="26" t="str">
        <f>_xlfn.IFNA((VLOOKUP(B74,IssueLookup!C:D,2,FALSE)),"")</f>
        <v>C</v>
      </c>
      <c r="G74" s="26" t="str">
        <f>_xlfn.IFNA((VLOOKUP(B74,IssueLookup!E:F,2,FALSE)),"")</f>
        <v>C</v>
      </c>
      <c r="H74" s="26" t="str">
        <f>_xlfn.IFNA((VLOOKUP(B74,IssueLookup!G:H,2,FALSE)),"")</f>
        <v>C</v>
      </c>
      <c r="I74" t="str">
        <f>_xlfn.IFNA((VLOOKUP(A74,CLASS!A:AY,9,FALSE)),"")</f>
        <v>SNR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_xlfn.IFNA(VLOOKUP(E74,HandicapLookup!A:B,2,FALSE),"")</f>
        <v>15</v>
      </c>
      <c r="M74">
        <f>_xlfn.IFNA(VLOOKUP(F74,HandicapLookup!A:B,2,FALSE),"")</f>
        <v>15</v>
      </c>
      <c r="N74">
        <f>_xlfn.IFNA(VLOOKUP(G74,HandicapLookup!A:B,2,FALSE),"")</f>
        <v>15</v>
      </c>
      <c r="O74">
        <f>_xlfn.IFNA(VLOOKUP(H74,HandicapLookup!A:B,2,FALSE),"")</f>
        <v>15</v>
      </c>
      <c r="P74">
        <f>_xlfn.IFNA((VLOOKUP(A74,CLASS!A:AY,16,FALSE)),"")</f>
        <v>0</v>
      </c>
      <c r="Q74" s="11">
        <f t="shared" si="26"/>
        <v>0</v>
      </c>
      <c r="R74">
        <f>_xlfn.IFNA((VLOOKUP(A74,CLASS!A:AY,18,FALSE)),"")</f>
        <v>0</v>
      </c>
      <c r="S74" s="11">
        <f t="shared" si="27"/>
        <v>0</v>
      </c>
      <c r="T74">
        <f>_xlfn.IFNA((VLOOKUP(A74,CLASS!A:AY,20,FALSE)),"")</f>
        <v>70</v>
      </c>
      <c r="U74" s="11">
        <f>IF(IF(T74,T74+$L74,0)&lt;=100,IF(T74,T74+$L74,0),100)</f>
        <v>85</v>
      </c>
      <c r="V74">
        <f>_xlfn.IFNA((VLOOKUP(A74,CLASS!A:AY,22,FALSE)),"")</f>
        <v>0</v>
      </c>
      <c r="W74" s="11">
        <f t="shared" si="28"/>
        <v>0</v>
      </c>
      <c r="X74">
        <f>_xlfn.IFNA((VLOOKUP(A74,CLASS!A:AY,24,FALSE)),"")</f>
        <v>0</v>
      </c>
      <c r="Y74" s="11">
        <f t="shared" si="29"/>
        <v>0</v>
      </c>
      <c r="Z74">
        <f>_xlfn.IFNA((VLOOKUP(A74,CLASS!A:AY,26,FALSE)),"")</f>
        <v>0</v>
      </c>
      <c r="AA74" s="11">
        <f t="shared" si="30"/>
        <v>0</v>
      </c>
      <c r="AB74">
        <f>_xlfn.IFNA((VLOOKUP(A74,CLASS!A:AY,28,FALSE)),"")</f>
        <v>0</v>
      </c>
      <c r="AC74" s="11">
        <f t="shared" si="31"/>
        <v>0</v>
      </c>
      <c r="AD74"/>
      <c r="AE74" s="11">
        <f t="shared" si="32"/>
        <v>0</v>
      </c>
      <c r="AF74"/>
      <c r="AG74" s="11">
        <f t="shared" si="33"/>
        <v>0</v>
      </c>
      <c r="AH74">
        <f>_xlfn.IFNA((VLOOKUP(A74,CLASS!A:AY,34,FALSE)),"")</f>
        <v>0</v>
      </c>
      <c r="AI74" s="11">
        <f t="shared" si="34"/>
        <v>0</v>
      </c>
      <c r="AJ74"/>
      <c r="AK74" s="11">
        <f t="shared" si="35"/>
        <v>0</v>
      </c>
      <c r="AL74" s="16">
        <f t="shared" si="36"/>
        <v>85</v>
      </c>
      <c r="AN74">
        <f t="shared" si="37"/>
        <v>0</v>
      </c>
      <c r="AO74">
        <f t="shared" si="38"/>
        <v>0</v>
      </c>
      <c r="AP74">
        <f t="shared" si="39"/>
        <v>85</v>
      </c>
      <c r="AQ74">
        <f t="shared" si="40"/>
        <v>0</v>
      </c>
      <c r="AR74">
        <f t="shared" si="41"/>
        <v>0</v>
      </c>
      <c r="AS74">
        <f t="shared" si="42"/>
        <v>0</v>
      </c>
      <c r="AT74">
        <f t="shared" si="43"/>
        <v>0</v>
      </c>
      <c r="AU74">
        <f t="shared" si="44"/>
        <v>0</v>
      </c>
      <c r="AV74">
        <f t="shared" si="45"/>
        <v>0</v>
      </c>
      <c r="AW74">
        <f t="shared" si="46"/>
        <v>0</v>
      </c>
      <c r="AX74">
        <f t="shared" si="47"/>
        <v>0</v>
      </c>
      <c r="AY74" s="14" cm="1">
        <f t="array" ref="AY74">SUMPRODUCT(LARGE(AN74:AX74, {1,2,3}))</f>
        <v>85</v>
      </c>
    </row>
    <row r="75" spans="1:52" x14ac:dyDescent="0.35">
      <c r="A75">
        <f>CLASS!A79</f>
        <v>133490</v>
      </c>
      <c r="B75" t="str">
        <f>CLASS!B79</f>
        <v>EE133490</v>
      </c>
      <c r="C75" t="str">
        <f>_xlfn.IFNA((VLOOKUP(A75,CLASS!A:AY,3,FALSE)),"")</f>
        <v>Colin</v>
      </c>
      <c r="D75" t="str">
        <f>_xlfn.IFNA((VLOOKUP(A75,CLASS!A:AY,4,FALSE)),"")</f>
        <v>Ferguson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tr">
        <f>_xlfn.IFNA((VLOOKUP(A75,CLASS!A:AY,9,FALSE)),"")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f>_xlfn.IFNA((VLOOKUP(A75,CLASS!A:AY,16,FALSE)),"")</f>
        <v>0</v>
      </c>
      <c r="Q75" s="11">
        <f t="shared" si="26"/>
        <v>0</v>
      </c>
      <c r="R75">
        <f>_xlfn.IFNA((VLOOKUP(A75,CLASS!A:AY,18,FALSE)),"")</f>
        <v>0</v>
      </c>
      <c r="S75" s="11">
        <f t="shared" si="27"/>
        <v>0</v>
      </c>
      <c r="T75">
        <f>_xlfn.IFNA((VLOOKUP(A75,CLASS!A:AY,20,FALSE)),"")</f>
        <v>0</v>
      </c>
      <c r="U75" s="11">
        <f>IFERROR((IF(IF(T75,T75+$M75,0)&lt;=100,IF(T75,T75+$M75,0),100)),"")</f>
        <v>0</v>
      </c>
      <c r="V75">
        <f>_xlfn.IFNA((VLOOKUP(A75,CLASS!A:AY,22,FALSE)),"")</f>
        <v>79</v>
      </c>
      <c r="W75" s="11">
        <f t="shared" si="28"/>
        <v>84</v>
      </c>
      <c r="X75">
        <f>_xlfn.IFNA((VLOOKUP(A75,CLASS!A:AY,24,FALSE)),"")</f>
        <v>0</v>
      </c>
      <c r="Y75" s="11">
        <f t="shared" si="29"/>
        <v>0</v>
      </c>
      <c r="Z75">
        <f>_xlfn.IFNA((VLOOKUP(A75,CLASS!A:AY,26,FALSE)),"")</f>
        <v>0</v>
      </c>
      <c r="AA75" s="11">
        <f t="shared" si="30"/>
        <v>0</v>
      </c>
      <c r="AB75">
        <f>_xlfn.IFNA((VLOOKUP(A75,CLASS!A:AY,28,FALSE)),"")</f>
        <v>0</v>
      </c>
      <c r="AC75" s="11">
        <f t="shared" si="31"/>
        <v>0</v>
      </c>
      <c r="AD75"/>
      <c r="AE75" s="11">
        <f t="shared" si="32"/>
        <v>0</v>
      </c>
      <c r="AF75"/>
      <c r="AG75" s="11">
        <f t="shared" si="33"/>
        <v>0</v>
      </c>
      <c r="AH75">
        <f>_xlfn.IFNA((VLOOKUP(A75,CLASS!A:AY,34,FALSE)),"")</f>
        <v>0</v>
      </c>
      <c r="AI75" s="11">
        <f t="shared" si="34"/>
        <v>0</v>
      </c>
      <c r="AJ75"/>
      <c r="AK75" s="11">
        <f t="shared" si="35"/>
        <v>0</v>
      </c>
      <c r="AL75" s="16">
        <f t="shared" si="36"/>
        <v>84</v>
      </c>
      <c r="AM75"/>
      <c r="AN75">
        <f t="shared" si="37"/>
        <v>0</v>
      </c>
      <c r="AO75">
        <f t="shared" si="38"/>
        <v>0</v>
      </c>
      <c r="AP75">
        <f t="shared" si="39"/>
        <v>0</v>
      </c>
      <c r="AQ75">
        <f t="shared" si="40"/>
        <v>84</v>
      </c>
      <c r="AR75">
        <f t="shared" si="41"/>
        <v>0</v>
      </c>
      <c r="AS75">
        <f t="shared" si="42"/>
        <v>0</v>
      </c>
      <c r="AT75">
        <f t="shared" si="43"/>
        <v>0</v>
      </c>
      <c r="AU75">
        <f t="shared" si="44"/>
        <v>0</v>
      </c>
      <c r="AV75">
        <f t="shared" si="45"/>
        <v>0</v>
      </c>
      <c r="AW75">
        <f t="shared" si="46"/>
        <v>0</v>
      </c>
      <c r="AX75">
        <f t="shared" si="47"/>
        <v>0</v>
      </c>
      <c r="AY75" s="14" cm="1">
        <f t="array" ref="AY75">SUMPRODUCT(LARGE(AN75:AX75, {1,2,3}))</f>
        <v>84</v>
      </c>
      <c r="AZ75"/>
    </row>
    <row r="76" spans="1:52" x14ac:dyDescent="0.35">
      <c r="A76">
        <f>CLASS!A39</f>
        <v>136284</v>
      </c>
      <c r="B76" t="str">
        <f>CLASS!B39</f>
        <v>EE136284</v>
      </c>
      <c r="C76" t="str">
        <f>_xlfn.IFNA((VLOOKUP(A76,CLASS!A:AY,3,FALSE)),"")</f>
        <v>Matthew</v>
      </c>
      <c r="D76" t="str">
        <f>_xlfn.IFNA((VLOOKUP(A76,CLASS!A:AY,4,FALSE)),"")</f>
        <v>Haffenden</v>
      </c>
      <c r="E76" s="26" t="str">
        <f>_xlfn.IFNA((VLOOKUP(B76,IssueLookup!A:B,2,FALSE)),"")</f>
        <v>AA</v>
      </c>
      <c r="F76" s="26" t="str">
        <f>_xlfn.IFNA((VLOOKUP(B76,IssueLookup!C:D,2,FALSE)),"")</f>
        <v>AA</v>
      </c>
      <c r="G76" s="26" t="str">
        <f>_xlfn.IFNA((VLOOKUP(B76,IssueLookup!E:F,2,FALSE)),"")</f>
        <v>AA</v>
      </c>
      <c r="H76" s="26" t="str">
        <f>_xlfn.IFNA((VLOOKUP(B76,IssueLookup!G:H,2,FALSE)),"")</f>
        <v>AA</v>
      </c>
      <c r="I76" t="str">
        <f>_xlfn.IFNA((VLOOKUP(A76,CLASS!A:AY,9,FALSE)),"")</f>
        <v>SNR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0</v>
      </c>
      <c r="M76">
        <f>_xlfn.IFNA(VLOOKUP(F76,HandicapLookup!A:B,2,FALSE),"")</f>
        <v>0</v>
      </c>
      <c r="N76">
        <f>_xlfn.IFNA(VLOOKUP(G76,HandicapLookup!A:B,2,FALSE),"")</f>
        <v>0</v>
      </c>
      <c r="O76">
        <f>_xlfn.IFNA(VLOOKUP(H76,HandicapLookup!A:B,2,FALSE),"")</f>
        <v>0</v>
      </c>
      <c r="P76">
        <f>_xlfn.IFNA((VLOOKUP(A76,CLASS!A:AY,16,FALSE)),"")</f>
        <v>0</v>
      </c>
      <c r="Q76" s="11">
        <f t="shared" si="26"/>
        <v>0</v>
      </c>
      <c r="R76">
        <f>_xlfn.IFNA((VLOOKUP(A76,CLASS!A:AY,18,FALSE)),"")</f>
        <v>0</v>
      </c>
      <c r="S76" s="11">
        <f t="shared" si="27"/>
        <v>0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84</v>
      </c>
      <c r="W76" s="11">
        <f t="shared" si="28"/>
        <v>84</v>
      </c>
      <c r="X76">
        <f>_xlfn.IFNA((VLOOKUP(A76,CLASS!A:AY,24,FALSE)),"")</f>
        <v>0</v>
      </c>
      <c r="Y76" s="11">
        <f t="shared" si="29"/>
        <v>0</v>
      </c>
      <c r="Z76">
        <f>_xlfn.IFNA((VLOOKUP(A76,CLASS!A:AY,26,FALSE)),"")</f>
        <v>0</v>
      </c>
      <c r="AA76" s="11">
        <f t="shared" si="30"/>
        <v>0</v>
      </c>
      <c r="AB76">
        <f>_xlfn.IFNA((VLOOKUP(A76,CLASS!A:AY,28,FALSE)),"")</f>
        <v>0</v>
      </c>
      <c r="AC76" s="11">
        <f t="shared" si="31"/>
        <v>0</v>
      </c>
      <c r="AD76"/>
      <c r="AE76" s="11">
        <f t="shared" si="32"/>
        <v>0</v>
      </c>
      <c r="AF76"/>
      <c r="AG76" s="11">
        <f t="shared" si="33"/>
        <v>0</v>
      </c>
      <c r="AH76">
        <f>_xlfn.IFNA((VLOOKUP(A76,CLASS!A:AY,34,FALSE)),"")</f>
        <v>0</v>
      </c>
      <c r="AI76" s="11">
        <f t="shared" si="34"/>
        <v>0</v>
      </c>
      <c r="AJ76"/>
      <c r="AK76" s="11">
        <f t="shared" si="35"/>
        <v>0</v>
      </c>
      <c r="AL76" s="16">
        <f t="shared" si="36"/>
        <v>84</v>
      </c>
      <c r="AN76">
        <f t="shared" si="37"/>
        <v>0</v>
      </c>
      <c r="AO76">
        <f t="shared" si="38"/>
        <v>0</v>
      </c>
      <c r="AP76">
        <f t="shared" si="39"/>
        <v>0</v>
      </c>
      <c r="AQ76">
        <f t="shared" si="40"/>
        <v>84</v>
      </c>
      <c r="AR76">
        <f t="shared" si="41"/>
        <v>0</v>
      </c>
      <c r="AS76">
        <f t="shared" si="42"/>
        <v>0</v>
      </c>
      <c r="AT76">
        <f t="shared" si="43"/>
        <v>0</v>
      </c>
      <c r="AU76">
        <f t="shared" si="44"/>
        <v>0</v>
      </c>
      <c r="AV76">
        <f t="shared" si="45"/>
        <v>0</v>
      </c>
      <c r="AW76">
        <f t="shared" si="46"/>
        <v>0</v>
      </c>
      <c r="AX76">
        <f t="shared" si="47"/>
        <v>0</v>
      </c>
      <c r="AY76" s="14" cm="1">
        <f t="array" ref="AY76">SUMPRODUCT(LARGE(AN76:AX76, {1,2,3}))</f>
        <v>84</v>
      </c>
      <c r="AZ76"/>
    </row>
    <row r="77" spans="1:52" x14ac:dyDescent="0.35">
      <c r="A77">
        <f>CLASS!A141</f>
        <v>119717</v>
      </c>
      <c r="B77" t="str">
        <f>CLASS!B141</f>
        <v>EE119717</v>
      </c>
      <c r="C77" t="str">
        <f>_xlfn.IFNA((VLOOKUP(A77,CLASS!A:AY,3,FALSE)),"")</f>
        <v>Matthew</v>
      </c>
      <c r="D77" t="str">
        <f>_xlfn.IFNA((VLOOKUP(A77,CLASS!A:AY,4,FALSE)),"")</f>
        <v>Sudds</v>
      </c>
      <c r="E77" s="26" t="str">
        <f>_xlfn.IFNA((VLOOKUP(B77,IssueLookup!A:B,2,FALSE)),"")</f>
        <v>B</v>
      </c>
      <c r="F77" s="26" t="str">
        <f>_xlfn.IFNA((VLOOKUP(B77,IssueLookup!C:D,2,FALSE)),"")</f>
        <v>B</v>
      </c>
      <c r="G77" s="26" t="str">
        <f>_xlfn.IFNA((VLOOKUP(B77,IssueLookup!E:F,2,FALSE)),"")</f>
        <v>B</v>
      </c>
      <c r="H77" s="26" t="str">
        <f>_xlfn.IFNA((VLOOKUP(B77,IssueLookup!G:H,2,FALSE)),"")</f>
        <v>B</v>
      </c>
      <c r="I77" t="str">
        <f>_xlfn.IFNA((VLOOKUP(A77,CLASS!A:AY,9,FALSE)),"")</f>
        <v>SNR</v>
      </c>
      <c r="J77" t="str">
        <f>_xlfn.IFNA((VLOOKUP(A77,CLASS!A:AY,10,FALSE)),"")</f>
        <v>EJC</v>
      </c>
      <c r="K77" t="str">
        <f>_xlfn.IFNA((VLOOKUP(J77,DivisionLookup!A:B,2,FALSE)),"")</f>
        <v>South</v>
      </c>
      <c r="L77">
        <f>_xlfn.IFNA(VLOOKUP(E77,HandicapLookup!A:B,2,FALSE),"")</f>
        <v>10</v>
      </c>
      <c r="M77">
        <f>_xlfn.IFNA(VLOOKUP(F77,HandicapLookup!A:B,2,FALSE),"")</f>
        <v>10</v>
      </c>
      <c r="N77">
        <f>_xlfn.IFNA(VLOOKUP(G77,HandicapLookup!A:B,2,FALSE),"")</f>
        <v>10</v>
      </c>
      <c r="O77">
        <f>_xlfn.IFNA(VLOOKUP(H77,HandicapLookup!A:B,2,FALSE),"")</f>
        <v>10</v>
      </c>
      <c r="P77">
        <f>_xlfn.IFNA((VLOOKUP(A77,CLASS!A:AY,16,FALSE)),"")</f>
        <v>0</v>
      </c>
      <c r="Q77" s="11">
        <f t="shared" si="26"/>
        <v>0</v>
      </c>
      <c r="R77">
        <f>_xlfn.IFNA((VLOOKUP(A77,CLASS!A:AY,18,FALSE)),"")</f>
        <v>74</v>
      </c>
      <c r="S77" s="11">
        <f t="shared" si="27"/>
        <v>84</v>
      </c>
      <c r="T77">
        <f>_xlfn.IFNA((VLOOKUP(A77,CLASS!A:AY,20,FALSE)),"")</f>
        <v>0</v>
      </c>
      <c r="U77" s="11">
        <f>IF(IF(T77,T77+$L77,0)&lt;=100,IF(T77,T77+$L77,0),100)</f>
        <v>0</v>
      </c>
      <c r="V77">
        <f>_xlfn.IFNA((VLOOKUP(A77,CLASS!A:AY,22,FALSE)),"")</f>
        <v>0</v>
      </c>
      <c r="W77" s="11">
        <f t="shared" si="28"/>
        <v>0</v>
      </c>
      <c r="X77">
        <f>_xlfn.IFNA((VLOOKUP(A77,CLASS!A:AY,24,FALSE)),"")</f>
        <v>0</v>
      </c>
      <c r="Y77" s="11">
        <f t="shared" si="29"/>
        <v>0</v>
      </c>
      <c r="Z77">
        <f>_xlfn.IFNA((VLOOKUP(A77,CLASS!A:AY,26,FALSE)),"")</f>
        <v>0</v>
      </c>
      <c r="AA77" s="11">
        <f t="shared" si="30"/>
        <v>0</v>
      </c>
      <c r="AB77">
        <f>_xlfn.IFNA((VLOOKUP(A77,CLASS!A:AY,28,FALSE)),"")</f>
        <v>0</v>
      </c>
      <c r="AC77" s="11">
        <f t="shared" si="31"/>
        <v>0</v>
      </c>
      <c r="AD77"/>
      <c r="AE77" s="11">
        <f t="shared" si="32"/>
        <v>0</v>
      </c>
      <c r="AF77"/>
      <c r="AG77" s="11">
        <f t="shared" si="33"/>
        <v>0</v>
      </c>
      <c r="AH77">
        <f>_xlfn.IFNA((VLOOKUP(A77,CLASS!A:AY,34,FALSE)),"")</f>
        <v>0</v>
      </c>
      <c r="AI77" s="11">
        <f t="shared" si="34"/>
        <v>0</v>
      </c>
      <c r="AJ77"/>
      <c r="AK77" s="11">
        <f t="shared" si="35"/>
        <v>0</v>
      </c>
      <c r="AL77" s="16">
        <f t="shared" si="36"/>
        <v>84</v>
      </c>
      <c r="AM77"/>
      <c r="AN77">
        <f t="shared" si="37"/>
        <v>0</v>
      </c>
      <c r="AO77">
        <f t="shared" si="38"/>
        <v>84</v>
      </c>
      <c r="AP77">
        <f t="shared" si="39"/>
        <v>0</v>
      </c>
      <c r="AQ77">
        <f t="shared" si="40"/>
        <v>0</v>
      </c>
      <c r="AR77">
        <f t="shared" si="41"/>
        <v>0</v>
      </c>
      <c r="AS77">
        <f t="shared" si="42"/>
        <v>0</v>
      </c>
      <c r="AT77">
        <f t="shared" si="43"/>
        <v>0</v>
      </c>
      <c r="AU77">
        <f t="shared" si="44"/>
        <v>0</v>
      </c>
      <c r="AV77">
        <f t="shared" si="45"/>
        <v>0</v>
      </c>
      <c r="AW77">
        <f t="shared" si="46"/>
        <v>0</v>
      </c>
      <c r="AX77">
        <f t="shared" si="47"/>
        <v>0</v>
      </c>
      <c r="AY77" s="14" cm="1">
        <f t="array" ref="AY77">SUMPRODUCT(LARGE(AN77:AX77, {1,2,3}))</f>
        <v>84</v>
      </c>
      <c r="AZ77"/>
    </row>
    <row r="78" spans="1:52" x14ac:dyDescent="0.35">
      <c r="A78">
        <f>CLASS!A40</f>
        <v>88473</v>
      </c>
      <c r="B78" t="str">
        <f>CLASS!B40</f>
        <v>EE88473</v>
      </c>
      <c r="C78" t="str">
        <f>_xlfn.IFNA((VLOOKUP(A78,CLASS!A:AY,3,FALSE)),"")</f>
        <v>Robert</v>
      </c>
      <c r="D78" t="str">
        <f>_xlfn.IFNA((VLOOKUP(A78,CLASS!A:AY,4,FALSE)),"")</f>
        <v>Taylor</v>
      </c>
      <c r="E78" s="26" t="str">
        <f>_xlfn.IFNA((VLOOKUP(B78,IssueLookup!A:B,2,FALSE)),"")</f>
        <v>AA</v>
      </c>
      <c r="F78" s="26" t="str">
        <f>_xlfn.IFNA((VLOOKUP(B78,IssueLookup!C:D,2,FALSE)),"")</f>
        <v>AA</v>
      </c>
      <c r="G78" s="26" t="str">
        <f>_xlfn.IFNA((VLOOKUP(B78,IssueLookup!E:F,2,FALSE)),"")</f>
        <v>AA</v>
      </c>
      <c r="H78" s="26" t="str">
        <f>_xlfn.IFNA((VLOOKUP(B78,IssueLookup!G:H,2,FALSE)),"")</f>
        <v>AA</v>
      </c>
      <c r="I78" t="str">
        <f>_xlfn.IFNA((VLOOKUP(A78,CLASS!A:AY,9,FALSE)),"")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_xlfn.IFNA(VLOOKUP(E78,HandicapLookup!A:B,2,FALSE),"")</f>
        <v>0</v>
      </c>
      <c r="M78">
        <f>_xlfn.IFNA(VLOOKUP(F78,HandicapLookup!A:B,2,FALSE),"")</f>
        <v>0</v>
      </c>
      <c r="N78">
        <f>_xlfn.IFNA(VLOOKUP(G78,HandicapLookup!A:B,2,FALSE),"")</f>
        <v>0</v>
      </c>
      <c r="O78">
        <f>_xlfn.IFNA(VLOOKUP(H78,HandicapLookup!A:B,2,FALSE),"")</f>
        <v>0</v>
      </c>
      <c r="P78">
        <f>_xlfn.IFNA((VLOOKUP(A78,CLASS!A:AY,16,FALSE)),"")</f>
        <v>0</v>
      </c>
      <c r="Q78" s="11">
        <f t="shared" si="26"/>
        <v>0</v>
      </c>
      <c r="R78">
        <f>_xlfn.IFNA((VLOOKUP(A78,CLASS!A:AY,18,FALSE)),"")</f>
        <v>84</v>
      </c>
      <c r="S78" s="11">
        <f t="shared" si="27"/>
        <v>84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0</v>
      </c>
      <c r="W78" s="11">
        <f t="shared" si="28"/>
        <v>0</v>
      </c>
      <c r="X78">
        <f>_xlfn.IFNA((VLOOKUP(A78,CLASS!A:AY,24,FALSE)),"")</f>
        <v>0</v>
      </c>
      <c r="Y78" s="11">
        <f t="shared" si="29"/>
        <v>0</v>
      </c>
      <c r="Z78">
        <f>_xlfn.IFNA((VLOOKUP(A78,CLASS!A:AY,26,FALSE)),"")</f>
        <v>0</v>
      </c>
      <c r="AA78" s="11">
        <f t="shared" si="30"/>
        <v>0</v>
      </c>
      <c r="AB78">
        <f>_xlfn.IFNA((VLOOKUP(A78,CLASS!A:AY,28,FALSE)),"")</f>
        <v>0</v>
      </c>
      <c r="AC78" s="11">
        <f t="shared" si="31"/>
        <v>0</v>
      </c>
      <c r="AD78"/>
      <c r="AE78" s="11">
        <f t="shared" si="32"/>
        <v>0</v>
      </c>
      <c r="AF78"/>
      <c r="AG78" s="11">
        <f t="shared" si="33"/>
        <v>0</v>
      </c>
      <c r="AH78">
        <f>_xlfn.IFNA((VLOOKUP(A78,CLASS!A:AY,34,FALSE)),"")</f>
        <v>0</v>
      </c>
      <c r="AI78" s="11">
        <f t="shared" si="34"/>
        <v>0</v>
      </c>
      <c r="AJ78"/>
      <c r="AK78" s="11">
        <f t="shared" si="35"/>
        <v>0</v>
      </c>
      <c r="AL78" s="16">
        <f t="shared" si="36"/>
        <v>84</v>
      </c>
      <c r="AM78"/>
      <c r="AN78">
        <f t="shared" si="37"/>
        <v>0</v>
      </c>
      <c r="AO78">
        <f t="shared" si="38"/>
        <v>84</v>
      </c>
      <c r="AP78">
        <f t="shared" si="39"/>
        <v>0</v>
      </c>
      <c r="AQ78">
        <f t="shared" si="40"/>
        <v>0</v>
      </c>
      <c r="AR78">
        <f t="shared" si="41"/>
        <v>0</v>
      </c>
      <c r="AS78">
        <f t="shared" si="42"/>
        <v>0</v>
      </c>
      <c r="AT78">
        <f t="shared" si="43"/>
        <v>0</v>
      </c>
      <c r="AU78">
        <f t="shared" si="44"/>
        <v>0</v>
      </c>
      <c r="AV78">
        <f t="shared" si="45"/>
        <v>0</v>
      </c>
      <c r="AW78">
        <f t="shared" si="46"/>
        <v>0</v>
      </c>
      <c r="AX78">
        <f t="shared" si="47"/>
        <v>0</v>
      </c>
      <c r="AY78" s="14" cm="1">
        <f t="array" ref="AY78">SUMPRODUCT(LARGE(AN78:AX78, {1,2,3}))</f>
        <v>84</v>
      </c>
      <c r="AZ78"/>
    </row>
    <row r="79" spans="1:52" x14ac:dyDescent="0.35">
      <c r="A79">
        <f>CLASS!A142</f>
        <v>105589</v>
      </c>
      <c r="B79" t="str">
        <f>CLASS!B142</f>
        <v>EE105589</v>
      </c>
      <c r="C79" t="str">
        <f>_xlfn.IFNA((VLOOKUP(A79,CLASS!A:AY,3,FALSE)),"")</f>
        <v>Mark</v>
      </c>
      <c r="D79" t="str">
        <f>_xlfn.IFNA((VLOOKUP(A79,CLASS!A:AY,4,FALSE)),"")</f>
        <v>Blamey</v>
      </c>
      <c r="E79" s="26" t="str">
        <f>_xlfn.IFNA((VLOOKUP(B79,IssueLookup!A:B,2,FALSE)),"")</f>
        <v>B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SNR</v>
      </c>
      <c r="J79" t="str">
        <f>_xlfn.IFNA((VLOOKUP(A79,CLASS!A:AY,10,FALSE)),"")</f>
        <v>EJC</v>
      </c>
      <c r="K79" t="str">
        <f>_xlfn.IFNA((VLOOKUP(J79,DivisionLookup!A:B,2,FALSE)),"")</f>
        <v>South</v>
      </c>
      <c r="L79">
        <f>_xlfn.IFNA(VLOOKUP(E79,HandicapLookup!A:B,2,FALSE),"")</f>
        <v>10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0</v>
      </c>
      <c r="Q79" s="11">
        <f t="shared" si="26"/>
        <v>0</v>
      </c>
      <c r="R79">
        <f>_xlfn.IFNA((VLOOKUP(A79,CLASS!A:AY,18,FALSE)),"")</f>
        <v>0</v>
      </c>
      <c r="S79" s="11">
        <f t="shared" si="27"/>
        <v>0</v>
      </c>
      <c r="T79">
        <f>_xlfn.IFNA((VLOOKUP(A79,CLASS!A:AY,20,FALSE)),"")</f>
        <v>0</v>
      </c>
      <c r="U79" s="11">
        <f>IF(IF(T79,T79+$L79,0)&lt;=100,IF(T79,T79+$L79,0),100)</f>
        <v>0</v>
      </c>
      <c r="V79">
        <f>_xlfn.IFNA((VLOOKUP(A79,CLASS!A:AY,22,FALSE)),"")</f>
        <v>73</v>
      </c>
      <c r="W79" s="11">
        <f t="shared" si="28"/>
        <v>83</v>
      </c>
      <c r="X79">
        <f>_xlfn.IFNA((VLOOKUP(A79,CLASS!A:AY,24,FALSE)),"")</f>
        <v>0</v>
      </c>
      <c r="Y79" s="11">
        <f t="shared" si="29"/>
        <v>0</v>
      </c>
      <c r="Z79">
        <f>_xlfn.IFNA((VLOOKUP(A79,CLASS!A:AY,26,FALSE)),"")</f>
        <v>0</v>
      </c>
      <c r="AA79" s="11">
        <f t="shared" si="30"/>
        <v>0</v>
      </c>
      <c r="AB79">
        <f>_xlfn.IFNA((VLOOKUP(A79,CLASS!A:AY,28,FALSE)),"")</f>
        <v>0</v>
      </c>
      <c r="AC79" s="11">
        <f t="shared" si="31"/>
        <v>0</v>
      </c>
      <c r="AD79"/>
      <c r="AE79" s="11">
        <f t="shared" si="32"/>
        <v>0</v>
      </c>
      <c r="AF79"/>
      <c r="AG79" s="11">
        <f t="shared" si="33"/>
        <v>0</v>
      </c>
      <c r="AH79">
        <f>_xlfn.IFNA((VLOOKUP(A79,CLASS!A:AY,34,FALSE)),"")</f>
        <v>0</v>
      </c>
      <c r="AI79" s="11">
        <f t="shared" si="34"/>
        <v>0</v>
      </c>
      <c r="AJ79"/>
      <c r="AK79" s="11">
        <f t="shared" si="35"/>
        <v>0</v>
      </c>
      <c r="AL79" s="16">
        <f t="shared" si="36"/>
        <v>83</v>
      </c>
      <c r="AN79">
        <f t="shared" si="37"/>
        <v>0</v>
      </c>
      <c r="AO79">
        <f t="shared" si="38"/>
        <v>0</v>
      </c>
      <c r="AP79">
        <f t="shared" si="39"/>
        <v>0</v>
      </c>
      <c r="AQ79">
        <f t="shared" si="40"/>
        <v>83</v>
      </c>
      <c r="AR79">
        <f t="shared" si="41"/>
        <v>0</v>
      </c>
      <c r="AS79">
        <f t="shared" si="42"/>
        <v>0</v>
      </c>
      <c r="AT79">
        <f t="shared" si="43"/>
        <v>0</v>
      </c>
      <c r="AU79">
        <f t="shared" si="44"/>
        <v>0</v>
      </c>
      <c r="AV79">
        <f t="shared" si="45"/>
        <v>0</v>
      </c>
      <c r="AW79">
        <f t="shared" si="46"/>
        <v>0</v>
      </c>
      <c r="AX79">
        <f t="shared" si="47"/>
        <v>0</v>
      </c>
      <c r="AY79" s="14" cm="1">
        <f t="array" ref="AY79">SUMPRODUCT(LARGE(AN79:AX79, {1,2,3}))</f>
        <v>83</v>
      </c>
      <c r="AZ79"/>
    </row>
    <row r="80" spans="1:52" x14ac:dyDescent="0.35">
      <c r="A80">
        <f>CLASS!A80</f>
        <v>124977</v>
      </c>
      <c r="B80" t="str">
        <f>CLASS!B80</f>
        <v>EE124977</v>
      </c>
      <c r="C80" t="str">
        <f>_xlfn.IFNA((VLOOKUP(A80,CLASS!A:AY,3,FALSE)),"")</f>
        <v>Robert</v>
      </c>
      <c r="D80" t="str">
        <f>_xlfn.IFNA((VLOOKUP(A80,CLASS!A:AY,4,FALSE)),"")</f>
        <v>Dawson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A</v>
      </c>
      <c r="H80" s="26" t="str">
        <f>_xlfn.IFNA((VLOOKUP(B80,IssueLookup!G:H,2,FALSE)),"")</f>
        <v>A</v>
      </c>
      <c r="I80" t="str">
        <f>_xlfn.IFNA((VLOOKUP(A80,CLASS!A:AY,9,FALSE)),"")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5</v>
      </c>
      <c r="O80">
        <f>_xlfn.IFNA(VLOOKUP(H80,HandicapLookup!A:B,2,FALSE),"")</f>
        <v>5</v>
      </c>
      <c r="P80">
        <f>_xlfn.IFNA((VLOOKUP(A80,CLASS!A:AY,16,FALSE)),"")</f>
        <v>0</v>
      </c>
      <c r="Q80" s="11">
        <f t="shared" si="26"/>
        <v>0</v>
      </c>
      <c r="R80">
        <f>_xlfn.IFNA((VLOOKUP(A80,CLASS!A:AY,18,FALSE)),"")</f>
        <v>78</v>
      </c>
      <c r="S80" s="11">
        <f t="shared" si="27"/>
        <v>83</v>
      </c>
      <c r="T80">
        <f>_xlfn.IFNA((VLOOKUP(A80,CLASS!A:AY,20,FALSE)),"")</f>
        <v>0</v>
      </c>
      <c r="U80" s="11">
        <f>IFERROR((IF(IF(T80,T80+$M80,0)&lt;=100,IF(T80,T80+$M80,0),100)),"")</f>
        <v>0</v>
      </c>
      <c r="V80">
        <f>_xlfn.IFNA((VLOOKUP(A80,CLASS!A:AY,22,FALSE)),"")</f>
        <v>0</v>
      </c>
      <c r="W80" s="11">
        <f t="shared" si="28"/>
        <v>0</v>
      </c>
      <c r="X80">
        <f>_xlfn.IFNA((VLOOKUP(A80,CLASS!A:AY,24,FALSE)),"")</f>
        <v>0</v>
      </c>
      <c r="Y80" s="11">
        <f t="shared" si="29"/>
        <v>0</v>
      </c>
      <c r="Z80">
        <f>_xlfn.IFNA((VLOOKUP(A80,CLASS!A:AY,26,FALSE)),"")</f>
        <v>0</v>
      </c>
      <c r="AA80" s="11">
        <f t="shared" si="30"/>
        <v>0</v>
      </c>
      <c r="AB80">
        <f>_xlfn.IFNA((VLOOKUP(A80,CLASS!A:AY,28,FALSE)),"")</f>
        <v>0</v>
      </c>
      <c r="AC80" s="11">
        <f t="shared" si="31"/>
        <v>0</v>
      </c>
      <c r="AD80"/>
      <c r="AE80" s="11">
        <f t="shared" si="32"/>
        <v>0</v>
      </c>
      <c r="AF80"/>
      <c r="AG80" s="11">
        <f t="shared" si="33"/>
        <v>0</v>
      </c>
      <c r="AH80">
        <f>_xlfn.IFNA((VLOOKUP(A80,CLASS!A:AY,34,FALSE)),"")</f>
        <v>0</v>
      </c>
      <c r="AI80" s="11">
        <f t="shared" si="34"/>
        <v>0</v>
      </c>
      <c r="AJ80"/>
      <c r="AK80" s="11">
        <f t="shared" si="35"/>
        <v>0</v>
      </c>
      <c r="AL80" s="16">
        <f t="shared" si="36"/>
        <v>83</v>
      </c>
      <c r="AM80"/>
      <c r="AN80">
        <f t="shared" si="37"/>
        <v>0</v>
      </c>
      <c r="AO80">
        <f t="shared" si="38"/>
        <v>83</v>
      </c>
      <c r="AP80">
        <f t="shared" si="39"/>
        <v>0</v>
      </c>
      <c r="AQ80">
        <f t="shared" si="40"/>
        <v>0</v>
      </c>
      <c r="AR80">
        <f t="shared" si="41"/>
        <v>0</v>
      </c>
      <c r="AS80">
        <f t="shared" si="42"/>
        <v>0</v>
      </c>
      <c r="AT80">
        <f t="shared" si="43"/>
        <v>0</v>
      </c>
      <c r="AU80">
        <f t="shared" si="44"/>
        <v>0</v>
      </c>
      <c r="AV80">
        <f t="shared" si="45"/>
        <v>0</v>
      </c>
      <c r="AW80">
        <f t="shared" si="46"/>
        <v>0</v>
      </c>
      <c r="AX80">
        <f t="shared" si="47"/>
        <v>0</v>
      </c>
      <c r="AY80" s="14" cm="1">
        <f t="array" ref="AY80">SUMPRODUCT(LARGE(AN80:AX80, {1,2,3}))</f>
        <v>83</v>
      </c>
      <c r="AZ80"/>
    </row>
    <row r="81" spans="1:52" x14ac:dyDescent="0.35">
      <c r="A81">
        <f>CLASS!A11</f>
        <v>115804</v>
      </c>
      <c r="B81" t="str">
        <f>CLASS!B11</f>
        <v>EE115804</v>
      </c>
      <c r="C81" t="str">
        <f>_xlfn.IFNA((VLOOKUP(A81,CLASS!A:AY,3,FALSE)),"")</f>
        <v>Sean</v>
      </c>
      <c r="D81" t="str">
        <f>_xlfn.IFNA((VLOOKUP(A81,CLASS!A:AY,4,FALSE)),"")</f>
        <v>Gamblen</v>
      </c>
      <c r="E81" s="26" t="str">
        <f>_xlfn.IFNA((VLOOKUP(B81,IssueLookup!A:B,2,FALSE)),"")</f>
        <v>AAA</v>
      </c>
      <c r="F81" s="26" t="str">
        <f>_xlfn.IFNA((VLOOKUP(B81,IssueLookup!C:D,2,FALSE)),"")</f>
        <v>AAA</v>
      </c>
      <c r="G81" s="26" t="str">
        <f>_xlfn.IFNA((VLOOKUP(B81,IssueLookup!E:F,2,FALSE)),"")</f>
        <v>AAA</v>
      </c>
      <c r="H81" s="26" t="str">
        <f>_xlfn.IFNA((VLOOKUP(B81,IssueLookup!G:H,2,FALSE)),"")</f>
        <v>AAA</v>
      </c>
      <c r="I81" t="str">
        <f>_xlfn.IFNA((VLOOKUP(A81,CLASS!A:AY,9,FALSE)),"")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_xlfn.IFNA(VLOOKUP(E81,HandicapLookup!A:B,2,FALSE),"")</f>
        <v>0</v>
      </c>
      <c r="M81">
        <f>_xlfn.IFNA(VLOOKUP(F81,HandicapLookup!A:B,2,FALSE),"")</f>
        <v>0</v>
      </c>
      <c r="N81">
        <f>_xlfn.IFNA(VLOOKUP(G81,HandicapLookup!A:B,2,FALSE),"")</f>
        <v>0</v>
      </c>
      <c r="O81">
        <f>_xlfn.IFNA(VLOOKUP(H81,HandicapLookup!A:B,2,FALSE),"")</f>
        <v>0</v>
      </c>
      <c r="P81">
        <f>_xlfn.IFNA((VLOOKUP(A81,CLASS!A:AY,16,FALSE)),"")</f>
        <v>0</v>
      </c>
      <c r="Q81" s="11">
        <f t="shared" si="26"/>
        <v>0</v>
      </c>
      <c r="R81">
        <f>_xlfn.IFNA((VLOOKUP(A81,CLASS!A:AY,18,FALSE)),"")</f>
        <v>83</v>
      </c>
      <c r="S81" s="11">
        <f t="shared" si="27"/>
        <v>83</v>
      </c>
      <c r="T81">
        <f>_xlfn.IFNA((VLOOKUP(A81,CLASS!A:AY,20,FALSE)),"")</f>
        <v>0</v>
      </c>
      <c r="U81" s="11">
        <f>IFERROR((IF(IF(T81,T81+$M81,0)&lt;=100,IF(T81,T81+$M81,0),100)),"")</f>
        <v>0</v>
      </c>
      <c r="V81">
        <f>_xlfn.IFNA((VLOOKUP(A81,CLASS!A:AY,22,FALSE)),"")</f>
        <v>0</v>
      </c>
      <c r="W81" s="11">
        <f t="shared" si="28"/>
        <v>0</v>
      </c>
      <c r="X81">
        <f>_xlfn.IFNA((VLOOKUP(A81,CLASS!A:AY,24,FALSE)),"")</f>
        <v>0</v>
      </c>
      <c r="Y81" s="11">
        <f t="shared" si="29"/>
        <v>0</v>
      </c>
      <c r="Z81">
        <f>_xlfn.IFNA((VLOOKUP(A81,CLASS!A:AY,26,FALSE)),"")</f>
        <v>0</v>
      </c>
      <c r="AA81" s="11">
        <f t="shared" si="30"/>
        <v>0</v>
      </c>
      <c r="AB81">
        <f>_xlfn.IFNA((VLOOKUP(A81,CLASS!A:AY,28,FALSE)),"")</f>
        <v>0</v>
      </c>
      <c r="AC81" s="11">
        <f t="shared" si="31"/>
        <v>0</v>
      </c>
      <c r="AD81"/>
      <c r="AE81" s="11">
        <f t="shared" si="32"/>
        <v>0</v>
      </c>
      <c r="AF81"/>
      <c r="AG81" s="11">
        <f t="shared" si="33"/>
        <v>0</v>
      </c>
      <c r="AH81">
        <f>_xlfn.IFNA((VLOOKUP(A81,CLASS!A:AY,34,FALSE)),"")</f>
        <v>0</v>
      </c>
      <c r="AI81" s="11">
        <f t="shared" si="34"/>
        <v>0</v>
      </c>
      <c r="AJ81"/>
      <c r="AK81" s="11">
        <f t="shared" si="35"/>
        <v>0</v>
      </c>
      <c r="AL81" s="16">
        <f t="shared" si="36"/>
        <v>83</v>
      </c>
      <c r="AN81">
        <f t="shared" si="37"/>
        <v>0</v>
      </c>
      <c r="AO81">
        <f t="shared" si="38"/>
        <v>83</v>
      </c>
      <c r="AP81">
        <f t="shared" si="39"/>
        <v>0</v>
      </c>
      <c r="AQ81">
        <f t="shared" si="40"/>
        <v>0</v>
      </c>
      <c r="AR81">
        <f t="shared" si="41"/>
        <v>0</v>
      </c>
      <c r="AS81">
        <f t="shared" si="42"/>
        <v>0</v>
      </c>
      <c r="AT81">
        <f t="shared" si="43"/>
        <v>0</v>
      </c>
      <c r="AU81">
        <f t="shared" si="44"/>
        <v>0</v>
      </c>
      <c r="AV81">
        <f t="shared" si="45"/>
        <v>0</v>
      </c>
      <c r="AW81">
        <f t="shared" si="46"/>
        <v>0</v>
      </c>
      <c r="AX81">
        <f t="shared" si="47"/>
        <v>0</v>
      </c>
      <c r="AY81" s="14" cm="1">
        <f t="array" ref="AY81">SUMPRODUCT(LARGE(AN81:AX81, {1,2,3}))</f>
        <v>83</v>
      </c>
      <c r="AZ81"/>
    </row>
    <row r="82" spans="1:52" x14ac:dyDescent="0.35">
      <c r="A82">
        <f>CLASS!A81</f>
        <v>109844</v>
      </c>
      <c r="B82" t="str">
        <f>CLASS!B81</f>
        <v>EE109844</v>
      </c>
      <c r="C82" t="str">
        <f>_xlfn.IFNA((VLOOKUP(A82,CLASS!A:AY,3,FALSE)),"")</f>
        <v>Christopher</v>
      </c>
      <c r="D82" t="str">
        <f>_xlfn.IFNA((VLOOKUP(A82,CLASS!A:AY,4,FALSE)),"")</f>
        <v>Goodman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tr">
        <f>_xlfn.IFNA((VLOOKUP(A82,CLASS!A:AY,9,FALSE)),"")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f>_xlfn.IFNA((VLOOKUP(A82,CLASS!A:AY,16,FALSE)),"")</f>
        <v>0</v>
      </c>
      <c r="Q82" s="11">
        <f t="shared" si="26"/>
        <v>0</v>
      </c>
      <c r="R82">
        <f>_xlfn.IFNA((VLOOKUP(A82,CLASS!A:AY,18,FALSE)),"")</f>
        <v>78</v>
      </c>
      <c r="S82" s="11">
        <f t="shared" si="27"/>
        <v>83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 t="shared" si="28"/>
        <v>0</v>
      </c>
      <c r="X82">
        <f>_xlfn.IFNA((VLOOKUP(A82,CLASS!A:AY,24,FALSE)),"")</f>
        <v>0</v>
      </c>
      <c r="Y82" s="11">
        <f t="shared" si="29"/>
        <v>0</v>
      </c>
      <c r="Z82">
        <f>_xlfn.IFNA((VLOOKUP(A82,CLASS!A:AY,26,FALSE)),"")</f>
        <v>0</v>
      </c>
      <c r="AA82" s="11">
        <f t="shared" si="30"/>
        <v>0</v>
      </c>
      <c r="AB82">
        <f>_xlfn.IFNA((VLOOKUP(A82,CLASS!A:AY,28,FALSE)),"")</f>
        <v>0</v>
      </c>
      <c r="AC82" s="11">
        <f t="shared" si="31"/>
        <v>0</v>
      </c>
      <c r="AD82"/>
      <c r="AE82" s="11">
        <f t="shared" si="32"/>
        <v>0</v>
      </c>
      <c r="AF82"/>
      <c r="AG82" s="11">
        <f t="shared" si="33"/>
        <v>0</v>
      </c>
      <c r="AH82">
        <f>_xlfn.IFNA((VLOOKUP(A82,CLASS!A:AY,34,FALSE)),"")</f>
        <v>0</v>
      </c>
      <c r="AI82" s="11">
        <f t="shared" si="34"/>
        <v>0</v>
      </c>
      <c r="AJ82"/>
      <c r="AK82" s="11">
        <f t="shared" si="35"/>
        <v>0</v>
      </c>
      <c r="AL82" s="16">
        <f t="shared" si="36"/>
        <v>83</v>
      </c>
      <c r="AN82">
        <f t="shared" si="37"/>
        <v>0</v>
      </c>
      <c r="AO82">
        <f t="shared" si="38"/>
        <v>83</v>
      </c>
      <c r="AP82">
        <f t="shared" si="39"/>
        <v>0</v>
      </c>
      <c r="AQ82">
        <f t="shared" si="40"/>
        <v>0</v>
      </c>
      <c r="AR82">
        <f t="shared" si="41"/>
        <v>0</v>
      </c>
      <c r="AS82">
        <f t="shared" si="42"/>
        <v>0</v>
      </c>
      <c r="AT82">
        <f t="shared" si="43"/>
        <v>0</v>
      </c>
      <c r="AU82">
        <f t="shared" si="44"/>
        <v>0</v>
      </c>
      <c r="AV82">
        <f t="shared" si="45"/>
        <v>0</v>
      </c>
      <c r="AW82">
        <f t="shared" si="46"/>
        <v>0</v>
      </c>
      <c r="AX82">
        <f t="shared" si="47"/>
        <v>0</v>
      </c>
      <c r="AY82" s="14" cm="1">
        <f t="array" ref="AY82">SUMPRODUCT(LARGE(AN82:AX82, {1,2,3}))</f>
        <v>83</v>
      </c>
      <c r="AZ82"/>
    </row>
    <row r="83" spans="1:52" x14ac:dyDescent="0.35">
      <c r="A83">
        <f>CLASS!A12</f>
        <v>98171</v>
      </c>
      <c r="B83" t="str">
        <f>CLASS!B12</f>
        <v>EE98171</v>
      </c>
      <c r="C83" t="str">
        <f>_xlfn.IFNA((VLOOKUP(A83,CLASS!A:AY,3,FALSE)),"")</f>
        <v>Neil</v>
      </c>
      <c r="D83" t="str">
        <f>_xlfn.IFNA((VLOOKUP(A83,CLASS!A:AY,4,FALSE)),"")</f>
        <v>Lockton</v>
      </c>
      <c r="E83" s="26" t="str">
        <f>_xlfn.IFNA((VLOOKUP(B83,IssueLookup!A:B,2,FALSE)),"")</f>
        <v>AAA</v>
      </c>
      <c r="F83" s="26" t="str">
        <f>_xlfn.IFNA((VLOOKUP(B83,IssueLookup!C:D,2,FALSE)),"")</f>
        <v>AAA</v>
      </c>
      <c r="G83" s="26" t="str">
        <f>_xlfn.IFNA((VLOOKUP(B83,IssueLookup!E:F,2,FALSE)),"")</f>
        <v>AAA</v>
      </c>
      <c r="H83" s="26" t="str">
        <f>_xlfn.IFNA((VLOOKUP(B83,IssueLookup!G:H,2,FALSE)),"")</f>
        <v>AAA</v>
      </c>
      <c r="I83" t="str">
        <f>_xlfn.IFNA((VLOOKUP(A83,CLASS!A:AY,9,FALSE)),"")</f>
        <v>SNR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_xlfn.IFNA(VLOOKUP(E83,HandicapLookup!A:B,2,FALSE),"")</f>
        <v>0</v>
      </c>
      <c r="M83">
        <f>_xlfn.IFNA(VLOOKUP(F83,HandicapLookup!A:B,2,FALSE),"")</f>
        <v>0</v>
      </c>
      <c r="N83">
        <f>_xlfn.IFNA(VLOOKUP(G83,HandicapLookup!A:B,2,FALSE),"")</f>
        <v>0</v>
      </c>
      <c r="O83">
        <f>_xlfn.IFNA(VLOOKUP(H83,HandicapLookup!A:B,2,FALSE),"")</f>
        <v>0</v>
      </c>
      <c r="P83">
        <f>_xlfn.IFNA((VLOOKUP(A83,CLASS!A:AY,16,FALSE)),"")</f>
        <v>0</v>
      </c>
      <c r="Q83" s="11">
        <f t="shared" si="26"/>
        <v>0</v>
      </c>
      <c r="R83">
        <f>_xlfn.IFNA((VLOOKUP(A83,CLASS!A:AY,18,FALSE)),"")</f>
        <v>83</v>
      </c>
      <c r="S83" s="11">
        <f t="shared" si="27"/>
        <v>83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0</v>
      </c>
      <c r="W83" s="11">
        <f t="shared" si="28"/>
        <v>0</v>
      </c>
      <c r="X83">
        <f>_xlfn.IFNA((VLOOKUP(A83,CLASS!A:AY,24,FALSE)),"")</f>
        <v>0</v>
      </c>
      <c r="Y83" s="11">
        <f t="shared" si="29"/>
        <v>0</v>
      </c>
      <c r="Z83">
        <f>_xlfn.IFNA((VLOOKUP(A83,CLASS!A:AY,26,FALSE)),"")</f>
        <v>0</v>
      </c>
      <c r="AA83" s="11">
        <f t="shared" si="30"/>
        <v>0</v>
      </c>
      <c r="AB83">
        <f>_xlfn.IFNA((VLOOKUP(A83,CLASS!A:AY,28,FALSE)),"")</f>
        <v>0</v>
      </c>
      <c r="AC83" s="11">
        <f t="shared" si="31"/>
        <v>0</v>
      </c>
      <c r="AD83"/>
      <c r="AE83" s="11">
        <f t="shared" si="32"/>
        <v>0</v>
      </c>
      <c r="AF83"/>
      <c r="AG83" s="11">
        <f t="shared" si="33"/>
        <v>0</v>
      </c>
      <c r="AH83">
        <f>_xlfn.IFNA((VLOOKUP(A83,CLASS!A:AY,34,FALSE)),"")</f>
        <v>0</v>
      </c>
      <c r="AI83" s="11">
        <f t="shared" si="34"/>
        <v>0</v>
      </c>
      <c r="AJ83"/>
      <c r="AK83" s="11">
        <f t="shared" si="35"/>
        <v>0</v>
      </c>
      <c r="AL83" s="16">
        <f t="shared" si="36"/>
        <v>83</v>
      </c>
      <c r="AM83"/>
      <c r="AN83">
        <f t="shared" si="37"/>
        <v>0</v>
      </c>
      <c r="AO83">
        <f t="shared" si="38"/>
        <v>83</v>
      </c>
      <c r="AP83">
        <f t="shared" si="39"/>
        <v>0</v>
      </c>
      <c r="AQ83">
        <f t="shared" si="40"/>
        <v>0</v>
      </c>
      <c r="AR83">
        <f t="shared" si="41"/>
        <v>0</v>
      </c>
      <c r="AS83">
        <f t="shared" si="42"/>
        <v>0</v>
      </c>
      <c r="AT83">
        <f t="shared" si="43"/>
        <v>0</v>
      </c>
      <c r="AU83">
        <f t="shared" si="44"/>
        <v>0</v>
      </c>
      <c r="AV83">
        <f t="shared" si="45"/>
        <v>0</v>
      </c>
      <c r="AW83">
        <f t="shared" si="46"/>
        <v>0</v>
      </c>
      <c r="AX83">
        <f t="shared" si="47"/>
        <v>0</v>
      </c>
      <c r="AY83" s="14" cm="1">
        <f t="array" ref="AY83">SUMPRODUCT(LARGE(AN83:AX83, {1,2,3}))</f>
        <v>83</v>
      </c>
      <c r="AZ83"/>
    </row>
    <row r="84" spans="1:52" x14ac:dyDescent="0.35">
      <c r="A84">
        <f>CLASS!A41</f>
        <v>99919</v>
      </c>
      <c r="B84" t="str">
        <f>CLASS!B41</f>
        <v>EE99919</v>
      </c>
      <c r="C84" t="str">
        <f>_xlfn.IFNA((VLOOKUP(A84,CLASS!A:AY,3,FALSE)),"")</f>
        <v>Matthew</v>
      </c>
      <c r="D84" t="str">
        <f>_xlfn.IFNA((VLOOKUP(A84,CLASS!A:AY,4,FALSE)),"")</f>
        <v>Sheppard</v>
      </c>
      <c r="E84" s="26" t="str">
        <f>_xlfn.IFNA((VLOOKUP(B84,IssueLookup!A:B,2,FALSE)),"")</f>
        <v>AA</v>
      </c>
      <c r="F84" s="26" t="str">
        <f>_xlfn.IFNA((VLOOKUP(B84,IssueLookup!C:D,2,FALSE)),"")</f>
        <v>AA</v>
      </c>
      <c r="G84" s="26" t="str">
        <f>_xlfn.IFNA((VLOOKUP(B84,IssueLookup!E:F,2,FALSE)),"")</f>
        <v>AA</v>
      </c>
      <c r="H84" s="26" t="str">
        <f>_xlfn.IFNA((VLOOKUP(B84,IssueLookup!G:H,2,FALSE)),"")</f>
        <v>AA</v>
      </c>
      <c r="I84" t="str">
        <f>_xlfn.IFNA((VLOOKUP(A84,CLASS!A:AY,9,FALSE)),"")</f>
        <v>SNR</v>
      </c>
      <c r="J84" t="str">
        <f>_xlfn.IFNA((VLOOKUP(A84,CLASS!A:AY,10,FALSE)),"")</f>
        <v>ST</v>
      </c>
      <c r="K84" t="str">
        <f>_xlfn.IFNA((VLOOKUP(J84,DivisionLookup!A:B,2,FALSE)),"")</f>
        <v>North</v>
      </c>
      <c r="L84">
        <f>_xlfn.IFNA(VLOOKUP(E84,HandicapLookup!A:B,2,FALSE),"")</f>
        <v>0</v>
      </c>
      <c r="M84">
        <f>_xlfn.IFNA(VLOOKUP(F84,HandicapLookup!A:B,2,FALSE),"")</f>
        <v>0</v>
      </c>
      <c r="N84">
        <f>_xlfn.IFNA(VLOOKUP(G84,HandicapLookup!A:B,2,FALSE),"")</f>
        <v>0</v>
      </c>
      <c r="O84">
        <f>_xlfn.IFNA(VLOOKUP(H84,HandicapLookup!A:B,2,FALSE),"")</f>
        <v>0</v>
      </c>
      <c r="P84">
        <f>_xlfn.IFNA((VLOOKUP(A84,CLASS!A:AY,16,FALSE)),"")</f>
        <v>0</v>
      </c>
      <c r="Q84" s="11">
        <f t="shared" si="26"/>
        <v>0</v>
      </c>
      <c r="R84">
        <f>_xlfn.IFNA((VLOOKUP(A84,CLASS!A:AY,18,FALSE)),"")</f>
        <v>0</v>
      </c>
      <c r="S84" s="11">
        <f t="shared" si="27"/>
        <v>0</v>
      </c>
      <c r="T84">
        <f>_xlfn.IFNA((VLOOKUP(A84,CLASS!A:AY,20,FALSE)),"")</f>
        <v>83</v>
      </c>
      <c r="U84" s="11">
        <f>IFERROR((IF(IF(T84,T84+$M84,0)&lt;=100,IF(T84,T84+$M84,0),100)),"")</f>
        <v>83</v>
      </c>
      <c r="V84">
        <f>_xlfn.IFNA((VLOOKUP(A84,CLASS!A:AY,22,FALSE)),"")</f>
        <v>0</v>
      </c>
      <c r="W84" s="11">
        <f t="shared" si="28"/>
        <v>0</v>
      </c>
      <c r="X84">
        <f>_xlfn.IFNA((VLOOKUP(A84,CLASS!A:AY,24,FALSE)),"")</f>
        <v>0</v>
      </c>
      <c r="Y84" s="11">
        <f t="shared" si="29"/>
        <v>0</v>
      </c>
      <c r="Z84">
        <f>_xlfn.IFNA((VLOOKUP(A84,CLASS!A:AY,26,FALSE)),"")</f>
        <v>0</v>
      </c>
      <c r="AA84" s="11">
        <f t="shared" si="30"/>
        <v>0</v>
      </c>
      <c r="AB84">
        <f>_xlfn.IFNA((VLOOKUP(A84,CLASS!A:AY,28,FALSE)),"")</f>
        <v>0</v>
      </c>
      <c r="AC84" s="11">
        <f t="shared" si="31"/>
        <v>0</v>
      </c>
      <c r="AD84"/>
      <c r="AE84" s="11">
        <f t="shared" si="32"/>
        <v>0</v>
      </c>
      <c r="AF84"/>
      <c r="AG84" s="11">
        <f t="shared" si="33"/>
        <v>0</v>
      </c>
      <c r="AH84">
        <f>_xlfn.IFNA((VLOOKUP(A84,CLASS!A:AY,34,FALSE)),"")</f>
        <v>0</v>
      </c>
      <c r="AI84" s="11">
        <f t="shared" si="34"/>
        <v>0</v>
      </c>
      <c r="AJ84"/>
      <c r="AK84" s="11">
        <f t="shared" si="35"/>
        <v>0</v>
      </c>
      <c r="AL84" s="16">
        <f t="shared" si="36"/>
        <v>83</v>
      </c>
      <c r="AM84"/>
      <c r="AN84">
        <f t="shared" si="37"/>
        <v>0</v>
      </c>
      <c r="AO84">
        <f t="shared" si="38"/>
        <v>0</v>
      </c>
      <c r="AP84">
        <f t="shared" si="39"/>
        <v>83</v>
      </c>
      <c r="AQ84">
        <f t="shared" si="40"/>
        <v>0</v>
      </c>
      <c r="AR84">
        <f t="shared" si="41"/>
        <v>0</v>
      </c>
      <c r="AS84">
        <f t="shared" si="42"/>
        <v>0</v>
      </c>
      <c r="AT84">
        <f t="shared" si="43"/>
        <v>0</v>
      </c>
      <c r="AU84">
        <f t="shared" si="44"/>
        <v>0</v>
      </c>
      <c r="AV84">
        <f t="shared" si="45"/>
        <v>0</v>
      </c>
      <c r="AW84">
        <f t="shared" si="46"/>
        <v>0</v>
      </c>
      <c r="AX84">
        <f t="shared" si="47"/>
        <v>0</v>
      </c>
      <c r="AY84" s="14" cm="1">
        <f t="array" ref="AY84">SUMPRODUCT(LARGE(AN84:AX84, {1,2,3}))</f>
        <v>83</v>
      </c>
    </row>
    <row r="85" spans="1:52" x14ac:dyDescent="0.35">
      <c r="A85">
        <f>CLASS!A82</f>
        <v>130250</v>
      </c>
      <c r="B85" t="str">
        <f>CLASS!B82</f>
        <v>EE130250</v>
      </c>
      <c r="C85" t="str">
        <f>_xlfn.IFNA((VLOOKUP(A85,CLASS!A:AY,3,FALSE)),"")</f>
        <v>Daniel</v>
      </c>
      <c r="D85" t="str">
        <f>_xlfn.IFNA((VLOOKUP(A85,CLASS!A:AY,4,FALSE)),"")</f>
        <v>Vallis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tr">
        <f>_xlfn.IFNA((VLOOKUP(A85,CLASS!A:AY,9,FALSE)),"")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f>_xlfn.IFNA((VLOOKUP(A85,CLASS!A:AY,16,FALSE)),"")</f>
        <v>0</v>
      </c>
      <c r="Q85" s="11">
        <f t="shared" si="26"/>
        <v>0</v>
      </c>
      <c r="R85">
        <f>_xlfn.IFNA((VLOOKUP(A85,CLASS!A:AY,18,FALSE)),"")</f>
        <v>78</v>
      </c>
      <c r="S85" s="11">
        <f t="shared" si="27"/>
        <v>83</v>
      </c>
      <c r="T85">
        <f>_xlfn.IFNA((VLOOKUP(A85,CLASS!A:AY,20,FALSE)),"")</f>
        <v>0</v>
      </c>
      <c r="U85" s="11">
        <f>IF(IF(T85,T85+$L85,0)&lt;=100,IF(T85,T85+$L85,0),100)</f>
        <v>0</v>
      </c>
      <c r="V85">
        <f>_xlfn.IFNA((VLOOKUP(A85,CLASS!A:AY,22,FALSE)),"")</f>
        <v>0</v>
      </c>
      <c r="W85" s="11">
        <f t="shared" si="28"/>
        <v>0</v>
      </c>
      <c r="X85">
        <f>_xlfn.IFNA((VLOOKUP(A85,CLASS!A:AY,24,FALSE)),"")</f>
        <v>0</v>
      </c>
      <c r="Y85" s="11">
        <f t="shared" si="29"/>
        <v>0</v>
      </c>
      <c r="Z85">
        <f>_xlfn.IFNA((VLOOKUP(A85,CLASS!A:AY,26,FALSE)),"")</f>
        <v>0</v>
      </c>
      <c r="AA85" s="11">
        <f t="shared" si="30"/>
        <v>0</v>
      </c>
      <c r="AB85">
        <f>_xlfn.IFNA((VLOOKUP(A85,CLASS!A:AY,28,FALSE)),"")</f>
        <v>0</v>
      </c>
      <c r="AC85" s="11">
        <f t="shared" si="31"/>
        <v>0</v>
      </c>
      <c r="AD85"/>
      <c r="AE85" s="11">
        <f t="shared" si="32"/>
        <v>0</v>
      </c>
      <c r="AF85"/>
      <c r="AG85" s="11">
        <f t="shared" si="33"/>
        <v>0</v>
      </c>
      <c r="AH85">
        <f>_xlfn.IFNA((VLOOKUP(A85,CLASS!A:AY,34,FALSE)),"")</f>
        <v>0</v>
      </c>
      <c r="AI85" s="11">
        <f t="shared" si="34"/>
        <v>0</v>
      </c>
      <c r="AJ85"/>
      <c r="AK85" s="11">
        <f t="shared" si="35"/>
        <v>0</v>
      </c>
      <c r="AL85" s="16">
        <f t="shared" si="36"/>
        <v>83</v>
      </c>
      <c r="AM85"/>
      <c r="AN85">
        <f t="shared" si="37"/>
        <v>0</v>
      </c>
      <c r="AO85">
        <f t="shared" si="38"/>
        <v>83</v>
      </c>
      <c r="AP85">
        <f t="shared" si="39"/>
        <v>0</v>
      </c>
      <c r="AQ85">
        <f t="shared" si="40"/>
        <v>0</v>
      </c>
      <c r="AR85">
        <f t="shared" si="41"/>
        <v>0</v>
      </c>
      <c r="AS85">
        <f t="shared" si="42"/>
        <v>0</v>
      </c>
      <c r="AT85">
        <f t="shared" si="43"/>
        <v>0</v>
      </c>
      <c r="AU85">
        <f t="shared" si="44"/>
        <v>0</v>
      </c>
      <c r="AV85">
        <f t="shared" si="45"/>
        <v>0</v>
      </c>
      <c r="AW85">
        <f t="shared" si="46"/>
        <v>0</v>
      </c>
      <c r="AX85">
        <f t="shared" si="47"/>
        <v>0</v>
      </c>
      <c r="AY85" s="14" cm="1">
        <f t="array" ref="AY85">SUMPRODUCT(LARGE(AN85:AX85, {1,2,3}))</f>
        <v>83</v>
      </c>
      <c r="AZ85"/>
    </row>
    <row r="86" spans="1:52" x14ac:dyDescent="0.35">
      <c r="A86">
        <f>CLASS!A83</f>
        <v>91465</v>
      </c>
      <c r="B86" t="str">
        <f>CLASS!B83</f>
        <v>EE91465</v>
      </c>
      <c r="C86" t="str">
        <f>_xlfn.IFNA((VLOOKUP(A86,CLASS!A:AY,3,FALSE)),"")</f>
        <v>Peter</v>
      </c>
      <c r="D86" t="str">
        <f>_xlfn.IFNA((VLOOKUP(A86,CLASS!A:AY,4,FALSE)),"")</f>
        <v>Critchley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tr">
        <f>_xlfn.IFNA((VLOOKUP(A86,CLASS!A:AY,9,FALSE)),"")</f>
        <v>SNR</v>
      </c>
      <c r="J86" t="str">
        <f>_xlfn.IFNA((VLOOKUP(A86,CLASS!A:AY,10,FALSE)),"")</f>
        <v>DOV</v>
      </c>
      <c r="K86" t="str">
        <f>_xlfn.IFNA((VLOOKUP(J86,DivisionLookup!A:B,2,FALSE)),"")</f>
        <v>North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f>_xlfn.IFNA((VLOOKUP(A86,CLASS!A:AY,16,FALSE)),"")</f>
        <v>77</v>
      </c>
      <c r="Q86" s="11">
        <f t="shared" si="26"/>
        <v>82</v>
      </c>
      <c r="R86">
        <f>_xlfn.IFNA((VLOOKUP(A86,CLASS!A:AY,18,FALSE)),"")</f>
        <v>0</v>
      </c>
      <c r="S86" s="11">
        <f t="shared" si="27"/>
        <v>0</v>
      </c>
      <c r="T86">
        <f>_xlfn.IFNA((VLOOKUP(A86,CLASS!A:AY,20,FALSE)),"")</f>
        <v>0</v>
      </c>
      <c r="U86" s="11">
        <f>IFERROR((IF(IF(T86,T86+$M86,0)&lt;=100,IF(T86,T86+$M86,0),100)),"")</f>
        <v>0</v>
      </c>
      <c r="V86">
        <f>_xlfn.IFNA((VLOOKUP(A86,CLASS!A:AY,22,FALSE)),"")</f>
        <v>0</v>
      </c>
      <c r="W86" s="11">
        <f t="shared" si="28"/>
        <v>0</v>
      </c>
      <c r="X86">
        <f>_xlfn.IFNA((VLOOKUP(A86,CLASS!A:AY,24,FALSE)),"")</f>
        <v>0</v>
      </c>
      <c r="Y86" s="11">
        <f t="shared" si="29"/>
        <v>0</v>
      </c>
      <c r="Z86">
        <f>_xlfn.IFNA((VLOOKUP(A86,CLASS!A:AY,26,FALSE)),"")</f>
        <v>0</v>
      </c>
      <c r="AA86" s="11">
        <f t="shared" si="30"/>
        <v>0</v>
      </c>
      <c r="AB86">
        <f>_xlfn.IFNA((VLOOKUP(A86,CLASS!A:AY,28,FALSE)),"")</f>
        <v>0</v>
      </c>
      <c r="AC86" s="11">
        <f t="shared" si="31"/>
        <v>0</v>
      </c>
      <c r="AD86"/>
      <c r="AE86" s="11">
        <f t="shared" si="32"/>
        <v>0</v>
      </c>
      <c r="AF86"/>
      <c r="AG86" s="11">
        <f t="shared" si="33"/>
        <v>0</v>
      </c>
      <c r="AH86">
        <f>_xlfn.IFNA((VLOOKUP(A86,CLASS!A:AY,34,FALSE)),"")</f>
        <v>0</v>
      </c>
      <c r="AI86" s="11">
        <f t="shared" si="34"/>
        <v>0</v>
      </c>
      <c r="AJ86"/>
      <c r="AK86" s="11">
        <f t="shared" si="35"/>
        <v>0</v>
      </c>
      <c r="AL86" s="16">
        <f t="shared" si="36"/>
        <v>82</v>
      </c>
      <c r="AM86"/>
      <c r="AN86">
        <f t="shared" si="37"/>
        <v>82</v>
      </c>
      <c r="AO86">
        <f t="shared" si="38"/>
        <v>0</v>
      </c>
      <c r="AP86">
        <f t="shared" si="39"/>
        <v>0</v>
      </c>
      <c r="AQ86">
        <f t="shared" si="40"/>
        <v>0</v>
      </c>
      <c r="AR86">
        <f t="shared" si="41"/>
        <v>0</v>
      </c>
      <c r="AS86">
        <f t="shared" si="42"/>
        <v>0</v>
      </c>
      <c r="AT86">
        <f t="shared" si="43"/>
        <v>0</v>
      </c>
      <c r="AU86">
        <f t="shared" si="44"/>
        <v>0</v>
      </c>
      <c r="AV86">
        <f t="shared" si="45"/>
        <v>0</v>
      </c>
      <c r="AW86">
        <f t="shared" si="46"/>
        <v>0</v>
      </c>
      <c r="AX86">
        <f t="shared" si="47"/>
        <v>0</v>
      </c>
      <c r="AY86" s="14" cm="1">
        <f t="array" ref="AY86">SUMPRODUCT(LARGE(AN86:AX86, {1,2,3}))</f>
        <v>82</v>
      </c>
      <c r="AZ86"/>
    </row>
    <row r="87" spans="1:52" x14ac:dyDescent="0.35">
      <c r="A87">
        <f>CLASS!A144</f>
        <v>125718</v>
      </c>
      <c r="B87" t="str">
        <f>CLASS!B144</f>
        <v>EE125718</v>
      </c>
      <c r="C87" t="str">
        <f>_xlfn.IFNA((VLOOKUP(A87,CLASS!A:AY,3,FALSE)),"")</f>
        <v>Ricky</v>
      </c>
      <c r="D87" t="str">
        <f>_xlfn.IFNA((VLOOKUP(A87,CLASS!A:AY,4,FALSE)),"")</f>
        <v>Hartland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 t="shared" si="26"/>
        <v>0</v>
      </c>
      <c r="R87">
        <f>_xlfn.IFNA((VLOOKUP(A87,CLASS!A:AY,18,FALSE)),"")</f>
        <v>72</v>
      </c>
      <c r="S87" s="11">
        <f t="shared" si="27"/>
        <v>82</v>
      </c>
      <c r="T87">
        <f>_xlfn.IFNA((VLOOKUP(A87,CLASS!A:AY,20,FALSE)),"")</f>
        <v>0</v>
      </c>
      <c r="U87" s="11">
        <f>IF(IF(T87,T87+$L87,0)&lt;=100,IF(T87,T87+$L87,0),100)</f>
        <v>0</v>
      </c>
      <c r="V87">
        <f>_xlfn.IFNA((VLOOKUP(A87,CLASS!A:AY,22,FALSE)),"")</f>
        <v>0</v>
      </c>
      <c r="W87" s="11">
        <f t="shared" si="28"/>
        <v>0</v>
      </c>
      <c r="X87">
        <f>_xlfn.IFNA((VLOOKUP(A87,CLASS!A:AY,24,FALSE)),"")</f>
        <v>0</v>
      </c>
      <c r="Y87" s="11">
        <f t="shared" si="29"/>
        <v>0</v>
      </c>
      <c r="Z87">
        <f>_xlfn.IFNA((VLOOKUP(A87,CLASS!A:AY,26,FALSE)),"")</f>
        <v>0</v>
      </c>
      <c r="AA87" s="11">
        <f t="shared" si="30"/>
        <v>0</v>
      </c>
      <c r="AB87">
        <f>_xlfn.IFNA((VLOOKUP(A87,CLASS!A:AY,28,FALSE)),"")</f>
        <v>0</v>
      </c>
      <c r="AC87" s="11">
        <f t="shared" si="31"/>
        <v>0</v>
      </c>
      <c r="AD87"/>
      <c r="AE87" s="11">
        <f t="shared" si="32"/>
        <v>0</v>
      </c>
      <c r="AF87"/>
      <c r="AG87" s="11">
        <f t="shared" si="33"/>
        <v>0</v>
      </c>
      <c r="AH87">
        <f>_xlfn.IFNA((VLOOKUP(A87,CLASS!A:AY,34,FALSE)),"")</f>
        <v>0</v>
      </c>
      <c r="AI87" s="11">
        <f t="shared" si="34"/>
        <v>0</v>
      </c>
      <c r="AJ87"/>
      <c r="AK87" s="11">
        <f t="shared" si="35"/>
        <v>0</v>
      </c>
      <c r="AL87" s="16">
        <f t="shared" si="36"/>
        <v>82</v>
      </c>
      <c r="AM87"/>
      <c r="AN87">
        <f t="shared" si="37"/>
        <v>0</v>
      </c>
      <c r="AO87">
        <f t="shared" si="38"/>
        <v>82</v>
      </c>
      <c r="AP87">
        <f t="shared" si="39"/>
        <v>0</v>
      </c>
      <c r="AQ87">
        <f t="shared" si="40"/>
        <v>0</v>
      </c>
      <c r="AR87">
        <f t="shared" si="41"/>
        <v>0</v>
      </c>
      <c r="AS87">
        <f t="shared" si="42"/>
        <v>0</v>
      </c>
      <c r="AT87">
        <f t="shared" si="43"/>
        <v>0</v>
      </c>
      <c r="AU87">
        <f t="shared" si="44"/>
        <v>0</v>
      </c>
      <c r="AV87">
        <f t="shared" si="45"/>
        <v>0</v>
      </c>
      <c r="AW87">
        <f t="shared" si="46"/>
        <v>0</v>
      </c>
      <c r="AX87">
        <f t="shared" si="47"/>
        <v>0</v>
      </c>
      <c r="AY87" s="14" cm="1">
        <f t="array" ref="AY87">SUMPRODUCT(LARGE(AN87:AX87, {1,2,3}))</f>
        <v>82</v>
      </c>
      <c r="AZ87"/>
    </row>
    <row r="88" spans="1:52" x14ac:dyDescent="0.35">
      <c r="A88">
        <f>CLASS!A84</f>
        <v>89013</v>
      </c>
      <c r="B88" t="str">
        <f>CLASS!B84</f>
        <v>EE89013</v>
      </c>
      <c r="C88" t="str">
        <f>_xlfn.IFNA((VLOOKUP(A88,CLASS!A:AY,3,FALSE)),"")</f>
        <v>Anthony</v>
      </c>
      <c r="D88" t="str">
        <f>_xlfn.IFNA((VLOOKUP(A88,CLASS!A:AY,4,FALSE)),"")</f>
        <v>Hoskins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tr">
        <f>_xlfn.IFNA((VLOOKUP(A88,CLASS!A:AY,9,FALSE)),"")</f>
        <v>SNR</v>
      </c>
      <c r="J88" t="str">
        <f>_xlfn.IFNA((VLOOKUP(A88,CLASS!A:AY,10,FALSE)),"")</f>
        <v>SDGC</v>
      </c>
      <c r="K88" t="str">
        <f>_xlfn.IFNA((VLOOKUP(J88,DivisionLookup!A:B,2,FALSE)),"")</f>
        <v>South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f>_xlfn.IFNA((VLOOKUP(A88,CLASS!A:AY,16,FALSE)),"")</f>
        <v>0</v>
      </c>
      <c r="Q88" s="11">
        <f t="shared" si="26"/>
        <v>0</v>
      </c>
      <c r="R88">
        <f>_xlfn.IFNA((VLOOKUP(A88,CLASS!A:AY,18,FALSE)),"")</f>
        <v>77</v>
      </c>
      <c r="S88" s="11">
        <f t="shared" si="27"/>
        <v>82</v>
      </c>
      <c r="T88">
        <f>_xlfn.IFNA((VLOOKUP(A88,CLASS!A:AY,20,FALSE)),"")</f>
        <v>0</v>
      </c>
      <c r="U88" s="11">
        <f>IFERROR((IF(IF(T88,T88+$M88,0)&lt;=100,IF(T88,T88+$M88,0),100)),"")</f>
        <v>0</v>
      </c>
      <c r="V88">
        <f>_xlfn.IFNA((VLOOKUP(A88,CLASS!A:AY,22,FALSE)),"")</f>
        <v>0</v>
      </c>
      <c r="W88" s="11">
        <f t="shared" si="28"/>
        <v>0</v>
      </c>
      <c r="X88">
        <f>_xlfn.IFNA((VLOOKUP(A88,CLASS!A:AY,24,FALSE)),"")</f>
        <v>0</v>
      </c>
      <c r="Y88" s="11">
        <f t="shared" si="29"/>
        <v>0</v>
      </c>
      <c r="Z88">
        <f>_xlfn.IFNA((VLOOKUP(A88,CLASS!A:AY,26,FALSE)),"")</f>
        <v>0</v>
      </c>
      <c r="AA88" s="11">
        <f t="shared" si="30"/>
        <v>0</v>
      </c>
      <c r="AB88">
        <f>_xlfn.IFNA((VLOOKUP(A88,CLASS!A:AY,28,FALSE)),"")</f>
        <v>0</v>
      </c>
      <c r="AC88" s="11">
        <f t="shared" si="31"/>
        <v>0</v>
      </c>
      <c r="AD88"/>
      <c r="AE88" s="11">
        <f t="shared" si="32"/>
        <v>0</v>
      </c>
      <c r="AF88"/>
      <c r="AG88" s="11">
        <f t="shared" si="33"/>
        <v>0</v>
      </c>
      <c r="AH88">
        <f>_xlfn.IFNA((VLOOKUP(A88,CLASS!A:AY,34,FALSE)),"")</f>
        <v>0</v>
      </c>
      <c r="AI88" s="11">
        <f t="shared" si="34"/>
        <v>0</v>
      </c>
      <c r="AJ88"/>
      <c r="AK88" s="11">
        <f t="shared" si="35"/>
        <v>0</v>
      </c>
      <c r="AL88" s="16">
        <f t="shared" si="36"/>
        <v>82</v>
      </c>
      <c r="AN88">
        <f t="shared" si="37"/>
        <v>0</v>
      </c>
      <c r="AO88">
        <f t="shared" si="38"/>
        <v>82</v>
      </c>
      <c r="AP88">
        <f t="shared" si="39"/>
        <v>0</v>
      </c>
      <c r="AQ88">
        <f t="shared" si="40"/>
        <v>0</v>
      </c>
      <c r="AR88">
        <f t="shared" si="41"/>
        <v>0</v>
      </c>
      <c r="AS88">
        <f t="shared" si="42"/>
        <v>0</v>
      </c>
      <c r="AT88">
        <f t="shared" si="43"/>
        <v>0</v>
      </c>
      <c r="AU88">
        <f t="shared" si="44"/>
        <v>0</v>
      </c>
      <c r="AV88">
        <f t="shared" si="45"/>
        <v>0</v>
      </c>
      <c r="AW88">
        <f t="shared" si="46"/>
        <v>0</v>
      </c>
      <c r="AX88">
        <f t="shared" si="47"/>
        <v>0</v>
      </c>
      <c r="AY88" s="14" cm="1">
        <f t="array" ref="AY88">SUMPRODUCT(LARGE(AN88:AX88, {1,2,3}))</f>
        <v>82</v>
      </c>
      <c r="AZ88"/>
    </row>
    <row r="89" spans="1:52" x14ac:dyDescent="0.35">
      <c r="A89">
        <f>CLASS!A145</f>
        <v>112272</v>
      </c>
      <c r="B89" t="str">
        <f>CLASS!B145</f>
        <v>EE112272</v>
      </c>
      <c r="C89" t="str">
        <f>_xlfn.IFNA((VLOOKUP(A89,CLASS!A:AY,3,FALSE)),"")</f>
        <v>Philip</v>
      </c>
      <c r="D89" t="str">
        <f>_xlfn.IFNA((VLOOKUP(A89,CLASS!A:AY,4,FALSE)),"")</f>
        <v>Seastram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SNR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0</v>
      </c>
      <c r="Q89" s="11">
        <f t="shared" si="26"/>
        <v>0</v>
      </c>
      <c r="R89">
        <f>_xlfn.IFNA((VLOOKUP(A89,CLASS!A:AY,18,FALSE)),"")</f>
        <v>72</v>
      </c>
      <c r="S89" s="11">
        <f t="shared" si="27"/>
        <v>82</v>
      </c>
      <c r="T89">
        <f>_xlfn.IFNA((VLOOKUP(A89,CLASS!A:AY,20,FALSE)),"")</f>
        <v>0</v>
      </c>
      <c r="U89" s="11">
        <f>IF(IF(T89,T89+$L89,0)&lt;=100,IF(T89,T89+$L89,0),100)</f>
        <v>0</v>
      </c>
      <c r="V89">
        <f>_xlfn.IFNA((VLOOKUP(A89,CLASS!A:AY,22,FALSE)),"")</f>
        <v>0</v>
      </c>
      <c r="W89" s="11">
        <f t="shared" si="28"/>
        <v>0</v>
      </c>
      <c r="X89">
        <f>_xlfn.IFNA((VLOOKUP(A89,CLASS!A:AY,24,FALSE)),"")</f>
        <v>0</v>
      </c>
      <c r="Y89" s="11">
        <f t="shared" si="29"/>
        <v>0</v>
      </c>
      <c r="Z89">
        <f>_xlfn.IFNA((VLOOKUP(A89,CLASS!A:AY,26,FALSE)),"")</f>
        <v>0</v>
      </c>
      <c r="AA89" s="11">
        <f t="shared" si="30"/>
        <v>0</v>
      </c>
      <c r="AB89">
        <f>_xlfn.IFNA((VLOOKUP(A89,CLASS!A:AY,28,FALSE)),"")</f>
        <v>0</v>
      </c>
      <c r="AC89" s="11">
        <f t="shared" si="31"/>
        <v>0</v>
      </c>
      <c r="AD89"/>
      <c r="AE89" s="11">
        <f t="shared" si="32"/>
        <v>0</v>
      </c>
      <c r="AF89"/>
      <c r="AG89" s="11">
        <f t="shared" si="33"/>
        <v>0</v>
      </c>
      <c r="AH89">
        <f>_xlfn.IFNA((VLOOKUP(A89,CLASS!A:AY,34,FALSE)),"")</f>
        <v>0</v>
      </c>
      <c r="AI89" s="11">
        <f t="shared" si="34"/>
        <v>0</v>
      </c>
      <c r="AJ89"/>
      <c r="AK89" s="11">
        <f t="shared" si="35"/>
        <v>0</v>
      </c>
      <c r="AL89" s="16">
        <f t="shared" si="36"/>
        <v>82</v>
      </c>
      <c r="AN89">
        <f t="shared" si="37"/>
        <v>0</v>
      </c>
      <c r="AO89">
        <f t="shared" si="38"/>
        <v>82</v>
      </c>
      <c r="AP89">
        <f t="shared" si="39"/>
        <v>0</v>
      </c>
      <c r="AQ89">
        <f t="shared" si="40"/>
        <v>0</v>
      </c>
      <c r="AR89">
        <f t="shared" si="41"/>
        <v>0</v>
      </c>
      <c r="AS89">
        <f t="shared" si="42"/>
        <v>0</v>
      </c>
      <c r="AT89">
        <f t="shared" si="43"/>
        <v>0</v>
      </c>
      <c r="AU89">
        <f t="shared" si="44"/>
        <v>0</v>
      </c>
      <c r="AV89">
        <f t="shared" si="45"/>
        <v>0</v>
      </c>
      <c r="AW89">
        <f t="shared" si="46"/>
        <v>0</v>
      </c>
      <c r="AX89">
        <f t="shared" si="47"/>
        <v>0</v>
      </c>
      <c r="AY89" s="14" cm="1">
        <f t="array" ref="AY89">SUMPRODUCT(LARGE(AN89:AX89, {1,2,3}))</f>
        <v>82</v>
      </c>
      <c r="AZ89"/>
    </row>
    <row r="90" spans="1:52" x14ac:dyDescent="0.35">
      <c r="A90">
        <f>CLASS!A147</f>
        <v>139919</v>
      </c>
      <c r="B90" t="str">
        <f>CLASS!B147</f>
        <v>EE139919</v>
      </c>
      <c r="C90" t="str">
        <f>_xlfn.IFNA((VLOOKUP(A90,CLASS!A:AY,3,FALSE)),"")</f>
        <v>Luke</v>
      </c>
      <c r="D90" t="str">
        <f>_xlfn.IFNA((VLOOKUP(A90,CLASS!A:AY,4,FALSE)),"")</f>
        <v>Parish</v>
      </c>
      <c r="E90" s="26" t="str">
        <f>_xlfn.IFNA((VLOOKUP(B90,IssueLookup!A:B,2,FALSE)),"")</f>
        <v>B</v>
      </c>
      <c r="F90" s="26" t="str">
        <f>_xlfn.IFNA((VLOOKUP(B90,IssueLookup!C:D,2,FALSE)),"")</f>
        <v>B</v>
      </c>
      <c r="G90" s="26" t="str">
        <f>_xlfn.IFNA((VLOOKUP(B90,IssueLookup!E:F,2,FALSE)),"")</f>
        <v>B</v>
      </c>
      <c r="H90" s="26" t="str">
        <f>_xlfn.IFNA((VLOOKUP(B90,IssueLookup!G:H,2,FALSE)),"")</f>
        <v>B</v>
      </c>
      <c r="I90" t="str">
        <f>_xlfn.IFNA((VLOOKUP(A90,CLASS!A:AY,9,FALSE)),"")</f>
        <v>SNR</v>
      </c>
      <c r="J90" t="str">
        <f>_xlfn.IFNA((VLOOKUP(A90,CLASS!A:AY,10,FALSE)),"")</f>
        <v>AGL</v>
      </c>
      <c r="K90" t="str">
        <f>_xlfn.IFNA((VLOOKUP(J90,DivisionLookup!A:B,2,FALSE)),"")</f>
        <v>South</v>
      </c>
      <c r="L90">
        <f>_xlfn.IFNA(VLOOKUP(E90,HandicapLookup!A:B,2,FALSE),"")</f>
        <v>10</v>
      </c>
      <c r="M90">
        <f>_xlfn.IFNA(VLOOKUP(F90,HandicapLookup!A:B,2,FALSE),"")</f>
        <v>10</v>
      </c>
      <c r="N90">
        <f>_xlfn.IFNA(VLOOKUP(G90,HandicapLookup!A:B,2,FALSE),"")</f>
        <v>10</v>
      </c>
      <c r="O90">
        <f>_xlfn.IFNA(VLOOKUP(H90,HandicapLookup!A:B,2,FALSE),"")</f>
        <v>10</v>
      </c>
      <c r="P90">
        <f>_xlfn.IFNA((VLOOKUP(A90,CLASS!A:AY,16,FALSE)),"")</f>
        <v>0</v>
      </c>
      <c r="Q90" s="11">
        <f t="shared" si="26"/>
        <v>0</v>
      </c>
      <c r="R90">
        <f>_xlfn.IFNA((VLOOKUP(A90,CLASS!A:AY,18,FALSE)),"")</f>
        <v>71</v>
      </c>
      <c r="S90" s="11">
        <f t="shared" si="27"/>
        <v>81</v>
      </c>
      <c r="T90">
        <f>_xlfn.IFNA((VLOOKUP(A90,CLASS!A:AY,20,FALSE)),"")</f>
        <v>0</v>
      </c>
      <c r="U90" s="11">
        <f>IF(IF(T90,T90+$L90,0)&lt;=100,IF(T90,T90+$L90,0),100)</f>
        <v>0</v>
      </c>
      <c r="V90">
        <f>_xlfn.IFNA((VLOOKUP(A90,CLASS!A:AY,22,FALSE)),"")</f>
        <v>0</v>
      </c>
      <c r="W90" s="11">
        <f t="shared" si="28"/>
        <v>0</v>
      </c>
      <c r="X90">
        <f>_xlfn.IFNA((VLOOKUP(A90,CLASS!A:AY,24,FALSE)),"")</f>
        <v>0</v>
      </c>
      <c r="Y90" s="11">
        <f t="shared" si="29"/>
        <v>0</v>
      </c>
      <c r="Z90">
        <f>_xlfn.IFNA((VLOOKUP(A90,CLASS!A:AY,26,FALSE)),"")</f>
        <v>0</v>
      </c>
      <c r="AA90" s="11">
        <f t="shared" si="30"/>
        <v>0</v>
      </c>
      <c r="AB90">
        <f>_xlfn.IFNA((VLOOKUP(A90,CLASS!A:AY,28,FALSE)),"")</f>
        <v>0</v>
      </c>
      <c r="AC90" s="11">
        <f t="shared" si="31"/>
        <v>0</v>
      </c>
      <c r="AD90"/>
      <c r="AE90" s="11">
        <f t="shared" si="32"/>
        <v>0</v>
      </c>
      <c r="AF90"/>
      <c r="AG90" s="11">
        <f t="shared" si="33"/>
        <v>0</v>
      </c>
      <c r="AH90">
        <f>_xlfn.IFNA((VLOOKUP(A90,CLASS!A:AY,34,FALSE)),"")</f>
        <v>0</v>
      </c>
      <c r="AI90" s="11">
        <f t="shared" si="34"/>
        <v>0</v>
      </c>
      <c r="AJ90"/>
      <c r="AK90" s="11">
        <f t="shared" si="35"/>
        <v>0</v>
      </c>
      <c r="AL90" s="16">
        <f t="shared" si="36"/>
        <v>81</v>
      </c>
      <c r="AN90">
        <f t="shared" si="37"/>
        <v>0</v>
      </c>
      <c r="AO90">
        <f t="shared" si="38"/>
        <v>81</v>
      </c>
      <c r="AP90">
        <f t="shared" si="39"/>
        <v>0</v>
      </c>
      <c r="AQ90">
        <f t="shared" si="40"/>
        <v>0</v>
      </c>
      <c r="AR90">
        <f t="shared" si="41"/>
        <v>0</v>
      </c>
      <c r="AS90">
        <f t="shared" si="42"/>
        <v>0</v>
      </c>
      <c r="AT90">
        <f t="shared" si="43"/>
        <v>0</v>
      </c>
      <c r="AU90">
        <f t="shared" si="44"/>
        <v>0</v>
      </c>
      <c r="AV90">
        <f t="shared" si="45"/>
        <v>0</v>
      </c>
      <c r="AW90">
        <f t="shared" si="46"/>
        <v>0</v>
      </c>
      <c r="AX90">
        <f t="shared" si="47"/>
        <v>0</v>
      </c>
      <c r="AY90" s="14" cm="1">
        <f t="array" ref="AY90">SUMPRODUCT(LARGE(AN90:AX90, {1,2,3}))</f>
        <v>81</v>
      </c>
    </row>
    <row r="91" spans="1:52" x14ac:dyDescent="0.35">
      <c r="A91">
        <f>CLASS!A86</f>
        <v>132643</v>
      </c>
      <c r="B91" t="str">
        <f>CLASS!B86</f>
        <v>EE132643</v>
      </c>
      <c r="C91" t="str">
        <f>_xlfn.IFNA((VLOOKUP(A91,CLASS!A:AY,3,FALSE)),"")</f>
        <v>Nick</v>
      </c>
      <c r="D91" t="str">
        <f>_xlfn.IFNA((VLOOKUP(A91,CLASS!A:AY,4,FALSE)),"")</f>
        <v>Adams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tr">
        <f>_xlfn.IFNA((VLOOKUP(A91,CLASS!A:AY,9,FALSE)),"")</f>
        <v>SNR</v>
      </c>
      <c r="J91" t="str">
        <f>_xlfn.IFNA((VLOOKUP(A91,CLASS!A:AY,10,FALSE)),"")</f>
        <v>CAM</v>
      </c>
      <c r="K91" t="str">
        <f>_xlfn.IFNA((VLOOKUP(J91,DivisionLookup!A:B,2,FALSE)),"")</f>
        <v>North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f>_xlfn.IFNA((VLOOKUP(A91,CLASS!A:AY,16,FALSE)),"")</f>
        <v>0</v>
      </c>
      <c r="Q91" s="11">
        <f t="shared" si="26"/>
        <v>0</v>
      </c>
      <c r="R91">
        <f>_xlfn.IFNA((VLOOKUP(A91,CLASS!A:AY,18,FALSE)),"")</f>
        <v>0</v>
      </c>
      <c r="S91" s="11">
        <f t="shared" si="27"/>
        <v>0</v>
      </c>
      <c r="T91">
        <f>_xlfn.IFNA((VLOOKUP(A91,CLASS!A:AY,20,FALSE)),"")</f>
        <v>75</v>
      </c>
      <c r="U91" s="11">
        <f>IFERROR((IF(IF(T91,T91+$M91,0)&lt;=100,IF(T91,T91+$M91,0),100)),"")</f>
        <v>80</v>
      </c>
      <c r="V91">
        <f>_xlfn.IFNA((VLOOKUP(A91,CLASS!A:AY,22,FALSE)),"")</f>
        <v>0</v>
      </c>
      <c r="W91" s="11">
        <f t="shared" si="28"/>
        <v>0</v>
      </c>
      <c r="X91">
        <f>_xlfn.IFNA((VLOOKUP(A91,CLASS!A:AY,24,FALSE)),"")</f>
        <v>0</v>
      </c>
      <c r="Y91" s="11">
        <f t="shared" si="29"/>
        <v>0</v>
      </c>
      <c r="Z91">
        <f>_xlfn.IFNA((VLOOKUP(A91,CLASS!A:AY,26,FALSE)),"")</f>
        <v>0</v>
      </c>
      <c r="AA91" s="11">
        <f t="shared" si="30"/>
        <v>0</v>
      </c>
      <c r="AB91">
        <f>_xlfn.IFNA((VLOOKUP(A91,CLASS!A:AY,28,FALSE)),"")</f>
        <v>0</v>
      </c>
      <c r="AC91" s="11">
        <f t="shared" si="31"/>
        <v>0</v>
      </c>
      <c r="AD91"/>
      <c r="AE91" s="11">
        <f t="shared" si="32"/>
        <v>0</v>
      </c>
      <c r="AF91"/>
      <c r="AG91" s="11">
        <f t="shared" si="33"/>
        <v>0</v>
      </c>
      <c r="AH91">
        <f>_xlfn.IFNA((VLOOKUP(A91,CLASS!A:AY,34,FALSE)),"")</f>
        <v>0</v>
      </c>
      <c r="AI91" s="11">
        <f t="shared" si="34"/>
        <v>0</v>
      </c>
      <c r="AJ91"/>
      <c r="AK91" s="11">
        <f t="shared" si="35"/>
        <v>0</v>
      </c>
      <c r="AL91" s="16">
        <f t="shared" si="36"/>
        <v>80</v>
      </c>
      <c r="AM91"/>
      <c r="AN91">
        <f t="shared" si="37"/>
        <v>0</v>
      </c>
      <c r="AO91">
        <f t="shared" si="38"/>
        <v>0</v>
      </c>
      <c r="AP91">
        <f t="shared" si="39"/>
        <v>80</v>
      </c>
      <c r="AQ91">
        <f t="shared" si="40"/>
        <v>0</v>
      </c>
      <c r="AR91">
        <f t="shared" si="41"/>
        <v>0</v>
      </c>
      <c r="AS91">
        <f t="shared" si="42"/>
        <v>0</v>
      </c>
      <c r="AT91">
        <f t="shared" si="43"/>
        <v>0</v>
      </c>
      <c r="AU91">
        <f t="shared" si="44"/>
        <v>0</v>
      </c>
      <c r="AV91">
        <f t="shared" si="45"/>
        <v>0</v>
      </c>
      <c r="AW91">
        <f t="shared" si="46"/>
        <v>0</v>
      </c>
      <c r="AX91">
        <f t="shared" si="47"/>
        <v>0</v>
      </c>
      <c r="AY91" s="14" cm="1">
        <f t="array" ref="AY91">SUMPRODUCT(LARGE(AN91:AX91, {1,2,3}))</f>
        <v>80</v>
      </c>
      <c r="AZ91"/>
    </row>
    <row r="92" spans="1:52" x14ac:dyDescent="0.35">
      <c r="A92">
        <f>CLASS!A149</f>
        <v>130061</v>
      </c>
      <c r="B92" t="str">
        <f>CLASS!B149</f>
        <v>EE130061</v>
      </c>
      <c r="C92" t="str">
        <f>_xlfn.IFNA((VLOOKUP(A92,CLASS!A:AY,3,FALSE)),"")</f>
        <v>Andi</v>
      </c>
      <c r="D92" t="str">
        <f>_xlfn.IFNA((VLOOKUP(A92,CLASS!A:AY,4,FALSE)),"")</f>
        <v>Deeks</v>
      </c>
      <c r="E92" s="26" t="str">
        <f>_xlfn.IFNA((VLOOKUP(B92,IssueLookup!A:B,2,FALSE)),"")</f>
        <v>B</v>
      </c>
      <c r="F92" s="26" t="str">
        <f>_xlfn.IFNA((VLOOKUP(B92,IssueLookup!C:D,2,FALSE)),"")</f>
        <v>B</v>
      </c>
      <c r="G92" s="26" t="str">
        <f>_xlfn.IFNA((VLOOKUP(B92,IssueLookup!E:F,2,FALSE)),"")</f>
        <v>B</v>
      </c>
      <c r="H92" s="26" t="str">
        <f>_xlfn.IFNA((VLOOKUP(B92,IssueLookup!G:H,2,FALSE)),"")</f>
        <v>B</v>
      </c>
      <c r="I92" t="str">
        <f>_xlfn.IFNA((VLOOKUP(A92,CLASS!A:AY,9,FALSE)),"")</f>
        <v>SNR</v>
      </c>
      <c r="J92" t="str">
        <f>_xlfn.IFNA((VLOOKUP(A92,CLASS!A:AY,10,FALSE)),"")</f>
        <v>CAM</v>
      </c>
      <c r="K92" t="str">
        <f>_xlfn.IFNA((VLOOKUP(J92,DivisionLookup!A:B,2,FALSE)),"")</f>
        <v>North</v>
      </c>
      <c r="L92">
        <f>_xlfn.IFNA(VLOOKUP(E92,HandicapLookup!A:B,2,FALSE),"")</f>
        <v>10</v>
      </c>
      <c r="M92">
        <f>_xlfn.IFNA(VLOOKUP(F92,HandicapLookup!A:B,2,FALSE),"")</f>
        <v>10</v>
      </c>
      <c r="N92">
        <f>_xlfn.IFNA(VLOOKUP(G92,HandicapLookup!A:B,2,FALSE),"")</f>
        <v>10</v>
      </c>
      <c r="O92">
        <f>_xlfn.IFNA(VLOOKUP(H92,HandicapLookup!A:B,2,FALSE),"")</f>
        <v>10</v>
      </c>
      <c r="P92">
        <f>_xlfn.IFNA((VLOOKUP(A92,CLASS!A:AY,16,FALSE)),"")</f>
        <v>0</v>
      </c>
      <c r="Q92" s="11">
        <f t="shared" si="26"/>
        <v>0</v>
      </c>
      <c r="R92">
        <f>_xlfn.IFNA((VLOOKUP(A92,CLASS!A:AY,18,FALSE)),"")</f>
        <v>0</v>
      </c>
      <c r="S92" s="11">
        <f t="shared" si="27"/>
        <v>0</v>
      </c>
      <c r="T92">
        <f>_xlfn.IFNA((VLOOKUP(A92,CLASS!A:AY,20,FALSE)),"")</f>
        <v>70</v>
      </c>
      <c r="U92" s="11">
        <f>IF(IF(T92,T92+$L92,0)&lt;=100,IF(T92,T92+$L92,0),100)</f>
        <v>80</v>
      </c>
      <c r="V92">
        <f>_xlfn.IFNA((VLOOKUP(A92,CLASS!A:AY,22,FALSE)),"")</f>
        <v>0</v>
      </c>
      <c r="W92" s="11">
        <f t="shared" si="28"/>
        <v>0</v>
      </c>
      <c r="X92">
        <f>_xlfn.IFNA((VLOOKUP(A92,CLASS!A:AY,24,FALSE)),"")</f>
        <v>0</v>
      </c>
      <c r="Y92" s="11">
        <f t="shared" si="29"/>
        <v>0</v>
      </c>
      <c r="Z92">
        <f>_xlfn.IFNA((VLOOKUP(A92,CLASS!A:AY,26,FALSE)),"")</f>
        <v>0</v>
      </c>
      <c r="AA92" s="11">
        <f t="shared" si="30"/>
        <v>0</v>
      </c>
      <c r="AB92">
        <f>_xlfn.IFNA((VLOOKUP(A92,CLASS!A:AY,28,FALSE)),"")</f>
        <v>0</v>
      </c>
      <c r="AC92" s="11">
        <f t="shared" si="31"/>
        <v>0</v>
      </c>
      <c r="AD92"/>
      <c r="AE92" s="11">
        <f t="shared" si="32"/>
        <v>0</v>
      </c>
      <c r="AF92"/>
      <c r="AG92" s="11">
        <f t="shared" si="33"/>
        <v>0</v>
      </c>
      <c r="AH92">
        <f>_xlfn.IFNA((VLOOKUP(A92,CLASS!A:AY,34,FALSE)),"")</f>
        <v>0</v>
      </c>
      <c r="AI92" s="11">
        <f t="shared" si="34"/>
        <v>0</v>
      </c>
      <c r="AJ92"/>
      <c r="AK92" s="11">
        <f t="shared" si="35"/>
        <v>0</v>
      </c>
      <c r="AL92" s="16">
        <f t="shared" si="36"/>
        <v>80</v>
      </c>
      <c r="AM92"/>
      <c r="AN92">
        <f t="shared" si="37"/>
        <v>0</v>
      </c>
      <c r="AO92">
        <f t="shared" si="38"/>
        <v>0</v>
      </c>
      <c r="AP92">
        <f t="shared" si="39"/>
        <v>80</v>
      </c>
      <c r="AQ92">
        <f t="shared" si="40"/>
        <v>0</v>
      </c>
      <c r="AR92">
        <f t="shared" si="41"/>
        <v>0</v>
      </c>
      <c r="AS92">
        <f t="shared" si="42"/>
        <v>0</v>
      </c>
      <c r="AT92">
        <f t="shared" si="43"/>
        <v>0</v>
      </c>
      <c r="AU92">
        <f t="shared" si="44"/>
        <v>0</v>
      </c>
      <c r="AV92">
        <f t="shared" si="45"/>
        <v>0</v>
      </c>
      <c r="AW92">
        <f t="shared" si="46"/>
        <v>0</v>
      </c>
      <c r="AX92">
        <f t="shared" si="47"/>
        <v>0</v>
      </c>
      <c r="AY92" s="14" cm="1">
        <f t="array" ref="AY92">SUMPRODUCT(LARGE(AN92:AX92, {1,2,3}))</f>
        <v>80</v>
      </c>
      <c r="AZ92"/>
    </row>
    <row r="93" spans="1:52" x14ac:dyDescent="0.35">
      <c r="A93">
        <f>CLASS!A42</f>
        <v>126704</v>
      </c>
      <c r="B93" t="str">
        <f>CLASS!B42</f>
        <v>EE126704</v>
      </c>
      <c r="C93" t="str">
        <f>_xlfn.IFNA((VLOOKUP(A93,CLASS!A:AY,3,FALSE)),"")</f>
        <v>Jussi</v>
      </c>
      <c r="D93" t="str">
        <f>_xlfn.IFNA((VLOOKUP(A93,CLASS!A:AY,4,FALSE)),"")</f>
        <v>Maki-Hokkonen</v>
      </c>
      <c r="E93" s="26" t="str">
        <f>_xlfn.IFNA((VLOOKUP(B93,IssueLookup!A:B,2,FALSE)),"")</f>
        <v>AA</v>
      </c>
      <c r="F93" s="26" t="str">
        <f>_xlfn.IFNA((VLOOKUP(B93,IssueLookup!C:D,2,FALSE)),"")</f>
        <v>AA</v>
      </c>
      <c r="G93" s="26" t="str">
        <f>_xlfn.IFNA((VLOOKUP(B93,IssueLookup!E:F,2,FALSE)),"")</f>
        <v>AA</v>
      </c>
      <c r="H93" s="26" t="str">
        <f>_xlfn.IFNA((VLOOKUP(B93,IssueLookup!G:H,2,FALSE)),"")</f>
        <v>AA</v>
      </c>
      <c r="I93" t="str">
        <f>_xlfn.IFNA((VLOOKUP(A93,CLASS!A:AY,9,FALSE)),"")</f>
        <v>SNR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_xlfn.IFNA(VLOOKUP(E93,HandicapLookup!A:B,2,FALSE),"")</f>
        <v>0</v>
      </c>
      <c r="M93">
        <f>_xlfn.IFNA(VLOOKUP(F93,HandicapLookup!A:B,2,FALSE),"")</f>
        <v>0</v>
      </c>
      <c r="N93">
        <f>_xlfn.IFNA(VLOOKUP(G93,HandicapLookup!A:B,2,FALSE),"")</f>
        <v>0</v>
      </c>
      <c r="O93">
        <f>_xlfn.IFNA(VLOOKUP(H93,HandicapLookup!A:B,2,FALSE),"")</f>
        <v>0</v>
      </c>
      <c r="P93">
        <f>_xlfn.IFNA((VLOOKUP(A93,CLASS!A:AY,16,FALSE)),"")</f>
        <v>0</v>
      </c>
      <c r="Q93" s="11">
        <f t="shared" si="26"/>
        <v>0</v>
      </c>
      <c r="R93">
        <f>_xlfn.IFNA((VLOOKUP(A93,CLASS!A:AY,18,FALSE)),"")</f>
        <v>80</v>
      </c>
      <c r="S93" s="11">
        <f t="shared" si="27"/>
        <v>80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 t="shared" si="28"/>
        <v>0</v>
      </c>
      <c r="X93">
        <f>_xlfn.IFNA((VLOOKUP(A93,CLASS!A:AY,24,FALSE)),"")</f>
        <v>0</v>
      </c>
      <c r="Y93" s="11">
        <f t="shared" si="29"/>
        <v>0</v>
      </c>
      <c r="Z93">
        <f>_xlfn.IFNA((VLOOKUP(A93,CLASS!A:AY,26,FALSE)),"")</f>
        <v>0</v>
      </c>
      <c r="AA93" s="11">
        <f t="shared" si="30"/>
        <v>0</v>
      </c>
      <c r="AB93">
        <f>_xlfn.IFNA((VLOOKUP(A93,CLASS!A:AY,28,FALSE)),"")</f>
        <v>0</v>
      </c>
      <c r="AC93" s="11">
        <f t="shared" si="31"/>
        <v>0</v>
      </c>
      <c r="AD93"/>
      <c r="AE93" s="11">
        <f t="shared" si="32"/>
        <v>0</v>
      </c>
      <c r="AF93"/>
      <c r="AG93" s="11">
        <f t="shared" si="33"/>
        <v>0</v>
      </c>
      <c r="AH93">
        <f>_xlfn.IFNA((VLOOKUP(A93,CLASS!A:AY,34,FALSE)),"")</f>
        <v>0</v>
      </c>
      <c r="AI93" s="11">
        <f t="shared" si="34"/>
        <v>0</v>
      </c>
      <c r="AJ93"/>
      <c r="AK93" s="11">
        <f t="shared" si="35"/>
        <v>0</v>
      </c>
      <c r="AL93" s="16">
        <f t="shared" si="36"/>
        <v>80</v>
      </c>
      <c r="AN93">
        <f t="shared" si="37"/>
        <v>0</v>
      </c>
      <c r="AO93">
        <f t="shared" si="38"/>
        <v>80</v>
      </c>
      <c r="AP93">
        <f t="shared" si="39"/>
        <v>0</v>
      </c>
      <c r="AQ93">
        <f t="shared" si="40"/>
        <v>0</v>
      </c>
      <c r="AR93">
        <f t="shared" si="41"/>
        <v>0</v>
      </c>
      <c r="AS93">
        <f t="shared" si="42"/>
        <v>0</v>
      </c>
      <c r="AT93">
        <f t="shared" si="43"/>
        <v>0</v>
      </c>
      <c r="AU93">
        <f t="shared" si="44"/>
        <v>0</v>
      </c>
      <c r="AV93">
        <f t="shared" si="45"/>
        <v>0</v>
      </c>
      <c r="AW93">
        <f t="shared" si="46"/>
        <v>0</v>
      </c>
      <c r="AX93">
        <f t="shared" si="47"/>
        <v>0</v>
      </c>
      <c r="AY93" s="14" cm="1">
        <f t="array" ref="AY93">SUMPRODUCT(LARGE(AN93:AX93, {1,2,3}))</f>
        <v>80</v>
      </c>
      <c r="AZ93"/>
    </row>
    <row r="94" spans="1:52" x14ac:dyDescent="0.35">
      <c r="A94">
        <f>CLASS!A88</f>
        <v>111096</v>
      </c>
      <c r="B94" t="str">
        <f>CLASS!B88</f>
        <v>EE111096</v>
      </c>
      <c r="C94" t="str">
        <f>_xlfn.IFNA((VLOOKUP(A94,CLASS!A:AY,3,FALSE)),"")</f>
        <v>Craig</v>
      </c>
      <c r="D94" t="str">
        <f>_xlfn.IFNA((VLOOKUP(A94,CLASS!A:AY,4,FALSE)),"")</f>
        <v>Tolley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tr">
        <f>_xlfn.IFNA((VLOOKUP(A94,CLASS!A:AY,9,FALSE)),"")</f>
        <v>SNR</v>
      </c>
      <c r="J94" t="str">
        <f>_xlfn.IFNA((VLOOKUP(A94,CLASS!A:AY,10,FALSE)),"")</f>
        <v>ORST</v>
      </c>
      <c r="K94" t="str">
        <f>_xlfn.IFNA((VLOOKUP(J94,DivisionLookup!A:B,2,FALSE)),"")</f>
        <v>North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f>_xlfn.IFNA((VLOOKUP(A94,CLASS!A:AY,16,FALSE)),"")</f>
        <v>75</v>
      </c>
      <c r="Q94" s="11">
        <f t="shared" si="26"/>
        <v>80</v>
      </c>
      <c r="R94">
        <f>_xlfn.IFNA((VLOOKUP(A94,CLASS!A:AY,18,FALSE)),"")</f>
        <v>0</v>
      </c>
      <c r="S94" s="11">
        <f t="shared" si="27"/>
        <v>0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 t="shared" si="28"/>
        <v>0</v>
      </c>
      <c r="X94">
        <f>_xlfn.IFNA((VLOOKUP(A94,CLASS!A:AY,24,FALSE)),"")</f>
        <v>0</v>
      </c>
      <c r="Y94" s="11">
        <f t="shared" si="29"/>
        <v>0</v>
      </c>
      <c r="Z94">
        <f>_xlfn.IFNA((VLOOKUP(A94,CLASS!A:AY,26,FALSE)),"")</f>
        <v>0</v>
      </c>
      <c r="AA94" s="11">
        <f t="shared" si="30"/>
        <v>0</v>
      </c>
      <c r="AB94">
        <f>_xlfn.IFNA((VLOOKUP(A94,CLASS!A:AY,28,FALSE)),"")</f>
        <v>0</v>
      </c>
      <c r="AC94" s="11">
        <f t="shared" si="31"/>
        <v>0</v>
      </c>
      <c r="AD94"/>
      <c r="AE94" s="11">
        <f t="shared" si="32"/>
        <v>0</v>
      </c>
      <c r="AF94"/>
      <c r="AG94" s="11">
        <f t="shared" si="33"/>
        <v>0</v>
      </c>
      <c r="AH94">
        <f>_xlfn.IFNA((VLOOKUP(A94,CLASS!A:AY,34,FALSE)),"")</f>
        <v>0</v>
      </c>
      <c r="AI94" s="11">
        <f t="shared" si="34"/>
        <v>0</v>
      </c>
      <c r="AJ94"/>
      <c r="AK94" s="11">
        <f t="shared" si="35"/>
        <v>0</v>
      </c>
      <c r="AL94" s="16">
        <f t="shared" si="36"/>
        <v>80</v>
      </c>
      <c r="AN94">
        <f t="shared" si="37"/>
        <v>80</v>
      </c>
      <c r="AO94">
        <f t="shared" si="38"/>
        <v>0</v>
      </c>
      <c r="AP94">
        <f t="shared" si="39"/>
        <v>0</v>
      </c>
      <c r="AQ94">
        <f t="shared" si="40"/>
        <v>0</v>
      </c>
      <c r="AR94">
        <f t="shared" si="41"/>
        <v>0</v>
      </c>
      <c r="AS94">
        <f t="shared" si="42"/>
        <v>0</v>
      </c>
      <c r="AT94">
        <f t="shared" si="43"/>
        <v>0</v>
      </c>
      <c r="AU94">
        <f t="shared" si="44"/>
        <v>0</v>
      </c>
      <c r="AV94">
        <f t="shared" si="45"/>
        <v>0</v>
      </c>
      <c r="AW94">
        <f t="shared" si="46"/>
        <v>0</v>
      </c>
      <c r="AX94">
        <f t="shared" si="47"/>
        <v>0</v>
      </c>
      <c r="AY94" s="14" cm="1">
        <f t="array" ref="AY94">SUMPRODUCT(LARGE(AN94:AX94, {1,2,3}))</f>
        <v>80</v>
      </c>
      <c r="AZ94"/>
    </row>
    <row r="95" spans="1:52" x14ac:dyDescent="0.35">
      <c r="A95">
        <f>CLASS!A187</f>
        <v>141831</v>
      </c>
      <c r="B95" t="str">
        <f>CLASS!B187</f>
        <v>EE141831</v>
      </c>
      <c r="C95" t="str">
        <f>_xlfn.IFNA((VLOOKUP(A95,CLASS!A:AY,3,FALSE)),"")</f>
        <v>Neil</v>
      </c>
      <c r="D95" t="str">
        <f>_xlfn.IFNA((VLOOKUP(A95,CLASS!A:AY,4,FALSE)),"")</f>
        <v>Clark</v>
      </c>
      <c r="E95" s="26" t="str">
        <f>_xlfn.IFNA((VLOOKUP(B95,IssueLookup!A:B,2,FALSE)),"")</f>
        <v>C</v>
      </c>
      <c r="F95" s="26" t="str">
        <f>_xlfn.IFNA((VLOOKUP(B95,IssueLookup!C:D,2,FALSE)),"")</f>
        <v>C</v>
      </c>
      <c r="G95" s="26" t="str">
        <f>_xlfn.IFNA((VLOOKUP(B95,IssueLookup!E:F,2,FALSE)),"")</f>
        <v>C</v>
      </c>
      <c r="H95" s="26" t="str">
        <f>_xlfn.IFNA((VLOOKUP(B95,IssueLookup!G:H,2,FALSE)),"")</f>
        <v>C</v>
      </c>
      <c r="I95" t="str">
        <f>_xlfn.IFNA((VLOOKUP(A95,CLASS!A:AY,9,FALSE)),"")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_xlfn.IFNA(VLOOKUP(E95,HandicapLookup!A:B,2,FALSE),"")</f>
        <v>15</v>
      </c>
      <c r="M95">
        <f>_xlfn.IFNA(VLOOKUP(F95,HandicapLookup!A:B,2,FALSE),"")</f>
        <v>15</v>
      </c>
      <c r="N95">
        <f>_xlfn.IFNA(VLOOKUP(G95,HandicapLookup!A:B,2,FALSE),"")</f>
        <v>15</v>
      </c>
      <c r="O95">
        <f>_xlfn.IFNA(VLOOKUP(H95,HandicapLookup!A:B,2,FALSE),"")</f>
        <v>15</v>
      </c>
      <c r="P95">
        <f>_xlfn.IFNA((VLOOKUP(A95,CLASS!A:AY,16,FALSE)),"")</f>
        <v>0</v>
      </c>
      <c r="Q95" s="11">
        <f t="shared" si="26"/>
        <v>0</v>
      </c>
      <c r="R95">
        <f>_xlfn.IFNA((VLOOKUP(A95,CLASS!A:AY,18,FALSE)),"")</f>
        <v>0</v>
      </c>
      <c r="S95" s="11">
        <f t="shared" si="27"/>
        <v>0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64</v>
      </c>
      <c r="W95" s="11">
        <f t="shared" si="28"/>
        <v>79</v>
      </c>
      <c r="X95">
        <f>_xlfn.IFNA((VLOOKUP(A95,CLASS!A:AY,24,FALSE)),"")</f>
        <v>0</v>
      </c>
      <c r="Y95" s="11">
        <f t="shared" si="29"/>
        <v>0</v>
      </c>
      <c r="Z95">
        <f>_xlfn.IFNA((VLOOKUP(A95,CLASS!A:AY,26,FALSE)),"")</f>
        <v>0</v>
      </c>
      <c r="AA95" s="11">
        <f t="shared" si="30"/>
        <v>0</v>
      </c>
      <c r="AB95">
        <f>_xlfn.IFNA((VLOOKUP(A95,CLASS!A:AY,28,FALSE)),"")</f>
        <v>0</v>
      </c>
      <c r="AC95" s="11">
        <f t="shared" si="31"/>
        <v>0</v>
      </c>
      <c r="AD95"/>
      <c r="AE95" s="11">
        <f t="shared" si="32"/>
        <v>0</v>
      </c>
      <c r="AF95"/>
      <c r="AG95" s="11">
        <f t="shared" si="33"/>
        <v>0</v>
      </c>
      <c r="AH95">
        <f>_xlfn.IFNA((VLOOKUP(A95,CLASS!A:AY,34,FALSE)),"")</f>
        <v>0</v>
      </c>
      <c r="AI95" s="11">
        <f t="shared" si="34"/>
        <v>0</v>
      </c>
      <c r="AJ95"/>
      <c r="AK95" s="11">
        <f t="shared" si="35"/>
        <v>0</v>
      </c>
      <c r="AL95" s="16">
        <f t="shared" si="36"/>
        <v>79</v>
      </c>
      <c r="AM95"/>
      <c r="AN95">
        <f t="shared" si="37"/>
        <v>0</v>
      </c>
      <c r="AO95">
        <f t="shared" si="38"/>
        <v>0</v>
      </c>
      <c r="AP95">
        <f t="shared" si="39"/>
        <v>0</v>
      </c>
      <c r="AQ95">
        <f t="shared" si="40"/>
        <v>79</v>
      </c>
      <c r="AR95">
        <f t="shared" si="41"/>
        <v>0</v>
      </c>
      <c r="AS95">
        <f t="shared" si="42"/>
        <v>0</v>
      </c>
      <c r="AT95">
        <f t="shared" si="43"/>
        <v>0</v>
      </c>
      <c r="AU95">
        <f t="shared" si="44"/>
        <v>0</v>
      </c>
      <c r="AV95">
        <f t="shared" si="45"/>
        <v>0</v>
      </c>
      <c r="AW95">
        <f t="shared" si="46"/>
        <v>0</v>
      </c>
      <c r="AX95">
        <f t="shared" si="47"/>
        <v>0</v>
      </c>
      <c r="AY95" s="14" cm="1">
        <f t="array" ref="AY95">SUMPRODUCT(LARGE(AN95:AX95, {1,2,3}))</f>
        <v>79</v>
      </c>
    </row>
    <row r="96" spans="1:52" x14ac:dyDescent="0.35">
      <c r="A96">
        <f>CLASS!A13</f>
        <v>102643</v>
      </c>
      <c r="B96" t="str">
        <f>CLASS!B13</f>
        <v>EE102643</v>
      </c>
      <c r="C96" t="str">
        <f>_xlfn.IFNA((VLOOKUP(A96,CLASS!A:AY,3,FALSE)),"")</f>
        <v>Pietro</v>
      </c>
      <c r="D96" t="str">
        <f>_xlfn.IFNA((VLOOKUP(A96,CLASS!A:AY,4,FALSE)),"")</f>
        <v>Mastroeni</v>
      </c>
      <c r="E96" s="26" t="str">
        <f>_xlfn.IFNA((VLOOKUP(B96,IssueLookup!A:B,2,FALSE)),"")</f>
        <v>AAA</v>
      </c>
      <c r="F96" s="26" t="str">
        <f>_xlfn.IFNA((VLOOKUP(B96,IssueLookup!C:D,2,FALSE)),"")</f>
        <v>AAA</v>
      </c>
      <c r="G96" s="26" t="str">
        <f>_xlfn.IFNA((VLOOKUP(B96,IssueLookup!E:F,2,FALSE)),"")</f>
        <v>AAA</v>
      </c>
      <c r="H96" s="26" t="str">
        <f>_xlfn.IFNA((VLOOKUP(B96,IssueLookup!G:H,2,FALSE)),"")</f>
        <v>AAA</v>
      </c>
      <c r="I96" t="str">
        <f>_xlfn.IFNA((VLOOKUP(A96,CLASS!A:AY,9,FALSE)),"")</f>
        <v>SNR</v>
      </c>
      <c r="J96" t="str">
        <f>_xlfn.IFNA((VLOOKUP(A96,CLASS!A:AY,10,FALSE)),"")</f>
        <v>ST</v>
      </c>
      <c r="K96" t="str">
        <f>_xlfn.IFNA((VLOOKUP(J96,DivisionLookup!A:B,2,FALSE)),"")</f>
        <v>North</v>
      </c>
      <c r="L96">
        <f>_xlfn.IFNA(VLOOKUP(E96,HandicapLookup!A:B,2,FALSE),"")</f>
        <v>0</v>
      </c>
      <c r="M96">
        <f>_xlfn.IFNA(VLOOKUP(F96,HandicapLookup!A:B,2,FALSE),"")</f>
        <v>0</v>
      </c>
      <c r="N96">
        <f>_xlfn.IFNA(VLOOKUP(G96,HandicapLookup!A:B,2,FALSE),"")</f>
        <v>0</v>
      </c>
      <c r="O96">
        <f>_xlfn.IFNA(VLOOKUP(H96,HandicapLookup!A:B,2,FALSE),"")</f>
        <v>0</v>
      </c>
      <c r="P96">
        <f>_xlfn.IFNA((VLOOKUP(A96,CLASS!A:AY,16,FALSE)),"")</f>
        <v>0</v>
      </c>
      <c r="Q96" s="11">
        <f t="shared" si="26"/>
        <v>0</v>
      </c>
      <c r="R96">
        <f>_xlfn.IFNA((VLOOKUP(A96,CLASS!A:AY,18,FALSE)),"")</f>
        <v>0</v>
      </c>
      <c r="S96" s="11">
        <f t="shared" si="27"/>
        <v>0</v>
      </c>
      <c r="T96">
        <f>_xlfn.IFNA((VLOOKUP(A96,CLASS!A:AY,20,FALSE)),"")</f>
        <v>79</v>
      </c>
      <c r="U96" s="11">
        <f>IFERROR((IF(IF(T96,T96+$M96,0)&lt;=100,IF(T96,T96+$M96,0),100)),"")</f>
        <v>79</v>
      </c>
      <c r="V96">
        <f>_xlfn.IFNA((VLOOKUP(A96,CLASS!A:AY,22,FALSE)),"")</f>
        <v>0</v>
      </c>
      <c r="W96" s="11">
        <f t="shared" si="28"/>
        <v>0</v>
      </c>
      <c r="X96">
        <f>_xlfn.IFNA((VLOOKUP(A96,CLASS!A:AY,24,FALSE)),"")</f>
        <v>0</v>
      </c>
      <c r="Y96" s="11">
        <f t="shared" si="29"/>
        <v>0</v>
      </c>
      <c r="Z96">
        <f>_xlfn.IFNA((VLOOKUP(A96,CLASS!A:AY,26,FALSE)),"")</f>
        <v>0</v>
      </c>
      <c r="AA96" s="11">
        <f t="shared" si="30"/>
        <v>0</v>
      </c>
      <c r="AB96">
        <f>_xlfn.IFNA((VLOOKUP(A96,CLASS!A:AY,28,FALSE)),"")</f>
        <v>0</v>
      </c>
      <c r="AC96" s="11">
        <f t="shared" si="31"/>
        <v>0</v>
      </c>
      <c r="AD96"/>
      <c r="AE96" s="11">
        <f t="shared" si="32"/>
        <v>0</v>
      </c>
      <c r="AF96"/>
      <c r="AG96" s="11">
        <f t="shared" si="33"/>
        <v>0</v>
      </c>
      <c r="AH96">
        <f>_xlfn.IFNA((VLOOKUP(A96,CLASS!A:AY,34,FALSE)),"")</f>
        <v>0</v>
      </c>
      <c r="AI96" s="11">
        <f t="shared" si="34"/>
        <v>0</v>
      </c>
      <c r="AJ96"/>
      <c r="AK96" s="11">
        <f t="shared" si="35"/>
        <v>0</v>
      </c>
      <c r="AL96" s="16">
        <f t="shared" si="36"/>
        <v>79</v>
      </c>
      <c r="AM96"/>
      <c r="AN96">
        <f t="shared" si="37"/>
        <v>0</v>
      </c>
      <c r="AO96">
        <f t="shared" si="38"/>
        <v>0</v>
      </c>
      <c r="AP96">
        <f t="shared" si="39"/>
        <v>79</v>
      </c>
      <c r="AQ96">
        <f t="shared" si="40"/>
        <v>0</v>
      </c>
      <c r="AR96">
        <f t="shared" si="41"/>
        <v>0</v>
      </c>
      <c r="AS96">
        <f t="shared" si="42"/>
        <v>0</v>
      </c>
      <c r="AT96">
        <f t="shared" si="43"/>
        <v>0</v>
      </c>
      <c r="AU96">
        <f t="shared" si="44"/>
        <v>0</v>
      </c>
      <c r="AV96">
        <f t="shared" si="45"/>
        <v>0</v>
      </c>
      <c r="AW96">
        <f t="shared" si="46"/>
        <v>0</v>
      </c>
      <c r="AX96">
        <f t="shared" si="47"/>
        <v>0</v>
      </c>
      <c r="AY96" s="14" cm="1">
        <f t="array" ref="AY96">SUMPRODUCT(LARGE(AN96:AX96, {1,2,3}))</f>
        <v>79</v>
      </c>
      <c r="AZ96"/>
    </row>
    <row r="97" spans="1:52" x14ac:dyDescent="0.35">
      <c r="A97">
        <f>CLASS!A13</f>
        <v>102643</v>
      </c>
      <c r="B97" t="str">
        <f>_xlfn.CONCAT("EE",A97)</f>
        <v>EE102643</v>
      </c>
      <c r="C97" t="str">
        <f>_xlfn.IFNA((VLOOKUP(A97,CLASS!A:AY,3,FALSE)),"")</f>
        <v>Pietro</v>
      </c>
      <c r="D97" t="str">
        <f>_xlfn.IFNA((VLOOKUP(A97,CLASS!A:AY,4,FALSE)),"")</f>
        <v>Mastroeni</v>
      </c>
      <c r="E97" s="26" t="str">
        <f>_xlfn.IFNA((VLOOKUP(B97,IssueLookup!A:B,2,FALSE)),"")</f>
        <v>AAA</v>
      </c>
      <c r="F97" s="26" t="str">
        <f>_xlfn.IFNA((VLOOKUP(B97,IssueLookup!C:D,2,FALSE)),"")</f>
        <v>AAA</v>
      </c>
      <c r="G97" s="26" t="str">
        <f>_xlfn.IFNA((VLOOKUP(B97,IssueLookup!E:F,2,FALSE)),"")</f>
        <v>AAA</v>
      </c>
      <c r="H97" s="26" t="str">
        <f>_xlfn.IFNA((VLOOKUP(B97,IssueLookup!G:H,2,FALSE)),"")</f>
        <v>AAA</v>
      </c>
      <c r="I97" t="str">
        <f>_xlfn.IFNA((VLOOKUP(A97,CLASS!A:AY,9,FALSE)),"")</f>
        <v>SNR</v>
      </c>
      <c r="J97" t="str">
        <f>_xlfn.IFNA((VLOOKUP(A97,CLASS!A:AY,10,FALSE)),"")</f>
        <v>ST</v>
      </c>
      <c r="K97" t="str">
        <f>_xlfn.IFNA((VLOOKUP(J97,DivisionLookup!A:B,2,FALSE)),"")</f>
        <v>North</v>
      </c>
      <c r="L97">
        <f>_xlfn.IFNA(VLOOKUP(E97,HandicapLookup!A:B,2,FALSE),"")</f>
        <v>0</v>
      </c>
      <c r="M97">
        <f>_xlfn.IFNA(VLOOKUP(F97,HandicapLookup!A:B,2,FALSE),"")</f>
        <v>0</v>
      </c>
      <c r="N97">
        <f>_xlfn.IFNA(VLOOKUP(G97,HandicapLookup!A:B,2,FALSE),"")</f>
        <v>0</v>
      </c>
      <c r="O97">
        <f>_xlfn.IFNA(VLOOKUP(H97,HandicapLookup!A:B,2,FALSE),"")</f>
        <v>0</v>
      </c>
      <c r="P97">
        <f>_xlfn.IFNA((VLOOKUP(A97,CLASS!A:AY,16,FALSE)),"")</f>
        <v>0</v>
      </c>
      <c r="Q97" s="11">
        <f t="shared" si="26"/>
        <v>0</v>
      </c>
      <c r="R97">
        <f>_xlfn.IFNA((VLOOKUP(A97,CLASS!A:AY,18,FALSE)),"")</f>
        <v>0</v>
      </c>
      <c r="S97" s="11">
        <f t="shared" si="27"/>
        <v>0</v>
      </c>
      <c r="T97">
        <f>_xlfn.IFNA((VLOOKUP(A97,CLASS!A:AY,20,FALSE)),"")</f>
        <v>79</v>
      </c>
      <c r="U97" s="11">
        <f>IFERROR((IF(IF(T97,T97+$M97,0)&lt;=100,IF(T97,T97+$M97,0),100)),"")</f>
        <v>79</v>
      </c>
      <c r="V97">
        <f>_xlfn.IFNA((VLOOKUP(A97,CLASS!A:AY,22,FALSE)),"")</f>
        <v>0</v>
      </c>
      <c r="W97" s="11">
        <f t="shared" si="28"/>
        <v>0</v>
      </c>
      <c r="X97">
        <f>_xlfn.IFNA((VLOOKUP(A97,CLASS!A:AY,24,FALSE)),"")</f>
        <v>0</v>
      </c>
      <c r="Y97" s="11">
        <f t="shared" si="29"/>
        <v>0</v>
      </c>
      <c r="Z97">
        <f>_xlfn.IFNA((VLOOKUP(A97,CLASS!A:AY,26,FALSE)),"")</f>
        <v>0</v>
      </c>
      <c r="AA97" s="11">
        <f t="shared" si="30"/>
        <v>0</v>
      </c>
      <c r="AB97">
        <f>_xlfn.IFNA((VLOOKUP(A97,CLASS!A:AY,28,FALSE)),"")</f>
        <v>0</v>
      </c>
      <c r="AC97" s="11">
        <f t="shared" si="31"/>
        <v>0</v>
      </c>
      <c r="AD97"/>
      <c r="AE97" s="11">
        <f t="shared" si="32"/>
        <v>0</v>
      </c>
      <c r="AF97"/>
      <c r="AG97" s="11">
        <f t="shared" si="33"/>
        <v>0</v>
      </c>
      <c r="AH97">
        <f>_xlfn.IFNA((VLOOKUP(A97,CLASS!A:AY,34,FALSE)),"")</f>
        <v>0</v>
      </c>
      <c r="AI97" s="11">
        <f t="shared" si="34"/>
        <v>0</v>
      </c>
      <c r="AJ97"/>
      <c r="AK97" s="11">
        <f t="shared" si="35"/>
        <v>0</v>
      </c>
      <c r="AL97" s="16">
        <f t="shared" si="36"/>
        <v>79</v>
      </c>
      <c r="AN97">
        <f t="shared" si="37"/>
        <v>0</v>
      </c>
      <c r="AO97">
        <f t="shared" si="38"/>
        <v>0</v>
      </c>
      <c r="AP97">
        <f t="shared" si="39"/>
        <v>79</v>
      </c>
      <c r="AQ97">
        <f t="shared" si="40"/>
        <v>0</v>
      </c>
      <c r="AR97">
        <f t="shared" si="41"/>
        <v>0</v>
      </c>
      <c r="AS97">
        <f t="shared" si="42"/>
        <v>0</v>
      </c>
      <c r="AT97">
        <f t="shared" si="43"/>
        <v>0</v>
      </c>
      <c r="AU97">
        <f t="shared" si="44"/>
        <v>0</v>
      </c>
      <c r="AV97">
        <f t="shared" si="45"/>
        <v>0</v>
      </c>
      <c r="AW97">
        <f t="shared" si="46"/>
        <v>0</v>
      </c>
      <c r="AX97">
        <f t="shared" si="47"/>
        <v>0</v>
      </c>
      <c r="AY97" s="14" cm="1">
        <f t="array" ref="AY97">SUMPRODUCT(LARGE(AN97:AX97, {1,2,3}))</f>
        <v>79</v>
      </c>
      <c r="AZ97"/>
    </row>
    <row r="98" spans="1:52" x14ac:dyDescent="0.35">
      <c r="A98">
        <f>CLASS!A150</f>
        <v>132107</v>
      </c>
      <c r="B98" t="str">
        <f>CLASS!B150</f>
        <v>EE132107</v>
      </c>
      <c r="C98" t="str">
        <f>_xlfn.IFNA((VLOOKUP(A98,CLASS!A:AY,3,FALSE)),"")</f>
        <v>Daniel</v>
      </c>
      <c r="D98" t="str">
        <f>_xlfn.IFNA((VLOOKUP(A98,CLASS!A:AY,4,FALSE)),"")</f>
        <v>Parsons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0</v>
      </c>
      <c r="Q98" s="11">
        <f t="shared" si="26"/>
        <v>0</v>
      </c>
      <c r="R98">
        <f>_xlfn.IFNA((VLOOKUP(A98,CLASS!A:AY,18,FALSE)),"")</f>
        <v>69</v>
      </c>
      <c r="S98" s="11">
        <f t="shared" si="27"/>
        <v>79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 t="shared" ref="W98:W129" si="48">IFERROR((IF(IF(V98,V98+$M98,0)&lt;=100,IF(V98,V98+$M98,0),100)),"")</f>
        <v>0</v>
      </c>
      <c r="X98">
        <f>_xlfn.IFNA((VLOOKUP(A98,CLASS!A:AY,24,FALSE)),"")</f>
        <v>0</v>
      </c>
      <c r="Y98" s="11">
        <f t="shared" si="29"/>
        <v>0</v>
      </c>
      <c r="Z98">
        <f>_xlfn.IFNA((VLOOKUP(A98,CLASS!A:AY,26,FALSE)),"")</f>
        <v>0</v>
      </c>
      <c r="AA98" s="11">
        <f t="shared" si="30"/>
        <v>0</v>
      </c>
      <c r="AB98">
        <f>_xlfn.IFNA((VLOOKUP(A98,CLASS!A:AY,28,FALSE)),"")</f>
        <v>0</v>
      </c>
      <c r="AC98" s="11">
        <f t="shared" si="31"/>
        <v>0</v>
      </c>
      <c r="AD98"/>
      <c r="AE98" s="11">
        <f t="shared" si="32"/>
        <v>0</v>
      </c>
      <c r="AF98"/>
      <c r="AG98" s="11">
        <f t="shared" si="33"/>
        <v>0</v>
      </c>
      <c r="AH98">
        <f>_xlfn.IFNA((VLOOKUP(A98,CLASS!A:AY,34,FALSE)),"")</f>
        <v>0</v>
      </c>
      <c r="AI98" s="11">
        <f t="shared" si="34"/>
        <v>0</v>
      </c>
      <c r="AJ98"/>
      <c r="AK98" s="11">
        <f t="shared" si="35"/>
        <v>0</v>
      </c>
      <c r="AL98" s="16">
        <f t="shared" si="36"/>
        <v>79</v>
      </c>
      <c r="AM98"/>
      <c r="AN98">
        <f t="shared" si="37"/>
        <v>0</v>
      </c>
      <c r="AO98">
        <f t="shared" si="38"/>
        <v>79</v>
      </c>
      <c r="AP98">
        <f t="shared" si="39"/>
        <v>0</v>
      </c>
      <c r="AQ98">
        <f t="shared" si="40"/>
        <v>0</v>
      </c>
      <c r="AR98">
        <f t="shared" si="41"/>
        <v>0</v>
      </c>
      <c r="AS98">
        <f t="shared" si="42"/>
        <v>0</v>
      </c>
      <c r="AT98">
        <f t="shared" si="43"/>
        <v>0</v>
      </c>
      <c r="AU98">
        <f t="shared" si="44"/>
        <v>0</v>
      </c>
      <c r="AV98">
        <f t="shared" si="45"/>
        <v>0</v>
      </c>
      <c r="AW98">
        <f t="shared" si="46"/>
        <v>0</v>
      </c>
      <c r="AX98">
        <f t="shared" si="47"/>
        <v>0</v>
      </c>
      <c r="AY98" s="14" cm="1">
        <f t="array" ref="AY98">SUMPRODUCT(LARGE(AN98:AX98, {1,2,3}))</f>
        <v>79</v>
      </c>
    </row>
    <row r="99" spans="1:52" x14ac:dyDescent="0.35">
      <c r="A99">
        <f>CLASS!A89</f>
        <v>131248</v>
      </c>
      <c r="B99" t="str">
        <f>CLASS!B89</f>
        <v>EE131248</v>
      </c>
      <c r="C99" t="str">
        <f>_xlfn.IFNA((VLOOKUP(A99,CLASS!A:AY,3,FALSE)),"")</f>
        <v>Paul</v>
      </c>
      <c r="D99" t="str">
        <f>_xlfn.IFNA((VLOOKUP(A99,CLASS!A:AY,4,FALSE)),"")</f>
        <v>Ricketts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tr">
        <f>_xlfn.IFNA((VLOOKUP(A99,CLASS!A:AY,9,FALSE)),"")</f>
        <v>SNR</v>
      </c>
      <c r="J99" t="str">
        <f>_xlfn.IFNA((VLOOKUP(A99,CLASS!A:AY,10,FALSE)),"")</f>
        <v>AGL</v>
      </c>
      <c r="K99" t="str">
        <f>_xlfn.IFNA((VLOOKUP(J99,DivisionLookup!A:B,2,FALSE)),"")</f>
        <v>South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f>_xlfn.IFNA((VLOOKUP(A99,CLASS!A:AY,16,FALSE)),"")</f>
        <v>0</v>
      </c>
      <c r="Q99" s="11">
        <f t="shared" si="26"/>
        <v>0</v>
      </c>
      <c r="R99">
        <f>_xlfn.IFNA((VLOOKUP(A99,CLASS!A:AY,18,FALSE)),"")</f>
        <v>74</v>
      </c>
      <c r="S99" s="11">
        <f t="shared" si="27"/>
        <v>79</v>
      </c>
      <c r="T99">
        <f>_xlfn.IFNA((VLOOKUP(A99,CLASS!A:AY,20,FALSE)),"")</f>
        <v>0</v>
      </c>
      <c r="U99" s="11">
        <f>IFERROR((IF(IF(T99,T99+$M99,0)&lt;=100,IF(T99,T99+$M99,0),100)),"")</f>
        <v>0</v>
      </c>
      <c r="V99">
        <f>_xlfn.IFNA((VLOOKUP(A99,CLASS!A:AY,22,FALSE)),"")</f>
        <v>0</v>
      </c>
      <c r="W99" s="11">
        <f t="shared" si="48"/>
        <v>0</v>
      </c>
      <c r="X99">
        <f>_xlfn.IFNA((VLOOKUP(A99,CLASS!A:AY,24,FALSE)),"")</f>
        <v>0</v>
      </c>
      <c r="Y99" s="11">
        <f t="shared" si="29"/>
        <v>0</v>
      </c>
      <c r="Z99">
        <f>_xlfn.IFNA((VLOOKUP(A99,CLASS!A:AY,26,FALSE)),"")</f>
        <v>0</v>
      </c>
      <c r="AA99" s="11">
        <f t="shared" si="30"/>
        <v>0</v>
      </c>
      <c r="AB99">
        <f>_xlfn.IFNA((VLOOKUP(A99,CLASS!A:AY,28,FALSE)),"")</f>
        <v>0</v>
      </c>
      <c r="AC99" s="11">
        <f t="shared" si="31"/>
        <v>0</v>
      </c>
      <c r="AD99"/>
      <c r="AE99" s="11">
        <f t="shared" si="32"/>
        <v>0</v>
      </c>
      <c r="AF99"/>
      <c r="AG99" s="11">
        <f t="shared" si="33"/>
        <v>0</v>
      </c>
      <c r="AH99">
        <f>_xlfn.IFNA((VLOOKUP(A99,CLASS!A:AY,34,FALSE)),"")</f>
        <v>0</v>
      </c>
      <c r="AI99" s="11">
        <f t="shared" si="34"/>
        <v>0</v>
      </c>
      <c r="AJ99"/>
      <c r="AK99" s="11">
        <f t="shared" si="35"/>
        <v>0</v>
      </c>
      <c r="AL99" s="16">
        <f t="shared" si="36"/>
        <v>79</v>
      </c>
      <c r="AM99"/>
      <c r="AN99">
        <f t="shared" si="37"/>
        <v>0</v>
      </c>
      <c r="AO99">
        <f t="shared" si="38"/>
        <v>79</v>
      </c>
      <c r="AP99">
        <f t="shared" si="39"/>
        <v>0</v>
      </c>
      <c r="AQ99">
        <f t="shared" si="40"/>
        <v>0</v>
      </c>
      <c r="AR99">
        <f t="shared" si="41"/>
        <v>0</v>
      </c>
      <c r="AS99">
        <f t="shared" si="42"/>
        <v>0</v>
      </c>
      <c r="AT99">
        <f t="shared" si="43"/>
        <v>0</v>
      </c>
      <c r="AU99">
        <f t="shared" si="44"/>
        <v>0</v>
      </c>
      <c r="AV99">
        <f t="shared" si="45"/>
        <v>0</v>
      </c>
      <c r="AW99">
        <f t="shared" si="46"/>
        <v>0</v>
      </c>
      <c r="AX99">
        <f t="shared" si="47"/>
        <v>0</v>
      </c>
      <c r="AY99" s="14" cm="1">
        <f t="array" ref="AY99">SUMPRODUCT(LARGE(AN99:AX99, {1,2,3}))</f>
        <v>79</v>
      </c>
      <c r="AZ99"/>
    </row>
    <row r="100" spans="1:52" x14ac:dyDescent="0.35">
      <c r="A100">
        <f>CLASS!A188</f>
        <v>131997</v>
      </c>
      <c r="B100" t="str">
        <f>CLASS!B188</f>
        <v>EE131997</v>
      </c>
      <c r="C100" t="str">
        <f>_xlfn.IFNA((VLOOKUP(A100,CLASS!A:AY,3,FALSE)),"")</f>
        <v>Mark</v>
      </c>
      <c r="D100" t="str">
        <f>_xlfn.IFNA((VLOOKUP(A100,CLASS!A:AY,4,FALSE)),"")</f>
        <v>Vyse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tr">
        <f>_xlfn.IFNA((VLOOKUP(A100,CLASS!A:AY,9,FALSE)),"")</f>
        <v>SNR</v>
      </c>
      <c r="J100" t="str">
        <f>_xlfn.IFNA((VLOOKUP(A100,CLASS!A:AY,10,FALSE)),"")</f>
        <v>AGL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P100">
        <f>_xlfn.IFNA((VLOOKUP(A100,CLASS!A:AY,16,FALSE)),"")</f>
        <v>0</v>
      </c>
      <c r="Q100" s="11">
        <f t="shared" si="26"/>
        <v>0</v>
      </c>
      <c r="R100">
        <f>_xlfn.IFNA((VLOOKUP(A100,CLASS!A:AY,18,FALSE)),"")</f>
        <v>64</v>
      </c>
      <c r="S100" s="11">
        <f t="shared" si="27"/>
        <v>79</v>
      </c>
      <c r="T100">
        <f>_xlfn.IFNA((VLOOKUP(A100,CLASS!A:AY,20,FALSE)),"")</f>
        <v>0</v>
      </c>
      <c r="U100" s="11">
        <f>IF(IF(T100,T100+$L100,0)&lt;=100,IF(T100,T100+$L100,0),100)</f>
        <v>0</v>
      </c>
      <c r="V100">
        <f>_xlfn.IFNA((VLOOKUP(A100,CLASS!A:AY,22,FALSE)),"")</f>
        <v>0</v>
      </c>
      <c r="W100" s="11">
        <f t="shared" si="48"/>
        <v>0</v>
      </c>
      <c r="X100">
        <f>_xlfn.IFNA((VLOOKUP(A100,CLASS!A:AY,24,FALSE)),"")</f>
        <v>0</v>
      </c>
      <c r="Y100" s="11">
        <f t="shared" si="29"/>
        <v>0</v>
      </c>
      <c r="Z100">
        <f>_xlfn.IFNA((VLOOKUP(A100,CLASS!A:AY,26,FALSE)),"")</f>
        <v>0</v>
      </c>
      <c r="AA100" s="11">
        <f t="shared" si="30"/>
        <v>0</v>
      </c>
      <c r="AB100">
        <f>_xlfn.IFNA((VLOOKUP(A100,CLASS!A:AY,28,FALSE)),"")</f>
        <v>0</v>
      </c>
      <c r="AC100" s="11">
        <f t="shared" si="31"/>
        <v>0</v>
      </c>
      <c r="AD100"/>
      <c r="AE100" s="11">
        <f t="shared" si="32"/>
        <v>0</v>
      </c>
      <c r="AF100"/>
      <c r="AG100" s="11">
        <f t="shared" si="33"/>
        <v>0</v>
      </c>
      <c r="AH100">
        <f>_xlfn.IFNA((VLOOKUP(A100,CLASS!A:AY,34,FALSE)),"")</f>
        <v>0</v>
      </c>
      <c r="AI100" s="11">
        <f t="shared" si="34"/>
        <v>0</v>
      </c>
      <c r="AJ100"/>
      <c r="AK100" s="11">
        <f t="shared" si="35"/>
        <v>0</v>
      </c>
      <c r="AL100" s="16">
        <f t="shared" si="36"/>
        <v>79</v>
      </c>
      <c r="AN100">
        <f t="shared" si="37"/>
        <v>0</v>
      </c>
      <c r="AO100">
        <f t="shared" si="38"/>
        <v>79</v>
      </c>
      <c r="AP100">
        <f t="shared" si="39"/>
        <v>0</v>
      </c>
      <c r="AQ100">
        <f t="shared" si="40"/>
        <v>0</v>
      </c>
      <c r="AR100">
        <f t="shared" si="41"/>
        <v>0</v>
      </c>
      <c r="AS100">
        <f t="shared" si="42"/>
        <v>0</v>
      </c>
      <c r="AT100">
        <f t="shared" si="43"/>
        <v>0</v>
      </c>
      <c r="AU100">
        <f t="shared" si="44"/>
        <v>0</v>
      </c>
      <c r="AV100">
        <f t="shared" si="45"/>
        <v>0</v>
      </c>
      <c r="AW100">
        <f t="shared" si="46"/>
        <v>0</v>
      </c>
      <c r="AX100">
        <f t="shared" si="47"/>
        <v>0</v>
      </c>
      <c r="AY100" s="14" cm="1">
        <f t="array" ref="AY100">SUMPRODUCT(LARGE(AN100:AX100, {1,2,3}))</f>
        <v>79</v>
      </c>
      <c r="AZ100"/>
    </row>
    <row r="101" spans="1:52" x14ac:dyDescent="0.35">
      <c r="A101">
        <f>CLASS!A151</f>
        <v>137287</v>
      </c>
      <c r="B101" t="str">
        <f>CLASS!B151</f>
        <v>EE137287</v>
      </c>
      <c r="C101" t="str">
        <f>_xlfn.IFNA((VLOOKUP(A101,CLASS!A:AY,3,FALSE)),"")</f>
        <v>Adam</v>
      </c>
      <c r="D101" t="str">
        <f>_xlfn.IFNA((VLOOKUP(A101,CLASS!A:AY,4,FALSE)),"")</f>
        <v>Poyser</v>
      </c>
      <c r="E101" s="26" t="str">
        <f>_xlfn.IFNA((VLOOKUP(B101,IssueLookup!A:B,2,FALSE)),"")</f>
        <v>B</v>
      </c>
      <c r="F101" s="26" t="str">
        <f>_xlfn.IFNA((VLOOKUP(B101,IssueLookup!C:D,2,FALSE)),"")</f>
        <v>B</v>
      </c>
      <c r="G101" s="26" t="str">
        <f>_xlfn.IFNA((VLOOKUP(B101,IssueLookup!E:F,2,FALSE)),"")</f>
        <v>B</v>
      </c>
      <c r="H101" s="26" t="str">
        <f>_xlfn.IFNA((VLOOKUP(B101,IssueLookup!G:H,2,FALSE)),"")</f>
        <v>B</v>
      </c>
      <c r="I101" t="str">
        <f>_xlfn.IFNA((VLOOKUP(A101,CLASS!A:AY,9,FALSE)),"")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_xlfn.IFNA(VLOOKUP(E101,HandicapLookup!A:B,2,FALSE),"")</f>
        <v>10</v>
      </c>
      <c r="M101">
        <f>_xlfn.IFNA(VLOOKUP(F101,HandicapLookup!A:B,2,FALSE),"")</f>
        <v>10</v>
      </c>
      <c r="N101">
        <f>_xlfn.IFNA(VLOOKUP(G101,HandicapLookup!A:B,2,FALSE),"")</f>
        <v>10</v>
      </c>
      <c r="O101">
        <f>_xlfn.IFNA(VLOOKUP(H101,HandicapLookup!A:B,2,FALSE),"")</f>
        <v>10</v>
      </c>
      <c r="P101">
        <f>_xlfn.IFNA((VLOOKUP(A101,CLASS!A:AY,16,FALSE)),"")</f>
        <v>0</v>
      </c>
      <c r="Q101" s="11">
        <f t="shared" si="26"/>
        <v>0</v>
      </c>
      <c r="R101">
        <f>_xlfn.IFNA((VLOOKUP(A101,CLASS!A:AY,18,FALSE)),"")</f>
        <v>68</v>
      </c>
      <c r="S101" s="11">
        <f t="shared" si="27"/>
        <v>78</v>
      </c>
      <c r="T101">
        <f>_xlfn.IFNA((VLOOKUP(A101,CLASS!A:AY,20,FALSE)),"")</f>
        <v>0</v>
      </c>
      <c r="U101" s="11">
        <f>IF(IF(T101,T101+$L101,0)&lt;=100,IF(T101,T101+$L101,0),100)</f>
        <v>0</v>
      </c>
      <c r="V101">
        <f>_xlfn.IFNA((VLOOKUP(A101,CLASS!A:AY,22,FALSE)),"")</f>
        <v>0</v>
      </c>
      <c r="W101" s="11">
        <f t="shared" si="48"/>
        <v>0</v>
      </c>
      <c r="X101">
        <f>_xlfn.IFNA((VLOOKUP(A101,CLASS!A:AY,24,FALSE)),"")</f>
        <v>0</v>
      </c>
      <c r="Y101" s="11">
        <f t="shared" si="29"/>
        <v>0</v>
      </c>
      <c r="Z101">
        <f>_xlfn.IFNA((VLOOKUP(A101,CLASS!A:AY,26,FALSE)),"")</f>
        <v>0</v>
      </c>
      <c r="AA101" s="11">
        <f t="shared" si="30"/>
        <v>0</v>
      </c>
      <c r="AB101">
        <f>_xlfn.IFNA((VLOOKUP(A101,CLASS!A:AY,28,FALSE)),"")</f>
        <v>0</v>
      </c>
      <c r="AC101" s="11">
        <f t="shared" si="31"/>
        <v>0</v>
      </c>
      <c r="AD101"/>
      <c r="AE101" s="11">
        <f t="shared" si="32"/>
        <v>0</v>
      </c>
      <c r="AF101"/>
      <c r="AG101" s="11">
        <f t="shared" si="33"/>
        <v>0</v>
      </c>
      <c r="AH101">
        <f>_xlfn.IFNA((VLOOKUP(A101,CLASS!A:AY,34,FALSE)),"")</f>
        <v>0</v>
      </c>
      <c r="AI101" s="11">
        <f t="shared" si="34"/>
        <v>0</v>
      </c>
      <c r="AJ101"/>
      <c r="AK101" s="11">
        <f t="shared" si="35"/>
        <v>0</v>
      </c>
      <c r="AL101" s="16">
        <f t="shared" si="36"/>
        <v>78</v>
      </c>
      <c r="AN101">
        <f t="shared" si="37"/>
        <v>0</v>
      </c>
      <c r="AO101">
        <f t="shared" si="38"/>
        <v>78</v>
      </c>
      <c r="AP101">
        <f t="shared" si="39"/>
        <v>0</v>
      </c>
      <c r="AQ101">
        <f t="shared" si="40"/>
        <v>0</v>
      </c>
      <c r="AR101">
        <f t="shared" si="41"/>
        <v>0</v>
      </c>
      <c r="AS101">
        <f t="shared" si="42"/>
        <v>0</v>
      </c>
      <c r="AT101">
        <f t="shared" si="43"/>
        <v>0</v>
      </c>
      <c r="AU101">
        <f t="shared" si="44"/>
        <v>0</v>
      </c>
      <c r="AV101">
        <f t="shared" si="45"/>
        <v>0</v>
      </c>
      <c r="AW101">
        <f t="shared" si="46"/>
        <v>0</v>
      </c>
      <c r="AX101">
        <f t="shared" si="47"/>
        <v>0</v>
      </c>
      <c r="AY101" s="14" cm="1">
        <f t="array" ref="AY101">SUMPRODUCT(LARGE(AN101:AX101, {1,2,3}))</f>
        <v>78</v>
      </c>
    </row>
    <row r="102" spans="1:52" x14ac:dyDescent="0.35">
      <c r="A102">
        <f>CLASS!A190</f>
        <v>118011</v>
      </c>
      <c r="B102" t="str">
        <f>CLASS!B190</f>
        <v>EE118011</v>
      </c>
      <c r="C102" t="str">
        <f>_xlfn.IFNA((VLOOKUP(A102,CLASS!A:AY,3,FALSE)),"")</f>
        <v>Peter</v>
      </c>
      <c r="D102" t="str">
        <f>_xlfn.IFNA((VLOOKUP(A102,CLASS!A:AY,4,FALSE)),"")</f>
        <v>Tomlin</v>
      </c>
      <c r="E102" s="26" t="str">
        <f>_xlfn.IFNA((VLOOKUP(B102,IssueLookup!A:B,2,FALSE)),"")</f>
        <v>C</v>
      </c>
      <c r="F102" s="26" t="str">
        <f>_xlfn.IFNA((VLOOKUP(B102,IssueLookup!C:D,2,FALSE)),"")</f>
        <v>C</v>
      </c>
      <c r="G102" s="26" t="str">
        <f>_xlfn.IFNA((VLOOKUP(B102,IssueLookup!E:F,2,FALSE)),"")</f>
        <v>C</v>
      </c>
      <c r="H102" s="26" t="str">
        <f>_xlfn.IFNA((VLOOKUP(B102,IssueLookup!G:H,2,FALSE)),"")</f>
        <v>C</v>
      </c>
      <c r="I102" t="str">
        <f>_xlfn.IFNA((VLOOKUP(A102,CLASS!A:AY,9,FALSE)),"")</f>
        <v>SNR</v>
      </c>
      <c r="J102" t="str">
        <f>_xlfn.IFNA((VLOOKUP(A102,CLASS!A:AY,10,FALSE)),"")</f>
        <v>AGL</v>
      </c>
      <c r="K102" t="str">
        <f>_xlfn.IFNA((VLOOKUP(J102,DivisionLookup!A:B,2,FALSE)),"")</f>
        <v>South</v>
      </c>
      <c r="L102">
        <f>_xlfn.IFNA(VLOOKUP(E102,HandicapLookup!A:B,2,FALSE),"")</f>
        <v>15</v>
      </c>
      <c r="M102">
        <f>_xlfn.IFNA(VLOOKUP(F102,HandicapLookup!A:B,2,FALSE),"")</f>
        <v>15</v>
      </c>
      <c r="N102">
        <f>_xlfn.IFNA(VLOOKUP(G102,HandicapLookup!A:B,2,FALSE),"")</f>
        <v>15</v>
      </c>
      <c r="O102">
        <f>_xlfn.IFNA(VLOOKUP(H102,HandicapLookup!A:B,2,FALSE),"")</f>
        <v>15</v>
      </c>
      <c r="P102">
        <f>_xlfn.IFNA((VLOOKUP(A102,CLASS!A:AY,16,FALSE)),"")</f>
        <v>0</v>
      </c>
      <c r="Q102" s="11">
        <f t="shared" si="26"/>
        <v>0</v>
      </c>
      <c r="R102">
        <f>_xlfn.IFNA((VLOOKUP(A102,CLASS!A:AY,18,FALSE)),"")</f>
        <v>63</v>
      </c>
      <c r="S102" s="11">
        <f t="shared" si="27"/>
        <v>78</v>
      </c>
      <c r="T102">
        <f>_xlfn.IFNA((VLOOKUP(A102,CLASS!A:AY,20,FALSE)),"")</f>
        <v>0</v>
      </c>
      <c r="U102" s="11">
        <f>IF(IF(T102,T102+$L102,0)&lt;=100,IF(T102,T102+$L102,0),100)</f>
        <v>0</v>
      </c>
      <c r="V102">
        <f>_xlfn.IFNA((VLOOKUP(A102,CLASS!A:AY,22,FALSE)),"")</f>
        <v>0</v>
      </c>
      <c r="W102" s="11">
        <f t="shared" si="48"/>
        <v>0</v>
      </c>
      <c r="X102">
        <f>_xlfn.IFNA((VLOOKUP(A102,CLASS!A:AY,24,FALSE)),"")</f>
        <v>0</v>
      </c>
      <c r="Y102" s="11">
        <f t="shared" si="29"/>
        <v>0</v>
      </c>
      <c r="Z102">
        <f>_xlfn.IFNA((VLOOKUP(A102,CLASS!A:AY,26,FALSE)),"")</f>
        <v>0</v>
      </c>
      <c r="AA102" s="11">
        <f t="shared" si="30"/>
        <v>0</v>
      </c>
      <c r="AB102">
        <f>_xlfn.IFNA((VLOOKUP(A102,CLASS!A:AY,28,FALSE)),"")</f>
        <v>0</v>
      </c>
      <c r="AC102" s="11">
        <f t="shared" si="31"/>
        <v>0</v>
      </c>
      <c r="AD102"/>
      <c r="AE102" s="11">
        <f t="shared" si="32"/>
        <v>0</v>
      </c>
      <c r="AF102"/>
      <c r="AG102" s="11">
        <f t="shared" si="33"/>
        <v>0</v>
      </c>
      <c r="AH102">
        <f>_xlfn.IFNA((VLOOKUP(A102,CLASS!A:AY,34,FALSE)),"")</f>
        <v>0</v>
      </c>
      <c r="AI102" s="11">
        <f t="shared" si="34"/>
        <v>0</v>
      </c>
      <c r="AJ102"/>
      <c r="AK102" s="11">
        <f t="shared" si="35"/>
        <v>0</v>
      </c>
      <c r="AL102" s="16">
        <f t="shared" si="36"/>
        <v>78</v>
      </c>
      <c r="AM102"/>
      <c r="AN102">
        <f t="shared" si="37"/>
        <v>0</v>
      </c>
      <c r="AO102">
        <f t="shared" si="38"/>
        <v>78</v>
      </c>
      <c r="AP102">
        <f t="shared" si="39"/>
        <v>0</v>
      </c>
      <c r="AQ102">
        <f t="shared" si="40"/>
        <v>0</v>
      </c>
      <c r="AR102">
        <f t="shared" si="41"/>
        <v>0</v>
      </c>
      <c r="AS102">
        <f t="shared" si="42"/>
        <v>0</v>
      </c>
      <c r="AT102">
        <f t="shared" si="43"/>
        <v>0</v>
      </c>
      <c r="AU102">
        <f t="shared" si="44"/>
        <v>0</v>
      </c>
      <c r="AV102">
        <f t="shared" si="45"/>
        <v>0</v>
      </c>
      <c r="AW102">
        <f t="shared" si="46"/>
        <v>0</v>
      </c>
      <c r="AX102">
        <f t="shared" si="47"/>
        <v>0</v>
      </c>
      <c r="AY102" s="14" cm="1">
        <f t="array" ref="AY102">SUMPRODUCT(LARGE(AN102:AX102, {1,2,3}))</f>
        <v>78</v>
      </c>
      <c r="AZ102"/>
    </row>
    <row r="103" spans="1:52" x14ac:dyDescent="0.35">
      <c r="A103">
        <f>CLASS!A152</f>
        <v>136388</v>
      </c>
      <c r="B103" t="str">
        <f>CLASS!B152</f>
        <v>EE136388</v>
      </c>
      <c r="C103" t="str">
        <f>_xlfn.IFNA((VLOOKUP(A103,CLASS!A:AY,3,FALSE)),"")</f>
        <v>Patrick</v>
      </c>
      <c r="D103" t="str">
        <f>_xlfn.IFNA((VLOOKUP(A103,CLASS!A:AY,4,FALSE)),"")</f>
        <v>Bird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ST</v>
      </c>
      <c r="K103" t="str">
        <f>_xlfn.IFNA((VLOOKUP(J103,DivisionLookup!A:B,2,FALSE)),"")</f>
        <v>North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67</v>
      </c>
      <c r="Q103" s="11">
        <f t="shared" si="26"/>
        <v>77</v>
      </c>
      <c r="R103">
        <f>_xlfn.IFNA((VLOOKUP(A103,CLASS!A:AY,18,FALSE)),"")</f>
        <v>0</v>
      </c>
      <c r="S103" s="11">
        <f t="shared" si="27"/>
        <v>0</v>
      </c>
      <c r="T103">
        <f>_xlfn.IFNA((VLOOKUP(A103,CLASS!A:AY,20,FALSE)),"")</f>
        <v>0</v>
      </c>
      <c r="U103" s="11">
        <f>IF(IF(T103,T103+$L103,0)&lt;=100,IF(T103,T103+$L103,0),100)</f>
        <v>0</v>
      </c>
      <c r="V103">
        <f>_xlfn.IFNA((VLOOKUP(A103,CLASS!A:AY,22,FALSE)),"")</f>
        <v>0</v>
      </c>
      <c r="W103" s="11">
        <f t="shared" si="48"/>
        <v>0</v>
      </c>
      <c r="X103">
        <f>_xlfn.IFNA((VLOOKUP(A103,CLASS!A:AY,24,FALSE)),"")</f>
        <v>0</v>
      </c>
      <c r="Y103" s="11">
        <f t="shared" si="29"/>
        <v>0</v>
      </c>
      <c r="Z103">
        <f>_xlfn.IFNA((VLOOKUP(A103,CLASS!A:AY,26,FALSE)),"")</f>
        <v>0</v>
      </c>
      <c r="AA103" s="11">
        <f t="shared" si="30"/>
        <v>0</v>
      </c>
      <c r="AB103">
        <f>_xlfn.IFNA((VLOOKUP(A103,CLASS!A:AY,28,FALSE)),"")</f>
        <v>0</v>
      </c>
      <c r="AC103" s="11">
        <f t="shared" si="31"/>
        <v>0</v>
      </c>
      <c r="AD103"/>
      <c r="AE103" s="11">
        <f t="shared" si="32"/>
        <v>0</v>
      </c>
      <c r="AF103"/>
      <c r="AG103" s="11">
        <f t="shared" si="33"/>
        <v>0</v>
      </c>
      <c r="AH103">
        <f>_xlfn.IFNA((VLOOKUP(A103,CLASS!A:AY,34,FALSE)),"")</f>
        <v>0</v>
      </c>
      <c r="AI103" s="11">
        <f t="shared" si="34"/>
        <v>0</v>
      </c>
      <c r="AJ103"/>
      <c r="AK103" s="11">
        <f t="shared" si="35"/>
        <v>0</v>
      </c>
      <c r="AL103" s="16">
        <f t="shared" si="36"/>
        <v>77</v>
      </c>
      <c r="AM103"/>
      <c r="AN103">
        <f t="shared" si="37"/>
        <v>77</v>
      </c>
      <c r="AO103">
        <f t="shared" si="38"/>
        <v>0</v>
      </c>
      <c r="AP103">
        <f t="shared" si="39"/>
        <v>0</v>
      </c>
      <c r="AQ103">
        <f t="shared" si="40"/>
        <v>0</v>
      </c>
      <c r="AR103">
        <f t="shared" si="41"/>
        <v>0</v>
      </c>
      <c r="AS103">
        <f t="shared" si="42"/>
        <v>0</v>
      </c>
      <c r="AT103">
        <f t="shared" si="43"/>
        <v>0</v>
      </c>
      <c r="AU103">
        <f t="shared" si="44"/>
        <v>0</v>
      </c>
      <c r="AV103">
        <f t="shared" si="45"/>
        <v>0</v>
      </c>
      <c r="AW103">
        <f t="shared" si="46"/>
        <v>0</v>
      </c>
      <c r="AX103">
        <f t="shared" si="47"/>
        <v>0</v>
      </c>
      <c r="AY103" s="14" cm="1">
        <f t="array" ref="AY103">SUMPRODUCT(LARGE(AN103:AX103, {1,2,3}))</f>
        <v>77</v>
      </c>
      <c r="AZ103"/>
    </row>
    <row r="104" spans="1:52" x14ac:dyDescent="0.35">
      <c r="A104">
        <f>CLASS!A14</f>
        <v>96738</v>
      </c>
      <c r="B104" t="str">
        <f>CLASS!B14</f>
        <v>EE96738</v>
      </c>
      <c r="C104" t="str">
        <f>_xlfn.IFNA((VLOOKUP(A104,CLASS!A:AY,3,FALSE)),"")</f>
        <v>Christopher</v>
      </c>
      <c r="D104" t="str">
        <f>_xlfn.IFNA((VLOOKUP(A104,CLASS!A:AY,4,FALSE)),"")</f>
        <v>Daniels</v>
      </c>
      <c r="E104" s="26" t="str">
        <f>_xlfn.IFNA((VLOOKUP(B104,IssueLookup!A:B,2,FALSE)),"")</f>
        <v>AAA</v>
      </c>
      <c r="F104" s="26" t="str">
        <f>_xlfn.IFNA((VLOOKUP(B104,IssueLookup!C:D,2,FALSE)),"")</f>
        <v>AAA</v>
      </c>
      <c r="G104" s="26" t="str">
        <f>_xlfn.IFNA((VLOOKUP(B104,IssueLookup!E:F,2,FALSE)),"")</f>
        <v>AAA</v>
      </c>
      <c r="H104" s="26" t="str">
        <f>_xlfn.IFNA((VLOOKUP(B104,IssueLookup!G:H,2,FALSE)),"")</f>
        <v>AAA</v>
      </c>
      <c r="I104" t="str">
        <f>_xlfn.IFNA((VLOOKUP(A104,CLASS!A:AY,9,FALSE)),"")</f>
        <v>SNR</v>
      </c>
      <c r="J104" t="str">
        <f>_xlfn.IFNA((VLOOKUP(A104,CLASS!A:AY,10,FALSE)),"")</f>
        <v>DOV</v>
      </c>
      <c r="K104" t="str">
        <f>_xlfn.IFNA((VLOOKUP(J104,DivisionLookup!A:B,2,FALSE)),"")</f>
        <v>North</v>
      </c>
      <c r="L104">
        <f>_xlfn.IFNA(VLOOKUP(E104,HandicapLookup!A:B,2,FALSE),"")</f>
        <v>0</v>
      </c>
      <c r="M104">
        <f>_xlfn.IFNA(VLOOKUP(F104,HandicapLookup!A:B,2,FALSE),"")</f>
        <v>0</v>
      </c>
      <c r="N104">
        <f>_xlfn.IFNA(VLOOKUP(G104,HandicapLookup!A:B,2,FALSE),"")</f>
        <v>0</v>
      </c>
      <c r="O104">
        <f>_xlfn.IFNA(VLOOKUP(H104,HandicapLookup!A:B,2,FALSE),"")</f>
        <v>0</v>
      </c>
      <c r="P104">
        <f>_xlfn.IFNA((VLOOKUP(A104,CLASS!A:AY,16,FALSE)),"")</f>
        <v>0</v>
      </c>
      <c r="Q104" s="11">
        <f t="shared" si="26"/>
        <v>0</v>
      </c>
      <c r="R104">
        <f>_xlfn.IFNA((VLOOKUP(A104,CLASS!A:AY,18,FALSE)),"")</f>
        <v>0</v>
      </c>
      <c r="S104" s="11">
        <f t="shared" si="27"/>
        <v>0</v>
      </c>
      <c r="T104">
        <f>_xlfn.IFNA((VLOOKUP(A104,CLASS!A:AY,20,FALSE)),"")</f>
        <v>77</v>
      </c>
      <c r="U104" s="11">
        <f>IFERROR((IF(IF(T104,T104+$M104,0)&lt;=100,IF(T104,T104+$M104,0),100)),"")</f>
        <v>77</v>
      </c>
      <c r="V104">
        <f>_xlfn.IFNA((VLOOKUP(A104,CLASS!A:AY,22,FALSE)),"")</f>
        <v>0</v>
      </c>
      <c r="W104" s="11">
        <f t="shared" si="48"/>
        <v>0</v>
      </c>
      <c r="X104">
        <f>_xlfn.IFNA((VLOOKUP(A104,CLASS!A:AY,24,FALSE)),"")</f>
        <v>0</v>
      </c>
      <c r="Y104" s="11">
        <f t="shared" si="29"/>
        <v>0</v>
      </c>
      <c r="Z104">
        <f>_xlfn.IFNA((VLOOKUP(A104,CLASS!A:AY,26,FALSE)),"")</f>
        <v>0</v>
      </c>
      <c r="AA104" s="11">
        <f t="shared" si="30"/>
        <v>0</v>
      </c>
      <c r="AB104">
        <f>_xlfn.IFNA((VLOOKUP(A104,CLASS!A:AY,28,FALSE)),"")</f>
        <v>0</v>
      </c>
      <c r="AC104" s="11">
        <f t="shared" si="31"/>
        <v>0</v>
      </c>
      <c r="AD104"/>
      <c r="AE104" s="11">
        <f t="shared" si="32"/>
        <v>0</v>
      </c>
      <c r="AF104"/>
      <c r="AG104" s="11">
        <f t="shared" si="33"/>
        <v>0</v>
      </c>
      <c r="AH104">
        <f>_xlfn.IFNA((VLOOKUP(A104,CLASS!A:AY,34,FALSE)),"")</f>
        <v>0</v>
      </c>
      <c r="AI104" s="11">
        <f t="shared" si="34"/>
        <v>0</v>
      </c>
      <c r="AJ104"/>
      <c r="AK104" s="11">
        <f t="shared" si="35"/>
        <v>0</v>
      </c>
      <c r="AL104" s="16">
        <f t="shared" si="36"/>
        <v>77</v>
      </c>
      <c r="AM104"/>
      <c r="AN104">
        <f t="shared" si="37"/>
        <v>0</v>
      </c>
      <c r="AO104">
        <f t="shared" si="38"/>
        <v>0</v>
      </c>
      <c r="AP104">
        <f t="shared" si="39"/>
        <v>77</v>
      </c>
      <c r="AQ104">
        <f t="shared" si="40"/>
        <v>0</v>
      </c>
      <c r="AR104">
        <f t="shared" si="41"/>
        <v>0</v>
      </c>
      <c r="AS104">
        <f t="shared" si="42"/>
        <v>0</v>
      </c>
      <c r="AT104">
        <f t="shared" si="43"/>
        <v>0</v>
      </c>
      <c r="AU104">
        <f t="shared" si="44"/>
        <v>0</v>
      </c>
      <c r="AV104">
        <f t="shared" si="45"/>
        <v>0</v>
      </c>
      <c r="AW104">
        <f t="shared" si="46"/>
        <v>0</v>
      </c>
      <c r="AX104">
        <f t="shared" si="47"/>
        <v>0</v>
      </c>
      <c r="AY104" s="14" cm="1">
        <f t="array" ref="AY104">SUMPRODUCT(LARGE(AN104:AX104, {1,2,3}))</f>
        <v>77</v>
      </c>
      <c r="AZ104"/>
    </row>
    <row r="105" spans="1:52" x14ac:dyDescent="0.35">
      <c r="A105">
        <f>CLASS!A191</f>
        <v>129280</v>
      </c>
      <c r="B105" t="str">
        <f>CLASS!B191</f>
        <v>EE129280</v>
      </c>
      <c r="C105" t="str">
        <f>_xlfn.IFNA((VLOOKUP(A105,CLASS!A:AY,3,FALSE)),"")</f>
        <v>Richard</v>
      </c>
      <c r="D105" t="str">
        <f>_xlfn.IFNA((VLOOKUP(A105,CLASS!A:AY,4,FALSE)),"")</f>
        <v>Dumpleton</v>
      </c>
      <c r="E105" s="26" t="str">
        <f>_xlfn.IFNA((VLOOKUP(B105,IssueLookup!A:B,2,FALSE)),"")</f>
        <v>C</v>
      </c>
      <c r="F105" s="26" t="str">
        <f>_xlfn.IFNA((VLOOKUP(B105,IssueLookup!C:D,2,FALSE)),"")</f>
        <v>C</v>
      </c>
      <c r="G105" s="26" t="str">
        <f>_xlfn.IFNA((VLOOKUP(B105,IssueLookup!E:F,2,FALSE)),"")</f>
        <v>C</v>
      </c>
      <c r="H105" s="26" t="str">
        <f>_xlfn.IFNA((VLOOKUP(B105,IssueLookup!G:H,2,FALSE)),"")</f>
        <v>C</v>
      </c>
      <c r="I105" t="str">
        <f>_xlfn.IFNA((VLOOKUP(A105,CLASS!A:AY,9,FALSE)),"")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_xlfn.IFNA(VLOOKUP(E105,HandicapLookup!A:B,2,FALSE),"")</f>
        <v>15</v>
      </c>
      <c r="M105">
        <f>_xlfn.IFNA(VLOOKUP(F105,HandicapLookup!A:B,2,FALSE),"")</f>
        <v>15</v>
      </c>
      <c r="N105">
        <f>_xlfn.IFNA(VLOOKUP(G105,HandicapLookup!A:B,2,FALSE),"")</f>
        <v>15</v>
      </c>
      <c r="O105">
        <f>_xlfn.IFNA(VLOOKUP(H105,HandicapLookup!A:B,2,FALSE),"")</f>
        <v>15</v>
      </c>
      <c r="P105">
        <f>_xlfn.IFNA((VLOOKUP(A105,CLASS!A:AY,16,FALSE)),"")</f>
        <v>0</v>
      </c>
      <c r="Q105" s="11">
        <f t="shared" si="26"/>
        <v>0</v>
      </c>
      <c r="R105">
        <f>_xlfn.IFNA((VLOOKUP(A105,CLASS!A:AY,18,FALSE)),"")</f>
        <v>62</v>
      </c>
      <c r="S105" s="11">
        <f t="shared" si="27"/>
        <v>77</v>
      </c>
      <c r="T105">
        <f>_xlfn.IFNA((VLOOKUP(A105,CLASS!A:AY,20,FALSE)),"")</f>
        <v>0</v>
      </c>
      <c r="U105" s="11">
        <f>IF(IF(T105,T105+$L105,0)&lt;=100,IF(T105,T105+$L105,0),100)</f>
        <v>0</v>
      </c>
      <c r="V105">
        <f>_xlfn.IFNA((VLOOKUP(A105,CLASS!A:AY,22,FALSE)),"")</f>
        <v>0</v>
      </c>
      <c r="W105" s="11">
        <f t="shared" si="48"/>
        <v>0</v>
      </c>
      <c r="X105">
        <f>_xlfn.IFNA((VLOOKUP(A105,CLASS!A:AY,24,FALSE)),"")</f>
        <v>0</v>
      </c>
      <c r="Y105" s="11">
        <f t="shared" si="29"/>
        <v>0</v>
      </c>
      <c r="Z105">
        <f>_xlfn.IFNA((VLOOKUP(A105,CLASS!A:AY,26,FALSE)),"")</f>
        <v>0</v>
      </c>
      <c r="AA105" s="11">
        <f t="shared" si="30"/>
        <v>0</v>
      </c>
      <c r="AB105">
        <f>_xlfn.IFNA((VLOOKUP(A105,CLASS!A:AY,28,FALSE)),"")</f>
        <v>0</v>
      </c>
      <c r="AC105" s="11">
        <f t="shared" si="31"/>
        <v>0</v>
      </c>
      <c r="AD105"/>
      <c r="AE105" s="11">
        <f t="shared" si="32"/>
        <v>0</v>
      </c>
      <c r="AF105"/>
      <c r="AG105" s="11">
        <f t="shared" si="33"/>
        <v>0</v>
      </c>
      <c r="AH105">
        <f>_xlfn.IFNA((VLOOKUP(A105,CLASS!A:AY,34,FALSE)),"")</f>
        <v>0</v>
      </c>
      <c r="AI105" s="11">
        <f t="shared" si="34"/>
        <v>0</v>
      </c>
      <c r="AJ105"/>
      <c r="AK105" s="11">
        <f t="shared" si="35"/>
        <v>0</v>
      </c>
      <c r="AL105" s="16">
        <f t="shared" si="36"/>
        <v>77</v>
      </c>
      <c r="AM105"/>
      <c r="AN105">
        <f t="shared" si="37"/>
        <v>0</v>
      </c>
      <c r="AO105">
        <f t="shared" si="38"/>
        <v>77</v>
      </c>
      <c r="AP105">
        <f t="shared" si="39"/>
        <v>0</v>
      </c>
      <c r="AQ105">
        <f t="shared" si="40"/>
        <v>0</v>
      </c>
      <c r="AR105">
        <f t="shared" si="41"/>
        <v>0</v>
      </c>
      <c r="AS105">
        <f t="shared" si="42"/>
        <v>0</v>
      </c>
      <c r="AT105">
        <f t="shared" si="43"/>
        <v>0</v>
      </c>
      <c r="AU105">
        <f t="shared" si="44"/>
        <v>0</v>
      </c>
      <c r="AV105">
        <f t="shared" si="45"/>
        <v>0</v>
      </c>
      <c r="AW105">
        <f t="shared" si="46"/>
        <v>0</v>
      </c>
      <c r="AX105">
        <f t="shared" si="47"/>
        <v>0</v>
      </c>
      <c r="AY105" s="14" cm="1">
        <f t="array" ref="AY105">SUMPRODUCT(LARGE(AN105:AX105, {1,2,3}))</f>
        <v>77</v>
      </c>
      <c r="AZ105"/>
    </row>
    <row r="106" spans="1:52" x14ac:dyDescent="0.35">
      <c r="A106">
        <f>CLASS!A91</f>
        <v>110769</v>
      </c>
      <c r="B106" t="str">
        <f>CLASS!B91</f>
        <v>EE110769</v>
      </c>
      <c r="C106" t="str">
        <f>_xlfn.IFNA((VLOOKUP(A106,CLASS!A:AY,3,FALSE)),"")</f>
        <v>Edward</v>
      </c>
      <c r="D106" t="str">
        <f>_xlfn.IFNA((VLOOKUP(A106,CLASS!A:AY,4,FALSE)),"")</f>
        <v>Harding</v>
      </c>
      <c r="E106" s="26" t="str">
        <f>_xlfn.IFNA((VLOOKUP(B106,IssueLookup!A:B,2,FALSE)),"")</f>
        <v>A</v>
      </c>
      <c r="F106" s="26" t="str">
        <f>_xlfn.IFNA((VLOOKUP(B106,IssueLookup!C:D,2,FALSE)),"")</f>
        <v>A</v>
      </c>
      <c r="G106" s="26" t="str">
        <f>_xlfn.IFNA((VLOOKUP(B106,IssueLookup!E:F,2,FALSE)),"")</f>
        <v>A</v>
      </c>
      <c r="H106" s="26" t="str">
        <f>_xlfn.IFNA((VLOOKUP(B106,IssueLookup!G:H,2,FALSE)),"")</f>
        <v>A</v>
      </c>
      <c r="I106" t="str">
        <f>_xlfn.IFNA((VLOOKUP(A106,CLASS!A:AY,9,FALSE)),"")</f>
        <v>SNR</v>
      </c>
      <c r="J106" t="str">
        <f>_xlfn.IFNA((VLOOKUP(A106,CLASS!A:AY,10,FALSE)),"")</f>
        <v>EJC</v>
      </c>
      <c r="K106" t="str">
        <f>_xlfn.IFNA((VLOOKUP(J106,DivisionLookup!A:B,2,FALSE)),"")</f>
        <v>South</v>
      </c>
      <c r="L106">
        <f>_xlfn.IFNA(VLOOKUP(E106,HandicapLookup!A:B,2,FALSE),"")</f>
        <v>5</v>
      </c>
      <c r="M106">
        <f>_xlfn.IFNA(VLOOKUP(F106,HandicapLookup!A:B,2,FALSE),"")</f>
        <v>5</v>
      </c>
      <c r="N106">
        <f>_xlfn.IFNA(VLOOKUP(G106,HandicapLookup!A:B,2,FALSE),"")</f>
        <v>5</v>
      </c>
      <c r="O106">
        <f>_xlfn.IFNA(VLOOKUP(H106,HandicapLookup!A:B,2,FALSE),"")</f>
        <v>5</v>
      </c>
      <c r="P106">
        <f>_xlfn.IFNA((VLOOKUP(A106,CLASS!A:AY,16,FALSE)),"")</f>
        <v>0</v>
      </c>
      <c r="Q106" s="11">
        <f t="shared" si="26"/>
        <v>0</v>
      </c>
      <c r="R106">
        <f>_xlfn.IFNA((VLOOKUP(A106,CLASS!A:AY,18,FALSE)),"")</f>
        <v>72</v>
      </c>
      <c r="S106" s="11">
        <f t="shared" si="27"/>
        <v>77</v>
      </c>
      <c r="T106">
        <f>_xlfn.IFNA((VLOOKUP(A106,CLASS!A:AY,20,FALSE)),"")</f>
        <v>0</v>
      </c>
      <c r="U106" s="11">
        <f>IFERROR((IF(IF(T106,T106+$M106,0)&lt;=100,IF(T106,T106+$M106,0),100)),"")</f>
        <v>0</v>
      </c>
      <c r="V106">
        <f>_xlfn.IFNA((VLOOKUP(A106,CLASS!A:AY,22,FALSE)),"")</f>
        <v>0</v>
      </c>
      <c r="W106" s="11">
        <f t="shared" si="48"/>
        <v>0</v>
      </c>
      <c r="X106">
        <f>_xlfn.IFNA((VLOOKUP(A106,CLASS!A:AY,24,FALSE)),"")</f>
        <v>0</v>
      </c>
      <c r="Y106" s="11">
        <f t="shared" si="29"/>
        <v>0</v>
      </c>
      <c r="Z106">
        <f>_xlfn.IFNA((VLOOKUP(A106,CLASS!A:AY,26,FALSE)),"")</f>
        <v>0</v>
      </c>
      <c r="AA106" s="11">
        <f t="shared" si="30"/>
        <v>0</v>
      </c>
      <c r="AB106">
        <f>_xlfn.IFNA((VLOOKUP(A106,CLASS!A:AY,28,FALSE)),"")</f>
        <v>0</v>
      </c>
      <c r="AC106" s="11">
        <f t="shared" si="31"/>
        <v>0</v>
      </c>
      <c r="AD106"/>
      <c r="AE106" s="11">
        <f t="shared" si="32"/>
        <v>0</v>
      </c>
      <c r="AF106"/>
      <c r="AG106" s="11">
        <f t="shared" si="33"/>
        <v>0</v>
      </c>
      <c r="AH106">
        <f>_xlfn.IFNA((VLOOKUP(A106,CLASS!A:AY,34,FALSE)),"")</f>
        <v>0</v>
      </c>
      <c r="AI106" s="11">
        <f t="shared" si="34"/>
        <v>0</v>
      </c>
      <c r="AJ106"/>
      <c r="AK106" s="11">
        <f t="shared" si="35"/>
        <v>0</v>
      </c>
      <c r="AL106" s="16">
        <f t="shared" si="36"/>
        <v>77</v>
      </c>
      <c r="AM106"/>
      <c r="AN106">
        <f t="shared" si="37"/>
        <v>0</v>
      </c>
      <c r="AO106">
        <f t="shared" si="38"/>
        <v>77</v>
      </c>
      <c r="AP106">
        <f t="shared" si="39"/>
        <v>0</v>
      </c>
      <c r="AQ106">
        <f t="shared" si="40"/>
        <v>0</v>
      </c>
      <c r="AR106">
        <f t="shared" si="41"/>
        <v>0</v>
      </c>
      <c r="AS106">
        <f t="shared" si="42"/>
        <v>0</v>
      </c>
      <c r="AT106">
        <f t="shared" si="43"/>
        <v>0</v>
      </c>
      <c r="AU106">
        <f t="shared" si="44"/>
        <v>0</v>
      </c>
      <c r="AV106">
        <f t="shared" si="45"/>
        <v>0</v>
      </c>
      <c r="AW106">
        <f t="shared" si="46"/>
        <v>0</v>
      </c>
      <c r="AX106">
        <f t="shared" si="47"/>
        <v>0</v>
      </c>
      <c r="AY106" s="14" cm="1">
        <f t="array" ref="AY106">SUMPRODUCT(LARGE(AN106:AX106, {1,2,3}))</f>
        <v>77</v>
      </c>
    </row>
    <row r="107" spans="1:52" x14ac:dyDescent="0.35">
      <c r="A107">
        <f>CLASS!A153</f>
        <v>91174</v>
      </c>
      <c r="B107" t="str">
        <f>CLASS!B153</f>
        <v>EE91174</v>
      </c>
      <c r="C107" t="str">
        <f>_xlfn.IFNA((VLOOKUP(A107,CLASS!A:AY,3,FALSE)),"")</f>
        <v>Patrick</v>
      </c>
      <c r="D107" t="str">
        <f>_xlfn.IFNA((VLOOKUP(A107,CLASS!A:AY,4,FALSE)),"")</f>
        <v>Hawthorne</v>
      </c>
      <c r="E107" s="26" t="str">
        <f>_xlfn.IFNA((VLOOKUP(B107,IssueLookup!A:B,2,FALSE)),"")</f>
        <v>B</v>
      </c>
      <c r="F107" s="26" t="str">
        <f>_xlfn.IFNA((VLOOKUP(B107,IssueLookup!C:D,2,FALSE)),"")</f>
        <v>B</v>
      </c>
      <c r="G107" s="26" t="str">
        <f>_xlfn.IFNA((VLOOKUP(B107,IssueLookup!E:F,2,FALSE)),"")</f>
        <v>B</v>
      </c>
      <c r="H107" s="26" t="str">
        <f>_xlfn.IFNA((VLOOKUP(B107,IssueLookup!G:H,2,FALSE)),"")</f>
        <v>B</v>
      </c>
      <c r="I107" t="str">
        <f>_xlfn.IFNA((VLOOKUP(A107,CLASS!A:AY,9,FALSE)),"")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_xlfn.IFNA(VLOOKUP(E107,HandicapLookup!A:B,2,FALSE),"")</f>
        <v>10</v>
      </c>
      <c r="M107">
        <f>_xlfn.IFNA(VLOOKUP(F107,HandicapLookup!A:B,2,FALSE),"")</f>
        <v>10</v>
      </c>
      <c r="N107">
        <f>_xlfn.IFNA(VLOOKUP(G107,HandicapLookup!A:B,2,FALSE),"")</f>
        <v>10</v>
      </c>
      <c r="O107">
        <f>_xlfn.IFNA(VLOOKUP(H107,HandicapLookup!A:B,2,FALSE),"")</f>
        <v>10</v>
      </c>
      <c r="P107">
        <f>_xlfn.IFNA((VLOOKUP(A107,CLASS!A:AY,16,FALSE)),"")</f>
        <v>67</v>
      </c>
      <c r="Q107" s="11">
        <f t="shared" si="26"/>
        <v>77</v>
      </c>
      <c r="R107">
        <f>_xlfn.IFNA((VLOOKUP(A107,CLASS!A:AY,18,FALSE)),"")</f>
        <v>0</v>
      </c>
      <c r="S107" s="11">
        <f t="shared" si="27"/>
        <v>0</v>
      </c>
      <c r="T107">
        <f>_xlfn.IFNA((VLOOKUP(A107,CLASS!A:AY,20,FALSE)),"")</f>
        <v>0</v>
      </c>
      <c r="U107" s="11">
        <f t="shared" ref="U107:U118" si="49">IF(IF(T107,T107+$L107,0)&lt;=100,IF(T107,T107+$L107,0),100)</f>
        <v>0</v>
      </c>
      <c r="V107">
        <f>_xlfn.IFNA((VLOOKUP(A107,CLASS!A:AY,22,FALSE)),"")</f>
        <v>0</v>
      </c>
      <c r="W107" s="11">
        <f t="shared" si="48"/>
        <v>0</v>
      </c>
      <c r="X107">
        <f>_xlfn.IFNA((VLOOKUP(A107,CLASS!A:AY,24,FALSE)),"")</f>
        <v>0</v>
      </c>
      <c r="Y107" s="11">
        <f t="shared" si="29"/>
        <v>0</v>
      </c>
      <c r="Z107">
        <f>_xlfn.IFNA((VLOOKUP(A107,CLASS!A:AY,26,FALSE)),"")</f>
        <v>0</v>
      </c>
      <c r="AA107" s="11">
        <f t="shared" si="30"/>
        <v>0</v>
      </c>
      <c r="AB107">
        <f>_xlfn.IFNA((VLOOKUP(A107,CLASS!A:AY,28,FALSE)),"")</f>
        <v>0</v>
      </c>
      <c r="AC107" s="11">
        <f t="shared" si="31"/>
        <v>0</v>
      </c>
      <c r="AD107"/>
      <c r="AE107" s="11">
        <f t="shared" si="32"/>
        <v>0</v>
      </c>
      <c r="AF107"/>
      <c r="AG107" s="11">
        <f t="shared" si="33"/>
        <v>0</v>
      </c>
      <c r="AH107">
        <f>_xlfn.IFNA((VLOOKUP(A107,CLASS!A:AY,34,FALSE)),"")</f>
        <v>0</v>
      </c>
      <c r="AI107" s="11">
        <f t="shared" si="34"/>
        <v>0</v>
      </c>
      <c r="AJ107"/>
      <c r="AK107" s="11">
        <f t="shared" si="35"/>
        <v>0</v>
      </c>
      <c r="AL107" s="16">
        <f t="shared" si="36"/>
        <v>77</v>
      </c>
      <c r="AM107"/>
      <c r="AN107">
        <f t="shared" si="37"/>
        <v>77</v>
      </c>
      <c r="AO107">
        <f t="shared" si="38"/>
        <v>0</v>
      </c>
      <c r="AP107">
        <f t="shared" si="39"/>
        <v>0</v>
      </c>
      <c r="AQ107">
        <f t="shared" si="40"/>
        <v>0</v>
      </c>
      <c r="AR107">
        <f t="shared" si="41"/>
        <v>0</v>
      </c>
      <c r="AS107">
        <f t="shared" si="42"/>
        <v>0</v>
      </c>
      <c r="AT107">
        <f t="shared" si="43"/>
        <v>0</v>
      </c>
      <c r="AU107">
        <f t="shared" si="44"/>
        <v>0</v>
      </c>
      <c r="AV107">
        <f t="shared" si="45"/>
        <v>0</v>
      </c>
      <c r="AW107">
        <f t="shared" si="46"/>
        <v>0</v>
      </c>
      <c r="AX107">
        <f t="shared" si="47"/>
        <v>0</v>
      </c>
      <c r="AY107" s="14" cm="1">
        <f t="array" ref="AY107">SUMPRODUCT(LARGE(AN107:AX107, {1,2,3}))</f>
        <v>77</v>
      </c>
      <c r="AZ107"/>
    </row>
    <row r="108" spans="1:52" x14ac:dyDescent="0.35">
      <c r="A108">
        <f>CLASS!A192</f>
        <v>139341</v>
      </c>
      <c r="B108" t="str">
        <f>CLASS!B192</f>
        <v>EE139341</v>
      </c>
      <c r="C108" t="str">
        <f>_xlfn.IFNA((VLOOKUP(A108,CLASS!A:AY,3,FALSE)),"")</f>
        <v>Iain</v>
      </c>
      <c r="D108" t="str">
        <f>_xlfn.IFNA((VLOOKUP(A108,CLASS!A:AY,4,FALSE)),"")</f>
        <v>Parker</v>
      </c>
      <c r="E108" s="26" t="str">
        <f>_xlfn.IFNA((VLOOKUP(B108,IssueLookup!A:B,2,FALSE)),"")</f>
        <v>C</v>
      </c>
      <c r="F108" s="26" t="str">
        <f>_xlfn.IFNA((VLOOKUP(B108,IssueLookup!C:D,2,FALSE)),"")</f>
        <v/>
      </c>
      <c r="G108" s="26" t="str">
        <f>_xlfn.IFNA((VLOOKUP(B108,IssueLookup!E:F,2,FALSE)),"")</f>
        <v/>
      </c>
      <c r="H108" s="26" t="str">
        <f>_xlfn.IFNA((VLOOKUP(B108,IssueLookup!G:H,2,FALSE)),"")</f>
        <v/>
      </c>
      <c r="I108" t="str">
        <f>_xlfn.IFNA((VLOOKUP(A108,CLASS!A:AY,9,FALSE)),"")</f>
        <v>SNR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_xlfn.IFNA(VLOOKUP(E108,HandicapLookup!A:B,2,FALSE),"")</f>
        <v>15</v>
      </c>
      <c r="M108" t="str">
        <f>_xlfn.IFNA(VLOOKUP(F108,HandicapLookup!A:B,2,FALSE),"")</f>
        <v/>
      </c>
      <c r="N108" t="str">
        <f>_xlfn.IFNA(VLOOKUP(G108,HandicapLookup!A:B,2,FALSE),"")</f>
        <v/>
      </c>
      <c r="O108" t="str">
        <f>_xlfn.IFNA(VLOOKUP(H108,HandicapLookup!A:B,2,FALSE),"")</f>
        <v/>
      </c>
      <c r="P108">
        <f>_xlfn.IFNA((VLOOKUP(A108,CLASS!A:AY,16,FALSE)),"")</f>
        <v>0</v>
      </c>
      <c r="Q108" s="11">
        <f t="shared" si="26"/>
        <v>0</v>
      </c>
      <c r="R108">
        <f>_xlfn.IFNA((VLOOKUP(A108,CLASS!A:AY,18,FALSE)),"")</f>
        <v>62</v>
      </c>
      <c r="S108" s="11">
        <f t="shared" si="27"/>
        <v>77</v>
      </c>
      <c r="T108">
        <f>_xlfn.IFNA((VLOOKUP(A108,CLASS!A:AY,20,FALSE)),"")</f>
        <v>0</v>
      </c>
      <c r="U108" s="11">
        <f t="shared" si="49"/>
        <v>0</v>
      </c>
      <c r="V108">
        <f>_xlfn.IFNA((VLOOKUP(A108,CLASS!A:AY,22,FALSE)),"")</f>
        <v>0</v>
      </c>
      <c r="W108" s="11">
        <f t="shared" si="48"/>
        <v>0</v>
      </c>
      <c r="X108">
        <f>_xlfn.IFNA((VLOOKUP(A108,CLASS!A:AY,24,FALSE)),"")</f>
        <v>0</v>
      </c>
      <c r="Y108" s="11">
        <f t="shared" si="29"/>
        <v>0</v>
      </c>
      <c r="Z108">
        <f>_xlfn.IFNA((VLOOKUP(A108,CLASS!A:AY,26,FALSE)),"")</f>
        <v>0</v>
      </c>
      <c r="AA108" s="11">
        <f t="shared" si="30"/>
        <v>0</v>
      </c>
      <c r="AB108">
        <f>_xlfn.IFNA((VLOOKUP(A108,CLASS!A:AY,28,FALSE)),"")</f>
        <v>0</v>
      </c>
      <c r="AC108" s="11">
        <f t="shared" si="31"/>
        <v>0</v>
      </c>
      <c r="AD108"/>
      <c r="AE108" s="11">
        <f t="shared" si="32"/>
        <v>0</v>
      </c>
      <c r="AF108"/>
      <c r="AG108" s="11">
        <f t="shared" si="33"/>
        <v>0</v>
      </c>
      <c r="AH108">
        <f>_xlfn.IFNA((VLOOKUP(A108,CLASS!A:AY,34,FALSE)),"")</f>
        <v>0</v>
      </c>
      <c r="AI108" s="11">
        <f t="shared" si="34"/>
        <v>0</v>
      </c>
      <c r="AJ108"/>
      <c r="AK108" s="11">
        <f t="shared" si="35"/>
        <v>0</v>
      </c>
      <c r="AL108" s="16">
        <f t="shared" si="36"/>
        <v>77</v>
      </c>
      <c r="AN108">
        <f t="shared" si="37"/>
        <v>0</v>
      </c>
      <c r="AO108">
        <f t="shared" si="38"/>
        <v>77</v>
      </c>
      <c r="AP108">
        <f t="shared" si="39"/>
        <v>0</v>
      </c>
      <c r="AQ108">
        <f t="shared" si="40"/>
        <v>0</v>
      </c>
      <c r="AR108">
        <f t="shared" si="41"/>
        <v>0</v>
      </c>
      <c r="AS108">
        <f t="shared" si="42"/>
        <v>0</v>
      </c>
      <c r="AT108">
        <f t="shared" si="43"/>
        <v>0</v>
      </c>
      <c r="AU108">
        <f t="shared" si="44"/>
        <v>0</v>
      </c>
      <c r="AV108">
        <f t="shared" si="45"/>
        <v>0</v>
      </c>
      <c r="AW108">
        <f t="shared" si="46"/>
        <v>0</v>
      </c>
      <c r="AX108">
        <f t="shared" si="47"/>
        <v>0</v>
      </c>
      <c r="AY108" s="14" cm="1">
        <f t="array" ref="AY108">SUMPRODUCT(LARGE(AN108:AX108, {1,2,3}))</f>
        <v>77</v>
      </c>
    </row>
    <row r="109" spans="1:52" x14ac:dyDescent="0.35">
      <c r="A109">
        <f>CLASS!A155</f>
        <v>137937</v>
      </c>
      <c r="B109" t="str">
        <f>CLASS!B155</f>
        <v>EE137937</v>
      </c>
      <c r="C109" t="str">
        <f>_xlfn.IFNA((VLOOKUP(A109,CLASS!A:AY,3,FALSE)),"")</f>
        <v>Matthew</v>
      </c>
      <c r="D109" t="str">
        <f>_xlfn.IFNA((VLOOKUP(A109,CLASS!A:AY,4,FALSE)),"")</f>
        <v>Lazarczuk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EJC</v>
      </c>
      <c r="K109" t="str">
        <f>_xlfn.IFNA((VLOOKUP(J109,DivisionLookup!A:B,2,FALSE)),"")</f>
        <v>South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0</v>
      </c>
      <c r="Q109" s="11">
        <f t="shared" si="26"/>
        <v>0</v>
      </c>
      <c r="R109">
        <f>_xlfn.IFNA((VLOOKUP(A109,CLASS!A:AY,18,FALSE)),"")</f>
        <v>66</v>
      </c>
      <c r="S109" s="11">
        <f t="shared" si="27"/>
        <v>76</v>
      </c>
      <c r="T109">
        <f>_xlfn.IFNA((VLOOKUP(A109,CLASS!A:AY,20,FALSE)),"")</f>
        <v>0</v>
      </c>
      <c r="U109" s="11">
        <f t="shared" si="49"/>
        <v>0</v>
      </c>
      <c r="V109">
        <f>_xlfn.IFNA((VLOOKUP(A109,CLASS!A:AY,22,FALSE)),"")</f>
        <v>0</v>
      </c>
      <c r="W109" s="11">
        <f t="shared" si="48"/>
        <v>0</v>
      </c>
      <c r="X109">
        <f>_xlfn.IFNA((VLOOKUP(A109,CLASS!A:AY,24,FALSE)),"")</f>
        <v>0</v>
      </c>
      <c r="Y109" s="11">
        <f t="shared" si="29"/>
        <v>0</v>
      </c>
      <c r="Z109">
        <f>_xlfn.IFNA((VLOOKUP(A109,CLASS!A:AY,26,FALSE)),"")</f>
        <v>0</v>
      </c>
      <c r="AA109" s="11">
        <f t="shared" si="30"/>
        <v>0</v>
      </c>
      <c r="AB109">
        <f>_xlfn.IFNA((VLOOKUP(A109,CLASS!A:AY,28,FALSE)),"")</f>
        <v>0</v>
      </c>
      <c r="AC109" s="11">
        <f t="shared" si="31"/>
        <v>0</v>
      </c>
      <c r="AD109"/>
      <c r="AE109" s="11">
        <f t="shared" si="32"/>
        <v>0</v>
      </c>
      <c r="AF109"/>
      <c r="AG109" s="11">
        <f t="shared" si="33"/>
        <v>0</v>
      </c>
      <c r="AH109">
        <f>_xlfn.IFNA((VLOOKUP(A109,CLASS!A:AY,34,FALSE)),"")</f>
        <v>0</v>
      </c>
      <c r="AI109" s="11">
        <f t="shared" si="34"/>
        <v>0</v>
      </c>
      <c r="AJ109"/>
      <c r="AK109" s="11">
        <f t="shared" si="35"/>
        <v>0</v>
      </c>
      <c r="AL109" s="16">
        <f t="shared" si="36"/>
        <v>76</v>
      </c>
      <c r="AM109"/>
      <c r="AN109">
        <f t="shared" si="37"/>
        <v>0</v>
      </c>
      <c r="AO109">
        <f t="shared" si="38"/>
        <v>76</v>
      </c>
      <c r="AP109">
        <f t="shared" si="39"/>
        <v>0</v>
      </c>
      <c r="AQ109">
        <f t="shared" si="40"/>
        <v>0</v>
      </c>
      <c r="AR109">
        <f t="shared" si="41"/>
        <v>0</v>
      </c>
      <c r="AS109">
        <f t="shared" si="42"/>
        <v>0</v>
      </c>
      <c r="AT109">
        <f t="shared" si="43"/>
        <v>0</v>
      </c>
      <c r="AU109">
        <f t="shared" si="44"/>
        <v>0</v>
      </c>
      <c r="AV109">
        <f t="shared" si="45"/>
        <v>0</v>
      </c>
      <c r="AW109">
        <f t="shared" si="46"/>
        <v>0</v>
      </c>
      <c r="AX109">
        <f t="shared" si="47"/>
        <v>0</v>
      </c>
      <c r="AY109" s="14" cm="1">
        <f t="array" ref="AY109">SUMPRODUCT(LARGE(AN109:AX109, {1,2,3}))</f>
        <v>76</v>
      </c>
      <c r="AZ109"/>
    </row>
    <row r="110" spans="1:52" x14ac:dyDescent="0.35">
      <c r="A110">
        <f>CLASS!A92</f>
        <v>101213</v>
      </c>
      <c r="B110" t="str">
        <f>CLASS!B92</f>
        <v>EE101213</v>
      </c>
      <c r="C110" t="str">
        <f>_xlfn.IFNA((VLOOKUP(A110,CLASS!A:AY,3,FALSE)),"")</f>
        <v>David</v>
      </c>
      <c r="D110" t="str">
        <f>_xlfn.IFNA((VLOOKUP(A110,CLASS!A:AY,4,FALSE)),"")</f>
        <v>Whieldon</v>
      </c>
      <c r="E110" s="26" t="str">
        <f>_xlfn.IFNA((VLOOKUP(B110,IssueLookup!A:B,2,FALSE)),"")</f>
        <v>A</v>
      </c>
      <c r="F110" s="26" t="str">
        <f>_xlfn.IFNA((VLOOKUP(B110,IssueLookup!C:D,2,FALSE)),"")</f>
        <v>A</v>
      </c>
      <c r="G110" s="26" t="str">
        <f>_xlfn.IFNA((VLOOKUP(B110,IssueLookup!E:F,2,FALSE)),"")</f>
        <v>A</v>
      </c>
      <c r="H110" s="26" t="str">
        <f>_xlfn.IFNA((VLOOKUP(B110,IssueLookup!G:H,2,FALSE)),"")</f>
        <v>A</v>
      </c>
      <c r="I110" t="str">
        <f>_xlfn.IFNA((VLOOKUP(A110,CLASS!A:AY,9,FALSE)),"")</f>
        <v>SNR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_xlfn.IFNA(VLOOKUP(E110,HandicapLookup!A:B,2,FALSE),"")</f>
        <v>5</v>
      </c>
      <c r="M110">
        <f>_xlfn.IFNA(VLOOKUP(F110,HandicapLookup!A:B,2,FALSE),"")</f>
        <v>5</v>
      </c>
      <c r="N110">
        <f>_xlfn.IFNA(VLOOKUP(G110,HandicapLookup!A:B,2,FALSE),"")</f>
        <v>5</v>
      </c>
      <c r="O110">
        <f>_xlfn.IFNA(VLOOKUP(H110,HandicapLookup!A:B,2,FALSE),"")</f>
        <v>5</v>
      </c>
      <c r="P110">
        <f>_xlfn.IFNA((VLOOKUP(A110,CLASS!A:AY,16,FALSE)),"")</f>
        <v>71</v>
      </c>
      <c r="Q110" s="11">
        <f t="shared" si="26"/>
        <v>76</v>
      </c>
      <c r="R110">
        <f>_xlfn.IFNA((VLOOKUP(A110,CLASS!A:AY,18,FALSE)),"")</f>
        <v>0</v>
      </c>
      <c r="S110" s="11">
        <f t="shared" si="27"/>
        <v>0</v>
      </c>
      <c r="T110">
        <f>_xlfn.IFNA((VLOOKUP(A110,CLASS!A:AY,20,FALSE)),"")</f>
        <v>0</v>
      </c>
      <c r="U110" s="11">
        <f t="shared" si="49"/>
        <v>0</v>
      </c>
      <c r="V110">
        <f>_xlfn.IFNA((VLOOKUP(A110,CLASS!A:AY,22,FALSE)),"")</f>
        <v>0</v>
      </c>
      <c r="W110" s="11">
        <f t="shared" si="48"/>
        <v>0</v>
      </c>
      <c r="X110">
        <f>_xlfn.IFNA((VLOOKUP(A110,CLASS!A:AY,24,FALSE)),"")</f>
        <v>0</v>
      </c>
      <c r="Y110" s="11">
        <f t="shared" si="29"/>
        <v>0</v>
      </c>
      <c r="Z110">
        <f>_xlfn.IFNA((VLOOKUP(A110,CLASS!A:AY,26,FALSE)),"")</f>
        <v>0</v>
      </c>
      <c r="AA110" s="11">
        <f t="shared" si="30"/>
        <v>0</v>
      </c>
      <c r="AB110">
        <f>_xlfn.IFNA((VLOOKUP(A110,CLASS!A:AY,28,FALSE)),"")</f>
        <v>0</v>
      </c>
      <c r="AC110" s="11">
        <f t="shared" si="31"/>
        <v>0</v>
      </c>
      <c r="AD110"/>
      <c r="AE110" s="11">
        <f t="shared" si="32"/>
        <v>0</v>
      </c>
      <c r="AF110"/>
      <c r="AG110" s="11">
        <f t="shared" si="33"/>
        <v>0</v>
      </c>
      <c r="AH110">
        <f>_xlfn.IFNA((VLOOKUP(A110,CLASS!A:AY,34,FALSE)),"")</f>
        <v>0</v>
      </c>
      <c r="AI110" s="11">
        <f t="shared" si="34"/>
        <v>0</v>
      </c>
      <c r="AJ110"/>
      <c r="AK110" s="11">
        <f t="shared" si="35"/>
        <v>0</v>
      </c>
      <c r="AL110" s="16">
        <f t="shared" si="36"/>
        <v>76</v>
      </c>
      <c r="AM110"/>
      <c r="AN110">
        <f t="shared" si="37"/>
        <v>76</v>
      </c>
      <c r="AO110">
        <f t="shared" si="38"/>
        <v>0</v>
      </c>
      <c r="AP110">
        <f t="shared" si="39"/>
        <v>0</v>
      </c>
      <c r="AQ110">
        <f t="shared" si="40"/>
        <v>0</v>
      </c>
      <c r="AR110">
        <f t="shared" si="41"/>
        <v>0</v>
      </c>
      <c r="AS110">
        <f t="shared" si="42"/>
        <v>0</v>
      </c>
      <c r="AT110">
        <f t="shared" si="43"/>
        <v>0</v>
      </c>
      <c r="AU110">
        <f t="shared" si="44"/>
        <v>0</v>
      </c>
      <c r="AV110">
        <f t="shared" si="45"/>
        <v>0</v>
      </c>
      <c r="AW110">
        <f t="shared" si="46"/>
        <v>0</v>
      </c>
      <c r="AX110">
        <f t="shared" si="47"/>
        <v>0</v>
      </c>
      <c r="AY110" s="14" cm="1">
        <f t="array" ref="AY110">SUMPRODUCT(LARGE(AN110:AX110, {1,2,3}))</f>
        <v>76</v>
      </c>
    </row>
    <row r="111" spans="1:52" x14ac:dyDescent="0.35">
      <c r="A111">
        <f>CLASS!A156</f>
        <v>123217</v>
      </c>
      <c r="B111" t="str">
        <f>CLASS!B156</f>
        <v>EE123217</v>
      </c>
      <c r="C111" t="str">
        <f>_xlfn.IFNA((VLOOKUP(A111,CLASS!A:AY,3,FALSE)),"")</f>
        <v>Richard</v>
      </c>
      <c r="D111" t="str">
        <f>_xlfn.IFNA((VLOOKUP(A111,CLASS!A:AY,4,FALSE)),"")</f>
        <v>Worthington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tr">
        <f>_xlfn.IFNA((VLOOKUP(A111,CLASS!A:AY,9,FALSE)),"")</f>
        <v>SNR</v>
      </c>
      <c r="J111" t="str">
        <f>_xlfn.IFNA((VLOOKUP(A111,CLASS!A:AY,10,FALSE)),"")</f>
        <v>AGL</v>
      </c>
      <c r="K111" t="str">
        <f>_xlfn.IFNA((VLOOKUP(J111,DivisionLookup!A:B,2,FALSE)),"")</f>
        <v>South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P111">
        <f>_xlfn.IFNA((VLOOKUP(A111,CLASS!A:AY,16,FALSE)),"")</f>
        <v>0</v>
      </c>
      <c r="Q111" s="11">
        <f t="shared" si="26"/>
        <v>0</v>
      </c>
      <c r="R111">
        <f>_xlfn.IFNA((VLOOKUP(A111,CLASS!A:AY,18,FALSE)),"")</f>
        <v>66</v>
      </c>
      <c r="S111" s="11">
        <f t="shared" si="27"/>
        <v>76</v>
      </c>
      <c r="T111">
        <f>_xlfn.IFNA((VLOOKUP(A111,CLASS!A:AY,20,FALSE)),"")</f>
        <v>0</v>
      </c>
      <c r="U111" s="11">
        <f t="shared" si="49"/>
        <v>0</v>
      </c>
      <c r="V111">
        <f>_xlfn.IFNA((VLOOKUP(A111,CLASS!A:AY,22,FALSE)),"")</f>
        <v>0</v>
      </c>
      <c r="W111" s="11">
        <f t="shared" si="48"/>
        <v>0</v>
      </c>
      <c r="X111">
        <f>_xlfn.IFNA((VLOOKUP(A111,CLASS!A:AY,24,FALSE)),"")</f>
        <v>0</v>
      </c>
      <c r="Y111" s="11">
        <f t="shared" si="29"/>
        <v>0</v>
      </c>
      <c r="Z111">
        <f>_xlfn.IFNA((VLOOKUP(A111,CLASS!A:AY,26,FALSE)),"")</f>
        <v>0</v>
      </c>
      <c r="AA111" s="11">
        <f t="shared" si="30"/>
        <v>0</v>
      </c>
      <c r="AB111">
        <f>_xlfn.IFNA((VLOOKUP(A111,CLASS!A:AY,28,FALSE)),"")</f>
        <v>0</v>
      </c>
      <c r="AC111" s="11">
        <f t="shared" si="31"/>
        <v>0</v>
      </c>
      <c r="AD111"/>
      <c r="AE111" s="11">
        <f t="shared" si="32"/>
        <v>0</v>
      </c>
      <c r="AF111"/>
      <c r="AG111" s="11">
        <f t="shared" si="33"/>
        <v>0</v>
      </c>
      <c r="AH111">
        <f>_xlfn.IFNA((VLOOKUP(A111,CLASS!A:AY,34,FALSE)),"")</f>
        <v>0</v>
      </c>
      <c r="AI111" s="11">
        <f t="shared" si="34"/>
        <v>0</v>
      </c>
      <c r="AJ111"/>
      <c r="AK111" s="11">
        <f t="shared" si="35"/>
        <v>0</v>
      </c>
      <c r="AL111" s="16">
        <f t="shared" si="36"/>
        <v>76</v>
      </c>
      <c r="AM111"/>
      <c r="AN111">
        <f t="shared" si="37"/>
        <v>0</v>
      </c>
      <c r="AO111">
        <f t="shared" si="38"/>
        <v>76</v>
      </c>
      <c r="AP111">
        <f t="shared" si="39"/>
        <v>0</v>
      </c>
      <c r="AQ111">
        <f t="shared" si="40"/>
        <v>0</v>
      </c>
      <c r="AR111">
        <f t="shared" si="41"/>
        <v>0</v>
      </c>
      <c r="AS111">
        <f t="shared" si="42"/>
        <v>0</v>
      </c>
      <c r="AT111">
        <f t="shared" si="43"/>
        <v>0</v>
      </c>
      <c r="AU111">
        <f t="shared" si="44"/>
        <v>0</v>
      </c>
      <c r="AV111">
        <f t="shared" si="45"/>
        <v>0</v>
      </c>
      <c r="AW111">
        <f t="shared" si="46"/>
        <v>0</v>
      </c>
      <c r="AX111">
        <f t="shared" si="47"/>
        <v>0</v>
      </c>
      <c r="AY111" s="14" cm="1">
        <f t="array" ref="AY111">SUMPRODUCT(LARGE(AN111:AX111, {1,2,3}))</f>
        <v>76</v>
      </c>
      <c r="AZ111"/>
    </row>
    <row r="112" spans="1:52" x14ac:dyDescent="0.35">
      <c r="A112">
        <f>CLASS!A194</f>
        <v>141272</v>
      </c>
      <c r="B112" t="str">
        <f>CLASS!B194</f>
        <v>EE141272</v>
      </c>
      <c r="C112" t="str">
        <f>_xlfn.IFNA((VLOOKUP(A112,CLASS!A:AY,3,FALSE)),"")</f>
        <v>Greg</v>
      </c>
      <c r="D112" t="str">
        <f>_xlfn.IFNA((VLOOKUP(A112,CLASS!A:AY,4,FALSE)),"")</f>
        <v>Holmes</v>
      </c>
      <c r="E112" s="26" t="str">
        <f>_xlfn.IFNA((VLOOKUP(B112,IssueLookup!A:B,2,FALSE)),"")</f>
        <v>C</v>
      </c>
      <c r="F112" s="26" t="str">
        <f>_xlfn.IFNA((VLOOKUP(B112,IssueLookup!C:D,2,FALSE)),"")</f>
        <v>C</v>
      </c>
      <c r="G112" s="26" t="str">
        <f>_xlfn.IFNA((VLOOKUP(B112,IssueLookup!E:F,2,FALSE)),"")</f>
        <v>C</v>
      </c>
      <c r="H112" s="26" t="str">
        <f>_xlfn.IFNA((VLOOKUP(B112,IssueLookup!G:H,2,FALSE)),"")</f>
        <v>C</v>
      </c>
      <c r="I112" t="str">
        <f>_xlfn.IFNA((VLOOKUP(A112,CLASS!A:AY,9,FALSE)),"")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_xlfn.IFNA(VLOOKUP(E112,HandicapLookup!A:B,2,FALSE),"")</f>
        <v>15</v>
      </c>
      <c r="M112">
        <f>_xlfn.IFNA(VLOOKUP(F112,HandicapLookup!A:B,2,FALSE),"")</f>
        <v>15</v>
      </c>
      <c r="N112">
        <f>_xlfn.IFNA(VLOOKUP(G112,HandicapLookup!A:B,2,FALSE),"")</f>
        <v>15</v>
      </c>
      <c r="O112">
        <f>_xlfn.IFNA(VLOOKUP(H112,HandicapLookup!A:B,2,FALSE),"")</f>
        <v>15</v>
      </c>
      <c r="P112">
        <f>_xlfn.IFNA((VLOOKUP(A112,CLASS!A:AY,16,FALSE)),"")</f>
        <v>60</v>
      </c>
      <c r="Q112" s="11">
        <f t="shared" si="26"/>
        <v>75</v>
      </c>
      <c r="R112">
        <f>_xlfn.IFNA((VLOOKUP(A112,CLASS!A:AY,18,FALSE)),"")</f>
        <v>0</v>
      </c>
      <c r="S112" s="11">
        <f t="shared" si="27"/>
        <v>0</v>
      </c>
      <c r="T112">
        <f>_xlfn.IFNA((VLOOKUP(A112,CLASS!A:AY,20,FALSE)),"")</f>
        <v>0</v>
      </c>
      <c r="U112" s="11">
        <f t="shared" si="49"/>
        <v>0</v>
      </c>
      <c r="V112">
        <f>_xlfn.IFNA((VLOOKUP(A112,CLASS!A:AY,22,FALSE)),"")</f>
        <v>0</v>
      </c>
      <c r="W112" s="11">
        <f t="shared" si="48"/>
        <v>0</v>
      </c>
      <c r="X112">
        <f>_xlfn.IFNA((VLOOKUP(A112,CLASS!A:AY,24,FALSE)),"")</f>
        <v>0</v>
      </c>
      <c r="Y112" s="11">
        <f t="shared" si="29"/>
        <v>0</v>
      </c>
      <c r="Z112">
        <f>_xlfn.IFNA((VLOOKUP(A112,CLASS!A:AY,26,FALSE)),"")</f>
        <v>0</v>
      </c>
      <c r="AA112" s="11">
        <f t="shared" si="30"/>
        <v>0</v>
      </c>
      <c r="AB112">
        <f>_xlfn.IFNA((VLOOKUP(A112,CLASS!A:AY,28,FALSE)),"")</f>
        <v>0</v>
      </c>
      <c r="AC112" s="11">
        <f t="shared" si="31"/>
        <v>0</v>
      </c>
      <c r="AD112"/>
      <c r="AE112" s="11">
        <f t="shared" si="32"/>
        <v>0</v>
      </c>
      <c r="AF112"/>
      <c r="AG112" s="11">
        <f t="shared" si="33"/>
        <v>0</v>
      </c>
      <c r="AH112">
        <f>_xlfn.IFNA((VLOOKUP(A112,CLASS!A:AY,34,FALSE)),"")</f>
        <v>0</v>
      </c>
      <c r="AI112" s="11">
        <f t="shared" si="34"/>
        <v>0</v>
      </c>
      <c r="AJ112"/>
      <c r="AK112" s="11">
        <f t="shared" si="35"/>
        <v>0</v>
      </c>
      <c r="AL112" s="16">
        <f t="shared" si="36"/>
        <v>75</v>
      </c>
      <c r="AN112">
        <f t="shared" si="37"/>
        <v>75</v>
      </c>
      <c r="AO112">
        <f t="shared" si="38"/>
        <v>0</v>
      </c>
      <c r="AP112">
        <f t="shared" si="39"/>
        <v>0</v>
      </c>
      <c r="AQ112">
        <f t="shared" si="40"/>
        <v>0</v>
      </c>
      <c r="AR112">
        <f t="shared" si="41"/>
        <v>0</v>
      </c>
      <c r="AS112">
        <f t="shared" si="42"/>
        <v>0</v>
      </c>
      <c r="AT112">
        <f t="shared" si="43"/>
        <v>0</v>
      </c>
      <c r="AU112">
        <f t="shared" si="44"/>
        <v>0</v>
      </c>
      <c r="AV112">
        <f t="shared" si="45"/>
        <v>0</v>
      </c>
      <c r="AW112">
        <f t="shared" si="46"/>
        <v>0</v>
      </c>
      <c r="AX112">
        <f t="shared" si="47"/>
        <v>0</v>
      </c>
      <c r="AY112" s="14" cm="1">
        <f t="array" ref="AY112">SUMPRODUCT(LARGE(AN112:AX112, {1,2,3}))</f>
        <v>75</v>
      </c>
      <c r="AZ112"/>
    </row>
    <row r="113" spans="1:52" x14ac:dyDescent="0.35">
      <c r="A113">
        <f>CLASS!A157</f>
        <v>119726</v>
      </c>
      <c r="B113" t="str">
        <f>CLASS!B157</f>
        <v>EE119726</v>
      </c>
      <c r="C113" t="str">
        <f>_xlfn.IFNA((VLOOKUP(A113,CLASS!A:AY,3,FALSE)),"")</f>
        <v>Stephen</v>
      </c>
      <c r="D113" t="str">
        <f>_xlfn.IFNA((VLOOKUP(A113,CLASS!A:AY,4,FALSE)),"")</f>
        <v>O'Reilly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DOV</v>
      </c>
      <c r="K113" t="str">
        <f>_xlfn.IFNA((VLOOKUP(J113,DivisionLookup!A:B,2,FALSE)),"")</f>
        <v>North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64</v>
      </c>
      <c r="Q113" s="11">
        <f t="shared" si="26"/>
        <v>74</v>
      </c>
      <c r="R113">
        <f>_xlfn.IFNA((VLOOKUP(A113,CLASS!A:AY,18,FALSE)),"")</f>
        <v>0</v>
      </c>
      <c r="S113" s="11">
        <f t="shared" si="27"/>
        <v>0</v>
      </c>
      <c r="T113">
        <f>_xlfn.IFNA((VLOOKUP(A113,CLASS!A:AY,20,FALSE)),"")</f>
        <v>0</v>
      </c>
      <c r="U113" s="11">
        <f t="shared" si="49"/>
        <v>0</v>
      </c>
      <c r="V113">
        <f>_xlfn.IFNA((VLOOKUP(A113,CLASS!A:AY,22,FALSE)),"")</f>
        <v>0</v>
      </c>
      <c r="W113" s="11">
        <f t="shared" si="48"/>
        <v>0</v>
      </c>
      <c r="X113">
        <f>_xlfn.IFNA((VLOOKUP(A113,CLASS!A:AY,24,FALSE)),"")</f>
        <v>0</v>
      </c>
      <c r="Y113" s="11">
        <f t="shared" si="29"/>
        <v>0</v>
      </c>
      <c r="Z113">
        <f>_xlfn.IFNA((VLOOKUP(A113,CLASS!A:AY,26,FALSE)),"")</f>
        <v>0</v>
      </c>
      <c r="AA113" s="11">
        <f t="shared" si="30"/>
        <v>0</v>
      </c>
      <c r="AB113">
        <f>_xlfn.IFNA((VLOOKUP(A113,CLASS!A:AY,28,FALSE)),"")</f>
        <v>0</v>
      </c>
      <c r="AC113" s="11">
        <f t="shared" si="31"/>
        <v>0</v>
      </c>
      <c r="AD113"/>
      <c r="AE113" s="11">
        <f t="shared" si="32"/>
        <v>0</v>
      </c>
      <c r="AF113"/>
      <c r="AG113" s="11">
        <f t="shared" si="33"/>
        <v>0</v>
      </c>
      <c r="AH113">
        <f>_xlfn.IFNA((VLOOKUP(A113,CLASS!A:AY,34,FALSE)),"")</f>
        <v>0</v>
      </c>
      <c r="AI113" s="11">
        <f t="shared" si="34"/>
        <v>0</v>
      </c>
      <c r="AJ113"/>
      <c r="AK113" s="11">
        <f t="shared" si="35"/>
        <v>0</v>
      </c>
      <c r="AL113" s="16">
        <f t="shared" si="36"/>
        <v>74</v>
      </c>
      <c r="AM113"/>
      <c r="AN113">
        <f t="shared" si="37"/>
        <v>74</v>
      </c>
      <c r="AO113">
        <f t="shared" si="38"/>
        <v>0</v>
      </c>
      <c r="AP113">
        <f t="shared" si="39"/>
        <v>0</v>
      </c>
      <c r="AQ113">
        <f t="shared" si="40"/>
        <v>0</v>
      </c>
      <c r="AR113">
        <f t="shared" si="41"/>
        <v>0</v>
      </c>
      <c r="AS113">
        <f t="shared" si="42"/>
        <v>0</v>
      </c>
      <c r="AT113">
        <f t="shared" si="43"/>
        <v>0</v>
      </c>
      <c r="AU113">
        <f t="shared" si="44"/>
        <v>0</v>
      </c>
      <c r="AV113">
        <f t="shared" si="45"/>
        <v>0</v>
      </c>
      <c r="AW113">
        <f t="shared" si="46"/>
        <v>0</v>
      </c>
      <c r="AX113">
        <f t="shared" si="47"/>
        <v>0</v>
      </c>
      <c r="AY113" s="14" cm="1">
        <f t="array" ref="AY113">SUMPRODUCT(LARGE(AN113:AX113, {1,2,3}))</f>
        <v>74</v>
      </c>
    </row>
    <row r="114" spans="1:52" x14ac:dyDescent="0.35">
      <c r="A114">
        <f>CLASS!A195</f>
        <v>138744</v>
      </c>
      <c r="B114" t="str">
        <f>CLASS!B195</f>
        <v>EE138744</v>
      </c>
      <c r="C114" t="str">
        <f>_xlfn.IFNA((VLOOKUP(A114,CLASS!A:AY,3,FALSE)),"")</f>
        <v xml:space="preserve">Leo </v>
      </c>
      <c r="D114" t="str">
        <f>_xlfn.IFNA((VLOOKUP(A114,CLASS!A:AY,4,FALSE)),"")</f>
        <v>Falcone</v>
      </c>
      <c r="E114" s="26" t="str">
        <f>_xlfn.IFNA((VLOOKUP(B114,IssueLookup!A:B,2,FALSE)),"")</f>
        <v>C</v>
      </c>
      <c r="F114" s="26" t="str">
        <f>_xlfn.IFNA((VLOOKUP(B114,IssueLookup!C:D,2,FALSE)),"")</f>
        <v/>
      </c>
      <c r="G114" s="26" t="str">
        <f>_xlfn.IFNA((VLOOKUP(B114,IssueLookup!E:F,2,FALSE)),"")</f>
        <v/>
      </c>
      <c r="H114" s="26" t="str">
        <f>_xlfn.IFNA((VLOOKUP(B114,IssueLookup!G:H,2,FALSE)),"")</f>
        <v/>
      </c>
      <c r="I114" t="str">
        <f>_xlfn.IFNA((VLOOKUP(A114,CLASS!A:AY,9,FALSE)),"")</f>
        <v>SNR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_xlfn.IFNA(VLOOKUP(E114,HandicapLookup!A:B,2,FALSE),"")</f>
        <v>15</v>
      </c>
      <c r="M114" t="str">
        <f>_xlfn.IFNA(VLOOKUP(F114,HandicapLookup!A:B,2,FALSE),"")</f>
        <v/>
      </c>
      <c r="N114" t="str">
        <f>_xlfn.IFNA(VLOOKUP(G114,HandicapLookup!A:B,2,FALSE),"")</f>
        <v/>
      </c>
      <c r="O114" t="str">
        <f>_xlfn.IFNA(VLOOKUP(H114,HandicapLookup!A:B,2,FALSE),"")</f>
        <v/>
      </c>
      <c r="P114">
        <f>_xlfn.IFNA((VLOOKUP(A114,CLASS!A:AY,16,FALSE)),"")</f>
        <v>0</v>
      </c>
      <c r="Q114" s="11">
        <f t="shared" si="26"/>
        <v>0</v>
      </c>
      <c r="R114">
        <f>_xlfn.IFNA((VLOOKUP(A114,CLASS!A:AY,18,FALSE)),"")</f>
        <v>58</v>
      </c>
      <c r="S114" s="11">
        <f t="shared" si="27"/>
        <v>73</v>
      </c>
      <c r="T114">
        <f>_xlfn.IFNA((VLOOKUP(A114,CLASS!A:AY,20,FALSE)),"")</f>
        <v>0</v>
      </c>
      <c r="U114" s="11">
        <f t="shared" si="49"/>
        <v>0</v>
      </c>
      <c r="V114">
        <f>_xlfn.IFNA((VLOOKUP(A114,CLASS!A:AY,22,FALSE)),"")</f>
        <v>0</v>
      </c>
      <c r="W114" s="11">
        <f t="shared" si="48"/>
        <v>0</v>
      </c>
      <c r="X114">
        <f>_xlfn.IFNA((VLOOKUP(A114,CLASS!A:AY,24,FALSE)),"")</f>
        <v>0</v>
      </c>
      <c r="Y114" s="11">
        <f t="shared" si="29"/>
        <v>0</v>
      </c>
      <c r="Z114">
        <f>_xlfn.IFNA((VLOOKUP(A114,CLASS!A:AY,26,FALSE)),"")</f>
        <v>0</v>
      </c>
      <c r="AA114" s="11">
        <f t="shared" si="30"/>
        <v>0</v>
      </c>
      <c r="AB114">
        <f>_xlfn.IFNA((VLOOKUP(A114,CLASS!A:AY,28,FALSE)),"")</f>
        <v>0</v>
      </c>
      <c r="AC114" s="11">
        <f t="shared" si="31"/>
        <v>0</v>
      </c>
      <c r="AD114"/>
      <c r="AE114" s="11">
        <f t="shared" si="32"/>
        <v>0</v>
      </c>
      <c r="AF114"/>
      <c r="AG114" s="11">
        <f t="shared" si="33"/>
        <v>0</v>
      </c>
      <c r="AH114">
        <f>_xlfn.IFNA((VLOOKUP(A114,CLASS!A:AY,34,FALSE)),"")</f>
        <v>0</v>
      </c>
      <c r="AI114" s="11">
        <f t="shared" si="34"/>
        <v>0</v>
      </c>
      <c r="AJ114"/>
      <c r="AK114" s="11">
        <f t="shared" si="35"/>
        <v>0</v>
      </c>
      <c r="AL114" s="16">
        <f t="shared" si="36"/>
        <v>73</v>
      </c>
      <c r="AM114"/>
      <c r="AN114">
        <f t="shared" si="37"/>
        <v>0</v>
      </c>
      <c r="AO114">
        <f t="shared" si="38"/>
        <v>73</v>
      </c>
      <c r="AP114">
        <f t="shared" si="39"/>
        <v>0</v>
      </c>
      <c r="AQ114">
        <f t="shared" si="40"/>
        <v>0</v>
      </c>
      <c r="AR114">
        <f t="shared" si="41"/>
        <v>0</v>
      </c>
      <c r="AS114">
        <f t="shared" si="42"/>
        <v>0</v>
      </c>
      <c r="AT114">
        <f t="shared" si="43"/>
        <v>0</v>
      </c>
      <c r="AU114">
        <f t="shared" si="44"/>
        <v>0</v>
      </c>
      <c r="AV114">
        <f t="shared" si="45"/>
        <v>0</v>
      </c>
      <c r="AW114">
        <f t="shared" si="46"/>
        <v>0</v>
      </c>
      <c r="AX114">
        <f t="shared" si="47"/>
        <v>0</v>
      </c>
      <c r="AY114" s="14" cm="1">
        <f t="array" ref="AY114">SUMPRODUCT(LARGE(AN114:AX114, {1,2,3}))</f>
        <v>73</v>
      </c>
      <c r="AZ114"/>
    </row>
    <row r="115" spans="1:52" x14ac:dyDescent="0.35">
      <c r="A115">
        <f>CLASS!A158</f>
        <v>138153</v>
      </c>
      <c r="B115" t="str">
        <f>CLASS!B158</f>
        <v>EE138153</v>
      </c>
      <c r="C115" t="str">
        <f>_xlfn.IFNA((VLOOKUP(A115,CLASS!A:AY,3,FALSE)),"")</f>
        <v>Neil</v>
      </c>
      <c r="D115" t="str">
        <f>_xlfn.IFNA((VLOOKUP(A115,CLASS!A:AY,4,FALSE)),"")</f>
        <v>Hastilow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tr">
        <f>_xlfn.IFNA((VLOOKUP(A115,CLASS!A:AY,9,FALSE)),"")</f>
        <v>SNR</v>
      </c>
      <c r="J115" t="str">
        <f>_xlfn.IFNA((VLOOKUP(A115,CLASS!A:AY,10,FALSE)),"")</f>
        <v>DOV</v>
      </c>
      <c r="K115" t="str">
        <f>_xlfn.IFNA((VLOOKUP(J115,DivisionLookup!A:B,2,FALSE)),"")</f>
        <v>North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f>_xlfn.IFNA((VLOOKUP(A115,CLASS!A:AY,16,FALSE)),"")</f>
        <v>62</v>
      </c>
      <c r="Q115" s="11">
        <f t="shared" si="26"/>
        <v>72</v>
      </c>
      <c r="R115">
        <f>_xlfn.IFNA((VLOOKUP(A115,CLASS!A:AY,18,FALSE)),"")</f>
        <v>0</v>
      </c>
      <c r="S115" s="11">
        <f t="shared" si="27"/>
        <v>0</v>
      </c>
      <c r="T115">
        <f>_xlfn.IFNA((VLOOKUP(A115,CLASS!A:AY,20,FALSE)),"")</f>
        <v>0</v>
      </c>
      <c r="U115" s="11">
        <f t="shared" si="49"/>
        <v>0</v>
      </c>
      <c r="V115">
        <f>_xlfn.IFNA((VLOOKUP(A115,CLASS!A:AY,22,FALSE)),"")</f>
        <v>0</v>
      </c>
      <c r="W115" s="11">
        <f t="shared" si="48"/>
        <v>0</v>
      </c>
      <c r="X115">
        <f>_xlfn.IFNA((VLOOKUP(A115,CLASS!A:AY,24,FALSE)),"")</f>
        <v>0</v>
      </c>
      <c r="Y115" s="11">
        <f t="shared" si="29"/>
        <v>0</v>
      </c>
      <c r="Z115">
        <f>_xlfn.IFNA((VLOOKUP(A115,CLASS!A:AY,26,FALSE)),"")</f>
        <v>0</v>
      </c>
      <c r="AA115" s="11">
        <f t="shared" si="30"/>
        <v>0</v>
      </c>
      <c r="AB115">
        <f>_xlfn.IFNA((VLOOKUP(A115,CLASS!A:AY,28,FALSE)),"")</f>
        <v>0</v>
      </c>
      <c r="AC115" s="11">
        <f t="shared" si="31"/>
        <v>0</v>
      </c>
      <c r="AD115"/>
      <c r="AE115" s="11">
        <f t="shared" si="32"/>
        <v>0</v>
      </c>
      <c r="AF115"/>
      <c r="AG115" s="11">
        <f t="shared" si="33"/>
        <v>0</v>
      </c>
      <c r="AH115">
        <f>_xlfn.IFNA((VLOOKUP(A115,CLASS!A:AY,34,FALSE)),"")</f>
        <v>0</v>
      </c>
      <c r="AI115" s="11">
        <f t="shared" si="34"/>
        <v>0</v>
      </c>
      <c r="AJ115"/>
      <c r="AK115" s="11">
        <f t="shared" si="35"/>
        <v>0</v>
      </c>
      <c r="AL115" s="16">
        <f t="shared" si="36"/>
        <v>72</v>
      </c>
      <c r="AM115"/>
      <c r="AN115">
        <f t="shared" si="37"/>
        <v>72</v>
      </c>
      <c r="AO115">
        <f t="shared" si="38"/>
        <v>0</v>
      </c>
      <c r="AP115">
        <f t="shared" si="39"/>
        <v>0</v>
      </c>
      <c r="AQ115">
        <f t="shared" si="40"/>
        <v>0</v>
      </c>
      <c r="AR115">
        <f t="shared" si="41"/>
        <v>0</v>
      </c>
      <c r="AS115">
        <f t="shared" si="42"/>
        <v>0</v>
      </c>
      <c r="AT115">
        <f t="shared" si="43"/>
        <v>0</v>
      </c>
      <c r="AU115">
        <f t="shared" si="44"/>
        <v>0</v>
      </c>
      <c r="AV115">
        <f t="shared" si="45"/>
        <v>0</v>
      </c>
      <c r="AW115">
        <f t="shared" si="46"/>
        <v>0</v>
      </c>
      <c r="AX115">
        <f t="shared" si="47"/>
        <v>0</v>
      </c>
      <c r="AY115" s="14" cm="1">
        <f t="array" ref="AY115">SUMPRODUCT(LARGE(AN115:AX115, {1,2,3}))</f>
        <v>72</v>
      </c>
      <c r="AZ115"/>
    </row>
    <row r="116" spans="1:52" x14ac:dyDescent="0.35">
      <c r="A116">
        <f>CLASS!A159</f>
        <v>131648</v>
      </c>
      <c r="B116" t="str">
        <f>CLASS!B159</f>
        <v>EE131648</v>
      </c>
      <c r="C116" t="str">
        <f>_xlfn.IFNA((VLOOKUP(A116,CLASS!A:AY,3,FALSE)),"")</f>
        <v>Richard</v>
      </c>
      <c r="D116" t="str">
        <f>_xlfn.IFNA((VLOOKUP(A116,CLASS!A:AY,4,FALSE)),"")</f>
        <v>Steeples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tr">
        <f>_xlfn.IFNA((VLOOKUP(A116,CLASS!A:AY,9,FALSE)),"")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f>_xlfn.IFNA((VLOOKUP(A116,CLASS!A:AY,16,FALSE)),"")</f>
        <v>0</v>
      </c>
      <c r="Q116" s="11">
        <f t="shared" si="26"/>
        <v>0</v>
      </c>
      <c r="R116">
        <f>_xlfn.IFNA((VLOOKUP(A116,CLASS!A:AY,18,FALSE)),"")</f>
        <v>62</v>
      </c>
      <c r="S116" s="11">
        <f t="shared" si="27"/>
        <v>72</v>
      </c>
      <c r="T116">
        <f>_xlfn.IFNA((VLOOKUP(A116,CLASS!A:AY,20,FALSE)),"")</f>
        <v>0</v>
      </c>
      <c r="U116" s="11">
        <f t="shared" si="49"/>
        <v>0</v>
      </c>
      <c r="V116">
        <f>_xlfn.IFNA((VLOOKUP(A116,CLASS!A:AY,22,FALSE)),"")</f>
        <v>0</v>
      </c>
      <c r="W116" s="11">
        <f t="shared" si="48"/>
        <v>0</v>
      </c>
      <c r="X116">
        <f>_xlfn.IFNA((VLOOKUP(A116,CLASS!A:AY,24,FALSE)),"")</f>
        <v>0</v>
      </c>
      <c r="Y116" s="11">
        <f t="shared" si="29"/>
        <v>0</v>
      </c>
      <c r="Z116">
        <f>_xlfn.IFNA((VLOOKUP(A116,CLASS!A:AY,26,FALSE)),"")</f>
        <v>0</v>
      </c>
      <c r="AA116" s="11">
        <f t="shared" si="30"/>
        <v>0</v>
      </c>
      <c r="AB116">
        <f>_xlfn.IFNA((VLOOKUP(A116,CLASS!A:AY,28,FALSE)),"")</f>
        <v>0</v>
      </c>
      <c r="AC116" s="11">
        <f t="shared" si="31"/>
        <v>0</v>
      </c>
      <c r="AD116"/>
      <c r="AE116" s="11">
        <f t="shared" si="32"/>
        <v>0</v>
      </c>
      <c r="AF116"/>
      <c r="AG116" s="11">
        <f t="shared" si="33"/>
        <v>0</v>
      </c>
      <c r="AH116">
        <f>_xlfn.IFNA((VLOOKUP(A116,CLASS!A:AY,34,FALSE)),"")</f>
        <v>0</v>
      </c>
      <c r="AI116" s="11">
        <f t="shared" si="34"/>
        <v>0</v>
      </c>
      <c r="AJ116"/>
      <c r="AK116" s="11">
        <f t="shared" si="35"/>
        <v>0</v>
      </c>
      <c r="AL116" s="16">
        <f t="shared" si="36"/>
        <v>72</v>
      </c>
      <c r="AN116">
        <f t="shared" si="37"/>
        <v>0</v>
      </c>
      <c r="AO116">
        <f t="shared" si="38"/>
        <v>72</v>
      </c>
      <c r="AP116">
        <f t="shared" si="39"/>
        <v>0</v>
      </c>
      <c r="AQ116">
        <f t="shared" si="40"/>
        <v>0</v>
      </c>
      <c r="AR116">
        <f t="shared" si="41"/>
        <v>0</v>
      </c>
      <c r="AS116">
        <f t="shared" si="42"/>
        <v>0</v>
      </c>
      <c r="AT116">
        <f t="shared" si="43"/>
        <v>0</v>
      </c>
      <c r="AU116">
        <f t="shared" si="44"/>
        <v>0</v>
      </c>
      <c r="AV116">
        <f t="shared" si="45"/>
        <v>0</v>
      </c>
      <c r="AW116">
        <f t="shared" si="46"/>
        <v>0</v>
      </c>
      <c r="AX116">
        <f t="shared" si="47"/>
        <v>0</v>
      </c>
      <c r="AY116" s="14" cm="1">
        <f t="array" ref="AY116">SUMPRODUCT(LARGE(AN116:AX116, {1,2,3}))</f>
        <v>72</v>
      </c>
      <c r="AZ116"/>
    </row>
    <row r="117" spans="1:52" x14ac:dyDescent="0.35">
      <c r="A117">
        <f>CLASS!A160</f>
        <v>138677</v>
      </c>
      <c r="B117" t="str">
        <f>CLASS!B160</f>
        <v>EE138677</v>
      </c>
      <c r="C117" t="str">
        <f>_xlfn.IFNA((VLOOKUP(A117,CLASS!A:AY,3,FALSE)),"")</f>
        <v>Richard</v>
      </c>
      <c r="D117" t="str">
        <f>_xlfn.IFNA((VLOOKUP(A117,CLASS!A:AY,4,FALSE)),"")</f>
        <v>Palmer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tr">
        <f>_xlfn.IFNA((VLOOKUP(A117,CLASS!A:AY,9,FALSE)),"")</f>
        <v>SNR</v>
      </c>
      <c r="J117" t="str">
        <f>_xlfn.IFNA((VLOOKUP(A117,CLASS!A:AY,10,FALSE)),"")</f>
        <v>DOV</v>
      </c>
      <c r="K117" t="str">
        <f>_xlfn.IFNA((VLOOKUP(J117,DivisionLookup!A:B,2,FALSE)),"")</f>
        <v>North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f>_xlfn.IFNA((VLOOKUP(A117,CLASS!A:AY,16,FALSE)),"")</f>
        <v>61</v>
      </c>
      <c r="Q117" s="11">
        <f t="shared" si="26"/>
        <v>71</v>
      </c>
      <c r="R117">
        <f>_xlfn.IFNA((VLOOKUP(A117,CLASS!A:AY,18,FALSE)),"")</f>
        <v>0</v>
      </c>
      <c r="S117" s="11">
        <f t="shared" si="27"/>
        <v>0</v>
      </c>
      <c r="T117">
        <f>_xlfn.IFNA((VLOOKUP(A117,CLASS!A:AY,20,FALSE)),"")</f>
        <v>0</v>
      </c>
      <c r="U117" s="11">
        <f t="shared" si="49"/>
        <v>0</v>
      </c>
      <c r="V117">
        <f>_xlfn.IFNA((VLOOKUP(A117,CLASS!A:AY,22,FALSE)),"")</f>
        <v>0</v>
      </c>
      <c r="W117" s="11">
        <f t="shared" si="48"/>
        <v>0</v>
      </c>
      <c r="X117">
        <f>_xlfn.IFNA((VLOOKUP(A117,CLASS!A:AY,24,FALSE)),"")</f>
        <v>0</v>
      </c>
      <c r="Y117" s="11">
        <f t="shared" si="29"/>
        <v>0</v>
      </c>
      <c r="Z117">
        <f>_xlfn.IFNA((VLOOKUP(A117,CLASS!A:AY,26,FALSE)),"")</f>
        <v>0</v>
      </c>
      <c r="AA117" s="11">
        <f t="shared" si="30"/>
        <v>0</v>
      </c>
      <c r="AB117">
        <f>_xlfn.IFNA((VLOOKUP(A117,CLASS!A:AY,28,FALSE)),"")</f>
        <v>0</v>
      </c>
      <c r="AC117" s="11">
        <f t="shared" si="31"/>
        <v>0</v>
      </c>
      <c r="AD117"/>
      <c r="AE117" s="11">
        <f t="shared" si="32"/>
        <v>0</v>
      </c>
      <c r="AF117"/>
      <c r="AG117" s="11">
        <f t="shared" si="33"/>
        <v>0</v>
      </c>
      <c r="AH117">
        <f>_xlfn.IFNA((VLOOKUP(A117,CLASS!A:AY,34,FALSE)),"")</f>
        <v>0</v>
      </c>
      <c r="AI117" s="11">
        <f t="shared" si="34"/>
        <v>0</v>
      </c>
      <c r="AJ117"/>
      <c r="AK117" s="11">
        <f t="shared" si="35"/>
        <v>0</v>
      </c>
      <c r="AL117" s="16">
        <f t="shared" si="36"/>
        <v>71</v>
      </c>
      <c r="AM117"/>
      <c r="AN117">
        <f t="shared" si="37"/>
        <v>71</v>
      </c>
      <c r="AO117">
        <f t="shared" si="38"/>
        <v>0</v>
      </c>
      <c r="AP117">
        <f t="shared" si="39"/>
        <v>0</v>
      </c>
      <c r="AQ117">
        <f t="shared" si="40"/>
        <v>0</v>
      </c>
      <c r="AR117">
        <f t="shared" si="41"/>
        <v>0</v>
      </c>
      <c r="AS117">
        <f t="shared" si="42"/>
        <v>0</v>
      </c>
      <c r="AT117">
        <f t="shared" si="43"/>
        <v>0</v>
      </c>
      <c r="AU117">
        <f t="shared" si="44"/>
        <v>0</v>
      </c>
      <c r="AV117">
        <f t="shared" si="45"/>
        <v>0</v>
      </c>
      <c r="AW117">
        <f t="shared" si="46"/>
        <v>0</v>
      </c>
      <c r="AX117">
        <f t="shared" si="47"/>
        <v>0</v>
      </c>
      <c r="AY117" s="14" cm="1">
        <f t="array" ref="AY117">SUMPRODUCT(LARGE(AN117:AX117, {1,2,3}))</f>
        <v>71</v>
      </c>
      <c r="AZ117"/>
    </row>
    <row r="118" spans="1:52" x14ac:dyDescent="0.35">
      <c r="A118">
        <f>CLASS!A201</f>
        <v>142621</v>
      </c>
      <c r="B118" t="str">
        <f>CLASS!B201</f>
        <v>EE142621</v>
      </c>
      <c r="C118" t="str">
        <f>_xlfn.IFNA((VLOOKUP(A118,CLASS!A:AY,3,FALSE)),"")</f>
        <v>Peter</v>
      </c>
      <c r="D118" t="str">
        <f>_xlfn.IFNA((VLOOKUP(A118,CLASS!A:AY,4,FALSE)),"")</f>
        <v>Mackie</v>
      </c>
      <c r="E118" s="26" t="str">
        <f>_xlfn.IFNA((VLOOKUP(B118,IssueLookup!A:B,2,FALSE)),"")</f>
        <v>C</v>
      </c>
      <c r="F118" s="26" t="str">
        <f>_xlfn.IFNA((VLOOKUP(B118,IssueLookup!C:D,2,FALSE)),"")</f>
        <v/>
      </c>
      <c r="G118" s="26" t="str">
        <f>_xlfn.IFNA((VLOOKUP(B118,IssueLookup!E:F,2,FALSE)),"")</f>
        <v/>
      </c>
      <c r="H118" s="26" t="str">
        <f>_xlfn.IFNA((VLOOKUP(B118,IssueLookup!G:H,2,FALSE)),"")</f>
        <v/>
      </c>
      <c r="I118" t="str">
        <f>_xlfn.IFNA((VLOOKUP(A118,CLASS!A:AY,9,FALSE)),"")</f>
        <v>SNR</v>
      </c>
      <c r="J118" t="str">
        <f>_xlfn.IFNA((VLOOKUP(A118,CLASS!A:AY,10,FALSE)),"")</f>
        <v>AGL</v>
      </c>
      <c r="K118" t="str">
        <f>_xlfn.IFNA((VLOOKUP(J118,DivisionLookup!A:B,2,FALSE)),"")</f>
        <v>South</v>
      </c>
      <c r="L118">
        <f>_xlfn.IFNA(VLOOKUP(E118,HandicapLookup!A:B,2,FALSE),"")</f>
        <v>15</v>
      </c>
      <c r="M118" t="str">
        <f>_xlfn.IFNA(VLOOKUP(F118,HandicapLookup!A:B,2,FALSE),"")</f>
        <v/>
      </c>
      <c r="N118" t="str">
        <f>_xlfn.IFNA(VLOOKUP(G118,HandicapLookup!A:B,2,FALSE),"")</f>
        <v/>
      </c>
      <c r="O118" t="str">
        <f>_xlfn.IFNA(VLOOKUP(H118,HandicapLookup!A:B,2,FALSE),"")</f>
        <v/>
      </c>
      <c r="P118">
        <f>_xlfn.IFNA((VLOOKUP(A118,CLASS!A:AY,16,FALSE)),"")</f>
        <v>0</v>
      </c>
      <c r="Q118" s="11">
        <f t="shared" si="26"/>
        <v>0</v>
      </c>
      <c r="R118">
        <f>_xlfn.IFNA((VLOOKUP(A118,CLASS!A:AY,18,FALSE)),"")</f>
        <v>55</v>
      </c>
      <c r="S118" s="11">
        <f t="shared" si="27"/>
        <v>70</v>
      </c>
      <c r="T118">
        <f>_xlfn.IFNA((VLOOKUP(A118,CLASS!A:AY,20,FALSE)),"")</f>
        <v>0</v>
      </c>
      <c r="U118" s="11">
        <f t="shared" si="49"/>
        <v>0</v>
      </c>
      <c r="V118">
        <f>_xlfn.IFNA((VLOOKUP(A118,CLASS!A:AY,22,FALSE)),"")</f>
        <v>0</v>
      </c>
      <c r="W118" s="11">
        <f t="shared" si="48"/>
        <v>0</v>
      </c>
      <c r="X118">
        <f>_xlfn.IFNA((VLOOKUP(A118,CLASS!A:AY,24,FALSE)),"")</f>
        <v>0</v>
      </c>
      <c r="Y118" s="11">
        <f t="shared" si="29"/>
        <v>0</v>
      </c>
      <c r="Z118">
        <f>_xlfn.IFNA((VLOOKUP(A118,CLASS!A:AY,26,FALSE)),"")</f>
        <v>0</v>
      </c>
      <c r="AA118" s="11">
        <f t="shared" si="30"/>
        <v>0</v>
      </c>
      <c r="AB118">
        <f>_xlfn.IFNA((VLOOKUP(A118,CLASS!A:AY,28,FALSE)),"")</f>
        <v>0</v>
      </c>
      <c r="AC118" s="11">
        <f t="shared" si="31"/>
        <v>0</v>
      </c>
      <c r="AD118"/>
      <c r="AE118" s="11">
        <f t="shared" si="32"/>
        <v>0</v>
      </c>
      <c r="AF118"/>
      <c r="AG118" s="11">
        <f t="shared" si="33"/>
        <v>0</v>
      </c>
      <c r="AH118">
        <f>_xlfn.IFNA((VLOOKUP(A118,CLASS!A:AY,34,FALSE)),"")</f>
        <v>0</v>
      </c>
      <c r="AI118" s="11">
        <f t="shared" si="34"/>
        <v>0</v>
      </c>
      <c r="AJ118"/>
      <c r="AK118" s="11">
        <f t="shared" si="35"/>
        <v>0</v>
      </c>
      <c r="AL118" s="16">
        <f t="shared" si="36"/>
        <v>70</v>
      </c>
      <c r="AN118">
        <f t="shared" si="37"/>
        <v>0</v>
      </c>
      <c r="AO118">
        <f t="shared" si="38"/>
        <v>70</v>
      </c>
      <c r="AP118">
        <f t="shared" si="39"/>
        <v>0</v>
      </c>
      <c r="AQ118">
        <f t="shared" si="40"/>
        <v>0</v>
      </c>
      <c r="AR118">
        <f t="shared" si="41"/>
        <v>0</v>
      </c>
      <c r="AS118">
        <f t="shared" si="42"/>
        <v>0</v>
      </c>
      <c r="AT118">
        <f t="shared" si="43"/>
        <v>0</v>
      </c>
      <c r="AU118">
        <f t="shared" si="44"/>
        <v>0</v>
      </c>
      <c r="AV118">
        <f t="shared" si="45"/>
        <v>0</v>
      </c>
      <c r="AW118">
        <f t="shared" si="46"/>
        <v>0</v>
      </c>
      <c r="AX118">
        <f t="shared" si="47"/>
        <v>0</v>
      </c>
      <c r="AY118" s="14" cm="1">
        <f t="array" ref="AY118">SUMPRODUCT(LARGE(AN118:AX118, {1,2,3}))</f>
        <v>70</v>
      </c>
    </row>
    <row r="119" spans="1:52" x14ac:dyDescent="0.35">
      <c r="A119">
        <f>CLASS!A96</f>
        <v>138085</v>
      </c>
      <c r="B119" t="str">
        <f>CLASS!B96</f>
        <v>EE138085</v>
      </c>
      <c r="C119" t="str">
        <f>_xlfn.IFNA((VLOOKUP(A119,CLASS!A:AY,3,FALSE)),"")</f>
        <v>Peter</v>
      </c>
      <c r="D119" t="str">
        <f>_xlfn.IFNA((VLOOKUP(A119,CLASS!A:AY,4,FALSE)),"")</f>
        <v>Mills</v>
      </c>
      <c r="E119" s="26" t="str">
        <f>_xlfn.IFNA((VLOOKUP(B119,IssueLookup!A:B,2,FALSE)),"")</f>
        <v>A</v>
      </c>
      <c r="F119" s="26" t="str">
        <f>_xlfn.IFNA((VLOOKUP(B119,IssueLookup!C:D,2,FALSE)),"")</f>
        <v>A</v>
      </c>
      <c r="G119" s="26" t="str">
        <f>_xlfn.IFNA((VLOOKUP(B119,IssueLookup!E:F,2,FALSE)),"")</f>
        <v>A</v>
      </c>
      <c r="H119" s="26" t="str">
        <f>_xlfn.IFNA((VLOOKUP(B119,IssueLookup!G:H,2,FALSE)),"")</f>
        <v>A</v>
      </c>
      <c r="I119" t="str">
        <f>_xlfn.IFNA((VLOOKUP(A119,CLASS!A:AY,9,FALSE)),"")</f>
        <v>SNR</v>
      </c>
      <c r="J119" t="str">
        <f>_xlfn.IFNA((VLOOKUP(A119,CLASS!A:AY,10,FALSE)),"")</f>
        <v>SDGC</v>
      </c>
      <c r="K119" t="str">
        <f>_xlfn.IFNA((VLOOKUP(J119,DivisionLookup!A:B,2,FALSE)),"")</f>
        <v>South</v>
      </c>
      <c r="L119">
        <f>_xlfn.IFNA(VLOOKUP(E119,HandicapLookup!A:B,2,FALSE),"")</f>
        <v>5</v>
      </c>
      <c r="M119">
        <f>_xlfn.IFNA(VLOOKUP(F119,HandicapLookup!A:B,2,FALSE),"")</f>
        <v>5</v>
      </c>
      <c r="N119">
        <f>_xlfn.IFNA(VLOOKUP(G119,HandicapLookup!A:B,2,FALSE),"")</f>
        <v>5</v>
      </c>
      <c r="O119">
        <f>_xlfn.IFNA(VLOOKUP(H119,HandicapLookup!A:B,2,FALSE),"")</f>
        <v>5</v>
      </c>
      <c r="P119">
        <f>_xlfn.IFNA((VLOOKUP(A119,CLASS!A:AY,16,FALSE)),"")</f>
        <v>0</v>
      </c>
      <c r="Q119" s="11">
        <f t="shared" si="26"/>
        <v>0</v>
      </c>
      <c r="R119">
        <f>_xlfn.IFNA((VLOOKUP(A119,CLASS!A:AY,18,FALSE)),"")</f>
        <v>64</v>
      </c>
      <c r="S119" s="11">
        <f t="shared" si="27"/>
        <v>69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 t="shared" si="48"/>
        <v>0</v>
      </c>
      <c r="X119">
        <f>_xlfn.IFNA((VLOOKUP(A119,CLASS!A:AY,24,FALSE)),"")</f>
        <v>0</v>
      </c>
      <c r="Y119" s="11">
        <f t="shared" si="29"/>
        <v>0</v>
      </c>
      <c r="Z119">
        <f>_xlfn.IFNA((VLOOKUP(A119,CLASS!A:AY,26,FALSE)),"")</f>
        <v>0</v>
      </c>
      <c r="AA119" s="11">
        <f t="shared" si="30"/>
        <v>0</v>
      </c>
      <c r="AB119">
        <f>_xlfn.IFNA((VLOOKUP(A119,CLASS!A:AY,28,FALSE)),"")</f>
        <v>0</v>
      </c>
      <c r="AC119" s="11">
        <f t="shared" si="31"/>
        <v>0</v>
      </c>
      <c r="AD119"/>
      <c r="AE119" s="11">
        <f t="shared" si="32"/>
        <v>0</v>
      </c>
      <c r="AF119"/>
      <c r="AG119" s="11">
        <f t="shared" si="33"/>
        <v>0</v>
      </c>
      <c r="AH119">
        <f>_xlfn.IFNA((VLOOKUP(A119,CLASS!A:AY,34,FALSE)),"")</f>
        <v>0</v>
      </c>
      <c r="AI119" s="11">
        <f t="shared" si="34"/>
        <v>0</v>
      </c>
      <c r="AJ119"/>
      <c r="AK119" s="11">
        <f t="shared" si="35"/>
        <v>0</v>
      </c>
      <c r="AL119" s="16">
        <f t="shared" si="36"/>
        <v>69</v>
      </c>
      <c r="AM119"/>
      <c r="AN119">
        <f t="shared" si="37"/>
        <v>0</v>
      </c>
      <c r="AO119">
        <f t="shared" si="38"/>
        <v>69</v>
      </c>
      <c r="AP119">
        <f t="shared" si="39"/>
        <v>0</v>
      </c>
      <c r="AQ119">
        <f t="shared" si="40"/>
        <v>0</v>
      </c>
      <c r="AR119">
        <f t="shared" si="41"/>
        <v>0</v>
      </c>
      <c r="AS119">
        <f t="shared" si="42"/>
        <v>0</v>
      </c>
      <c r="AT119">
        <f t="shared" si="43"/>
        <v>0</v>
      </c>
      <c r="AU119">
        <f t="shared" si="44"/>
        <v>0</v>
      </c>
      <c r="AV119">
        <f t="shared" si="45"/>
        <v>0</v>
      </c>
      <c r="AW119">
        <f t="shared" si="46"/>
        <v>0</v>
      </c>
      <c r="AX119">
        <f t="shared" si="47"/>
        <v>0</v>
      </c>
      <c r="AY119" s="14" cm="1">
        <f t="array" ref="AY119">SUMPRODUCT(LARGE(AN119:AX119, {1,2,3}))</f>
        <v>69</v>
      </c>
      <c r="AZ119"/>
    </row>
    <row r="120" spans="1:52" x14ac:dyDescent="0.35">
      <c r="A120">
        <f>CLASS!A97</f>
        <v>321</v>
      </c>
      <c r="B120" t="str">
        <f>CLASS!B97</f>
        <v>EE321</v>
      </c>
      <c r="C120" t="str">
        <f>_xlfn.IFNA((VLOOKUP(A120,CLASS!A:AY,3,FALSE)),"")</f>
        <v>Robert</v>
      </c>
      <c r="D120" t="str">
        <f>_xlfn.IFNA((VLOOKUP(A120,CLASS!A:AY,4,FALSE)),"")</f>
        <v>Young</v>
      </c>
      <c r="E120" s="26" t="str">
        <f>_xlfn.IFNA((VLOOKUP(B120,IssueLookup!A:B,2,FALSE)),"")</f>
        <v>A</v>
      </c>
      <c r="F120" s="26" t="str">
        <f>_xlfn.IFNA((VLOOKUP(B120,IssueLookup!C:D,2,FALSE)),"")</f>
        <v>A</v>
      </c>
      <c r="G120" s="26" t="str">
        <f>_xlfn.IFNA((VLOOKUP(B120,IssueLookup!E:F,2,FALSE)),"")</f>
        <v>A</v>
      </c>
      <c r="H120" s="26" t="str">
        <f>_xlfn.IFNA((VLOOKUP(B120,IssueLookup!G:H,2,FALSE)),"")</f>
        <v>A</v>
      </c>
      <c r="I120" t="str">
        <f>_xlfn.IFNA((VLOOKUP(A120,CLASS!A:AY,9,FALSE)),"")</f>
        <v>SNR</v>
      </c>
      <c r="J120" t="str">
        <f>_xlfn.IFNA((VLOOKUP(A120,CLASS!A:AY,10,FALSE)),"")</f>
        <v>SDGC</v>
      </c>
      <c r="K120" t="str">
        <f>_xlfn.IFNA((VLOOKUP(J120,DivisionLookup!A:B,2,FALSE)),"")</f>
        <v>South</v>
      </c>
      <c r="L120">
        <f>_xlfn.IFNA(VLOOKUP(E120,HandicapLookup!A:B,2,FALSE),"")</f>
        <v>5</v>
      </c>
      <c r="M120">
        <f>_xlfn.IFNA(VLOOKUP(F120,HandicapLookup!A:B,2,FALSE),"")</f>
        <v>5</v>
      </c>
      <c r="N120">
        <f>_xlfn.IFNA(VLOOKUP(G120,HandicapLookup!A:B,2,FALSE),"")</f>
        <v>5</v>
      </c>
      <c r="O120">
        <f>_xlfn.IFNA(VLOOKUP(H120,HandicapLookup!A:B,2,FALSE),"")</f>
        <v>5</v>
      </c>
      <c r="P120">
        <f>_xlfn.IFNA((VLOOKUP(A120,CLASS!A:AY,16,FALSE)),"")</f>
        <v>0</v>
      </c>
      <c r="Q120" s="11">
        <f t="shared" si="26"/>
        <v>0</v>
      </c>
      <c r="R120">
        <f>_xlfn.IFNA((VLOOKUP(A120,CLASS!A:AY,18,FALSE)),"")</f>
        <v>63</v>
      </c>
      <c r="S120" s="11">
        <f t="shared" si="27"/>
        <v>68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 t="shared" si="48"/>
        <v>0</v>
      </c>
      <c r="X120">
        <f>_xlfn.IFNA((VLOOKUP(A120,CLASS!A:AY,24,FALSE)),"")</f>
        <v>0</v>
      </c>
      <c r="Y120" s="11">
        <f t="shared" si="29"/>
        <v>0</v>
      </c>
      <c r="Z120">
        <f>_xlfn.IFNA((VLOOKUP(A120,CLASS!A:AY,26,FALSE)),"")</f>
        <v>0</v>
      </c>
      <c r="AA120" s="11">
        <f t="shared" si="30"/>
        <v>0</v>
      </c>
      <c r="AB120">
        <f>_xlfn.IFNA((VLOOKUP(A120,CLASS!A:AY,28,FALSE)),"")</f>
        <v>0</v>
      </c>
      <c r="AC120" s="11">
        <f t="shared" si="31"/>
        <v>0</v>
      </c>
      <c r="AD120"/>
      <c r="AE120" s="11">
        <f t="shared" si="32"/>
        <v>0</v>
      </c>
      <c r="AF120"/>
      <c r="AG120" s="11">
        <f t="shared" si="33"/>
        <v>0</v>
      </c>
      <c r="AH120">
        <f>_xlfn.IFNA((VLOOKUP(A120,CLASS!A:AY,34,FALSE)),"")</f>
        <v>0</v>
      </c>
      <c r="AI120" s="11">
        <f t="shared" si="34"/>
        <v>0</v>
      </c>
      <c r="AJ120"/>
      <c r="AK120" s="11">
        <f t="shared" si="35"/>
        <v>0</v>
      </c>
      <c r="AL120" s="16">
        <f t="shared" si="36"/>
        <v>68</v>
      </c>
      <c r="AM120"/>
      <c r="AN120">
        <f t="shared" si="37"/>
        <v>0</v>
      </c>
      <c r="AO120">
        <f t="shared" si="38"/>
        <v>68</v>
      </c>
      <c r="AP120">
        <f t="shared" si="39"/>
        <v>0</v>
      </c>
      <c r="AQ120">
        <f t="shared" si="40"/>
        <v>0</v>
      </c>
      <c r="AR120">
        <f t="shared" si="41"/>
        <v>0</v>
      </c>
      <c r="AS120">
        <f t="shared" si="42"/>
        <v>0</v>
      </c>
      <c r="AT120">
        <f t="shared" si="43"/>
        <v>0</v>
      </c>
      <c r="AU120">
        <f t="shared" si="44"/>
        <v>0</v>
      </c>
      <c r="AV120">
        <f t="shared" si="45"/>
        <v>0</v>
      </c>
      <c r="AW120">
        <f t="shared" si="46"/>
        <v>0</v>
      </c>
      <c r="AX120">
        <f t="shared" si="47"/>
        <v>0</v>
      </c>
      <c r="AY120" s="14" cm="1">
        <f t="array" ref="AY120">SUMPRODUCT(LARGE(AN120:AX120, {1,2,3}))</f>
        <v>68</v>
      </c>
      <c r="AZ120"/>
    </row>
    <row r="121" spans="1:52" x14ac:dyDescent="0.35">
      <c r="A121">
        <f>CLASS!A203</f>
        <v>142086</v>
      </c>
      <c r="B121" t="str">
        <f>CLASS!B203</f>
        <v>EE142086</v>
      </c>
      <c r="C121" t="str">
        <f>_xlfn.IFNA((VLOOKUP(A121,CLASS!A:AY,3,FALSE)),"")</f>
        <v>Tom</v>
      </c>
      <c r="D121" t="str">
        <f>_xlfn.IFNA((VLOOKUP(A121,CLASS!A:AY,4,FALSE)),"")</f>
        <v>Archer</v>
      </c>
      <c r="E121" s="26" t="s">
        <v>47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SNR</v>
      </c>
      <c r="J121" t="str">
        <f>_xlfn.IFNA((VLOOKUP(A121,CLASS!A:AY,10,FALSE)),"")</f>
        <v>DOV</v>
      </c>
      <c r="K121" t="str">
        <f>_xlfn.IFNA((VLOOKUP(J121,DivisionLookup!A:B,2,FALSE)),"")</f>
        <v>North</v>
      </c>
      <c r="L121">
        <f>_xlfn.IFNA(VLOOKUP(E121,HandicapLookup!A:B,2,FALSE),"")</f>
        <v>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51</v>
      </c>
      <c r="Q121" s="11">
        <f t="shared" si="26"/>
        <v>56</v>
      </c>
      <c r="R121">
        <f>_xlfn.IFNA((VLOOKUP(A121,CLASS!A:AY,18,FALSE)),"")</f>
        <v>0</v>
      </c>
      <c r="S121" s="11">
        <f t="shared" si="27"/>
        <v>0</v>
      </c>
      <c r="T121">
        <f>_xlfn.IFNA((VLOOKUP(A121,CLASS!A:AY,20,FALSE)),"")</f>
        <v>0</v>
      </c>
      <c r="U121" s="11">
        <f>IF(IF(T121,T121+$L121,0)&lt;=100,IF(T121,T121+$L121,0),100)</f>
        <v>0</v>
      </c>
      <c r="V121">
        <f>_xlfn.IFNA((VLOOKUP(A121,CLASS!A:AY,22,FALSE)),"")</f>
        <v>0</v>
      </c>
      <c r="W121" s="11">
        <f t="shared" si="48"/>
        <v>0</v>
      </c>
      <c r="X121">
        <f>_xlfn.IFNA((VLOOKUP(A121,CLASS!A:AY,24,FALSE)),"")</f>
        <v>0</v>
      </c>
      <c r="Y121" s="11">
        <f t="shared" si="29"/>
        <v>0</v>
      </c>
      <c r="Z121">
        <f>_xlfn.IFNA((VLOOKUP(A121,CLASS!A:AY,26,FALSE)),"")</f>
        <v>0</v>
      </c>
      <c r="AA121" s="11">
        <f t="shared" si="30"/>
        <v>0</v>
      </c>
      <c r="AB121">
        <f>_xlfn.IFNA((VLOOKUP(A121,CLASS!A:AY,28,FALSE)),"")</f>
        <v>0</v>
      </c>
      <c r="AC121" s="11">
        <f t="shared" si="31"/>
        <v>0</v>
      </c>
      <c r="AD121"/>
      <c r="AE121" s="11">
        <f t="shared" si="32"/>
        <v>0</v>
      </c>
      <c r="AF121"/>
      <c r="AG121" s="11">
        <f t="shared" si="33"/>
        <v>0</v>
      </c>
      <c r="AH121">
        <f>_xlfn.IFNA((VLOOKUP(A121,CLASS!A:AY,34,FALSE)),"")</f>
        <v>0</v>
      </c>
      <c r="AI121" s="11">
        <f t="shared" si="34"/>
        <v>0</v>
      </c>
      <c r="AJ121"/>
      <c r="AK121" s="11">
        <f t="shared" si="35"/>
        <v>0</v>
      </c>
      <c r="AL121" s="16">
        <f t="shared" si="36"/>
        <v>56</v>
      </c>
      <c r="AM121"/>
      <c r="AN121">
        <f t="shared" si="37"/>
        <v>56</v>
      </c>
      <c r="AO121">
        <f t="shared" si="38"/>
        <v>0</v>
      </c>
      <c r="AP121">
        <f t="shared" si="39"/>
        <v>0</v>
      </c>
      <c r="AQ121">
        <f t="shared" si="40"/>
        <v>0</v>
      </c>
      <c r="AR121">
        <f t="shared" si="41"/>
        <v>0</v>
      </c>
      <c r="AS121">
        <f t="shared" si="42"/>
        <v>0</v>
      </c>
      <c r="AT121">
        <f t="shared" si="43"/>
        <v>0</v>
      </c>
      <c r="AU121">
        <f t="shared" si="44"/>
        <v>0</v>
      </c>
      <c r="AV121">
        <f t="shared" si="45"/>
        <v>0</v>
      </c>
      <c r="AW121">
        <f t="shared" si="46"/>
        <v>0</v>
      </c>
      <c r="AX121">
        <f t="shared" si="47"/>
        <v>0</v>
      </c>
      <c r="AY121" s="14" cm="1">
        <f t="array" ref="AY121">SUMPRODUCT(LARGE(AN121:AX121, {1,2,3}))</f>
        <v>56</v>
      </c>
    </row>
    <row r="122" spans="1:52" x14ac:dyDescent="0.35">
      <c r="A122">
        <f>CLASS!A15</f>
        <v>107759</v>
      </c>
      <c r="B122" t="str">
        <f>CLASS!B15</f>
        <v>EE107759</v>
      </c>
      <c r="C122" t="str">
        <f>_xlfn.IFNA((VLOOKUP(A122,CLASS!A:AY,3,FALSE)),"")</f>
        <v>James</v>
      </c>
      <c r="D122" t="str">
        <f>_xlfn.IFNA((VLOOKUP(A122,CLASS!A:AY,4,FALSE)),"")</f>
        <v>Attwood</v>
      </c>
      <c r="E122" s="26" t="str">
        <f>_xlfn.IFNA((VLOOKUP(B122,IssueLookup!A:B,2,FALSE)),"")</f>
        <v>AAA</v>
      </c>
      <c r="F122" s="26" t="str">
        <f>_xlfn.IFNA((VLOOKUP(B122,IssueLookup!C:D,2,FALSE)),"")</f>
        <v>AAA</v>
      </c>
      <c r="G122" s="26" t="str">
        <f>_xlfn.IFNA((VLOOKUP(B122,IssueLookup!E:F,2,FALSE)),"")</f>
        <v>AAA</v>
      </c>
      <c r="H122" s="26" t="str">
        <f>_xlfn.IFNA((VLOOKUP(B122,IssueLookup!G:H,2,FALSE)),"")</f>
        <v>AAA</v>
      </c>
      <c r="I122" t="str">
        <f>_xlfn.IFNA((VLOOKUP(A122,CLASS!A:AY,9,FALSE)),"")</f>
        <v>SNR</v>
      </c>
      <c r="J122" t="str">
        <f>_xlfn.IFNA((VLOOKUP(A122,CLASS!A:AY,10,FALSE)),"")</f>
        <v>OLSS</v>
      </c>
      <c r="K122" t="str">
        <f>_xlfn.IFNA((VLOOKUP(J122,DivisionLookup!A:B,2,FALSE)),"")</f>
        <v>South</v>
      </c>
      <c r="L122">
        <f>_xlfn.IFNA(VLOOKUP(E122,HandicapLookup!A:B,2,FALSE),"")</f>
        <v>0</v>
      </c>
      <c r="M122">
        <f>_xlfn.IFNA(VLOOKUP(F122,HandicapLookup!A:B,2,FALSE),"")</f>
        <v>0</v>
      </c>
      <c r="N122">
        <f>_xlfn.IFNA(VLOOKUP(G122,HandicapLookup!A:B,2,FALSE),"")</f>
        <v>0</v>
      </c>
      <c r="O122">
        <f>_xlfn.IFNA(VLOOKUP(H122,HandicapLookup!A:B,2,FALSE),"")</f>
        <v>0</v>
      </c>
      <c r="P122">
        <f>_xlfn.IFNA((VLOOKUP(A122,CLASS!A:AY,16,FALSE)),"")</f>
        <v>0</v>
      </c>
      <c r="Q122" s="11">
        <f t="shared" si="26"/>
        <v>0</v>
      </c>
      <c r="R122">
        <f>_xlfn.IFNA((VLOOKUP(A122,CLASS!A:AY,18,FALSE)),"")</f>
        <v>0</v>
      </c>
      <c r="S122" s="11">
        <f t="shared" si="27"/>
        <v>0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 t="shared" si="48"/>
        <v>0</v>
      </c>
      <c r="X122">
        <f>_xlfn.IFNA((VLOOKUP(A122,CLASS!A:AY,24,FALSE)),"")</f>
        <v>0</v>
      </c>
      <c r="Y122" s="11">
        <f t="shared" si="29"/>
        <v>0</v>
      </c>
      <c r="Z122">
        <f>_xlfn.IFNA((VLOOKUP(A122,CLASS!A:AY,26,FALSE)),"")</f>
        <v>0</v>
      </c>
      <c r="AA122" s="11">
        <f t="shared" si="30"/>
        <v>0</v>
      </c>
      <c r="AB122">
        <f>_xlfn.IFNA((VLOOKUP(A122,CLASS!A:AY,28,FALSE)),"")</f>
        <v>0</v>
      </c>
      <c r="AC122" s="11">
        <f t="shared" si="31"/>
        <v>0</v>
      </c>
      <c r="AD122"/>
      <c r="AE122" s="11">
        <f t="shared" si="32"/>
        <v>0</v>
      </c>
      <c r="AF122"/>
      <c r="AG122" s="11">
        <f t="shared" si="33"/>
        <v>0</v>
      </c>
      <c r="AH122">
        <f>_xlfn.IFNA((VLOOKUP(A122,CLASS!A:AY,34,FALSE)),"")</f>
        <v>0</v>
      </c>
      <c r="AI122" s="11">
        <f t="shared" si="34"/>
        <v>0</v>
      </c>
      <c r="AJ122"/>
      <c r="AK122" s="11">
        <f t="shared" si="35"/>
        <v>0</v>
      </c>
      <c r="AL122" s="16">
        <f t="shared" si="36"/>
        <v>0</v>
      </c>
      <c r="AM122"/>
      <c r="AN122">
        <f t="shared" si="37"/>
        <v>0</v>
      </c>
      <c r="AO122">
        <f t="shared" si="38"/>
        <v>0</v>
      </c>
      <c r="AP122">
        <f t="shared" si="39"/>
        <v>0</v>
      </c>
      <c r="AQ122">
        <f t="shared" si="40"/>
        <v>0</v>
      </c>
      <c r="AR122">
        <f t="shared" si="41"/>
        <v>0</v>
      </c>
      <c r="AS122">
        <f t="shared" si="42"/>
        <v>0</v>
      </c>
      <c r="AT122">
        <f t="shared" si="43"/>
        <v>0</v>
      </c>
      <c r="AU122">
        <f t="shared" si="44"/>
        <v>0</v>
      </c>
      <c r="AV122">
        <f t="shared" si="45"/>
        <v>0</v>
      </c>
      <c r="AW122">
        <f t="shared" si="46"/>
        <v>0</v>
      </c>
      <c r="AX122">
        <f t="shared" si="47"/>
        <v>0</v>
      </c>
      <c r="AY122" s="14" cm="1">
        <f t="array" ref="AY122">SUMPRODUCT(LARGE(AN122:AX122, {1,2,3}))</f>
        <v>0</v>
      </c>
      <c r="AZ122"/>
    </row>
    <row r="123" spans="1:52" x14ac:dyDescent="0.35">
      <c r="A123">
        <f>CLASS!A17</f>
        <v>128224</v>
      </c>
      <c r="B123" t="str">
        <f>CLASS!B17</f>
        <v>EE128224</v>
      </c>
      <c r="C123" t="str">
        <f>_xlfn.IFNA((VLOOKUP(A123,CLASS!A:AY,3,FALSE)),"")</f>
        <v>Joshua</v>
      </c>
      <c r="D123" t="str">
        <f>_xlfn.IFNA((VLOOKUP(A123,CLASS!A:AY,4,FALSE)),"")</f>
        <v>Brown</v>
      </c>
      <c r="E123" s="26" t="str">
        <f>_xlfn.IFNA((VLOOKUP(B123,IssueLookup!A:B,2,FALSE)),"")</f>
        <v>AAA</v>
      </c>
      <c r="F123" s="26" t="str">
        <f>_xlfn.IFNA((VLOOKUP(B123,IssueLookup!C:D,2,FALSE)),"")</f>
        <v>AAA</v>
      </c>
      <c r="G123" s="26" t="str">
        <f>_xlfn.IFNA((VLOOKUP(B123,IssueLookup!E:F,2,FALSE)),"")</f>
        <v>AAA</v>
      </c>
      <c r="H123" s="26" t="str">
        <f>_xlfn.IFNA((VLOOKUP(B123,IssueLookup!G:H,2,FALSE)),"")</f>
        <v>AAA</v>
      </c>
      <c r="I123" t="str">
        <f>_xlfn.IFNA((VLOOKUP(A123,CLASS!A:AY,9,FALSE)),"")</f>
        <v>SNR</v>
      </c>
      <c r="J123" t="str">
        <f>_xlfn.IFNA((VLOOKUP(A123,CLASS!A:AY,10,FALSE)),"")</f>
        <v>OLSS</v>
      </c>
      <c r="K123" t="str">
        <f>_xlfn.IFNA((VLOOKUP(J123,DivisionLookup!A:B,2,FALSE)),"")</f>
        <v>South</v>
      </c>
      <c r="L123">
        <f>_xlfn.IFNA(VLOOKUP(E123,HandicapLookup!A:B,2,FALSE),"")</f>
        <v>0</v>
      </c>
      <c r="M123">
        <f>_xlfn.IFNA(VLOOKUP(F123,HandicapLookup!A:B,2,FALSE),"")</f>
        <v>0</v>
      </c>
      <c r="N123">
        <f>_xlfn.IFNA(VLOOKUP(G123,HandicapLookup!A:B,2,FALSE),"")</f>
        <v>0</v>
      </c>
      <c r="O123">
        <f>_xlfn.IFNA(VLOOKUP(H123,HandicapLookup!A:B,2,FALSE),"")</f>
        <v>0</v>
      </c>
      <c r="P123">
        <f>_xlfn.IFNA((VLOOKUP(A123,CLASS!A:AY,16,FALSE)),"")</f>
        <v>0</v>
      </c>
      <c r="Q123" s="11">
        <f t="shared" si="26"/>
        <v>0</v>
      </c>
      <c r="R123">
        <f>_xlfn.IFNA((VLOOKUP(A123,CLASS!A:AY,18,FALSE)),"")</f>
        <v>0</v>
      </c>
      <c r="S123" s="11">
        <f t="shared" si="27"/>
        <v>0</v>
      </c>
      <c r="T123">
        <f>_xlfn.IFNA((VLOOKUP(A123,CLASS!A:AY,20,FALSE)),"")</f>
        <v>0</v>
      </c>
      <c r="U123" s="11">
        <f>IFERROR((IF(IF(T123,T123+$M123,0)&lt;=100,IF(T123,T123+$M123,0),100)),"")</f>
        <v>0</v>
      </c>
      <c r="V123">
        <f>_xlfn.IFNA((VLOOKUP(A123,CLASS!A:AY,22,FALSE)),"")</f>
        <v>0</v>
      </c>
      <c r="W123" s="11">
        <f t="shared" si="48"/>
        <v>0</v>
      </c>
      <c r="X123">
        <f>_xlfn.IFNA((VLOOKUP(A123,CLASS!A:AY,24,FALSE)),"")</f>
        <v>0</v>
      </c>
      <c r="Y123" s="11">
        <f t="shared" si="29"/>
        <v>0</v>
      </c>
      <c r="Z123">
        <f>_xlfn.IFNA((VLOOKUP(A123,CLASS!A:AY,26,FALSE)),"")</f>
        <v>0</v>
      </c>
      <c r="AA123" s="11">
        <f t="shared" si="30"/>
        <v>0</v>
      </c>
      <c r="AB123">
        <f>_xlfn.IFNA((VLOOKUP(A123,CLASS!A:AY,28,FALSE)),"")</f>
        <v>0</v>
      </c>
      <c r="AC123" s="11">
        <f t="shared" si="31"/>
        <v>0</v>
      </c>
      <c r="AD123"/>
      <c r="AE123" s="11">
        <f t="shared" si="32"/>
        <v>0</v>
      </c>
      <c r="AF123"/>
      <c r="AG123" s="11">
        <f t="shared" si="33"/>
        <v>0</v>
      </c>
      <c r="AH123">
        <f>_xlfn.IFNA((VLOOKUP(A123,CLASS!A:AY,34,FALSE)),"")</f>
        <v>0</v>
      </c>
      <c r="AI123" s="11">
        <f t="shared" si="34"/>
        <v>0</v>
      </c>
      <c r="AJ123"/>
      <c r="AK123" s="11">
        <f t="shared" si="35"/>
        <v>0</v>
      </c>
      <c r="AL123" s="16">
        <f t="shared" si="36"/>
        <v>0</v>
      </c>
      <c r="AM123"/>
      <c r="AN123">
        <f t="shared" si="37"/>
        <v>0</v>
      </c>
      <c r="AO123">
        <f t="shared" si="38"/>
        <v>0</v>
      </c>
      <c r="AP123">
        <f t="shared" si="39"/>
        <v>0</v>
      </c>
      <c r="AQ123">
        <f t="shared" si="40"/>
        <v>0</v>
      </c>
      <c r="AR123">
        <f t="shared" si="41"/>
        <v>0</v>
      </c>
      <c r="AS123">
        <f t="shared" si="42"/>
        <v>0</v>
      </c>
      <c r="AT123">
        <f t="shared" si="43"/>
        <v>0</v>
      </c>
      <c r="AU123">
        <f t="shared" si="44"/>
        <v>0</v>
      </c>
      <c r="AV123">
        <f t="shared" si="45"/>
        <v>0</v>
      </c>
      <c r="AW123">
        <f t="shared" si="46"/>
        <v>0</v>
      </c>
      <c r="AX123">
        <f t="shared" si="47"/>
        <v>0</v>
      </c>
      <c r="AY123" s="14" cm="1">
        <f t="array" ref="AY123">SUMPRODUCT(LARGE(AN123:AX123, {1,2,3}))</f>
        <v>0</v>
      </c>
      <c r="AZ123"/>
    </row>
    <row r="124" spans="1:52" x14ac:dyDescent="0.35">
      <c r="A124">
        <f>CLASS!A207</f>
        <v>132934</v>
      </c>
      <c r="B124" t="str">
        <f>CLASS!B207</f>
        <v>EE132934</v>
      </c>
      <c r="C124" t="str">
        <f>_xlfn.IFNA((VLOOKUP(A124,CLASS!A:AY,3,FALSE)),"")</f>
        <v>Tyrone</v>
      </c>
      <c r="D124" t="str">
        <f>_xlfn.IFNA((VLOOKUP(A124,CLASS!A:AY,4,FALSE)),"")</f>
        <v>Clark</v>
      </c>
      <c r="E124" s="26" t="str">
        <f>_xlfn.IFNA((VLOOKUP(B124,IssueLookup!A:B,2,FALSE)),"")</f>
        <v>C</v>
      </c>
      <c r="F124" s="26" t="str">
        <f>_xlfn.IFNA((VLOOKUP(B124,IssueLookup!C:D,2,FALSE)),"")</f>
        <v>C</v>
      </c>
      <c r="G124" s="26" t="str">
        <f>_xlfn.IFNA((VLOOKUP(B124,IssueLookup!E:F,2,FALSE)),"")</f>
        <v>C</v>
      </c>
      <c r="H124" s="26" t="str">
        <f>_xlfn.IFNA((VLOOKUP(B124,IssueLookup!G:H,2,FALSE)),"")</f>
        <v>C</v>
      </c>
      <c r="I124" t="str">
        <f>_xlfn.IFNA((VLOOKUP(A124,CLASS!A:AY,9,FALSE)),"")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_xlfn.IFNA(VLOOKUP(E124,HandicapLookup!A:B,2,FALSE),"")</f>
        <v>15</v>
      </c>
      <c r="M124">
        <f>_xlfn.IFNA(VLOOKUP(F124,HandicapLookup!A:B,2,FALSE),"")</f>
        <v>15</v>
      </c>
      <c r="N124">
        <f>_xlfn.IFNA(VLOOKUP(G124,HandicapLookup!A:B,2,FALSE),"")</f>
        <v>15</v>
      </c>
      <c r="O124">
        <f>_xlfn.IFNA(VLOOKUP(H124,HandicapLookup!A:B,2,FALSE),"")</f>
        <v>15</v>
      </c>
      <c r="P124">
        <f>_xlfn.IFNA((VLOOKUP(A124,CLASS!A:AY,16,FALSE)),"")</f>
        <v>0</v>
      </c>
      <c r="Q124" s="11">
        <f t="shared" si="26"/>
        <v>0</v>
      </c>
      <c r="R124">
        <f>_xlfn.IFNA((VLOOKUP(A124,CLASS!A:AY,18,FALSE)),"")</f>
        <v>0</v>
      </c>
      <c r="S124" s="11">
        <f t="shared" si="27"/>
        <v>0</v>
      </c>
      <c r="T124">
        <f>_xlfn.IFNA((VLOOKUP(A124,CLASS!A:AY,20,FALSE)),"")</f>
        <v>0</v>
      </c>
      <c r="U124" s="11">
        <f>IF(IF(T124,T124+$L124,0)&lt;=100,IF(T124,T124+$L124,0),100)</f>
        <v>0</v>
      </c>
      <c r="V124">
        <f>_xlfn.IFNA((VLOOKUP(A124,CLASS!A:AY,22,FALSE)),"")</f>
        <v>0</v>
      </c>
      <c r="W124" s="11">
        <f t="shared" si="48"/>
        <v>0</v>
      </c>
      <c r="X124">
        <f>_xlfn.IFNA((VLOOKUP(A124,CLASS!A:AY,24,FALSE)),"")</f>
        <v>0</v>
      </c>
      <c r="Y124" s="11">
        <f t="shared" si="29"/>
        <v>0</v>
      </c>
      <c r="Z124">
        <f>_xlfn.IFNA((VLOOKUP(A124,CLASS!A:AY,26,FALSE)),"")</f>
        <v>0</v>
      </c>
      <c r="AA124" s="11">
        <f t="shared" si="30"/>
        <v>0</v>
      </c>
      <c r="AB124">
        <f>_xlfn.IFNA((VLOOKUP(A124,CLASS!A:AY,28,FALSE)),"")</f>
        <v>0</v>
      </c>
      <c r="AC124" s="11">
        <f t="shared" si="31"/>
        <v>0</v>
      </c>
      <c r="AD124"/>
      <c r="AE124" s="11">
        <f t="shared" si="32"/>
        <v>0</v>
      </c>
      <c r="AF124"/>
      <c r="AG124" s="11">
        <f t="shared" si="33"/>
        <v>0</v>
      </c>
      <c r="AH124">
        <f>_xlfn.IFNA((VLOOKUP(A124,CLASS!A:AY,34,FALSE)),"")</f>
        <v>0</v>
      </c>
      <c r="AI124" s="11">
        <f t="shared" si="34"/>
        <v>0</v>
      </c>
      <c r="AJ124"/>
      <c r="AK124" s="11">
        <f t="shared" si="35"/>
        <v>0</v>
      </c>
      <c r="AL124" s="16">
        <f t="shared" si="36"/>
        <v>0</v>
      </c>
      <c r="AM124"/>
      <c r="AN124">
        <f t="shared" si="37"/>
        <v>0</v>
      </c>
      <c r="AO124">
        <f t="shared" si="38"/>
        <v>0</v>
      </c>
      <c r="AP124">
        <f t="shared" si="39"/>
        <v>0</v>
      </c>
      <c r="AQ124">
        <f t="shared" si="40"/>
        <v>0</v>
      </c>
      <c r="AR124">
        <f t="shared" si="41"/>
        <v>0</v>
      </c>
      <c r="AS124">
        <f t="shared" si="42"/>
        <v>0</v>
      </c>
      <c r="AT124">
        <f t="shared" si="43"/>
        <v>0</v>
      </c>
      <c r="AU124">
        <f t="shared" si="44"/>
        <v>0</v>
      </c>
      <c r="AV124">
        <f t="shared" si="45"/>
        <v>0</v>
      </c>
      <c r="AW124">
        <f t="shared" si="46"/>
        <v>0</v>
      </c>
      <c r="AX124">
        <f t="shared" si="47"/>
        <v>0</v>
      </c>
      <c r="AY124" s="14" cm="1">
        <f t="array" ref="AY124">SUMPRODUCT(LARGE(AN124:AX124, {1,2,3}))</f>
        <v>0</v>
      </c>
    </row>
    <row r="125" spans="1:52" x14ac:dyDescent="0.35">
      <c r="A125">
        <f>CLASS!A18</f>
        <v>138218</v>
      </c>
      <c r="B125" t="str">
        <f>CLASS!B18</f>
        <v>EE138218</v>
      </c>
      <c r="C125" t="str">
        <f>_xlfn.IFNA((VLOOKUP(A125,CLASS!A:AY,3,FALSE)),"")</f>
        <v>Rob</v>
      </c>
      <c r="D125" t="str">
        <f>_xlfn.IFNA((VLOOKUP(A125,CLASS!A:AY,4,FALSE)),"")</f>
        <v>Claybrook</v>
      </c>
      <c r="E125" s="26" t="str">
        <f>_xlfn.IFNA((VLOOKUP(B125,IssueLookup!A:B,2,FALSE)),"")</f>
        <v>AAA</v>
      </c>
      <c r="F125" s="26" t="str">
        <f>_xlfn.IFNA((VLOOKUP(B125,IssueLookup!C:D,2,FALSE)),"")</f>
        <v>AAA</v>
      </c>
      <c r="G125" s="26" t="str">
        <f>_xlfn.IFNA((VLOOKUP(B125,IssueLookup!E:F,2,FALSE)),"")</f>
        <v>AAA</v>
      </c>
      <c r="H125" s="26" t="str">
        <f>_xlfn.IFNA((VLOOKUP(B125,IssueLookup!G:H,2,FALSE)),"")</f>
        <v>AAA</v>
      </c>
      <c r="I125" t="str">
        <f>_xlfn.IFNA((VLOOKUP(A125,CLASS!A:AY,9,FALSE)),"")</f>
        <v>SNR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_xlfn.IFNA(VLOOKUP(E125,HandicapLookup!A:B,2,FALSE),"")</f>
        <v>0</v>
      </c>
      <c r="M125">
        <f>_xlfn.IFNA(VLOOKUP(F125,HandicapLookup!A:B,2,FALSE),"")</f>
        <v>0</v>
      </c>
      <c r="N125">
        <f>_xlfn.IFNA(VLOOKUP(G125,HandicapLookup!A:B,2,FALSE),"")</f>
        <v>0</v>
      </c>
      <c r="O125">
        <f>_xlfn.IFNA(VLOOKUP(H125,HandicapLookup!A:B,2,FALSE),"")</f>
        <v>0</v>
      </c>
      <c r="P125">
        <f>_xlfn.IFNA((VLOOKUP(A125,CLASS!A:AY,16,FALSE)),"")</f>
        <v>0</v>
      </c>
      <c r="Q125" s="11">
        <f t="shared" si="26"/>
        <v>0</v>
      </c>
      <c r="R125">
        <f>_xlfn.IFNA((VLOOKUP(A125,CLASS!A:AY,18,FALSE)),"")</f>
        <v>0</v>
      </c>
      <c r="S125" s="11">
        <f t="shared" si="27"/>
        <v>0</v>
      </c>
      <c r="T125">
        <f>_xlfn.IFNA((VLOOKUP(A125,CLASS!A:AY,20,FALSE)),"")</f>
        <v>0</v>
      </c>
      <c r="U125" s="11">
        <f t="shared" ref="U125:U131" si="50">IFERROR((IF(IF(T125,T125+$M125,0)&lt;=100,IF(T125,T125+$M125,0),100)),"")</f>
        <v>0</v>
      </c>
      <c r="V125">
        <f>_xlfn.IFNA((VLOOKUP(A125,CLASS!A:AY,22,FALSE)),"")</f>
        <v>0</v>
      </c>
      <c r="W125" s="11">
        <f t="shared" si="48"/>
        <v>0</v>
      </c>
      <c r="X125">
        <f>_xlfn.IFNA((VLOOKUP(A125,CLASS!A:AY,24,FALSE)),"")</f>
        <v>0</v>
      </c>
      <c r="Y125" s="11">
        <f t="shared" si="29"/>
        <v>0</v>
      </c>
      <c r="Z125">
        <f>_xlfn.IFNA((VLOOKUP(A125,CLASS!A:AY,26,FALSE)),"")</f>
        <v>0</v>
      </c>
      <c r="AA125" s="11">
        <f t="shared" si="30"/>
        <v>0</v>
      </c>
      <c r="AB125">
        <f>_xlfn.IFNA((VLOOKUP(A125,CLASS!A:AY,28,FALSE)),"")</f>
        <v>0</v>
      </c>
      <c r="AC125" s="11">
        <f t="shared" si="31"/>
        <v>0</v>
      </c>
      <c r="AD125"/>
      <c r="AE125" s="11">
        <f t="shared" si="32"/>
        <v>0</v>
      </c>
      <c r="AF125"/>
      <c r="AG125" s="11">
        <f t="shared" si="33"/>
        <v>0</v>
      </c>
      <c r="AH125">
        <f>_xlfn.IFNA((VLOOKUP(A125,CLASS!A:AY,34,FALSE)),"")</f>
        <v>0</v>
      </c>
      <c r="AI125" s="11">
        <f t="shared" si="34"/>
        <v>0</v>
      </c>
      <c r="AJ125"/>
      <c r="AK125" s="11">
        <f t="shared" si="35"/>
        <v>0</v>
      </c>
      <c r="AL125" s="16">
        <f t="shared" si="36"/>
        <v>0</v>
      </c>
      <c r="AN125">
        <f t="shared" si="37"/>
        <v>0</v>
      </c>
      <c r="AO125">
        <f t="shared" si="38"/>
        <v>0</v>
      </c>
      <c r="AP125">
        <f t="shared" si="39"/>
        <v>0</v>
      </c>
      <c r="AQ125">
        <f t="shared" si="40"/>
        <v>0</v>
      </c>
      <c r="AR125">
        <f t="shared" si="41"/>
        <v>0</v>
      </c>
      <c r="AS125">
        <f t="shared" si="42"/>
        <v>0</v>
      </c>
      <c r="AT125">
        <f t="shared" si="43"/>
        <v>0</v>
      </c>
      <c r="AU125">
        <f t="shared" si="44"/>
        <v>0</v>
      </c>
      <c r="AV125">
        <f t="shared" si="45"/>
        <v>0</v>
      </c>
      <c r="AW125">
        <f t="shared" si="46"/>
        <v>0</v>
      </c>
      <c r="AX125">
        <f t="shared" si="47"/>
        <v>0</v>
      </c>
      <c r="AY125" s="14" cm="1">
        <f t="array" ref="AY125">SUMPRODUCT(LARGE(AN125:AX125, {1,2,3}))</f>
        <v>0</v>
      </c>
      <c r="AZ125"/>
    </row>
    <row r="126" spans="1:52" x14ac:dyDescent="0.35">
      <c r="A126">
        <f>CLASS!A99</f>
        <v>136712</v>
      </c>
      <c r="B126" t="str">
        <f>CLASS!B99</f>
        <v>EE136712</v>
      </c>
      <c r="C126" t="str">
        <f>_xlfn.IFNA((VLOOKUP(A126,CLASS!A:AY,3,FALSE)),"")</f>
        <v>Thomas</v>
      </c>
      <c r="D126" t="str">
        <f>_xlfn.IFNA((VLOOKUP(A126,CLASS!A:AY,4,FALSE)),"")</f>
        <v>Claydon</v>
      </c>
      <c r="E126" s="26" t="str">
        <f>_xlfn.IFNA((VLOOKUP(B126,IssueLookup!A:B,2,FALSE)),"")</f>
        <v>A</v>
      </c>
      <c r="F126" s="26" t="str">
        <f>_xlfn.IFNA((VLOOKUP(B126,IssueLookup!C:D,2,FALSE)),"")</f>
        <v>A</v>
      </c>
      <c r="G126" s="26" t="str">
        <f>_xlfn.IFNA((VLOOKUP(B126,IssueLookup!E:F,2,FALSE)),"")</f>
        <v>A</v>
      </c>
      <c r="H126" s="26" t="str">
        <f>_xlfn.IFNA((VLOOKUP(B126,IssueLookup!G:H,2,FALSE)),"")</f>
        <v>A</v>
      </c>
      <c r="I126" t="str">
        <f>_xlfn.IFNA((VLOOKUP(A126,CLASS!A:AY,9,FALSE)),"")</f>
        <v>SNR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f>_xlfn.IFNA(VLOOKUP(E126,HandicapLookup!A:B,2,FALSE),"")</f>
        <v>5</v>
      </c>
      <c r="M126">
        <f>_xlfn.IFNA(VLOOKUP(F126,HandicapLookup!A:B,2,FALSE),"")</f>
        <v>5</v>
      </c>
      <c r="N126">
        <f>_xlfn.IFNA(VLOOKUP(G126,HandicapLookup!A:B,2,FALSE),"")</f>
        <v>5</v>
      </c>
      <c r="O126">
        <f>_xlfn.IFNA(VLOOKUP(H126,HandicapLookup!A:B,2,FALSE),"")</f>
        <v>5</v>
      </c>
      <c r="P126">
        <f>_xlfn.IFNA((VLOOKUP(A126,CLASS!A:AY,16,FALSE)),"")</f>
        <v>0</v>
      </c>
      <c r="Q126" s="11">
        <f t="shared" si="26"/>
        <v>0</v>
      </c>
      <c r="R126">
        <f>_xlfn.IFNA((VLOOKUP(A126,CLASS!A:AY,18,FALSE)),"")</f>
        <v>0</v>
      </c>
      <c r="S126" s="11">
        <f t="shared" si="27"/>
        <v>0</v>
      </c>
      <c r="T126">
        <f>_xlfn.IFNA((VLOOKUP(A126,CLASS!A:AY,20,FALSE)),"")</f>
        <v>0</v>
      </c>
      <c r="U126" s="11">
        <f t="shared" si="50"/>
        <v>0</v>
      </c>
      <c r="V126">
        <f>_xlfn.IFNA((VLOOKUP(A126,CLASS!A:AY,22,FALSE)),"")</f>
        <v>0</v>
      </c>
      <c r="W126" s="11">
        <f t="shared" si="48"/>
        <v>0</v>
      </c>
      <c r="X126">
        <f>_xlfn.IFNA((VLOOKUP(A126,CLASS!A:AY,24,FALSE)),"")</f>
        <v>0</v>
      </c>
      <c r="Y126" s="11">
        <f t="shared" si="29"/>
        <v>0</v>
      </c>
      <c r="Z126">
        <f>_xlfn.IFNA((VLOOKUP(A126,CLASS!A:AY,26,FALSE)),"")</f>
        <v>0</v>
      </c>
      <c r="AA126" s="11">
        <f t="shared" si="30"/>
        <v>0</v>
      </c>
      <c r="AB126">
        <f>_xlfn.IFNA((VLOOKUP(A126,CLASS!A:AY,28,FALSE)),"")</f>
        <v>0</v>
      </c>
      <c r="AC126" s="11">
        <f t="shared" si="31"/>
        <v>0</v>
      </c>
      <c r="AD126"/>
      <c r="AE126" s="11">
        <f t="shared" si="32"/>
        <v>0</v>
      </c>
      <c r="AF126"/>
      <c r="AG126" s="11">
        <f t="shared" si="33"/>
        <v>0</v>
      </c>
      <c r="AH126">
        <f>_xlfn.IFNA((VLOOKUP(A126,CLASS!A:AY,34,FALSE)),"")</f>
        <v>0</v>
      </c>
      <c r="AI126" s="11">
        <f t="shared" si="34"/>
        <v>0</v>
      </c>
      <c r="AJ126"/>
      <c r="AK126" s="11">
        <f t="shared" si="35"/>
        <v>0</v>
      </c>
      <c r="AL126" s="16">
        <f t="shared" si="36"/>
        <v>0</v>
      </c>
      <c r="AM126"/>
      <c r="AN126">
        <f t="shared" si="37"/>
        <v>0</v>
      </c>
      <c r="AO126">
        <f t="shared" si="38"/>
        <v>0</v>
      </c>
      <c r="AP126">
        <f t="shared" si="39"/>
        <v>0</v>
      </c>
      <c r="AQ126">
        <f t="shared" si="40"/>
        <v>0</v>
      </c>
      <c r="AR126">
        <f t="shared" si="41"/>
        <v>0</v>
      </c>
      <c r="AS126">
        <f t="shared" si="42"/>
        <v>0</v>
      </c>
      <c r="AT126">
        <f t="shared" si="43"/>
        <v>0</v>
      </c>
      <c r="AU126">
        <f t="shared" si="44"/>
        <v>0</v>
      </c>
      <c r="AV126">
        <f t="shared" si="45"/>
        <v>0</v>
      </c>
      <c r="AW126">
        <f t="shared" si="46"/>
        <v>0</v>
      </c>
      <c r="AX126">
        <f t="shared" si="47"/>
        <v>0</v>
      </c>
      <c r="AY126" s="14" cm="1">
        <f t="array" ref="AY126">SUMPRODUCT(LARGE(AN126:AX126, {1,2,3}))</f>
        <v>0</v>
      </c>
      <c r="AZ126"/>
    </row>
    <row r="127" spans="1:52" x14ac:dyDescent="0.35">
      <c r="A127">
        <f>CLASS!A99</f>
        <v>136712</v>
      </c>
      <c r="B127" t="str">
        <f>_xlfn.CONCAT("EE",A127)</f>
        <v>EE136712</v>
      </c>
      <c r="C127" t="str">
        <f>_xlfn.IFNA((VLOOKUP(A127,CLASS!A:AY,3,FALSE)),"")</f>
        <v>Thomas</v>
      </c>
      <c r="D127" t="str">
        <f>_xlfn.IFNA((VLOOKUP(A127,CLASS!A:AY,4,FALSE)),"")</f>
        <v>Claydon</v>
      </c>
      <c r="E127" s="26" t="str">
        <f>_xlfn.IFNA((VLOOKUP(B127,IssueLookup!A:B,2,FALSE)),"")</f>
        <v>A</v>
      </c>
      <c r="F127" s="26" t="str">
        <f>_xlfn.IFNA((VLOOKUP(B127,IssueLookup!C:D,2,FALSE)),"")</f>
        <v>A</v>
      </c>
      <c r="G127" s="26" t="str">
        <f>_xlfn.IFNA((VLOOKUP(B127,IssueLookup!E:F,2,FALSE)),"")</f>
        <v>A</v>
      </c>
      <c r="H127" s="26" t="str">
        <f>_xlfn.IFNA((VLOOKUP(B127,IssueLookup!G:H,2,FALSE)),"")</f>
        <v>A</v>
      </c>
      <c r="I127" t="str">
        <f>_xlfn.IFNA((VLOOKUP(A127,CLASS!A:AY,9,FALSE)),"")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_xlfn.IFNA(VLOOKUP(E127,HandicapLookup!A:B,2,FALSE),"")</f>
        <v>5</v>
      </c>
      <c r="M127">
        <f>_xlfn.IFNA(VLOOKUP(F127,HandicapLookup!A:B,2,FALSE),"")</f>
        <v>5</v>
      </c>
      <c r="N127">
        <f>_xlfn.IFNA(VLOOKUP(G127,HandicapLookup!A:B,2,FALSE),"")</f>
        <v>5</v>
      </c>
      <c r="O127">
        <f>_xlfn.IFNA(VLOOKUP(H127,HandicapLookup!A:B,2,FALSE),"")</f>
        <v>5</v>
      </c>
      <c r="P127">
        <f>_xlfn.IFNA((VLOOKUP(A127,CLASS!A:AY,16,FALSE)),"")</f>
        <v>0</v>
      </c>
      <c r="Q127" s="11">
        <f t="shared" si="26"/>
        <v>0</v>
      </c>
      <c r="R127">
        <f>_xlfn.IFNA((VLOOKUP(A127,CLASS!A:AY,18,FALSE)),"")</f>
        <v>0</v>
      </c>
      <c r="S127" s="11">
        <f t="shared" si="27"/>
        <v>0</v>
      </c>
      <c r="T127">
        <f>_xlfn.IFNA((VLOOKUP(A127,CLASS!A:AY,20,FALSE)),"")</f>
        <v>0</v>
      </c>
      <c r="U127" s="11">
        <f t="shared" si="50"/>
        <v>0</v>
      </c>
      <c r="V127">
        <f>_xlfn.IFNA((VLOOKUP(A127,CLASS!A:AY,22,FALSE)),"")</f>
        <v>0</v>
      </c>
      <c r="W127" s="11">
        <f t="shared" si="48"/>
        <v>0</v>
      </c>
      <c r="X127">
        <f>_xlfn.IFNA((VLOOKUP(A127,CLASS!A:AY,24,FALSE)),"")</f>
        <v>0</v>
      </c>
      <c r="Y127" s="11">
        <f t="shared" si="29"/>
        <v>0</v>
      </c>
      <c r="Z127">
        <f>_xlfn.IFNA((VLOOKUP(A127,CLASS!A:AY,26,FALSE)),"")</f>
        <v>0</v>
      </c>
      <c r="AA127" s="11">
        <f t="shared" si="30"/>
        <v>0</v>
      </c>
      <c r="AB127">
        <f>_xlfn.IFNA((VLOOKUP(A127,CLASS!A:AY,28,FALSE)),"")</f>
        <v>0</v>
      </c>
      <c r="AC127" s="11">
        <f t="shared" si="31"/>
        <v>0</v>
      </c>
      <c r="AD127"/>
      <c r="AE127" s="11">
        <f t="shared" si="32"/>
        <v>0</v>
      </c>
      <c r="AF127"/>
      <c r="AG127" s="11">
        <f t="shared" si="33"/>
        <v>0</v>
      </c>
      <c r="AH127">
        <f>_xlfn.IFNA((VLOOKUP(A127,CLASS!A:AY,34,FALSE)),"")</f>
        <v>0</v>
      </c>
      <c r="AI127" s="11">
        <f t="shared" si="34"/>
        <v>0</v>
      </c>
      <c r="AJ127"/>
      <c r="AK127" s="11">
        <f t="shared" si="35"/>
        <v>0</v>
      </c>
      <c r="AL127" s="16">
        <f t="shared" si="36"/>
        <v>0</v>
      </c>
      <c r="AM127"/>
      <c r="AN127">
        <f t="shared" si="37"/>
        <v>0</v>
      </c>
      <c r="AO127">
        <f t="shared" si="38"/>
        <v>0</v>
      </c>
      <c r="AP127">
        <f t="shared" si="39"/>
        <v>0</v>
      </c>
      <c r="AQ127">
        <f t="shared" si="40"/>
        <v>0</v>
      </c>
      <c r="AR127">
        <f t="shared" si="41"/>
        <v>0</v>
      </c>
      <c r="AS127">
        <f t="shared" si="42"/>
        <v>0</v>
      </c>
      <c r="AT127">
        <f t="shared" si="43"/>
        <v>0</v>
      </c>
      <c r="AU127">
        <f t="shared" si="44"/>
        <v>0</v>
      </c>
      <c r="AV127">
        <f t="shared" si="45"/>
        <v>0</v>
      </c>
      <c r="AW127">
        <f t="shared" si="46"/>
        <v>0</v>
      </c>
      <c r="AX127">
        <f t="shared" si="47"/>
        <v>0</v>
      </c>
      <c r="AY127" s="14" cm="1">
        <f t="array" ref="AY127">SUMPRODUCT(LARGE(AN127:AX127, {1,2,3}))</f>
        <v>0</v>
      </c>
      <c r="AZ127"/>
    </row>
    <row r="128" spans="1:52" x14ac:dyDescent="0.35">
      <c r="A128">
        <f>CLASS!A52</f>
        <v>127777</v>
      </c>
      <c r="B128" t="str">
        <f>CLASS!B52</f>
        <v>EE127777</v>
      </c>
      <c r="C128" t="str">
        <f>_xlfn.IFNA((VLOOKUP(A128,CLASS!A:AY,3,FALSE)),"")</f>
        <v>John</v>
      </c>
      <c r="D128" t="str">
        <f>_xlfn.IFNA((VLOOKUP(A128,CLASS!A:AY,4,FALSE)),"")</f>
        <v>Cooper</v>
      </c>
      <c r="E128" s="26" t="str">
        <f>_xlfn.IFNA((VLOOKUP(B128,IssueLookup!A:B,2,FALSE)),"")</f>
        <v/>
      </c>
      <c r="F128" s="26" t="str">
        <f>_xlfn.IFNA((VLOOKUP(B128,IssueLookup!C:D,2,FALSE)),"")</f>
        <v/>
      </c>
      <c r="G128" s="26" t="str">
        <f>_xlfn.IFNA((VLOOKUP(B128,IssueLookup!E:F,2,FALSE)),"")</f>
        <v/>
      </c>
      <c r="H128" s="26" t="str">
        <f>_xlfn.IFNA((VLOOKUP(B128,IssueLookup!G:H,2,FALSE)),"")</f>
        <v/>
      </c>
      <c r="I128" t="str">
        <f>_xlfn.IFNA((VLOOKUP(A128,CLASS!A:AY,9,FALSE)),"")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 t="str">
        <f>_xlfn.IFNA(VLOOKUP(E128,HandicapLookup!A:B,2,FALSE),"")</f>
        <v/>
      </c>
      <c r="M128" t="str">
        <f>_xlfn.IFNA(VLOOKUP(F128,HandicapLookup!A:B,2,FALSE),"")</f>
        <v/>
      </c>
      <c r="N128" t="str">
        <f>_xlfn.IFNA(VLOOKUP(G128,HandicapLookup!A:B,2,FALSE),"")</f>
        <v/>
      </c>
      <c r="O128" t="str">
        <f>_xlfn.IFNA(VLOOKUP(H128,HandicapLookup!A:B,2,FALSE),"")</f>
        <v/>
      </c>
      <c r="P128">
        <f>_xlfn.IFNA((VLOOKUP(A128,CLASS!A:AY,16,FALSE)),"")</f>
        <v>63</v>
      </c>
      <c r="Q128" s="11" t="str">
        <f t="shared" si="26"/>
        <v/>
      </c>
      <c r="R128">
        <f>_xlfn.IFNA((VLOOKUP(A128,CLASS!A:AY,18,FALSE)),"")</f>
        <v>0</v>
      </c>
      <c r="S128" s="11">
        <f t="shared" si="27"/>
        <v>0</v>
      </c>
      <c r="T128">
        <f>_xlfn.IFNA((VLOOKUP(A128,CLASS!A:AY,20,FALSE)),"")</f>
        <v>66</v>
      </c>
      <c r="U128" s="11" t="str">
        <f t="shared" si="50"/>
        <v/>
      </c>
      <c r="V128">
        <f>_xlfn.IFNA((VLOOKUP(A128,CLASS!A:AY,22,FALSE)),"")</f>
        <v>0</v>
      </c>
      <c r="W128" s="11">
        <f t="shared" si="48"/>
        <v>0</v>
      </c>
      <c r="X128">
        <f>_xlfn.IFNA((VLOOKUP(A128,CLASS!A:AY,24,FALSE)),"")</f>
        <v>0</v>
      </c>
      <c r="Y128" s="11">
        <f t="shared" si="29"/>
        <v>0</v>
      </c>
      <c r="Z128">
        <f>_xlfn.IFNA((VLOOKUP(A128,CLASS!A:AY,26,FALSE)),"")</f>
        <v>76</v>
      </c>
      <c r="AA128" s="11" t="str">
        <f t="shared" si="30"/>
        <v/>
      </c>
      <c r="AB128">
        <f>_xlfn.IFNA((VLOOKUP(A128,CLASS!A:AY,28,FALSE)),"")</f>
        <v>0</v>
      </c>
      <c r="AC128" s="11">
        <f t="shared" si="31"/>
        <v>0</v>
      </c>
      <c r="AD128"/>
      <c r="AE128" s="11">
        <f t="shared" si="32"/>
        <v>0</v>
      </c>
      <c r="AF128"/>
      <c r="AG128" s="11">
        <f t="shared" si="33"/>
        <v>0</v>
      </c>
      <c r="AH128">
        <f>_xlfn.IFNA((VLOOKUP(A128,CLASS!A:AY,34,FALSE)),"")</f>
        <v>0</v>
      </c>
      <c r="AI128" s="11">
        <f t="shared" si="34"/>
        <v>0</v>
      </c>
      <c r="AJ128"/>
      <c r="AK128" s="11">
        <f t="shared" si="35"/>
        <v>0</v>
      </c>
      <c r="AL128" s="16" t="str">
        <f t="shared" si="36"/>
        <v/>
      </c>
      <c r="AN128" t="str">
        <f t="shared" si="37"/>
        <v/>
      </c>
      <c r="AO128">
        <f t="shared" si="38"/>
        <v>0</v>
      </c>
      <c r="AP128" t="str">
        <f t="shared" si="39"/>
        <v/>
      </c>
      <c r="AQ128">
        <f t="shared" si="40"/>
        <v>0</v>
      </c>
      <c r="AR128">
        <f t="shared" si="41"/>
        <v>0</v>
      </c>
      <c r="AS128" t="str">
        <f t="shared" si="42"/>
        <v/>
      </c>
      <c r="AT128">
        <f t="shared" si="43"/>
        <v>0</v>
      </c>
      <c r="AU128">
        <f t="shared" si="44"/>
        <v>0</v>
      </c>
      <c r="AV128">
        <f t="shared" si="45"/>
        <v>0</v>
      </c>
      <c r="AW128">
        <f t="shared" si="46"/>
        <v>0</v>
      </c>
      <c r="AX128">
        <f t="shared" si="47"/>
        <v>0</v>
      </c>
      <c r="AY128" s="14" cm="1">
        <f t="array" ref="AY128">SUMPRODUCT(LARGE(AN128:AX128, {1,2,3}))</f>
        <v>0</v>
      </c>
    </row>
    <row r="129" spans="1:52" x14ac:dyDescent="0.35">
      <c r="A129">
        <f>CLASS!A44</f>
        <v>128615</v>
      </c>
      <c r="B129" t="str">
        <f>CLASS!B44</f>
        <v>EE128615</v>
      </c>
      <c r="C129" t="str">
        <f>_xlfn.IFNA((VLOOKUP(A129,CLASS!A:AY,3,FALSE)),"")</f>
        <v>Kevin</v>
      </c>
      <c r="D129" t="str">
        <f>_xlfn.IFNA((VLOOKUP(A129,CLASS!A:AY,4,FALSE)),"")</f>
        <v>Cummins</v>
      </c>
      <c r="E129" s="26" t="str">
        <f>_xlfn.IFNA((VLOOKUP(B129,IssueLookup!A:B,2,FALSE)),"")</f>
        <v>AA</v>
      </c>
      <c r="F129" s="26" t="str">
        <f>_xlfn.IFNA((VLOOKUP(B129,IssueLookup!C:D,2,FALSE)),"")</f>
        <v>AA</v>
      </c>
      <c r="G129" s="26" t="str">
        <f>_xlfn.IFNA((VLOOKUP(B129,IssueLookup!E:F,2,FALSE)),"")</f>
        <v>AA</v>
      </c>
      <c r="H129" s="26" t="str">
        <f>_xlfn.IFNA((VLOOKUP(B129,IssueLookup!G:H,2,FALSE)),"")</f>
        <v>AA</v>
      </c>
      <c r="I129" t="str">
        <f>_xlfn.IFNA((VLOOKUP(A129,CLASS!A:AY,9,FALSE)),"")</f>
        <v>SNR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_xlfn.IFNA(VLOOKUP(E129,HandicapLookup!A:B,2,FALSE),"")</f>
        <v>0</v>
      </c>
      <c r="M129">
        <f>_xlfn.IFNA(VLOOKUP(F129,HandicapLookup!A:B,2,FALSE),"")</f>
        <v>0</v>
      </c>
      <c r="N129">
        <f>_xlfn.IFNA(VLOOKUP(G129,HandicapLookup!A:B,2,FALSE),"")</f>
        <v>0</v>
      </c>
      <c r="O129">
        <f>_xlfn.IFNA(VLOOKUP(H129,HandicapLookup!A:B,2,FALSE),"")</f>
        <v>0</v>
      </c>
      <c r="P129">
        <f>_xlfn.IFNA((VLOOKUP(A129,CLASS!A:AY,16,FALSE)),"")</f>
        <v>0</v>
      </c>
      <c r="Q129" s="11">
        <f t="shared" si="26"/>
        <v>0</v>
      </c>
      <c r="R129">
        <f>_xlfn.IFNA((VLOOKUP(A129,CLASS!A:AY,18,FALSE)),"")</f>
        <v>0</v>
      </c>
      <c r="S129" s="11">
        <f t="shared" si="27"/>
        <v>0</v>
      </c>
      <c r="T129">
        <f>_xlfn.IFNA((VLOOKUP(A129,CLASS!A:AY,20,FALSE)),"")</f>
        <v>0</v>
      </c>
      <c r="U129" s="11">
        <f t="shared" si="50"/>
        <v>0</v>
      </c>
      <c r="V129">
        <f>_xlfn.IFNA((VLOOKUP(A129,CLASS!A:AY,22,FALSE)),"")</f>
        <v>0</v>
      </c>
      <c r="W129" s="11">
        <f t="shared" si="48"/>
        <v>0</v>
      </c>
      <c r="X129">
        <f>_xlfn.IFNA((VLOOKUP(A129,CLASS!A:AY,24,FALSE)),"")</f>
        <v>0</v>
      </c>
      <c r="Y129" s="11">
        <f t="shared" si="29"/>
        <v>0</v>
      </c>
      <c r="Z129">
        <f>_xlfn.IFNA((VLOOKUP(A129,CLASS!A:AY,26,FALSE)),"")</f>
        <v>0</v>
      </c>
      <c r="AA129" s="11">
        <f t="shared" si="30"/>
        <v>0</v>
      </c>
      <c r="AB129">
        <f>_xlfn.IFNA((VLOOKUP(A129,CLASS!A:AY,28,FALSE)),"")</f>
        <v>0</v>
      </c>
      <c r="AC129" s="11">
        <f t="shared" si="31"/>
        <v>0</v>
      </c>
      <c r="AD129"/>
      <c r="AE129" s="11">
        <f t="shared" si="32"/>
        <v>0</v>
      </c>
      <c r="AF129"/>
      <c r="AG129" s="11">
        <f t="shared" si="33"/>
        <v>0</v>
      </c>
      <c r="AH129">
        <f>_xlfn.IFNA((VLOOKUP(A129,CLASS!A:AY,34,FALSE)),"")</f>
        <v>0</v>
      </c>
      <c r="AI129" s="11">
        <f t="shared" si="34"/>
        <v>0</v>
      </c>
      <c r="AJ129"/>
      <c r="AK129" s="11">
        <f t="shared" si="35"/>
        <v>0</v>
      </c>
      <c r="AL129" s="16">
        <f t="shared" si="36"/>
        <v>0</v>
      </c>
      <c r="AM129"/>
      <c r="AN129">
        <f t="shared" si="37"/>
        <v>0</v>
      </c>
      <c r="AO129">
        <f t="shared" si="38"/>
        <v>0</v>
      </c>
      <c r="AP129">
        <f t="shared" si="39"/>
        <v>0</v>
      </c>
      <c r="AQ129">
        <f t="shared" si="40"/>
        <v>0</v>
      </c>
      <c r="AR129">
        <f t="shared" si="41"/>
        <v>0</v>
      </c>
      <c r="AS129">
        <f t="shared" si="42"/>
        <v>0</v>
      </c>
      <c r="AT129">
        <f t="shared" si="43"/>
        <v>0</v>
      </c>
      <c r="AU129">
        <f t="shared" si="44"/>
        <v>0</v>
      </c>
      <c r="AV129">
        <f t="shared" si="45"/>
        <v>0</v>
      </c>
      <c r="AW129">
        <f t="shared" si="46"/>
        <v>0</v>
      </c>
      <c r="AX129">
        <f t="shared" si="47"/>
        <v>0</v>
      </c>
      <c r="AY129" s="14" cm="1">
        <f t="array" ref="AY129">SUMPRODUCT(LARGE(AN129:AX129, {1,2,3}))</f>
        <v>0</v>
      </c>
      <c r="AZ129"/>
    </row>
    <row r="130" spans="1:52" x14ac:dyDescent="0.35">
      <c r="A130">
        <f>CLASS!A19</f>
        <v>120545</v>
      </c>
      <c r="B130" t="str">
        <f>CLASS!B19</f>
        <v>EE120545</v>
      </c>
      <c r="C130" t="str">
        <f>_xlfn.IFNA((VLOOKUP(A130,CLASS!A:AY,3,FALSE)),"")</f>
        <v>David</v>
      </c>
      <c r="D130" t="str">
        <f>_xlfn.IFNA((VLOOKUP(A130,CLASS!A:AY,4,FALSE)),"")</f>
        <v>Ferriman</v>
      </c>
      <c r="E130" s="26" t="str">
        <f>_xlfn.IFNA((VLOOKUP(B130,IssueLookup!A:B,2,FALSE)),"")</f>
        <v>AAA</v>
      </c>
      <c r="F130" s="26" t="str">
        <f>_xlfn.IFNA((VLOOKUP(B130,IssueLookup!C:D,2,FALSE)),"")</f>
        <v>AAA</v>
      </c>
      <c r="G130" s="26" t="str">
        <f>_xlfn.IFNA((VLOOKUP(B130,IssueLookup!E:F,2,FALSE)),"")</f>
        <v>AAA</v>
      </c>
      <c r="H130" s="26" t="str">
        <f>_xlfn.IFNA((VLOOKUP(B130,IssueLookup!G:H,2,FALSE)),"")</f>
        <v>AAA</v>
      </c>
      <c r="I130" t="str">
        <f>_xlfn.IFNA((VLOOKUP(A130,CLASS!A:AY,9,FALSE)),"")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_xlfn.IFNA(VLOOKUP(E130,HandicapLookup!A:B,2,FALSE),"")</f>
        <v>0</v>
      </c>
      <c r="M130">
        <f>_xlfn.IFNA(VLOOKUP(F130,HandicapLookup!A:B,2,FALSE),"")</f>
        <v>0</v>
      </c>
      <c r="N130">
        <f>_xlfn.IFNA(VLOOKUP(G130,HandicapLookup!A:B,2,FALSE),"")</f>
        <v>0</v>
      </c>
      <c r="O130">
        <f>_xlfn.IFNA(VLOOKUP(H130,HandicapLookup!A:B,2,FALSE),"")</f>
        <v>0</v>
      </c>
      <c r="P130">
        <f>_xlfn.IFNA((VLOOKUP(A130,CLASS!A:AY,16,FALSE)),"")</f>
        <v>0</v>
      </c>
      <c r="Q130" s="11">
        <f t="shared" ref="Q130:Q193" si="51">IFERROR((IF(IF(P130,P130+$L130,0)&lt;=100,IF(P130,P130+$L130,0),100)),"")</f>
        <v>0</v>
      </c>
      <c r="R130">
        <f>_xlfn.IFNA((VLOOKUP(A130,CLASS!A:AY,18,FALSE)),"")</f>
        <v>0</v>
      </c>
      <c r="S130" s="11">
        <f t="shared" ref="S130:S193" si="52">IFERROR((IF(IF(R130,R130+$L130,0)&lt;=100,IF(R130,R130+$L130,0),100)),"")</f>
        <v>0</v>
      </c>
      <c r="T130">
        <f>_xlfn.IFNA((VLOOKUP(A130,CLASS!A:AY,20,FALSE)),"")</f>
        <v>0</v>
      </c>
      <c r="U130" s="11">
        <f t="shared" si="50"/>
        <v>0</v>
      </c>
      <c r="V130">
        <f>_xlfn.IFNA((VLOOKUP(A130,CLASS!A:AY,22,FALSE)),"")</f>
        <v>0</v>
      </c>
      <c r="W130" s="11">
        <f t="shared" ref="W130:W161" si="53">IFERROR((IF(IF(V130,V130+$M130,0)&lt;=100,IF(V130,V130+$M130,0),100)),"")</f>
        <v>0</v>
      </c>
      <c r="X130">
        <f>_xlfn.IFNA((VLOOKUP(A130,CLASS!A:AY,24,FALSE)),"")</f>
        <v>0</v>
      </c>
      <c r="Y130" s="11">
        <f t="shared" ref="Y130:Y193" si="54">IFERROR((IF(IF(X130,X130+$M130,0)&lt;=100,IF(X130,X130+$M130,0),100)),"")</f>
        <v>0</v>
      </c>
      <c r="Z130">
        <f>_xlfn.IFNA((VLOOKUP(A130,CLASS!A:AY,26,FALSE)),"")</f>
        <v>0</v>
      </c>
      <c r="AA130" s="11">
        <f t="shared" ref="AA130:AA193" si="55">IFERROR((IF(IF(Z130,Z130+$M130,0)&lt;=100,IF(Z130,Z130+$M130,0),100)),"")</f>
        <v>0</v>
      </c>
      <c r="AB130">
        <f>_xlfn.IFNA((VLOOKUP(A130,CLASS!A:AY,28,FALSE)),"")</f>
        <v>0</v>
      </c>
      <c r="AC130" s="11">
        <f t="shared" ref="AC130:AC193" si="56">IFERROR((IF(IF(AB130,AB130+$M130,0)&lt;=100,IF(AB130,AB130+$M130,0),100)),"")</f>
        <v>0</v>
      </c>
      <c r="AD130"/>
      <c r="AE130" s="11">
        <f t="shared" ref="AE130:AE193" si="57">IFERROR((IF(IF(AD130,AD130+$O130,0)&lt;=100,IF(AD130,AD130+$O130,0),100)),"")</f>
        <v>0</v>
      </c>
      <c r="AF130"/>
      <c r="AG130" s="11">
        <f t="shared" ref="AG130:AG193" si="58">IFERROR((IF(IF(AF130,AF130+$O130,0)&lt;=100,IF(AF130,AF130+$O130,0),100)),"")</f>
        <v>0</v>
      </c>
      <c r="AH130">
        <f>_xlfn.IFNA((VLOOKUP(A130,CLASS!A:AY,34,FALSE)),"")</f>
        <v>0</v>
      </c>
      <c r="AI130" s="11">
        <f t="shared" ref="AI130:AI193" si="59">IFERROR((IF(IF(AH130,AH130+$N130,0)&lt;=100,IF(AH130,AH130+$N130,0),100)+(IF(AH130&gt;0,1,))),"")</f>
        <v>0</v>
      </c>
      <c r="AJ130"/>
      <c r="AK130" s="11">
        <f t="shared" ref="AK130:AK193" si="60">IF(IF(AJ130,AJ130+$O130,0)&lt;=100,IF(AJ130,AJ130+$O130,0),100)</f>
        <v>0</v>
      </c>
      <c r="AL130" s="16">
        <f t="shared" ref="AL130:AL193" si="61">IFERROR((Q130+S130+U130+W130+Y130+AA130+AC130+AE130+AG130+AI130+AK130),"")</f>
        <v>0</v>
      </c>
      <c r="AM130"/>
      <c r="AN130">
        <f t="shared" ref="AN130:AN193" si="62">Q130</f>
        <v>0</v>
      </c>
      <c r="AO130">
        <f t="shared" ref="AO130:AO193" si="63">S130</f>
        <v>0</v>
      </c>
      <c r="AP130">
        <f t="shared" ref="AP130:AP193" si="64">U130</f>
        <v>0</v>
      </c>
      <c r="AQ130">
        <f t="shared" ref="AQ130:AQ193" si="65">W130</f>
        <v>0</v>
      </c>
      <c r="AR130">
        <f t="shared" ref="AR130:AR193" si="66">Y130</f>
        <v>0</v>
      </c>
      <c r="AS130">
        <f t="shared" ref="AS130:AS193" si="67">AA130</f>
        <v>0</v>
      </c>
      <c r="AT130">
        <f t="shared" ref="AT130:AT193" si="68">AC130</f>
        <v>0</v>
      </c>
      <c r="AU130">
        <f t="shared" ref="AU130:AU193" si="69">AE130</f>
        <v>0</v>
      </c>
      <c r="AV130">
        <f t="shared" ref="AV130:AV193" si="70">AG130</f>
        <v>0</v>
      </c>
      <c r="AW130">
        <f t="shared" ref="AW130:AW193" si="71">AI130</f>
        <v>0</v>
      </c>
      <c r="AX130">
        <f t="shared" ref="AX130:AX193" si="72">AK130</f>
        <v>0</v>
      </c>
      <c r="AY130" s="14" cm="1">
        <f t="array" ref="AY130">SUMPRODUCT(LARGE(AN130:AX130, {1,2,3}))</f>
        <v>0</v>
      </c>
      <c r="AZ130"/>
    </row>
    <row r="131" spans="1:52" x14ac:dyDescent="0.35">
      <c r="A131">
        <f>CLASS!A101</f>
        <v>108297</v>
      </c>
      <c r="B131" t="str">
        <f>CLASS!B101</f>
        <v>EE108297</v>
      </c>
      <c r="C131" t="str">
        <f>_xlfn.IFNA((VLOOKUP(A131,CLASS!A:AY,3,FALSE)),"")</f>
        <v>Ian</v>
      </c>
      <c r="D131" t="str">
        <f>_xlfn.IFNA((VLOOKUP(A131,CLASS!A:AY,4,FALSE)),"")</f>
        <v>Gander</v>
      </c>
      <c r="E131" s="26" t="str">
        <f>_xlfn.IFNA((VLOOKUP(B131,IssueLookup!A:B,2,FALSE)),"")</f>
        <v>A</v>
      </c>
      <c r="F131" s="26" t="str">
        <f>_xlfn.IFNA((VLOOKUP(B131,IssueLookup!C:D,2,FALSE)),"")</f>
        <v>A</v>
      </c>
      <c r="G131" s="26" t="str">
        <f>_xlfn.IFNA((VLOOKUP(B131,IssueLookup!E:F,2,FALSE)),"")</f>
        <v>A</v>
      </c>
      <c r="H131" s="26" t="str">
        <f>_xlfn.IFNA((VLOOKUP(B131,IssueLookup!G:H,2,FALSE)),"")</f>
        <v>A</v>
      </c>
      <c r="I131" t="str">
        <f>_xlfn.IFNA((VLOOKUP(A131,CLASS!A:AY,9,FALSE)),"")</f>
        <v>SNR</v>
      </c>
      <c r="J131" t="str">
        <f>_xlfn.IFNA((VLOOKUP(A131,CLASS!A:AY,10,FALSE)),"")</f>
        <v>SDGC</v>
      </c>
      <c r="K131" t="str">
        <f>_xlfn.IFNA((VLOOKUP(J131,DivisionLookup!A:B,2,FALSE)),"")</f>
        <v>South</v>
      </c>
      <c r="L131">
        <f>_xlfn.IFNA(VLOOKUP(E131,HandicapLookup!A:B,2,FALSE),"")</f>
        <v>5</v>
      </c>
      <c r="M131">
        <f>_xlfn.IFNA(VLOOKUP(F131,HandicapLookup!A:B,2,FALSE),"")</f>
        <v>5</v>
      </c>
      <c r="N131">
        <f>_xlfn.IFNA(VLOOKUP(G131,HandicapLookup!A:B,2,FALSE),"")</f>
        <v>5</v>
      </c>
      <c r="O131">
        <f>_xlfn.IFNA(VLOOKUP(H131,HandicapLookup!A:B,2,FALSE),"")</f>
        <v>5</v>
      </c>
      <c r="P131">
        <f>_xlfn.IFNA((VLOOKUP(A131,CLASS!A:AY,16,FALSE)),"")</f>
        <v>0</v>
      </c>
      <c r="Q131" s="11">
        <f t="shared" si="51"/>
        <v>0</v>
      </c>
      <c r="R131">
        <f>_xlfn.IFNA((VLOOKUP(A131,CLASS!A:AY,18,FALSE)),"")</f>
        <v>0</v>
      </c>
      <c r="S131" s="11">
        <f t="shared" si="52"/>
        <v>0</v>
      </c>
      <c r="T131">
        <f>_xlfn.IFNA((VLOOKUP(A131,CLASS!A:AY,20,FALSE)),"")</f>
        <v>0</v>
      </c>
      <c r="U131" s="11">
        <f t="shared" si="50"/>
        <v>0</v>
      </c>
      <c r="V131">
        <f>_xlfn.IFNA((VLOOKUP(A131,CLASS!A:AY,22,FALSE)),"")</f>
        <v>0</v>
      </c>
      <c r="W131" s="11">
        <f t="shared" si="53"/>
        <v>0</v>
      </c>
      <c r="X131">
        <f>_xlfn.IFNA((VLOOKUP(A131,CLASS!A:AY,24,FALSE)),"")</f>
        <v>0</v>
      </c>
      <c r="Y131" s="11">
        <f t="shared" si="54"/>
        <v>0</v>
      </c>
      <c r="Z131">
        <f>_xlfn.IFNA((VLOOKUP(A131,CLASS!A:AY,26,FALSE)),"")</f>
        <v>0</v>
      </c>
      <c r="AA131" s="11">
        <f t="shared" si="55"/>
        <v>0</v>
      </c>
      <c r="AB131">
        <f>_xlfn.IFNA((VLOOKUP(A131,CLASS!A:AY,28,FALSE)),"")</f>
        <v>0</v>
      </c>
      <c r="AC131" s="11">
        <f t="shared" si="56"/>
        <v>0</v>
      </c>
      <c r="AD131"/>
      <c r="AE131" s="11">
        <f t="shared" si="57"/>
        <v>0</v>
      </c>
      <c r="AF131"/>
      <c r="AG131" s="11">
        <f t="shared" si="58"/>
        <v>0</v>
      </c>
      <c r="AH131">
        <f>_xlfn.IFNA((VLOOKUP(A131,CLASS!A:AY,34,FALSE)),"")</f>
        <v>0</v>
      </c>
      <c r="AI131" s="11">
        <f t="shared" si="59"/>
        <v>0</v>
      </c>
      <c r="AJ131"/>
      <c r="AK131" s="11">
        <f t="shared" si="60"/>
        <v>0</v>
      </c>
      <c r="AL131" s="16">
        <f t="shared" si="61"/>
        <v>0</v>
      </c>
      <c r="AN131">
        <f t="shared" si="62"/>
        <v>0</v>
      </c>
      <c r="AO131">
        <f t="shared" si="63"/>
        <v>0</v>
      </c>
      <c r="AP131">
        <f t="shared" si="64"/>
        <v>0</v>
      </c>
      <c r="AQ131">
        <f t="shared" si="65"/>
        <v>0</v>
      </c>
      <c r="AR131">
        <f t="shared" si="66"/>
        <v>0</v>
      </c>
      <c r="AS131">
        <f t="shared" si="67"/>
        <v>0</v>
      </c>
      <c r="AT131">
        <f t="shared" si="68"/>
        <v>0</v>
      </c>
      <c r="AU131">
        <f t="shared" si="69"/>
        <v>0</v>
      </c>
      <c r="AV131">
        <f t="shared" si="70"/>
        <v>0</v>
      </c>
      <c r="AW131">
        <f t="shared" si="71"/>
        <v>0</v>
      </c>
      <c r="AX131">
        <f t="shared" si="72"/>
        <v>0</v>
      </c>
      <c r="AY131" s="14" cm="1">
        <f t="array" ref="AY131">SUMPRODUCT(LARGE(AN131:AX131, {1,2,3}))</f>
        <v>0</v>
      </c>
      <c r="AZ131"/>
    </row>
    <row r="132" spans="1:52" x14ac:dyDescent="0.35">
      <c r="A132">
        <f>CLASS!A209</f>
        <v>139849</v>
      </c>
      <c r="B132" t="str">
        <f>CLASS!B209</f>
        <v>EE139849</v>
      </c>
      <c r="C132" t="str">
        <f>_xlfn.IFNA((VLOOKUP(A132,CLASS!A:AY,3,FALSE)),"")</f>
        <v>Roger</v>
      </c>
      <c r="D132" t="str">
        <f>_xlfn.IFNA((VLOOKUP(A132,CLASS!A:AY,4,FALSE)),"")</f>
        <v>Garrick</v>
      </c>
      <c r="E132" s="26" t="str">
        <f>_xlfn.IFNA((VLOOKUP(B132,IssueLookup!A:B,2,FALSE)),"")</f>
        <v>C</v>
      </c>
      <c r="F132" s="26" t="str">
        <f>_xlfn.IFNA((VLOOKUP(B132,IssueLookup!C:D,2,FALSE)),"")</f>
        <v>C</v>
      </c>
      <c r="G132" s="26" t="str">
        <f>_xlfn.IFNA((VLOOKUP(B132,IssueLookup!E:F,2,FALSE)),"")</f>
        <v>C</v>
      </c>
      <c r="H132" s="26" t="str">
        <f>_xlfn.IFNA((VLOOKUP(B132,IssueLookup!G:H,2,FALSE)),"")</f>
        <v>C</v>
      </c>
      <c r="I132" t="str">
        <f>_xlfn.IFNA((VLOOKUP(A132,CLASS!A:AY,9,FALSE)),"")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_xlfn.IFNA(VLOOKUP(E132,HandicapLookup!A:B,2,FALSE),"")</f>
        <v>15</v>
      </c>
      <c r="M132">
        <f>_xlfn.IFNA(VLOOKUP(F132,HandicapLookup!A:B,2,FALSE),"")</f>
        <v>15</v>
      </c>
      <c r="N132">
        <f>_xlfn.IFNA(VLOOKUP(G132,HandicapLookup!A:B,2,FALSE),"")</f>
        <v>15</v>
      </c>
      <c r="O132">
        <f>_xlfn.IFNA(VLOOKUP(H132,HandicapLookup!A:B,2,FALSE),"")</f>
        <v>15</v>
      </c>
      <c r="P132">
        <f>_xlfn.IFNA((VLOOKUP(A132,CLASS!A:AY,16,FALSE)),"")</f>
        <v>0</v>
      </c>
      <c r="Q132" s="11">
        <f t="shared" si="51"/>
        <v>0</v>
      </c>
      <c r="R132">
        <f>_xlfn.IFNA((VLOOKUP(A132,CLASS!A:AY,18,FALSE)),"")</f>
        <v>0</v>
      </c>
      <c r="S132" s="11">
        <f t="shared" si="52"/>
        <v>0</v>
      </c>
      <c r="T132">
        <f>_xlfn.IFNA((VLOOKUP(A132,CLASS!A:AY,20,FALSE)),"")</f>
        <v>0</v>
      </c>
      <c r="U132" s="11">
        <f>IF(IF(T132,T132+$L132,0)&lt;=100,IF(T132,T132+$L132,0),100)</f>
        <v>0</v>
      </c>
      <c r="V132">
        <f>_xlfn.IFNA((VLOOKUP(A132,CLASS!A:AY,22,FALSE)),"")</f>
        <v>0</v>
      </c>
      <c r="W132" s="11">
        <f t="shared" si="53"/>
        <v>0</v>
      </c>
      <c r="X132">
        <f>_xlfn.IFNA((VLOOKUP(A132,CLASS!A:AY,24,FALSE)),"")</f>
        <v>0</v>
      </c>
      <c r="Y132" s="11">
        <f t="shared" si="54"/>
        <v>0</v>
      </c>
      <c r="Z132">
        <f>_xlfn.IFNA((VLOOKUP(A132,CLASS!A:AY,26,FALSE)),"")</f>
        <v>0</v>
      </c>
      <c r="AA132" s="11">
        <f t="shared" si="55"/>
        <v>0</v>
      </c>
      <c r="AB132">
        <f>_xlfn.IFNA((VLOOKUP(A132,CLASS!A:AY,28,FALSE)),"")</f>
        <v>0</v>
      </c>
      <c r="AC132" s="11">
        <f t="shared" si="56"/>
        <v>0</v>
      </c>
      <c r="AD132"/>
      <c r="AE132" s="11">
        <f t="shared" si="57"/>
        <v>0</v>
      </c>
      <c r="AF132"/>
      <c r="AG132" s="11">
        <f t="shared" si="58"/>
        <v>0</v>
      </c>
      <c r="AH132">
        <f>_xlfn.IFNA((VLOOKUP(A132,CLASS!A:AY,34,FALSE)),"")</f>
        <v>0</v>
      </c>
      <c r="AI132" s="11">
        <f t="shared" si="59"/>
        <v>0</v>
      </c>
      <c r="AJ132"/>
      <c r="AK132" s="11">
        <f t="shared" si="60"/>
        <v>0</v>
      </c>
      <c r="AL132" s="16">
        <f t="shared" si="61"/>
        <v>0</v>
      </c>
      <c r="AM132"/>
      <c r="AN132">
        <f t="shared" si="62"/>
        <v>0</v>
      </c>
      <c r="AO132">
        <f t="shared" si="63"/>
        <v>0</v>
      </c>
      <c r="AP132">
        <f t="shared" si="64"/>
        <v>0</v>
      </c>
      <c r="AQ132">
        <f t="shared" si="65"/>
        <v>0</v>
      </c>
      <c r="AR132">
        <f t="shared" si="66"/>
        <v>0</v>
      </c>
      <c r="AS132">
        <f t="shared" si="67"/>
        <v>0</v>
      </c>
      <c r="AT132">
        <f t="shared" si="68"/>
        <v>0</v>
      </c>
      <c r="AU132">
        <f t="shared" si="69"/>
        <v>0</v>
      </c>
      <c r="AV132">
        <f t="shared" si="70"/>
        <v>0</v>
      </c>
      <c r="AW132">
        <f t="shared" si="71"/>
        <v>0</v>
      </c>
      <c r="AX132">
        <f t="shared" si="72"/>
        <v>0</v>
      </c>
      <c r="AY132" s="14" cm="1">
        <f t="array" ref="AY132">SUMPRODUCT(LARGE(AN132:AX132, {1,2,3}))</f>
        <v>0</v>
      </c>
      <c r="AZ132"/>
    </row>
    <row r="133" spans="1:52" x14ac:dyDescent="0.35">
      <c r="A133">
        <f>CLASS!A210</f>
        <v>115062</v>
      </c>
      <c r="B133" t="str">
        <f>CLASS!B210</f>
        <v>EE115062</v>
      </c>
      <c r="C133" t="str">
        <f>_xlfn.IFNA((VLOOKUP(A133,CLASS!A:AY,3,FALSE)),"")</f>
        <v>Martin</v>
      </c>
      <c r="D133" t="str">
        <f>_xlfn.IFNA((VLOOKUP(A133,CLASS!A:AY,4,FALSE)),"")</f>
        <v>Heath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0</v>
      </c>
      <c r="Q133" s="11">
        <f t="shared" si="51"/>
        <v>0</v>
      </c>
      <c r="R133">
        <f>_xlfn.IFNA((VLOOKUP(A133,CLASS!A:AY,18,FALSE)),"")</f>
        <v>0</v>
      </c>
      <c r="S133" s="11">
        <f t="shared" si="52"/>
        <v>0</v>
      </c>
      <c r="T133">
        <f>_xlfn.IFNA((VLOOKUP(A133,CLASS!A:AY,20,FALSE)),"")</f>
        <v>0</v>
      </c>
      <c r="U133" s="11">
        <f>IF(IF(T133,T133+$L133,0)&lt;=100,IF(T133,T133+$L133,0),100)</f>
        <v>0</v>
      </c>
      <c r="V133">
        <f>_xlfn.IFNA((VLOOKUP(A133,CLASS!A:AY,22,FALSE)),"")</f>
        <v>0</v>
      </c>
      <c r="W133" s="11">
        <f t="shared" si="53"/>
        <v>0</v>
      </c>
      <c r="X133">
        <f>_xlfn.IFNA((VLOOKUP(A133,CLASS!A:AY,24,FALSE)),"")</f>
        <v>0</v>
      </c>
      <c r="Y133" s="11">
        <f t="shared" si="54"/>
        <v>0</v>
      </c>
      <c r="Z133">
        <f>_xlfn.IFNA((VLOOKUP(A133,CLASS!A:AY,26,FALSE)),"")</f>
        <v>0</v>
      </c>
      <c r="AA133" s="11">
        <f t="shared" si="55"/>
        <v>0</v>
      </c>
      <c r="AB133">
        <f>_xlfn.IFNA((VLOOKUP(A133,CLASS!A:AY,28,FALSE)),"")</f>
        <v>0</v>
      </c>
      <c r="AC133" s="11">
        <f t="shared" si="56"/>
        <v>0</v>
      </c>
      <c r="AD133"/>
      <c r="AE133" s="11">
        <f t="shared" si="57"/>
        <v>0</v>
      </c>
      <c r="AF133"/>
      <c r="AG133" s="11">
        <f t="shared" si="58"/>
        <v>0</v>
      </c>
      <c r="AH133">
        <f>_xlfn.IFNA((VLOOKUP(A133,CLASS!A:AY,34,FALSE)),"")</f>
        <v>0</v>
      </c>
      <c r="AI133" s="11">
        <f t="shared" si="59"/>
        <v>0</v>
      </c>
      <c r="AJ133"/>
      <c r="AK133" s="11">
        <f t="shared" si="60"/>
        <v>0</v>
      </c>
      <c r="AL133" s="16">
        <f t="shared" si="61"/>
        <v>0</v>
      </c>
      <c r="AM133"/>
      <c r="AN133">
        <f t="shared" si="62"/>
        <v>0</v>
      </c>
      <c r="AO133">
        <f t="shared" si="63"/>
        <v>0</v>
      </c>
      <c r="AP133">
        <f t="shared" si="64"/>
        <v>0</v>
      </c>
      <c r="AQ133">
        <f t="shared" si="65"/>
        <v>0</v>
      </c>
      <c r="AR133">
        <f t="shared" si="66"/>
        <v>0</v>
      </c>
      <c r="AS133">
        <f t="shared" si="67"/>
        <v>0</v>
      </c>
      <c r="AT133">
        <f t="shared" si="68"/>
        <v>0</v>
      </c>
      <c r="AU133">
        <f t="shared" si="69"/>
        <v>0</v>
      </c>
      <c r="AV133">
        <f t="shared" si="70"/>
        <v>0</v>
      </c>
      <c r="AW133">
        <f t="shared" si="71"/>
        <v>0</v>
      </c>
      <c r="AX133">
        <f t="shared" si="72"/>
        <v>0</v>
      </c>
      <c r="AY133" s="14" cm="1">
        <f t="array" ref="AY133">SUMPRODUCT(LARGE(AN133:AX133, {1,2,3}))</f>
        <v>0</v>
      </c>
      <c r="AZ133"/>
    </row>
    <row r="134" spans="1:52" x14ac:dyDescent="0.35">
      <c r="A134">
        <f>CLASS!A102</f>
        <v>132398</v>
      </c>
      <c r="B134" t="str">
        <f>CLASS!B102</f>
        <v>EE132398</v>
      </c>
      <c r="C134" t="str">
        <f>_xlfn.IFNA((VLOOKUP(A134,CLASS!A:AY,3,FALSE)),"")</f>
        <v>Ross</v>
      </c>
      <c r="D134" t="str">
        <f>_xlfn.IFNA((VLOOKUP(A134,CLASS!A:AY,4,FALSE)),"")</f>
        <v>Holmes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 t="shared" si="51"/>
        <v>0</v>
      </c>
      <c r="R134">
        <f>_xlfn.IFNA((VLOOKUP(A134,CLASS!A:AY,18,FALSE)),"")</f>
        <v>0</v>
      </c>
      <c r="S134" s="11">
        <f t="shared" si="52"/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 t="shared" si="53"/>
        <v>0</v>
      </c>
      <c r="X134">
        <f>_xlfn.IFNA((VLOOKUP(A134,CLASS!A:AY,24,FALSE)),"")</f>
        <v>0</v>
      </c>
      <c r="Y134" s="11">
        <f t="shared" si="54"/>
        <v>0</v>
      </c>
      <c r="Z134">
        <f>_xlfn.IFNA((VLOOKUP(A134,CLASS!A:AY,26,FALSE)),"")</f>
        <v>0</v>
      </c>
      <c r="AA134" s="11">
        <f t="shared" si="55"/>
        <v>0</v>
      </c>
      <c r="AB134">
        <f>_xlfn.IFNA((VLOOKUP(A134,CLASS!A:AY,28,FALSE)),"")</f>
        <v>0</v>
      </c>
      <c r="AC134" s="11">
        <f t="shared" si="56"/>
        <v>0</v>
      </c>
      <c r="AD134"/>
      <c r="AE134" s="11">
        <f t="shared" si="57"/>
        <v>0</v>
      </c>
      <c r="AF134"/>
      <c r="AG134" s="11">
        <f t="shared" si="58"/>
        <v>0</v>
      </c>
      <c r="AH134">
        <f>_xlfn.IFNA((VLOOKUP(A134,CLASS!A:AY,34,FALSE)),"")</f>
        <v>0</v>
      </c>
      <c r="AI134" s="11">
        <f t="shared" si="59"/>
        <v>0</v>
      </c>
      <c r="AJ134"/>
      <c r="AK134" s="11">
        <f t="shared" si="60"/>
        <v>0</v>
      </c>
      <c r="AL134" s="16">
        <f t="shared" si="61"/>
        <v>0</v>
      </c>
      <c r="AM134"/>
      <c r="AN134">
        <f t="shared" si="62"/>
        <v>0</v>
      </c>
      <c r="AO134">
        <f t="shared" si="63"/>
        <v>0</v>
      </c>
      <c r="AP134">
        <f t="shared" si="64"/>
        <v>0</v>
      </c>
      <c r="AQ134">
        <f t="shared" si="65"/>
        <v>0</v>
      </c>
      <c r="AR134">
        <f t="shared" si="66"/>
        <v>0</v>
      </c>
      <c r="AS134">
        <f t="shared" si="67"/>
        <v>0</v>
      </c>
      <c r="AT134">
        <f t="shared" si="68"/>
        <v>0</v>
      </c>
      <c r="AU134">
        <f t="shared" si="69"/>
        <v>0</v>
      </c>
      <c r="AV134">
        <f t="shared" si="70"/>
        <v>0</v>
      </c>
      <c r="AW134">
        <f t="shared" si="71"/>
        <v>0</v>
      </c>
      <c r="AX134">
        <f t="shared" si="72"/>
        <v>0</v>
      </c>
      <c r="AY134" s="14" cm="1">
        <f t="array" ref="AY134">SUMPRODUCT(LARGE(AN134:AX134, {1,2,3}))</f>
        <v>0</v>
      </c>
      <c r="AZ134"/>
    </row>
    <row r="135" spans="1:52" x14ac:dyDescent="0.35">
      <c r="A135">
        <f>CLASS!A105</f>
        <v>133640</v>
      </c>
      <c r="B135" t="str">
        <f>CLASS!B105</f>
        <v>EE133640</v>
      </c>
      <c r="C135" t="str">
        <f>_xlfn.IFNA((VLOOKUP(A135,CLASS!A:AY,3,FALSE)),"")</f>
        <v>Nigel</v>
      </c>
      <c r="D135" t="str">
        <f>_xlfn.IFNA((VLOOKUP(A135,CLASS!A:AY,4,FALSE)),"")</f>
        <v>Jeffery</v>
      </c>
      <c r="E135" s="26" t="str">
        <f>_xlfn.IFNA((VLOOKUP(B135,IssueLookup!A:B,2,FALSE)),"")</f>
        <v>A</v>
      </c>
      <c r="F135" s="26" t="str">
        <f>_xlfn.IFNA((VLOOKUP(B135,IssueLookup!C:D,2,FALSE)),"")</f>
        <v>A</v>
      </c>
      <c r="G135" s="26" t="str">
        <f>_xlfn.IFNA((VLOOKUP(B135,IssueLookup!E:F,2,FALSE)),"")</f>
        <v>A</v>
      </c>
      <c r="H135" s="26" t="str">
        <f>_xlfn.IFNA((VLOOKUP(B135,IssueLookup!G:H,2,FALSE)),"")</f>
        <v>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5</v>
      </c>
      <c r="M135">
        <f>_xlfn.IFNA(VLOOKUP(F135,HandicapLookup!A:B,2,FALSE),"")</f>
        <v>5</v>
      </c>
      <c r="N135">
        <f>_xlfn.IFNA(VLOOKUP(G135,HandicapLookup!A:B,2,FALSE),"")</f>
        <v>5</v>
      </c>
      <c r="O135">
        <f>_xlfn.IFNA(VLOOKUP(H135,HandicapLookup!A:B,2,FALSE),"")</f>
        <v>5</v>
      </c>
      <c r="P135">
        <f>_xlfn.IFNA((VLOOKUP(A135,CLASS!A:AY,16,FALSE)),"")</f>
        <v>0</v>
      </c>
      <c r="Q135" s="11">
        <f t="shared" si="51"/>
        <v>0</v>
      </c>
      <c r="R135">
        <f>_xlfn.IFNA((VLOOKUP(A135,CLASS!A:AY,18,FALSE)),"")</f>
        <v>0</v>
      </c>
      <c r="S135" s="11">
        <f t="shared" si="52"/>
        <v>0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0</v>
      </c>
      <c r="W135" s="11">
        <f t="shared" si="53"/>
        <v>0</v>
      </c>
      <c r="X135">
        <f>_xlfn.IFNA((VLOOKUP(A135,CLASS!A:AY,24,FALSE)),"")</f>
        <v>0</v>
      </c>
      <c r="Y135" s="11">
        <f t="shared" si="54"/>
        <v>0</v>
      </c>
      <c r="Z135">
        <f>_xlfn.IFNA((VLOOKUP(A135,CLASS!A:AY,26,FALSE)),"")</f>
        <v>0</v>
      </c>
      <c r="AA135" s="11">
        <f t="shared" si="55"/>
        <v>0</v>
      </c>
      <c r="AB135">
        <f>_xlfn.IFNA((VLOOKUP(A135,CLASS!A:AY,28,FALSE)),"")</f>
        <v>0</v>
      </c>
      <c r="AC135" s="11">
        <f t="shared" si="56"/>
        <v>0</v>
      </c>
      <c r="AD135"/>
      <c r="AE135" s="11">
        <f t="shared" si="57"/>
        <v>0</v>
      </c>
      <c r="AF135"/>
      <c r="AG135" s="11">
        <f t="shared" si="58"/>
        <v>0</v>
      </c>
      <c r="AH135">
        <f>_xlfn.IFNA((VLOOKUP(A135,CLASS!A:AY,34,FALSE)),"")</f>
        <v>0</v>
      </c>
      <c r="AI135" s="11">
        <f t="shared" si="59"/>
        <v>0</v>
      </c>
      <c r="AJ135"/>
      <c r="AK135" s="11">
        <f t="shared" si="60"/>
        <v>0</v>
      </c>
      <c r="AL135" s="16">
        <f t="shared" si="61"/>
        <v>0</v>
      </c>
      <c r="AM135"/>
      <c r="AN135">
        <f t="shared" si="62"/>
        <v>0</v>
      </c>
      <c r="AO135">
        <f t="shared" si="63"/>
        <v>0</v>
      </c>
      <c r="AP135">
        <f t="shared" si="64"/>
        <v>0</v>
      </c>
      <c r="AQ135">
        <f t="shared" si="65"/>
        <v>0</v>
      </c>
      <c r="AR135">
        <f t="shared" si="66"/>
        <v>0</v>
      </c>
      <c r="AS135">
        <f t="shared" si="67"/>
        <v>0</v>
      </c>
      <c r="AT135">
        <f t="shared" si="68"/>
        <v>0</v>
      </c>
      <c r="AU135">
        <f t="shared" si="69"/>
        <v>0</v>
      </c>
      <c r="AV135">
        <f t="shared" si="70"/>
        <v>0</v>
      </c>
      <c r="AW135">
        <f t="shared" si="71"/>
        <v>0</v>
      </c>
      <c r="AX135">
        <f t="shared" si="72"/>
        <v>0</v>
      </c>
      <c r="AY135" s="14" cm="1">
        <f t="array" ref="AY135">SUMPRODUCT(LARGE(AN135:AX135, {1,2,3}))</f>
        <v>0</v>
      </c>
      <c r="AZ135"/>
    </row>
    <row r="136" spans="1:52" x14ac:dyDescent="0.35">
      <c r="A136">
        <f>CLASS!A162</f>
        <v>68057</v>
      </c>
      <c r="B136" t="str">
        <f>CLASS!B162</f>
        <v>EE68057</v>
      </c>
      <c r="C136" t="str">
        <f>_xlfn.IFNA((VLOOKUP(A136,CLASS!A:AY,3,FALSE)),"")</f>
        <v xml:space="preserve">John </v>
      </c>
      <c r="D136" t="str">
        <f>_xlfn.IFNA((VLOOKUP(A136,CLASS!A:AY,4,FALSE)),"")</f>
        <v>Jones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0</v>
      </c>
      <c r="Q136" s="11">
        <f t="shared" si="51"/>
        <v>0</v>
      </c>
      <c r="R136">
        <f>_xlfn.IFNA((VLOOKUP(A136,CLASS!A:AY,18,FALSE)),"")</f>
        <v>0</v>
      </c>
      <c r="S136" s="11">
        <f t="shared" si="52"/>
        <v>0</v>
      </c>
      <c r="T136">
        <f>_xlfn.IFNA((VLOOKUP(A136,CLASS!A:AY,20,FALSE)),"")</f>
        <v>0</v>
      </c>
      <c r="U136" s="11">
        <f>IF(IF(T136,T136+$L136,0)&lt;=100,IF(T136,T136+$L136,0),100)</f>
        <v>0</v>
      </c>
      <c r="V136">
        <f>_xlfn.IFNA((VLOOKUP(A136,CLASS!A:AY,22,FALSE)),"")</f>
        <v>0</v>
      </c>
      <c r="W136" s="11">
        <f t="shared" si="53"/>
        <v>0</v>
      </c>
      <c r="X136">
        <f>_xlfn.IFNA((VLOOKUP(A136,CLASS!A:AY,24,FALSE)),"")</f>
        <v>0</v>
      </c>
      <c r="Y136" s="11">
        <f t="shared" si="54"/>
        <v>0</v>
      </c>
      <c r="Z136">
        <f>_xlfn.IFNA((VLOOKUP(A136,CLASS!A:AY,26,FALSE)),"")</f>
        <v>0</v>
      </c>
      <c r="AA136" s="11">
        <f t="shared" si="55"/>
        <v>0</v>
      </c>
      <c r="AB136">
        <f>_xlfn.IFNA((VLOOKUP(A136,CLASS!A:AY,28,FALSE)),"")</f>
        <v>0</v>
      </c>
      <c r="AC136" s="11">
        <f t="shared" si="56"/>
        <v>0</v>
      </c>
      <c r="AD136"/>
      <c r="AE136" s="11">
        <f t="shared" si="57"/>
        <v>0</v>
      </c>
      <c r="AF136"/>
      <c r="AG136" s="11">
        <f t="shared" si="58"/>
        <v>0</v>
      </c>
      <c r="AH136">
        <f>_xlfn.IFNA((VLOOKUP(A136,CLASS!A:AY,34,FALSE)),"")</f>
        <v>0</v>
      </c>
      <c r="AI136" s="11">
        <f t="shared" si="59"/>
        <v>0</v>
      </c>
      <c r="AJ136"/>
      <c r="AK136" s="11">
        <f t="shared" si="60"/>
        <v>0</v>
      </c>
      <c r="AL136" s="16">
        <f t="shared" si="61"/>
        <v>0</v>
      </c>
      <c r="AM136"/>
      <c r="AN136">
        <f t="shared" si="62"/>
        <v>0</v>
      </c>
      <c r="AO136">
        <f t="shared" si="63"/>
        <v>0</v>
      </c>
      <c r="AP136">
        <f t="shared" si="64"/>
        <v>0</v>
      </c>
      <c r="AQ136">
        <f t="shared" si="65"/>
        <v>0</v>
      </c>
      <c r="AR136">
        <f t="shared" si="66"/>
        <v>0</v>
      </c>
      <c r="AS136">
        <f t="shared" si="67"/>
        <v>0</v>
      </c>
      <c r="AT136">
        <f t="shared" si="68"/>
        <v>0</v>
      </c>
      <c r="AU136">
        <f t="shared" si="69"/>
        <v>0</v>
      </c>
      <c r="AV136">
        <f t="shared" si="70"/>
        <v>0</v>
      </c>
      <c r="AW136">
        <f t="shared" si="71"/>
        <v>0</v>
      </c>
      <c r="AX136">
        <f t="shared" si="72"/>
        <v>0</v>
      </c>
      <c r="AY136" s="14" cm="1">
        <f t="array" ref="AY136">SUMPRODUCT(LARGE(AN136:AX136, {1,2,3}))</f>
        <v>0</v>
      </c>
      <c r="AZ136"/>
    </row>
    <row r="137" spans="1:52" x14ac:dyDescent="0.35">
      <c r="A137">
        <f>CLASS!A164</f>
        <v>141048</v>
      </c>
      <c r="B137" t="str">
        <f>CLASS!B164</f>
        <v>EE141048</v>
      </c>
      <c r="C137" t="str">
        <f>_xlfn.IFNA((VLOOKUP(A137,CLASS!A:AY,3,FALSE)),"")</f>
        <v>Guy</v>
      </c>
      <c r="D137" t="str">
        <f>_xlfn.IFNA((VLOOKUP(A137,CLASS!A:AY,4,FALSE)),"")</f>
        <v>Micklewright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tr">
        <f>_xlfn.IFNA((VLOOKUP(A137,CLASS!A:AY,9,FALSE)),"")</f>
        <v>SNR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f>_xlfn.IFNA((VLOOKUP(A137,CLASS!A:AY,16,FALSE)),"")</f>
        <v>0</v>
      </c>
      <c r="Q137" s="11">
        <f t="shared" si="51"/>
        <v>0</v>
      </c>
      <c r="R137">
        <f>_xlfn.IFNA((VLOOKUP(A137,CLASS!A:AY,18,FALSE)),"")</f>
        <v>0</v>
      </c>
      <c r="S137" s="11">
        <f t="shared" si="52"/>
        <v>0</v>
      </c>
      <c r="T137">
        <f>_xlfn.IFNA((VLOOKUP(A137,CLASS!A:AY,20,FALSE)),"")</f>
        <v>0</v>
      </c>
      <c r="U137" s="11">
        <f>IF(IF(T137,T137+$L137,0)&lt;=100,IF(T137,T137+$L137,0),100)</f>
        <v>0</v>
      </c>
      <c r="V137">
        <f>_xlfn.IFNA((VLOOKUP(A137,CLASS!A:AY,22,FALSE)),"")</f>
        <v>0</v>
      </c>
      <c r="W137" s="11">
        <f t="shared" si="53"/>
        <v>0</v>
      </c>
      <c r="X137">
        <f>_xlfn.IFNA((VLOOKUP(A137,CLASS!A:AY,24,FALSE)),"")</f>
        <v>0</v>
      </c>
      <c r="Y137" s="11">
        <f t="shared" si="54"/>
        <v>0</v>
      </c>
      <c r="Z137">
        <f>_xlfn.IFNA((VLOOKUP(A137,CLASS!A:AY,26,FALSE)),"")</f>
        <v>0</v>
      </c>
      <c r="AA137" s="11">
        <f t="shared" si="55"/>
        <v>0</v>
      </c>
      <c r="AB137">
        <f>_xlfn.IFNA((VLOOKUP(A137,CLASS!A:AY,28,FALSE)),"")</f>
        <v>0</v>
      </c>
      <c r="AC137" s="11">
        <f t="shared" si="56"/>
        <v>0</v>
      </c>
      <c r="AD137"/>
      <c r="AE137" s="11">
        <f t="shared" si="57"/>
        <v>0</v>
      </c>
      <c r="AF137"/>
      <c r="AG137" s="11">
        <f t="shared" si="58"/>
        <v>0</v>
      </c>
      <c r="AH137">
        <f>_xlfn.IFNA((VLOOKUP(A137,CLASS!A:AY,34,FALSE)),"")</f>
        <v>0</v>
      </c>
      <c r="AI137" s="11">
        <f t="shared" si="59"/>
        <v>0</v>
      </c>
      <c r="AJ137"/>
      <c r="AK137" s="11">
        <f t="shared" si="60"/>
        <v>0</v>
      </c>
      <c r="AL137" s="16">
        <f t="shared" si="61"/>
        <v>0</v>
      </c>
      <c r="AM137"/>
      <c r="AN137">
        <f t="shared" si="62"/>
        <v>0</v>
      </c>
      <c r="AO137">
        <f t="shared" si="63"/>
        <v>0</v>
      </c>
      <c r="AP137">
        <f t="shared" si="64"/>
        <v>0</v>
      </c>
      <c r="AQ137">
        <f t="shared" si="65"/>
        <v>0</v>
      </c>
      <c r="AR137">
        <f t="shared" si="66"/>
        <v>0</v>
      </c>
      <c r="AS137">
        <f t="shared" si="67"/>
        <v>0</v>
      </c>
      <c r="AT137">
        <f t="shared" si="68"/>
        <v>0</v>
      </c>
      <c r="AU137">
        <f t="shared" si="69"/>
        <v>0</v>
      </c>
      <c r="AV137">
        <f t="shared" si="70"/>
        <v>0</v>
      </c>
      <c r="AW137">
        <f t="shared" si="71"/>
        <v>0</v>
      </c>
      <c r="AX137">
        <f t="shared" si="72"/>
        <v>0</v>
      </c>
      <c r="AY137" s="14" cm="1">
        <f t="array" ref="AY137">SUMPRODUCT(LARGE(AN137:AX137, {1,2,3}))</f>
        <v>0</v>
      </c>
      <c r="AZ137"/>
    </row>
    <row r="138" spans="1:52" x14ac:dyDescent="0.35">
      <c r="A138">
        <f>CLASS!A211</f>
        <v>136394</v>
      </c>
      <c r="B138" t="str">
        <f>CLASS!B211</f>
        <v>EE136394</v>
      </c>
      <c r="C138" t="str">
        <f>_xlfn.IFNA((VLOOKUP(A138,CLASS!A:AY,3,FALSE)),"")</f>
        <v xml:space="preserve">Mark </v>
      </c>
      <c r="D138" t="str">
        <f>_xlfn.IFNA((VLOOKUP(A138,CLASS!A:AY,4,FALSE)),"")</f>
        <v>Phipps</v>
      </c>
      <c r="E138" s="26" t="str">
        <f>_xlfn.IFNA((VLOOKUP(B138,IssueLookup!A:B,2,FALSE)),"")</f>
        <v>C</v>
      </c>
      <c r="F138" s="26" t="str">
        <f>_xlfn.IFNA((VLOOKUP(B138,IssueLookup!C:D,2,FALSE)),"")</f>
        <v>C</v>
      </c>
      <c r="G138" s="26" t="str">
        <f>_xlfn.IFNA((VLOOKUP(B138,IssueLookup!E:F,2,FALSE)),"")</f>
        <v>C</v>
      </c>
      <c r="H138" s="26" t="str">
        <f>_xlfn.IFNA((VLOOKUP(B138,IssueLookup!G:H,2,FALSE)),"")</f>
        <v>C</v>
      </c>
      <c r="I138" t="str">
        <f>_xlfn.IFNA((VLOOKUP(A138,CLASS!A:AY,9,FALSE)),"")</f>
        <v>SNR</v>
      </c>
      <c r="J138" t="str">
        <f>_xlfn.IFNA((VLOOKUP(A138,CLASS!A:AY,10,FALSE)),"")</f>
        <v>EJC</v>
      </c>
      <c r="K138" t="str">
        <f>_xlfn.IFNA((VLOOKUP(J138,DivisionLookup!A:B,2,FALSE)),"")</f>
        <v>South</v>
      </c>
      <c r="L138">
        <f>_xlfn.IFNA(VLOOKUP(E138,HandicapLookup!A:B,2,FALSE),"")</f>
        <v>15</v>
      </c>
      <c r="M138">
        <f>_xlfn.IFNA(VLOOKUP(F138,HandicapLookup!A:B,2,FALSE),"")</f>
        <v>15</v>
      </c>
      <c r="N138">
        <f>_xlfn.IFNA(VLOOKUP(G138,HandicapLookup!A:B,2,FALSE),"")</f>
        <v>15</v>
      </c>
      <c r="O138">
        <f>_xlfn.IFNA(VLOOKUP(H138,HandicapLookup!A:B,2,FALSE),"")</f>
        <v>15</v>
      </c>
      <c r="P138">
        <f>_xlfn.IFNA((VLOOKUP(A138,CLASS!A:AY,16,FALSE)),"")</f>
        <v>0</v>
      </c>
      <c r="Q138" s="11">
        <f t="shared" si="51"/>
        <v>0</v>
      </c>
      <c r="R138">
        <f>_xlfn.IFNA((VLOOKUP(A138,CLASS!A:AY,18,FALSE)),"")</f>
        <v>0</v>
      </c>
      <c r="S138" s="11">
        <f t="shared" si="52"/>
        <v>0</v>
      </c>
      <c r="T138">
        <f>_xlfn.IFNA((VLOOKUP(A138,CLASS!A:AY,20,FALSE)),"")</f>
        <v>0</v>
      </c>
      <c r="U138" s="11">
        <f>IF(IF(T138,T138+$L138,0)&lt;=100,IF(T138,T138+$L138,0),100)</f>
        <v>0</v>
      </c>
      <c r="V138">
        <f>_xlfn.IFNA((VLOOKUP(A138,CLASS!A:AY,22,FALSE)),"")</f>
        <v>0</v>
      </c>
      <c r="W138" s="11">
        <f t="shared" si="53"/>
        <v>0</v>
      </c>
      <c r="X138">
        <f>_xlfn.IFNA((VLOOKUP(A138,CLASS!A:AY,24,FALSE)),"")</f>
        <v>0</v>
      </c>
      <c r="Y138" s="11">
        <f t="shared" si="54"/>
        <v>0</v>
      </c>
      <c r="Z138">
        <f>_xlfn.IFNA((VLOOKUP(A138,CLASS!A:AY,26,FALSE)),"")</f>
        <v>0</v>
      </c>
      <c r="AA138" s="11">
        <f t="shared" si="55"/>
        <v>0</v>
      </c>
      <c r="AB138">
        <f>_xlfn.IFNA((VLOOKUP(A138,CLASS!A:AY,28,FALSE)),"")</f>
        <v>0</v>
      </c>
      <c r="AC138" s="11">
        <f t="shared" si="56"/>
        <v>0</v>
      </c>
      <c r="AD138"/>
      <c r="AE138" s="11">
        <f t="shared" si="57"/>
        <v>0</v>
      </c>
      <c r="AF138"/>
      <c r="AG138" s="11">
        <f t="shared" si="58"/>
        <v>0</v>
      </c>
      <c r="AH138">
        <f>_xlfn.IFNA((VLOOKUP(A138,CLASS!A:AY,34,FALSE)),"")</f>
        <v>0</v>
      </c>
      <c r="AI138" s="11">
        <f t="shared" si="59"/>
        <v>0</v>
      </c>
      <c r="AJ138"/>
      <c r="AK138" s="11">
        <f t="shared" si="60"/>
        <v>0</v>
      </c>
      <c r="AL138" s="16">
        <f t="shared" si="61"/>
        <v>0</v>
      </c>
      <c r="AM138"/>
      <c r="AN138">
        <f t="shared" si="62"/>
        <v>0</v>
      </c>
      <c r="AO138">
        <f t="shared" si="63"/>
        <v>0</v>
      </c>
      <c r="AP138">
        <f t="shared" si="64"/>
        <v>0</v>
      </c>
      <c r="AQ138">
        <f t="shared" si="65"/>
        <v>0</v>
      </c>
      <c r="AR138">
        <f t="shared" si="66"/>
        <v>0</v>
      </c>
      <c r="AS138">
        <f t="shared" si="67"/>
        <v>0</v>
      </c>
      <c r="AT138">
        <f t="shared" si="68"/>
        <v>0</v>
      </c>
      <c r="AU138">
        <f t="shared" si="69"/>
        <v>0</v>
      </c>
      <c r="AV138">
        <f t="shared" si="70"/>
        <v>0</v>
      </c>
      <c r="AW138">
        <f t="shared" si="71"/>
        <v>0</v>
      </c>
      <c r="AX138">
        <f t="shared" si="72"/>
        <v>0</v>
      </c>
      <c r="AY138" s="14" cm="1">
        <f t="array" ref="AY138">SUMPRODUCT(LARGE(AN138:AX138, {1,2,3}))</f>
        <v>0</v>
      </c>
      <c r="AZ138"/>
    </row>
    <row r="139" spans="1:52" x14ac:dyDescent="0.35">
      <c r="A139">
        <f>CLASS!A212</f>
        <v>140345</v>
      </c>
      <c r="B139" t="str">
        <f>CLASS!B212</f>
        <v>EE140345</v>
      </c>
      <c r="C139" t="str">
        <f>_xlfn.IFNA((VLOOKUP(A139,CLASS!A:AY,3,FALSE)),"")</f>
        <v>Scott</v>
      </c>
      <c r="D139" t="str">
        <f>_xlfn.IFNA((VLOOKUP(A139,CLASS!A:AY,4,FALSE)),"")</f>
        <v>Robinson</v>
      </c>
      <c r="E139" s="26" t="str">
        <f>_xlfn.IFNA((VLOOKUP(B139,IssueLookup!A:B,2,FALSE)),"")</f>
        <v>C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_xlfn.IFNA(VLOOKUP(E139,HandicapLookup!A:B,2,FALSE),"")</f>
        <v>15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0</v>
      </c>
      <c r="Q139" s="11">
        <f t="shared" si="51"/>
        <v>0</v>
      </c>
      <c r="R139">
        <f>_xlfn.IFNA((VLOOKUP(A139,CLASS!A:AY,18,FALSE)),"")</f>
        <v>0</v>
      </c>
      <c r="S139" s="11">
        <f t="shared" si="52"/>
        <v>0</v>
      </c>
      <c r="T139">
        <f>_xlfn.IFNA((VLOOKUP(A139,CLASS!A:AY,20,FALSE)),"")</f>
        <v>0</v>
      </c>
      <c r="U139" s="11">
        <f>IF(IF(T139,T139+$L139,0)&lt;=100,IF(T139,T139+$L139,0),100)</f>
        <v>0</v>
      </c>
      <c r="V139">
        <f>_xlfn.IFNA((VLOOKUP(A139,CLASS!A:AY,22,FALSE)),"")</f>
        <v>0</v>
      </c>
      <c r="W139" s="11">
        <f t="shared" si="53"/>
        <v>0</v>
      </c>
      <c r="X139">
        <f>_xlfn.IFNA((VLOOKUP(A139,CLASS!A:AY,24,FALSE)),"")</f>
        <v>0</v>
      </c>
      <c r="Y139" s="11">
        <f t="shared" si="54"/>
        <v>0</v>
      </c>
      <c r="Z139">
        <f>_xlfn.IFNA((VLOOKUP(A139,CLASS!A:AY,26,FALSE)),"")</f>
        <v>0</v>
      </c>
      <c r="AA139" s="11">
        <f t="shared" si="55"/>
        <v>0</v>
      </c>
      <c r="AB139">
        <f>_xlfn.IFNA((VLOOKUP(A139,CLASS!A:AY,28,FALSE)),"")</f>
        <v>0</v>
      </c>
      <c r="AC139" s="11">
        <f t="shared" si="56"/>
        <v>0</v>
      </c>
      <c r="AD139"/>
      <c r="AE139" s="11">
        <f t="shared" si="57"/>
        <v>0</v>
      </c>
      <c r="AF139"/>
      <c r="AG139" s="11">
        <f t="shared" si="58"/>
        <v>0</v>
      </c>
      <c r="AH139">
        <f>_xlfn.IFNA((VLOOKUP(A139,CLASS!A:AY,34,FALSE)),"")</f>
        <v>0</v>
      </c>
      <c r="AI139" s="11">
        <f t="shared" si="59"/>
        <v>0</v>
      </c>
      <c r="AJ139"/>
      <c r="AK139" s="11">
        <f t="shared" si="60"/>
        <v>0</v>
      </c>
      <c r="AL139" s="16">
        <f t="shared" si="61"/>
        <v>0</v>
      </c>
      <c r="AM139"/>
      <c r="AN139">
        <f t="shared" si="62"/>
        <v>0</v>
      </c>
      <c r="AO139">
        <f t="shared" si="63"/>
        <v>0</v>
      </c>
      <c r="AP139">
        <f t="shared" si="64"/>
        <v>0</v>
      </c>
      <c r="AQ139">
        <f t="shared" si="65"/>
        <v>0</v>
      </c>
      <c r="AR139">
        <f t="shared" si="66"/>
        <v>0</v>
      </c>
      <c r="AS139">
        <f t="shared" si="67"/>
        <v>0</v>
      </c>
      <c r="AT139">
        <f t="shared" si="68"/>
        <v>0</v>
      </c>
      <c r="AU139">
        <f t="shared" si="69"/>
        <v>0</v>
      </c>
      <c r="AV139">
        <f t="shared" si="70"/>
        <v>0</v>
      </c>
      <c r="AW139">
        <f t="shared" si="71"/>
        <v>0</v>
      </c>
      <c r="AX139">
        <f t="shared" si="72"/>
        <v>0</v>
      </c>
      <c r="AY139" s="14" cm="1">
        <f t="array" ref="AY139">SUMPRODUCT(LARGE(AN139:AX139, {1,2,3}))</f>
        <v>0</v>
      </c>
    </row>
    <row r="140" spans="1:52" x14ac:dyDescent="0.35">
      <c r="A140">
        <f>CLASS!A213</f>
        <v>141399</v>
      </c>
      <c r="B140" t="str">
        <f>CLASS!B213</f>
        <v>EE141399</v>
      </c>
      <c r="C140" t="str">
        <f>_xlfn.IFNA((VLOOKUP(A140,CLASS!A:AY,3,FALSE)),"")</f>
        <v>Michael</v>
      </c>
      <c r="D140" t="str">
        <f>_xlfn.IFNA((VLOOKUP(A140,CLASS!A:AY,4,FALSE)),"")</f>
        <v>Rook</v>
      </c>
      <c r="E140" s="26" t="s">
        <v>44</v>
      </c>
      <c r="F140" s="26" t="str">
        <f>_xlfn.IFNA((VLOOKUP(B140,IssueLookup!C:D,2,FALSE)),"")</f>
        <v>C</v>
      </c>
      <c r="G140" s="26" t="str">
        <f>_xlfn.IFNA((VLOOKUP(B140,IssueLookup!E:F,2,FALSE)),"")</f>
        <v>C</v>
      </c>
      <c r="H140" s="26" t="str">
        <f>_xlfn.IFNA((VLOOKUP(B140,IssueLookup!G:H,2,FALSE)),"")</f>
        <v>C</v>
      </c>
      <c r="I140" t="str">
        <f>_xlfn.IFNA((VLOOKUP(A140,CLASS!A:AY,9,FALSE)),"")</f>
        <v>SNR</v>
      </c>
      <c r="J140" t="str">
        <f>_xlfn.IFNA((VLOOKUP(A140,CLASS!A:AY,10,FALSE)),"")</f>
        <v>SDGC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15</v>
      </c>
      <c r="N140">
        <f>_xlfn.IFNA(VLOOKUP(G140,HandicapLookup!A:B,2,FALSE),"")</f>
        <v>15</v>
      </c>
      <c r="O140">
        <f>_xlfn.IFNA(VLOOKUP(H140,HandicapLookup!A:B,2,FALSE),"")</f>
        <v>15</v>
      </c>
      <c r="P140">
        <f>_xlfn.IFNA((VLOOKUP(A140,CLASS!A:AY,16,FALSE)),"")</f>
        <v>0</v>
      </c>
      <c r="Q140" s="11">
        <f t="shared" si="51"/>
        <v>0</v>
      </c>
      <c r="R140">
        <f>_xlfn.IFNA((VLOOKUP(A140,CLASS!A:AY,18,FALSE)),"")</f>
        <v>0</v>
      </c>
      <c r="S140" s="11">
        <f t="shared" si="52"/>
        <v>0</v>
      </c>
      <c r="T140">
        <f>_xlfn.IFNA((VLOOKUP(A140,CLASS!A:AY,20,FALSE)),"")</f>
        <v>0</v>
      </c>
      <c r="U140" s="11">
        <f>IF(IF(T140,T140+$L140,0)&lt;=100,IF(T140,T140+$L140,0),100)</f>
        <v>0</v>
      </c>
      <c r="V140">
        <f>_xlfn.IFNA((VLOOKUP(A140,CLASS!A:AY,22,FALSE)),"")</f>
        <v>0</v>
      </c>
      <c r="W140" s="11">
        <f t="shared" si="53"/>
        <v>0</v>
      </c>
      <c r="X140">
        <f>_xlfn.IFNA((VLOOKUP(A140,CLASS!A:AY,24,FALSE)),"")</f>
        <v>0</v>
      </c>
      <c r="Y140" s="11">
        <f t="shared" si="54"/>
        <v>0</v>
      </c>
      <c r="Z140">
        <f>_xlfn.IFNA((VLOOKUP(A140,CLASS!A:AY,26,FALSE)),"")</f>
        <v>0</v>
      </c>
      <c r="AA140" s="11">
        <f t="shared" si="55"/>
        <v>0</v>
      </c>
      <c r="AB140">
        <f>_xlfn.IFNA((VLOOKUP(A140,CLASS!A:AY,28,FALSE)),"")</f>
        <v>0</v>
      </c>
      <c r="AC140" s="11">
        <f t="shared" si="56"/>
        <v>0</v>
      </c>
      <c r="AD140"/>
      <c r="AE140" s="11">
        <f t="shared" si="57"/>
        <v>0</v>
      </c>
      <c r="AF140"/>
      <c r="AG140" s="11">
        <f t="shared" si="58"/>
        <v>0</v>
      </c>
      <c r="AH140">
        <f>_xlfn.IFNA((VLOOKUP(A140,CLASS!A:AY,34,FALSE)),"")</f>
        <v>0</v>
      </c>
      <c r="AI140" s="11">
        <f t="shared" si="59"/>
        <v>0</v>
      </c>
      <c r="AJ140"/>
      <c r="AK140" s="11">
        <f t="shared" si="60"/>
        <v>0</v>
      </c>
      <c r="AL140" s="16">
        <f t="shared" si="61"/>
        <v>0</v>
      </c>
      <c r="AM140"/>
      <c r="AN140">
        <f t="shared" si="62"/>
        <v>0</v>
      </c>
      <c r="AO140">
        <f t="shared" si="63"/>
        <v>0</v>
      </c>
      <c r="AP140">
        <f t="shared" si="64"/>
        <v>0</v>
      </c>
      <c r="AQ140">
        <f t="shared" si="65"/>
        <v>0</v>
      </c>
      <c r="AR140">
        <f t="shared" si="66"/>
        <v>0</v>
      </c>
      <c r="AS140">
        <f t="shared" si="67"/>
        <v>0</v>
      </c>
      <c r="AT140">
        <f t="shared" si="68"/>
        <v>0</v>
      </c>
      <c r="AU140">
        <f t="shared" si="69"/>
        <v>0</v>
      </c>
      <c r="AV140">
        <f t="shared" si="70"/>
        <v>0</v>
      </c>
      <c r="AW140">
        <f t="shared" si="71"/>
        <v>0</v>
      </c>
      <c r="AX140">
        <f t="shared" si="72"/>
        <v>0</v>
      </c>
      <c r="AY140" s="14" cm="1">
        <f t="array" ref="AY140">SUMPRODUCT(LARGE(AN140:AX140, {1,2,3}))</f>
        <v>0</v>
      </c>
      <c r="AZ140"/>
    </row>
    <row r="141" spans="1:52" x14ac:dyDescent="0.35">
      <c r="A141">
        <f>CLASS!A107</f>
        <v>141415</v>
      </c>
      <c r="B141" t="str">
        <f>CLASS!B107</f>
        <v>EE141415</v>
      </c>
      <c r="C141" t="str">
        <f>_xlfn.IFNA((VLOOKUP(A141,CLASS!A:AY,3,FALSE)),"")</f>
        <v>Jack</v>
      </c>
      <c r="D141" t="str">
        <f>_xlfn.IFNA((VLOOKUP(A141,CLASS!A:AY,4,FALSE)),"")</f>
        <v>Rowand</v>
      </c>
      <c r="E141" s="26" t="str">
        <f>_xlfn.IFNA((VLOOKUP(B141,IssueLookup!A:B,2,FALSE)),"")</f>
        <v>A</v>
      </c>
      <c r="F141" s="26" t="str">
        <f>_xlfn.IFNA((VLOOKUP(B141,IssueLookup!C:D,2,FALSE)),"")</f>
        <v>A</v>
      </c>
      <c r="G141" s="26" t="str">
        <f>_xlfn.IFNA((VLOOKUP(B141,IssueLookup!E:F,2,FALSE)),"")</f>
        <v>A</v>
      </c>
      <c r="H141" s="26" t="str">
        <f>_xlfn.IFNA((VLOOKUP(B141,IssueLookup!G:H,2,FALSE)),"")</f>
        <v>A</v>
      </c>
      <c r="I141" t="str">
        <f>_xlfn.IFNA((VLOOKUP(A141,CLASS!A:AY,9,FALSE)),"")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_xlfn.IFNA(VLOOKUP(E141,HandicapLookup!A:B,2,FALSE),"")</f>
        <v>5</v>
      </c>
      <c r="M141">
        <f>_xlfn.IFNA(VLOOKUP(F141,HandicapLookup!A:B,2,FALSE),"")</f>
        <v>5</v>
      </c>
      <c r="N141">
        <f>_xlfn.IFNA(VLOOKUP(G141,HandicapLookup!A:B,2,FALSE),"")</f>
        <v>5</v>
      </c>
      <c r="O141">
        <f>_xlfn.IFNA(VLOOKUP(H141,HandicapLookup!A:B,2,FALSE),"")</f>
        <v>5</v>
      </c>
      <c r="P141">
        <f>_xlfn.IFNA((VLOOKUP(A141,CLASS!A:AY,16,FALSE)),"")</f>
        <v>0</v>
      </c>
      <c r="Q141" s="11">
        <f t="shared" si="51"/>
        <v>0</v>
      </c>
      <c r="R141">
        <f>_xlfn.IFNA((VLOOKUP(A141,CLASS!A:AY,18,FALSE)),"")</f>
        <v>0</v>
      </c>
      <c r="S141" s="11">
        <f t="shared" si="52"/>
        <v>0</v>
      </c>
      <c r="T141">
        <f>_xlfn.IFNA((VLOOKUP(A141,CLASS!A:AY,20,FALSE)),"")</f>
        <v>0</v>
      </c>
      <c r="U141" s="11">
        <f>IFERROR((IF(IF(T141,T141+$M141,0)&lt;=100,IF(T141,T141+$M141,0),100)),"")</f>
        <v>0</v>
      </c>
      <c r="V141">
        <f>_xlfn.IFNA((VLOOKUP(A141,CLASS!A:AY,22,FALSE)),"")</f>
        <v>0</v>
      </c>
      <c r="W141" s="11">
        <f t="shared" si="53"/>
        <v>0</v>
      </c>
      <c r="X141">
        <f>_xlfn.IFNA((VLOOKUP(A141,CLASS!A:AY,24,FALSE)),"")</f>
        <v>0</v>
      </c>
      <c r="Y141" s="11">
        <f t="shared" si="54"/>
        <v>0</v>
      </c>
      <c r="Z141">
        <f>_xlfn.IFNA((VLOOKUP(A141,CLASS!A:AY,26,FALSE)),"")</f>
        <v>0</v>
      </c>
      <c r="AA141" s="11">
        <f t="shared" si="55"/>
        <v>0</v>
      </c>
      <c r="AB141">
        <f>_xlfn.IFNA((VLOOKUP(A141,CLASS!A:AY,28,FALSE)),"")</f>
        <v>0</v>
      </c>
      <c r="AC141" s="11">
        <f t="shared" si="56"/>
        <v>0</v>
      </c>
      <c r="AD141"/>
      <c r="AE141" s="11">
        <f t="shared" si="57"/>
        <v>0</v>
      </c>
      <c r="AF141"/>
      <c r="AG141" s="11">
        <f t="shared" si="58"/>
        <v>0</v>
      </c>
      <c r="AH141">
        <f>_xlfn.IFNA((VLOOKUP(A141,CLASS!A:AY,34,FALSE)),"")</f>
        <v>0</v>
      </c>
      <c r="AI141" s="11">
        <f t="shared" si="59"/>
        <v>0</v>
      </c>
      <c r="AJ141"/>
      <c r="AK141" s="11">
        <f t="shared" si="60"/>
        <v>0</v>
      </c>
      <c r="AL141" s="16">
        <f t="shared" si="61"/>
        <v>0</v>
      </c>
      <c r="AM141"/>
      <c r="AN141">
        <f t="shared" si="62"/>
        <v>0</v>
      </c>
      <c r="AO141">
        <f t="shared" si="63"/>
        <v>0</v>
      </c>
      <c r="AP141">
        <f t="shared" si="64"/>
        <v>0</v>
      </c>
      <c r="AQ141">
        <f t="shared" si="65"/>
        <v>0</v>
      </c>
      <c r="AR141">
        <f t="shared" si="66"/>
        <v>0</v>
      </c>
      <c r="AS141">
        <f t="shared" si="67"/>
        <v>0</v>
      </c>
      <c r="AT141">
        <f t="shared" si="68"/>
        <v>0</v>
      </c>
      <c r="AU141">
        <f t="shared" si="69"/>
        <v>0</v>
      </c>
      <c r="AV141">
        <f t="shared" si="70"/>
        <v>0</v>
      </c>
      <c r="AW141">
        <f t="shared" si="71"/>
        <v>0</v>
      </c>
      <c r="AX141">
        <f t="shared" si="72"/>
        <v>0</v>
      </c>
      <c r="AY141" s="14" cm="1">
        <f t="array" ref="AY141">SUMPRODUCT(LARGE(AN141:AX141, {1,2,3}))</f>
        <v>0</v>
      </c>
      <c r="AZ141"/>
    </row>
    <row r="142" spans="1:52" x14ac:dyDescent="0.35">
      <c r="A142">
        <f>CLASS!A20</f>
        <v>94815</v>
      </c>
      <c r="B142" t="str">
        <f>CLASS!B20</f>
        <v>EE94815</v>
      </c>
      <c r="C142" t="str">
        <f>_xlfn.IFNA((VLOOKUP(A142,CLASS!A:AY,3,FALSE)),"")</f>
        <v>Timothy</v>
      </c>
      <c r="D142" t="str">
        <f>_xlfn.IFNA((VLOOKUP(A142,CLASS!A:AY,4,FALSE)),"")</f>
        <v>Simmons</v>
      </c>
      <c r="E142" s="26" t="str">
        <f>_xlfn.IFNA((VLOOKUP(B142,IssueLookup!A:B,2,FALSE)),"")</f>
        <v>AAA</v>
      </c>
      <c r="F142" s="26" t="str">
        <f>_xlfn.IFNA((VLOOKUP(B142,IssueLookup!C:D,2,FALSE)),"")</f>
        <v>AAA</v>
      </c>
      <c r="G142" s="26" t="str">
        <f>_xlfn.IFNA((VLOOKUP(B142,IssueLookup!E:F,2,FALSE)),"")</f>
        <v>AAA</v>
      </c>
      <c r="H142" s="26" t="str">
        <f>_xlfn.IFNA((VLOOKUP(B142,IssueLookup!G:H,2,FALSE)),"")</f>
        <v>AAA</v>
      </c>
      <c r="I142" t="str">
        <f>_xlfn.IFNA((VLOOKUP(A142,CLASS!A:AY,9,FALSE)),"")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_xlfn.IFNA(VLOOKUP(E142,HandicapLookup!A:B,2,FALSE),"")</f>
        <v>0</v>
      </c>
      <c r="M142">
        <f>_xlfn.IFNA(VLOOKUP(F142,HandicapLookup!A:B,2,FALSE),"")</f>
        <v>0</v>
      </c>
      <c r="N142">
        <f>_xlfn.IFNA(VLOOKUP(G142,HandicapLookup!A:B,2,FALSE),"")</f>
        <v>0</v>
      </c>
      <c r="O142">
        <f>_xlfn.IFNA(VLOOKUP(H142,HandicapLookup!A:B,2,FALSE),"")</f>
        <v>0</v>
      </c>
      <c r="P142">
        <f>_xlfn.IFNA((VLOOKUP(A142,CLASS!A:AY,16,FALSE)),"")</f>
        <v>0</v>
      </c>
      <c r="Q142" s="11">
        <f t="shared" si="51"/>
        <v>0</v>
      </c>
      <c r="R142">
        <f>_xlfn.IFNA((VLOOKUP(A142,CLASS!A:AY,18,FALSE)),"")</f>
        <v>0</v>
      </c>
      <c r="S142" s="11">
        <f t="shared" si="52"/>
        <v>0</v>
      </c>
      <c r="T142">
        <f>_xlfn.IFNA((VLOOKUP(A142,CLASS!A:AY,20,FALSE)),"")</f>
        <v>0</v>
      </c>
      <c r="U142" s="11">
        <f>IF(IF(T142,T142+$L142,0)&lt;=100,IF(T142,T142+$L142,0),100)</f>
        <v>0</v>
      </c>
      <c r="V142">
        <f>_xlfn.IFNA((VLOOKUP(A142,CLASS!A:AY,22,FALSE)),"")</f>
        <v>0</v>
      </c>
      <c r="W142" s="11">
        <f t="shared" si="53"/>
        <v>0</v>
      </c>
      <c r="X142">
        <f>_xlfn.IFNA((VLOOKUP(A142,CLASS!A:AY,24,FALSE)),"")</f>
        <v>0</v>
      </c>
      <c r="Y142" s="11">
        <f t="shared" si="54"/>
        <v>0</v>
      </c>
      <c r="Z142">
        <f>_xlfn.IFNA((VLOOKUP(A142,CLASS!A:AY,26,FALSE)),"")</f>
        <v>0</v>
      </c>
      <c r="AA142" s="11">
        <f t="shared" si="55"/>
        <v>0</v>
      </c>
      <c r="AB142">
        <f>_xlfn.IFNA((VLOOKUP(A142,CLASS!A:AY,28,FALSE)),"")</f>
        <v>0</v>
      </c>
      <c r="AC142" s="11">
        <f t="shared" si="56"/>
        <v>0</v>
      </c>
      <c r="AD142"/>
      <c r="AE142" s="11">
        <f t="shared" si="57"/>
        <v>0</v>
      </c>
      <c r="AF142"/>
      <c r="AG142" s="11">
        <f t="shared" si="58"/>
        <v>0</v>
      </c>
      <c r="AH142">
        <f>_xlfn.IFNA((VLOOKUP(A142,CLASS!A:AY,34,FALSE)),"")</f>
        <v>0</v>
      </c>
      <c r="AI142" s="11">
        <f t="shared" si="59"/>
        <v>0</v>
      </c>
      <c r="AJ142"/>
      <c r="AK142" s="11">
        <f t="shared" si="60"/>
        <v>0</v>
      </c>
      <c r="AL142" s="16">
        <f t="shared" si="61"/>
        <v>0</v>
      </c>
      <c r="AN142">
        <f t="shared" si="62"/>
        <v>0</v>
      </c>
      <c r="AO142">
        <f t="shared" si="63"/>
        <v>0</v>
      </c>
      <c r="AP142">
        <f t="shared" si="64"/>
        <v>0</v>
      </c>
      <c r="AQ142">
        <f t="shared" si="65"/>
        <v>0</v>
      </c>
      <c r="AR142">
        <f t="shared" si="66"/>
        <v>0</v>
      </c>
      <c r="AS142">
        <f t="shared" si="67"/>
        <v>0</v>
      </c>
      <c r="AT142">
        <f t="shared" si="68"/>
        <v>0</v>
      </c>
      <c r="AU142">
        <f t="shared" si="69"/>
        <v>0</v>
      </c>
      <c r="AV142">
        <f t="shared" si="70"/>
        <v>0</v>
      </c>
      <c r="AW142">
        <f t="shared" si="71"/>
        <v>0</v>
      </c>
      <c r="AX142">
        <f t="shared" si="72"/>
        <v>0</v>
      </c>
      <c r="AY142" s="14" cm="1">
        <f t="array" ref="AY142">SUMPRODUCT(LARGE(AN142:AX142, {1,2,3}))</f>
        <v>0</v>
      </c>
      <c r="AZ142"/>
    </row>
    <row r="143" spans="1:52" x14ac:dyDescent="0.35">
      <c r="A143">
        <f>CLASS!A109</f>
        <v>139934</v>
      </c>
      <c r="B143" t="str">
        <f>CLASS!B109</f>
        <v>EE139934</v>
      </c>
      <c r="C143" t="str">
        <f>_xlfn.IFNA((VLOOKUP(A143,CLASS!A:AY,3,FALSE)),"")</f>
        <v>Bradley</v>
      </c>
      <c r="D143" t="str">
        <f>_xlfn.IFNA((VLOOKUP(A143,CLASS!A:AY,4,FALSE)),"")</f>
        <v>Wyatt</v>
      </c>
      <c r="E143" s="26" t="str">
        <f>_xlfn.IFNA((VLOOKUP(B143,IssueLookup!A:B,2,FALSE)),"")</f>
        <v>A</v>
      </c>
      <c r="F143" s="26" t="str">
        <f>_xlfn.IFNA((VLOOKUP(B143,IssueLookup!C:D,2,FALSE)),"")</f>
        <v>A</v>
      </c>
      <c r="G143" s="26" t="str">
        <f>_xlfn.IFNA((VLOOKUP(B143,IssueLookup!E:F,2,FALSE)),"")</f>
        <v>A</v>
      </c>
      <c r="H143" s="26" t="str">
        <f>_xlfn.IFNA((VLOOKUP(B143,IssueLookup!G:H,2,FALSE)),"")</f>
        <v>A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5</v>
      </c>
      <c r="M143">
        <f>_xlfn.IFNA(VLOOKUP(F143,HandicapLookup!A:B,2,FALSE),"")</f>
        <v>5</v>
      </c>
      <c r="N143">
        <f>_xlfn.IFNA(VLOOKUP(G143,HandicapLookup!A:B,2,FALSE),"")</f>
        <v>5</v>
      </c>
      <c r="O143">
        <f>_xlfn.IFNA(VLOOKUP(H143,HandicapLookup!A:B,2,FALSE),"")</f>
        <v>5</v>
      </c>
      <c r="P143">
        <f>_xlfn.IFNA((VLOOKUP(A143,CLASS!A:AY,16,FALSE)),"")</f>
        <v>0</v>
      </c>
      <c r="Q143" s="11">
        <f t="shared" si="51"/>
        <v>0</v>
      </c>
      <c r="R143">
        <f>_xlfn.IFNA((VLOOKUP(A143,CLASS!A:AY,18,FALSE)),"")</f>
        <v>0</v>
      </c>
      <c r="S143" s="11">
        <f t="shared" si="52"/>
        <v>0</v>
      </c>
      <c r="T143">
        <f>_xlfn.IFNA((VLOOKUP(A143,CLASS!A:AY,20,FALSE)),"")</f>
        <v>0</v>
      </c>
      <c r="U143" s="11">
        <f>IFERROR((IF(IF(T143,T143+$M143,0)&lt;=100,IF(T143,T143+$M143,0),100)),"")</f>
        <v>0</v>
      </c>
      <c r="V143">
        <f>_xlfn.IFNA((VLOOKUP(A143,CLASS!A:AY,22,FALSE)),"")</f>
        <v>0</v>
      </c>
      <c r="W143" s="11">
        <f t="shared" si="53"/>
        <v>0</v>
      </c>
      <c r="X143">
        <f>_xlfn.IFNA((VLOOKUP(A143,CLASS!A:AY,24,FALSE)),"")</f>
        <v>0</v>
      </c>
      <c r="Y143" s="11">
        <f t="shared" si="54"/>
        <v>0</v>
      </c>
      <c r="Z143">
        <f>_xlfn.IFNA((VLOOKUP(A143,CLASS!A:AY,26,FALSE)),"")</f>
        <v>0</v>
      </c>
      <c r="AA143" s="11">
        <f t="shared" si="55"/>
        <v>0</v>
      </c>
      <c r="AB143">
        <f>_xlfn.IFNA((VLOOKUP(A143,CLASS!A:AY,28,FALSE)),"")</f>
        <v>0</v>
      </c>
      <c r="AC143" s="11">
        <f t="shared" si="56"/>
        <v>0</v>
      </c>
      <c r="AD143"/>
      <c r="AE143" s="11">
        <f t="shared" si="57"/>
        <v>0</v>
      </c>
      <c r="AF143"/>
      <c r="AG143" s="11">
        <f t="shared" si="58"/>
        <v>0</v>
      </c>
      <c r="AH143">
        <f>_xlfn.IFNA((VLOOKUP(A143,CLASS!A:AY,34,FALSE)),"")</f>
        <v>0</v>
      </c>
      <c r="AI143" s="11">
        <f t="shared" si="59"/>
        <v>0</v>
      </c>
      <c r="AJ143"/>
      <c r="AK143" s="11">
        <f t="shared" si="60"/>
        <v>0</v>
      </c>
      <c r="AL143" s="16">
        <f t="shared" si="61"/>
        <v>0</v>
      </c>
      <c r="AM143"/>
      <c r="AN143">
        <f t="shared" si="62"/>
        <v>0</v>
      </c>
      <c r="AO143">
        <f t="shared" si="63"/>
        <v>0</v>
      </c>
      <c r="AP143">
        <f t="shared" si="64"/>
        <v>0</v>
      </c>
      <c r="AQ143">
        <f t="shared" si="65"/>
        <v>0</v>
      </c>
      <c r="AR143">
        <f t="shared" si="66"/>
        <v>0</v>
      </c>
      <c r="AS143">
        <f t="shared" si="67"/>
        <v>0</v>
      </c>
      <c r="AT143">
        <f t="shared" si="68"/>
        <v>0</v>
      </c>
      <c r="AU143">
        <f t="shared" si="69"/>
        <v>0</v>
      </c>
      <c r="AV143">
        <f t="shared" si="70"/>
        <v>0</v>
      </c>
      <c r="AW143">
        <f t="shared" si="71"/>
        <v>0</v>
      </c>
      <c r="AX143">
        <f t="shared" si="72"/>
        <v>0</v>
      </c>
      <c r="AY143" s="14" cm="1">
        <f t="array" ref="AY143">SUMPRODUCT(LARGE(AN143:AX143, {1,2,3}))</f>
        <v>0</v>
      </c>
      <c r="AZ143"/>
    </row>
    <row r="144" spans="1:52" x14ac:dyDescent="0.35">
      <c r="A144">
        <f>CLASS!A53</f>
        <v>127058</v>
      </c>
      <c r="B144" t="str">
        <f>CLASS!B53</f>
        <v>EE127058</v>
      </c>
      <c r="C144" t="str">
        <f>_xlfn.IFNA((VLOOKUP(A144,CLASS!A:AY,3,FALSE)),"")</f>
        <v>Rebecca</v>
      </c>
      <c r="D144" t="str">
        <f>_xlfn.IFNA((VLOOKUP(A144,CLASS!A:AY,4,FALSE)),"")</f>
        <v>Clifton</v>
      </c>
      <c r="E144" s="26" t="str">
        <f>_xlfn.IFNA((VLOOKUP(B144,IssueLookup!A:B,2,FALSE)),"")</f>
        <v>A</v>
      </c>
      <c r="F144" s="26" t="str">
        <f>_xlfn.IFNA((VLOOKUP(B144,IssueLookup!C:D,2,FALSE)),"")</f>
        <v>A</v>
      </c>
      <c r="G144" s="26" t="str">
        <f>_xlfn.IFNA((VLOOKUP(B144,IssueLookup!E:F,2,FALSE)),"")</f>
        <v>A</v>
      </c>
      <c r="H144" s="26" t="str">
        <f>_xlfn.IFNA((VLOOKUP(B144,IssueLookup!G:H,2,FALSE)),"")</f>
        <v>A</v>
      </c>
      <c r="I144" t="str">
        <f>_xlfn.IFNA((VLOOKUP(A144,CLASS!A:AY,9,FALSE)),"")</f>
        <v>LDY</v>
      </c>
      <c r="J144" t="str">
        <f>_xlfn.IFNA((VLOOKUP(A144,CLASS!A:AY,10,FALSE)),"")</f>
        <v>ST</v>
      </c>
      <c r="K144" t="str">
        <f>_xlfn.IFNA((VLOOKUP(J144,DivisionLookup!A:B,2,FALSE)),"")</f>
        <v>North</v>
      </c>
      <c r="L144">
        <f>_xlfn.IFNA(VLOOKUP(E144,HandicapLookup!A:B,2,FALSE),"")</f>
        <v>5</v>
      </c>
      <c r="M144">
        <f>_xlfn.IFNA(VLOOKUP(F144,HandicapLookup!A:B,2,FALSE),"")</f>
        <v>5</v>
      </c>
      <c r="N144">
        <f>_xlfn.IFNA(VLOOKUP(G144,HandicapLookup!A:B,2,FALSE),"")</f>
        <v>5</v>
      </c>
      <c r="O144">
        <f>_xlfn.IFNA(VLOOKUP(H144,HandicapLookup!A:B,2,FALSE),"")</f>
        <v>5</v>
      </c>
      <c r="P144">
        <f>_xlfn.IFNA((VLOOKUP(A144,CLASS!A:AY,16,FALSE)),"")</f>
        <v>67</v>
      </c>
      <c r="Q144" s="11">
        <f t="shared" si="51"/>
        <v>72</v>
      </c>
      <c r="R144">
        <f>_xlfn.IFNA((VLOOKUP(A144,CLASS!A:AY,18,FALSE)),"")</f>
        <v>0</v>
      </c>
      <c r="S144" s="11">
        <f t="shared" si="52"/>
        <v>0</v>
      </c>
      <c r="T144">
        <f>_xlfn.IFNA((VLOOKUP(A144,CLASS!A:AY,20,FALSE)),"")</f>
        <v>67</v>
      </c>
      <c r="U144" s="11">
        <f>IFERROR((IF(IF(T144,T144+$M144,0)&lt;=100,IF(T144,T144+$M144,0),100)),"")</f>
        <v>72</v>
      </c>
      <c r="V144">
        <f>_xlfn.IFNA((VLOOKUP(A144,CLASS!A:AY,22,FALSE)),"")</f>
        <v>0</v>
      </c>
      <c r="W144" s="11">
        <f t="shared" si="53"/>
        <v>0</v>
      </c>
      <c r="X144">
        <f>_xlfn.IFNA((VLOOKUP(A144,CLASS!A:AY,24,FALSE)),"")</f>
        <v>0</v>
      </c>
      <c r="Y144" s="11">
        <f t="shared" si="54"/>
        <v>0</v>
      </c>
      <c r="Z144">
        <f>_xlfn.IFNA((VLOOKUP(A144,CLASS!A:AY,26,FALSE)),"")</f>
        <v>69</v>
      </c>
      <c r="AA144" s="11">
        <f t="shared" si="55"/>
        <v>74</v>
      </c>
      <c r="AB144">
        <f>_xlfn.IFNA((VLOOKUP(A144,CLASS!A:AY,28,FALSE)),"")</f>
        <v>0</v>
      </c>
      <c r="AC144" s="11">
        <f t="shared" si="56"/>
        <v>0</v>
      </c>
      <c r="AD144"/>
      <c r="AE144" s="11">
        <f t="shared" si="57"/>
        <v>0</v>
      </c>
      <c r="AF144"/>
      <c r="AG144" s="11">
        <f t="shared" si="58"/>
        <v>0</v>
      </c>
      <c r="AH144">
        <f>_xlfn.IFNA((VLOOKUP(A144,CLASS!A:AY,34,FALSE)),"")</f>
        <v>0</v>
      </c>
      <c r="AI144" s="11">
        <f t="shared" si="59"/>
        <v>0</v>
      </c>
      <c r="AJ144"/>
      <c r="AK144" s="11">
        <f t="shared" si="60"/>
        <v>0</v>
      </c>
      <c r="AL144" s="16">
        <f t="shared" si="61"/>
        <v>218</v>
      </c>
      <c r="AN144">
        <f t="shared" si="62"/>
        <v>72</v>
      </c>
      <c r="AO144">
        <f t="shared" si="63"/>
        <v>0</v>
      </c>
      <c r="AP144">
        <f t="shared" si="64"/>
        <v>72</v>
      </c>
      <c r="AQ144">
        <f t="shared" si="65"/>
        <v>0</v>
      </c>
      <c r="AR144">
        <f t="shared" si="66"/>
        <v>0</v>
      </c>
      <c r="AS144">
        <f t="shared" si="67"/>
        <v>74</v>
      </c>
      <c r="AT144">
        <f t="shared" si="68"/>
        <v>0</v>
      </c>
      <c r="AU144">
        <f t="shared" si="69"/>
        <v>0</v>
      </c>
      <c r="AV144">
        <f t="shared" si="70"/>
        <v>0</v>
      </c>
      <c r="AW144">
        <f t="shared" si="71"/>
        <v>0</v>
      </c>
      <c r="AX144">
        <f t="shared" si="72"/>
        <v>0</v>
      </c>
      <c r="AY144" s="14" cm="1">
        <f t="array" ref="AY144">SUMPRODUCT(LARGE(AN144:AX144, {1,2,3}))</f>
        <v>218</v>
      </c>
      <c r="AZ144"/>
    </row>
    <row r="145" spans="1:52" x14ac:dyDescent="0.35">
      <c r="A145">
        <f>CLASS!A120</f>
        <v>130780</v>
      </c>
      <c r="B145" t="str">
        <f>CLASS!B120</f>
        <v>EE130780</v>
      </c>
      <c r="C145" t="str">
        <f>_xlfn.IFNA((VLOOKUP(A145,CLASS!A:AY,3,FALSE)),"")</f>
        <v>Jennifer</v>
      </c>
      <c r="D145" t="str">
        <f>_xlfn.IFNA((VLOOKUP(A145,CLASS!A:AY,4,FALSE)),"")</f>
        <v>Baker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tr">
        <f>_xlfn.IFNA((VLOOKUP(A145,CLASS!A:AY,9,FALSE)),"")</f>
        <v>LDY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f>_xlfn.IFNA((VLOOKUP(A145,CLASS!A:AY,16,FALSE)),"")</f>
        <v>0</v>
      </c>
      <c r="Q145" s="11">
        <f t="shared" si="51"/>
        <v>0</v>
      </c>
      <c r="R145">
        <f>_xlfn.IFNA((VLOOKUP(A145,CLASS!A:AY,18,FALSE)),"")</f>
        <v>75</v>
      </c>
      <c r="S145" s="11">
        <f t="shared" si="52"/>
        <v>85</v>
      </c>
      <c r="T145">
        <f>_xlfn.IFNA((VLOOKUP(A145,CLASS!A:AY,20,FALSE)),"")</f>
        <v>0</v>
      </c>
      <c r="U145" s="11">
        <f>IFERROR((IF(IF(T145,T145+$M145,0)&lt;=100,IF(T145,T145+$M145,0),100)),"")</f>
        <v>0</v>
      </c>
      <c r="V145">
        <f>_xlfn.IFNA((VLOOKUP(A145,CLASS!A:AY,22,FALSE)),"")</f>
        <v>70</v>
      </c>
      <c r="W145" s="11">
        <f t="shared" si="53"/>
        <v>80</v>
      </c>
      <c r="X145">
        <f>_xlfn.IFNA((VLOOKUP(A145,CLASS!A:AY,24,FALSE)),"")</f>
        <v>0</v>
      </c>
      <c r="Y145" s="11">
        <f t="shared" si="54"/>
        <v>0</v>
      </c>
      <c r="Z145">
        <f>_xlfn.IFNA((VLOOKUP(A145,CLASS!A:AY,26,FALSE)),"")</f>
        <v>0</v>
      </c>
      <c r="AA145" s="11">
        <f t="shared" si="55"/>
        <v>0</v>
      </c>
      <c r="AB145">
        <f>_xlfn.IFNA((VLOOKUP(A145,CLASS!A:AY,28,FALSE)),"")</f>
        <v>0</v>
      </c>
      <c r="AC145" s="11">
        <f t="shared" si="56"/>
        <v>0</v>
      </c>
      <c r="AD145"/>
      <c r="AE145" s="11">
        <f t="shared" si="57"/>
        <v>0</v>
      </c>
      <c r="AF145"/>
      <c r="AG145" s="11">
        <f t="shared" si="58"/>
        <v>0</v>
      </c>
      <c r="AH145">
        <f>_xlfn.IFNA((VLOOKUP(A145,CLASS!A:AY,34,FALSE)),"")</f>
        <v>0</v>
      </c>
      <c r="AI145" s="11">
        <f t="shared" si="59"/>
        <v>0</v>
      </c>
      <c r="AJ145"/>
      <c r="AK145" s="11">
        <f t="shared" si="60"/>
        <v>0</v>
      </c>
      <c r="AL145" s="16">
        <f t="shared" si="61"/>
        <v>165</v>
      </c>
      <c r="AM145"/>
      <c r="AN145">
        <f t="shared" si="62"/>
        <v>0</v>
      </c>
      <c r="AO145">
        <f t="shared" si="63"/>
        <v>85</v>
      </c>
      <c r="AP145">
        <f t="shared" si="64"/>
        <v>0</v>
      </c>
      <c r="AQ145">
        <f t="shared" si="65"/>
        <v>80</v>
      </c>
      <c r="AR145">
        <f t="shared" si="66"/>
        <v>0</v>
      </c>
      <c r="AS145">
        <f t="shared" si="67"/>
        <v>0</v>
      </c>
      <c r="AT145">
        <f t="shared" si="68"/>
        <v>0</v>
      </c>
      <c r="AU145">
        <f t="shared" si="69"/>
        <v>0</v>
      </c>
      <c r="AV145">
        <f t="shared" si="70"/>
        <v>0</v>
      </c>
      <c r="AW145">
        <f t="shared" si="71"/>
        <v>0</v>
      </c>
      <c r="AX145">
        <f t="shared" si="72"/>
        <v>0</v>
      </c>
      <c r="AY145" s="14" cm="1">
        <f t="array" ref="AY145">SUMPRODUCT(LARGE(AN145:AX145, {1,2,3}))</f>
        <v>165</v>
      </c>
      <c r="AZ145"/>
    </row>
    <row r="146" spans="1:52" x14ac:dyDescent="0.35">
      <c r="A146">
        <f>CLASS!A125</f>
        <v>114087</v>
      </c>
      <c r="B146" t="str">
        <f>CLASS!B125</f>
        <v>EE114087</v>
      </c>
      <c r="C146" t="str">
        <f>_xlfn.IFNA((VLOOKUP(A146,CLASS!A:AY,3,FALSE)),"")</f>
        <v>Jackie</v>
      </c>
      <c r="D146" t="str">
        <f>_xlfn.IFNA((VLOOKUP(A146,CLASS!A:AY,4,FALSE)),"")</f>
        <v>Vines</v>
      </c>
      <c r="E146" s="26" t="str">
        <f>_xlfn.IFNA((VLOOKUP(B146,IssueLookup!A:B,2,FALSE)),"")</f>
        <v>B</v>
      </c>
      <c r="F146" s="26" t="str">
        <f>_xlfn.IFNA((VLOOKUP(B146,IssueLookup!C:D,2,FALSE)),"")</f>
        <v>B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tr">
        <f>_xlfn.IFNA((VLOOKUP(A146,CLASS!A:AY,9,FALSE)),"")</f>
        <v>LDY</v>
      </c>
      <c r="J146" t="str">
        <f>_xlfn.IFNA((VLOOKUP(A146,CLASS!A:AY,10,FALSE)),"")</f>
        <v>EJC</v>
      </c>
      <c r="K146" t="str">
        <f>_xlfn.IFNA((VLOOKUP(J146,DivisionLookup!A:B,2,FALSE)),"")</f>
        <v>South</v>
      </c>
      <c r="L146">
        <f>_xlfn.IFNA(VLOOKUP(E146,HandicapLookup!A:B,2,FALSE),"")</f>
        <v>10</v>
      </c>
      <c r="M146">
        <f>_xlfn.IFNA(VLOOKUP(F146,HandicapLookup!A:B,2,FALSE),"")</f>
        <v>10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f>_xlfn.IFNA((VLOOKUP(A146,CLASS!A:AY,16,FALSE)),"")</f>
        <v>0</v>
      </c>
      <c r="Q146" s="11">
        <f t="shared" si="51"/>
        <v>0</v>
      </c>
      <c r="R146">
        <f>_xlfn.IFNA((VLOOKUP(A146,CLASS!A:AY,18,FALSE)),"")</f>
        <v>75</v>
      </c>
      <c r="S146" s="11">
        <f t="shared" si="52"/>
        <v>85</v>
      </c>
      <c r="T146">
        <f>_xlfn.IFNA((VLOOKUP(A146,CLASS!A:AY,20,FALSE)),"")</f>
        <v>0</v>
      </c>
      <c r="U146" s="11">
        <f t="shared" ref="U146:U154" si="73">IF(IF(T146,T146+$L146,0)&lt;=100,IF(T146,T146+$L146,0),100)</f>
        <v>0</v>
      </c>
      <c r="V146">
        <f>_xlfn.IFNA((VLOOKUP(A146,CLASS!A:AY,22,FALSE)),"")</f>
        <v>63</v>
      </c>
      <c r="W146" s="11">
        <f t="shared" si="53"/>
        <v>73</v>
      </c>
      <c r="X146">
        <f>_xlfn.IFNA((VLOOKUP(A146,CLASS!A:AY,24,FALSE)),"")</f>
        <v>0</v>
      </c>
      <c r="Y146" s="11">
        <f t="shared" si="54"/>
        <v>0</v>
      </c>
      <c r="Z146">
        <f>_xlfn.IFNA((VLOOKUP(A146,CLASS!A:AY,26,FALSE)),"")</f>
        <v>0</v>
      </c>
      <c r="AA146" s="11">
        <f t="shared" si="55"/>
        <v>0</v>
      </c>
      <c r="AB146">
        <f>_xlfn.IFNA((VLOOKUP(A146,CLASS!A:AY,28,FALSE)),"")</f>
        <v>0</v>
      </c>
      <c r="AC146" s="11">
        <f t="shared" si="56"/>
        <v>0</v>
      </c>
      <c r="AD146"/>
      <c r="AE146" s="11">
        <f t="shared" si="57"/>
        <v>0</v>
      </c>
      <c r="AF146"/>
      <c r="AG146" s="11">
        <f t="shared" si="58"/>
        <v>0</v>
      </c>
      <c r="AH146">
        <f>_xlfn.IFNA((VLOOKUP(A146,CLASS!A:AY,34,FALSE)),"")</f>
        <v>0</v>
      </c>
      <c r="AI146" s="11">
        <f t="shared" si="59"/>
        <v>0</v>
      </c>
      <c r="AJ146"/>
      <c r="AK146" s="11">
        <f t="shared" si="60"/>
        <v>0</v>
      </c>
      <c r="AL146" s="16">
        <f t="shared" si="61"/>
        <v>158</v>
      </c>
      <c r="AM146"/>
      <c r="AN146">
        <f t="shared" si="62"/>
        <v>0</v>
      </c>
      <c r="AO146">
        <f t="shared" si="63"/>
        <v>85</v>
      </c>
      <c r="AP146">
        <f t="shared" si="64"/>
        <v>0</v>
      </c>
      <c r="AQ146">
        <f t="shared" si="65"/>
        <v>73</v>
      </c>
      <c r="AR146">
        <f t="shared" si="66"/>
        <v>0</v>
      </c>
      <c r="AS146">
        <f t="shared" si="67"/>
        <v>0</v>
      </c>
      <c r="AT146">
        <f t="shared" si="68"/>
        <v>0</v>
      </c>
      <c r="AU146">
        <f t="shared" si="69"/>
        <v>0</v>
      </c>
      <c r="AV146">
        <f t="shared" si="70"/>
        <v>0</v>
      </c>
      <c r="AW146">
        <f t="shared" si="71"/>
        <v>0</v>
      </c>
      <c r="AX146">
        <f t="shared" si="72"/>
        <v>0</v>
      </c>
      <c r="AY146" s="14" cm="1">
        <f t="array" ref="AY146">SUMPRODUCT(LARGE(AN146:AX146, {1,2,3}))</f>
        <v>158</v>
      </c>
      <c r="AZ146"/>
    </row>
    <row r="147" spans="1:52" x14ac:dyDescent="0.35">
      <c r="A147">
        <f>CLASS!A175</f>
        <v>121439</v>
      </c>
      <c r="B147" t="str">
        <f>CLASS!B175</f>
        <v>EE121439</v>
      </c>
      <c r="C147" t="str">
        <f>_xlfn.IFNA((VLOOKUP(A147,CLASS!A:AY,3,FALSE)),"")</f>
        <v>Tracey</v>
      </c>
      <c r="D147" t="str">
        <f>_xlfn.IFNA((VLOOKUP(A147,CLASS!A:AY,4,FALSE)),"")</f>
        <v>Sizeland</v>
      </c>
      <c r="E147" s="26" t="str">
        <f>_xlfn.IFNA((VLOOKUP(B147,IssueLookup!A:B,2,FALSE)),"")</f>
        <v>C</v>
      </c>
      <c r="F147" s="26" t="str">
        <f>_xlfn.IFNA((VLOOKUP(B147,IssueLookup!C:D,2,FALSE)),"")</f>
        <v>C</v>
      </c>
      <c r="G147" s="26" t="str">
        <f>_xlfn.IFNA((VLOOKUP(B147,IssueLookup!E:F,2,FALSE)),"")</f>
        <v>C</v>
      </c>
      <c r="H147" s="26" t="str">
        <f>_xlfn.IFNA((VLOOKUP(B147,IssueLookup!G:H,2,FALSE)),"")</f>
        <v>C</v>
      </c>
      <c r="I147" t="str">
        <f>_xlfn.IFNA((VLOOKUP(A147,CLASS!A:AY,9,FALSE)),"")</f>
        <v>LDY</v>
      </c>
      <c r="J147" t="str">
        <f>_xlfn.IFNA((VLOOKUP(A147,CLASS!A:AY,10,FALSE)),"")</f>
        <v>CAM</v>
      </c>
      <c r="K147" t="str">
        <f>_xlfn.IFNA((VLOOKUP(J147,DivisionLookup!A:B,2,FALSE)),"")</f>
        <v>North</v>
      </c>
      <c r="L147">
        <f>_xlfn.IFNA(VLOOKUP(E147,HandicapLookup!A:B,2,FALSE),"")</f>
        <v>15</v>
      </c>
      <c r="M147">
        <f>_xlfn.IFNA(VLOOKUP(F147,HandicapLookup!A:B,2,FALSE),"")</f>
        <v>15</v>
      </c>
      <c r="N147">
        <f>_xlfn.IFNA(VLOOKUP(G147,HandicapLookup!A:B,2,FALSE),"")</f>
        <v>15</v>
      </c>
      <c r="O147">
        <f>_xlfn.IFNA(VLOOKUP(H147,HandicapLookup!A:B,2,FALSE),"")</f>
        <v>15</v>
      </c>
      <c r="P147">
        <f>_xlfn.IFNA((VLOOKUP(A147,CLASS!A:AY,16,FALSE)),"")</f>
        <v>0</v>
      </c>
      <c r="Q147" s="11">
        <f t="shared" si="51"/>
        <v>0</v>
      </c>
      <c r="R147">
        <f>_xlfn.IFNA((VLOOKUP(A147,CLASS!A:AY,18,FALSE)),"")</f>
        <v>0</v>
      </c>
      <c r="S147" s="11">
        <f t="shared" si="52"/>
        <v>0</v>
      </c>
      <c r="T147">
        <f>_xlfn.IFNA((VLOOKUP(A147,CLASS!A:AY,20,FALSE)),"")</f>
        <v>55</v>
      </c>
      <c r="U147" s="11">
        <f t="shared" si="73"/>
        <v>70</v>
      </c>
      <c r="V147">
        <f>_xlfn.IFNA((VLOOKUP(A147,CLASS!A:AY,22,FALSE)),"")</f>
        <v>0</v>
      </c>
      <c r="W147" s="11">
        <f t="shared" si="53"/>
        <v>0</v>
      </c>
      <c r="X147">
        <f>_xlfn.IFNA((VLOOKUP(A147,CLASS!A:AY,24,FALSE)),"")</f>
        <v>0</v>
      </c>
      <c r="Y147" s="11">
        <f t="shared" si="54"/>
        <v>0</v>
      </c>
      <c r="Z147">
        <f>_xlfn.IFNA((VLOOKUP(A147,CLASS!A:AY,26,FALSE)),"")</f>
        <v>60</v>
      </c>
      <c r="AA147" s="11">
        <f t="shared" si="55"/>
        <v>75</v>
      </c>
      <c r="AB147">
        <f>_xlfn.IFNA((VLOOKUP(A147,CLASS!A:AY,28,FALSE)),"")</f>
        <v>0</v>
      </c>
      <c r="AC147" s="11">
        <f t="shared" si="56"/>
        <v>0</v>
      </c>
      <c r="AD147"/>
      <c r="AE147" s="11">
        <f t="shared" si="57"/>
        <v>0</v>
      </c>
      <c r="AF147"/>
      <c r="AG147" s="11">
        <f t="shared" si="58"/>
        <v>0</v>
      </c>
      <c r="AH147">
        <f>_xlfn.IFNA((VLOOKUP(A147,CLASS!A:AY,34,FALSE)),"")</f>
        <v>0</v>
      </c>
      <c r="AI147" s="11">
        <f t="shared" si="59"/>
        <v>0</v>
      </c>
      <c r="AJ147"/>
      <c r="AK147" s="11">
        <f t="shared" si="60"/>
        <v>0</v>
      </c>
      <c r="AL147" s="16">
        <f t="shared" si="61"/>
        <v>145</v>
      </c>
      <c r="AN147">
        <f t="shared" si="62"/>
        <v>0</v>
      </c>
      <c r="AO147">
        <f t="shared" si="63"/>
        <v>0</v>
      </c>
      <c r="AP147">
        <f t="shared" si="64"/>
        <v>70</v>
      </c>
      <c r="AQ147">
        <f t="shared" si="65"/>
        <v>0</v>
      </c>
      <c r="AR147">
        <f t="shared" si="66"/>
        <v>0</v>
      </c>
      <c r="AS147">
        <f t="shared" si="67"/>
        <v>75</v>
      </c>
      <c r="AT147">
        <f t="shared" si="68"/>
        <v>0</v>
      </c>
      <c r="AU147">
        <f t="shared" si="69"/>
        <v>0</v>
      </c>
      <c r="AV147">
        <f t="shared" si="70"/>
        <v>0</v>
      </c>
      <c r="AW147">
        <f t="shared" si="71"/>
        <v>0</v>
      </c>
      <c r="AX147">
        <f t="shared" si="72"/>
        <v>0</v>
      </c>
      <c r="AY147" s="14" cm="1">
        <f t="array" ref="AY147">SUMPRODUCT(LARGE(AN147:AX147, {1,2,3}))</f>
        <v>145</v>
      </c>
    </row>
    <row r="148" spans="1:52" x14ac:dyDescent="0.35">
      <c r="A148">
        <f>CLASS!A181</f>
        <v>138867</v>
      </c>
      <c r="B148" t="str">
        <f>CLASS!B181</f>
        <v>EE138867</v>
      </c>
      <c r="C148" t="str">
        <f>_xlfn.IFNA((VLOOKUP(A148,CLASS!A:AY,3,FALSE)),"")</f>
        <v>Tina</v>
      </c>
      <c r="D148" t="str">
        <f>_xlfn.IFNA((VLOOKUP(A148,CLASS!A:AY,4,FALSE)),"")</f>
        <v>Henshaw</v>
      </c>
      <c r="E148" s="26" t="str">
        <f>_xlfn.IFNA((VLOOKUP(B148,IssueLookup!A:B,2,FALSE)),"")</f>
        <v>C</v>
      </c>
      <c r="F148" s="26" t="str">
        <f>_xlfn.IFNA((VLOOKUP(B148,IssueLookup!C:D,2,FALSE)),"")</f>
        <v>C</v>
      </c>
      <c r="G148" s="26" t="str">
        <f>_xlfn.IFNA((VLOOKUP(B148,IssueLookup!E:F,2,FALSE)),"")</f>
        <v>C</v>
      </c>
      <c r="H148" s="26" t="str">
        <f>_xlfn.IFNA((VLOOKUP(B148,IssueLookup!G:H,2,FALSE)),"")</f>
        <v>C</v>
      </c>
      <c r="I148" t="str">
        <f>_xlfn.IFNA((VLOOKUP(A148,CLASS!A:AY,9,FALSE)),"")</f>
        <v>LDY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15</v>
      </c>
      <c r="M148">
        <f>_xlfn.IFNA(VLOOKUP(F148,HandicapLookup!A:B,2,FALSE),"")</f>
        <v>15</v>
      </c>
      <c r="N148">
        <f>_xlfn.IFNA(VLOOKUP(G148,HandicapLookup!A:B,2,FALSE),"")</f>
        <v>15</v>
      </c>
      <c r="O148">
        <f>_xlfn.IFNA(VLOOKUP(H148,HandicapLookup!A:B,2,FALSE),"")</f>
        <v>15</v>
      </c>
      <c r="P148">
        <f>_xlfn.IFNA((VLOOKUP(A148,CLASS!A:AY,16,FALSE)),"")</f>
        <v>0</v>
      </c>
      <c r="Q148" s="11">
        <f t="shared" si="51"/>
        <v>0</v>
      </c>
      <c r="R148">
        <f>_xlfn.IFNA((VLOOKUP(A148,CLASS!A:AY,18,FALSE)),"")</f>
        <v>73</v>
      </c>
      <c r="S148" s="11">
        <f t="shared" si="52"/>
        <v>88</v>
      </c>
      <c r="T148">
        <f>_xlfn.IFNA((VLOOKUP(A148,CLASS!A:AY,20,FALSE)),"")</f>
        <v>0</v>
      </c>
      <c r="U148" s="11">
        <f t="shared" si="73"/>
        <v>0</v>
      </c>
      <c r="V148">
        <f>_xlfn.IFNA((VLOOKUP(A148,CLASS!A:AY,22,FALSE)),"")</f>
        <v>0</v>
      </c>
      <c r="W148" s="11">
        <f t="shared" si="53"/>
        <v>0</v>
      </c>
      <c r="X148">
        <f>_xlfn.IFNA((VLOOKUP(A148,CLASS!A:AY,24,FALSE)),"")</f>
        <v>0</v>
      </c>
      <c r="Y148" s="11">
        <f t="shared" si="54"/>
        <v>0</v>
      </c>
      <c r="Z148">
        <f>_xlfn.IFNA((VLOOKUP(A148,CLASS!A:AY,26,FALSE)),"")</f>
        <v>0</v>
      </c>
      <c r="AA148" s="11">
        <f t="shared" si="55"/>
        <v>0</v>
      </c>
      <c r="AB148">
        <f>_xlfn.IFNA((VLOOKUP(A148,CLASS!A:AY,28,FALSE)),"")</f>
        <v>0</v>
      </c>
      <c r="AC148" s="11">
        <f t="shared" si="56"/>
        <v>0</v>
      </c>
      <c r="AD148"/>
      <c r="AE148" s="11">
        <f t="shared" si="57"/>
        <v>0</v>
      </c>
      <c r="AF148"/>
      <c r="AG148" s="11">
        <f t="shared" si="58"/>
        <v>0</v>
      </c>
      <c r="AH148">
        <f>_xlfn.IFNA((VLOOKUP(A148,CLASS!A:AY,34,FALSE)),"")</f>
        <v>0</v>
      </c>
      <c r="AI148" s="11">
        <f t="shared" si="59"/>
        <v>0</v>
      </c>
      <c r="AJ148"/>
      <c r="AK148" s="11">
        <f t="shared" si="60"/>
        <v>0</v>
      </c>
      <c r="AL148" s="16">
        <f t="shared" si="61"/>
        <v>88</v>
      </c>
      <c r="AN148">
        <f t="shared" si="62"/>
        <v>0</v>
      </c>
      <c r="AO148">
        <f t="shared" si="63"/>
        <v>88</v>
      </c>
      <c r="AP148">
        <f t="shared" si="64"/>
        <v>0</v>
      </c>
      <c r="AQ148">
        <f t="shared" si="65"/>
        <v>0</v>
      </c>
      <c r="AR148">
        <f t="shared" si="66"/>
        <v>0</v>
      </c>
      <c r="AS148">
        <f t="shared" si="67"/>
        <v>0</v>
      </c>
      <c r="AT148">
        <f t="shared" si="68"/>
        <v>0</v>
      </c>
      <c r="AU148">
        <f t="shared" si="69"/>
        <v>0</v>
      </c>
      <c r="AV148">
        <f t="shared" si="70"/>
        <v>0</v>
      </c>
      <c r="AW148">
        <f t="shared" si="71"/>
        <v>0</v>
      </c>
      <c r="AX148">
        <f t="shared" si="72"/>
        <v>0</v>
      </c>
      <c r="AY148" s="14" cm="1">
        <f t="array" ref="AY148">SUMPRODUCT(LARGE(AN148:AX148, {1,2,3}))</f>
        <v>88</v>
      </c>
      <c r="AZ148"/>
    </row>
    <row r="149" spans="1:52" x14ac:dyDescent="0.35">
      <c r="A149">
        <f>CLASS!A182</f>
        <v>141238</v>
      </c>
      <c r="B149" t="str">
        <f>CLASS!B182</f>
        <v>EE141238</v>
      </c>
      <c r="C149" t="str">
        <f>_xlfn.IFNA((VLOOKUP(A149,CLASS!A:AY,3,FALSE)),"")</f>
        <v>Chloe</v>
      </c>
      <c r="D149" t="str">
        <f>_xlfn.IFNA((VLOOKUP(A149,CLASS!A:AY,4,FALSE)),"")</f>
        <v>Lambert</v>
      </c>
      <c r="E149" s="26" t="str">
        <f>_xlfn.IFNA((VLOOKUP(B149,IssueLookup!A:B,2,FALSE)),"")</f>
        <v>C</v>
      </c>
      <c r="F149" s="26" t="str">
        <f>_xlfn.IFNA((VLOOKUP(B149,IssueLookup!C:D,2,FALSE)),"")</f>
        <v>C</v>
      </c>
      <c r="G149" s="26" t="str">
        <f>_xlfn.IFNA((VLOOKUP(B149,IssueLookup!E:F,2,FALSE)),"")</f>
        <v>C</v>
      </c>
      <c r="H149" s="26" t="str">
        <f>_xlfn.IFNA((VLOOKUP(B149,IssueLookup!G:H,2,FALSE)),"")</f>
        <v>C</v>
      </c>
      <c r="I149" t="str">
        <f>_xlfn.IFNA((VLOOKUP(A149,CLASS!A:AY,9,FALSE)),"")</f>
        <v>LDY</v>
      </c>
      <c r="J149" t="str">
        <f>_xlfn.IFNA((VLOOKUP(A149,CLASS!A:AY,10,FALSE)),"")</f>
        <v>SDGC</v>
      </c>
      <c r="K149" t="str">
        <f>_xlfn.IFNA((VLOOKUP(J149,DivisionLookup!A:B,2,FALSE)),"")</f>
        <v>South</v>
      </c>
      <c r="L149">
        <f>_xlfn.IFNA(VLOOKUP(E149,HandicapLookup!A:B,2,FALSE),"")</f>
        <v>15</v>
      </c>
      <c r="M149">
        <f>_xlfn.IFNA(VLOOKUP(F149,HandicapLookup!A:B,2,FALSE),"")</f>
        <v>15</v>
      </c>
      <c r="N149">
        <f>_xlfn.IFNA(VLOOKUP(G149,HandicapLookup!A:B,2,FALSE),"")</f>
        <v>15</v>
      </c>
      <c r="O149">
        <f>_xlfn.IFNA(VLOOKUP(H149,HandicapLookup!A:B,2,FALSE),"")</f>
        <v>15</v>
      </c>
      <c r="P149">
        <f>_xlfn.IFNA((VLOOKUP(A149,CLASS!A:AY,16,FALSE)),"")</f>
        <v>0</v>
      </c>
      <c r="Q149" s="11">
        <f t="shared" si="51"/>
        <v>0</v>
      </c>
      <c r="R149">
        <f>_xlfn.IFNA((VLOOKUP(A149,CLASS!A:AY,18,FALSE)),"")</f>
        <v>70</v>
      </c>
      <c r="S149" s="11">
        <f t="shared" si="52"/>
        <v>85</v>
      </c>
      <c r="T149">
        <f>_xlfn.IFNA((VLOOKUP(A149,CLASS!A:AY,20,FALSE)),"")</f>
        <v>0</v>
      </c>
      <c r="U149" s="11">
        <f t="shared" si="73"/>
        <v>0</v>
      </c>
      <c r="V149">
        <f>_xlfn.IFNA((VLOOKUP(A149,CLASS!A:AY,22,FALSE)),"")</f>
        <v>0</v>
      </c>
      <c r="W149" s="11">
        <f t="shared" si="53"/>
        <v>0</v>
      </c>
      <c r="X149">
        <f>_xlfn.IFNA((VLOOKUP(A149,CLASS!A:AY,24,FALSE)),"")</f>
        <v>0</v>
      </c>
      <c r="Y149" s="11">
        <f t="shared" si="54"/>
        <v>0</v>
      </c>
      <c r="Z149">
        <f>_xlfn.IFNA((VLOOKUP(A149,CLASS!A:AY,26,FALSE)),"")</f>
        <v>0</v>
      </c>
      <c r="AA149" s="11">
        <f t="shared" si="55"/>
        <v>0</v>
      </c>
      <c r="AB149">
        <f>_xlfn.IFNA((VLOOKUP(A149,CLASS!A:AY,28,FALSE)),"")</f>
        <v>0</v>
      </c>
      <c r="AC149" s="11">
        <f t="shared" si="56"/>
        <v>0</v>
      </c>
      <c r="AD149"/>
      <c r="AE149" s="11">
        <f t="shared" si="57"/>
        <v>0</v>
      </c>
      <c r="AF149"/>
      <c r="AG149" s="11">
        <f t="shared" si="58"/>
        <v>0</v>
      </c>
      <c r="AH149">
        <f>_xlfn.IFNA((VLOOKUP(A149,CLASS!A:AY,34,FALSE)),"")</f>
        <v>0</v>
      </c>
      <c r="AI149" s="11">
        <f t="shared" si="59"/>
        <v>0</v>
      </c>
      <c r="AJ149"/>
      <c r="AK149" s="11">
        <f t="shared" si="60"/>
        <v>0</v>
      </c>
      <c r="AL149" s="16">
        <f t="shared" si="61"/>
        <v>85</v>
      </c>
      <c r="AM149"/>
      <c r="AN149">
        <f t="shared" si="62"/>
        <v>0</v>
      </c>
      <c r="AO149">
        <f t="shared" si="63"/>
        <v>85</v>
      </c>
      <c r="AP149">
        <f t="shared" si="64"/>
        <v>0</v>
      </c>
      <c r="AQ149">
        <f t="shared" si="65"/>
        <v>0</v>
      </c>
      <c r="AR149">
        <f t="shared" si="66"/>
        <v>0</v>
      </c>
      <c r="AS149">
        <f t="shared" si="67"/>
        <v>0</v>
      </c>
      <c r="AT149">
        <f t="shared" si="68"/>
        <v>0</v>
      </c>
      <c r="AU149">
        <f t="shared" si="69"/>
        <v>0</v>
      </c>
      <c r="AV149">
        <f t="shared" si="70"/>
        <v>0</v>
      </c>
      <c r="AW149">
        <f t="shared" si="71"/>
        <v>0</v>
      </c>
      <c r="AX149">
        <f t="shared" si="72"/>
        <v>0</v>
      </c>
      <c r="AY149" s="14" cm="1">
        <f t="array" ref="AY149">SUMPRODUCT(LARGE(AN149:AX149, {1,2,3}))</f>
        <v>85</v>
      </c>
    </row>
    <row r="150" spans="1:52" x14ac:dyDescent="0.35">
      <c r="A150">
        <f>CLASS!A143</f>
        <v>134813</v>
      </c>
      <c r="B150" t="str">
        <f>CLASS!B143</f>
        <v>EE134813</v>
      </c>
      <c r="C150" t="str">
        <f>_xlfn.IFNA((VLOOKUP(A150,CLASS!A:AY,3,FALSE)),"")</f>
        <v>Sammy</v>
      </c>
      <c r="D150" t="str">
        <f>_xlfn.IFNA((VLOOKUP(A150,CLASS!A:AY,4,FALSE)),"")</f>
        <v>Halsey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tr">
        <f>_xlfn.IFNA((VLOOKUP(A150,CLASS!A:AY,9,FALSE)),"")</f>
        <v>LDY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f>_xlfn.IFNA((VLOOKUP(A150,CLASS!A:AY,16,FALSE)),"")</f>
        <v>0</v>
      </c>
      <c r="Q150" s="11">
        <f t="shared" si="51"/>
        <v>0</v>
      </c>
      <c r="R150">
        <f>_xlfn.IFNA((VLOOKUP(A150,CLASS!A:AY,18,FALSE)),"")</f>
        <v>73</v>
      </c>
      <c r="S150" s="11">
        <f t="shared" si="52"/>
        <v>83</v>
      </c>
      <c r="T150">
        <f>_xlfn.IFNA((VLOOKUP(A150,CLASS!A:AY,20,FALSE)),"")</f>
        <v>0</v>
      </c>
      <c r="U150" s="11">
        <f t="shared" si="73"/>
        <v>0</v>
      </c>
      <c r="V150">
        <f>_xlfn.IFNA((VLOOKUP(A150,CLASS!A:AY,22,FALSE)),"")</f>
        <v>0</v>
      </c>
      <c r="W150" s="11">
        <f t="shared" si="53"/>
        <v>0</v>
      </c>
      <c r="X150">
        <f>_xlfn.IFNA((VLOOKUP(A150,CLASS!A:AY,24,FALSE)),"")</f>
        <v>0</v>
      </c>
      <c r="Y150" s="11">
        <f t="shared" si="54"/>
        <v>0</v>
      </c>
      <c r="Z150">
        <f>_xlfn.IFNA((VLOOKUP(A150,CLASS!A:AY,26,FALSE)),"")</f>
        <v>0</v>
      </c>
      <c r="AA150" s="11">
        <f t="shared" si="55"/>
        <v>0</v>
      </c>
      <c r="AB150">
        <f>_xlfn.IFNA((VLOOKUP(A150,CLASS!A:AY,28,FALSE)),"")</f>
        <v>0</v>
      </c>
      <c r="AC150" s="11">
        <f t="shared" si="56"/>
        <v>0</v>
      </c>
      <c r="AD150"/>
      <c r="AE150" s="11">
        <f t="shared" si="57"/>
        <v>0</v>
      </c>
      <c r="AF150"/>
      <c r="AG150" s="11">
        <f t="shared" si="58"/>
        <v>0</v>
      </c>
      <c r="AH150">
        <f>_xlfn.IFNA((VLOOKUP(A150,CLASS!A:AY,34,FALSE)),"")</f>
        <v>0</v>
      </c>
      <c r="AI150" s="11">
        <f t="shared" si="59"/>
        <v>0</v>
      </c>
      <c r="AJ150"/>
      <c r="AK150" s="11">
        <f t="shared" si="60"/>
        <v>0</v>
      </c>
      <c r="AL150" s="16">
        <f t="shared" si="61"/>
        <v>83</v>
      </c>
      <c r="AM150"/>
      <c r="AN150">
        <f t="shared" si="62"/>
        <v>0</v>
      </c>
      <c r="AO150">
        <f t="shared" si="63"/>
        <v>83</v>
      </c>
      <c r="AP150">
        <f t="shared" si="64"/>
        <v>0</v>
      </c>
      <c r="AQ150">
        <f t="shared" si="65"/>
        <v>0</v>
      </c>
      <c r="AR150">
        <f t="shared" si="66"/>
        <v>0</v>
      </c>
      <c r="AS150">
        <f t="shared" si="67"/>
        <v>0</v>
      </c>
      <c r="AT150">
        <f t="shared" si="68"/>
        <v>0</v>
      </c>
      <c r="AU150">
        <f t="shared" si="69"/>
        <v>0</v>
      </c>
      <c r="AV150">
        <f t="shared" si="70"/>
        <v>0</v>
      </c>
      <c r="AW150">
        <f t="shared" si="71"/>
        <v>0</v>
      </c>
      <c r="AX150">
        <f t="shared" si="72"/>
        <v>0</v>
      </c>
      <c r="AY150" s="14" cm="1">
        <f t="array" ref="AY150">SUMPRODUCT(LARGE(AN150:AX150, {1,2,3}))</f>
        <v>83</v>
      </c>
      <c r="AZ150"/>
    </row>
    <row r="151" spans="1:52" x14ac:dyDescent="0.35">
      <c r="A151">
        <f>CLASS!A148</f>
        <v>1969</v>
      </c>
      <c r="B151" t="str">
        <f>CLASS!B148</f>
        <v>EE1969</v>
      </c>
      <c r="C151" t="str">
        <f>_xlfn.IFNA((VLOOKUP(A151,CLASS!A:AY,3,FALSE)),"")</f>
        <v>Jane</v>
      </c>
      <c r="D151" t="str">
        <f>_xlfn.IFNA((VLOOKUP(A151,CLASS!A:AY,4,FALSE)),"")</f>
        <v>Bennett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tr">
        <f>_xlfn.IFNA((VLOOKUP(A151,CLASS!A:AY,9,FALSE)),"")</f>
        <v>LDY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f>_xlfn.IFNA((VLOOKUP(A151,CLASS!A:AY,16,FALSE)),"")</f>
        <v>0</v>
      </c>
      <c r="Q151" s="11">
        <f t="shared" si="51"/>
        <v>0</v>
      </c>
      <c r="R151">
        <f>_xlfn.IFNA((VLOOKUP(A151,CLASS!A:AY,18,FALSE)),"")</f>
        <v>70</v>
      </c>
      <c r="S151" s="11">
        <f t="shared" si="52"/>
        <v>80</v>
      </c>
      <c r="T151">
        <f>_xlfn.IFNA((VLOOKUP(A151,CLASS!A:AY,20,FALSE)),"")</f>
        <v>0</v>
      </c>
      <c r="U151" s="11">
        <f t="shared" si="73"/>
        <v>0</v>
      </c>
      <c r="V151">
        <f>_xlfn.IFNA((VLOOKUP(A151,CLASS!A:AY,22,FALSE)),"")</f>
        <v>0</v>
      </c>
      <c r="W151" s="11">
        <f t="shared" si="53"/>
        <v>0</v>
      </c>
      <c r="X151">
        <f>_xlfn.IFNA((VLOOKUP(A151,CLASS!A:AY,24,FALSE)),"")</f>
        <v>0</v>
      </c>
      <c r="Y151" s="11">
        <f t="shared" si="54"/>
        <v>0</v>
      </c>
      <c r="Z151">
        <f>_xlfn.IFNA((VLOOKUP(A151,CLASS!A:AY,26,FALSE)),"")</f>
        <v>0</v>
      </c>
      <c r="AA151" s="11">
        <f t="shared" si="55"/>
        <v>0</v>
      </c>
      <c r="AB151">
        <f>_xlfn.IFNA((VLOOKUP(A151,CLASS!A:AY,28,FALSE)),"")</f>
        <v>0</v>
      </c>
      <c r="AC151" s="11">
        <f t="shared" si="56"/>
        <v>0</v>
      </c>
      <c r="AD151"/>
      <c r="AE151" s="11">
        <f t="shared" si="57"/>
        <v>0</v>
      </c>
      <c r="AF151"/>
      <c r="AG151" s="11">
        <f t="shared" si="58"/>
        <v>0</v>
      </c>
      <c r="AH151">
        <f>_xlfn.IFNA((VLOOKUP(A151,CLASS!A:AY,34,FALSE)),"")</f>
        <v>0</v>
      </c>
      <c r="AI151" s="11">
        <f t="shared" si="59"/>
        <v>0</v>
      </c>
      <c r="AJ151"/>
      <c r="AK151" s="11">
        <f t="shared" si="60"/>
        <v>0</v>
      </c>
      <c r="AL151" s="16">
        <f t="shared" si="61"/>
        <v>80</v>
      </c>
      <c r="AM151"/>
      <c r="AN151">
        <f t="shared" si="62"/>
        <v>0</v>
      </c>
      <c r="AO151">
        <f t="shared" si="63"/>
        <v>80</v>
      </c>
      <c r="AP151">
        <f t="shared" si="64"/>
        <v>0</v>
      </c>
      <c r="AQ151">
        <f t="shared" si="65"/>
        <v>0</v>
      </c>
      <c r="AR151">
        <f t="shared" si="66"/>
        <v>0</v>
      </c>
      <c r="AS151">
        <f t="shared" si="67"/>
        <v>0</v>
      </c>
      <c r="AT151">
        <f t="shared" si="68"/>
        <v>0</v>
      </c>
      <c r="AU151">
        <f t="shared" si="69"/>
        <v>0</v>
      </c>
      <c r="AV151">
        <f t="shared" si="70"/>
        <v>0</v>
      </c>
      <c r="AW151">
        <f t="shared" si="71"/>
        <v>0</v>
      </c>
      <c r="AX151">
        <f t="shared" si="72"/>
        <v>0</v>
      </c>
      <c r="AY151" s="14" cm="1">
        <f t="array" ref="AY151">SUMPRODUCT(LARGE(AN151:AX151, {1,2,3}))</f>
        <v>80</v>
      </c>
      <c r="AZ151"/>
    </row>
    <row r="152" spans="1:52" x14ac:dyDescent="0.35">
      <c r="A152">
        <f>CLASS!A189</f>
        <v>138618</v>
      </c>
      <c r="B152" t="str">
        <f>CLASS!B189</f>
        <v>EE138618</v>
      </c>
      <c r="C152" t="str">
        <f>_xlfn.IFNA((VLOOKUP(A152,CLASS!A:AY,3,FALSE)),"")</f>
        <v>Chelsea</v>
      </c>
      <c r="D152" t="str">
        <f>_xlfn.IFNA((VLOOKUP(A152,CLASS!A:AY,4,FALSE)),"")</f>
        <v>King</v>
      </c>
      <c r="E152" s="26" t="str">
        <f>_xlfn.IFNA((VLOOKUP(B152,IssueLookup!A:B,2,FALSE)),"")</f>
        <v>C</v>
      </c>
      <c r="F152" s="26" t="str">
        <f>_xlfn.IFNA((VLOOKUP(B152,IssueLookup!C:D,2,FALSE)),"")</f>
        <v>C</v>
      </c>
      <c r="G152" s="26" t="str">
        <f>_xlfn.IFNA((VLOOKUP(B152,IssueLookup!E:F,2,FALSE)),"")</f>
        <v>C</v>
      </c>
      <c r="H152" s="26" t="str">
        <f>_xlfn.IFNA((VLOOKUP(B152,IssueLookup!G:H,2,FALSE)),"")</f>
        <v>C</v>
      </c>
      <c r="I152" t="str">
        <f>_xlfn.IFNA((VLOOKUP(A152,CLASS!A:AY,9,FALSE)),"")</f>
        <v>LDY</v>
      </c>
      <c r="J152" t="str">
        <f>_xlfn.IFNA((VLOOKUP(A152,CLASS!A:AY,10,FALSE)),"")</f>
        <v>EJC</v>
      </c>
      <c r="K152" t="str">
        <f>_xlfn.IFNA((VLOOKUP(J152,DivisionLookup!A:B,2,FALSE)),"")</f>
        <v>South</v>
      </c>
      <c r="L152">
        <f>_xlfn.IFNA(VLOOKUP(E152,HandicapLookup!A:B,2,FALSE),"")</f>
        <v>15</v>
      </c>
      <c r="M152">
        <f>_xlfn.IFNA(VLOOKUP(F152,HandicapLookup!A:B,2,FALSE),"")</f>
        <v>15</v>
      </c>
      <c r="N152">
        <f>_xlfn.IFNA(VLOOKUP(G152,HandicapLookup!A:B,2,FALSE),"")</f>
        <v>15</v>
      </c>
      <c r="O152">
        <f>_xlfn.IFNA(VLOOKUP(H152,HandicapLookup!A:B,2,FALSE),"")</f>
        <v>15</v>
      </c>
      <c r="P152">
        <f>_xlfn.IFNA((VLOOKUP(A152,CLASS!A:AY,16,FALSE)),"")</f>
        <v>0</v>
      </c>
      <c r="Q152" s="11">
        <f t="shared" si="51"/>
        <v>0</v>
      </c>
      <c r="R152">
        <f>_xlfn.IFNA((VLOOKUP(A152,CLASS!A:AY,18,FALSE)),"")</f>
        <v>63</v>
      </c>
      <c r="S152" s="11">
        <f t="shared" si="52"/>
        <v>78</v>
      </c>
      <c r="T152">
        <f>_xlfn.IFNA((VLOOKUP(A152,CLASS!A:AY,20,FALSE)),"")</f>
        <v>0</v>
      </c>
      <c r="U152" s="11">
        <f t="shared" si="73"/>
        <v>0</v>
      </c>
      <c r="V152">
        <f>_xlfn.IFNA((VLOOKUP(A152,CLASS!A:AY,22,FALSE)),"")</f>
        <v>0</v>
      </c>
      <c r="W152" s="11">
        <f t="shared" si="53"/>
        <v>0</v>
      </c>
      <c r="X152">
        <f>_xlfn.IFNA((VLOOKUP(A152,CLASS!A:AY,24,FALSE)),"")</f>
        <v>0</v>
      </c>
      <c r="Y152" s="11">
        <f t="shared" si="54"/>
        <v>0</v>
      </c>
      <c r="Z152">
        <f>_xlfn.IFNA((VLOOKUP(A152,CLASS!A:AY,26,FALSE)),"")</f>
        <v>0</v>
      </c>
      <c r="AA152" s="11">
        <f t="shared" si="55"/>
        <v>0</v>
      </c>
      <c r="AB152">
        <f>_xlfn.IFNA((VLOOKUP(A152,CLASS!A:AY,28,FALSE)),"")</f>
        <v>0</v>
      </c>
      <c r="AC152" s="11">
        <f t="shared" si="56"/>
        <v>0</v>
      </c>
      <c r="AD152"/>
      <c r="AE152" s="11">
        <f t="shared" si="57"/>
        <v>0</v>
      </c>
      <c r="AF152"/>
      <c r="AG152" s="11">
        <f t="shared" si="58"/>
        <v>0</v>
      </c>
      <c r="AH152">
        <f>_xlfn.IFNA((VLOOKUP(A152,CLASS!A:AY,34,FALSE)),"")</f>
        <v>0</v>
      </c>
      <c r="AI152" s="11">
        <f t="shared" si="59"/>
        <v>0</v>
      </c>
      <c r="AJ152"/>
      <c r="AK152" s="11">
        <f t="shared" si="60"/>
        <v>0</v>
      </c>
      <c r="AL152" s="16">
        <f t="shared" si="61"/>
        <v>78</v>
      </c>
      <c r="AM152"/>
      <c r="AN152">
        <f t="shared" si="62"/>
        <v>0</v>
      </c>
      <c r="AO152">
        <f t="shared" si="63"/>
        <v>78</v>
      </c>
      <c r="AP152">
        <f t="shared" si="64"/>
        <v>0</v>
      </c>
      <c r="AQ152">
        <f t="shared" si="65"/>
        <v>0</v>
      </c>
      <c r="AR152">
        <f t="shared" si="66"/>
        <v>0</v>
      </c>
      <c r="AS152">
        <f t="shared" si="67"/>
        <v>0</v>
      </c>
      <c r="AT152">
        <f t="shared" si="68"/>
        <v>0</v>
      </c>
      <c r="AU152">
        <f t="shared" si="69"/>
        <v>0</v>
      </c>
      <c r="AV152">
        <f t="shared" si="70"/>
        <v>0</v>
      </c>
      <c r="AW152">
        <f t="shared" si="71"/>
        <v>0</v>
      </c>
      <c r="AX152">
        <f t="shared" si="72"/>
        <v>0</v>
      </c>
      <c r="AY152" s="14" cm="1">
        <f t="array" ref="AY152">SUMPRODUCT(LARGE(AN152:AX152, {1,2,3}))</f>
        <v>78</v>
      </c>
    </row>
    <row r="153" spans="1:52" x14ac:dyDescent="0.35">
      <c r="A153">
        <f>CLASS!A172</f>
        <v>125217</v>
      </c>
      <c r="B153" t="str">
        <f>CLASS!B172</f>
        <v>EE125217</v>
      </c>
      <c r="C153" t="str">
        <f>_xlfn.IFNA((VLOOKUP(A153,CLASS!A:AY,3,FALSE)),"")</f>
        <v>Faye</v>
      </c>
      <c r="D153" t="str">
        <f>_xlfn.IFNA((VLOOKUP(A153,CLASS!A:AY,4,FALSE)),"")</f>
        <v>Wills</v>
      </c>
      <c r="E153" s="26" t="str">
        <f>_xlfn.IFNA((VLOOKUP(B153,IssueLookup!A:B,2,FALSE)),"")</f>
        <v>C</v>
      </c>
      <c r="F153" s="26" t="str">
        <f>_xlfn.IFNA((VLOOKUP(B153,IssueLookup!C:D,2,FALSE)),"")</f>
        <v/>
      </c>
      <c r="G153" s="26" t="str">
        <f>_xlfn.IFNA((VLOOKUP(B153,IssueLookup!E:F,2,FALSE)),"")</f>
        <v/>
      </c>
      <c r="H153" s="26" t="str">
        <f>_xlfn.IFNA((VLOOKUP(B153,IssueLookup!G:H,2,FALSE)),"")</f>
        <v/>
      </c>
      <c r="I153" t="str">
        <f>_xlfn.IFNA((VLOOKUP(A153,CLASS!A:AY,9,FALSE)),"")</f>
        <v>LDY</v>
      </c>
      <c r="J153" t="str">
        <f>_xlfn.IFNA((VLOOKUP(A153,CLASS!A:AY,10,FALSE)),"")</f>
        <v>SDGC</v>
      </c>
      <c r="K153" t="str">
        <f>_xlfn.IFNA((VLOOKUP(J153,DivisionLookup!A:B,2,FALSE)),"")</f>
        <v>South</v>
      </c>
      <c r="L153">
        <f>_xlfn.IFNA(VLOOKUP(E153,HandicapLookup!A:B,2,FALSE),"")</f>
        <v>15</v>
      </c>
      <c r="M153" t="str">
        <f>_xlfn.IFNA(VLOOKUP(F153,HandicapLookup!A:B,2,FALSE),"")</f>
        <v/>
      </c>
      <c r="N153" t="str">
        <f>_xlfn.IFNA(VLOOKUP(G153,HandicapLookup!A:B,2,FALSE),"")</f>
        <v/>
      </c>
      <c r="O153" t="str">
        <f>_xlfn.IFNA(VLOOKUP(H153,HandicapLookup!A:B,2,FALSE),"")</f>
        <v/>
      </c>
      <c r="P153">
        <f>_xlfn.IFNA((VLOOKUP(A153,CLASS!A:AY,16,FALSE)),"")</f>
        <v>0</v>
      </c>
      <c r="Q153" s="11">
        <f t="shared" si="51"/>
        <v>0</v>
      </c>
      <c r="R153">
        <f>_xlfn.IFNA((VLOOKUP(A153,CLASS!A:AY,18,FALSE)),"")</f>
        <v>63</v>
      </c>
      <c r="S153" s="11">
        <f t="shared" si="52"/>
        <v>78</v>
      </c>
      <c r="T153">
        <f>_xlfn.IFNA((VLOOKUP(A153,CLASS!A:AY,20,FALSE)),"")</f>
        <v>0</v>
      </c>
      <c r="U153" s="11">
        <f t="shared" si="73"/>
        <v>0</v>
      </c>
      <c r="V153">
        <f>_xlfn.IFNA((VLOOKUP(A153,CLASS!A:AY,22,FALSE)),"")</f>
        <v>64</v>
      </c>
      <c r="W153" s="11" t="str">
        <f t="shared" si="53"/>
        <v/>
      </c>
      <c r="X153">
        <f>_xlfn.IFNA((VLOOKUP(A153,CLASS!A:AY,24,FALSE)),"")</f>
        <v>0</v>
      </c>
      <c r="Y153" s="11">
        <f t="shared" si="54"/>
        <v>0</v>
      </c>
      <c r="Z153">
        <f>_xlfn.IFNA((VLOOKUP(A153,CLASS!A:AY,26,FALSE)),"")</f>
        <v>0</v>
      </c>
      <c r="AA153" s="11">
        <f t="shared" si="55"/>
        <v>0</v>
      </c>
      <c r="AB153">
        <f>_xlfn.IFNA((VLOOKUP(A153,CLASS!A:AY,28,FALSE)),"")</f>
        <v>0</v>
      </c>
      <c r="AC153" s="11">
        <f t="shared" si="56"/>
        <v>0</v>
      </c>
      <c r="AD153"/>
      <c r="AE153" s="11">
        <f t="shared" si="57"/>
        <v>0</v>
      </c>
      <c r="AF153"/>
      <c r="AG153" s="11">
        <f t="shared" si="58"/>
        <v>0</v>
      </c>
      <c r="AH153">
        <f>_xlfn.IFNA((VLOOKUP(A153,CLASS!A:AY,34,FALSE)),"")</f>
        <v>0</v>
      </c>
      <c r="AI153" s="11">
        <f t="shared" si="59"/>
        <v>0</v>
      </c>
      <c r="AJ153"/>
      <c r="AK153" s="11">
        <f t="shared" si="60"/>
        <v>0</v>
      </c>
      <c r="AL153" s="16" t="str">
        <f t="shared" si="61"/>
        <v/>
      </c>
      <c r="AM153"/>
      <c r="AN153">
        <f t="shared" si="62"/>
        <v>0</v>
      </c>
      <c r="AO153">
        <f t="shared" si="63"/>
        <v>78</v>
      </c>
      <c r="AP153">
        <f t="shared" si="64"/>
        <v>0</v>
      </c>
      <c r="AQ153" t="str">
        <f t="shared" si="65"/>
        <v/>
      </c>
      <c r="AR153">
        <f t="shared" si="66"/>
        <v>0</v>
      </c>
      <c r="AS153">
        <f t="shared" si="67"/>
        <v>0</v>
      </c>
      <c r="AT153">
        <f t="shared" si="68"/>
        <v>0</v>
      </c>
      <c r="AU153">
        <f t="shared" si="69"/>
        <v>0</v>
      </c>
      <c r="AV153">
        <f t="shared" si="70"/>
        <v>0</v>
      </c>
      <c r="AW153">
        <f t="shared" si="71"/>
        <v>0</v>
      </c>
      <c r="AX153">
        <f t="shared" si="72"/>
        <v>0</v>
      </c>
      <c r="AY153" s="14" cm="1">
        <f t="array" ref="AY153">SUMPRODUCT(LARGE(AN153:AX153, {1,2,3}))</f>
        <v>78</v>
      </c>
      <c r="AZ153"/>
    </row>
    <row r="154" spans="1:52" x14ac:dyDescent="0.35">
      <c r="A154">
        <f>CLASS!A154</f>
        <v>135148</v>
      </c>
      <c r="B154" t="str">
        <f>CLASS!B154</f>
        <v>EE135148</v>
      </c>
      <c r="C154" t="str">
        <f>_xlfn.IFNA((VLOOKUP(A154,CLASS!A:AY,3,FALSE)),"")</f>
        <v>Lauren</v>
      </c>
      <c r="D154" t="str">
        <f>_xlfn.IFNA((VLOOKUP(A154,CLASS!A:AY,4,FALSE)),"")</f>
        <v>Goodman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tr">
        <f>_xlfn.IFNA((VLOOKUP(A154,CLASS!A:AY,9,FALSE)),"")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f>_xlfn.IFNA((VLOOKUP(A154,CLASS!A:AY,16,FALSE)),"")</f>
        <v>0</v>
      </c>
      <c r="Q154" s="11">
        <f t="shared" si="51"/>
        <v>0</v>
      </c>
      <c r="R154">
        <f>_xlfn.IFNA((VLOOKUP(A154,CLASS!A:AY,18,FALSE)),"")</f>
        <v>66</v>
      </c>
      <c r="S154" s="11">
        <f t="shared" si="52"/>
        <v>76</v>
      </c>
      <c r="T154">
        <f>_xlfn.IFNA((VLOOKUP(A154,CLASS!A:AY,20,FALSE)),"")</f>
        <v>0</v>
      </c>
      <c r="U154" s="11">
        <f t="shared" si="73"/>
        <v>0</v>
      </c>
      <c r="V154">
        <f>_xlfn.IFNA((VLOOKUP(A154,CLASS!A:AY,22,FALSE)),"")</f>
        <v>0</v>
      </c>
      <c r="W154" s="11">
        <f t="shared" si="53"/>
        <v>0</v>
      </c>
      <c r="X154">
        <f>_xlfn.IFNA((VLOOKUP(A154,CLASS!A:AY,24,FALSE)),"")</f>
        <v>0</v>
      </c>
      <c r="Y154" s="11">
        <f t="shared" si="54"/>
        <v>0</v>
      </c>
      <c r="Z154">
        <f>_xlfn.IFNA((VLOOKUP(A154,CLASS!A:AY,26,FALSE)),"")</f>
        <v>0</v>
      </c>
      <c r="AA154" s="11">
        <f t="shared" si="55"/>
        <v>0</v>
      </c>
      <c r="AB154">
        <f>_xlfn.IFNA((VLOOKUP(A154,CLASS!A:AY,28,FALSE)),"")</f>
        <v>0</v>
      </c>
      <c r="AC154" s="11">
        <f t="shared" si="56"/>
        <v>0</v>
      </c>
      <c r="AD154"/>
      <c r="AE154" s="11">
        <f t="shared" si="57"/>
        <v>0</v>
      </c>
      <c r="AF154"/>
      <c r="AG154" s="11">
        <f t="shared" si="58"/>
        <v>0</v>
      </c>
      <c r="AH154">
        <f>_xlfn.IFNA((VLOOKUP(A154,CLASS!A:AY,34,FALSE)),"")</f>
        <v>0</v>
      </c>
      <c r="AI154" s="11">
        <f t="shared" si="59"/>
        <v>0</v>
      </c>
      <c r="AJ154"/>
      <c r="AK154" s="11">
        <f t="shared" si="60"/>
        <v>0</v>
      </c>
      <c r="AL154" s="16">
        <f t="shared" si="61"/>
        <v>76</v>
      </c>
      <c r="AM154"/>
      <c r="AN154">
        <f t="shared" si="62"/>
        <v>0</v>
      </c>
      <c r="AO154">
        <f t="shared" si="63"/>
        <v>76</v>
      </c>
      <c r="AP154">
        <f t="shared" si="64"/>
        <v>0</v>
      </c>
      <c r="AQ154">
        <f t="shared" si="65"/>
        <v>0</v>
      </c>
      <c r="AR154">
        <f t="shared" si="66"/>
        <v>0</v>
      </c>
      <c r="AS154">
        <f t="shared" si="67"/>
        <v>0</v>
      </c>
      <c r="AT154">
        <f t="shared" si="68"/>
        <v>0</v>
      </c>
      <c r="AU154">
        <f t="shared" si="69"/>
        <v>0</v>
      </c>
      <c r="AV154">
        <f t="shared" si="70"/>
        <v>0</v>
      </c>
      <c r="AW154">
        <f t="shared" si="71"/>
        <v>0</v>
      </c>
      <c r="AX154">
        <f t="shared" si="72"/>
        <v>0</v>
      </c>
      <c r="AY154" s="14" cm="1">
        <f t="array" ref="AY154">SUMPRODUCT(LARGE(AN154:AX154, {1,2,3}))</f>
        <v>76</v>
      </c>
    </row>
    <row r="155" spans="1:52" x14ac:dyDescent="0.35">
      <c r="A155">
        <f>CLASS!A94</f>
        <v>126098</v>
      </c>
      <c r="B155" t="str">
        <f>CLASS!B94</f>
        <v>EE126098</v>
      </c>
      <c r="C155" t="str">
        <f>_xlfn.IFNA((VLOOKUP(A155,CLASS!A:AY,3,FALSE)),"")</f>
        <v>Sian</v>
      </c>
      <c r="D155" t="str">
        <f>_xlfn.IFNA((VLOOKUP(A155,CLASS!A:AY,4,FALSE)),"")</f>
        <v>Hoskins</v>
      </c>
      <c r="E155" s="26" t="str">
        <f>_xlfn.IFNA((VLOOKUP(B155,IssueLookup!A:B,2,FALSE)),"")</f>
        <v>A</v>
      </c>
      <c r="F155" s="26" t="str">
        <f>_xlfn.IFNA((VLOOKUP(B155,IssueLookup!C:D,2,FALSE)),"")</f>
        <v>A</v>
      </c>
      <c r="G155" s="26" t="str">
        <f>_xlfn.IFNA((VLOOKUP(B155,IssueLookup!E:F,2,FALSE)),"")</f>
        <v>A</v>
      </c>
      <c r="H155" s="26" t="str">
        <f>_xlfn.IFNA((VLOOKUP(B155,IssueLookup!G:H,2,FALSE)),"")</f>
        <v>A</v>
      </c>
      <c r="I155" t="str">
        <f>_xlfn.IFNA((VLOOKUP(A155,CLASS!A:AY,9,FALSE)),"")</f>
        <v>LDY</v>
      </c>
      <c r="J155" t="str">
        <f>_xlfn.IFNA((VLOOKUP(A155,CLASS!A:AY,10,FALSE)),"")</f>
        <v>SDGC</v>
      </c>
      <c r="K155" t="str">
        <f>_xlfn.IFNA((VLOOKUP(J155,DivisionLookup!A:B,2,FALSE)),"")</f>
        <v>South</v>
      </c>
      <c r="L155">
        <f>_xlfn.IFNA(VLOOKUP(E155,HandicapLookup!A:B,2,FALSE),"")</f>
        <v>5</v>
      </c>
      <c r="M155">
        <f>_xlfn.IFNA(VLOOKUP(F155,HandicapLookup!A:B,2,FALSE),"")</f>
        <v>5</v>
      </c>
      <c r="N155">
        <f>_xlfn.IFNA(VLOOKUP(G155,HandicapLookup!A:B,2,FALSE),"")</f>
        <v>5</v>
      </c>
      <c r="O155">
        <f>_xlfn.IFNA(VLOOKUP(H155,HandicapLookup!A:B,2,FALSE),"")</f>
        <v>5</v>
      </c>
      <c r="P155">
        <f>_xlfn.IFNA((VLOOKUP(A155,CLASS!A:AY,16,FALSE)),"")</f>
        <v>0</v>
      </c>
      <c r="Q155" s="11">
        <f t="shared" si="51"/>
        <v>0</v>
      </c>
      <c r="R155">
        <f>_xlfn.IFNA((VLOOKUP(A155,CLASS!A:AY,18,FALSE)),"")</f>
        <v>67</v>
      </c>
      <c r="S155" s="11">
        <f t="shared" si="52"/>
        <v>72</v>
      </c>
      <c r="T155">
        <f>_xlfn.IFNA((VLOOKUP(A155,CLASS!A:AY,20,FALSE)),"")</f>
        <v>0</v>
      </c>
      <c r="U155" s="11">
        <f>IFERROR((IF(IF(T155,T155+$M155,0)&lt;=100,IF(T155,T155+$M155,0),100)),"")</f>
        <v>0</v>
      </c>
      <c r="V155">
        <f>_xlfn.IFNA((VLOOKUP(A155,CLASS!A:AY,22,FALSE)),"")</f>
        <v>0</v>
      </c>
      <c r="W155" s="11">
        <f t="shared" si="53"/>
        <v>0</v>
      </c>
      <c r="X155">
        <f>_xlfn.IFNA((VLOOKUP(A155,CLASS!A:AY,24,FALSE)),"")</f>
        <v>0</v>
      </c>
      <c r="Y155" s="11">
        <f t="shared" si="54"/>
        <v>0</v>
      </c>
      <c r="Z155">
        <f>_xlfn.IFNA((VLOOKUP(A155,CLASS!A:AY,26,FALSE)),"")</f>
        <v>0</v>
      </c>
      <c r="AA155" s="11">
        <f t="shared" si="55"/>
        <v>0</v>
      </c>
      <c r="AB155">
        <f>_xlfn.IFNA((VLOOKUP(A155,CLASS!A:AY,28,FALSE)),"")</f>
        <v>0</v>
      </c>
      <c r="AC155" s="11">
        <f t="shared" si="56"/>
        <v>0</v>
      </c>
      <c r="AD155"/>
      <c r="AE155" s="11">
        <f t="shared" si="57"/>
        <v>0</v>
      </c>
      <c r="AF155"/>
      <c r="AG155" s="11">
        <f t="shared" si="58"/>
        <v>0</v>
      </c>
      <c r="AH155">
        <f>_xlfn.IFNA((VLOOKUP(A155,CLASS!A:AY,34,FALSE)),"")</f>
        <v>0</v>
      </c>
      <c r="AI155" s="11">
        <f t="shared" si="59"/>
        <v>0</v>
      </c>
      <c r="AJ155"/>
      <c r="AK155" s="11">
        <f t="shared" si="60"/>
        <v>0</v>
      </c>
      <c r="AL155" s="16">
        <f t="shared" si="61"/>
        <v>72</v>
      </c>
      <c r="AM155"/>
      <c r="AN155">
        <f t="shared" si="62"/>
        <v>0</v>
      </c>
      <c r="AO155">
        <f t="shared" si="63"/>
        <v>72</v>
      </c>
      <c r="AP155">
        <f t="shared" si="64"/>
        <v>0</v>
      </c>
      <c r="AQ155">
        <f t="shared" si="65"/>
        <v>0</v>
      </c>
      <c r="AR155">
        <f t="shared" si="66"/>
        <v>0</v>
      </c>
      <c r="AS155">
        <f t="shared" si="67"/>
        <v>0</v>
      </c>
      <c r="AT155">
        <f t="shared" si="68"/>
        <v>0</v>
      </c>
      <c r="AU155">
        <f t="shared" si="69"/>
        <v>0</v>
      </c>
      <c r="AV155">
        <f t="shared" si="70"/>
        <v>0</v>
      </c>
      <c r="AW155">
        <f t="shared" si="71"/>
        <v>0</v>
      </c>
      <c r="AX155">
        <f t="shared" si="72"/>
        <v>0</v>
      </c>
      <c r="AY155" s="14" cm="1">
        <f t="array" ref="AY155">SUMPRODUCT(LARGE(AN155:AX155, {1,2,3}))</f>
        <v>72</v>
      </c>
      <c r="AZ155"/>
    </row>
    <row r="156" spans="1:52" x14ac:dyDescent="0.35">
      <c r="A156">
        <f>CLASS!A205</f>
        <v>142752</v>
      </c>
      <c r="B156" t="str">
        <f>CLASS!B205</f>
        <v>EE142752</v>
      </c>
      <c r="C156" t="str">
        <f>_xlfn.IFNA((VLOOKUP(A156,CLASS!A:AY,3,FALSE)),"")</f>
        <v>Kathryn</v>
      </c>
      <c r="D156" t="str">
        <f>_xlfn.IFNA((VLOOKUP(A156,CLASS!A:AY,4,FALSE)),"")</f>
        <v>Coy</v>
      </c>
      <c r="E156" s="26" t="str">
        <f>_xlfn.IFNA((VLOOKUP(B156,IssueLookup!A:B,2,FALSE)),"")</f>
        <v>C</v>
      </c>
      <c r="F156" s="26" t="str">
        <f>_xlfn.IFNA((VLOOKUP(B156,IssueLookup!C:D,2,FALSE)),"")</f>
        <v/>
      </c>
      <c r="G156" s="26" t="str">
        <f>_xlfn.IFNA((VLOOKUP(B156,IssueLookup!E:F,2,FALSE)),"")</f>
        <v/>
      </c>
      <c r="H156" s="26" t="str">
        <f>_xlfn.IFNA((VLOOKUP(B156,IssueLookup!G:H,2,FALSE)),"")</f>
        <v/>
      </c>
      <c r="I156" t="str">
        <f>_xlfn.IFNA((VLOOKUP(A156,CLASS!A:AY,9,FALSE)),"")</f>
        <v>LDY</v>
      </c>
      <c r="J156" t="str">
        <f>_xlfn.IFNA((VLOOKUP(A156,CLASS!A:AY,10,FALSE)),"")</f>
        <v>OLSS</v>
      </c>
      <c r="K156" t="str">
        <f>_xlfn.IFNA((VLOOKUP(J156,DivisionLookup!A:B,2,FALSE)),"")</f>
        <v>South</v>
      </c>
      <c r="L156">
        <f>_xlfn.IFNA(VLOOKUP(E156,HandicapLookup!A:B,2,FALSE),"")</f>
        <v>15</v>
      </c>
      <c r="M156" t="str">
        <f>_xlfn.IFNA(VLOOKUP(F156,HandicapLookup!A:B,2,FALSE),"")</f>
        <v/>
      </c>
      <c r="N156" t="str">
        <f>_xlfn.IFNA(VLOOKUP(G156,HandicapLookup!A:B,2,FALSE),"")</f>
        <v/>
      </c>
      <c r="O156" t="str">
        <f>_xlfn.IFNA(VLOOKUP(H156,HandicapLookup!A:B,2,FALSE),"")</f>
        <v/>
      </c>
      <c r="P156">
        <f>_xlfn.IFNA((VLOOKUP(A156,CLASS!A:AY,16,FALSE)),"")</f>
        <v>0</v>
      </c>
      <c r="Q156" s="11">
        <f t="shared" si="51"/>
        <v>0</v>
      </c>
      <c r="R156">
        <f>_xlfn.IFNA((VLOOKUP(A156,CLASS!A:AY,18,FALSE)),"")</f>
        <v>45</v>
      </c>
      <c r="S156" s="11">
        <f t="shared" si="52"/>
        <v>60</v>
      </c>
      <c r="T156">
        <f>_xlfn.IFNA((VLOOKUP(A156,CLASS!A:AY,20,FALSE)),"")</f>
        <v>0</v>
      </c>
      <c r="U156" s="11">
        <f>IF(IF(T156,T156+$L156,0)&lt;=100,IF(T156,T156+$L156,0),100)</f>
        <v>0</v>
      </c>
      <c r="V156">
        <f>_xlfn.IFNA((VLOOKUP(A156,CLASS!A:AY,22,FALSE)),"")</f>
        <v>0</v>
      </c>
      <c r="W156" s="11">
        <f t="shared" si="53"/>
        <v>0</v>
      </c>
      <c r="X156">
        <f>_xlfn.IFNA((VLOOKUP(A156,CLASS!A:AY,24,FALSE)),"")</f>
        <v>0</v>
      </c>
      <c r="Y156" s="11">
        <f t="shared" si="54"/>
        <v>0</v>
      </c>
      <c r="Z156">
        <f>_xlfn.IFNA((VLOOKUP(A156,CLASS!A:AY,26,FALSE)),"")</f>
        <v>0</v>
      </c>
      <c r="AA156" s="11">
        <f t="shared" si="55"/>
        <v>0</v>
      </c>
      <c r="AB156">
        <f>_xlfn.IFNA((VLOOKUP(A156,CLASS!A:AY,28,FALSE)),"")</f>
        <v>0</v>
      </c>
      <c r="AC156" s="11">
        <f t="shared" si="56"/>
        <v>0</v>
      </c>
      <c r="AD156"/>
      <c r="AE156" s="11">
        <f t="shared" si="57"/>
        <v>0</v>
      </c>
      <c r="AF156"/>
      <c r="AG156" s="11">
        <f t="shared" si="58"/>
        <v>0</v>
      </c>
      <c r="AH156">
        <f>_xlfn.IFNA((VLOOKUP(A156,CLASS!A:AY,34,FALSE)),"")</f>
        <v>0</v>
      </c>
      <c r="AI156" s="11">
        <f t="shared" si="59"/>
        <v>0</v>
      </c>
      <c r="AJ156"/>
      <c r="AK156" s="11">
        <f t="shared" si="60"/>
        <v>0</v>
      </c>
      <c r="AL156" s="16">
        <f t="shared" si="61"/>
        <v>60</v>
      </c>
      <c r="AM156"/>
      <c r="AN156">
        <f t="shared" si="62"/>
        <v>0</v>
      </c>
      <c r="AO156">
        <f t="shared" si="63"/>
        <v>60</v>
      </c>
      <c r="AP156">
        <f t="shared" si="64"/>
        <v>0</v>
      </c>
      <c r="AQ156">
        <f t="shared" si="65"/>
        <v>0</v>
      </c>
      <c r="AR156">
        <f t="shared" si="66"/>
        <v>0</v>
      </c>
      <c r="AS156">
        <f t="shared" si="67"/>
        <v>0</v>
      </c>
      <c r="AT156">
        <f t="shared" si="68"/>
        <v>0</v>
      </c>
      <c r="AU156">
        <f t="shared" si="69"/>
        <v>0</v>
      </c>
      <c r="AV156">
        <f t="shared" si="70"/>
        <v>0</v>
      </c>
      <c r="AW156">
        <f t="shared" si="71"/>
        <v>0</v>
      </c>
      <c r="AX156">
        <f t="shared" si="72"/>
        <v>0</v>
      </c>
      <c r="AY156" s="14" cm="1">
        <f t="array" ref="AY156">SUMPRODUCT(LARGE(AN156:AX156, {1,2,3}))</f>
        <v>60</v>
      </c>
      <c r="AZ156"/>
    </row>
    <row r="157" spans="1:52" x14ac:dyDescent="0.35">
      <c r="A157">
        <f>CLASS!A206</f>
        <v>129718</v>
      </c>
      <c r="B157" t="str">
        <f>CLASS!B206</f>
        <v>EE129718</v>
      </c>
      <c r="C157" t="str">
        <f>_xlfn.IFNA((VLOOKUP(A157,CLASS!A:AY,3,FALSE)),"")</f>
        <v>Sophie</v>
      </c>
      <c r="D157" t="str">
        <f>_xlfn.IFNA((VLOOKUP(A157,CLASS!A:AY,4,FALSE)),"")</f>
        <v>Brookwell</v>
      </c>
      <c r="E157" s="26" t="str">
        <f>_xlfn.IFNA((VLOOKUP(B157,IssueLookup!A:B,2,FALSE)),"")</f>
        <v>C</v>
      </c>
      <c r="F157" s="26" t="str">
        <f>_xlfn.IFNA((VLOOKUP(B157,IssueLookup!C:D,2,FALSE)),"")</f>
        <v>C</v>
      </c>
      <c r="G157" s="26" t="str">
        <f>_xlfn.IFNA((VLOOKUP(B157,IssueLookup!E:F,2,FALSE)),"")</f>
        <v>C</v>
      </c>
      <c r="H157" s="26" t="str">
        <f>_xlfn.IFNA((VLOOKUP(B157,IssueLookup!G:H,2,FALSE)),"")</f>
        <v>C</v>
      </c>
      <c r="I157" t="str">
        <f>_xlfn.IFNA((VLOOKUP(A157,CLASS!A:AY,9,FALSE)),"")</f>
        <v>LDY</v>
      </c>
      <c r="J157" t="str">
        <f>_xlfn.IFNA((VLOOKUP(A157,CLASS!A:AY,10,FALSE)),"")</f>
        <v>SDGC</v>
      </c>
      <c r="K157" t="str">
        <f>_xlfn.IFNA((VLOOKUP(J157,DivisionLookup!A:B,2,FALSE)),"")</f>
        <v>South</v>
      </c>
      <c r="L157">
        <f>_xlfn.IFNA(VLOOKUP(E157,HandicapLookup!A:B,2,FALSE),"")</f>
        <v>15</v>
      </c>
      <c r="M157">
        <f>_xlfn.IFNA(VLOOKUP(F157,HandicapLookup!A:B,2,FALSE),"")</f>
        <v>15</v>
      </c>
      <c r="N157">
        <f>_xlfn.IFNA(VLOOKUP(G157,HandicapLookup!A:B,2,FALSE),"")</f>
        <v>15</v>
      </c>
      <c r="O157">
        <f>_xlfn.IFNA(VLOOKUP(H157,HandicapLookup!A:B,2,FALSE),"")</f>
        <v>15</v>
      </c>
      <c r="P157">
        <f>_xlfn.IFNA((VLOOKUP(A157,CLASS!A:AY,16,FALSE)),"")</f>
        <v>0</v>
      </c>
      <c r="Q157" s="11">
        <f t="shared" si="51"/>
        <v>0</v>
      </c>
      <c r="R157">
        <f>_xlfn.IFNA((VLOOKUP(A157,CLASS!A:AY,18,FALSE)),"")</f>
        <v>0</v>
      </c>
      <c r="S157" s="11">
        <f t="shared" si="52"/>
        <v>0</v>
      </c>
      <c r="T157">
        <f>_xlfn.IFNA((VLOOKUP(A157,CLASS!A:AY,20,FALSE)),"")</f>
        <v>0</v>
      </c>
      <c r="U157" s="11">
        <f>IF(IF(T157,T157+$L157,0)&lt;=100,IF(T157,T157+$L157,0),100)</f>
        <v>0</v>
      </c>
      <c r="V157">
        <f>_xlfn.IFNA((VLOOKUP(A157,CLASS!A:AY,22,FALSE)),"")</f>
        <v>0</v>
      </c>
      <c r="W157" s="11">
        <f t="shared" si="53"/>
        <v>0</v>
      </c>
      <c r="X157">
        <f>_xlfn.IFNA((VLOOKUP(A157,CLASS!A:AY,24,FALSE)),"")</f>
        <v>0</v>
      </c>
      <c r="Y157" s="11">
        <f t="shared" si="54"/>
        <v>0</v>
      </c>
      <c r="Z157">
        <f>_xlfn.IFNA((VLOOKUP(A157,CLASS!A:AY,26,FALSE)),"")</f>
        <v>0</v>
      </c>
      <c r="AA157" s="11">
        <f t="shared" si="55"/>
        <v>0</v>
      </c>
      <c r="AB157">
        <f>_xlfn.IFNA((VLOOKUP(A157,CLASS!A:AY,28,FALSE)),"")</f>
        <v>0</v>
      </c>
      <c r="AC157" s="11">
        <f t="shared" si="56"/>
        <v>0</v>
      </c>
      <c r="AD157"/>
      <c r="AE157" s="11">
        <f t="shared" si="57"/>
        <v>0</v>
      </c>
      <c r="AF157"/>
      <c r="AG157" s="11">
        <f t="shared" si="58"/>
        <v>0</v>
      </c>
      <c r="AH157">
        <f>_xlfn.IFNA((VLOOKUP(A157,CLASS!A:AY,34,FALSE)),"")</f>
        <v>0</v>
      </c>
      <c r="AI157" s="11">
        <f t="shared" si="59"/>
        <v>0</v>
      </c>
      <c r="AJ157"/>
      <c r="AK157" s="11">
        <f t="shared" si="60"/>
        <v>0</v>
      </c>
      <c r="AL157" s="16">
        <f t="shared" si="61"/>
        <v>0</v>
      </c>
      <c r="AM157"/>
      <c r="AN157">
        <f t="shared" si="62"/>
        <v>0</v>
      </c>
      <c r="AO157">
        <f t="shared" si="63"/>
        <v>0</v>
      </c>
      <c r="AP157">
        <f t="shared" si="64"/>
        <v>0</v>
      </c>
      <c r="AQ157">
        <f t="shared" si="65"/>
        <v>0</v>
      </c>
      <c r="AR157">
        <f t="shared" si="66"/>
        <v>0</v>
      </c>
      <c r="AS157">
        <f t="shared" si="67"/>
        <v>0</v>
      </c>
      <c r="AT157">
        <f t="shared" si="68"/>
        <v>0</v>
      </c>
      <c r="AU157">
        <f t="shared" si="69"/>
        <v>0</v>
      </c>
      <c r="AV157">
        <f t="shared" si="70"/>
        <v>0</v>
      </c>
      <c r="AW157">
        <f t="shared" si="71"/>
        <v>0</v>
      </c>
      <c r="AX157">
        <f t="shared" si="72"/>
        <v>0</v>
      </c>
      <c r="AY157" s="14" cm="1">
        <f t="array" ref="AY157">SUMPRODUCT(LARGE(AN157:AX157, {1,2,3}))</f>
        <v>0</v>
      </c>
      <c r="AZ157"/>
    </row>
    <row r="158" spans="1:52" x14ac:dyDescent="0.35">
      <c r="A158">
        <f>CLASS!A100</f>
        <v>1436</v>
      </c>
      <c r="B158" t="str">
        <f>CLASS!B100</f>
        <v>EE1436</v>
      </c>
      <c r="C158" t="str">
        <f>_xlfn.IFNA((VLOOKUP(A158,CLASS!A:AY,3,FALSE)),"")</f>
        <v>Tanya</v>
      </c>
      <c r="D158" t="str">
        <f>_xlfn.IFNA((VLOOKUP(A158,CLASS!A:AY,4,FALSE)),"")</f>
        <v>Faulds</v>
      </c>
      <c r="E158" s="26" t="str">
        <f>_xlfn.IFNA((VLOOKUP(B158,IssueLookup!A:B,2,FALSE)),"")</f>
        <v>A</v>
      </c>
      <c r="F158" s="26" t="str">
        <f>_xlfn.IFNA((VLOOKUP(B158,IssueLookup!C:D,2,FALSE)),"")</f>
        <v>A</v>
      </c>
      <c r="G158" s="26" t="str">
        <f>_xlfn.IFNA((VLOOKUP(B158,IssueLookup!E:F,2,FALSE)),"")</f>
        <v>A</v>
      </c>
      <c r="H158" s="26" t="str">
        <f>_xlfn.IFNA((VLOOKUP(B158,IssueLookup!G:H,2,FALSE)),"")</f>
        <v>A</v>
      </c>
      <c r="I158" t="str">
        <f>_xlfn.IFNA((VLOOKUP(A158,CLASS!A:AY,9,FALSE)),"")</f>
        <v>LDY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_xlfn.IFNA(VLOOKUP(E158,HandicapLookup!A:B,2,FALSE),"")</f>
        <v>5</v>
      </c>
      <c r="M158">
        <f>_xlfn.IFNA(VLOOKUP(F158,HandicapLookup!A:B,2,FALSE),"")</f>
        <v>5</v>
      </c>
      <c r="N158">
        <f>_xlfn.IFNA(VLOOKUP(G158,HandicapLookup!A:B,2,FALSE),"")</f>
        <v>5</v>
      </c>
      <c r="O158">
        <f>_xlfn.IFNA(VLOOKUP(H158,HandicapLookup!A:B,2,FALSE),"")</f>
        <v>5</v>
      </c>
      <c r="P158">
        <f>_xlfn.IFNA((VLOOKUP(A158,CLASS!A:AY,16,FALSE)),"")</f>
        <v>0</v>
      </c>
      <c r="Q158" s="11">
        <f t="shared" si="51"/>
        <v>0</v>
      </c>
      <c r="R158">
        <f>_xlfn.IFNA((VLOOKUP(A158,CLASS!A:AY,18,FALSE)),"")</f>
        <v>0</v>
      </c>
      <c r="S158" s="11">
        <f t="shared" si="52"/>
        <v>0</v>
      </c>
      <c r="T158">
        <f>_xlfn.IFNA((VLOOKUP(A158,CLASS!A:AY,20,FALSE)),"")</f>
        <v>0</v>
      </c>
      <c r="U158" s="11">
        <f>IFERROR((IF(IF(T158,T158+$M158,0)&lt;=100,IF(T158,T158+$M158,0),100)),"")</f>
        <v>0</v>
      </c>
      <c r="V158">
        <f>_xlfn.IFNA((VLOOKUP(A158,CLASS!A:AY,22,FALSE)),"")</f>
        <v>0</v>
      </c>
      <c r="W158" s="11">
        <f t="shared" si="53"/>
        <v>0</v>
      </c>
      <c r="X158">
        <f>_xlfn.IFNA((VLOOKUP(A158,CLASS!A:AY,24,FALSE)),"")</f>
        <v>0</v>
      </c>
      <c r="Y158" s="11">
        <f t="shared" si="54"/>
        <v>0</v>
      </c>
      <c r="Z158">
        <f>_xlfn.IFNA((VLOOKUP(A158,CLASS!A:AY,26,FALSE)),"")</f>
        <v>0</v>
      </c>
      <c r="AA158" s="11">
        <f t="shared" si="55"/>
        <v>0</v>
      </c>
      <c r="AB158">
        <f>_xlfn.IFNA((VLOOKUP(A158,CLASS!A:AY,28,FALSE)),"")</f>
        <v>0</v>
      </c>
      <c r="AC158" s="11">
        <f t="shared" si="56"/>
        <v>0</v>
      </c>
      <c r="AD158"/>
      <c r="AE158" s="11">
        <f t="shared" si="57"/>
        <v>0</v>
      </c>
      <c r="AF158"/>
      <c r="AG158" s="11">
        <f t="shared" si="58"/>
        <v>0</v>
      </c>
      <c r="AH158">
        <f>_xlfn.IFNA((VLOOKUP(A158,CLASS!A:AY,34,FALSE)),"")</f>
        <v>0</v>
      </c>
      <c r="AI158" s="11">
        <f t="shared" si="59"/>
        <v>0</v>
      </c>
      <c r="AJ158"/>
      <c r="AK158" s="11">
        <f t="shared" si="60"/>
        <v>0</v>
      </c>
      <c r="AL158" s="16">
        <f t="shared" si="61"/>
        <v>0</v>
      </c>
      <c r="AM158"/>
      <c r="AN158">
        <f t="shared" si="62"/>
        <v>0</v>
      </c>
      <c r="AO158">
        <f t="shared" si="63"/>
        <v>0</v>
      </c>
      <c r="AP158">
        <f t="shared" si="64"/>
        <v>0</v>
      </c>
      <c r="AQ158">
        <f t="shared" si="65"/>
        <v>0</v>
      </c>
      <c r="AR158">
        <f t="shared" si="66"/>
        <v>0</v>
      </c>
      <c r="AS158">
        <f t="shared" si="67"/>
        <v>0</v>
      </c>
      <c r="AT158">
        <f t="shared" si="68"/>
        <v>0</v>
      </c>
      <c r="AU158">
        <f t="shared" si="69"/>
        <v>0</v>
      </c>
      <c r="AV158">
        <f t="shared" si="70"/>
        <v>0</v>
      </c>
      <c r="AW158">
        <f t="shared" si="71"/>
        <v>0</v>
      </c>
      <c r="AX158">
        <f t="shared" si="72"/>
        <v>0</v>
      </c>
      <c r="AY158" s="14" cm="1">
        <f t="array" ref="AY158">SUMPRODUCT(LARGE(AN158:AX158, {1,2,3}))</f>
        <v>0</v>
      </c>
      <c r="AZ158"/>
    </row>
    <row r="159" spans="1:52" x14ac:dyDescent="0.35">
      <c r="A159">
        <f>CLASS!A103</f>
        <v>128249</v>
      </c>
      <c r="B159" t="str">
        <f>CLASS!B103</f>
        <v>EE128249</v>
      </c>
      <c r="C159" t="str">
        <f>_xlfn.IFNA((VLOOKUP(A159,CLASS!A:AY,3,FALSE)),"")</f>
        <v>Ceyla</v>
      </c>
      <c r="D159" t="str">
        <f>_xlfn.IFNA((VLOOKUP(A159,CLASS!A:AY,4,FALSE)),"")</f>
        <v>Ismet</v>
      </c>
      <c r="E159" s="26" t="str">
        <f>_xlfn.IFNA((VLOOKUP(B159,IssueLookup!A:B,2,FALSE)),"")</f>
        <v>A</v>
      </c>
      <c r="F159" s="26" t="str">
        <f>_xlfn.IFNA((VLOOKUP(B159,IssueLookup!C:D,2,FALSE)),"")</f>
        <v>A</v>
      </c>
      <c r="G159" s="26" t="str">
        <f>_xlfn.IFNA((VLOOKUP(B159,IssueLookup!E:F,2,FALSE)),"")</f>
        <v>A</v>
      </c>
      <c r="H159" s="26" t="str">
        <f>_xlfn.IFNA((VLOOKUP(B159,IssueLookup!G:H,2,FALSE)),"")</f>
        <v>A</v>
      </c>
      <c r="I159" t="str">
        <f>_xlfn.IFNA((VLOOKUP(A159,CLASS!A:AY,9,FALSE)),"")</f>
        <v>LDY</v>
      </c>
      <c r="J159" t="str">
        <f>_xlfn.IFNA((VLOOKUP(A159,CLASS!A:AY,10,FALSE)),"")</f>
        <v>OLSS</v>
      </c>
      <c r="K159" t="str">
        <f>_xlfn.IFNA((VLOOKUP(J159,DivisionLookup!A:B,2,FALSE)),"")</f>
        <v>South</v>
      </c>
      <c r="L159">
        <f>_xlfn.IFNA(VLOOKUP(E159,HandicapLookup!A:B,2,FALSE),"")</f>
        <v>5</v>
      </c>
      <c r="M159">
        <f>_xlfn.IFNA(VLOOKUP(F159,HandicapLookup!A:B,2,FALSE),"")</f>
        <v>5</v>
      </c>
      <c r="N159">
        <f>_xlfn.IFNA(VLOOKUP(G159,HandicapLookup!A:B,2,FALSE),"")</f>
        <v>5</v>
      </c>
      <c r="O159">
        <f>_xlfn.IFNA(VLOOKUP(H159,HandicapLookup!A:B,2,FALSE),"")</f>
        <v>5</v>
      </c>
      <c r="P159">
        <f>_xlfn.IFNA((VLOOKUP(A159,CLASS!A:AY,16,FALSE)),"")</f>
        <v>0</v>
      </c>
      <c r="Q159" s="11">
        <f t="shared" si="51"/>
        <v>0</v>
      </c>
      <c r="R159">
        <f>_xlfn.IFNA((VLOOKUP(A159,CLASS!A:AY,18,FALSE)),"")</f>
        <v>0</v>
      </c>
      <c r="S159" s="11">
        <f t="shared" si="52"/>
        <v>0</v>
      </c>
      <c r="T159">
        <f>_xlfn.IFNA((VLOOKUP(A159,CLASS!A:AY,20,FALSE)),"")</f>
        <v>0</v>
      </c>
      <c r="U159" s="11">
        <f>IFERROR((IF(IF(T159,T159+$M159,0)&lt;=100,IF(T159,T159+$M159,0),100)),"")</f>
        <v>0</v>
      </c>
      <c r="V159">
        <f>_xlfn.IFNA((VLOOKUP(A159,CLASS!A:AY,22,FALSE)),"")</f>
        <v>0</v>
      </c>
      <c r="W159" s="11">
        <f t="shared" si="53"/>
        <v>0</v>
      </c>
      <c r="X159">
        <f>_xlfn.IFNA((VLOOKUP(A159,CLASS!A:AY,24,FALSE)),"")</f>
        <v>0</v>
      </c>
      <c r="Y159" s="11">
        <f t="shared" si="54"/>
        <v>0</v>
      </c>
      <c r="Z159">
        <f>_xlfn.IFNA((VLOOKUP(A159,CLASS!A:AY,26,FALSE)),"")</f>
        <v>0</v>
      </c>
      <c r="AA159" s="11">
        <f t="shared" si="55"/>
        <v>0</v>
      </c>
      <c r="AB159">
        <f>_xlfn.IFNA((VLOOKUP(A159,CLASS!A:AY,28,FALSE)),"")</f>
        <v>0</v>
      </c>
      <c r="AC159" s="11">
        <f t="shared" si="56"/>
        <v>0</v>
      </c>
      <c r="AD159"/>
      <c r="AE159" s="11">
        <f t="shared" si="57"/>
        <v>0</v>
      </c>
      <c r="AF159"/>
      <c r="AG159" s="11">
        <f t="shared" si="58"/>
        <v>0</v>
      </c>
      <c r="AH159">
        <f>_xlfn.IFNA((VLOOKUP(A159,CLASS!A:AY,34,FALSE)),"")</f>
        <v>0</v>
      </c>
      <c r="AI159" s="11">
        <f t="shared" si="59"/>
        <v>0</v>
      </c>
      <c r="AJ159"/>
      <c r="AK159" s="11">
        <f t="shared" si="60"/>
        <v>0</v>
      </c>
      <c r="AL159" s="16">
        <f t="shared" si="61"/>
        <v>0</v>
      </c>
      <c r="AM159"/>
      <c r="AN159">
        <f t="shared" si="62"/>
        <v>0</v>
      </c>
      <c r="AO159">
        <f t="shared" si="63"/>
        <v>0</v>
      </c>
      <c r="AP159">
        <f t="shared" si="64"/>
        <v>0</v>
      </c>
      <c r="AQ159">
        <f t="shared" si="65"/>
        <v>0</v>
      </c>
      <c r="AR159">
        <f t="shared" si="66"/>
        <v>0</v>
      </c>
      <c r="AS159">
        <f t="shared" si="67"/>
        <v>0</v>
      </c>
      <c r="AT159">
        <f t="shared" si="68"/>
        <v>0</v>
      </c>
      <c r="AU159">
        <f t="shared" si="69"/>
        <v>0</v>
      </c>
      <c r="AV159">
        <f t="shared" si="70"/>
        <v>0</v>
      </c>
      <c r="AW159">
        <f t="shared" si="71"/>
        <v>0</v>
      </c>
      <c r="AX159">
        <f t="shared" si="72"/>
        <v>0</v>
      </c>
      <c r="AY159" s="14" cm="1">
        <f t="array" ref="AY159">SUMPRODUCT(LARGE(AN159:AX159, {1,2,3}))</f>
        <v>0</v>
      </c>
      <c r="AZ159"/>
    </row>
    <row r="160" spans="1:52" x14ac:dyDescent="0.35">
      <c r="A160">
        <f>CLASS!A126</f>
        <v>132337</v>
      </c>
      <c r="B160" t="str">
        <f>CLASS!B126</f>
        <v>EE132337</v>
      </c>
      <c r="C160" t="str">
        <f>_xlfn.IFNA((VLOOKUP(A160,CLASS!A:AY,3,FALSE)),"")</f>
        <v>Ami</v>
      </c>
      <c r="D160" t="str">
        <f>_xlfn.IFNA((VLOOKUP(A160,CLASS!A:AY,4,FALSE)),"")</f>
        <v>Hedgecock</v>
      </c>
      <c r="E160" s="26" t="str">
        <f>_xlfn.IFNA((VLOOKUP(B160,IssueLookup!A:B,2,FALSE)),"")</f>
        <v>B</v>
      </c>
      <c r="F160" s="26" t="str">
        <f>_xlfn.IFNA((VLOOKUP(B160,IssueLookup!C:D,2,FALSE)),"")</f>
        <v>B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tr">
        <f>_xlfn.IFNA((VLOOKUP(A160,CLASS!A:AY,9,FALSE)),"")</f>
        <v>LDC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10</v>
      </c>
      <c r="M160">
        <f>_xlfn.IFNA(VLOOKUP(F160,HandicapLookup!A:B,2,FALSE),"")</f>
        <v>10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f>_xlfn.IFNA((VLOOKUP(A160,CLASS!A:AY,16,FALSE)),"")</f>
        <v>67</v>
      </c>
      <c r="Q160" s="11">
        <f t="shared" si="51"/>
        <v>77</v>
      </c>
      <c r="R160">
        <f>_xlfn.IFNA((VLOOKUP(A160,CLASS!A:AY,18,FALSE)),"")</f>
        <v>0</v>
      </c>
      <c r="S160" s="11">
        <f t="shared" si="52"/>
        <v>0</v>
      </c>
      <c r="T160">
        <f>_xlfn.IFNA((VLOOKUP(A160,CLASS!A:AY,20,FALSE)),"")</f>
        <v>69</v>
      </c>
      <c r="U160" s="11">
        <f>IF(IF(T160,T160+$L160,0)&lt;=100,IF(T160,T160+$L160,0),100)</f>
        <v>79</v>
      </c>
      <c r="V160">
        <f>_xlfn.IFNA((VLOOKUP(A160,CLASS!A:AY,22,FALSE)),"")</f>
        <v>0</v>
      </c>
      <c r="W160" s="11">
        <f t="shared" si="53"/>
        <v>0</v>
      </c>
      <c r="X160">
        <f>_xlfn.IFNA((VLOOKUP(A160,CLASS!A:AY,24,FALSE)),"")</f>
        <v>0</v>
      </c>
      <c r="Y160" s="11">
        <f t="shared" si="54"/>
        <v>0</v>
      </c>
      <c r="Z160">
        <f>_xlfn.IFNA((VLOOKUP(A160,CLASS!A:AY,26,FALSE)),"")</f>
        <v>0</v>
      </c>
      <c r="AA160" s="11">
        <f t="shared" si="55"/>
        <v>0</v>
      </c>
      <c r="AB160">
        <f>_xlfn.IFNA((VLOOKUP(A160,CLASS!A:AY,28,FALSE)),"")</f>
        <v>0</v>
      </c>
      <c r="AC160" s="11">
        <f t="shared" si="56"/>
        <v>0</v>
      </c>
      <c r="AD160"/>
      <c r="AE160" s="11">
        <f t="shared" si="57"/>
        <v>0</v>
      </c>
      <c r="AF160"/>
      <c r="AG160" s="11">
        <f t="shared" si="58"/>
        <v>0</v>
      </c>
      <c r="AH160">
        <f>_xlfn.IFNA((VLOOKUP(A160,CLASS!A:AY,34,FALSE)),"")</f>
        <v>0</v>
      </c>
      <c r="AI160" s="11">
        <f t="shared" si="59"/>
        <v>0</v>
      </c>
      <c r="AJ160"/>
      <c r="AK160" s="11">
        <f t="shared" si="60"/>
        <v>0</v>
      </c>
      <c r="AL160" s="16">
        <f t="shared" si="61"/>
        <v>156</v>
      </c>
      <c r="AN160">
        <f t="shared" si="62"/>
        <v>77</v>
      </c>
      <c r="AO160">
        <f t="shared" si="63"/>
        <v>0</v>
      </c>
      <c r="AP160">
        <f t="shared" si="64"/>
        <v>79</v>
      </c>
      <c r="AQ160">
        <f t="shared" si="65"/>
        <v>0</v>
      </c>
      <c r="AR160">
        <f t="shared" si="66"/>
        <v>0</v>
      </c>
      <c r="AS160">
        <f t="shared" si="67"/>
        <v>0</v>
      </c>
      <c r="AT160">
        <f t="shared" si="68"/>
        <v>0</v>
      </c>
      <c r="AU160">
        <f t="shared" si="69"/>
        <v>0</v>
      </c>
      <c r="AV160">
        <f t="shared" si="70"/>
        <v>0</v>
      </c>
      <c r="AW160">
        <f t="shared" si="71"/>
        <v>0</v>
      </c>
      <c r="AX160">
        <f t="shared" si="72"/>
        <v>0</v>
      </c>
      <c r="AY160" s="14" cm="1">
        <f t="array" ref="AY160">SUMPRODUCT(LARGE(AN160:AX160, {1,2,3}))</f>
        <v>156</v>
      </c>
      <c r="AZ160"/>
    </row>
    <row r="161" spans="1:52" x14ac:dyDescent="0.35">
      <c r="A161">
        <f>CLASS!A45</f>
        <v>124370</v>
      </c>
      <c r="B161" t="str">
        <f>CLASS!B45</f>
        <v>EE124370</v>
      </c>
      <c r="C161" t="str">
        <f>_xlfn.IFNA((VLOOKUP(A161,CLASS!A:AY,3,FALSE)),"")</f>
        <v>Amy</v>
      </c>
      <c r="D161" t="str">
        <f>_xlfn.IFNA((VLOOKUP(A161,CLASS!A:AY,4,FALSE)),"")</f>
        <v>Easeman</v>
      </c>
      <c r="E161" s="26" t="str">
        <f>_xlfn.IFNA((VLOOKUP(B161,IssueLookup!A:B,2,FALSE)),"")</f>
        <v>AA</v>
      </c>
      <c r="F161" s="26" t="str">
        <f>_xlfn.IFNA((VLOOKUP(B161,IssueLookup!C:D,2,FALSE)),"")</f>
        <v>AA</v>
      </c>
      <c r="G161" s="26" t="str">
        <f>_xlfn.IFNA((VLOOKUP(B161,IssueLookup!E:F,2,FALSE)),"")</f>
        <v>AA</v>
      </c>
      <c r="H161" s="26" t="str">
        <f>_xlfn.IFNA((VLOOKUP(B161,IssueLookup!G:H,2,FALSE)),"")</f>
        <v>AA</v>
      </c>
      <c r="I161" t="str">
        <f>_xlfn.IFNA((VLOOKUP(A161,CLASS!A:AY,9,FALSE)),"")</f>
        <v>LDJ</v>
      </c>
      <c r="J161" t="str">
        <f>_xlfn.IFNA((VLOOKUP(A161,CLASS!A:AY,10,FALSE)),"")</f>
        <v>EJC</v>
      </c>
      <c r="K161" t="str">
        <f>_xlfn.IFNA((VLOOKUP(J161,DivisionLookup!A:B,2,FALSE)),"")</f>
        <v>South</v>
      </c>
      <c r="L161">
        <f>_xlfn.IFNA(VLOOKUP(E161,HandicapLookup!A:B,2,FALSE),"")</f>
        <v>0</v>
      </c>
      <c r="M161">
        <f>_xlfn.IFNA(VLOOKUP(F161,HandicapLookup!A:B,2,FALSE),"")</f>
        <v>0</v>
      </c>
      <c r="N161">
        <f>_xlfn.IFNA(VLOOKUP(G161,HandicapLookup!A:B,2,FALSE),"")</f>
        <v>0</v>
      </c>
      <c r="O161">
        <f>_xlfn.IFNA(VLOOKUP(H161,HandicapLookup!A:B,2,FALSE),"")</f>
        <v>0</v>
      </c>
      <c r="P161">
        <f>_xlfn.IFNA((VLOOKUP(A161,CLASS!A:AY,16,FALSE)),"")</f>
        <v>0</v>
      </c>
      <c r="Q161" s="11">
        <f t="shared" si="51"/>
        <v>0</v>
      </c>
      <c r="R161">
        <f>_xlfn.IFNA((VLOOKUP(A161,CLASS!A:AY,18,FALSE)),"")</f>
        <v>0</v>
      </c>
      <c r="S161" s="11">
        <f t="shared" si="52"/>
        <v>0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 t="shared" si="53"/>
        <v>0</v>
      </c>
      <c r="X161">
        <f>_xlfn.IFNA((VLOOKUP(A161,CLASS!A:AY,24,FALSE)),"")</f>
        <v>0</v>
      </c>
      <c r="Y161" s="11">
        <f t="shared" si="54"/>
        <v>0</v>
      </c>
      <c r="Z161">
        <f>_xlfn.IFNA((VLOOKUP(A161,CLASS!A:AY,26,FALSE)),"")</f>
        <v>0</v>
      </c>
      <c r="AA161" s="11">
        <f t="shared" si="55"/>
        <v>0</v>
      </c>
      <c r="AB161">
        <f>_xlfn.IFNA((VLOOKUP(A161,CLASS!A:AY,28,FALSE)),"")</f>
        <v>0</v>
      </c>
      <c r="AC161" s="11">
        <f t="shared" si="56"/>
        <v>0</v>
      </c>
      <c r="AD161"/>
      <c r="AE161" s="11">
        <f t="shared" si="57"/>
        <v>0</v>
      </c>
      <c r="AF161"/>
      <c r="AG161" s="11">
        <f t="shared" si="58"/>
        <v>0</v>
      </c>
      <c r="AH161">
        <f>_xlfn.IFNA((VLOOKUP(A161,CLASS!A:AY,34,FALSE)),"")</f>
        <v>0</v>
      </c>
      <c r="AI161" s="11">
        <f t="shared" si="59"/>
        <v>0</v>
      </c>
      <c r="AJ161"/>
      <c r="AK161" s="11">
        <f t="shared" si="60"/>
        <v>0</v>
      </c>
      <c r="AL161" s="16">
        <f t="shared" si="61"/>
        <v>0</v>
      </c>
      <c r="AM161"/>
      <c r="AN161">
        <f t="shared" si="62"/>
        <v>0</v>
      </c>
      <c r="AO161">
        <f t="shared" si="63"/>
        <v>0</v>
      </c>
      <c r="AP161">
        <f t="shared" si="64"/>
        <v>0</v>
      </c>
      <c r="AQ161">
        <f t="shared" si="65"/>
        <v>0</v>
      </c>
      <c r="AR161">
        <f t="shared" si="66"/>
        <v>0</v>
      </c>
      <c r="AS161">
        <f t="shared" si="67"/>
        <v>0</v>
      </c>
      <c r="AT161">
        <f t="shared" si="68"/>
        <v>0</v>
      </c>
      <c r="AU161">
        <f t="shared" si="69"/>
        <v>0</v>
      </c>
      <c r="AV161">
        <f t="shared" si="70"/>
        <v>0</v>
      </c>
      <c r="AW161">
        <f t="shared" si="71"/>
        <v>0</v>
      </c>
      <c r="AX161">
        <f t="shared" si="72"/>
        <v>0</v>
      </c>
      <c r="AY161" s="14" cm="1">
        <f t="array" ref="AY161">SUMPRODUCT(LARGE(AN161:AX161, {1,2,3}))</f>
        <v>0</v>
      </c>
      <c r="AZ161"/>
    </row>
    <row r="162" spans="1:52" x14ac:dyDescent="0.35">
      <c r="A162">
        <f>CLASS!A135</f>
        <v>118452</v>
      </c>
      <c r="B162" t="str">
        <f>CLASS!B135</f>
        <v>EE118452</v>
      </c>
      <c r="C162" t="str">
        <f>_xlfn.IFNA((VLOOKUP(A162,CLASS!A:AY,3,FALSE)),"")</f>
        <v>Janet</v>
      </c>
      <c r="D162" t="str">
        <f>_xlfn.IFNA((VLOOKUP(A162,CLASS!A:AY,4,FALSE)),"")</f>
        <v>Galland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tr">
        <f>_xlfn.IFNA((VLOOKUP(A162,CLASS!A:AY,9,FALSE)),"")</f>
        <v>LDV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f>_xlfn.IFNA((VLOOKUP(A162,CLASS!A:AY,16,FALSE)),"")</f>
        <v>0</v>
      </c>
      <c r="Q162" s="11">
        <f t="shared" si="51"/>
        <v>0</v>
      </c>
      <c r="R162">
        <f>_xlfn.IFNA((VLOOKUP(A162,CLASS!A:AY,18,FALSE)),"")</f>
        <v>66</v>
      </c>
      <c r="S162" s="11">
        <f t="shared" si="52"/>
        <v>76</v>
      </c>
      <c r="T162">
        <f>_xlfn.IFNA((VLOOKUP(A162,CLASS!A:AY,20,FALSE)),"")</f>
        <v>0</v>
      </c>
      <c r="U162" s="11">
        <f>IF(IF(T162,T162+$L162,0)&lt;=100,IF(T162,T162+$L162,0),100)</f>
        <v>0</v>
      </c>
      <c r="V162">
        <f>_xlfn.IFNA((VLOOKUP(A162,CLASS!A:AY,22,FALSE)),"")</f>
        <v>51</v>
      </c>
      <c r="W162" s="11">
        <f t="shared" ref="W162:W193" si="74">IFERROR((IF(IF(V162,V162+$M162,0)&lt;=100,IF(V162,V162+$M162,0),100)),"")</f>
        <v>61</v>
      </c>
      <c r="X162">
        <f>_xlfn.IFNA((VLOOKUP(A162,CLASS!A:AY,24,FALSE)),"")</f>
        <v>0</v>
      </c>
      <c r="Y162" s="11">
        <f t="shared" si="54"/>
        <v>0</v>
      </c>
      <c r="Z162">
        <f>_xlfn.IFNA((VLOOKUP(A162,CLASS!A:AY,26,FALSE)),"")</f>
        <v>0</v>
      </c>
      <c r="AA162" s="11">
        <f t="shared" si="55"/>
        <v>0</v>
      </c>
      <c r="AB162">
        <f>_xlfn.IFNA((VLOOKUP(A162,CLASS!A:AY,28,FALSE)),"")</f>
        <v>0</v>
      </c>
      <c r="AC162" s="11">
        <f t="shared" si="56"/>
        <v>0</v>
      </c>
      <c r="AD162"/>
      <c r="AE162" s="11">
        <f t="shared" si="57"/>
        <v>0</v>
      </c>
      <c r="AF162"/>
      <c r="AG162" s="11">
        <f t="shared" si="58"/>
        <v>0</v>
      </c>
      <c r="AH162">
        <f>_xlfn.IFNA((VLOOKUP(A162,CLASS!A:AY,34,FALSE)),"")</f>
        <v>0</v>
      </c>
      <c r="AI162" s="11">
        <f t="shared" si="59"/>
        <v>0</v>
      </c>
      <c r="AJ162"/>
      <c r="AK162" s="11">
        <f t="shared" si="60"/>
        <v>0</v>
      </c>
      <c r="AL162" s="16">
        <f t="shared" si="61"/>
        <v>137</v>
      </c>
      <c r="AM162"/>
      <c r="AN162">
        <f t="shared" si="62"/>
        <v>0</v>
      </c>
      <c r="AO162">
        <f t="shared" si="63"/>
        <v>76</v>
      </c>
      <c r="AP162">
        <f t="shared" si="64"/>
        <v>0</v>
      </c>
      <c r="AQ162">
        <f t="shared" si="65"/>
        <v>61</v>
      </c>
      <c r="AR162">
        <f t="shared" si="66"/>
        <v>0</v>
      </c>
      <c r="AS162">
        <f t="shared" si="67"/>
        <v>0</v>
      </c>
      <c r="AT162">
        <f t="shared" si="68"/>
        <v>0</v>
      </c>
      <c r="AU162">
        <f t="shared" si="69"/>
        <v>0</v>
      </c>
      <c r="AV162">
        <f t="shared" si="70"/>
        <v>0</v>
      </c>
      <c r="AW162">
        <f t="shared" si="71"/>
        <v>0</v>
      </c>
      <c r="AX162">
        <f t="shared" si="72"/>
        <v>0</v>
      </c>
      <c r="AY162" s="14" cm="1">
        <f t="array" ref="AY162">SUMPRODUCT(LARGE(AN162:AX162, {1,2,3}))</f>
        <v>137</v>
      </c>
      <c r="AZ162"/>
    </row>
    <row r="163" spans="1:52" x14ac:dyDescent="0.35">
      <c r="A163">
        <f>CLASS!A184</f>
        <v>104452</v>
      </c>
      <c r="B163" t="str">
        <f>CLASS!B184</f>
        <v>EE104452</v>
      </c>
      <c r="C163" t="str">
        <f>_xlfn.IFNA((VLOOKUP(A163,CLASS!A:AY,3,FALSE)),"")</f>
        <v>Suzanne</v>
      </c>
      <c r="D163" t="str">
        <f>_xlfn.IFNA((VLOOKUP(A163,CLASS!A:AY,4,FALSE)),"")</f>
        <v>Curtis</v>
      </c>
      <c r="E163" s="26" t="str">
        <f>_xlfn.IFNA((VLOOKUP(B163,IssueLookup!A:B,2,FALSE)),"")</f>
        <v>C</v>
      </c>
      <c r="F163" s="26" t="str">
        <f>_xlfn.IFNA((VLOOKUP(B163,IssueLookup!C:D,2,FALSE)),"")</f>
        <v>C</v>
      </c>
      <c r="G163" s="26" t="str">
        <f>_xlfn.IFNA((VLOOKUP(B163,IssueLookup!E:F,2,FALSE)),"")</f>
        <v>C</v>
      </c>
      <c r="H163" s="26" t="str">
        <f>_xlfn.IFNA((VLOOKUP(B163,IssueLookup!G:H,2,FALSE)),"")</f>
        <v>C</v>
      </c>
      <c r="I163" t="str">
        <f>_xlfn.IFNA((VLOOKUP(A163,CLASS!A:AY,9,FALSE)),"")</f>
        <v>LDV</v>
      </c>
      <c r="J163" t="str">
        <f>_xlfn.IFNA((VLOOKUP(A163,CLASS!A:AY,10,FALSE)),"")</f>
        <v>EJC</v>
      </c>
      <c r="K163" t="str">
        <f>_xlfn.IFNA((VLOOKUP(J163,DivisionLookup!A:B,2,FALSE)),"")</f>
        <v>South</v>
      </c>
      <c r="L163">
        <f>_xlfn.IFNA(VLOOKUP(E163,HandicapLookup!A:B,2,FALSE),"")</f>
        <v>15</v>
      </c>
      <c r="M163">
        <f>_xlfn.IFNA(VLOOKUP(F163,HandicapLookup!A:B,2,FALSE),"")</f>
        <v>15</v>
      </c>
      <c r="N163">
        <f>_xlfn.IFNA(VLOOKUP(G163,HandicapLookup!A:B,2,FALSE),"")</f>
        <v>15</v>
      </c>
      <c r="O163">
        <f>_xlfn.IFNA(VLOOKUP(H163,HandicapLookup!A:B,2,FALSE),"")</f>
        <v>15</v>
      </c>
      <c r="P163">
        <f>_xlfn.IFNA((VLOOKUP(A163,CLASS!A:AY,16,FALSE)),"")</f>
        <v>0</v>
      </c>
      <c r="Q163" s="11">
        <f t="shared" si="51"/>
        <v>0</v>
      </c>
      <c r="R163">
        <f>_xlfn.IFNA((VLOOKUP(A163,CLASS!A:AY,18,FALSE)),"")</f>
        <v>67</v>
      </c>
      <c r="S163" s="11">
        <f t="shared" si="52"/>
        <v>82</v>
      </c>
      <c r="T163">
        <f>_xlfn.IFNA((VLOOKUP(A163,CLASS!A:AY,20,FALSE)),"")</f>
        <v>0</v>
      </c>
      <c r="U163" s="11">
        <f>IF(IF(T163,T163+$L163,0)&lt;=100,IF(T163,T163+$L163,0),100)</f>
        <v>0</v>
      </c>
      <c r="V163">
        <f>_xlfn.IFNA((VLOOKUP(A163,CLASS!A:AY,22,FALSE)),"")</f>
        <v>0</v>
      </c>
      <c r="W163" s="11">
        <f t="shared" si="74"/>
        <v>0</v>
      </c>
      <c r="X163">
        <f>_xlfn.IFNA((VLOOKUP(A163,CLASS!A:AY,24,FALSE)),"")</f>
        <v>0</v>
      </c>
      <c r="Y163" s="11">
        <f t="shared" si="54"/>
        <v>0</v>
      </c>
      <c r="Z163">
        <f>_xlfn.IFNA((VLOOKUP(A163,CLASS!A:AY,26,FALSE)),"")</f>
        <v>0</v>
      </c>
      <c r="AA163" s="11">
        <f t="shared" si="55"/>
        <v>0</v>
      </c>
      <c r="AB163">
        <f>_xlfn.IFNA((VLOOKUP(A163,CLASS!A:AY,28,FALSE)),"")</f>
        <v>0</v>
      </c>
      <c r="AC163" s="11">
        <f t="shared" si="56"/>
        <v>0</v>
      </c>
      <c r="AD163"/>
      <c r="AE163" s="11">
        <f t="shared" si="57"/>
        <v>0</v>
      </c>
      <c r="AF163"/>
      <c r="AG163" s="11">
        <f t="shared" si="58"/>
        <v>0</v>
      </c>
      <c r="AH163">
        <f>_xlfn.IFNA((VLOOKUP(A163,CLASS!A:AY,34,FALSE)),"")</f>
        <v>0</v>
      </c>
      <c r="AI163" s="11">
        <f t="shared" si="59"/>
        <v>0</v>
      </c>
      <c r="AJ163"/>
      <c r="AK163" s="11">
        <f t="shared" si="60"/>
        <v>0</v>
      </c>
      <c r="AL163" s="16">
        <f t="shared" si="61"/>
        <v>82</v>
      </c>
      <c r="AM163"/>
      <c r="AN163">
        <f t="shared" si="62"/>
        <v>0</v>
      </c>
      <c r="AO163">
        <f t="shared" si="63"/>
        <v>82</v>
      </c>
      <c r="AP163">
        <f t="shared" si="64"/>
        <v>0</v>
      </c>
      <c r="AQ163">
        <f t="shared" si="65"/>
        <v>0</v>
      </c>
      <c r="AR163">
        <f t="shared" si="66"/>
        <v>0</v>
      </c>
      <c r="AS163">
        <f t="shared" si="67"/>
        <v>0</v>
      </c>
      <c r="AT163">
        <f t="shared" si="68"/>
        <v>0</v>
      </c>
      <c r="AU163">
        <f t="shared" si="69"/>
        <v>0</v>
      </c>
      <c r="AV163">
        <f t="shared" si="70"/>
        <v>0</v>
      </c>
      <c r="AW163">
        <f t="shared" si="71"/>
        <v>0</v>
      </c>
      <c r="AX163">
        <f t="shared" si="72"/>
        <v>0</v>
      </c>
      <c r="AY163" s="14" cm="1">
        <f t="array" ref="AY163">SUMPRODUCT(LARGE(AN163:AX163, {1,2,3}))</f>
        <v>82</v>
      </c>
      <c r="AZ163"/>
    </row>
    <row r="164" spans="1:52" x14ac:dyDescent="0.35">
      <c r="A164">
        <f>CLASS!A111</f>
        <v>137206</v>
      </c>
      <c r="B164" t="str">
        <f>CLASS!B111</f>
        <v>EE137206</v>
      </c>
      <c r="C164" t="str">
        <f>_xlfn.IFNA((VLOOKUP(A164,CLASS!A:AY,3,FALSE)),"")</f>
        <v>Harry</v>
      </c>
      <c r="D164" t="str">
        <f>_xlfn.IFNA((VLOOKUP(A164,CLASS!A:AY,4,FALSE)),"")</f>
        <v>Dickens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tr">
        <f>_xlfn.IFNA((VLOOKUP(A164,CLASS!A:AY,9,FALSE)),"")</f>
        <v>JNR</v>
      </c>
      <c r="J164" t="str">
        <f>_xlfn.IFNA((VLOOKUP(A164,CLASS!A:AY,10,FALSE)),"")</f>
        <v>ST</v>
      </c>
      <c r="K164" t="str">
        <f>_xlfn.IFNA((VLOOKUP(J164,DivisionLookup!A:B,2,FALSE)),"")</f>
        <v>North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f>_xlfn.IFNA((VLOOKUP(A164,CLASS!A:AY,16,FALSE)),"")</f>
        <v>71</v>
      </c>
      <c r="Q164" s="11">
        <f t="shared" si="51"/>
        <v>81</v>
      </c>
      <c r="R164">
        <f>_xlfn.IFNA((VLOOKUP(A164,CLASS!A:AY,18,FALSE)),"")</f>
        <v>0</v>
      </c>
      <c r="S164" s="11">
        <f t="shared" si="52"/>
        <v>0</v>
      </c>
      <c r="T164">
        <f>_xlfn.IFNA((VLOOKUP(A164,CLASS!A:AY,20,FALSE)),"")</f>
        <v>66</v>
      </c>
      <c r="U164" s="11">
        <f>IFERROR((IF(IF(T164,T164+$M164,0)&lt;=100,IF(T164,T164+$M164,0),100)),"")</f>
        <v>76</v>
      </c>
      <c r="V164">
        <f>_xlfn.IFNA((VLOOKUP(A164,CLASS!A:AY,22,FALSE)),"")</f>
        <v>0</v>
      </c>
      <c r="W164" s="11">
        <f t="shared" si="74"/>
        <v>0</v>
      </c>
      <c r="X164">
        <f>_xlfn.IFNA((VLOOKUP(A164,CLASS!A:AY,24,FALSE)),"")</f>
        <v>0</v>
      </c>
      <c r="Y164" s="11">
        <f t="shared" si="54"/>
        <v>0</v>
      </c>
      <c r="Z164">
        <f>_xlfn.IFNA((VLOOKUP(A164,CLASS!A:AY,26,FALSE)),"")</f>
        <v>77</v>
      </c>
      <c r="AA164" s="11">
        <f t="shared" si="55"/>
        <v>87</v>
      </c>
      <c r="AB164">
        <f>_xlfn.IFNA((VLOOKUP(A164,CLASS!A:AY,28,FALSE)),"")</f>
        <v>0</v>
      </c>
      <c r="AC164" s="11">
        <f t="shared" si="56"/>
        <v>0</v>
      </c>
      <c r="AD164"/>
      <c r="AE164" s="11">
        <f t="shared" si="57"/>
        <v>0</v>
      </c>
      <c r="AF164"/>
      <c r="AG164" s="11">
        <f t="shared" si="58"/>
        <v>0</v>
      </c>
      <c r="AH164">
        <f>_xlfn.IFNA((VLOOKUP(A164,CLASS!A:AY,34,FALSE)),"")</f>
        <v>0</v>
      </c>
      <c r="AI164" s="11">
        <f t="shared" si="59"/>
        <v>0</v>
      </c>
      <c r="AJ164"/>
      <c r="AK164" s="11">
        <f t="shared" si="60"/>
        <v>0</v>
      </c>
      <c r="AL164" s="16">
        <f t="shared" si="61"/>
        <v>244</v>
      </c>
      <c r="AM164"/>
      <c r="AN164">
        <f t="shared" si="62"/>
        <v>81</v>
      </c>
      <c r="AO164">
        <f t="shared" si="63"/>
        <v>0</v>
      </c>
      <c r="AP164">
        <f t="shared" si="64"/>
        <v>76</v>
      </c>
      <c r="AQ164">
        <f t="shared" si="65"/>
        <v>0</v>
      </c>
      <c r="AR164">
        <f t="shared" si="66"/>
        <v>0</v>
      </c>
      <c r="AS164">
        <f t="shared" si="67"/>
        <v>87</v>
      </c>
      <c r="AT164">
        <f t="shared" si="68"/>
        <v>0</v>
      </c>
      <c r="AU164">
        <f t="shared" si="69"/>
        <v>0</v>
      </c>
      <c r="AV164">
        <f t="shared" si="70"/>
        <v>0</v>
      </c>
      <c r="AW164">
        <f t="shared" si="71"/>
        <v>0</v>
      </c>
      <c r="AX164">
        <f t="shared" si="72"/>
        <v>0</v>
      </c>
      <c r="AY164" s="14" cm="1">
        <f t="array" ref="AY164">SUMPRODUCT(LARGE(AN164:AX164, {1,2,3}))</f>
        <v>244</v>
      </c>
      <c r="AZ164"/>
    </row>
    <row r="165" spans="1:52" x14ac:dyDescent="0.35">
      <c r="A165">
        <f>CLASS!A31</f>
        <v>125843</v>
      </c>
      <c r="B165" t="str">
        <f>CLASS!B31</f>
        <v>EE125843</v>
      </c>
      <c r="C165" t="str">
        <f>_xlfn.IFNA((VLOOKUP(A165,CLASS!A:AY,3,FALSE)),"")</f>
        <v>Matt</v>
      </c>
      <c r="D165" t="str">
        <f>_xlfn.IFNA((VLOOKUP(A165,CLASS!A:AY,4,FALSE)),"")</f>
        <v>Peddle</v>
      </c>
      <c r="E165" s="26" t="str">
        <f>_xlfn.IFNA((VLOOKUP(B165,IssueLookup!A:B,2,FALSE)),"")</f>
        <v>AA</v>
      </c>
      <c r="F165" s="26" t="str">
        <f>_xlfn.IFNA((VLOOKUP(B165,IssueLookup!C:D,2,FALSE)),"")</f>
        <v>AA</v>
      </c>
      <c r="G165" s="26" t="str">
        <f>_xlfn.IFNA((VLOOKUP(B165,IssueLookup!E:F,2,FALSE)),"")</f>
        <v>AA</v>
      </c>
      <c r="H165" s="26" t="str">
        <f>_xlfn.IFNA((VLOOKUP(B165,IssueLookup!G:H,2,FALSE)),"")</f>
        <v>AA</v>
      </c>
      <c r="I165" t="str">
        <f>_xlfn.IFNA((VLOOKUP(A165,CLASS!A:AY,9,FALSE)),"")</f>
        <v>JNR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_xlfn.IFNA(VLOOKUP(E165,HandicapLookup!A:B,2,FALSE),"")</f>
        <v>0</v>
      </c>
      <c r="M165">
        <f>_xlfn.IFNA(VLOOKUP(F165,HandicapLookup!A:B,2,FALSE),"")</f>
        <v>0</v>
      </c>
      <c r="N165">
        <f>_xlfn.IFNA(VLOOKUP(G165,HandicapLookup!A:B,2,FALSE),"")</f>
        <v>0</v>
      </c>
      <c r="O165">
        <f>_xlfn.IFNA(VLOOKUP(H165,HandicapLookup!A:B,2,FALSE),"")</f>
        <v>0</v>
      </c>
      <c r="P165">
        <f>_xlfn.IFNA((VLOOKUP(A165,CLASS!A:AY,16,FALSE)),"")</f>
        <v>0</v>
      </c>
      <c r="Q165" s="11">
        <f t="shared" si="51"/>
        <v>0</v>
      </c>
      <c r="R165">
        <f>_xlfn.IFNA((VLOOKUP(A165,CLASS!A:AY,18,FALSE)),"")</f>
        <v>86</v>
      </c>
      <c r="S165" s="11">
        <f t="shared" si="52"/>
        <v>86</v>
      </c>
      <c r="T165">
        <f>_xlfn.IFNA((VLOOKUP(A165,CLASS!A:AY,20,FALSE)),"")</f>
        <v>0</v>
      </c>
      <c r="U165" s="11">
        <f>IFERROR((IF(IF(T165,T165+$M165,0)&lt;=100,IF(T165,T165+$M165,0),100)),"")</f>
        <v>0</v>
      </c>
      <c r="V165">
        <f>_xlfn.IFNA((VLOOKUP(A165,CLASS!A:AY,22,FALSE)),"")</f>
        <v>86</v>
      </c>
      <c r="W165" s="11">
        <f t="shared" si="74"/>
        <v>86</v>
      </c>
      <c r="X165">
        <f>_xlfn.IFNA((VLOOKUP(A165,CLASS!A:AY,24,FALSE)),"")</f>
        <v>0</v>
      </c>
      <c r="Y165" s="11">
        <f t="shared" si="54"/>
        <v>0</v>
      </c>
      <c r="Z165">
        <f>_xlfn.IFNA((VLOOKUP(A165,CLASS!A:AY,26,FALSE)),"")</f>
        <v>0</v>
      </c>
      <c r="AA165" s="11">
        <f t="shared" si="55"/>
        <v>0</v>
      </c>
      <c r="AB165">
        <f>_xlfn.IFNA((VLOOKUP(A165,CLASS!A:AY,28,FALSE)),"")</f>
        <v>0</v>
      </c>
      <c r="AC165" s="11">
        <f t="shared" si="56"/>
        <v>0</v>
      </c>
      <c r="AD165"/>
      <c r="AE165" s="11">
        <f t="shared" si="57"/>
        <v>0</v>
      </c>
      <c r="AF165"/>
      <c r="AG165" s="11">
        <f t="shared" si="58"/>
        <v>0</v>
      </c>
      <c r="AH165">
        <f>_xlfn.IFNA((VLOOKUP(A165,CLASS!A:AY,34,FALSE)),"")</f>
        <v>0</v>
      </c>
      <c r="AI165" s="11">
        <f t="shared" si="59"/>
        <v>0</v>
      </c>
      <c r="AJ165"/>
      <c r="AK165" s="11">
        <f t="shared" si="60"/>
        <v>0</v>
      </c>
      <c r="AL165" s="16">
        <f t="shared" si="61"/>
        <v>172</v>
      </c>
      <c r="AN165">
        <f t="shared" si="62"/>
        <v>0</v>
      </c>
      <c r="AO165">
        <f t="shared" si="63"/>
        <v>86</v>
      </c>
      <c r="AP165">
        <f t="shared" si="64"/>
        <v>0</v>
      </c>
      <c r="AQ165">
        <f t="shared" si="65"/>
        <v>86</v>
      </c>
      <c r="AR165">
        <f t="shared" si="66"/>
        <v>0</v>
      </c>
      <c r="AS165">
        <f t="shared" si="67"/>
        <v>0</v>
      </c>
      <c r="AT165">
        <f t="shared" si="68"/>
        <v>0</v>
      </c>
      <c r="AU165">
        <f t="shared" si="69"/>
        <v>0</v>
      </c>
      <c r="AV165">
        <f t="shared" si="70"/>
        <v>0</v>
      </c>
      <c r="AW165">
        <f t="shared" si="71"/>
        <v>0</v>
      </c>
      <c r="AX165">
        <f t="shared" si="72"/>
        <v>0</v>
      </c>
      <c r="AY165" s="14" cm="1">
        <f t="array" ref="AY165">SUMPRODUCT(LARGE(AN165:AX165, {1,2,3}))</f>
        <v>172</v>
      </c>
      <c r="AZ165"/>
    </row>
    <row r="166" spans="1:52" x14ac:dyDescent="0.35">
      <c r="A166">
        <f>CLASS!A43</f>
        <v>123128</v>
      </c>
      <c r="B166" t="str">
        <f>CLASS!B43</f>
        <v>EE123128</v>
      </c>
      <c r="C166" t="str">
        <f>_xlfn.IFNA((VLOOKUP(A166,CLASS!A:AY,3,FALSE)),"")</f>
        <v>Brody</v>
      </c>
      <c r="D166" t="str">
        <f>_xlfn.IFNA((VLOOKUP(A166,CLASS!A:AY,4,FALSE)),"")</f>
        <v>Woollard</v>
      </c>
      <c r="E166" s="26" t="str">
        <f>_xlfn.IFNA((VLOOKUP(B166,IssueLookup!A:B,2,FALSE)),"")</f>
        <v>AA</v>
      </c>
      <c r="F166" s="26" t="str">
        <f>_xlfn.IFNA((VLOOKUP(B166,IssueLookup!C:D,2,FALSE)),"")</f>
        <v>AA</v>
      </c>
      <c r="G166" s="26" t="str">
        <f>_xlfn.IFNA((VLOOKUP(B166,IssueLookup!E:F,2,FALSE)),"")</f>
        <v>AA</v>
      </c>
      <c r="H166" s="26" t="str">
        <f>_xlfn.IFNA((VLOOKUP(B166,IssueLookup!G:H,2,FALSE)),"")</f>
        <v>AA</v>
      </c>
      <c r="I166" t="str">
        <f>_xlfn.IFNA((VLOOKUP(A166,CLASS!A:AY,9,FALSE)),"")</f>
        <v>JNR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_xlfn.IFNA(VLOOKUP(E166,HandicapLookup!A:B,2,FALSE),"")</f>
        <v>0</v>
      </c>
      <c r="M166">
        <f>_xlfn.IFNA(VLOOKUP(F166,HandicapLookup!A:B,2,FALSE),"")</f>
        <v>0</v>
      </c>
      <c r="N166">
        <f>_xlfn.IFNA(VLOOKUP(G166,HandicapLookup!A:B,2,FALSE),"")</f>
        <v>0</v>
      </c>
      <c r="O166">
        <f>_xlfn.IFNA(VLOOKUP(H166,HandicapLookup!A:B,2,FALSE),"")</f>
        <v>0</v>
      </c>
      <c r="P166">
        <f>_xlfn.IFNA((VLOOKUP(A166,CLASS!A:AY,16,FALSE)),"")</f>
        <v>80</v>
      </c>
      <c r="Q166" s="11">
        <f t="shared" si="51"/>
        <v>80</v>
      </c>
      <c r="R166">
        <f>_xlfn.IFNA((VLOOKUP(A166,CLASS!A:AY,18,FALSE)),"")</f>
        <v>0</v>
      </c>
      <c r="S166" s="11">
        <f t="shared" si="52"/>
        <v>0</v>
      </c>
      <c r="T166">
        <f>_xlfn.IFNA((VLOOKUP(A166,CLASS!A:AY,20,FALSE)),"")</f>
        <v>0</v>
      </c>
      <c r="U166" s="11">
        <f>IF(IF(T166,T166+$L166,0)&lt;=100,IF(T166,T166+$L166,0),100)</f>
        <v>0</v>
      </c>
      <c r="V166">
        <f>_xlfn.IFNA((VLOOKUP(A166,CLASS!A:AY,22,FALSE)),"")</f>
        <v>0</v>
      </c>
      <c r="W166" s="11">
        <f t="shared" si="74"/>
        <v>0</v>
      </c>
      <c r="X166">
        <f>_xlfn.IFNA((VLOOKUP(A166,CLASS!A:AY,24,FALSE)),"")</f>
        <v>0</v>
      </c>
      <c r="Y166" s="11">
        <f t="shared" si="54"/>
        <v>0</v>
      </c>
      <c r="Z166">
        <f>_xlfn.IFNA((VLOOKUP(A166,CLASS!A:AY,26,FALSE)),"")</f>
        <v>0</v>
      </c>
      <c r="AA166" s="11">
        <f t="shared" si="55"/>
        <v>0</v>
      </c>
      <c r="AB166">
        <f>_xlfn.IFNA((VLOOKUP(A166,CLASS!A:AY,28,FALSE)),"")</f>
        <v>0</v>
      </c>
      <c r="AC166" s="11">
        <f t="shared" si="56"/>
        <v>0</v>
      </c>
      <c r="AD166"/>
      <c r="AE166" s="11">
        <f t="shared" si="57"/>
        <v>0</v>
      </c>
      <c r="AF166"/>
      <c r="AG166" s="11">
        <f t="shared" si="58"/>
        <v>0</v>
      </c>
      <c r="AH166">
        <f>_xlfn.IFNA((VLOOKUP(A166,CLASS!A:AY,34,FALSE)),"")</f>
        <v>0</v>
      </c>
      <c r="AI166" s="11">
        <f t="shared" si="59"/>
        <v>0</v>
      </c>
      <c r="AJ166"/>
      <c r="AK166" s="11">
        <f t="shared" si="60"/>
        <v>0</v>
      </c>
      <c r="AL166" s="16">
        <f t="shared" si="61"/>
        <v>80</v>
      </c>
      <c r="AM166"/>
      <c r="AN166">
        <f t="shared" si="62"/>
        <v>80</v>
      </c>
      <c r="AO166">
        <f t="shared" si="63"/>
        <v>0</v>
      </c>
      <c r="AP166">
        <f t="shared" si="64"/>
        <v>0</v>
      </c>
      <c r="AQ166">
        <f t="shared" si="65"/>
        <v>0</v>
      </c>
      <c r="AR166">
        <f t="shared" si="66"/>
        <v>0</v>
      </c>
      <c r="AS166">
        <f t="shared" si="67"/>
        <v>0</v>
      </c>
      <c r="AT166">
        <f t="shared" si="68"/>
        <v>0</v>
      </c>
      <c r="AU166">
        <f t="shared" si="69"/>
        <v>0</v>
      </c>
      <c r="AV166">
        <f t="shared" si="70"/>
        <v>0</v>
      </c>
      <c r="AW166">
        <f t="shared" si="71"/>
        <v>0</v>
      </c>
      <c r="AX166">
        <f t="shared" si="72"/>
        <v>0</v>
      </c>
      <c r="AY166" s="14" cm="1">
        <f t="array" ref="AY166">SUMPRODUCT(LARGE(AN166:AX166, {1,2,3}))</f>
        <v>80</v>
      </c>
      <c r="AZ166"/>
    </row>
    <row r="167" spans="1:52" x14ac:dyDescent="0.35">
      <c r="A167">
        <f>CLASS!A16</f>
        <v>127052</v>
      </c>
      <c r="B167" t="str">
        <f>CLASS!B16</f>
        <v>EE127052</v>
      </c>
      <c r="C167" t="str">
        <f>_xlfn.IFNA((VLOOKUP(A167,CLASS!A:AY,3,FALSE)),"")</f>
        <v>James</v>
      </c>
      <c r="D167" t="str">
        <f>_xlfn.IFNA((VLOOKUP(A167,CLASS!A:AY,4,FALSE)),"")</f>
        <v>Bradley-Day</v>
      </c>
      <c r="E167" s="26" t="str">
        <f>_xlfn.IFNA((VLOOKUP(B167,IssueLookup!A:B,2,FALSE)),"")</f>
        <v>AAA</v>
      </c>
      <c r="F167" s="26" t="str">
        <f>_xlfn.IFNA((VLOOKUP(B167,IssueLookup!C:D,2,FALSE)),"")</f>
        <v>AAA</v>
      </c>
      <c r="G167" s="26" t="str">
        <f>_xlfn.IFNA((VLOOKUP(B167,IssueLookup!E:F,2,FALSE)),"")</f>
        <v>AAA</v>
      </c>
      <c r="H167" s="26" t="str">
        <f>_xlfn.IFNA((VLOOKUP(B167,IssueLookup!G:H,2,FALSE)),"")</f>
        <v>AAA</v>
      </c>
      <c r="I167" t="str">
        <f>_xlfn.IFNA((VLOOKUP(A167,CLASS!A:AY,9,FALSE)),"")</f>
        <v>JNR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_xlfn.IFNA(VLOOKUP(E167,HandicapLookup!A:B,2,FALSE),"")</f>
        <v>0</v>
      </c>
      <c r="M167">
        <f>_xlfn.IFNA(VLOOKUP(F167,HandicapLookup!A:B,2,FALSE),"")</f>
        <v>0</v>
      </c>
      <c r="N167">
        <f>_xlfn.IFNA(VLOOKUP(G167,HandicapLookup!A:B,2,FALSE),"")</f>
        <v>0</v>
      </c>
      <c r="O167">
        <f>_xlfn.IFNA(VLOOKUP(H167,HandicapLookup!A:B,2,FALSE),"")</f>
        <v>0</v>
      </c>
      <c r="P167">
        <f>_xlfn.IFNA((VLOOKUP(A167,CLASS!A:AY,16,FALSE)),"")</f>
        <v>0</v>
      </c>
      <c r="Q167" s="11">
        <f t="shared" si="51"/>
        <v>0</v>
      </c>
      <c r="R167">
        <f>_xlfn.IFNA((VLOOKUP(A167,CLASS!A:AY,18,FALSE)),"")</f>
        <v>0</v>
      </c>
      <c r="S167" s="11">
        <f t="shared" si="52"/>
        <v>0</v>
      </c>
      <c r="T167">
        <f>_xlfn.IFNA((VLOOKUP(A167,CLASS!A:AY,20,FALSE)),"")</f>
        <v>0</v>
      </c>
      <c r="U167" s="11">
        <f>IFERROR((IF(IF(T167,T167+$M167,0)&lt;=100,IF(T167,T167+$M167,0),100)),"")</f>
        <v>0</v>
      </c>
      <c r="V167">
        <f>_xlfn.IFNA((VLOOKUP(A167,CLASS!A:AY,22,FALSE)),"")</f>
        <v>0</v>
      </c>
      <c r="W167" s="11">
        <f t="shared" si="74"/>
        <v>0</v>
      </c>
      <c r="X167">
        <f>_xlfn.IFNA((VLOOKUP(A167,CLASS!A:AY,24,FALSE)),"")</f>
        <v>0</v>
      </c>
      <c r="Y167" s="11">
        <f t="shared" si="54"/>
        <v>0</v>
      </c>
      <c r="Z167">
        <f>_xlfn.IFNA((VLOOKUP(A167,CLASS!A:AY,26,FALSE)),"")</f>
        <v>0</v>
      </c>
      <c r="AA167" s="11">
        <f t="shared" si="55"/>
        <v>0</v>
      </c>
      <c r="AB167">
        <f>_xlfn.IFNA((VLOOKUP(A167,CLASS!A:AY,28,FALSE)),"")</f>
        <v>0</v>
      </c>
      <c r="AC167" s="11">
        <f t="shared" si="56"/>
        <v>0</v>
      </c>
      <c r="AD167"/>
      <c r="AE167" s="11">
        <f t="shared" si="57"/>
        <v>0</v>
      </c>
      <c r="AF167"/>
      <c r="AG167" s="11">
        <f t="shared" si="58"/>
        <v>0</v>
      </c>
      <c r="AH167">
        <f>_xlfn.IFNA((VLOOKUP(A167,CLASS!A:AY,34,FALSE)),"")</f>
        <v>0</v>
      </c>
      <c r="AI167" s="11">
        <f t="shared" si="59"/>
        <v>0</v>
      </c>
      <c r="AJ167"/>
      <c r="AK167" s="11">
        <f t="shared" si="60"/>
        <v>0</v>
      </c>
      <c r="AL167" s="16">
        <f t="shared" si="61"/>
        <v>0</v>
      </c>
      <c r="AM167"/>
      <c r="AN167">
        <f t="shared" si="62"/>
        <v>0</v>
      </c>
      <c r="AO167">
        <f t="shared" si="63"/>
        <v>0</v>
      </c>
      <c r="AP167">
        <f t="shared" si="64"/>
        <v>0</v>
      </c>
      <c r="AQ167">
        <f t="shared" si="65"/>
        <v>0</v>
      </c>
      <c r="AR167">
        <f t="shared" si="66"/>
        <v>0</v>
      </c>
      <c r="AS167">
        <f t="shared" si="67"/>
        <v>0</v>
      </c>
      <c r="AT167">
        <f t="shared" si="68"/>
        <v>0</v>
      </c>
      <c r="AU167">
        <f t="shared" si="69"/>
        <v>0</v>
      </c>
      <c r="AV167">
        <f t="shared" si="70"/>
        <v>0</v>
      </c>
      <c r="AW167">
        <f t="shared" si="71"/>
        <v>0</v>
      </c>
      <c r="AX167">
        <f t="shared" si="72"/>
        <v>0</v>
      </c>
      <c r="AY167" s="14" cm="1">
        <f t="array" ref="AY167">SUMPRODUCT(LARGE(AN167:AX167, {1,2,3}))</f>
        <v>0</v>
      </c>
      <c r="AZ167"/>
    </row>
    <row r="168" spans="1:52" x14ac:dyDescent="0.35">
      <c r="A168">
        <f>CLASS!A98</f>
        <v>132080</v>
      </c>
      <c r="B168" t="str">
        <f>CLASS!B98</f>
        <v>EE132080</v>
      </c>
      <c r="C168" t="str">
        <f>_xlfn.IFNA((VLOOKUP(A168,CLASS!A:AY,3,FALSE)),"")</f>
        <v>Daniel</v>
      </c>
      <c r="D168" t="str">
        <f>_xlfn.IFNA((VLOOKUP(A168,CLASS!A:AY,4,FALSE)),"")</f>
        <v>Carpenter</v>
      </c>
      <c r="E168" s="26" t="str">
        <f>_xlfn.IFNA((VLOOKUP(B168,IssueLookup!A:B,2,FALSE)),"")</f>
        <v>A</v>
      </c>
      <c r="F168" s="26" t="str">
        <f>_xlfn.IFNA((VLOOKUP(B168,IssueLookup!C:D,2,FALSE)),"")</f>
        <v>A</v>
      </c>
      <c r="G168" s="26" t="str">
        <f>_xlfn.IFNA((VLOOKUP(B168,IssueLookup!E:F,2,FALSE)),"")</f>
        <v>A</v>
      </c>
      <c r="H168" s="26" t="str">
        <f>_xlfn.IFNA((VLOOKUP(B168,IssueLookup!G:H,2,FALSE)),"")</f>
        <v>A</v>
      </c>
      <c r="I168" t="str">
        <f>_xlfn.IFNA((VLOOKUP(A168,CLASS!A:AY,9,FALSE)),"")</f>
        <v>JNR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_xlfn.IFNA(VLOOKUP(E168,HandicapLookup!A:B,2,FALSE),"")</f>
        <v>5</v>
      </c>
      <c r="M168">
        <f>_xlfn.IFNA(VLOOKUP(F168,HandicapLookup!A:B,2,FALSE),"")</f>
        <v>5</v>
      </c>
      <c r="N168">
        <f>_xlfn.IFNA(VLOOKUP(G168,HandicapLookup!A:B,2,FALSE),"")</f>
        <v>5</v>
      </c>
      <c r="O168">
        <f>_xlfn.IFNA(VLOOKUP(H168,HandicapLookup!A:B,2,FALSE),"")</f>
        <v>5</v>
      </c>
      <c r="P168">
        <f>_xlfn.IFNA((VLOOKUP(A168,CLASS!A:AY,16,FALSE)),"")</f>
        <v>0</v>
      </c>
      <c r="Q168" s="11">
        <f t="shared" si="51"/>
        <v>0</v>
      </c>
      <c r="R168">
        <f>_xlfn.IFNA((VLOOKUP(A168,CLASS!A:AY,18,FALSE)),"")</f>
        <v>0</v>
      </c>
      <c r="S168" s="11">
        <f t="shared" si="52"/>
        <v>0</v>
      </c>
      <c r="T168">
        <f>_xlfn.IFNA((VLOOKUP(A168,CLASS!A:AY,20,FALSE)),"")</f>
        <v>0</v>
      </c>
      <c r="U168" s="11">
        <f>IFERROR((IF(IF(T168,T168+$M168,0)&lt;=100,IF(T168,T168+$M168,0),100)),"")</f>
        <v>0</v>
      </c>
      <c r="V168">
        <f>_xlfn.IFNA((VLOOKUP(A168,CLASS!A:AY,22,FALSE)),"")</f>
        <v>0</v>
      </c>
      <c r="W168" s="11">
        <f t="shared" si="74"/>
        <v>0</v>
      </c>
      <c r="X168">
        <f>_xlfn.IFNA((VLOOKUP(A168,CLASS!A:AY,24,FALSE)),"")</f>
        <v>0</v>
      </c>
      <c r="Y168" s="11">
        <f t="shared" si="54"/>
        <v>0</v>
      </c>
      <c r="Z168">
        <f>_xlfn.IFNA((VLOOKUP(A168,CLASS!A:AY,26,FALSE)),"")</f>
        <v>0</v>
      </c>
      <c r="AA168" s="11">
        <f t="shared" si="55"/>
        <v>0</v>
      </c>
      <c r="AB168">
        <f>_xlfn.IFNA((VLOOKUP(A168,CLASS!A:AY,28,FALSE)),"")</f>
        <v>0</v>
      </c>
      <c r="AC168" s="11">
        <f t="shared" si="56"/>
        <v>0</v>
      </c>
      <c r="AD168"/>
      <c r="AE168" s="11">
        <f t="shared" si="57"/>
        <v>0</v>
      </c>
      <c r="AF168"/>
      <c r="AG168" s="11">
        <f t="shared" si="58"/>
        <v>0</v>
      </c>
      <c r="AH168">
        <f>_xlfn.IFNA((VLOOKUP(A168,CLASS!A:AY,34,FALSE)),"")</f>
        <v>0</v>
      </c>
      <c r="AI168" s="11">
        <f t="shared" si="59"/>
        <v>0</v>
      </c>
      <c r="AJ168"/>
      <c r="AK168" s="11">
        <f t="shared" si="60"/>
        <v>0</v>
      </c>
      <c r="AL168" s="16">
        <f t="shared" si="61"/>
        <v>0</v>
      </c>
      <c r="AM168"/>
      <c r="AN168">
        <f t="shared" si="62"/>
        <v>0</v>
      </c>
      <c r="AO168">
        <f t="shared" si="63"/>
        <v>0</v>
      </c>
      <c r="AP168">
        <f t="shared" si="64"/>
        <v>0</v>
      </c>
      <c r="AQ168">
        <f t="shared" si="65"/>
        <v>0</v>
      </c>
      <c r="AR168">
        <f t="shared" si="66"/>
        <v>0</v>
      </c>
      <c r="AS168">
        <f t="shared" si="67"/>
        <v>0</v>
      </c>
      <c r="AT168">
        <f t="shared" si="68"/>
        <v>0</v>
      </c>
      <c r="AU168">
        <f t="shared" si="69"/>
        <v>0</v>
      </c>
      <c r="AV168">
        <f t="shared" si="70"/>
        <v>0</v>
      </c>
      <c r="AW168">
        <f t="shared" si="71"/>
        <v>0</v>
      </c>
      <c r="AX168">
        <f t="shared" si="72"/>
        <v>0</v>
      </c>
      <c r="AY168" s="14" cm="1">
        <f t="array" ref="AY168">SUMPRODUCT(LARGE(AN168:AX168, {1,2,3}))</f>
        <v>0</v>
      </c>
      <c r="AZ168"/>
    </row>
    <row r="169" spans="1:52" x14ac:dyDescent="0.35">
      <c r="A169">
        <f>CLASS!A165</f>
        <v>135106</v>
      </c>
      <c r="B169" t="str">
        <f>CLASS!B165</f>
        <v>EE135106</v>
      </c>
      <c r="C169" t="str">
        <f>_xlfn.IFNA((VLOOKUP(A169,CLASS!A:AY,3,FALSE)),"")</f>
        <v>Rhys</v>
      </c>
      <c r="D169" t="str">
        <f>_xlfn.IFNA((VLOOKUP(A169,CLASS!A:AY,4,FALSE)),"")</f>
        <v>Plum</v>
      </c>
      <c r="E169" s="26" t="str">
        <f>_xlfn.IFNA((VLOOKUP(B169,IssueLookup!A:B,2,FALSE)),"")</f>
        <v>B</v>
      </c>
      <c r="F169" s="26" t="str">
        <f>_xlfn.IFNA((VLOOKUP(B169,IssueLookup!C:D,2,FALSE)),"")</f>
        <v>B</v>
      </c>
      <c r="G169" s="26" t="str">
        <f>_xlfn.IFNA((VLOOKUP(B169,IssueLookup!E:F,2,FALSE)),"")</f>
        <v>B</v>
      </c>
      <c r="H169" s="26" t="str">
        <f>_xlfn.IFNA((VLOOKUP(B169,IssueLookup!G:H,2,FALSE)),"")</f>
        <v>B</v>
      </c>
      <c r="I169" t="str">
        <f>_xlfn.IFNA((VLOOKUP(A169,CLASS!A:AY,9,FALSE)),"")</f>
        <v>JNR</v>
      </c>
      <c r="J169" t="str">
        <f>_xlfn.IFNA((VLOOKUP(A169,CLASS!A:AY,10,FALSE)),"")</f>
        <v>AGL</v>
      </c>
      <c r="K169" t="str">
        <f>_xlfn.IFNA((VLOOKUP(J169,DivisionLookup!A:B,2,FALSE)),"")</f>
        <v>South</v>
      </c>
      <c r="L169">
        <f>_xlfn.IFNA(VLOOKUP(E169,HandicapLookup!A:B,2,FALSE),"")</f>
        <v>10</v>
      </c>
      <c r="M169">
        <f>_xlfn.IFNA(VLOOKUP(F169,HandicapLookup!A:B,2,FALSE),"")</f>
        <v>10</v>
      </c>
      <c r="N169">
        <f>_xlfn.IFNA(VLOOKUP(G169,HandicapLookup!A:B,2,FALSE),"")</f>
        <v>10</v>
      </c>
      <c r="O169">
        <f>_xlfn.IFNA(VLOOKUP(H169,HandicapLookup!A:B,2,FALSE),"")</f>
        <v>10</v>
      </c>
      <c r="P169">
        <f>_xlfn.IFNA((VLOOKUP(A169,CLASS!A:AY,16,FALSE)),"")</f>
        <v>0</v>
      </c>
      <c r="Q169" s="11">
        <f t="shared" si="51"/>
        <v>0</v>
      </c>
      <c r="R169">
        <f>_xlfn.IFNA((VLOOKUP(A169,CLASS!A:AY,18,FALSE)),"")</f>
        <v>0</v>
      </c>
      <c r="S169" s="11">
        <f t="shared" si="52"/>
        <v>0</v>
      </c>
      <c r="T169">
        <f>_xlfn.IFNA((VLOOKUP(A169,CLASS!A:AY,20,FALSE)),"")</f>
        <v>0</v>
      </c>
      <c r="U169" s="11">
        <f>IF(IF(T169,T169+$L169,0)&lt;=100,IF(T169,T169+$L169,0),100)</f>
        <v>0</v>
      </c>
      <c r="V169">
        <f>_xlfn.IFNA((VLOOKUP(A169,CLASS!A:AY,22,FALSE)),"")</f>
        <v>0</v>
      </c>
      <c r="W169" s="11">
        <f t="shared" si="74"/>
        <v>0</v>
      </c>
      <c r="X169">
        <f>_xlfn.IFNA((VLOOKUP(A169,CLASS!A:AY,24,FALSE)),"")</f>
        <v>0</v>
      </c>
      <c r="Y169" s="11">
        <f t="shared" si="54"/>
        <v>0</v>
      </c>
      <c r="Z169">
        <f>_xlfn.IFNA((VLOOKUP(A169,CLASS!A:AY,26,FALSE)),"")</f>
        <v>0</v>
      </c>
      <c r="AA169" s="11">
        <f t="shared" si="55"/>
        <v>0</v>
      </c>
      <c r="AB169">
        <f>_xlfn.IFNA((VLOOKUP(A169,CLASS!A:AY,28,FALSE)),"")</f>
        <v>0</v>
      </c>
      <c r="AC169" s="11">
        <f t="shared" si="56"/>
        <v>0</v>
      </c>
      <c r="AD169"/>
      <c r="AE169" s="11">
        <f t="shared" si="57"/>
        <v>0</v>
      </c>
      <c r="AF169"/>
      <c r="AG169" s="11">
        <f t="shared" si="58"/>
        <v>0</v>
      </c>
      <c r="AH169">
        <f>_xlfn.IFNA((VLOOKUP(A169,CLASS!A:AY,34,FALSE)),"")</f>
        <v>0</v>
      </c>
      <c r="AI169" s="11">
        <f t="shared" si="59"/>
        <v>0</v>
      </c>
      <c r="AJ169"/>
      <c r="AK169" s="11">
        <f t="shared" si="60"/>
        <v>0</v>
      </c>
      <c r="AL169" s="16">
        <f t="shared" si="61"/>
        <v>0</v>
      </c>
      <c r="AN169">
        <f t="shared" si="62"/>
        <v>0</v>
      </c>
      <c r="AO169">
        <f t="shared" si="63"/>
        <v>0</v>
      </c>
      <c r="AP169">
        <f t="shared" si="64"/>
        <v>0</v>
      </c>
      <c r="AQ169">
        <f t="shared" si="65"/>
        <v>0</v>
      </c>
      <c r="AR169">
        <f t="shared" si="66"/>
        <v>0</v>
      </c>
      <c r="AS169">
        <f t="shared" si="67"/>
        <v>0</v>
      </c>
      <c r="AT169">
        <f t="shared" si="68"/>
        <v>0</v>
      </c>
      <c r="AU169">
        <f t="shared" si="69"/>
        <v>0</v>
      </c>
      <c r="AV169">
        <f t="shared" si="70"/>
        <v>0</v>
      </c>
      <c r="AW169">
        <f t="shared" si="71"/>
        <v>0</v>
      </c>
      <c r="AX169">
        <f t="shared" si="72"/>
        <v>0</v>
      </c>
      <c r="AY169" s="14" cm="1">
        <f t="array" ref="AY169">SUMPRODUCT(LARGE(AN169:AX169, {1,2,3}))</f>
        <v>0</v>
      </c>
      <c r="AZ169"/>
    </row>
    <row r="170" spans="1:52" x14ac:dyDescent="0.35">
      <c r="A170">
        <f>CLASS!A108</f>
        <v>131644</v>
      </c>
      <c r="B170" t="str">
        <f>CLASS!B108</f>
        <v>EE131644</v>
      </c>
      <c r="C170" t="str">
        <f>_xlfn.IFNA((VLOOKUP(A170,CLASS!A:AY,3,FALSE)),"")</f>
        <v>Alfie</v>
      </c>
      <c r="D170" t="str">
        <f>_xlfn.IFNA((VLOOKUP(A170,CLASS!A:AY,4,FALSE)),"")</f>
        <v>Tibbles</v>
      </c>
      <c r="E170" s="26" t="str">
        <f>_xlfn.IFNA((VLOOKUP(B170,IssueLookup!A:B,2,FALSE)),"")</f>
        <v>A</v>
      </c>
      <c r="F170" s="26" t="str">
        <f>_xlfn.IFNA((VLOOKUP(B170,IssueLookup!C:D,2,FALSE)),"")</f>
        <v>A</v>
      </c>
      <c r="G170" s="26" t="str">
        <f>_xlfn.IFNA((VLOOKUP(B170,IssueLookup!E:F,2,FALSE)),"")</f>
        <v>A</v>
      </c>
      <c r="H170" s="26" t="str">
        <f>_xlfn.IFNA((VLOOKUP(B170,IssueLookup!G:H,2,FALSE)),"")</f>
        <v>A</v>
      </c>
      <c r="I170" t="str">
        <f>_xlfn.IFNA((VLOOKUP(A170,CLASS!A:AY,9,FALSE)),"")</f>
        <v>JNR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_xlfn.IFNA(VLOOKUP(E170,HandicapLookup!A:B,2,FALSE),"")</f>
        <v>5</v>
      </c>
      <c r="M170">
        <f>_xlfn.IFNA(VLOOKUP(F170,HandicapLookup!A:B,2,FALSE),"")</f>
        <v>5</v>
      </c>
      <c r="N170">
        <f>_xlfn.IFNA(VLOOKUP(G170,HandicapLookup!A:B,2,FALSE),"")</f>
        <v>5</v>
      </c>
      <c r="O170">
        <f>_xlfn.IFNA(VLOOKUP(H170,HandicapLookup!A:B,2,FALSE),"")</f>
        <v>5</v>
      </c>
      <c r="P170">
        <f>_xlfn.IFNA((VLOOKUP(A170,CLASS!A:AY,16,FALSE)),"")</f>
        <v>0</v>
      </c>
      <c r="Q170" s="11">
        <f t="shared" si="51"/>
        <v>0</v>
      </c>
      <c r="R170">
        <f>_xlfn.IFNA((VLOOKUP(A170,CLASS!A:AY,18,FALSE)),"")</f>
        <v>0</v>
      </c>
      <c r="S170" s="11">
        <f t="shared" si="52"/>
        <v>0</v>
      </c>
      <c r="T170">
        <f>_xlfn.IFNA((VLOOKUP(A170,CLASS!A:AY,20,FALSE)),"")</f>
        <v>0</v>
      </c>
      <c r="U170" s="11">
        <f>IFERROR((IF(IF(T170,T170+$M170,0)&lt;=100,IF(T170,T170+$M170,0),100)),"")</f>
        <v>0</v>
      </c>
      <c r="V170">
        <f>_xlfn.IFNA((VLOOKUP(A170,CLASS!A:AY,22,FALSE)),"")</f>
        <v>0</v>
      </c>
      <c r="W170" s="11">
        <f t="shared" si="74"/>
        <v>0</v>
      </c>
      <c r="X170">
        <f>_xlfn.IFNA((VLOOKUP(A170,CLASS!A:AY,24,FALSE)),"")</f>
        <v>0</v>
      </c>
      <c r="Y170" s="11">
        <f t="shared" si="54"/>
        <v>0</v>
      </c>
      <c r="Z170">
        <f>_xlfn.IFNA((VLOOKUP(A170,CLASS!A:AY,26,FALSE)),"")</f>
        <v>0</v>
      </c>
      <c r="AA170" s="11">
        <f t="shared" si="55"/>
        <v>0</v>
      </c>
      <c r="AB170">
        <f>_xlfn.IFNA((VLOOKUP(A170,CLASS!A:AY,28,FALSE)),"")</f>
        <v>0</v>
      </c>
      <c r="AC170" s="11">
        <f t="shared" si="56"/>
        <v>0</v>
      </c>
      <c r="AD170"/>
      <c r="AE170" s="11">
        <f t="shared" si="57"/>
        <v>0</v>
      </c>
      <c r="AF170"/>
      <c r="AG170" s="11">
        <f t="shared" si="58"/>
        <v>0</v>
      </c>
      <c r="AH170">
        <f>_xlfn.IFNA((VLOOKUP(A170,CLASS!A:AY,34,FALSE)),"")</f>
        <v>0</v>
      </c>
      <c r="AI170" s="11">
        <f t="shared" si="59"/>
        <v>0</v>
      </c>
      <c r="AJ170"/>
      <c r="AK170" s="11">
        <f t="shared" si="60"/>
        <v>0</v>
      </c>
      <c r="AL170" s="16">
        <f t="shared" si="61"/>
        <v>0</v>
      </c>
      <c r="AM170"/>
      <c r="AN170">
        <f t="shared" si="62"/>
        <v>0</v>
      </c>
      <c r="AO170">
        <f t="shared" si="63"/>
        <v>0</v>
      </c>
      <c r="AP170">
        <f t="shared" si="64"/>
        <v>0</v>
      </c>
      <c r="AQ170">
        <f t="shared" si="65"/>
        <v>0</v>
      </c>
      <c r="AR170">
        <f t="shared" si="66"/>
        <v>0</v>
      </c>
      <c r="AS170">
        <f t="shared" si="67"/>
        <v>0</v>
      </c>
      <c r="AT170">
        <f t="shared" si="68"/>
        <v>0</v>
      </c>
      <c r="AU170">
        <f t="shared" si="69"/>
        <v>0</v>
      </c>
      <c r="AV170">
        <f t="shared" si="70"/>
        <v>0</v>
      </c>
      <c r="AW170">
        <f t="shared" si="71"/>
        <v>0</v>
      </c>
      <c r="AX170">
        <f t="shared" si="72"/>
        <v>0</v>
      </c>
      <c r="AY170" s="14" cm="1">
        <f t="array" ref="AY170">SUMPRODUCT(LARGE(AN170:AX170, {1,2,3}))</f>
        <v>0</v>
      </c>
    </row>
    <row r="171" spans="1:52" x14ac:dyDescent="0.35">
      <c r="A171">
        <f>CLASS!A54</f>
        <v>135536</v>
      </c>
      <c r="B171" t="str">
        <f>CLASS!B54</f>
        <v>EE135536</v>
      </c>
      <c r="C171" t="str">
        <f>_xlfn.IFNA((VLOOKUP(A171,CLASS!A:AY,3,FALSE)),"")</f>
        <v>Daniel</v>
      </c>
      <c r="D171" t="str">
        <f>_xlfn.IFNA((VLOOKUP(A171,CLASS!A:AY,4,FALSE)),"")</f>
        <v>King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CLT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 t="shared" si="51"/>
        <v>0</v>
      </c>
      <c r="R171">
        <f>_xlfn.IFNA((VLOOKUP(A171,CLASS!A:AY,18,FALSE)),"")</f>
        <v>81</v>
      </c>
      <c r="S171" s="11">
        <f t="shared" si="52"/>
        <v>86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93</v>
      </c>
      <c r="W171" s="11">
        <f t="shared" si="74"/>
        <v>98</v>
      </c>
      <c r="X171">
        <f>_xlfn.IFNA((VLOOKUP(A171,CLASS!A:AY,24,FALSE)),"")</f>
        <v>0</v>
      </c>
      <c r="Y171" s="11">
        <f t="shared" si="54"/>
        <v>0</v>
      </c>
      <c r="Z171">
        <f>_xlfn.IFNA((VLOOKUP(A171,CLASS!A:AY,26,FALSE)),"")</f>
        <v>0</v>
      </c>
      <c r="AA171" s="11">
        <f t="shared" si="55"/>
        <v>0</v>
      </c>
      <c r="AB171">
        <f>_xlfn.IFNA((VLOOKUP(A171,CLASS!A:AY,28,FALSE)),"")</f>
        <v>0</v>
      </c>
      <c r="AC171" s="11">
        <f t="shared" si="56"/>
        <v>0</v>
      </c>
      <c r="AD171"/>
      <c r="AE171" s="11">
        <f t="shared" si="57"/>
        <v>0</v>
      </c>
      <c r="AF171"/>
      <c r="AG171" s="11">
        <f t="shared" si="58"/>
        <v>0</v>
      </c>
      <c r="AH171">
        <f>_xlfn.IFNA((VLOOKUP(A171,CLASS!A:AY,34,FALSE)),"")</f>
        <v>0</v>
      </c>
      <c r="AI171" s="11">
        <f t="shared" si="59"/>
        <v>0</v>
      </c>
      <c r="AJ171"/>
      <c r="AK171" s="11">
        <f t="shared" si="60"/>
        <v>0</v>
      </c>
      <c r="AL171" s="16">
        <f t="shared" si="61"/>
        <v>184</v>
      </c>
      <c r="AM171"/>
      <c r="AN171">
        <f t="shared" si="62"/>
        <v>0</v>
      </c>
      <c r="AO171">
        <f t="shared" si="63"/>
        <v>86</v>
      </c>
      <c r="AP171">
        <f t="shared" si="64"/>
        <v>0</v>
      </c>
      <c r="AQ171">
        <f t="shared" si="65"/>
        <v>98</v>
      </c>
      <c r="AR171">
        <f t="shared" si="66"/>
        <v>0</v>
      </c>
      <c r="AS171">
        <f t="shared" si="67"/>
        <v>0</v>
      </c>
      <c r="AT171">
        <f t="shared" si="68"/>
        <v>0</v>
      </c>
      <c r="AU171">
        <f t="shared" si="69"/>
        <v>0</v>
      </c>
      <c r="AV171">
        <f t="shared" si="70"/>
        <v>0</v>
      </c>
      <c r="AW171">
        <f t="shared" si="71"/>
        <v>0</v>
      </c>
      <c r="AX171">
        <f t="shared" si="72"/>
        <v>0</v>
      </c>
      <c r="AY171" s="14" cm="1">
        <f t="array" ref="AY171">SUMPRODUCT(LARGE(AN171:AX171, {1,2,3}))</f>
        <v>184</v>
      </c>
      <c r="AZ171"/>
    </row>
    <row r="172" spans="1:52" x14ac:dyDescent="0.35">
      <c r="A172">
        <f>CLASS!A76</f>
        <v>133480</v>
      </c>
      <c r="B172" t="str">
        <f>CLASS!B76</f>
        <v>EE133480</v>
      </c>
      <c r="C172" t="str">
        <f>_xlfn.IFNA((VLOOKUP(A172,CLASS!A:AY,3,FALSE)),"")</f>
        <v>Harry</v>
      </c>
      <c r="D172" t="str">
        <f>_xlfn.IFNA((VLOOKUP(A172,CLASS!A:AY,4,FALSE)),"")</f>
        <v>Piercy</v>
      </c>
      <c r="E172" s="26" t="str">
        <f>_xlfn.IFNA((VLOOKUP(B172,IssueLookup!A:B,2,FALSE)),"")</f>
        <v>A</v>
      </c>
      <c r="F172" s="26" t="str">
        <f>_xlfn.IFNA((VLOOKUP(B172,IssueLookup!C:D,2,FALSE)),"")</f>
        <v>A</v>
      </c>
      <c r="G172" s="26" t="str">
        <f>_xlfn.IFNA((VLOOKUP(B172,IssueLookup!E:F,2,FALSE)),"")</f>
        <v>A</v>
      </c>
      <c r="H172" s="26" t="str">
        <f>_xlfn.IFNA((VLOOKUP(B172,IssueLookup!G:H,2,FALSE)),"")</f>
        <v>A</v>
      </c>
      <c r="I172" t="str">
        <f>_xlfn.IFNA((VLOOKUP(A172,CLASS!A:AY,9,FALSE)),"")</f>
        <v>CLT</v>
      </c>
      <c r="J172" t="str">
        <f>_xlfn.IFNA((VLOOKUP(A172,CLASS!A:AY,10,FALSE)),"")</f>
        <v>ST</v>
      </c>
      <c r="K172" t="str">
        <f>_xlfn.IFNA((VLOOKUP(J172,DivisionLookup!A:B,2,FALSE)),"")</f>
        <v>North</v>
      </c>
      <c r="L172">
        <f>_xlfn.IFNA(VLOOKUP(E172,HandicapLookup!A:B,2,FALSE),"")</f>
        <v>5</v>
      </c>
      <c r="M172">
        <f>_xlfn.IFNA(VLOOKUP(F172,HandicapLookup!A:B,2,FALSE),"")</f>
        <v>5</v>
      </c>
      <c r="N172">
        <f>_xlfn.IFNA(VLOOKUP(G172,HandicapLookup!A:B,2,FALSE),"")</f>
        <v>5</v>
      </c>
      <c r="O172">
        <f>_xlfn.IFNA(VLOOKUP(H172,HandicapLookup!A:B,2,FALSE),"")</f>
        <v>5</v>
      </c>
      <c r="P172">
        <f>_xlfn.IFNA((VLOOKUP(A172,CLASS!A:AY,16,FALSE)),"")</f>
        <v>60</v>
      </c>
      <c r="Q172" s="11">
        <f t="shared" si="51"/>
        <v>65</v>
      </c>
      <c r="R172">
        <f>_xlfn.IFNA((VLOOKUP(A172,CLASS!A:AY,18,FALSE)),"")</f>
        <v>0</v>
      </c>
      <c r="S172" s="11">
        <f t="shared" si="52"/>
        <v>0</v>
      </c>
      <c r="T172">
        <f>_xlfn.IFNA((VLOOKUP(A172,CLASS!A:AY,20,FALSE)),"")</f>
        <v>59</v>
      </c>
      <c r="U172" s="11">
        <f>IFERROR((IF(IF(T172,T172+$M172,0)&lt;=100,IF(T172,T172+$M172,0),100)),"")</f>
        <v>64</v>
      </c>
      <c r="V172">
        <f>_xlfn.IFNA((VLOOKUP(A172,CLASS!A:AY,22,FALSE)),"")</f>
        <v>0</v>
      </c>
      <c r="W172" s="11">
        <f t="shared" si="74"/>
        <v>0</v>
      </c>
      <c r="X172">
        <f>_xlfn.IFNA((VLOOKUP(A172,CLASS!A:AY,24,FALSE)),"")</f>
        <v>0</v>
      </c>
      <c r="Y172" s="11">
        <f t="shared" si="54"/>
        <v>0</v>
      </c>
      <c r="Z172">
        <f>_xlfn.IFNA((VLOOKUP(A172,CLASS!A:AY,26,FALSE)),"")</f>
        <v>0</v>
      </c>
      <c r="AA172" s="11">
        <f t="shared" si="55"/>
        <v>0</v>
      </c>
      <c r="AB172">
        <f>_xlfn.IFNA((VLOOKUP(A172,CLASS!A:AY,28,FALSE)),"")</f>
        <v>0</v>
      </c>
      <c r="AC172" s="11">
        <f t="shared" si="56"/>
        <v>0</v>
      </c>
      <c r="AD172"/>
      <c r="AE172" s="11">
        <f t="shared" si="57"/>
        <v>0</v>
      </c>
      <c r="AF172"/>
      <c r="AG172" s="11">
        <f t="shared" si="58"/>
        <v>0</v>
      </c>
      <c r="AH172">
        <f>_xlfn.IFNA((VLOOKUP(A172,CLASS!A:AY,34,FALSE)),"")</f>
        <v>0</v>
      </c>
      <c r="AI172" s="11">
        <f t="shared" si="59"/>
        <v>0</v>
      </c>
      <c r="AJ172"/>
      <c r="AK172" s="11">
        <f t="shared" si="60"/>
        <v>0</v>
      </c>
      <c r="AL172" s="16">
        <f t="shared" si="61"/>
        <v>129</v>
      </c>
      <c r="AM172"/>
      <c r="AN172">
        <f t="shared" si="62"/>
        <v>65</v>
      </c>
      <c r="AO172">
        <f t="shared" si="63"/>
        <v>0</v>
      </c>
      <c r="AP172">
        <f t="shared" si="64"/>
        <v>64</v>
      </c>
      <c r="AQ172">
        <f t="shared" si="65"/>
        <v>0</v>
      </c>
      <c r="AR172">
        <f t="shared" si="66"/>
        <v>0</v>
      </c>
      <c r="AS172">
        <f t="shared" si="67"/>
        <v>0</v>
      </c>
      <c r="AT172">
        <f t="shared" si="68"/>
        <v>0</v>
      </c>
      <c r="AU172">
        <f t="shared" si="69"/>
        <v>0</v>
      </c>
      <c r="AV172">
        <f t="shared" si="70"/>
        <v>0</v>
      </c>
      <c r="AW172">
        <f t="shared" si="71"/>
        <v>0</v>
      </c>
      <c r="AX172">
        <f t="shared" si="72"/>
        <v>0</v>
      </c>
      <c r="AY172" s="14" cm="1">
        <f t="array" ref="AY172">SUMPRODUCT(LARGE(AN172:AX172, {1,2,3}))</f>
        <v>129</v>
      </c>
      <c r="AZ172"/>
    </row>
    <row r="173" spans="1:52" x14ac:dyDescent="0.35">
      <c r="A173">
        <f>CLASS!A77</f>
        <v>136316</v>
      </c>
      <c r="B173" t="str">
        <f>CLASS!B77</f>
        <v>EE136316</v>
      </c>
      <c r="C173" t="str">
        <f>_xlfn.IFNA((VLOOKUP(A173,CLASS!A:AY,3,FALSE)),"")</f>
        <v>Darcy</v>
      </c>
      <c r="D173" t="str">
        <f>_xlfn.IFNA((VLOOKUP(A173,CLASS!A:AY,4,FALSE)),"")</f>
        <v>McBride</v>
      </c>
      <c r="E173" s="26" t="str">
        <f>_xlfn.IFNA((VLOOKUP(B173,IssueLookup!A:B,2,FALSE)),"")</f>
        <v>A</v>
      </c>
      <c r="F173" s="26" t="str">
        <f>_xlfn.IFNA((VLOOKUP(B173,IssueLookup!C:D,2,FALSE)),"")</f>
        <v>A</v>
      </c>
      <c r="G173" s="26" t="str">
        <f>_xlfn.IFNA((VLOOKUP(B173,IssueLookup!E:F,2,FALSE)),"")</f>
        <v>A</v>
      </c>
      <c r="H173" s="26" t="str">
        <f>_xlfn.IFNA((VLOOKUP(B173,IssueLookup!G:H,2,FALSE)),"")</f>
        <v>A</v>
      </c>
      <c r="I173" t="str">
        <f>_xlfn.IFNA((VLOOKUP(A173,CLASS!A:AY,9,FALSE)),"")</f>
        <v>CLT</v>
      </c>
      <c r="J173" t="str">
        <f>_xlfn.IFNA((VLOOKUP(A173,CLASS!A:AY,10,FALSE)),"")</f>
        <v>AGL</v>
      </c>
      <c r="K173" t="str">
        <f>_xlfn.IFNA((VLOOKUP(J173,DivisionLookup!A:B,2,FALSE)),"")</f>
        <v>South</v>
      </c>
      <c r="L173">
        <f>_xlfn.IFNA(VLOOKUP(E173,HandicapLookup!A:B,2,FALSE),"")</f>
        <v>5</v>
      </c>
      <c r="M173">
        <f>_xlfn.IFNA(VLOOKUP(F173,HandicapLookup!A:B,2,FALSE),"")</f>
        <v>5</v>
      </c>
      <c r="N173">
        <f>_xlfn.IFNA(VLOOKUP(G173,HandicapLookup!A:B,2,FALSE),"")</f>
        <v>5</v>
      </c>
      <c r="O173">
        <f>_xlfn.IFNA(VLOOKUP(H173,HandicapLookup!A:B,2,FALSE),"")</f>
        <v>5</v>
      </c>
      <c r="P173">
        <f>_xlfn.IFNA((VLOOKUP(A173,CLASS!A:AY,16,FALSE)),"")</f>
        <v>0</v>
      </c>
      <c r="Q173" s="11">
        <f t="shared" si="51"/>
        <v>0</v>
      </c>
      <c r="R173">
        <f>_xlfn.IFNA((VLOOKUP(A173,CLASS!A:AY,18,FALSE)),"")</f>
        <v>88</v>
      </c>
      <c r="S173" s="11">
        <f t="shared" si="52"/>
        <v>93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 t="shared" si="74"/>
        <v>0</v>
      </c>
      <c r="X173">
        <f>_xlfn.IFNA((VLOOKUP(A173,CLASS!A:AY,24,FALSE)),"")</f>
        <v>0</v>
      </c>
      <c r="Y173" s="11">
        <f t="shared" si="54"/>
        <v>0</v>
      </c>
      <c r="Z173">
        <f>_xlfn.IFNA((VLOOKUP(A173,CLASS!A:AY,26,FALSE)),"")</f>
        <v>0</v>
      </c>
      <c r="AA173" s="11">
        <f t="shared" si="55"/>
        <v>0</v>
      </c>
      <c r="AB173">
        <f>_xlfn.IFNA((VLOOKUP(A173,CLASS!A:AY,28,FALSE)),"")</f>
        <v>0</v>
      </c>
      <c r="AC173" s="11">
        <f t="shared" si="56"/>
        <v>0</v>
      </c>
      <c r="AD173"/>
      <c r="AE173" s="11">
        <f t="shared" si="57"/>
        <v>0</v>
      </c>
      <c r="AF173"/>
      <c r="AG173" s="11">
        <f t="shared" si="58"/>
        <v>0</v>
      </c>
      <c r="AH173">
        <f>_xlfn.IFNA((VLOOKUP(A173,CLASS!A:AY,34,FALSE)),"")</f>
        <v>0</v>
      </c>
      <c r="AI173" s="11">
        <f t="shared" si="59"/>
        <v>0</v>
      </c>
      <c r="AJ173"/>
      <c r="AK173" s="11">
        <f t="shared" si="60"/>
        <v>0</v>
      </c>
      <c r="AL173" s="16">
        <f t="shared" si="61"/>
        <v>93</v>
      </c>
      <c r="AM173"/>
      <c r="AN173">
        <f t="shared" si="62"/>
        <v>0</v>
      </c>
      <c r="AO173">
        <f t="shared" si="63"/>
        <v>93</v>
      </c>
      <c r="AP173">
        <f t="shared" si="64"/>
        <v>0</v>
      </c>
      <c r="AQ173">
        <f t="shared" si="65"/>
        <v>0</v>
      </c>
      <c r="AR173">
        <f t="shared" si="66"/>
        <v>0</v>
      </c>
      <c r="AS173">
        <f t="shared" si="67"/>
        <v>0</v>
      </c>
      <c r="AT173">
        <f t="shared" si="68"/>
        <v>0</v>
      </c>
      <c r="AU173">
        <f t="shared" si="69"/>
        <v>0</v>
      </c>
      <c r="AV173">
        <f t="shared" si="70"/>
        <v>0</v>
      </c>
      <c r="AW173">
        <f t="shared" si="71"/>
        <v>0</v>
      </c>
      <c r="AX173">
        <f t="shared" si="72"/>
        <v>0</v>
      </c>
      <c r="AY173" s="14" cm="1">
        <f t="array" ref="AY173">SUMPRODUCT(LARGE(AN173:AX173, {1,2,3}))</f>
        <v>93</v>
      </c>
      <c r="AZ173"/>
    </row>
    <row r="174" spans="1:52" x14ac:dyDescent="0.35">
      <c r="A174">
        <f>CLASS!A185</f>
        <v>139593</v>
      </c>
      <c r="B174" t="str">
        <f>CLASS!B185</f>
        <v>EE139593</v>
      </c>
      <c r="C174" t="str">
        <f>_xlfn.IFNA((VLOOKUP(A174,CLASS!A:AY,3,FALSE)),"")</f>
        <v>Charlie</v>
      </c>
      <c r="D174" t="str">
        <f>_xlfn.IFNA((VLOOKUP(A174,CLASS!A:AY,4,FALSE)),"")</f>
        <v>Faulds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tr">
        <f>_xlfn.IFNA((VLOOKUP(A174,CLASS!A:AY,9,FALSE)),"")</f>
        <v>CLT</v>
      </c>
      <c r="J174" t="str">
        <f>_xlfn.IFNA((VLOOKUP(A174,CLASS!A:AY,10,FALSE)),"")</f>
        <v>OLSS</v>
      </c>
      <c r="K174" t="str">
        <f>_xlfn.IFNA((VLOOKUP(J174,DivisionLookup!A:B,2,FALSE)),"")</f>
        <v>South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f>_xlfn.IFNA((VLOOKUP(A174,CLASS!A:AY,16,FALSE)),"")</f>
        <v>0</v>
      </c>
      <c r="Q174" s="11">
        <f t="shared" si="51"/>
        <v>0</v>
      </c>
      <c r="R174">
        <f>_xlfn.IFNA((VLOOKUP(A174,CLASS!A:AY,18,FALSE)),"")</f>
        <v>66</v>
      </c>
      <c r="S174" s="11">
        <f t="shared" si="52"/>
        <v>81</v>
      </c>
      <c r="T174">
        <f>_xlfn.IFNA((VLOOKUP(A174,CLASS!A:AY,20,FALSE)),"")</f>
        <v>0</v>
      </c>
      <c r="U174" s="11">
        <f>IF(IF(T174,T174+$L174,0)&lt;=100,IF(T174,T174+$L174,0),100)</f>
        <v>0</v>
      </c>
      <c r="V174">
        <f>_xlfn.IFNA((VLOOKUP(A174,CLASS!A:AY,22,FALSE)),"")</f>
        <v>0</v>
      </c>
      <c r="W174" s="11">
        <f t="shared" si="74"/>
        <v>0</v>
      </c>
      <c r="X174">
        <f>_xlfn.IFNA((VLOOKUP(A174,CLASS!A:AY,24,FALSE)),"")</f>
        <v>0</v>
      </c>
      <c r="Y174" s="11">
        <f t="shared" si="54"/>
        <v>0</v>
      </c>
      <c r="Z174">
        <f>_xlfn.IFNA((VLOOKUP(A174,CLASS!A:AY,26,FALSE)),"")</f>
        <v>0</v>
      </c>
      <c r="AA174" s="11">
        <f t="shared" si="55"/>
        <v>0</v>
      </c>
      <c r="AB174">
        <f>_xlfn.IFNA((VLOOKUP(A174,CLASS!A:AY,28,FALSE)),"")</f>
        <v>0</v>
      </c>
      <c r="AC174" s="11">
        <f t="shared" si="56"/>
        <v>0</v>
      </c>
      <c r="AD174"/>
      <c r="AE174" s="11">
        <f t="shared" si="57"/>
        <v>0</v>
      </c>
      <c r="AF174"/>
      <c r="AG174" s="11">
        <f t="shared" si="58"/>
        <v>0</v>
      </c>
      <c r="AH174">
        <f>_xlfn.IFNA((VLOOKUP(A174,CLASS!A:AY,34,FALSE)),"")</f>
        <v>0</v>
      </c>
      <c r="AI174" s="11">
        <f t="shared" si="59"/>
        <v>0</v>
      </c>
      <c r="AJ174"/>
      <c r="AK174" s="11">
        <f t="shared" si="60"/>
        <v>0</v>
      </c>
      <c r="AL174" s="16">
        <f t="shared" si="61"/>
        <v>81</v>
      </c>
      <c r="AN174">
        <f t="shared" si="62"/>
        <v>0</v>
      </c>
      <c r="AO174">
        <f t="shared" si="63"/>
        <v>81</v>
      </c>
      <c r="AP174">
        <f t="shared" si="64"/>
        <v>0</v>
      </c>
      <c r="AQ174">
        <f t="shared" si="65"/>
        <v>0</v>
      </c>
      <c r="AR174">
        <f t="shared" si="66"/>
        <v>0</v>
      </c>
      <c r="AS174">
        <f t="shared" si="67"/>
        <v>0</v>
      </c>
      <c r="AT174">
        <f t="shared" si="68"/>
        <v>0</v>
      </c>
      <c r="AU174">
        <f t="shared" si="69"/>
        <v>0</v>
      </c>
      <c r="AV174">
        <f t="shared" si="70"/>
        <v>0</v>
      </c>
      <c r="AW174">
        <f t="shared" si="71"/>
        <v>0</v>
      </c>
      <c r="AX174">
        <f t="shared" si="72"/>
        <v>0</v>
      </c>
      <c r="AY174" s="14" cm="1">
        <f t="array" ref="AY174">SUMPRODUCT(LARGE(AN174:AX174, {1,2,3}))</f>
        <v>81</v>
      </c>
      <c r="AZ174"/>
    </row>
    <row r="175" spans="1:52" x14ac:dyDescent="0.35">
      <c r="A175">
        <f>CLASS!A193</f>
        <v>138501</v>
      </c>
      <c r="B175" t="str">
        <f>CLASS!B193</f>
        <v>EE138501</v>
      </c>
      <c r="C175" t="str">
        <f>_xlfn.IFNA((VLOOKUP(A175,CLASS!A:AY,3,FALSE)),"")</f>
        <v>Joshua</v>
      </c>
      <c r="D175" t="str">
        <f>_xlfn.IFNA((VLOOKUP(A175,CLASS!A:AY,4,FALSE)),"")</f>
        <v>Poyser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CLT</v>
      </c>
      <c r="J175" t="str">
        <f>_xlfn.IFNA((VLOOKUP(A175,CLASS!A:AY,10,FALSE)),"")</f>
        <v>OLSS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0</v>
      </c>
      <c r="Q175" s="11">
        <f t="shared" si="51"/>
        <v>0</v>
      </c>
      <c r="R175">
        <f>_xlfn.IFNA((VLOOKUP(A175,CLASS!A:AY,18,FALSE)),"")</f>
        <v>62</v>
      </c>
      <c r="S175" s="11">
        <f t="shared" si="52"/>
        <v>77</v>
      </c>
      <c r="T175">
        <f>_xlfn.IFNA((VLOOKUP(A175,CLASS!A:AY,20,FALSE)),"")</f>
        <v>0</v>
      </c>
      <c r="U175" s="11">
        <f>IF(IF(T175,T175+$L175,0)&lt;=100,IF(T175,T175+$L175,0),100)</f>
        <v>0</v>
      </c>
      <c r="V175">
        <f>_xlfn.IFNA((VLOOKUP(A175,CLASS!A:AY,22,FALSE)),"")</f>
        <v>0</v>
      </c>
      <c r="W175" s="11">
        <f t="shared" si="74"/>
        <v>0</v>
      </c>
      <c r="X175">
        <f>_xlfn.IFNA((VLOOKUP(A175,CLASS!A:AY,24,FALSE)),"")</f>
        <v>0</v>
      </c>
      <c r="Y175" s="11">
        <f t="shared" si="54"/>
        <v>0</v>
      </c>
      <c r="Z175">
        <f>_xlfn.IFNA((VLOOKUP(A175,CLASS!A:AY,26,FALSE)),"")</f>
        <v>0</v>
      </c>
      <c r="AA175" s="11">
        <f t="shared" si="55"/>
        <v>0</v>
      </c>
      <c r="AB175">
        <f>_xlfn.IFNA((VLOOKUP(A175,CLASS!A:AY,28,FALSE)),"")</f>
        <v>0</v>
      </c>
      <c r="AC175" s="11">
        <f t="shared" si="56"/>
        <v>0</v>
      </c>
      <c r="AD175"/>
      <c r="AE175" s="11">
        <f t="shared" si="57"/>
        <v>0</v>
      </c>
      <c r="AF175"/>
      <c r="AG175" s="11">
        <f t="shared" si="58"/>
        <v>0</v>
      </c>
      <c r="AH175">
        <f>_xlfn.IFNA((VLOOKUP(A175,CLASS!A:AY,34,FALSE)),"")</f>
        <v>0</v>
      </c>
      <c r="AI175" s="11">
        <f t="shared" si="59"/>
        <v>0</v>
      </c>
      <c r="AJ175"/>
      <c r="AK175" s="11">
        <f t="shared" si="60"/>
        <v>0</v>
      </c>
      <c r="AL175" s="16">
        <f t="shared" si="61"/>
        <v>77</v>
      </c>
      <c r="AN175">
        <f t="shared" si="62"/>
        <v>0</v>
      </c>
      <c r="AO175">
        <f t="shared" si="63"/>
        <v>77</v>
      </c>
      <c r="AP175">
        <f t="shared" si="64"/>
        <v>0</v>
      </c>
      <c r="AQ175">
        <f t="shared" si="65"/>
        <v>0</v>
      </c>
      <c r="AR175">
        <f t="shared" si="66"/>
        <v>0</v>
      </c>
      <c r="AS175">
        <f t="shared" si="67"/>
        <v>0</v>
      </c>
      <c r="AT175">
        <f t="shared" si="68"/>
        <v>0</v>
      </c>
      <c r="AU175">
        <f t="shared" si="69"/>
        <v>0</v>
      </c>
      <c r="AV175">
        <f t="shared" si="70"/>
        <v>0</v>
      </c>
      <c r="AW175">
        <f t="shared" si="71"/>
        <v>0</v>
      </c>
      <c r="AX175">
        <f t="shared" si="72"/>
        <v>0</v>
      </c>
      <c r="AY175" s="14" cm="1">
        <f t="array" ref="AY175">SUMPRODUCT(LARGE(AN175:AX175, {1,2,3}))</f>
        <v>77</v>
      </c>
    </row>
    <row r="176" spans="1:52" x14ac:dyDescent="0.35">
      <c r="A176">
        <f>CLASS!A202</f>
        <v>129813</v>
      </c>
      <c r="B176" t="str">
        <f>CLASS!B202</f>
        <v>EE129813</v>
      </c>
      <c r="C176" t="str">
        <f>_xlfn.IFNA((VLOOKUP(A176,CLASS!A:AY,3,FALSE)),"")</f>
        <v>Lain</v>
      </c>
      <c r="D176" t="str">
        <f>_xlfn.IFNA((VLOOKUP(A176,CLASS!A:AY,4,FALSE)),"")</f>
        <v>Blamey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tr">
        <f>_xlfn.IFNA((VLOOKUP(A176,CLASS!A:AY,9,FALSE)),"")</f>
        <v>CLT</v>
      </c>
      <c r="J176" t="str">
        <f>_xlfn.IFNA((VLOOKUP(A176,CLASS!A:AY,10,FALSE)),"")</f>
        <v>EJC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f>_xlfn.IFNA((VLOOKUP(A176,CLASS!A:AY,16,FALSE)),"")</f>
        <v>0</v>
      </c>
      <c r="Q176" s="11">
        <f t="shared" si="51"/>
        <v>0</v>
      </c>
      <c r="R176">
        <f>_xlfn.IFNA((VLOOKUP(A176,CLASS!A:AY,18,FALSE)),"")</f>
        <v>0</v>
      </c>
      <c r="S176" s="11">
        <f t="shared" si="52"/>
        <v>0</v>
      </c>
      <c r="T176">
        <f>_xlfn.IFNA((VLOOKUP(A176,CLASS!A:AY,20,FALSE)),"")</f>
        <v>0</v>
      </c>
      <c r="U176" s="11">
        <f>IF(IF(T176,T176+$L176,0)&lt;=100,IF(T176,T176+$L176,0),100)</f>
        <v>0</v>
      </c>
      <c r="V176">
        <f>_xlfn.IFNA((VLOOKUP(A176,CLASS!A:AY,22,FALSE)),"")</f>
        <v>53</v>
      </c>
      <c r="W176" s="11">
        <f t="shared" si="74"/>
        <v>68</v>
      </c>
      <c r="X176">
        <f>_xlfn.IFNA((VLOOKUP(A176,CLASS!A:AY,24,FALSE)),"")</f>
        <v>0</v>
      </c>
      <c r="Y176" s="11">
        <f t="shared" si="54"/>
        <v>0</v>
      </c>
      <c r="Z176">
        <f>_xlfn.IFNA((VLOOKUP(A176,CLASS!A:AY,26,FALSE)),"")</f>
        <v>0</v>
      </c>
      <c r="AA176" s="11">
        <f t="shared" si="55"/>
        <v>0</v>
      </c>
      <c r="AB176">
        <f>_xlfn.IFNA((VLOOKUP(A176,CLASS!A:AY,28,FALSE)),"")</f>
        <v>0</v>
      </c>
      <c r="AC176" s="11">
        <f t="shared" si="56"/>
        <v>0</v>
      </c>
      <c r="AD176"/>
      <c r="AE176" s="11">
        <f t="shared" si="57"/>
        <v>0</v>
      </c>
      <c r="AF176"/>
      <c r="AG176" s="11">
        <f t="shared" si="58"/>
        <v>0</v>
      </c>
      <c r="AH176">
        <f>_xlfn.IFNA((VLOOKUP(A176,CLASS!A:AY,34,FALSE)),"")</f>
        <v>0</v>
      </c>
      <c r="AI176" s="11">
        <f t="shared" si="59"/>
        <v>0</v>
      </c>
      <c r="AJ176"/>
      <c r="AK176" s="11">
        <f t="shared" si="60"/>
        <v>0</v>
      </c>
      <c r="AL176" s="16">
        <f t="shared" si="61"/>
        <v>68</v>
      </c>
      <c r="AN176">
        <f t="shared" si="62"/>
        <v>0</v>
      </c>
      <c r="AO176">
        <f t="shared" si="63"/>
        <v>0</v>
      </c>
      <c r="AP176">
        <f t="shared" si="64"/>
        <v>0</v>
      </c>
      <c r="AQ176">
        <f t="shared" si="65"/>
        <v>68</v>
      </c>
      <c r="AR176">
        <f t="shared" si="66"/>
        <v>0</v>
      </c>
      <c r="AS176">
        <f t="shared" si="67"/>
        <v>0</v>
      </c>
      <c r="AT176">
        <f t="shared" si="68"/>
        <v>0</v>
      </c>
      <c r="AU176">
        <f t="shared" si="69"/>
        <v>0</v>
      </c>
      <c r="AV176">
        <f t="shared" si="70"/>
        <v>0</v>
      </c>
      <c r="AW176">
        <f t="shared" si="71"/>
        <v>0</v>
      </c>
      <c r="AX176">
        <f t="shared" si="72"/>
        <v>0</v>
      </c>
      <c r="AY176" s="14" cm="1">
        <f t="array" ref="AY176">SUMPRODUCT(LARGE(AN176:AX176, {1,2,3}))</f>
        <v>68</v>
      </c>
      <c r="AZ176"/>
    </row>
    <row r="177" spans="1:52" x14ac:dyDescent="0.35">
      <c r="A177">
        <f>CLASS!A22</f>
        <v>2744</v>
      </c>
      <c r="B177" t="str">
        <f>CLASS!B22</f>
        <v>EE2744</v>
      </c>
      <c r="C177" t="str">
        <f>_xlfn.IFNA((VLOOKUP(A177,CLASS!A:AY,3,FALSE)),"")</f>
        <v>John</v>
      </c>
      <c r="D177" t="str">
        <f>_xlfn.IFNA((VLOOKUP(A177,CLASS!A:AY,4,FALSE)),"")</f>
        <v>Wells</v>
      </c>
      <c r="E177" s="26" t="str">
        <f>_xlfn.IFNA((VLOOKUP(B177,IssueLookup!A:B,2,FALSE)),"")</f>
        <v>AA</v>
      </c>
      <c r="F177" s="26" t="str">
        <f>_xlfn.IFNA((VLOOKUP(B177,IssueLookup!C:D,2,FALSE)),"")</f>
        <v>AA</v>
      </c>
      <c r="G177" s="26" t="str">
        <f>_xlfn.IFNA((VLOOKUP(B177,IssueLookup!E:F,2,FALSE)),"")</f>
        <v>AA</v>
      </c>
      <c r="H177" s="26" t="str">
        <f>_xlfn.IFNA((VLOOKUP(B177,IssueLookup!G:H,2,FALSE)),"")</f>
        <v>AA</v>
      </c>
      <c r="I177" t="str">
        <f>_xlfn.IFNA((VLOOKUP(A177,CLASS!A:AY,9,FALSE)),"")</f>
        <v>VET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_xlfn.IFNA(VLOOKUP(E177,HandicapLookup!A:B,2,FALSE),"")</f>
        <v>0</v>
      </c>
      <c r="M177">
        <f>_xlfn.IFNA(VLOOKUP(F177,HandicapLookup!A:B,2,FALSE),"")</f>
        <v>0</v>
      </c>
      <c r="N177">
        <f>_xlfn.IFNA(VLOOKUP(G177,HandicapLookup!A:B,2,FALSE),"")</f>
        <v>0</v>
      </c>
      <c r="O177">
        <f>_xlfn.IFNA(VLOOKUP(H177,HandicapLookup!A:B,2,FALSE),"")</f>
        <v>0</v>
      </c>
      <c r="P177">
        <f>_xlfn.IFNA((VLOOKUP(A177,CLASS!A:AY,16,FALSE)),"")</f>
        <v>79</v>
      </c>
      <c r="Q177" s="11">
        <f t="shared" si="51"/>
        <v>79</v>
      </c>
      <c r="R177">
        <f>_xlfn.IFNA((VLOOKUP(A177,CLASS!A:AY,18,FALSE)),"")</f>
        <v>0</v>
      </c>
      <c r="S177" s="11">
        <f t="shared" si="52"/>
        <v>0</v>
      </c>
      <c r="T177">
        <f>_xlfn.IFNA((VLOOKUP(A177,CLASS!A:AY,20,FALSE)),"")</f>
        <v>91</v>
      </c>
      <c r="U177" s="11">
        <f>IFERROR((IF(IF(T177,T177+$M177,0)&lt;=100,IF(T177,T177+$M177,0),100)),"")</f>
        <v>91</v>
      </c>
      <c r="V177">
        <f>_xlfn.IFNA((VLOOKUP(A177,CLASS!A:AY,22,FALSE)),"")</f>
        <v>0</v>
      </c>
      <c r="W177" s="11">
        <f t="shared" si="74"/>
        <v>0</v>
      </c>
      <c r="X177">
        <f>_xlfn.IFNA((VLOOKUP(A177,CLASS!A:AY,24,FALSE)),"")</f>
        <v>0</v>
      </c>
      <c r="Y177" s="11">
        <f t="shared" si="54"/>
        <v>0</v>
      </c>
      <c r="Z177">
        <f>_xlfn.IFNA((VLOOKUP(A177,CLASS!A:AY,26,FALSE)),"")</f>
        <v>92</v>
      </c>
      <c r="AA177" s="11">
        <f t="shared" si="55"/>
        <v>92</v>
      </c>
      <c r="AB177">
        <f>_xlfn.IFNA((VLOOKUP(A177,CLASS!A:AY,28,FALSE)),"")</f>
        <v>0</v>
      </c>
      <c r="AC177" s="11">
        <f t="shared" si="56"/>
        <v>0</v>
      </c>
      <c r="AD177"/>
      <c r="AE177" s="11">
        <f t="shared" si="57"/>
        <v>0</v>
      </c>
      <c r="AF177"/>
      <c r="AG177" s="11">
        <f t="shared" si="58"/>
        <v>0</v>
      </c>
      <c r="AH177">
        <f>_xlfn.IFNA((VLOOKUP(A177,CLASS!A:AY,34,FALSE)),"")</f>
        <v>0</v>
      </c>
      <c r="AI177" s="11">
        <f t="shared" si="59"/>
        <v>0</v>
      </c>
      <c r="AJ177"/>
      <c r="AK177" s="11">
        <f t="shared" si="60"/>
        <v>0</v>
      </c>
      <c r="AL177" s="16">
        <f t="shared" si="61"/>
        <v>262</v>
      </c>
      <c r="AM177"/>
      <c r="AN177">
        <f t="shared" si="62"/>
        <v>79</v>
      </c>
      <c r="AO177">
        <f t="shared" si="63"/>
        <v>0</v>
      </c>
      <c r="AP177">
        <f t="shared" si="64"/>
        <v>91</v>
      </c>
      <c r="AQ177">
        <f t="shared" si="65"/>
        <v>0</v>
      </c>
      <c r="AR177">
        <f t="shared" si="66"/>
        <v>0</v>
      </c>
      <c r="AS177">
        <f t="shared" si="67"/>
        <v>92</v>
      </c>
      <c r="AT177">
        <f t="shared" si="68"/>
        <v>0</v>
      </c>
      <c r="AU177">
        <f t="shared" si="69"/>
        <v>0</v>
      </c>
      <c r="AV177">
        <f t="shared" si="70"/>
        <v>0</v>
      </c>
      <c r="AW177">
        <f t="shared" si="71"/>
        <v>0</v>
      </c>
      <c r="AX177">
        <f t="shared" si="72"/>
        <v>0</v>
      </c>
      <c r="AY177" s="14" cm="1">
        <f t="array" ref="AY177">SUMPRODUCT(LARGE(AN177:AX177, {1,2,3}))</f>
        <v>262</v>
      </c>
      <c r="AZ177"/>
    </row>
    <row r="178" spans="1:52" x14ac:dyDescent="0.35">
      <c r="A178">
        <f>CLASS!A166</f>
        <v>29170</v>
      </c>
      <c r="B178" t="str">
        <f>CLASS!B166</f>
        <v>EE29170</v>
      </c>
      <c r="C178" t="str">
        <f>_xlfn.IFNA((VLOOKUP(A178,CLASS!A:AY,3,FALSE)),"")</f>
        <v>Robert</v>
      </c>
      <c r="D178" t="str">
        <f>_xlfn.IFNA((VLOOKUP(A178,CLASS!A:AY,4,FALSE)),"")</f>
        <v>Ratford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tr">
        <f>_xlfn.IFNA((VLOOKUP(A178,CLASS!A:AY,9,FALSE)),"")</f>
        <v>VET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f>_xlfn.IFNA((VLOOKUP(A178,CLASS!A:AY,16,FALSE)),"")</f>
        <v>60</v>
      </c>
      <c r="Q178" s="11">
        <f t="shared" si="51"/>
        <v>75</v>
      </c>
      <c r="R178">
        <f>_xlfn.IFNA((VLOOKUP(A178,CLASS!A:AY,18,FALSE)),"")</f>
        <v>0</v>
      </c>
      <c r="S178" s="11">
        <f t="shared" si="52"/>
        <v>0</v>
      </c>
      <c r="T178">
        <f>_xlfn.IFNA((VLOOKUP(A178,CLASS!A:AY,20,FALSE)),"")</f>
        <v>61</v>
      </c>
      <c r="U178" s="11">
        <f>IF(IF(T178,T178+$L178,0)&lt;=100,IF(T178,T178+$L178,0),100)</f>
        <v>76</v>
      </c>
      <c r="V178">
        <f>_xlfn.IFNA((VLOOKUP(A178,CLASS!A:AY,22,FALSE)),"")</f>
        <v>0</v>
      </c>
      <c r="W178" s="11">
        <v>79</v>
      </c>
      <c r="X178">
        <f>_xlfn.IFNA((VLOOKUP(A178,CLASS!A:AY,24,FALSE)),"")</f>
        <v>0</v>
      </c>
      <c r="Y178" s="11">
        <f t="shared" si="54"/>
        <v>0</v>
      </c>
      <c r="Z178">
        <f>_xlfn.IFNA((VLOOKUP(A178,CLASS!A:AY,26,FALSE)),"")</f>
        <v>64</v>
      </c>
      <c r="AA178" s="11">
        <f t="shared" si="55"/>
        <v>79</v>
      </c>
      <c r="AB178">
        <f>_xlfn.IFNA((VLOOKUP(A178,CLASS!A:AY,28,FALSE)),"")</f>
        <v>0</v>
      </c>
      <c r="AC178" s="11">
        <f t="shared" si="56"/>
        <v>0</v>
      </c>
      <c r="AD178"/>
      <c r="AE178" s="11">
        <f t="shared" si="57"/>
        <v>0</v>
      </c>
      <c r="AF178"/>
      <c r="AG178" s="11">
        <f t="shared" si="58"/>
        <v>0</v>
      </c>
      <c r="AH178">
        <f>_xlfn.IFNA((VLOOKUP(A178,CLASS!A:AY,34,FALSE)),"")</f>
        <v>0</v>
      </c>
      <c r="AI178" s="11">
        <f t="shared" si="59"/>
        <v>0</v>
      </c>
      <c r="AJ178"/>
      <c r="AK178" s="11">
        <f t="shared" si="60"/>
        <v>0</v>
      </c>
      <c r="AL178" s="16">
        <f t="shared" si="61"/>
        <v>309</v>
      </c>
      <c r="AM178"/>
      <c r="AN178">
        <f t="shared" si="62"/>
        <v>75</v>
      </c>
      <c r="AO178">
        <f t="shared" si="63"/>
        <v>0</v>
      </c>
      <c r="AP178">
        <f t="shared" si="64"/>
        <v>76</v>
      </c>
      <c r="AQ178">
        <f t="shared" si="65"/>
        <v>79</v>
      </c>
      <c r="AR178">
        <f t="shared" si="66"/>
        <v>0</v>
      </c>
      <c r="AS178">
        <f t="shared" si="67"/>
        <v>79</v>
      </c>
      <c r="AT178">
        <f t="shared" si="68"/>
        <v>0</v>
      </c>
      <c r="AU178">
        <f t="shared" si="69"/>
        <v>0</v>
      </c>
      <c r="AV178">
        <f t="shared" si="70"/>
        <v>0</v>
      </c>
      <c r="AW178">
        <f t="shared" si="71"/>
        <v>0</v>
      </c>
      <c r="AX178">
        <f t="shared" si="72"/>
        <v>0</v>
      </c>
      <c r="AY178" s="14" cm="1">
        <f t="array" ref="AY178">SUMPRODUCT(LARGE(AN178:AX178, {1,2,3}))</f>
        <v>234</v>
      </c>
      <c r="AZ178"/>
    </row>
    <row r="179" spans="1:52" x14ac:dyDescent="0.35">
      <c r="A179">
        <f>CLASS!A113</f>
        <v>23089</v>
      </c>
      <c r="B179" t="str">
        <f>CLASS!B113</f>
        <v>EE23089</v>
      </c>
      <c r="C179" t="str">
        <f>_xlfn.IFNA((VLOOKUP(A179,CLASS!A:AY,3,FALSE)),"")</f>
        <v>Philip</v>
      </c>
      <c r="D179" t="str">
        <f>_xlfn.IFNA((VLOOKUP(A179,CLASS!A:AY,4,FALSE)),"")</f>
        <v>Simpson</v>
      </c>
      <c r="E179" s="26" t="str">
        <f>_xlfn.IFNA((VLOOKUP(B179,IssueLookup!A:B,2,FALSE)),"")</f>
        <v>B</v>
      </c>
      <c r="F179" s="26" t="str">
        <f>_xlfn.IFNA((VLOOKUP(B179,IssueLookup!C:D,2,FALSE)),"")</f>
        <v>B</v>
      </c>
      <c r="G179" s="26" t="str">
        <f>_xlfn.IFNA((VLOOKUP(B179,IssueLookup!E:F,2,FALSE)),"")</f>
        <v>B</v>
      </c>
      <c r="H179" s="26" t="str">
        <f>_xlfn.IFNA((VLOOKUP(B179,IssueLookup!G:H,2,FALSE)),"")</f>
        <v>B</v>
      </c>
      <c r="I179" t="str">
        <f>_xlfn.IFNA((VLOOKUP(A179,CLASS!A:AY,9,FALSE)),"")</f>
        <v>VET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_xlfn.IFNA(VLOOKUP(E179,HandicapLookup!A:B,2,FALSE),"")</f>
        <v>10</v>
      </c>
      <c r="M179">
        <f>_xlfn.IFNA(VLOOKUP(F179,HandicapLookup!A:B,2,FALSE),"")</f>
        <v>10</v>
      </c>
      <c r="N179">
        <f>_xlfn.IFNA(VLOOKUP(G179,HandicapLookup!A:B,2,FALSE),"")</f>
        <v>10</v>
      </c>
      <c r="O179">
        <f>_xlfn.IFNA(VLOOKUP(H179,HandicapLookup!A:B,2,FALSE),"")</f>
        <v>10</v>
      </c>
      <c r="P179">
        <f>_xlfn.IFNA((VLOOKUP(A179,CLASS!A:AY,16,FALSE)),"")</f>
        <v>57</v>
      </c>
      <c r="Q179" s="11">
        <f t="shared" si="51"/>
        <v>67</v>
      </c>
      <c r="R179">
        <f>_xlfn.IFNA((VLOOKUP(A179,CLASS!A:AY,18,FALSE)),"")</f>
        <v>0</v>
      </c>
      <c r="S179" s="11">
        <f t="shared" si="52"/>
        <v>0</v>
      </c>
      <c r="T179">
        <f>_xlfn.IFNA((VLOOKUP(A179,CLASS!A:AY,20,FALSE)),"")</f>
        <v>68</v>
      </c>
      <c r="U179" s="11">
        <f>IF(IF(T179,T179+$L179,0)&lt;=100,IF(T179,T179+$L179,0),100)</f>
        <v>78</v>
      </c>
      <c r="V179">
        <f>_xlfn.IFNA((VLOOKUP(A179,CLASS!A:AY,22,FALSE)),"")</f>
        <v>0</v>
      </c>
      <c r="W179" s="11">
        <f t="shared" ref="W179:W210" si="75">IFERROR((IF(IF(V179,V179+$M179,0)&lt;=100,IF(V179,V179+$M179,0),100)),"")</f>
        <v>0</v>
      </c>
      <c r="X179">
        <f>_xlfn.IFNA((VLOOKUP(A179,CLASS!A:AY,24,FALSE)),"")</f>
        <v>0</v>
      </c>
      <c r="Y179" s="11">
        <f t="shared" si="54"/>
        <v>0</v>
      </c>
      <c r="Z179">
        <f>_xlfn.IFNA((VLOOKUP(A179,CLASS!A:AY,26,FALSE)),"")</f>
        <v>77</v>
      </c>
      <c r="AA179" s="11">
        <f t="shared" si="55"/>
        <v>87</v>
      </c>
      <c r="AB179">
        <f>_xlfn.IFNA((VLOOKUP(A179,CLASS!A:AY,28,FALSE)),"")</f>
        <v>0</v>
      </c>
      <c r="AC179" s="11">
        <f t="shared" si="56"/>
        <v>0</v>
      </c>
      <c r="AD179"/>
      <c r="AE179" s="11">
        <f t="shared" si="57"/>
        <v>0</v>
      </c>
      <c r="AF179"/>
      <c r="AG179" s="11">
        <f t="shared" si="58"/>
        <v>0</v>
      </c>
      <c r="AH179">
        <f>_xlfn.IFNA((VLOOKUP(A179,CLASS!A:AY,34,FALSE)),"")</f>
        <v>0</v>
      </c>
      <c r="AI179" s="11">
        <f t="shared" si="59"/>
        <v>0</v>
      </c>
      <c r="AJ179"/>
      <c r="AK179" s="11">
        <f t="shared" si="60"/>
        <v>0</v>
      </c>
      <c r="AL179" s="16">
        <f t="shared" si="61"/>
        <v>232</v>
      </c>
      <c r="AM179"/>
      <c r="AN179">
        <f t="shared" si="62"/>
        <v>67</v>
      </c>
      <c r="AO179">
        <f t="shared" si="63"/>
        <v>0</v>
      </c>
      <c r="AP179">
        <f t="shared" si="64"/>
        <v>78</v>
      </c>
      <c r="AQ179">
        <f t="shared" si="65"/>
        <v>0</v>
      </c>
      <c r="AR179">
        <f t="shared" si="66"/>
        <v>0</v>
      </c>
      <c r="AS179">
        <f t="shared" si="67"/>
        <v>87</v>
      </c>
      <c r="AT179">
        <f t="shared" si="68"/>
        <v>0</v>
      </c>
      <c r="AU179">
        <f t="shared" si="69"/>
        <v>0</v>
      </c>
      <c r="AV179">
        <f t="shared" si="70"/>
        <v>0</v>
      </c>
      <c r="AW179">
        <f t="shared" si="71"/>
        <v>0</v>
      </c>
      <c r="AX179">
        <f t="shared" si="72"/>
        <v>0</v>
      </c>
      <c r="AY179" s="14" cm="1">
        <f t="array" ref="AY179">SUMPRODUCT(LARGE(AN179:AX179, {1,2,3}))</f>
        <v>232</v>
      </c>
      <c r="AZ179"/>
    </row>
    <row r="180" spans="1:52" x14ac:dyDescent="0.35">
      <c r="A180">
        <f>CLASS!A49</f>
        <v>89952</v>
      </c>
      <c r="B180" t="str">
        <f>CLASS!B49</f>
        <v>EE89952</v>
      </c>
      <c r="C180" t="str">
        <f>_xlfn.IFNA((VLOOKUP(A180,CLASS!A:AY,3,FALSE)),"")</f>
        <v>Alan</v>
      </c>
      <c r="D180" t="str">
        <f>_xlfn.IFNA((VLOOKUP(A180,CLASS!A:AY,4,FALSE)),"")</f>
        <v>Stronge</v>
      </c>
      <c r="E180" s="26" t="str">
        <f>_xlfn.IFNA((VLOOKUP(B180,IssueLookup!A:B,2,FALSE)),"")</f>
        <v>A</v>
      </c>
      <c r="F180" s="26" t="str">
        <f>_xlfn.IFNA((VLOOKUP(B180,IssueLookup!C:D,2,FALSE)),"")</f>
        <v>A</v>
      </c>
      <c r="G180" s="26" t="str">
        <f>_xlfn.IFNA((VLOOKUP(B180,IssueLookup!E:F,2,FALSE)),"")</f>
        <v>A</v>
      </c>
      <c r="H180" s="26" t="str">
        <f>_xlfn.IFNA((VLOOKUP(B180,IssueLookup!G:H,2,FALSE)),"")</f>
        <v>A</v>
      </c>
      <c r="I180" t="str">
        <f>_xlfn.IFNA((VLOOKUP(A180,CLASS!A:AY,9,FALSE)),"")</f>
        <v>VET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_xlfn.IFNA(VLOOKUP(E180,HandicapLookup!A:B,2,FALSE),"")</f>
        <v>5</v>
      </c>
      <c r="M180">
        <f>_xlfn.IFNA(VLOOKUP(F180,HandicapLookup!A:B,2,FALSE),"")</f>
        <v>5</v>
      </c>
      <c r="N180">
        <f>_xlfn.IFNA(VLOOKUP(G180,HandicapLookup!A:B,2,FALSE),"")</f>
        <v>5</v>
      </c>
      <c r="O180">
        <f>_xlfn.IFNA(VLOOKUP(H180,HandicapLookup!A:B,2,FALSE),"")</f>
        <v>5</v>
      </c>
      <c r="P180">
        <f>_xlfn.IFNA((VLOOKUP(A180,CLASS!A:AY,16,FALSE)),"")</f>
        <v>65</v>
      </c>
      <c r="Q180" s="11">
        <f t="shared" si="51"/>
        <v>70</v>
      </c>
      <c r="R180">
        <f>_xlfn.IFNA((VLOOKUP(A180,CLASS!A:AY,18,FALSE)),"")</f>
        <v>0</v>
      </c>
      <c r="S180" s="11">
        <f t="shared" si="52"/>
        <v>0</v>
      </c>
      <c r="T180">
        <f>_xlfn.IFNA((VLOOKUP(A180,CLASS!A:AY,20,FALSE)),"")</f>
        <v>72</v>
      </c>
      <c r="U180" s="11">
        <f>IFERROR((IF(IF(T180,T180+$M180,0)&lt;=100,IF(T180,T180+$M180,0),100)),"")</f>
        <v>77</v>
      </c>
      <c r="V180">
        <f>_xlfn.IFNA((VLOOKUP(A180,CLASS!A:AY,22,FALSE)),"")</f>
        <v>0</v>
      </c>
      <c r="W180" s="11">
        <f t="shared" si="75"/>
        <v>0</v>
      </c>
      <c r="X180">
        <f>_xlfn.IFNA((VLOOKUP(A180,CLASS!A:AY,24,FALSE)),"")</f>
        <v>0</v>
      </c>
      <c r="Y180" s="11">
        <f t="shared" si="54"/>
        <v>0</v>
      </c>
      <c r="Z180">
        <f>_xlfn.IFNA((VLOOKUP(A180,CLASS!A:AY,26,FALSE)),"")</f>
        <v>80</v>
      </c>
      <c r="AA180" s="11">
        <f t="shared" si="55"/>
        <v>85</v>
      </c>
      <c r="AB180">
        <f>_xlfn.IFNA((VLOOKUP(A180,CLASS!A:AY,28,FALSE)),"")</f>
        <v>0</v>
      </c>
      <c r="AC180" s="11">
        <f t="shared" si="56"/>
        <v>0</v>
      </c>
      <c r="AD180"/>
      <c r="AE180" s="11">
        <f t="shared" si="57"/>
        <v>0</v>
      </c>
      <c r="AF180"/>
      <c r="AG180" s="11">
        <f t="shared" si="58"/>
        <v>0</v>
      </c>
      <c r="AH180">
        <f>_xlfn.IFNA((VLOOKUP(A180,CLASS!A:AY,34,FALSE)),"")</f>
        <v>0</v>
      </c>
      <c r="AI180" s="11">
        <f t="shared" si="59"/>
        <v>0</v>
      </c>
      <c r="AJ180"/>
      <c r="AK180" s="11">
        <f t="shared" si="60"/>
        <v>0</v>
      </c>
      <c r="AL180" s="16">
        <f t="shared" si="61"/>
        <v>232</v>
      </c>
      <c r="AN180">
        <f t="shared" si="62"/>
        <v>70</v>
      </c>
      <c r="AO180">
        <f t="shared" si="63"/>
        <v>0</v>
      </c>
      <c r="AP180">
        <f t="shared" si="64"/>
        <v>77</v>
      </c>
      <c r="AQ180">
        <f t="shared" si="65"/>
        <v>0</v>
      </c>
      <c r="AR180">
        <f t="shared" si="66"/>
        <v>0</v>
      </c>
      <c r="AS180">
        <f t="shared" si="67"/>
        <v>85</v>
      </c>
      <c r="AT180">
        <f t="shared" si="68"/>
        <v>0</v>
      </c>
      <c r="AU180">
        <f t="shared" si="69"/>
        <v>0</v>
      </c>
      <c r="AV180">
        <f t="shared" si="70"/>
        <v>0</v>
      </c>
      <c r="AW180">
        <f t="shared" si="71"/>
        <v>0</v>
      </c>
      <c r="AX180">
        <f t="shared" si="72"/>
        <v>0</v>
      </c>
      <c r="AY180" s="14" cm="1">
        <f t="array" ref="AY180">SUMPRODUCT(LARGE(AN180:AX180, {1,2,3}))</f>
        <v>232</v>
      </c>
      <c r="AZ180"/>
    </row>
    <row r="181" spans="1:52" x14ac:dyDescent="0.35">
      <c r="A181">
        <f>CLASS!A51</f>
        <v>2009</v>
      </c>
      <c r="B181" t="str">
        <f>CLASS!B51</f>
        <v>EE2009</v>
      </c>
      <c r="C181" t="str">
        <f>_xlfn.IFNA((VLOOKUP(A181,CLASS!A:AY,3,FALSE)),"")</f>
        <v>Dennis</v>
      </c>
      <c r="D181" t="str">
        <f>_xlfn.IFNA((VLOOKUP(A181,CLASS!A:AY,4,FALSE)),"")</f>
        <v>Pettitt</v>
      </c>
      <c r="E181" s="26" t="str">
        <f>_xlfn.IFNA((VLOOKUP(B181,IssueLookup!A:B,2,FALSE)),"")</f>
        <v>A</v>
      </c>
      <c r="F181" s="26" t="str">
        <f>_xlfn.IFNA((VLOOKUP(B181,IssueLookup!C:D,2,FALSE)),"")</f>
        <v>A</v>
      </c>
      <c r="G181" s="26" t="str">
        <f>_xlfn.IFNA((VLOOKUP(B181,IssueLookup!E:F,2,FALSE)),"")</f>
        <v>A</v>
      </c>
      <c r="H181" s="26" t="str">
        <f>_xlfn.IFNA((VLOOKUP(B181,IssueLookup!G:H,2,FALSE)),"")</f>
        <v>A</v>
      </c>
      <c r="I181" t="str">
        <f>_xlfn.IFNA((VLOOKUP(A181,CLASS!A:AY,9,FALSE)),"")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_xlfn.IFNA(VLOOKUP(E181,HandicapLookup!A:B,2,FALSE),"")</f>
        <v>5</v>
      </c>
      <c r="M181">
        <f>_xlfn.IFNA(VLOOKUP(F181,HandicapLookup!A:B,2,FALSE),"")</f>
        <v>5</v>
      </c>
      <c r="N181">
        <f>_xlfn.IFNA(VLOOKUP(G181,HandicapLookup!A:B,2,FALSE),"")</f>
        <v>5</v>
      </c>
      <c r="O181">
        <f>_xlfn.IFNA(VLOOKUP(H181,HandicapLookup!A:B,2,FALSE),"")</f>
        <v>5</v>
      </c>
      <c r="P181">
        <f>_xlfn.IFNA((VLOOKUP(A181,CLASS!A:AY,16,FALSE)),"")</f>
        <v>73</v>
      </c>
      <c r="Q181" s="11">
        <f t="shared" si="51"/>
        <v>78</v>
      </c>
      <c r="R181">
        <f>_xlfn.IFNA((VLOOKUP(A181,CLASS!A:AY,18,FALSE)),"")</f>
        <v>0</v>
      </c>
      <c r="S181" s="11">
        <f t="shared" si="52"/>
        <v>0</v>
      </c>
      <c r="T181">
        <f>_xlfn.IFNA((VLOOKUP(A181,CLASS!A:AY,20,FALSE)),"")</f>
        <v>74</v>
      </c>
      <c r="U181" s="11">
        <f>IF(IF(T181,T181+$L181,0)&lt;=100,IF(T181,T181+$L181,0),100)</f>
        <v>79</v>
      </c>
      <c r="V181">
        <f>_xlfn.IFNA((VLOOKUP(A181,CLASS!A:AY,22,FALSE)),"")</f>
        <v>0</v>
      </c>
      <c r="W181" s="11">
        <f t="shared" si="75"/>
        <v>0</v>
      </c>
      <c r="X181">
        <f>_xlfn.IFNA((VLOOKUP(A181,CLASS!A:AY,24,FALSE)),"")</f>
        <v>0</v>
      </c>
      <c r="Y181" s="11">
        <f t="shared" si="54"/>
        <v>0</v>
      </c>
      <c r="Z181">
        <f>_xlfn.IFNA((VLOOKUP(A181,CLASS!A:AY,26,FALSE)),"")</f>
        <v>66</v>
      </c>
      <c r="AA181" s="11">
        <f t="shared" si="55"/>
        <v>71</v>
      </c>
      <c r="AB181">
        <f>_xlfn.IFNA((VLOOKUP(A181,CLASS!A:AY,28,FALSE)),"")</f>
        <v>0</v>
      </c>
      <c r="AC181" s="11">
        <f t="shared" si="56"/>
        <v>0</v>
      </c>
      <c r="AD181"/>
      <c r="AE181" s="11">
        <f t="shared" si="57"/>
        <v>0</v>
      </c>
      <c r="AF181"/>
      <c r="AG181" s="11">
        <f t="shared" si="58"/>
        <v>0</v>
      </c>
      <c r="AH181">
        <f>_xlfn.IFNA((VLOOKUP(A181,CLASS!A:AY,34,FALSE)),"")</f>
        <v>0</v>
      </c>
      <c r="AI181" s="11">
        <f t="shared" si="59"/>
        <v>0</v>
      </c>
      <c r="AJ181"/>
      <c r="AK181" s="11">
        <f t="shared" si="60"/>
        <v>0</v>
      </c>
      <c r="AL181" s="16">
        <f t="shared" si="61"/>
        <v>228</v>
      </c>
      <c r="AM181"/>
      <c r="AN181">
        <f t="shared" si="62"/>
        <v>78</v>
      </c>
      <c r="AO181">
        <f t="shared" si="63"/>
        <v>0</v>
      </c>
      <c r="AP181">
        <f t="shared" si="64"/>
        <v>79</v>
      </c>
      <c r="AQ181">
        <f t="shared" si="65"/>
        <v>0</v>
      </c>
      <c r="AR181">
        <f t="shared" si="66"/>
        <v>0</v>
      </c>
      <c r="AS181">
        <f t="shared" si="67"/>
        <v>71</v>
      </c>
      <c r="AT181">
        <f t="shared" si="68"/>
        <v>0</v>
      </c>
      <c r="AU181">
        <f t="shared" si="69"/>
        <v>0</v>
      </c>
      <c r="AV181">
        <f t="shared" si="70"/>
        <v>0</v>
      </c>
      <c r="AW181">
        <f t="shared" si="71"/>
        <v>0</v>
      </c>
      <c r="AX181">
        <f t="shared" si="72"/>
        <v>0</v>
      </c>
      <c r="AY181" s="14" cm="1">
        <f t="array" ref="AY181">SUMPRODUCT(LARGE(AN181:AX181, {1,2,3}))</f>
        <v>228</v>
      </c>
      <c r="AZ181"/>
    </row>
    <row r="182" spans="1:52" x14ac:dyDescent="0.35">
      <c r="A182">
        <f>CLASS!A114</f>
        <v>71206</v>
      </c>
      <c r="B182" t="str">
        <f>CLASS!B114</f>
        <v>EE71206</v>
      </c>
      <c r="C182" t="str">
        <f>_xlfn.IFNA((VLOOKUP(A182,CLASS!A:AY,3,FALSE)),"")</f>
        <v>Stephen</v>
      </c>
      <c r="D182" t="str">
        <f>_xlfn.IFNA((VLOOKUP(A182,CLASS!A:AY,4,FALSE)),"")</f>
        <v>Coningsby</v>
      </c>
      <c r="E182" s="26" t="str">
        <f>_xlfn.IFNA((VLOOKUP(B182,IssueLookup!A:B,2,FALSE)),"")</f>
        <v>B</v>
      </c>
      <c r="F182" s="26" t="str">
        <f>_xlfn.IFNA((VLOOKUP(B182,IssueLookup!C:D,2,FALSE)),"")</f>
        <v>B</v>
      </c>
      <c r="G182" s="26" t="str">
        <f>_xlfn.IFNA((VLOOKUP(B182,IssueLookup!E:F,2,FALSE)),"")</f>
        <v>B</v>
      </c>
      <c r="H182" s="26" t="str">
        <f>_xlfn.IFNA((VLOOKUP(B182,IssueLookup!G:H,2,FALSE)),"")</f>
        <v>B</v>
      </c>
      <c r="I182" t="str">
        <f>_xlfn.IFNA((VLOOKUP(A182,CLASS!A:AY,9,FALSE)),"")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_xlfn.IFNA(VLOOKUP(E182,HandicapLookup!A:B,2,FALSE),"")</f>
        <v>10</v>
      </c>
      <c r="M182">
        <f>_xlfn.IFNA(VLOOKUP(F182,HandicapLookup!A:B,2,FALSE),"")</f>
        <v>10</v>
      </c>
      <c r="N182">
        <f>_xlfn.IFNA(VLOOKUP(G182,HandicapLookup!A:B,2,FALSE),"")</f>
        <v>10</v>
      </c>
      <c r="O182">
        <f>_xlfn.IFNA(VLOOKUP(H182,HandicapLookup!A:B,2,FALSE),"")</f>
        <v>10</v>
      </c>
      <c r="P182">
        <f>_xlfn.IFNA((VLOOKUP(A182,CLASS!A:AY,16,FALSE)),"")</f>
        <v>69</v>
      </c>
      <c r="Q182" s="11">
        <f t="shared" si="51"/>
        <v>79</v>
      </c>
      <c r="R182">
        <f>_xlfn.IFNA((VLOOKUP(A182,CLASS!A:AY,18,FALSE)),"")</f>
        <v>0</v>
      </c>
      <c r="S182" s="11">
        <f t="shared" si="52"/>
        <v>0</v>
      </c>
      <c r="T182">
        <f>_xlfn.IFNA((VLOOKUP(A182,CLASS!A:AY,20,FALSE)),"")</f>
        <v>57</v>
      </c>
      <c r="U182" s="11">
        <f>IFERROR((IF(IF(T182,T182+$M182,0)&lt;=100,IF(T182,T182+$M182,0),100)),"")</f>
        <v>67</v>
      </c>
      <c r="V182">
        <f>_xlfn.IFNA((VLOOKUP(A182,CLASS!A:AY,22,FALSE)),"")</f>
        <v>0</v>
      </c>
      <c r="W182" s="11">
        <f t="shared" si="75"/>
        <v>0</v>
      </c>
      <c r="X182">
        <f>_xlfn.IFNA((VLOOKUP(A182,CLASS!A:AY,24,FALSE)),"")</f>
        <v>0</v>
      </c>
      <c r="Y182" s="11">
        <f t="shared" si="54"/>
        <v>0</v>
      </c>
      <c r="Z182">
        <f>_xlfn.IFNA((VLOOKUP(A182,CLASS!A:AY,26,FALSE)),"")</f>
        <v>71</v>
      </c>
      <c r="AA182" s="11">
        <f t="shared" si="55"/>
        <v>81</v>
      </c>
      <c r="AB182">
        <f>_xlfn.IFNA((VLOOKUP(A182,CLASS!A:AY,28,FALSE)),"")</f>
        <v>0</v>
      </c>
      <c r="AC182" s="11">
        <f t="shared" si="56"/>
        <v>0</v>
      </c>
      <c r="AD182"/>
      <c r="AE182" s="11">
        <f t="shared" si="57"/>
        <v>0</v>
      </c>
      <c r="AF182"/>
      <c r="AG182" s="11">
        <f t="shared" si="58"/>
        <v>0</v>
      </c>
      <c r="AH182">
        <f>_xlfn.IFNA((VLOOKUP(A182,CLASS!A:AY,34,FALSE)),"")</f>
        <v>0</v>
      </c>
      <c r="AI182" s="11">
        <f t="shared" si="59"/>
        <v>0</v>
      </c>
      <c r="AJ182"/>
      <c r="AK182" s="11">
        <f t="shared" si="60"/>
        <v>0</v>
      </c>
      <c r="AL182" s="16">
        <f t="shared" si="61"/>
        <v>227</v>
      </c>
      <c r="AM182"/>
      <c r="AN182">
        <f t="shared" si="62"/>
        <v>79</v>
      </c>
      <c r="AO182">
        <f t="shared" si="63"/>
        <v>0</v>
      </c>
      <c r="AP182">
        <f t="shared" si="64"/>
        <v>67</v>
      </c>
      <c r="AQ182">
        <f t="shared" si="65"/>
        <v>0</v>
      </c>
      <c r="AR182">
        <f t="shared" si="66"/>
        <v>0</v>
      </c>
      <c r="AS182">
        <f t="shared" si="67"/>
        <v>81</v>
      </c>
      <c r="AT182">
        <f t="shared" si="68"/>
        <v>0</v>
      </c>
      <c r="AU182">
        <f t="shared" si="69"/>
        <v>0</v>
      </c>
      <c r="AV182">
        <f t="shared" si="70"/>
        <v>0</v>
      </c>
      <c r="AW182">
        <f t="shared" si="71"/>
        <v>0</v>
      </c>
      <c r="AX182">
        <f t="shared" si="72"/>
        <v>0</v>
      </c>
      <c r="AY182" s="14" cm="1">
        <f t="array" ref="AY182">SUMPRODUCT(LARGE(AN182:AX182, {1,2,3}))</f>
        <v>227</v>
      </c>
      <c r="AZ182"/>
    </row>
    <row r="183" spans="1:52" x14ac:dyDescent="0.35">
      <c r="A183">
        <f>CLASS!A167</f>
        <v>137389</v>
      </c>
      <c r="B183" t="str">
        <f>CLASS!B167</f>
        <v>EE137389</v>
      </c>
      <c r="C183" t="str">
        <f>_xlfn.IFNA((VLOOKUP(A183,CLASS!A:AY,3,FALSE)),"")</f>
        <v>Mark</v>
      </c>
      <c r="D183" t="str">
        <f>_xlfn.IFNA((VLOOKUP(A183,CLASS!A:AY,4,FALSE)),"")</f>
        <v>Potts</v>
      </c>
      <c r="E183" s="26" t="str">
        <f>_xlfn.IFNA((VLOOKUP(B183,IssueLookup!A:B,2,FALSE)),"")</f>
        <v>C</v>
      </c>
      <c r="F183" s="26" t="str">
        <f>_xlfn.IFNA((VLOOKUP(B183,IssueLookup!C:D,2,FALSE)),"")</f>
        <v>C</v>
      </c>
      <c r="G183" s="26" t="str">
        <f>_xlfn.IFNA((VLOOKUP(B183,IssueLookup!E:F,2,FALSE)),"")</f>
        <v>C</v>
      </c>
      <c r="H183" s="26" t="str">
        <f>_xlfn.IFNA((VLOOKUP(B183,IssueLookup!G:H,2,FALSE)),"")</f>
        <v>C</v>
      </c>
      <c r="I183" t="str">
        <f>_xlfn.IFNA((VLOOKUP(A183,CLASS!A:AY,9,FALSE)),"")</f>
        <v>VET</v>
      </c>
      <c r="J183" t="str">
        <f>_xlfn.IFNA((VLOOKUP(A183,CLASS!A:AY,10,FALSE)),"")</f>
        <v>ST</v>
      </c>
      <c r="K183" t="str">
        <f>_xlfn.IFNA((VLOOKUP(J183,DivisionLookup!A:B,2,FALSE)),"")</f>
        <v>North</v>
      </c>
      <c r="L183">
        <f>_xlfn.IFNA(VLOOKUP(E183,HandicapLookup!A:B,2,FALSE),"")</f>
        <v>15</v>
      </c>
      <c r="M183">
        <f>_xlfn.IFNA(VLOOKUP(F183,HandicapLookup!A:B,2,FALSE),"")</f>
        <v>15</v>
      </c>
      <c r="N183">
        <f>_xlfn.IFNA(VLOOKUP(G183,HandicapLookup!A:B,2,FALSE),"")</f>
        <v>15</v>
      </c>
      <c r="O183">
        <f>_xlfn.IFNA(VLOOKUP(H183,HandicapLookup!A:B,2,FALSE),"")</f>
        <v>15</v>
      </c>
      <c r="P183">
        <f>_xlfn.IFNA((VLOOKUP(A183,CLASS!A:AY,16,FALSE)),"")</f>
        <v>56</v>
      </c>
      <c r="Q183" s="11">
        <f t="shared" si="51"/>
        <v>71</v>
      </c>
      <c r="R183">
        <f>_xlfn.IFNA((VLOOKUP(A183,CLASS!A:AY,18,FALSE)),"")</f>
        <v>0</v>
      </c>
      <c r="S183" s="11">
        <f t="shared" si="52"/>
        <v>0</v>
      </c>
      <c r="T183">
        <f>_xlfn.IFNA((VLOOKUP(A183,CLASS!A:AY,20,FALSE)),"")</f>
        <v>52</v>
      </c>
      <c r="U183" s="11">
        <f>IF(IF(T183,T183+$L183,0)&lt;=100,IF(T183,T183+$L183,0),100)</f>
        <v>67</v>
      </c>
      <c r="V183">
        <f>_xlfn.IFNA((VLOOKUP(A183,CLASS!A:AY,22,FALSE)),"")</f>
        <v>0</v>
      </c>
      <c r="W183" s="11">
        <f t="shared" si="75"/>
        <v>0</v>
      </c>
      <c r="X183">
        <f>_xlfn.IFNA((VLOOKUP(A183,CLASS!A:AY,24,FALSE)),"")</f>
        <v>0</v>
      </c>
      <c r="Y183" s="11">
        <f t="shared" si="54"/>
        <v>0</v>
      </c>
      <c r="Z183">
        <f>_xlfn.IFNA((VLOOKUP(A183,CLASS!A:AY,26,FALSE)),"")</f>
        <v>68</v>
      </c>
      <c r="AA183" s="11">
        <f t="shared" si="55"/>
        <v>83</v>
      </c>
      <c r="AB183">
        <f>_xlfn.IFNA((VLOOKUP(A183,CLASS!A:AY,28,FALSE)),"")</f>
        <v>0</v>
      </c>
      <c r="AC183" s="11">
        <f t="shared" si="56"/>
        <v>0</v>
      </c>
      <c r="AD183"/>
      <c r="AE183" s="11">
        <f t="shared" si="57"/>
        <v>0</v>
      </c>
      <c r="AF183"/>
      <c r="AG183" s="11">
        <f t="shared" si="58"/>
        <v>0</v>
      </c>
      <c r="AH183">
        <f>_xlfn.IFNA((VLOOKUP(A183,CLASS!A:AY,34,FALSE)),"")</f>
        <v>0</v>
      </c>
      <c r="AI183" s="11">
        <f t="shared" si="59"/>
        <v>0</v>
      </c>
      <c r="AJ183"/>
      <c r="AK183" s="11">
        <f t="shared" si="60"/>
        <v>0</v>
      </c>
      <c r="AL183" s="16">
        <f t="shared" si="61"/>
        <v>221</v>
      </c>
      <c r="AM183"/>
      <c r="AN183">
        <f t="shared" si="62"/>
        <v>71</v>
      </c>
      <c r="AO183">
        <f t="shared" si="63"/>
        <v>0</v>
      </c>
      <c r="AP183">
        <f t="shared" si="64"/>
        <v>67</v>
      </c>
      <c r="AQ183">
        <f t="shared" si="65"/>
        <v>0</v>
      </c>
      <c r="AR183">
        <f t="shared" si="66"/>
        <v>0</v>
      </c>
      <c r="AS183">
        <f t="shared" si="67"/>
        <v>83</v>
      </c>
      <c r="AT183">
        <f t="shared" si="68"/>
        <v>0</v>
      </c>
      <c r="AU183">
        <f t="shared" si="69"/>
        <v>0</v>
      </c>
      <c r="AV183">
        <f t="shared" si="70"/>
        <v>0</v>
      </c>
      <c r="AW183">
        <f t="shared" si="71"/>
        <v>0</v>
      </c>
      <c r="AX183">
        <f t="shared" si="72"/>
        <v>0</v>
      </c>
      <c r="AY183" s="14" cm="1">
        <f t="array" ref="AY183">SUMPRODUCT(LARGE(AN183:AX183, {1,2,3}))</f>
        <v>221</v>
      </c>
    </row>
    <row r="184" spans="1:52" x14ac:dyDescent="0.35">
      <c r="A184">
        <f>CLASS!A6</f>
        <v>27697</v>
      </c>
      <c r="B184" t="str">
        <f>CLASS!B6</f>
        <v>EE27697</v>
      </c>
      <c r="C184" t="str">
        <f>_xlfn.IFNA((VLOOKUP(A184,CLASS!A:AY,3,FALSE)),"")</f>
        <v>Robert</v>
      </c>
      <c r="D184" t="str">
        <f>_xlfn.IFNA((VLOOKUP(A184,CLASS!A:AY,4,FALSE)),"")</f>
        <v>Palmer</v>
      </c>
      <c r="E184" s="26" t="str">
        <f>_xlfn.IFNA((VLOOKUP(B184,IssueLookup!A:B,2,FALSE)),"")</f>
        <v>AAA</v>
      </c>
      <c r="F184" s="26" t="str">
        <f>_xlfn.IFNA((VLOOKUP(B184,IssueLookup!C:D,2,FALSE)),"")</f>
        <v>AAA</v>
      </c>
      <c r="G184" s="26" t="str">
        <f>_xlfn.IFNA((VLOOKUP(B184,IssueLookup!E:F,2,FALSE)),"")</f>
        <v>AAA</v>
      </c>
      <c r="H184" s="26" t="str">
        <f>_xlfn.IFNA((VLOOKUP(B184,IssueLookup!G:H,2,FALSE)),"")</f>
        <v>AAA</v>
      </c>
      <c r="I184" t="str">
        <f>_xlfn.IFNA((VLOOKUP(A184,CLASS!A:AY,9,FALSE)),"")</f>
        <v>VET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_xlfn.IFNA(VLOOKUP(E184,HandicapLookup!A:B,2,FALSE),"")</f>
        <v>0</v>
      </c>
      <c r="M184">
        <f>_xlfn.IFNA(VLOOKUP(F184,HandicapLookup!A:B,2,FALSE),"")</f>
        <v>0</v>
      </c>
      <c r="N184">
        <f>_xlfn.IFNA(VLOOKUP(G184,HandicapLookup!A:B,2,FALSE),"")</f>
        <v>0</v>
      </c>
      <c r="O184">
        <f>_xlfn.IFNA(VLOOKUP(H184,HandicapLookup!A:B,2,FALSE),"")</f>
        <v>0</v>
      </c>
      <c r="P184">
        <f>_xlfn.IFNA((VLOOKUP(A184,CLASS!A:AY,16,FALSE)),"")</f>
        <v>88</v>
      </c>
      <c r="Q184" s="11">
        <f t="shared" si="51"/>
        <v>88</v>
      </c>
      <c r="R184">
        <f>_xlfn.IFNA((VLOOKUP(A184,CLASS!A:AY,18,FALSE)),"")</f>
        <v>0</v>
      </c>
      <c r="S184" s="11">
        <f t="shared" si="52"/>
        <v>0</v>
      </c>
      <c r="T184">
        <f>_xlfn.IFNA((VLOOKUP(A184,CLASS!A:AY,20,FALSE)),"")</f>
        <v>88</v>
      </c>
      <c r="U184" s="11">
        <f>IFERROR((IF(IF(T184,T184+$M184,0)&lt;=100,IF(T184,T184+$M184,0),100)),"")</f>
        <v>88</v>
      </c>
      <c r="V184">
        <f>_xlfn.IFNA((VLOOKUP(A184,CLASS!A:AY,22,FALSE)),"")</f>
        <v>0</v>
      </c>
      <c r="W184" s="11">
        <f t="shared" si="75"/>
        <v>0</v>
      </c>
      <c r="X184">
        <f>_xlfn.IFNA((VLOOKUP(A184,CLASS!A:AY,24,FALSE)),"")</f>
        <v>0</v>
      </c>
      <c r="Y184" s="11">
        <f t="shared" si="54"/>
        <v>0</v>
      </c>
      <c r="Z184">
        <f>_xlfn.IFNA((VLOOKUP(A184,CLASS!A:AY,26,FALSE)),"")</f>
        <v>0</v>
      </c>
      <c r="AA184" s="11">
        <f t="shared" si="55"/>
        <v>0</v>
      </c>
      <c r="AB184">
        <f>_xlfn.IFNA((VLOOKUP(A184,CLASS!A:AY,28,FALSE)),"")</f>
        <v>0</v>
      </c>
      <c r="AC184" s="11">
        <f t="shared" si="56"/>
        <v>0</v>
      </c>
      <c r="AD184"/>
      <c r="AE184" s="11">
        <f t="shared" si="57"/>
        <v>0</v>
      </c>
      <c r="AF184"/>
      <c r="AG184" s="11">
        <f t="shared" si="58"/>
        <v>0</v>
      </c>
      <c r="AH184">
        <f>_xlfn.IFNA((VLOOKUP(A184,CLASS!A:AY,34,FALSE)),"")</f>
        <v>0</v>
      </c>
      <c r="AI184" s="11">
        <f t="shared" si="59"/>
        <v>0</v>
      </c>
      <c r="AJ184"/>
      <c r="AK184" s="11">
        <f t="shared" si="60"/>
        <v>0</v>
      </c>
      <c r="AL184" s="16">
        <f t="shared" si="61"/>
        <v>176</v>
      </c>
      <c r="AN184">
        <f t="shared" si="62"/>
        <v>88</v>
      </c>
      <c r="AO184">
        <f t="shared" si="63"/>
        <v>0</v>
      </c>
      <c r="AP184">
        <f t="shared" si="64"/>
        <v>88</v>
      </c>
      <c r="AQ184">
        <f t="shared" si="65"/>
        <v>0</v>
      </c>
      <c r="AR184">
        <f t="shared" si="66"/>
        <v>0</v>
      </c>
      <c r="AS184">
        <f t="shared" si="67"/>
        <v>0</v>
      </c>
      <c r="AT184">
        <f t="shared" si="68"/>
        <v>0</v>
      </c>
      <c r="AU184">
        <f t="shared" si="69"/>
        <v>0</v>
      </c>
      <c r="AV184">
        <f t="shared" si="70"/>
        <v>0</v>
      </c>
      <c r="AW184">
        <f t="shared" si="71"/>
        <v>0</v>
      </c>
      <c r="AX184">
        <f t="shared" si="72"/>
        <v>0</v>
      </c>
      <c r="AY184" s="14" cm="1">
        <f t="array" ref="AY184">SUMPRODUCT(LARGE(AN184:AX184, {1,2,3}))</f>
        <v>176</v>
      </c>
      <c r="AZ184"/>
    </row>
    <row r="185" spans="1:52" x14ac:dyDescent="0.35">
      <c r="A185">
        <f>CLASS!A117</f>
        <v>85329</v>
      </c>
      <c r="B185" t="str">
        <f>CLASS!B117</f>
        <v>EE85329</v>
      </c>
      <c r="C185" t="str">
        <f>_xlfn.IFNA((VLOOKUP(A185,CLASS!A:AY,3,FALSE)),"")</f>
        <v>Michael</v>
      </c>
      <c r="D185" t="str">
        <f>_xlfn.IFNA((VLOOKUP(A185,CLASS!A:AY,4,FALSE)),"")</f>
        <v>Beatwell</v>
      </c>
      <c r="E185" s="26" t="str">
        <f>_xlfn.IFNA((VLOOKUP(B185,IssueLookup!A:B,2,FALSE)),"")</f>
        <v>B</v>
      </c>
      <c r="F185" s="26" t="str">
        <f>_xlfn.IFNA((VLOOKUP(B185,IssueLookup!C:D,2,FALSE)),"")</f>
        <v>B</v>
      </c>
      <c r="G185" s="26" t="str">
        <f>_xlfn.IFNA((VLOOKUP(B185,IssueLookup!E:F,2,FALSE)),"")</f>
        <v>B</v>
      </c>
      <c r="H185" s="26" t="str">
        <f>_xlfn.IFNA((VLOOKUP(B185,IssueLookup!G:H,2,FALSE)),"")</f>
        <v>B</v>
      </c>
      <c r="I185" t="str">
        <f>_xlfn.IFNA((VLOOKUP(A185,CLASS!A:AY,9,FALSE)),"")</f>
        <v>VET</v>
      </c>
      <c r="J185" t="str">
        <f>_xlfn.IFNA((VLOOKUP(A185,CLASS!A:AY,10,FALSE)),"")</f>
        <v>CAM</v>
      </c>
      <c r="K185" t="str">
        <f>_xlfn.IFNA((VLOOKUP(J185,DivisionLookup!A:B,2,FALSE)),"")</f>
        <v>North</v>
      </c>
      <c r="L185">
        <f>_xlfn.IFNA(VLOOKUP(E185,HandicapLookup!A:B,2,FALSE),"")</f>
        <v>10</v>
      </c>
      <c r="M185">
        <f>_xlfn.IFNA(VLOOKUP(F185,HandicapLookup!A:B,2,FALSE),"")</f>
        <v>10</v>
      </c>
      <c r="N185">
        <f>_xlfn.IFNA(VLOOKUP(G185,HandicapLookup!A:B,2,FALSE),"")</f>
        <v>10</v>
      </c>
      <c r="O185">
        <f>_xlfn.IFNA(VLOOKUP(H185,HandicapLookup!A:B,2,FALSE),"")</f>
        <v>10</v>
      </c>
      <c r="P185">
        <f>_xlfn.IFNA((VLOOKUP(A185,CLASS!A:AY,16,FALSE)),"")</f>
        <v>0</v>
      </c>
      <c r="Q185" s="11">
        <f t="shared" si="51"/>
        <v>0</v>
      </c>
      <c r="R185">
        <f>_xlfn.IFNA((VLOOKUP(A185,CLASS!A:AY,18,FALSE)),"")</f>
        <v>0</v>
      </c>
      <c r="S185" s="11">
        <f t="shared" si="52"/>
        <v>0</v>
      </c>
      <c r="T185">
        <f>_xlfn.IFNA((VLOOKUP(A185,CLASS!A:AY,20,FALSE)),"")</f>
        <v>70</v>
      </c>
      <c r="U185" s="11">
        <f>IFERROR((IF(IF(T185,T185+$M185,0)&lt;=100,IF(T185,T185+$M185,0),100)),"")</f>
        <v>80</v>
      </c>
      <c r="V185">
        <f>_xlfn.IFNA((VLOOKUP(A185,CLASS!A:AY,22,FALSE)),"")</f>
        <v>0</v>
      </c>
      <c r="W185" s="11">
        <f t="shared" si="75"/>
        <v>0</v>
      </c>
      <c r="X185">
        <f>_xlfn.IFNA((VLOOKUP(A185,CLASS!A:AY,24,FALSE)),"")</f>
        <v>0</v>
      </c>
      <c r="Y185" s="11">
        <f t="shared" si="54"/>
        <v>0</v>
      </c>
      <c r="Z185">
        <f>_xlfn.IFNA((VLOOKUP(A185,CLASS!A:AY,26,FALSE)),"")</f>
        <v>80</v>
      </c>
      <c r="AA185" s="11">
        <f t="shared" si="55"/>
        <v>90</v>
      </c>
      <c r="AB185">
        <f>_xlfn.IFNA((VLOOKUP(A185,CLASS!A:AY,28,FALSE)),"")</f>
        <v>0</v>
      </c>
      <c r="AC185" s="11">
        <f t="shared" si="56"/>
        <v>0</v>
      </c>
      <c r="AD185"/>
      <c r="AE185" s="11">
        <f t="shared" si="57"/>
        <v>0</v>
      </c>
      <c r="AF185"/>
      <c r="AG185" s="11">
        <f t="shared" si="58"/>
        <v>0</v>
      </c>
      <c r="AH185">
        <f>_xlfn.IFNA((VLOOKUP(A185,CLASS!A:AY,34,FALSE)),"")</f>
        <v>0</v>
      </c>
      <c r="AI185" s="11">
        <f t="shared" si="59"/>
        <v>0</v>
      </c>
      <c r="AJ185"/>
      <c r="AK185" s="11">
        <f t="shared" si="60"/>
        <v>0</v>
      </c>
      <c r="AL185" s="16">
        <f t="shared" si="61"/>
        <v>170</v>
      </c>
      <c r="AM185"/>
      <c r="AN185">
        <f t="shared" si="62"/>
        <v>0</v>
      </c>
      <c r="AO185">
        <f t="shared" si="63"/>
        <v>0</v>
      </c>
      <c r="AP185">
        <f t="shared" si="64"/>
        <v>80</v>
      </c>
      <c r="AQ185">
        <f t="shared" si="65"/>
        <v>0</v>
      </c>
      <c r="AR185">
        <f t="shared" si="66"/>
        <v>0</v>
      </c>
      <c r="AS185">
        <f t="shared" si="67"/>
        <v>90</v>
      </c>
      <c r="AT185">
        <f t="shared" si="68"/>
        <v>0</v>
      </c>
      <c r="AU185">
        <f t="shared" si="69"/>
        <v>0</v>
      </c>
      <c r="AV185">
        <f t="shared" si="70"/>
        <v>0</v>
      </c>
      <c r="AW185">
        <f t="shared" si="71"/>
        <v>0</v>
      </c>
      <c r="AX185">
        <f t="shared" si="72"/>
        <v>0</v>
      </c>
      <c r="AY185" s="14" cm="1">
        <f t="array" ref="AY185">SUMPRODUCT(LARGE(AN185:AX185, {1,2,3}))</f>
        <v>170</v>
      </c>
      <c r="AZ185"/>
    </row>
    <row r="186" spans="1:52" x14ac:dyDescent="0.35">
      <c r="A186">
        <f>CLASS!A56</f>
        <v>88361</v>
      </c>
      <c r="B186" t="str">
        <f>CLASS!B56</f>
        <v>EE88361</v>
      </c>
      <c r="C186" t="str">
        <f>_xlfn.IFNA((VLOOKUP(A186,CLASS!A:AY,3,FALSE)),"")</f>
        <v>Tony</v>
      </c>
      <c r="D186" t="str">
        <f>_xlfn.IFNA((VLOOKUP(A186,CLASS!A:AY,4,FALSE)),"")</f>
        <v>Leonard</v>
      </c>
      <c r="E186" s="26" t="str">
        <f>_xlfn.IFNA((VLOOKUP(B186,IssueLookup!A:B,2,FALSE)),"")</f>
        <v>A</v>
      </c>
      <c r="F186" s="26" t="str">
        <f>_xlfn.IFNA((VLOOKUP(B186,IssueLookup!C:D,2,FALSE)),"")</f>
        <v>A</v>
      </c>
      <c r="G186" s="26" t="str">
        <f>_xlfn.IFNA((VLOOKUP(B186,IssueLookup!E:F,2,FALSE)),"")</f>
        <v>A</v>
      </c>
      <c r="H186" s="26" t="str">
        <f>_xlfn.IFNA((VLOOKUP(B186,IssueLookup!G:H,2,FALSE)),"")</f>
        <v>A</v>
      </c>
      <c r="I186" t="str">
        <f>_xlfn.IFNA((VLOOKUP(A186,CLASS!A:AY,9,FALSE)),"")</f>
        <v>VET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_xlfn.IFNA(VLOOKUP(E186,HandicapLookup!A:B,2,FALSE),"")</f>
        <v>5</v>
      </c>
      <c r="M186">
        <f>_xlfn.IFNA(VLOOKUP(F186,HandicapLookup!A:B,2,FALSE),"")</f>
        <v>5</v>
      </c>
      <c r="N186">
        <f>_xlfn.IFNA(VLOOKUP(G186,HandicapLookup!A:B,2,FALSE),"")</f>
        <v>5</v>
      </c>
      <c r="O186">
        <f>_xlfn.IFNA(VLOOKUP(H186,HandicapLookup!A:B,2,FALSE),"")</f>
        <v>5</v>
      </c>
      <c r="P186">
        <f>_xlfn.IFNA((VLOOKUP(A186,CLASS!A:AY,16,FALSE)),"")</f>
        <v>80</v>
      </c>
      <c r="Q186" s="11">
        <f t="shared" si="51"/>
        <v>85</v>
      </c>
      <c r="R186">
        <f>_xlfn.IFNA((VLOOKUP(A186,CLASS!A:AY,18,FALSE)),"")</f>
        <v>0</v>
      </c>
      <c r="S186" s="11">
        <f t="shared" si="52"/>
        <v>0</v>
      </c>
      <c r="T186">
        <f>_xlfn.IFNA((VLOOKUP(A186,CLASS!A:AY,20,FALSE)),"")</f>
        <v>80</v>
      </c>
      <c r="U186" s="11">
        <f>IFERROR((IF(IF(T186,T186+$M186,0)&lt;=100,IF(T186,T186+$M186,0),100)),"")</f>
        <v>85</v>
      </c>
      <c r="V186">
        <f>_xlfn.IFNA((VLOOKUP(A186,CLASS!A:AY,22,FALSE)),"")</f>
        <v>0</v>
      </c>
      <c r="W186" s="11">
        <f t="shared" si="75"/>
        <v>0</v>
      </c>
      <c r="X186">
        <f>_xlfn.IFNA((VLOOKUP(A186,CLASS!A:AY,24,FALSE)),"")</f>
        <v>0</v>
      </c>
      <c r="Y186" s="11">
        <f t="shared" si="54"/>
        <v>0</v>
      </c>
      <c r="Z186">
        <f>_xlfn.IFNA((VLOOKUP(A186,CLASS!A:AY,26,FALSE)),"")</f>
        <v>0</v>
      </c>
      <c r="AA186" s="11">
        <f t="shared" si="55"/>
        <v>0</v>
      </c>
      <c r="AB186">
        <f>_xlfn.IFNA((VLOOKUP(A186,CLASS!A:AY,28,FALSE)),"")</f>
        <v>0</v>
      </c>
      <c r="AC186" s="11">
        <f t="shared" si="56"/>
        <v>0</v>
      </c>
      <c r="AD186"/>
      <c r="AE186" s="11">
        <f t="shared" si="57"/>
        <v>0</v>
      </c>
      <c r="AF186"/>
      <c r="AG186" s="11">
        <f t="shared" si="58"/>
        <v>0</v>
      </c>
      <c r="AH186">
        <f>_xlfn.IFNA((VLOOKUP(A186,CLASS!A:AY,34,FALSE)),"")</f>
        <v>0</v>
      </c>
      <c r="AI186" s="11">
        <f t="shared" si="59"/>
        <v>0</v>
      </c>
      <c r="AJ186"/>
      <c r="AK186" s="11">
        <f t="shared" si="60"/>
        <v>0</v>
      </c>
      <c r="AL186" s="16">
        <f t="shared" si="61"/>
        <v>170</v>
      </c>
      <c r="AM186"/>
      <c r="AN186">
        <f t="shared" si="62"/>
        <v>85</v>
      </c>
      <c r="AO186">
        <f t="shared" si="63"/>
        <v>0</v>
      </c>
      <c r="AP186">
        <f t="shared" si="64"/>
        <v>85</v>
      </c>
      <c r="AQ186">
        <f t="shared" si="65"/>
        <v>0</v>
      </c>
      <c r="AR186">
        <f t="shared" si="66"/>
        <v>0</v>
      </c>
      <c r="AS186">
        <f t="shared" si="67"/>
        <v>0</v>
      </c>
      <c r="AT186">
        <f t="shared" si="68"/>
        <v>0</v>
      </c>
      <c r="AU186">
        <f t="shared" si="69"/>
        <v>0</v>
      </c>
      <c r="AV186">
        <f t="shared" si="70"/>
        <v>0</v>
      </c>
      <c r="AW186">
        <f t="shared" si="71"/>
        <v>0</v>
      </c>
      <c r="AX186">
        <f t="shared" si="72"/>
        <v>0</v>
      </c>
      <c r="AY186" s="14" cm="1">
        <f t="array" ref="AY186">SUMPRODUCT(LARGE(AN186:AX186, {1,2,3}))</f>
        <v>170</v>
      </c>
      <c r="AZ186"/>
    </row>
    <row r="187" spans="1:52" x14ac:dyDescent="0.35">
      <c r="A187">
        <f>CLASS!A119</f>
        <v>115201</v>
      </c>
      <c r="B187" t="str">
        <f>CLASS!B119</f>
        <v>EE115201</v>
      </c>
      <c r="C187" t="str">
        <f>_xlfn.IFNA((VLOOKUP(A187,CLASS!A:AY,3,FALSE)),"")</f>
        <v>Geoffrey</v>
      </c>
      <c r="D187" t="str">
        <f>_xlfn.IFNA((VLOOKUP(A187,CLASS!A:AY,4,FALSE)),"")</f>
        <v>Trott</v>
      </c>
      <c r="E187" s="26" t="str">
        <f>_xlfn.IFNA((VLOOKUP(B187,IssueLookup!A:B,2,FALSE)),"")</f>
        <v>B</v>
      </c>
      <c r="F187" s="26" t="str">
        <f>_xlfn.IFNA((VLOOKUP(B187,IssueLookup!C:D,2,FALSE)),"")</f>
        <v>B</v>
      </c>
      <c r="G187" s="26" t="str">
        <f>_xlfn.IFNA((VLOOKUP(B187,IssueLookup!E:F,2,FALSE)),"")</f>
        <v>B</v>
      </c>
      <c r="H187" s="26" t="str">
        <f>_xlfn.IFNA((VLOOKUP(B187,IssueLookup!G:H,2,FALSE)),"")</f>
        <v>B</v>
      </c>
      <c r="I187" t="str">
        <f>_xlfn.IFNA((VLOOKUP(A187,CLASS!A:AY,9,FALSE)),"")</f>
        <v>VET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_xlfn.IFNA(VLOOKUP(E187,HandicapLookup!A:B,2,FALSE),"")</f>
        <v>10</v>
      </c>
      <c r="M187">
        <f>_xlfn.IFNA(VLOOKUP(F187,HandicapLookup!A:B,2,FALSE),"")</f>
        <v>10</v>
      </c>
      <c r="N187">
        <f>_xlfn.IFNA(VLOOKUP(G187,HandicapLookup!A:B,2,FALSE),"")</f>
        <v>10</v>
      </c>
      <c r="O187">
        <f>_xlfn.IFNA(VLOOKUP(H187,HandicapLookup!A:B,2,FALSE),"")</f>
        <v>10</v>
      </c>
      <c r="P187">
        <f>_xlfn.IFNA((VLOOKUP(A187,CLASS!A:AY,16,FALSE)),"")</f>
        <v>0</v>
      </c>
      <c r="Q187" s="11">
        <f t="shared" si="51"/>
        <v>0</v>
      </c>
      <c r="R187">
        <f>_xlfn.IFNA((VLOOKUP(A187,CLASS!A:AY,18,FALSE)),"")</f>
        <v>77</v>
      </c>
      <c r="S187" s="11">
        <f t="shared" si="52"/>
        <v>87</v>
      </c>
      <c r="T187">
        <f>_xlfn.IFNA((VLOOKUP(A187,CLASS!A:AY,20,FALSE)),"")</f>
        <v>0</v>
      </c>
      <c r="U187" s="11">
        <f>IFERROR((IF(IF(T187,T187+$M187,0)&lt;=100,IF(T187,T187+$M187,0),100)),"")</f>
        <v>0</v>
      </c>
      <c r="V187">
        <f>_xlfn.IFNA((VLOOKUP(A187,CLASS!A:AY,22,FALSE)),"")</f>
        <v>72</v>
      </c>
      <c r="W187" s="11">
        <f t="shared" si="75"/>
        <v>82</v>
      </c>
      <c r="X187">
        <f>_xlfn.IFNA((VLOOKUP(A187,CLASS!A:AY,24,FALSE)),"")</f>
        <v>0</v>
      </c>
      <c r="Y187" s="11">
        <f t="shared" si="54"/>
        <v>0</v>
      </c>
      <c r="Z187">
        <f>_xlfn.IFNA((VLOOKUP(A187,CLASS!A:AY,26,FALSE)),"")</f>
        <v>0</v>
      </c>
      <c r="AA187" s="11">
        <f t="shared" si="55"/>
        <v>0</v>
      </c>
      <c r="AB187">
        <f>_xlfn.IFNA((VLOOKUP(A187,CLASS!A:AY,28,FALSE)),"")</f>
        <v>0</v>
      </c>
      <c r="AC187" s="11">
        <f t="shared" si="56"/>
        <v>0</v>
      </c>
      <c r="AD187"/>
      <c r="AE187" s="11">
        <f t="shared" si="57"/>
        <v>0</v>
      </c>
      <c r="AF187"/>
      <c r="AG187" s="11">
        <f t="shared" si="58"/>
        <v>0</v>
      </c>
      <c r="AH187">
        <f>_xlfn.IFNA((VLOOKUP(A187,CLASS!A:AY,34,FALSE)),"")</f>
        <v>0</v>
      </c>
      <c r="AI187" s="11">
        <f t="shared" si="59"/>
        <v>0</v>
      </c>
      <c r="AJ187"/>
      <c r="AK187" s="11">
        <f t="shared" si="60"/>
        <v>0</v>
      </c>
      <c r="AL187" s="16">
        <f t="shared" si="61"/>
        <v>169</v>
      </c>
      <c r="AM187"/>
      <c r="AN187">
        <f t="shared" si="62"/>
        <v>0</v>
      </c>
      <c r="AO187">
        <f t="shared" si="63"/>
        <v>87</v>
      </c>
      <c r="AP187">
        <f t="shared" si="64"/>
        <v>0</v>
      </c>
      <c r="AQ187">
        <f t="shared" si="65"/>
        <v>82</v>
      </c>
      <c r="AR187">
        <f t="shared" si="66"/>
        <v>0</v>
      </c>
      <c r="AS187">
        <f t="shared" si="67"/>
        <v>0</v>
      </c>
      <c r="AT187">
        <f t="shared" si="68"/>
        <v>0</v>
      </c>
      <c r="AU187">
        <f t="shared" si="69"/>
        <v>0</v>
      </c>
      <c r="AV187">
        <f t="shared" si="70"/>
        <v>0</v>
      </c>
      <c r="AW187">
        <f t="shared" si="71"/>
        <v>0</v>
      </c>
      <c r="AX187">
        <f t="shared" si="72"/>
        <v>0</v>
      </c>
      <c r="AY187" s="14" cm="1">
        <f t="array" ref="AY187">SUMPRODUCT(LARGE(AN187:AX187, {1,2,3}))</f>
        <v>169</v>
      </c>
      <c r="AZ187"/>
    </row>
    <row r="188" spans="1:52" x14ac:dyDescent="0.35">
      <c r="A188">
        <f>CLASS!A8</f>
        <v>103821</v>
      </c>
      <c r="B188" t="str">
        <f>CLASS!B8</f>
        <v>EE103821</v>
      </c>
      <c r="C188" t="str">
        <f>_xlfn.IFNA((VLOOKUP(A188,CLASS!A:AY,3,FALSE)),"")</f>
        <v>Glen</v>
      </c>
      <c r="D188" t="str">
        <f>_xlfn.IFNA((VLOOKUP(A188,CLASS!A:AY,4,FALSE)),"")</f>
        <v>Moore</v>
      </c>
      <c r="E188" s="26" t="str">
        <f>_xlfn.IFNA((VLOOKUP(B188,IssueLookup!A:B,2,FALSE)),"")</f>
        <v>AAA</v>
      </c>
      <c r="F188" s="26" t="str">
        <f>_xlfn.IFNA((VLOOKUP(B188,IssueLookup!C:D,2,FALSE)),"")</f>
        <v>AAA</v>
      </c>
      <c r="G188" s="26" t="str">
        <f>_xlfn.IFNA((VLOOKUP(B188,IssueLookup!E:F,2,FALSE)),"")</f>
        <v>AAA</v>
      </c>
      <c r="H188" s="26" t="str">
        <f>_xlfn.IFNA((VLOOKUP(B188,IssueLookup!G:H,2,FALSE)),"")</f>
        <v>AAA</v>
      </c>
      <c r="I188" t="str">
        <f>_xlfn.IFNA((VLOOKUP(A188,CLASS!A:AY,9,FALSE)),"")</f>
        <v>VET</v>
      </c>
      <c r="J188" t="str">
        <f>_xlfn.IFNA((VLOOKUP(A188,CLASS!A:AY,10,FALSE)),"")</f>
        <v>ST</v>
      </c>
      <c r="K188" t="str">
        <f>_xlfn.IFNA((VLOOKUP(J188,DivisionLookup!A:B,2,FALSE)),"")</f>
        <v>North</v>
      </c>
      <c r="L188">
        <f>_xlfn.IFNA(VLOOKUP(E188,HandicapLookup!A:B,2,FALSE),"")</f>
        <v>0</v>
      </c>
      <c r="M188">
        <f>_xlfn.IFNA(VLOOKUP(F188,HandicapLookup!A:B,2,FALSE),"")</f>
        <v>0</v>
      </c>
      <c r="N188">
        <f>_xlfn.IFNA(VLOOKUP(G188,HandicapLookup!A:B,2,FALSE),"")</f>
        <v>0</v>
      </c>
      <c r="O188">
        <f>_xlfn.IFNA(VLOOKUP(H188,HandicapLookup!A:B,2,FALSE),"")</f>
        <v>0</v>
      </c>
      <c r="P188">
        <f>_xlfn.IFNA((VLOOKUP(A188,CLASS!A:AY,16,FALSE)),"")</f>
        <v>81</v>
      </c>
      <c r="Q188" s="11">
        <f t="shared" si="51"/>
        <v>81</v>
      </c>
      <c r="R188">
        <f>_xlfn.IFNA((VLOOKUP(A188,CLASS!A:AY,18,FALSE)),"")</f>
        <v>0</v>
      </c>
      <c r="S188" s="11">
        <f t="shared" si="52"/>
        <v>0</v>
      </c>
      <c r="T188">
        <f>_xlfn.IFNA((VLOOKUP(A188,CLASS!A:AY,20,FALSE)),"")</f>
        <v>81</v>
      </c>
      <c r="U188" s="11">
        <f>IFERROR((IF(IF(T188,T188+$M188,0)&lt;=100,IF(T188,T188+$M188,0),100)),"")</f>
        <v>81</v>
      </c>
      <c r="V188">
        <f>_xlfn.IFNA((VLOOKUP(A188,CLASS!A:AY,22,FALSE)),"")</f>
        <v>0</v>
      </c>
      <c r="W188" s="11">
        <f t="shared" si="75"/>
        <v>0</v>
      </c>
      <c r="X188">
        <f>_xlfn.IFNA((VLOOKUP(A188,CLASS!A:AY,24,FALSE)),"")</f>
        <v>0</v>
      </c>
      <c r="Y188" s="11">
        <f t="shared" si="54"/>
        <v>0</v>
      </c>
      <c r="Z188">
        <f>_xlfn.IFNA((VLOOKUP(A188,CLASS!A:AY,26,FALSE)),"")</f>
        <v>0</v>
      </c>
      <c r="AA188" s="11">
        <f t="shared" si="55"/>
        <v>0</v>
      </c>
      <c r="AB188">
        <f>_xlfn.IFNA((VLOOKUP(A188,CLASS!A:AY,28,FALSE)),"")</f>
        <v>0</v>
      </c>
      <c r="AC188" s="11">
        <f t="shared" si="56"/>
        <v>0</v>
      </c>
      <c r="AD188"/>
      <c r="AE188" s="11">
        <f t="shared" si="57"/>
        <v>0</v>
      </c>
      <c r="AF188"/>
      <c r="AG188" s="11">
        <f t="shared" si="58"/>
        <v>0</v>
      </c>
      <c r="AH188">
        <f>_xlfn.IFNA((VLOOKUP(A188,CLASS!A:AY,34,FALSE)),"")</f>
        <v>0</v>
      </c>
      <c r="AI188" s="11">
        <f t="shared" si="59"/>
        <v>0</v>
      </c>
      <c r="AJ188"/>
      <c r="AK188" s="11">
        <f t="shared" si="60"/>
        <v>0</v>
      </c>
      <c r="AL188" s="16">
        <f t="shared" si="61"/>
        <v>162</v>
      </c>
      <c r="AM188"/>
      <c r="AN188">
        <f t="shared" si="62"/>
        <v>81</v>
      </c>
      <c r="AO188">
        <f t="shared" si="63"/>
        <v>0</v>
      </c>
      <c r="AP188">
        <f t="shared" si="64"/>
        <v>81</v>
      </c>
      <c r="AQ188">
        <f t="shared" si="65"/>
        <v>0</v>
      </c>
      <c r="AR188">
        <f t="shared" si="66"/>
        <v>0</v>
      </c>
      <c r="AS188">
        <f t="shared" si="67"/>
        <v>0</v>
      </c>
      <c r="AT188">
        <f t="shared" si="68"/>
        <v>0</v>
      </c>
      <c r="AU188">
        <f t="shared" si="69"/>
        <v>0</v>
      </c>
      <c r="AV188">
        <f t="shared" si="70"/>
        <v>0</v>
      </c>
      <c r="AW188">
        <f t="shared" si="71"/>
        <v>0</v>
      </c>
      <c r="AX188">
        <f t="shared" si="72"/>
        <v>0</v>
      </c>
      <c r="AY188" s="14" cm="1">
        <f t="array" ref="AY188">SUMPRODUCT(LARGE(AN188:AX188, {1,2,3}))</f>
        <v>162</v>
      </c>
      <c r="AZ188"/>
    </row>
    <row r="189" spans="1:52" x14ac:dyDescent="0.35">
      <c r="A189">
        <f>CLASS!A127</f>
        <v>130499</v>
      </c>
      <c r="B189" t="str">
        <f>CLASS!B127</f>
        <v>EE130499</v>
      </c>
      <c r="C189" t="str">
        <f>_xlfn.IFNA((VLOOKUP(A189,CLASS!A:AY,3,FALSE)),"")</f>
        <v>John</v>
      </c>
      <c r="D189" t="str">
        <f>_xlfn.IFNA((VLOOKUP(A189,CLASS!A:AY,4,FALSE)),"")</f>
        <v>Quartermaine</v>
      </c>
      <c r="E189" s="26" t="str">
        <f>_xlfn.IFNA((VLOOKUP(B189,IssueLookup!A:B,2,FALSE)),"")</f>
        <v>B</v>
      </c>
      <c r="F189" s="26" t="str">
        <f>_xlfn.IFNA((VLOOKUP(B189,IssueLookup!C:D,2,FALSE)),"")</f>
        <v>B</v>
      </c>
      <c r="G189" s="26" t="str">
        <f>_xlfn.IFNA((VLOOKUP(B189,IssueLookup!E:F,2,FALSE)),"")</f>
        <v>B</v>
      </c>
      <c r="H189" s="26" t="str">
        <f>_xlfn.IFNA((VLOOKUP(B189,IssueLookup!G:H,2,FALSE)),"")</f>
        <v>B</v>
      </c>
      <c r="I189" t="str">
        <f>_xlfn.IFNA((VLOOKUP(A189,CLASS!A:AY,9,FALSE)),"")</f>
        <v>VET</v>
      </c>
      <c r="J189" t="str">
        <f>_xlfn.IFNA((VLOOKUP(A189,CLASS!A:AY,10,FALSE)),"")</f>
        <v>EJC</v>
      </c>
      <c r="K189" t="str">
        <f>_xlfn.IFNA((VLOOKUP(J189,DivisionLookup!A:B,2,FALSE)),"")</f>
        <v>South</v>
      </c>
      <c r="L189">
        <f>_xlfn.IFNA(VLOOKUP(E189,HandicapLookup!A:B,2,FALSE),"")</f>
        <v>10</v>
      </c>
      <c r="M189">
        <f>_xlfn.IFNA(VLOOKUP(F189,HandicapLookup!A:B,2,FALSE),"")</f>
        <v>10</v>
      </c>
      <c r="N189">
        <f>_xlfn.IFNA(VLOOKUP(G189,HandicapLookup!A:B,2,FALSE),"")</f>
        <v>10</v>
      </c>
      <c r="O189">
        <f>_xlfn.IFNA(VLOOKUP(H189,HandicapLookup!A:B,2,FALSE),"")</f>
        <v>10</v>
      </c>
      <c r="P189">
        <f>_xlfn.IFNA((VLOOKUP(A189,CLASS!A:AY,16,FALSE)),"")</f>
        <v>0</v>
      </c>
      <c r="Q189" s="11">
        <f t="shared" si="51"/>
        <v>0</v>
      </c>
      <c r="R189">
        <f>_xlfn.IFNA((VLOOKUP(A189,CLASS!A:AY,18,FALSE)),"")</f>
        <v>76</v>
      </c>
      <c r="S189" s="11">
        <f t="shared" si="52"/>
        <v>86</v>
      </c>
      <c r="T189">
        <f>_xlfn.IFNA((VLOOKUP(A189,CLASS!A:AY,20,FALSE)),"")</f>
        <v>0</v>
      </c>
      <c r="U189" s="11">
        <f>IF(IF(T189,T189+$L189,0)&lt;=100,IF(T189,T189+$L189,0),100)</f>
        <v>0</v>
      </c>
      <c r="V189">
        <f>_xlfn.IFNA((VLOOKUP(A189,CLASS!A:AY,22,FALSE)),"")</f>
        <v>60</v>
      </c>
      <c r="W189" s="11">
        <f t="shared" si="75"/>
        <v>70</v>
      </c>
      <c r="X189">
        <f>_xlfn.IFNA((VLOOKUP(A189,CLASS!A:AY,24,FALSE)),"")</f>
        <v>0</v>
      </c>
      <c r="Y189" s="11">
        <f t="shared" si="54"/>
        <v>0</v>
      </c>
      <c r="Z189">
        <f>_xlfn.IFNA((VLOOKUP(A189,CLASS!A:AY,26,FALSE)),"")</f>
        <v>0</v>
      </c>
      <c r="AA189" s="11">
        <f t="shared" si="55"/>
        <v>0</v>
      </c>
      <c r="AB189">
        <f>_xlfn.IFNA((VLOOKUP(A189,CLASS!A:AY,28,FALSE)),"")</f>
        <v>0</v>
      </c>
      <c r="AC189" s="11">
        <f t="shared" si="56"/>
        <v>0</v>
      </c>
      <c r="AD189"/>
      <c r="AE189" s="11">
        <f t="shared" si="57"/>
        <v>0</v>
      </c>
      <c r="AF189"/>
      <c r="AG189" s="11">
        <f t="shared" si="58"/>
        <v>0</v>
      </c>
      <c r="AH189">
        <f>_xlfn.IFNA((VLOOKUP(A189,CLASS!A:AY,34,FALSE)),"")</f>
        <v>0</v>
      </c>
      <c r="AI189" s="11">
        <f t="shared" si="59"/>
        <v>0</v>
      </c>
      <c r="AJ189"/>
      <c r="AK189" s="11">
        <f t="shared" si="60"/>
        <v>0</v>
      </c>
      <c r="AL189" s="16">
        <f t="shared" si="61"/>
        <v>156</v>
      </c>
      <c r="AN189">
        <f t="shared" si="62"/>
        <v>0</v>
      </c>
      <c r="AO189">
        <f t="shared" si="63"/>
        <v>86</v>
      </c>
      <c r="AP189">
        <f t="shared" si="64"/>
        <v>0</v>
      </c>
      <c r="AQ189">
        <f t="shared" si="65"/>
        <v>70</v>
      </c>
      <c r="AR189">
        <f t="shared" si="66"/>
        <v>0</v>
      </c>
      <c r="AS189">
        <f t="shared" si="67"/>
        <v>0</v>
      </c>
      <c r="AT189">
        <f t="shared" si="68"/>
        <v>0</v>
      </c>
      <c r="AU189">
        <f t="shared" si="69"/>
        <v>0</v>
      </c>
      <c r="AV189">
        <f t="shared" si="70"/>
        <v>0</v>
      </c>
      <c r="AW189">
        <f t="shared" si="71"/>
        <v>0</v>
      </c>
      <c r="AX189">
        <f t="shared" si="72"/>
        <v>0</v>
      </c>
      <c r="AY189" s="14" cm="1">
        <f t="array" ref="AY189">SUMPRODUCT(LARGE(AN189:AX189, {1,2,3}))</f>
        <v>156</v>
      </c>
      <c r="AZ189"/>
    </row>
    <row r="190" spans="1:52" x14ac:dyDescent="0.35">
      <c r="A190">
        <f>CLASS!A129</f>
        <v>3042</v>
      </c>
      <c r="B190" t="str">
        <f>CLASS!B129</f>
        <v>EE3042</v>
      </c>
      <c r="C190" t="str">
        <f>_xlfn.IFNA((VLOOKUP(A190,CLASS!A:AY,3,FALSE)),"")</f>
        <v>Lewis</v>
      </c>
      <c r="D190" t="str">
        <f>_xlfn.IFNA((VLOOKUP(A190,CLASS!A:AY,4,FALSE)),"")</f>
        <v>Cull</v>
      </c>
      <c r="E190" s="26" t="str">
        <f>_xlfn.IFNA((VLOOKUP(B190,IssueLookup!A:B,2,FALSE)),"")</f>
        <v>B</v>
      </c>
      <c r="F190" s="26" t="str">
        <f>_xlfn.IFNA((VLOOKUP(B190,IssueLookup!C:D,2,FALSE)),"")</f>
        <v>B</v>
      </c>
      <c r="G190" s="26" t="str">
        <f>_xlfn.IFNA((VLOOKUP(B190,IssueLookup!E:F,2,FALSE)),"")</f>
        <v>B</v>
      </c>
      <c r="H190" s="26" t="str">
        <f>_xlfn.IFNA((VLOOKUP(B190,IssueLookup!G:H,2,FALSE)),"")</f>
        <v>B</v>
      </c>
      <c r="I190" t="str">
        <f>_xlfn.IFNA((VLOOKUP(A190,CLASS!A:AY,9,FALSE)),"")</f>
        <v>VET</v>
      </c>
      <c r="J190" t="str">
        <f>_xlfn.IFNA((VLOOKUP(A190,CLASS!A:AY,10,FALSE)),"")</f>
        <v>OLSS</v>
      </c>
      <c r="K190" t="str">
        <f>_xlfn.IFNA((VLOOKUP(J190,DivisionLookup!A:B,2,FALSE)),"")</f>
        <v>South</v>
      </c>
      <c r="L190">
        <f>_xlfn.IFNA(VLOOKUP(E190,HandicapLookup!A:B,2,FALSE),"")</f>
        <v>10</v>
      </c>
      <c r="M190">
        <f>_xlfn.IFNA(VLOOKUP(F190,HandicapLookup!A:B,2,FALSE),"")</f>
        <v>10</v>
      </c>
      <c r="N190">
        <f>_xlfn.IFNA(VLOOKUP(G190,HandicapLookup!A:B,2,FALSE),"")</f>
        <v>10</v>
      </c>
      <c r="O190">
        <f>_xlfn.IFNA(VLOOKUP(H190,HandicapLookup!A:B,2,FALSE),"")</f>
        <v>10</v>
      </c>
      <c r="P190">
        <f>_xlfn.IFNA((VLOOKUP(A190,CLASS!A:AY,16,FALSE)),"")</f>
        <v>0</v>
      </c>
      <c r="Q190" s="11">
        <f t="shared" si="51"/>
        <v>0</v>
      </c>
      <c r="R190">
        <f>_xlfn.IFNA((VLOOKUP(A190,CLASS!A:AY,18,FALSE)),"")</f>
        <v>63</v>
      </c>
      <c r="S190" s="11">
        <f t="shared" si="52"/>
        <v>73</v>
      </c>
      <c r="T190">
        <f>_xlfn.IFNA((VLOOKUP(A190,CLASS!A:AY,20,FALSE)),"")</f>
        <v>0</v>
      </c>
      <c r="U190" s="11">
        <f>IF(IF(T190,T190+$L190,0)&lt;=100,IF(T190,T190+$L190,0),100)</f>
        <v>0</v>
      </c>
      <c r="V190">
        <f>_xlfn.IFNA((VLOOKUP(A190,CLASS!A:AY,22,FALSE)),"")</f>
        <v>71</v>
      </c>
      <c r="W190" s="11">
        <f t="shared" si="75"/>
        <v>81</v>
      </c>
      <c r="X190">
        <f>_xlfn.IFNA((VLOOKUP(A190,CLASS!A:AY,24,FALSE)),"")</f>
        <v>0</v>
      </c>
      <c r="Y190" s="11">
        <f t="shared" si="54"/>
        <v>0</v>
      </c>
      <c r="Z190">
        <f>_xlfn.IFNA((VLOOKUP(A190,CLASS!A:AY,26,FALSE)),"")</f>
        <v>0</v>
      </c>
      <c r="AA190" s="11">
        <f t="shared" si="55"/>
        <v>0</v>
      </c>
      <c r="AB190">
        <f>_xlfn.IFNA((VLOOKUP(A190,CLASS!A:AY,28,FALSE)),"")</f>
        <v>0</v>
      </c>
      <c r="AC190" s="11">
        <f t="shared" si="56"/>
        <v>0</v>
      </c>
      <c r="AD190"/>
      <c r="AE190" s="11">
        <f t="shared" si="57"/>
        <v>0</v>
      </c>
      <c r="AF190"/>
      <c r="AG190" s="11">
        <f t="shared" si="58"/>
        <v>0</v>
      </c>
      <c r="AH190">
        <f>_xlfn.IFNA((VLOOKUP(A190,CLASS!A:AY,34,FALSE)),"")</f>
        <v>0</v>
      </c>
      <c r="AI190" s="11">
        <f t="shared" si="59"/>
        <v>0</v>
      </c>
      <c r="AJ190"/>
      <c r="AK190" s="11">
        <f t="shared" si="60"/>
        <v>0</v>
      </c>
      <c r="AL190" s="16">
        <f t="shared" si="61"/>
        <v>154</v>
      </c>
      <c r="AM190"/>
      <c r="AN190">
        <f t="shared" si="62"/>
        <v>0</v>
      </c>
      <c r="AO190">
        <f t="shared" si="63"/>
        <v>73</v>
      </c>
      <c r="AP190">
        <f t="shared" si="64"/>
        <v>0</v>
      </c>
      <c r="AQ190">
        <f t="shared" si="65"/>
        <v>81</v>
      </c>
      <c r="AR190">
        <f t="shared" si="66"/>
        <v>0</v>
      </c>
      <c r="AS190">
        <f t="shared" si="67"/>
        <v>0</v>
      </c>
      <c r="AT190">
        <f t="shared" si="68"/>
        <v>0</v>
      </c>
      <c r="AU190">
        <f t="shared" si="69"/>
        <v>0</v>
      </c>
      <c r="AV190">
        <f t="shared" si="70"/>
        <v>0</v>
      </c>
      <c r="AW190">
        <f t="shared" si="71"/>
        <v>0</v>
      </c>
      <c r="AX190">
        <f t="shared" si="72"/>
        <v>0</v>
      </c>
      <c r="AY190" s="14" cm="1">
        <f t="array" ref="AY190">SUMPRODUCT(LARGE(AN190:AX190, {1,2,3}))</f>
        <v>154</v>
      </c>
      <c r="AZ190"/>
    </row>
    <row r="191" spans="1:52" x14ac:dyDescent="0.35">
      <c r="A191">
        <f>CLASS!A35</f>
        <v>104418</v>
      </c>
      <c r="B191" t="str">
        <f>CLASS!B35</f>
        <v>EE104418</v>
      </c>
      <c r="C191" t="str">
        <f>_xlfn.IFNA((VLOOKUP(A191,CLASS!A:AY,3,FALSE)),"")</f>
        <v>Keith</v>
      </c>
      <c r="D191" t="str">
        <f>_xlfn.IFNA((VLOOKUP(A191,CLASS!A:AY,4,FALSE)),"")</f>
        <v>Hodgkinson</v>
      </c>
      <c r="E191" s="26" t="str">
        <f>_xlfn.IFNA((VLOOKUP(B191,IssueLookup!A:B,2,FALSE)),"")</f>
        <v>AA</v>
      </c>
      <c r="F191" s="26" t="str">
        <f>_xlfn.IFNA((VLOOKUP(B191,IssueLookup!C:D,2,FALSE)),"")</f>
        <v>AA</v>
      </c>
      <c r="G191" s="26" t="str">
        <f>_xlfn.IFNA((VLOOKUP(B191,IssueLookup!E:F,2,FALSE)),"")</f>
        <v>AA</v>
      </c>
      <c r="H191" s="26" t="str">
        <f>_xlfn.IFNA((VLOOKUP(B191,IssueLookup!G:H,2,FALSE)),"")</f>
        <v>AA</v>
      </c>
      <c r="I191" t="str">
        <f>_xlfn.IFNA((VLOOKUP(A191,CLASS!A:AY,9,FALSE)),"")</f>
        <v>VET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0</v>
      </c>
      <c r="M191">
        <f>_xlfn.IFNA(VLOOKUP(F191,HandicapLookup!A:B,2,FALSE),"")</f>
        <v>0</v>
      </c>
      <c r="N191">
        <f>_xlfn.IFNA(VLOOKUP(G191,HandicapLookup!A:B,2,FALSE),"")</f>
        <v>0</v>
      </c>
      <c r="O191">
        <f>_xlfn.IFNA(VLOOKUP(H191,HandicapLookup!A:B,2,FALSE),"")</f>
        <v>0</v>
      </c>
      <c r="P191">
        <f>_xlfn.IFNA((VLOOKUP(A191,CLASS!A:AY,16,FALSE)),"")</f>
        <v>76</v>
      </c>
      <c r="Q191" s="11">
        <f t="shared" si="51"/>
        <v>76</v>
      </c>
      <c r="R191">
        <f>_xlfn.IFNA((VLOOKUP(A191,CLASS!A:AY,18,FALSE)),"")</f>
        <v>0</v>
      </c>
      <c r="S191" s="11">
        <f t="shared" si="52"/>
        <v>0</v>
      </c>
      <c r="T191">
        <f>_xlfn.IFNA((VLOOKUP(A191,CLASS!A:AY,20,FALSE)),"")</f>
        <v>77</v>
      </c>
      <c r="U191" s="11">
        <f>IFERROR((IF(IF(T191,T191+$M191,0)&lt;=100,IF(T191,T191+$M191,0),100)),"")</f>
        <v>77</v>
      </c>
      <c r="V191">
        <f>_xlfn.IFNA((VLOOKUP(A191,CLASS!A:AY,22,FALSE)),"")</f>
        <v>0</v>
      </c>
      <c r="W191" s="11">
        <f t="shared" si="75"/>
        <v>0</v>
      </c>
      <c r="X191">
        <f>_xlfn.IFNA((VLOOKUP(A191,CLASS!A:AY,24,FALSE)),"")</f>
        <v>0</v>
      </c>
      <c r="Y191" s="11">
        <f t="shared" si="54"/>
        <v>0</v>
      </c>
      <c r="Z191">
        <f>_xlfn.IFNA((VLOOKUP(A191,CLASS!A:AY,26,FALSE)),"")</f>
        <v>0</v>
      </c>
      <c r="AA191" s="11">
        <f t="shared" si="55"/>
        <v>0</v>
      </c>
      <c r="AB191">
        <f>_xlfn.IFNA((VLOOKUP(A191,CLASS!A:AY,28,FALSE)),"")</f>
        <v>0</v>
      </c>
      <c r="AC191" s="11">
        <f t="shared" si="56"/>
        <v>0</v>
      </c>
      <c r="AD191"/>
      <c r="AE191" s="11">
        <f t="shared" si="57"/>
        <v>0</v>
      </c>
      <c r="AF191"/>
      <c r="AG191" s="11">
        <f t="shared" si="58"/>
        <v>0</v>
      </c>
      <c r="AH191">
        <f>_xlfn.IFNA((VLOOKUP(A191,CLASS!A:AY,34,FALSE)),"")</f>
        <v>0</v>
      </c>
      <c r="AI191" s="11">
        <f t="shared" si="59"/>
        <v>0</v>
      </c>
      <c r="AJ191"/>
      <c r="AK191" s="11">
        <f t="shared" si="60"/>
        <v>0</v>
      </c>
      <c r="AL191" s="16">
        <f t="shared" si="61"/>
        <v>153</v>
      </c>
      <c r="AM191"/>
      <c r="AN191">
        <f t="shared" si="62"/>
        <v>76</v>
      </c>
      <c r="AO191">
        <f t="shared" si="63"/>
        <v>0</v>
      </c>
      <c r="AP191">
        <f t="shared" si="64"/>
        <v>77</v>
      </c>
      <c r="AQ191">
        <f t="shared" si="65"/>
        <v>0</v>
      </c>
      <c r="AR191">
        <f t="shared" si="66"/>
        <v>0</v>
      </c>
      <c r="AS191">
        <f t="shared" si="67"/>
        <v>0</v>
      </c>
      <c r="AT191">
        <f t="shared" si="68"/>
        <v>0</v>
      </c>
      <c r="AU191">
        <f t="shared" si="69"/>
        <v>0</v>
      </c>
      <c r="AV191">
        <f t="shared" si="70"/>
        <v>0</v>
      </c>
      <c r="AW191">
        <f t="shared" si="71"/>
        <v>0</v>
      </c>
      <c r="AX191">
        <f t="shared" si="72"/>
        <v>0</v>
      </c>
      <c r="AY191" s="14" cm="1">
        <f t="array" ref="AY191">SUMPRODUCT(LARGE(AN191:AX191, {1,2,3}))</f>
        <v>153</v>
      </c>
    </row>
    <row r="192" spans="1:52" x14ac:dyDescent="0.35">
      <c r="A192">
        <f>CLASS!A70</f>
        <v>12063</v>
      </c>
      <c r="B192" t="str">
        <f>CLASS!B70</f>
        <v>EE12063</v>
      </c>
      <c r="C192" t="str">
        <f>_xlfn.IFNA((VLOOKUP(A192,CLASS!A:AY,3,FALSE)),"")</f>
        <v>Richard</v>
      </c>
      <c r="D192" t="str">
        <f>_xlfn.IFNA((VLOOKUP(A192,CLASS!A:AY,4,FALSE)),"")</f>
        <v>Allen</v>
      </c>
      <c r="E192" s="26" t="str">
        <f>_xlfn.IFNA((VLOOKUP(B192,IssueLookup!A:B,2,FALSE)),"")</f>
        <v>A</v>
      </c>
      <c r="F192" s="26" t="str">
        <f>_xlfn.IFNA((VLOOKUP(B192,IssueLookup!C:D,2,FALSE)),"")</f>
        <v>A</v>
      </c>
      <c r="G192" s="26" t="str">
        <f>_xlfn.IFNA((VLOOKUP(B192,IssueLookup!E:F,2,FALSE)),"")</f>
        <v>A</v>
      </c>
      <c r="H192" s="26" t="str">
        <f>_xlfn.IFNA((VLOOKUP(B192,IssueLookup!G:H,2,FALSE)),"")</f>
        <v>A</v>
      </c>
      <c r="I192" t="str">
        <f>_xlfn.IFNA((VLOOKUP(A192,CLASS!A:AY,9,FALSE)),"")</f>
        <v>VET</v>
      </c>
      <c r="J192" t="str">
        <f>_xlfn.IFNA((VLOOKUP(A192,CLASS!A:AY,10,FALSE)),"")</f>
        <v>SDGC</v>
      </c>
      <c r="K192" t="str">
        <f>_xlfn.IFNA((VLOOKUP(J192,DivisionLookup!A:B,2,FALSE)),"")</f>
        <v>South</v>
      </c>
      <c r="L192">
        <f>_xlfn.IFNA(VLOOKUP(E192,HandicapLookup!A:B,2,FALSE),"")</f>
        <v>5</v>
      </c>
      <c r="M192">
        <f>_xlfn.IFNA(VLOOKUP(F192,HandicapLookup!A:B,2,FALSE),"")</f>
        <v>5</v>
      </c>
      <c r="N192">
        <f>_xlfn.IFNA(VLOOKUP(G192,HandicapLookup!A:B,2,FALSE),"")</f>
        <v>5</v>
      </c>
      <c r="O192">
        <f>_xlfn.IFNA(VLOOKUP(H192,HandicapLookup!A:B,2,FALSE),"")</f>
        <v>5</v>
      </c>
      <c r="P192">
        <f>_xlfn.IFNA((VLOOKUP(A192,CLASS!A:AY,16,FALSE)),"")</f>
        <v>0</v>
      </c>
      <c r="Q192" s="11">
        <f t="shared" si="51"/>
        <v>0</v>
      </c>
      <c r="R192">
        <f>_xlfn.IFNA((VLOOKUP(A192,CLASS!A:AY,18,FALSE)),"")</f>
        <v>78</v>
      </c>
      <c r="S192" s="11">
        <f t="shared" si="52"/>
        <v>83</v>
      </c>
      <c r="T192">
        <f>_xlfn.IFNA((VLOOKUP(A192,CLASS!A:AY,20,FALSE)),"")</f>
        <v>0</v>
      </c>
      <c r="U192" s="11">
        <f>IFERROR((IF(IF(T192,T192+$M192,0)&lt;=100,IF(T192,T192+$M192,0),100)),"")</f>
        <v>0</v>
      </c>
      <c r="V192">
        <f>_xlfn.IFNA((VLOOKUP(A192,CLASS!A:AY,22,FALSE)),"")</f>
        <v>62</v>
      </c>
      <c r="W192" s="11">
        <f t="shared" si="75"/>
        <v>67</v>
      </c>
      <c r="X192">
        <f>_xlfn.IFNA((VLOOKUP(A192,CLASS!A:AY,24,FALSE)),"")</f>
        <v>0</v>
      </c>
      <c r="Y192" s="11">
        <f t="shared" si="54"/>
        <v>0</v>
      </c>
      <c r="Z192">
        <f>_xlfn.IFNA((VLOOKUP(A192,CLASS!A:AY,26,FALSE)),"")</f>
        <v>0</v>
      </c>
      <c r="AA192" s="11">
        <f t="shared" si="55"/>
        <v>0</v>
      </c>
      <c r="AB192">
        <f>_xlfn.IFNA((VLOOKUP(A192,CLASS!A:AY,28,FALSE)),"")</f>
        <v>0</v>
      </c>
      <c r="AC192" s="11">
        <f t="shared" si="56"/>
        <v>0</v>
      </c>
      <c r="AD192"/>
      <c r="AE192" s="11">
        <f t="shared" si="57"/>
        <v>0</v>
      </c>
      <c r="AF192"/>
      <c r="AG192" s="11">
        <f t="shared" si="58"/>
        <v>0</v>
      </c>
      <c r="AH192">
        <f>_xlfn.IFNA((VLOOKUP(A192,CLASS!A:AY,34,FALSE)),"")</f>
        <v>0</v>
      </c>
      <c r="AI192" s="11">
        <f t="shared" si="59"/>
        <v>0</v>
      </c>
      <c r="AJ192"/>
      <c r="AK192" s="11">
        <f t="shared" si="60"/>
        <v>0</v>
      </c>
      <c r="AL192" s="16">
        <f t="shared" si="61"/>
        <v>150</v>
      </c>
      <c r="AM192"/>
      <c r="AN192">
        <f t="shared" si="62"/>
        <v>0</v>
      </c>
      <c r="AO192">
        <f t="shared" si="63"/>
        <v>83</v>
      </c>
      <c r="AP192">
        <f t="shared" si="64"/>
        <v>0</v>
      </c>
      <c r="AQ192">
        <f t="shared" si="65"/>
        <v>67</v>
      </c>
      <c r="AR192">
        <f t="shared" si="66"/>
        <v>0</v>
      </c>
      <c r="AS192">
        <f t="shared" si="67"/>
        <v>0</v>
      </c>
      <c r="AT192">
        <f t="shared" si="68"/>
        <v>0</v>
      </c>
      <c r="AU192">
        <f t="shared" si="69"/>
        <v>0</v>
      </c>
      <c r="AV192">
        <f t="shared" si="70"/>
        <v>0</v>
      </c>
      <c r="AW192">
        <f t="shared" si="71"/>
        <v>0</v>
      </c>
      <c r="AX192">
        <f t="shared" si="72"/>
        <v>0</v>
      </c>
      <c r="AY192" s="14" cm="1">
        <f t="array" ref="AY192">SUMPRODUCT(LARGE(AN192:AX192, {1,2,3}))</f>
        <v>150</v>
      </c>
    </row>
    <row r="193" spans="1:52" x14ac:dyDescent="0.35">
      <c r="A193">
        <f>CLASS!A131</f>
        <v>71767</v>
      </c>
      <c r="B193" t="str">
        <f>CLASS!B131</f>
        <v>EE71767</v>
      </c>
      <c r="C193" t="str">
        <f>_xlfn.IFNA((VLOOKUP(A193,CLASS!A:AY,3,FALSE)),"")</f>
        <v>Chris</v>
      </c>
      <c r="D193" t="str">
        <f>_xlfn.IFNA((VLOOKUP(A193,CLASS!A:AY,4,FALSE)),"")</f>
        <v>Coningsby</v>
      </c>
      <c r="E193" s="26" t="str">
        <f>_xlfn.IFNA((VLOOKUP(B193,IssueLookup!A:B,2,FALSE)),"")</f>
        <v>B</v>
      </c>
      <c r="F193" s="26" t="str">
        <f>_xlfn.IFNA((VLOOKUP(B193,IssueLookup!C:D,2,FALSE)),"")</f>
        <v>B</v>
      </c>
      <c r="G193" s="26" t="str">
        <f>_xlfn.IFNA((VLOOKUP(B193,IssueLookup!E:F,2,FALSE)),"")</f>
        <v>B</v>
      </c>
      <c r="H193" s="26" t="str">
        <f>_xlfn.IFNA((VLOOKUP(B193,IssueLookup!G:H,2,FALSE)),"")</f>
        <v>B</v>
      </c>
      <c r="I193" t="str">
        <f>_xlfn.IFNA((VLOOKUP(A193,CLASS!A:AY,9,FALSE)),"")</f>
        <v>VET</v>
      </c>
      <c r="J193" t="str">
        <f>_xlfn.IFNA((VLOOKUP(A193,CLASS!A:AY,10,FALSE)),"")</f>
        <v>CAM</v>
      </c>
      <c r="K193" t="str">
        <f>_xlfn.IFNA((VLOOKUP(J193,DivisionLookup!A:B,2,FALSE)),"")</f>
        <v>North</v>
      </c>
      <c r="L193">
        <f>_xlfn.IFNA(VLOOKUP(E193,HandicapLookup!A:B,2,FALSE),"")</f>
        <v>10</v>
      </c>
      <c r="M193">
        <f>_xlfn.IFNA(VLOOKUP(F193,HandicapLookup!A:B,2,FALSE),"")</f>
        <v>10</v>
      </c>
      <c r="N193">
        <f>_xlfn.IFNA(VLOOKUP(G193,HandicapLookup!A:B,2,FALSE),"")</f>
        <v>10</v>
      </c>
      <c r="O193">
        <f>_xlfn.IFNA(VLOOKUP(H193,HandicapLookup!A:B,2,FALSE),"")</f>
        <v>10</v>
      </c>
      <c r="P193">
        <f>_xlfn.IFNA((VLOOKUP(A193,CLASS!A:AY,16,FALSE)),"")</f>
        <v>67</v>
      </c>
      <c r="Q193" s="11">
        <f t="shared" si="51"/>
        <v>77</v>
      </c>
      <c r="R193">
        <f>_xlfn.IFNA((VLOOKUP(A193,CLASS!A:AY,18,FALSE)),"")</f>
        <v>0</v>
      </c>
      <c r="S193" s="11">
        <f t="shared" si="52"/>
        <v>0</v>
      </c>
      <c r="T193">
        <f>_xlfn.IFNA((VLOOKUP(A193,CLASS!A:AY,20,FALSE)),"")</f>
        <v>61</v>
      </c>
      <c r="U193" s="11">
        <f>IF(IF(T193,T193+$L193,0)&lt;=100,IF(T193,T193+$L193,0),100)</f>
        <v>71</v>
      </c>
      <c r="V193">
        <f>_xlfn.IFNA((VLOOKUP(A193,CLASS!A:AY,22,FALSE)),"")</f>
        <v>0</v>
      </c>
      <c r="W193" s="11">
        <f t="shared" si="75"/>
        <v>0</v>
      </c>
      <c r="X193">
        <f>_xlfn.IFNA((VLOOKUP(A193,CLASS!A:AY,24,FALSE)),"")</f>
        <v>0</v>
      </c>
      <c r="Y193" s="11">
        <f t="shared" si="54"/>
        <v>0</v>
      </c>
      <c r="Z193">
        <f>_xlfn.IFNA((VLOOKUP(A193,CLASS!A:AY,26,FALSE)),"")</f>
        <v>0</v>
      </c>
      <c r="AA193" s="11">
        <f t="shared" si="55"/>
        <v>0</v>
      </c>
      <c r="AB193">
        <f>_xlfn.IFNA((VLOOKUP(A193,CLASS!A:AY,28,FALSE)),"")</f>
        <v>0</v>
      </c>
      <c r="AC193" s="11">
        <f t="shared" si="56"/>
        <v>0</v>
      </c>
      <c r="AD193"/>
      <c r="AE193" s="11">
        <f t="shared" si="57"/>
        <v>0</v>
      </c>
      <c r="AF193"/>
      <c r="AG193" s="11">
        <f t="shared" si="58"/>
        <v>0</v>
      </c>
      <c r="AH193">
        <f>_xlfn.IFNA((VLOOKUP(A193,CLASS!A:AY,34,FALSE)),"")</f>
        <v>0</v>
      </c>
      <c r="AI193" s="11">
        <f t="shared" si="59"/>
        <v>0</v>
      </c>
      <c r="AJ193"/>
      <c r="AK193" s="11">
        <f t="shared" si="60"/>
        <v>0</v>
      </c>
      <c r="AL193" s="16">
        <f t="shared" si="61"/>
        <v>148</v>
      </c>
      <c r="AM193"/>
      <c r="AN193">
        <f t="shared" si="62"/>
        <v>77</v>
      </c>
      <c r="AO193">
        <f t="shared" si="63"/>
        <v>0</v>
      </c>
      <c r="AP193">
        <f t="shared" si="64"/>
        <v>71</v>
      </c>
      <c r="AQ193">
        <f t="shared" si="65"/>
        <v>0</v>
      </c>
      <c r="AR193">
        <f t="shared" si="66"/>
        <v>0</v>
      </c>
      <c r="AS193">
        <f t="shared" si="67"/>
        <v>0</v>
      </c>
      <c r="AT193">
        <f t="shared" si="68"/>
        <v>0</v>
      </c>
      <c r="AU193">
        <f t="shared" si="69"/>
        <v>0</v>
      </c>
      <c r="AV193">
        <f t="shared" si="70"/>
        <v>0</v>
      </c>
      <c r="AW193">
        <f t="shared" si="71"/>
        <v>0</v>
      </c>
      <c r="AX193">
        <f t="shared" si="72"/>
        <v>0</v>
      </c>
      <c r="AY193" s="14" cm="1">
        <f t="array" ref="AY193">SUMPRODUCT(LARGE(AN193:AX193, {1,2,3}))</f>
        <v>148</v>
      </c>
      <c r="AZ193"/>
    </row>
    <row r="194" spans="1:52" x14ac:dyDescent="0.35">
      <c r="A194">
        <f>CLASS!A73</f>
        <v>110699</v>
      </c>
      <c r="B194" t="str">
        <f>CLASS!B73</f>
        <v>EE110699</v>
      </c>
      <c r="C194" t="str">
        <f>_xlfn.IFNA((VLOOKUP(A194,CLASS!A:AY,3,FALSE)),"")</f>
        <v>Steve</v>
      </c>
      <c r="D194" t="str">
        <f>_xlfn.IFNA((VLOOKUP(A194,CLASS!A:AY,4,FALSE)),"")</f>
        <v>Pinchin</v>
      </c>
      <c r="E194" s="26" t="str">
        <f>_xlfn.IFNA((VLOOKUP(B194,IssueLookup!A:B,2,FALSE)),"")</f>
        <v>A</v>
      </c>
      <c r="F194" s="26" t="str">
        <f>_xlfn.IFNA((VLOOKUP(B194,IssueLookup!C:D,2,FALSE)),"")</f>
        <v>A</v>
      </c>
      <c r="G194" s="26" t="str">
        <f>_xlfn.IFNA((VLOOKUP(B194,IssueLookup!E:F,2,FALSE)),"")</f>
        <v>A</v>
      </c>
      <c r="H194" s="26" t="str">
        <f>_xlfn.IFNA((VLOOKUP(B194,IssueLookup!G:H,2,FALSE)),"")</f>
        <v>A</v>
      </c>
      <c r="I194" t="str">
        <f>_xlfn.IFNA((VLOOKUP(A194,CLASS!A:AY,9,FALSE)),"")</f>
        <v>VET</v>
      </c>
      <c r="J194" t="str">
        <f>_xlfn.IFNA((VLOOKUP(A194,CLASS!A:AY,10,FALSE)),"")</f>
        <v>EJC</v>
      </c>
      <c r="K194" t="str">
        <f>_xlfn.IFNA((VLOOKUP(J194,DivisionLookup!A:B,2,FALSE)),"")</f>
        <v>South</v>
      </c>
      <c r="L194">
        <f>_xlfn.IFNA(VLOOKUP(E194,HandicapLookup!A:B,2,FALSE),"")</f>
        <v>5</v>
      </c>
      <c r="M194">
        <f>_xlfn.IFNA(VLOOKUP(F194,HandicapLookup!A:B,2,FALSE),"")</f>
        <v>5</v>
      </c>
      <c r="N194">
        <f>_xlfn.IFNA(VLOOKUP(G194,HandicapLookup!A:B,2,FALSE),"")</f>
        <v>5</v>
      </c>
      <c r="O194">
        <f>_xlfn.IFNA(VLOOKUP(H194,HandicapLookup!A:B,2,FALSE),"")</f>
        <v>5</v>
      </c>
      <c r="P194">
        <f>_xlfn.IFNA((VLOOKUP(A194,CLASS!A:AY,16,FALSE)),"")</f>
        <v>0</v>
      </c>
      <c r="Q194" s="11">
        <f t="shared" ref="Q194:Q257" si="76">IFERROR((IF(IF(P194,P194+$L194,0)&lt;=100,IF(P194,P194+$L194,0),100)),"")</f>
        <v>0</v>
      </c>
      <c r="R194">
        <f>_xlfn.IFNA((VLOOKUP(A194,CLASS!A:AY,18,FALSE)),"")</f>
        <v>73</v>
      </c>
      <c r="S194" s="11">
        <f t="shared" ref="S194:S257" si="77">IFERROR((IF(IF(R194,R194+$L194,0)&lt;=100,IF(R194,R194+$L194,0),100)),"")</f>
        <v>78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61</v>
      </c>
      <c r="W194" s="11">
        <f t="shared" si="75"/>
        <v>66</v>
      </c>
      <c r="X194">
        <f>_xlfn.IFNA((VLOOKUP(A194,CLASS!A:AY,24,FALSE)),"")</f>
        <v>0</v>
      </c>
      <c r="Y194" s="11">
        <f t="shared" ref="Y194:Y257" si="78">IFERROR((IF(IF(X194,X194+$M194,0)&lt;=100,IF(X194,X194+$M194,0),100)),"")</f>
        <v>0</v>
      </c>
      <c r="Z194">
        <f>_xlfn.IFNA((VLOOKUP(A194,CLASS!A:AY,26,FALSE)),"")</f>
        <v>0</v>
      </c>
      <c r="AA194" s="11">
        <f t="shared" ref="AA194:AA257" si="79">IFERROR((IF(IF(Z194,Z194+$M194,0)&lt;=100,IF(Z194,Z194+$M194,0),100)),"")</f>
        <v>0</v>
      </c>
      <c r="AB194">
        <f>_xlfn.IFNA((VLOOKUP(A194,CLASS!A:AY,28,FALSE)),"")</f>
        <v>0</v>
      </c>
      <c r="AC194" s="11">
        <f t="shared" ref="AC194:AC257" si="80">IFERROR((IF(IF(AB194,AB194+$M194,0)&lt;=100,IF(AB194,AB194+$M194,0),100)),"")</f>
        <v>0</v>
      </c>
      <c r="AD194"/>
      <c r="AE194" s="11">
        <f t="shared" ref="AE194:AE257" si="81">IFERROR((IF(IF(AD194,AD194+$O194,0)&lt;=100,IF(AD194,AD194+$O194,0),100)),"")</f>
        <v>0</v>
      </c>
      <c r="AF194"/>
      <c r="AG194" s="11">
        <f t="shared" ref="AG194:AG257" si="82">IFERROR((IF(IF(AF194,AF194+$O194,0)&lt;=100,IF(AF194,AF194+$O194,0),100)),"")</f>
        <v>0</v>
      </c>
      <c r="AH194">
        <f>_xlfn.IFNA((VLOOKUP(A194,CLASS!A:AY,34,FALSE)),"")</f>
        <v>0</v>
      </c>
      <c r="AI194" s="11">
        <f t="shared" ref="AI194:AI257" si="83">IFERROR((IF(IF(AH194,AH194+$N194,0)&lt;=100,IF(AH194,AH194+$N194,0),100)+(IF(AH194&gt;0,1,))),"")</f>
        <v>0</v>
      </c>
      <c r="AJ194"/>
      <c r="AK194" s="11">
        <f t="shared" ref="AK194:AK257" si="84">IF(IF(AJ194,AJ194+$O194,0)&lt;=100,IF(AJ194,AJ194+$O194,0),100)</f>
        <v>0</v>
      </c>
      <c r="AL194" s="16">
        <f t="shared" ref="AL194:AL257" si="85">IFERROR((Q194+S194+U194+W194+Y194+AA194+AC194+AE194+AG194+AI194+AK194),"")</f>
        <v>144</v>
      </c>
      <c r="AM194"/>
      <c r="AN194">
        <f t="shared" ref="AN194:AN257" si="86">Q194</f>
        <v>0</v>
      </c>
      <c r="AO194">
        <f t="shared" ref="AO194:AO257" si="87">S194</f>
        <v>78</v>
      </c>
      <c r="AP194">
        <f t="shared" ref="AP194:AP257" si="88">U194</f>
        <v>0</v>
      </c>
      <c r="AQ194">
        <f t="shared" ref="AQ194:AQ257" si="89">W194</f>
        <v>66</v>
      </c>
      <c r="AR194">
        <f t="shared" ref="AR194:AR257" si="90">Y194</f>
        <v>0</v>
      </c>
      <c r="AS194">
        <f t="shared" ref="AS194:AS257" si="91">AA194</f>
        <v>0</v>
      </c>
      <c r="AT194">
        <f t="shared" ref="AT194:AT257" si="92">AC194</f>
        <v>0</v>
      </c>
      <c r="AU194">
        <f t="shared" ref="AU194:AU257" si="93">AE194</f>
        <v>0</v>
      </c>
      <c r="AV194">
        <f t="shared" ref="AV194:AV257" si="94">AG194</f>
        <v>0</v>
      </c>
      <c r="AW194">
        <f t="shared" ref="AW194:AW257" si="95">AI194</f>
        <v>0</v>
      </c>
      <c r="AX194">
        <f t="shared" ref="AX194:AX257" si="96">AK194</f>
        <v>0</v>
      </c>
      <c r="AY194" s="14" cm="1">
        <f t="array" ref="AY194">SUMPRODUCT(LARGE(AN194:AX194, {1,2,3}))</f>
        <v>144</v>
      </c>
      <c r="AZ194"/>
    </row>
    <row r="195" spans="1:52" x14ac:dyDescent="0.35">
      <c r="A195">
        <f>CLASS!A134</f>
        <v>130704</v>
      </c>
      <c r="B195" t="str">
        <f>CLASS!B134</f>
        <v>EE130704</v>
      </c>
      <c r="C195" t="str">
        <f>_xlfn.IFNA((VLOOKUP(A195,CLASS!A:AY,3,FALSE)),"")</f>
        <v>Stephen</v>
      </c>
      <c r="D195" t="str">
        <f>_xlfn.IFNA((VLOOKUP(A195,CLASS!A:AY,4,FALSE)),"")</f>
        <v>Simpson</v>
      </c>
      <c r="E195" s="26" t="str">
        <f>_xlfn.IFNA((VLOOKUP(B195,IssueLookup!A:B,2,FALSE)),"")</f>
        <v>B</v>
      </c>
      <c r="F195" s="26" t="str">
        <f>_xlfn.IFNA((VLOOKUP(B195,IssueLookup!C:D,2,FALSE)),"")</f>
        <v>B</v>
      </c>
      <c r="G195" s="26" t="str">
        <f>_xlfn.IFNA((VLOOKUP(B195,IssueLookup!E:F,2,FALSE)),"")</f>
        <v>B</v>
      </c>
      <c r="H195" s="26" t="str">
        <f>_xlfn.IFNA((VLOOKUP(B195,IssueLookup!G:H,2,FALSE)),"")</f>
        <v>B</v>
      </c>
      <c r="I195" t="str">
        <f>_xlfn.IFNA((VLOOKUP(A195,CLASS!A:AY,9,FALSE)),"")</f>
        <v>VET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_xlfn.IFNA(VLOOKUP(E195,HandicapLookup!A:B,2,FALSE),"")</f>
        <v>10</v>
      </c>
      <c r="M195">
        <f>_xlfn.IFNA(VLOOKUP(F195,HandicapLookup!A:B,2,FALSE),"")</f>
        <v>10</v>
      </c>
      <c r="N195">
        <f>_xlfn.IFNA(VLOOKUP(G195,HandicapLookup!A:B,2,FALSE),"")</f>
        <v>10</v>
      </c>
      <c r="O195">
        <f>_xlfn.IFNA(VLOOKUP(H195,HandicapLookup!A:B,2,FALSE),"")</f>
        <v>10</v>
      </c>
      <c r="P195">
        <f>_xlfn.IFNA((VLOOKUP(A195,CLASS!A:AY,16,FALSE)),"")</f>
        <v>0</v>
      </c>
      <c r="Q195" s="11">
        <f t="shared" si="76"/>
        <v>0</v>
      </c>
      <c r="R195">
        <f>_xlfn.IFNA((VLOOKUP(A195,CLASS!A:AY,18,FALSE)),"")</f>
        <v>67</v>
      </c>
      <c r="S195" s="11">
        <f t="shared" si="77"/>
        <v>77</v>
      </c>
      <c r="T195">
        <f>_xlfn.IFNA((VLOOKUP(A195,CLASS!A:AY,20,FALSE)),"")</f>
        <v>0</v>
      </c>
      <c r="U195" s="11">
        <f>IF(IF(T195,T195+$L195,0)&lt;=100,IF(T195,T195+$L195,0),100)</f>
        <v>0</v>
      </c>
      <c r="V195">
        <f>_xlfn.IFNA((VLOOKUP(A195,CLASS!A:AY,22,FALSE)),"")</f>
        <v>56</v>
      </c>
      <c r="W195" s="11">
        <f t="shared" si="75"/>
        <v>66</v>
      </c>
      <c r="X195">
        <f>_xlfn.IFNA((VLOOKUP(A195,CLASS!A:AY,24,FALSE)),"")</f>
        <v>0</v>
      </c>
      <c r="Y195" s="11">
        <f t="shared" si="78"/>
        <v>0</v>
      </c>
      <c r="Z195">
        <f>_xlfn.IFNA((VLOOKUP(A195,CLASS!A:AY,26,FALSE)),"")</f>
        <v>0</v>
      </c>
      <c r="AA195" s="11">
        <f t="shared" si="79"/>
        <v>0</v>
      </c>
      <c r="AB195">
        <f>_xlfn.IFNA((VLOOKUP(A195,CLASS!A:AY,28,FALSE)),"")</f>
        <v>0</v>
      </c>
      <c r="AC195" s="11">
        <f t="shared" si="80"/>
        <v>0</v>
      </c>
      <c r="AD195"/>
      <c r="AE195" s="11">
        <f t="shared" si="81"/>
        <v>0</v>
      </c>
      <c r="AF195"/>
      <c r="AG195" s="11">
        <f t="shared" si="82"/>
        <v>0</v>
      </c>
      <c r="AH195">
        <f>_xlfn.IFNA((VLOOKUP(A195,CLASS!A:AY,34,FALSE)),"")</f>
        <v>0</v>
      </c>
      <c r="AI195" s="11">
        <f t="shared" si="83"/>
        <v>0</v>
      </c>
      <c r="AJ195"/>
      <c r="AK195" s="11">
        <f t="shared" si="84"/>
        <v>0</v>
      </c>
      <c r="AL195" s="16">
        <f t="shared" si="85"/>
        <v>143</v>
      </c>
      <c r="AN195">
        <f t="shared" si="86"/>
        <v>0</v>
      </c>
      <c r="AO195">
        <f t="shared" si="87"/>
        <v>77</v>
      </c>
      <c r="AP195">
        <f t="shared" si="88"/>
        <v>0</v>
      </c>
      <c r="AQ195">
        <f t="shared" si="89"/>
        <v>66</v>
      </c>
      <c r="AR195">
        <f t="shared" si="90"/>
        <v>0</v>
      </c>
      <c r="AS195">
        <f t="shared" si="91"/>
        <v>0</v>
      </c>
      <c r="AT195">
        <f t="shared" si="92"/>
        <v>0</v>
      </c>
      <c r="AU195">
        <f t="shared" si="93"/>
        <v>0</v>
      </c>
      <c r="AV195">
        <f t="shared" si="94"/>
        <v>0</v>
      </c>
      <c r="AW195">
        <f t="shared" si="95"/>
        <v>0</v>
      </c>
      <c r="AX195">
        <f t="shared" si="96"/>
        <v>0</v>
      </c>
      <c r="AY195" s="14" cm="1">
        <f t="array" ref="AY195">SUMPRODUCT(LARGE(AN195:AX195, {1,2,3}))</f>
        <v>143</v>
      </c>
    </row>
    <row r="196" spans="1:52" x14ac:dyDescent="0.35">
      <c r="A196">
        <f>CLASS!A75</f>
        <v>121767</v>
      </c>
      <c r="B196" t="str">
        <f>CLASS!B75</f>
        <v>EE121767</v>
      </c>
      <c r="C196" t="str">
        <f>_xlfn.IFNA((VLOOKUP(A196,CLASS!A:AY,3,FALSE)),"")</f>
        <v>David</v>
      </c>
      <c r="D196" t="str">
        <f>_xlfn.IFNA((VLOOKUP(A196,CLASS!A:AY,4,FALSE)),"")</f>
        <v>Spackman</v>
      </c>
      <c r="E196" s="26" t="str">
        <f>_xlfn.IFNA((VLOOKUP(B196,IssueLookup!A:B,2,FALSE)),"")</f>
        <v>A</v>
      </c>
      <c r="F196" s="26" t="str">
        <f>_xlfn.IFNA((VLOOKUP(B196,IssueLookup!C:D,2,FALSE)),"")</f>
        <v>A</v>
      </c>
      <c r="G196" s="26" t="str">
        <f>_xlfn.IFNA((VLOOKUP(B196,IssueLookup!E:F,2,FALSE)),"")</f>
        <v>A</v>
      </c>
      <c r="H196" s="26" t="str">
        <f>_xlfn.IFNA((VLOOKUP(B196,IssueLookup!G:H,2,FALSE)),"")</f>
        <v>A</v>
      </c>
      <c r="I196" t="str">
        <f>_xlfn.IFNA((VLOOKUP(A196,CLASS!A:AY,9,FALSE)),"")</f>
        <v>VET</v>
      </c>
      <c r="J196" t="str">
        <f>_xlfn.IFNA((VLOOKUP(A196,CLASS!A:AY,10,FALSE)),"")</f>
        <v>SDGC</v>
      </c>
      <c r="K196" t="str">
        <f>_xlfn.IFNA((VLOOKUP(J196,DivisionLookup!A:B,2,FALSE)),"")</f>
        <v>South</v>
      </c>
      <c r="L196">
        <f>_xlfn.IFNA(VLOOKUP(E196,HandicapLookup!A:B,2,FALSE),"")</f>
        <v>5</v>
      </c>
      <c r="M196">
        <f>_xlfn.IFNA(VLOOKUP(F196,HandicapLookup!A:B,2,FALSE),"")</f>
        <v>5</v>
      </c>
      <c r="N196">
        <f>_xlfn.IFNA(VLOOKUP(G196,HandicapLookup!A:B,2,FALSE),"")</f>
        <v>5</v>
      </c>
      <c r="O196">
        <f>_xlfn.IFNA(VLOOKUP(H196,HandicapLookup!A:B,2,FALSE),"")</f>
        <v>5</v>
      </c>
      <c r="P196">
        <f>_xlfn.IFNA((VLOOKUP(A196,CLASS!A:AY,16,FALSE)),"")</f>
        <v>0</v>
      </c>
      <c r="Q196" s="11">
        <f t="shared" si="76"/>
        <v>0</v>
      </c>
      <c r="R196">
        <f>_xlfn.IFNA((VLOOKUP(A196,CLASS!A:AY,18,FALSE)),"")</f>
        <v>59</v>
      </c>
      <c r="S196" s="11">
        <f t="shared" si="77"/>
        <v>64</v>
      </c>
      <c r="T196">
        <f>_xlfn.IFNA((VLOOKUP(A196,CLASS!A:AY,20,FALSE)),"")</f>
        <v>0</v>
      </c>
      <c r="U196" s="11">
        <f>IFERROR((IF(IF(T196,T196+$M196,0)&lt;=100,IF(T196,T196+$M196,0),100)),"")</f>
        <v>0</v>
      </c>
      <c r="V196">
        <f>_xlfn.IFNA((VLOOKUP(A196,CLASS!A:AY,22,FALSE)),"")</f>
        <v>71</v>
      </c>
      <c r="W196" s="11">
        <f t="shared" si="75"/>
        <v>76</v>
      </c>
      <c r="X196">
        <f>_xlfn.IFNA((VLOOKUP(A196,CLASS!A:AY,24,FALSE)),"")</f>
        <v>0</v>
      </c>
      <c r="Y196" s="11">
        <f t="shared" si="78"/>
        <v>0</v>
      </c>
      <c r="Z196">
        <f>_xlfn.IFNA((VLOOKUP(A196,CLASS!A:AY,26,FALSE)),"")</f>
        <v>0</v>
      </c>
      <c r="AA196" s="11">
        <f t="shared" si="79"/>
        <v>0</v>
      </c>
      <c r="AB196">
        <f>_xlfn.IFNA((VLOOKUP(A196,CLASS!A:AY,28,FALSE)),"")</f>
        <v>0</v>
      </c>
      <c r="AC196" s="11">
        <f t="shared" si="80"/>
        <v>0</v>
      </c>
      <c r="AD196"/>
      <c r="AE196" s="11">
        <f t="shared" si="81"/>
        <v>0</v>
      </c>
      <c r="AF196"/>
      <c r="AG196" s="11">
        <f t="shared" si="82"/>
        <v>0</v>
      </c>
      <c r="AH196">
        <f>_xlfn.IFNA((VLOOKUP(A196,CLASS!A:AY,34,FALSE)),"")</f>
        <v>0</v>
      </c>
      <c r="AI196" s="11">
        <f t="shared" si="83"/>
        <v>0</v>
      </c>
      <c r="AJ196"/>
      <c r="AK196" s="11">
        <f t="shared" si="84"/>
        <v>0</v>
      </c>
      <c r="AL196" s="16">
        <f t="shared" si="85"/>
        <v>140</v>
      </c>
      <c r="AM196"/>
      <c r="AN196">
        <f t="shared" si="86"/>
        <v>0</v>
      </c>
      <c r="AO196">
        <f t="shared" si="87"/>
        <v>64</v>
      </c>
      <c r="AP196">
        <f t="shared" si="88"/>
        <v>0</v>
      </c>
      <c r="AQ196">
        <f t="shared" si="89"/>
        <v>76</v>
      </c>
      <c r="AR196">
        <f t="shared" si="90"/>
        <v>0</v>
      </c>
      <c r="AS196">
        <f t="shared" si="91"/>
        <v>0</v>
      </c>
      <c r="AT196">
        <f t="shared" si="92"/>
        <v>0</v>
      </c>
      <c r="AU196">
        <f t="shared" si="93"/>
        <v>0</v>
      </c>
      <c r="AV196">
        <f t="shared" si="94"/>
        <v>0</v>
      </c>
      <c r="AW196">
        <f t="shared" si="95"/>
        <v>0</v>
      </c>
      <c r="AX196">
        <f t="shared" si="96"/>
        <v>0</v>
      </c>
      <c r="AY196" s="14" cm="1">
        <f t="array" ref="AY196">SUMPRODUCT(LARGE(AN196:AX196, {1,2,3}))</f>
        <v>140</v>
      </c>
      <c r="AZ196"/>
    </row>
    <row r="197" spans="1:52" x14ac:dyDescent="0.35">
      <c r="A197">
        <f>CLASS!A177</f>
        <v>35944</v>
      </c>
      <c r="B197" t="str">
        <f>CLASS!B177</f>
        <v>EE35944</v>
      </c>
      <c r="C197" t="str">
        <f>_xlfn.IFNA((VLOOKUP(A197,CLASS!A:AY,3,FALSE)),"")</f>
        <v>Tim</v>
      </c>
      <c r="D197" t="str">
        <f>_xlfn.IFNA((VLOOKUP(A197,CLASS!A:AY,4,FALSE)),"")</f>
        <v>Tyler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tr">
        <f>_xlfn.IFNA((VLOOKUP(A197,CLASS!A:AY,9,FALSE)),"")</f>
        <v>VET</v>
      </c>
      <c r="J197" t="str">
        <f>_xlfn.IFNA((VLOOKUP(A197,CLASS!A:AY,10,FALSE)),"")</f>
        <v>ST</v>
      </c>
      <c r="K197" t="str">
        <f>_xlfn.IFNA((VLOOKUP(J197,DivisionLookup!A:B,2,FALSE)),"")</f>
        <v>North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f>_xlfn.IFNA((VLOOKUP(A197,CLASS!A:AY,16,FALSE)),"")</f>
        <v>47</v>
      </c>
      <c r="Q197" s="11">
        <f t="shared" si="76"/>
        <v>62</v>
      </c>
      <c r="R197">
        <f>_xlfn.IFNA((VLOOKUP(A197,CLASS!A:AY,18,FALSE)),"")</f>
        <v>0</v>
      </c>
      <c r="S197" s="11">
        <f t="shared" si="77"/>
        <v>0</v>
      </c>
      <c r="T197">
        <f>_xlfn.IFNA((VLOOKUP(A197,CLASS!A:AY,20,FALSE)),"")</f>
        <v>47</v>
      </c>
      <c r="U197" s="11">
        <f>IF(IF(T197,T197+$L197,0)&lt;=100,IF(T197,T197+$L197,0),100)</f>
        <v>62</v>
      </c>
      <c r="V197">
        <f>_xlfn.IFNA((VLOOKUP(A197,CLASS!A:AY,22,FALSE)),"")</f>
        <v>0</v>
      </c>
      <c r="W197" s="11">
        <f t="shared" si="75"/>
        <v>0</v>
      </c>
      <c r="X197">
        <f>_xlfn.IFNA((VLOOKUP(A197,CLASS!A:AY,24,FALSE)),"")</f>
        <v>0</v>
      </c>
      <c r="Y197" s="11">
        <f t="shared" si="78"/>
        <v>0</v>
      </c>
      <c r="Z197">
        <f>_xlfn.IFNA((VLOOKUP(A197,CLASS!A:AY,26,FALSE)),"")</f>
        <v>0</v>
      </c>
      <c r="AA197" s="11">
        <f t="shared" si="79"/>
        <v>0</v>
      </c>
      <c r="AB197">
        <f>_xlfn.IFNA((VLOOKUP(A197,CLASS!A:AY,28,FALSE)),"")</f>
        <v>0</v>
      </c>
      <c r="AC197" s="11">
        <f t="shared" si="80"/>
        <v>0</v>
      </c>
      <c r="AD197"/>
      <c r="AE197" s="11">
        <f t="shared" si="81"/>
        <v>0</v>
      </c>
      <c r="AF197"/>
      <c r="AG197" s="11">
        <f t="shared" si="82"/>
        <v>0</v>
      </c>
      <c r="AH197">
        <f>_xlfn.IFNA((VLOOKUP(A197,CLASS!A:AY,34,FALSE)),"")</f>
        <v>0</v>
      </c>
      <c r="AI197" s="11">
        <f t="shared" si="83"/>
        <v>0</v>
      </c>
      <c r="AJ197"/>
      <c r="AK197" s="11">
        <f t="shared" si="84"/>
        <v>0</v>
      </c>
      <c r="AL197" s="16">
        <f t="shared" si="85"/>
        <v>124</v>
      </c>
      <c r="AM197"/>
      <c r="AN197">
        <f t="shared" si="86"/>
        <v>62</v>
      </c>
      <c r="AO197">
        <f t="shared" si="87"/>
        <v>0</v>
      </c>
      <c r="AP197">
        <f t="shared" si="88"/>
        <v>62</v>
      </c>
      <c r="AQ197">
        <f t="shared" si="89"/>
        <v>0</v>
      </c>
      <c r="AR197">
        <f t="shared" si="90"/>
        <v>0</v>
      </c>
      <c r="AS197">
        <f t="shared" si="91"/>
        <v>0</v>
      </c>
      <c r="AT197">
        <f t="shared" si="92"/>
        <v>0</v>
      </c>
      <c r="AU197">
        <f t="shared" si="93"/>
        <v>0</v>
      </c>
      <c r="AV197">
        <f t="shared" si="94"/>
        <v>0</v>
      </c>
      <c r="AW197">
        <f t="shared" si="95"/>
        <v>0</v>
      </c>
      <c r="AX197">
        <f t="shared" si="96"/>
        <v>0</v>
      </c>
      <c r="AY197" s="14" cm="1">
        <f t="array" ref="AY197">SUMPRODUCT(LARGE(AN197:AX197, {1,2,3}))</f>
        <v>124</v>
      </c>
    </row>
    <row r="198" spans="1:52" x14ac:dyDescent="0.35">
      <c r="A198">
        <f>CLASS!A78</f>
        <v>81785</v>
      </c>
      <c r="B198" t="str">
        <f>CLASS!B78</f>
        <v>EE81785</v>
      </c>
      <c r="C198" t="str">
        <f>_xlfn.IFNA((VLOOKUP(A198,CLASS!A:AY,3,FALSE)),"")</f>
        <v>Nigel</v>
      </c>
      <c r="D198" t="str">
        <f>_xlfn.IFNA((VLOOKUP(A198,CLASS!A:AY,4,FALSE)),"")</f>
        <v>Kent</v>
      </c>
      <c r="E198" s="26" t="str">
        <f>_xlfn.IFNA((VLOOKUP(B198,IssueLookup!A:B,2,FALSE)),"")</f>
        <v>A</v>
      </c>
      <c r="F198" s="26" t="str">
        <f>_xlfn.IFNA((VLOOKUP(B198,IssueLookup!C:D,2,FALSE)),"")</f>
        <v>A</v>
      </c>
      <c r="G198" s="26" t="str">
        <f>_xlfn.IFNA((VLOOKUP(B198,IssueLookup!E:F,2,FALSE)),"")</f>
        <v>A</v>
      </c>
      <c r="H198" s="26" t="str">
        <f>_xlfn.IFNA((VLOOKUP(B198,IssueLookup!G:H,2,FALSE)),"")</f>
        <v>A</v>
      </c>
      <c r="I198" t="str">
        <f>_xlfn.IFNA((VLOOKUP(A198,CLASS!A:AY,9,FALSE)),"")</f>
        <v>VET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_xlfn.IFNA(VLOOKUP(E198,HandicapLookup!A:B,2,FALSE),"")</f>
        <v>5</v>
      </c>
      <c r="M198">
        <f>_xlfn.IFNA(VLOOKUP(F198,HandicapLookup!A:B,2,FALSE),"")</f>
        <v>5</v>
      </c>
      <c r="N198">
        <f>_xlfn.IFNA(VLOOKUP(G198,HandicapLookup!A:B,2,FALSE),"")</f>
        <v>5</v>
      </c>
      <c r="O198">
        <f>_xlfn.IFNA(VLOOKUP(H198,HandicapLookup!A:B,2,FALSE),"")</f>
        <v>5</v>
      </c>
      <c r="P198">
        <f>_xlfn.IFNA((VLOOKUP(A198,CLASS!A:AY,16,FALSE)),"")</f>
        <v>0</v>
      </c>
      <c r="Q198" s="11">
        <f t="shared" si="76"/>
        <v>0</v>
      </c>
      <c r="R198">
        <f>_xlfn.IFNA((VLOOKUP(A198,CLASS!A:AY,18,FALSE)),"")</f>
        <v>86</v>
      </c>
      <c r="S198" s="11">
        <f t="shared" si="77"/>
        <v>91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 t="shared" si="75"/>
        <v>0</v>
      </c>
      <c r="X198">
        <f>_xlfn.IFNA((VLOOKUP(A198,CLASS!A:AY,24,FALSE)),"")</f>
        <v>0</v>
      </c>
      <c r="Y198" s="11">
        <f t="shared" si="78"/>
        <v>0</v>
      </c>
      <c r="Z198">
        <f>_xlfn.IFNA((VLOOKUP(A198,CLASS!A:AY,26,FALSE)),"")</f>
        <v>0</v>
      </c>
      <c r="AA198" s="11">
        <f t="shared" si="79"/>
        <v>0</v>
      </c>
      <c r="AB198">
        <f>_xlfn.IFNA((VLOOKUP(A198,CLASS!A:AY,28,FALSE)),"")</f>
        <v>0</v>
      </c>
      <c r="AC198" s="11">
        <f t="shared" si="80"/>
        <v>0</v>
      </c>
      <c r="AD198"/>
      <c r="AE198" s="11">
        <f t="shared" si="81"/>
        <v>0</v>
      </c>
      <c r="AF198"/>
      <c r="AG198" s="11">
        <f t="shared" si="82"/>
        <v>0</v>
      </c>
      <c r="AH198">
        <f>_xlfn.IFNA((VLOOKUP(A198,CLASS!A:AY,34,FALSE)),"")</f>
        <v>0</v>
      </c>
      <c r="AI198" s="11">
        <f t="shared" si="83"/>
        <v>0</v>
      </c>
      <c r="AJ198"/>
      <c r="AK198" s="11">
        <f t="shared" si="84"/>
        <v>0</v>
      </c>
      <c r="AL198" s="16">
        <f t="shared" si="85"/>
        <v>91</v>
      </c>
      <c r="AM198"/>
      <c r="AN198">
        <f t="shared" si="86"/>
        <v>0</v>
      </c>
      <c r="AO198">
        <f t="shared" si="87"/>
        <v>91</v>
      </c>
      <c r="AP198">
        <f t="shared" si="88"/>
        <v>0</v>
      </c>
      <c r="AQ198">
        <f t="shared" si="89"/>
        <v>0</v>
      </c>
      <c r="AR198">
        <f t="shared" si="90"/>
        <v>0</v>
      </c>
      <c r="AS198">
        <f t="shared" si="91"/>
        <v>0</v>
      </c>
      <c r="AT198">
        <f t="shared" si="92"/>
        <v>0</v>
      </c>
      <c r="AU198">
        <f t="shared" si="93"/>
        <v>0</v>
      </c>
      <c r="AV198">
        <f t="shared" si="94"/>
        <v>0</v>
      </c>
      <c r="AW198">
        <f t="shared" si="95"/>
        <v>0</v>
      </c>
      <c r="AX198">
        <f t="shared" si="96"/>
        <v>0</v>
      </c>
      <c r="AY198" s="14" cm="1">
        <f t="array" ref="AY198">SUMPRODUCT(LARGE(AN198:AX198, {1,2,3}))</f>
        <v>91</v>
      </c>
      <c r="AZ198"/>
    </row>
    <row r="199" spans="1:52" x14ac:dyDescent="0.35">
      <c r="A199">
        <f>CLASS!A146</f>
        <v>137999</v>
      </c>
      <c r="B199" t="str">
        <f>CLASS!B146</f>
        <v>EE137999</v>
      </c>
      <c r="C199" t="str">
        <f>_xlfn.IFNA((VLOOKUP(A199,CLASS!A:AY,3,FALSE)),"")</f>
        <v>Richard</v>
      </c>
      <c r="D199" t="str">
        <f>_xlfn.IFNA((VLOOKUP(A199,CLASS!A:AY,4,FALSE)),"")</f>
        <v>Hoskins</v>
      </c>
      <c r="E199" s="26" t="str">
        <f>_xlfn.IFNA((VLOOKUP(B199,IssueLookup!A:B,2,FALSE)),"")</f>
        <v>B</v>
      </c>
      <c r="F199" s="26" t="str">
        <f>_xlfn.IFNA((VLOOKUP(B199,IssueLookup!C:D,2,FALSE)),"")</f>
        <v>B</v>
      </c>
      <c r="G199" s="26" t="str">
        <f>_xlfn.IFNA((VLOOKUP(B199,IssueLookup!E:F,2,FALSE)),"")</f>
        <v>B</v>
      </c>
      <c r="H199" s="26" t="str">
        <f>_xlfn.IFNA((VLOOKUP(B199,IssueLookup!G:H,2,FALSE)),"")</f>
        <v>B</v>
      </c>
      <c r="I199" t="str">
        <f>_xlfn.IFNA((VLOOKUP(A199,CLASS!A:AY,9,FALSE)),"")</f>
        <v>VET</v>
      </c>
      <c r="J199" t="str">
        <f>_xlfn.IFNA((VLOOKUP(A199,CLASS!A:AY,10,FALSE)),"")</f>
        <v>EJC</v>
      </c>
      <c r="K199" t="str">
        <f>_xlfn.IFNA((VLOOKUP(J199,DivisionLookup!A:B,2,FALSE)),"")</f>
        <v>South</v>
      </c>
      <c r="L199">
        <f>_xlfn.IFNA(VLOOKUP(E199,HandicapLookup!A:B,2,FALSE),"")</f>
        <v>10</v>
      </c>
      <c r="M199">
        <f>_xlfn.IFNA(VLOOKUP(F199,HandicapLookup!A:B,2,FALSE),"")</f>
        <v>10</v>
      </c>
      <c r="N199">
        <f>_xlfn.IFNA(VLOOKUP(G199,HandicapLookup!A:B,2,FALSE),"")</f>
        <v>10</v>
      </c>
      <c r="O199">
        <f>_xlfn.IFNA(VLOOKUP(H199,HandicapLookup!A:B,2,FALSE),"")</f>
        <v>10</v>
      </c>
      <c r="P199">
        <f>_xlfn.IFNA((VLOOKUP(A199,CLASS!A:AY,16,FALSE)),"")</f>
        <v>0</v>
      </c>
      <c r="Q199" s="11">
        <f t="shared" si="76"/>
        <v>0</v>
      </c>
      <c r="R199">
        <f>_xlfn.IFNA((VLOOKUP(A199,CLASS!A:AY,18,FALSE)),"")</f>
        <v>71</v>
      </c>
      <c r="S199" s="11">
        <f t="shared" si="77"/>
        <v>81</v>
      </c>
      <c r="T199">
        <f>_xlfn.IFNA((VLOOKUP(A199,CLASS!A:AY,20,FALSE)),"")</f>
        <v>0</v>
      </c>
      <c r="U199" s="11">
        <f>IF(IF(T199,T199+$L199,0)&lt;=100,IF(T199,T199+$L199,0),100)</f>
        <v>0</v>
      </c>
      <c r="V199">
        <f>_xlfn.IFNA((VLOOKUP(A199,CLASS!A:AY,22,FALSE)),"")</f>
        <v>0</v>
      </c>
      <c r="W199" s="11">
        <f t="shared" si="75"/>
        <v>0</v>
      </c>
      <c r="X199">
        <f>_xlfn.IFNA((VLOOKUP(A199,CLASS!A:AY,24,FALSE)),"")</f>
        <v>0</v>
      </c>
      <c r="Y199" s="11">
        <f t="shared" si="78"/>
        <v>0</v>
      </c>
      <c r="Z199">
        <f>_xlfn.IFNA((VLOOKUP(A199,CLASS!A:AY,26,FALSE)),"")</f>
        <v>0</v>
      </c>
      <c r="AA199" s="11">
        <f t="shared" si="79"/>
        <v>0</v>
      </c>
      <c r="AB199">
        <f>_xlfn.IFNA((VLOOKUP(A199,CLASS!A:AY,28,FALSE)),"")</f>
        <v>0</v>
      </c>
      <c r="AC199" s="11">
        <f t="shared" si="80"/>
        <v>0</v>
      </c>
      <c r="AD199"/>
      <c r="AE199" s="11">
        <f t="shared" si="81"/>
        <v>0</v>
      </c>
      <c r="AF199"/>
      <c r="AG199" s="11">
        <f t="shared" si="82"/>
        <v>0</v>
      </c>
      <c r="AH199">
        <f>_xlfn.IFNA((VLOOKUP(A199,CLASS!A:AY,34,FALSE)),"")</f>
        <v>0</v>
      </c>
      <c r="AI199" s="11">
        <f t="shared" si="83"/>
        <v>0</v>
      </c>
      <c r="AJ199"/>
      <c r="AK199" s="11">
        <f t="shared" si="84"/>
        <v>0</v>
      </c>
      <c r="AL199" s="16">
        <f t="shared" si="85"/>
        <v>81</v>
      </c>
      <c r="AM199"/>
      <c r="AN199">
        <f t="shared" si="86"/>
        <v>0</v>
      </c>
      <c r="AO199">
        <f t="shared" si="87"/>
        <v>81</v>
      </c>
      <c r="AP199">
        <f t="shared" si="88"/>
        <v>0</v>
      </c>
      <c r="AQ199">
        <f t="shared" si="89"/>
        <v>0</v>
      </c>
      <c r="AR199">
        <f t="shared" si="90"/>
        <v>0</v>
      </c>
      <c r="AS199">
        <f t="shared" si="91"/>
        <v>0</v>
      </c>
      <c r="AT199">
        <f t="shared" si="92"/>
        <v>0</v>
      </c>
      <c r="AU199">
        <f t="shared" si="93"/>
        <v>0</v>
      </c>
      <c r="AV199">
        <f t="shared" si="94"/>
        <v>0</v>
      </c>
      <c r="AW199">
        <f t="shared" si="95"/>
        <v>0</v>
      </c>
      <c r="AX199">
        <f t="shared" si="96"/>
        <v>0</v>
      </c>
      <c r="AY199" s="14" cm="1">
        <f t="array" ref="AY199">SUMPRODUCT(LARGE(AN199:AX199, {1,2,3}))</f>
        <v>81</v>
      </c>
      <c r="AZ199"/>
    </row>
    <row r="200" spans="1:52" x14ac:dyDescent="0.35">
      <c r="A200">
        <f>CLASS!A85</f>
        <v>92903</v>
      </c>
      <c r="B200" t="str">
        <f>CLASS!B85</f>
        <v>EE92903</v>
      </c>
      <c r="C200" t="str">
        <f>_xlfn.IFNA((VLOOKUP(A200,CLASS!A:AY,3,FALSE)),"")</f>
        <v>Shaun</v>
      </c>
      <c r="D200" t="str">
        <f>_xlfn.IFNA((VLOOKUP(A200,CLASS!A:AY,4,FALSE)),"")</f>
        <v>Mcnamara</v>
      </c>
      <c r="E200" s="26" t="str">
        <f>_xlfn.IFNA((VLOOKUP(B200,IssueLookup!A:B,2,FALSE)),"")</f>
        <v>A</v>
      </c>
      <c r="F200" s="26" t="str">
        <f>_xlfn.IFNA((VLOOKUP(B200,IssueLookup!C:D,2,FALSE)),"")</f>
        <v>A</v>
      </c>
      <c r="G200" s="26" t="str">
        <f>_xlfn.IFNA((VLOOKUP(B200,IssueLookup!E:F,2,FALSE)),"")</f>
        <v>A</v>
      </c>
      <c r="H200" s="26" t="str">
        <f>_xlfn.IFNA((VLOOKUP(B200,IssueLookup!G:H,2,FALSE)),"")</f>
        <v>A</v>
      </c>
      <c r="I200" t="str">
        <f>_xlfn.IFNA((VLOOKUP(A200,CLASS!A:AY,9,FALSE)),"")</f>
        <v>VET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_xlfn.IFNA(VLOOKUP(E200,HandicapLookup!A:B,2,FALSE),"")</f>
        <v>5</v>
      </c>
      <c r="M200">
        <f>_xlfn.IFNA(VLOOKUP(F200,HandicapLookup!A:B,2,FALSE),"")</f>
        <v>5</v>
      </c>
      <c r="N200">
        <f>_xlfn.IFNA(VLOOKUP(G200,HandicapLookup!A:B,2,FALSE),"")</f>
        <v>5</v>
      </c>
      <c r="O200">
        <f>_xlfn.IFNA(VLOOKUP(H200,HandicapLookup!A:B,2,FALSE),"")</f>
        <v>5</v>
      </c>
      <c r="P200">
        <f>_xlfn.IFNA((VLOOKUP(A200,CLASS!A:AY,16,FALSE)),"")</f>
        <v>76</v>
      </c>
      <c r="Q200" s="11">
        <f t="shared" si="76"/>
        <v>81</v>
      </c>
      <c r="R200">
        <f>_xlfn.IFNA((VLOOKUP(A200,CLASS!A:AY,18,FALSE)),"")</f>
        <v>0</v>
      </c>
      <c r="S200" s="11">
        <f t="shared" si="77"/>
        <v>0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0</v>
      </c>
      <c r="W200" s="11">
        <f t="shared" si="75"/>
        <v>0</v>
      </c>
      <c r="X200">
        <f>_xlfn.IFNA((VLOOKUP(A200,CLASS!A:AY,24,FALSE)),"")</f>
        <v>0</v>
      </c>
      <c r="Y200" s="11">
        <f t="shared" si="78"/>
        <v>0</v>
      </c>
      <c r="Z200">
        <f>_xlfn.IFNA((VLOOKUP(A200,CLASS!A:AY,26,FALSE)),"")</f>
        <v>0</v>
      </c>
      <c r="AA200" s="11">
        <f t="shared" si="79"/>
        <v>0</v>
      </c>
      <c r="AB200">
        <f>_xlfn.IFNA((VLOOKUP(A200,CLASS!A:AY,28,FALSE)),"")</f>
        <v>0</v>
      </c>
      <c r="AC200" s="11">
        <f t="shared" si="80"/>
        <v>0</v>
      </c>
      <c r="AD200"/>
      <c r="AE200" s="11">
        <f t="shared" si="81"/>
        <v>0</v>
      </c>
      <c r="AF200"/>
      <c r="AG200" s="11">
        <f t="shared" si="82"/>
        <v>0</v>
      </c>
      <c r="AH200">
        <f>_xlfn.IFNA((VLOOKUP(A200,CLASS!A:AY,34,FALSE)),"")</f>
        <v>0</v>
      </c>
      <c r="AI200" s="11">
        <f t="shared" si="83"/>
        <v>0</v>
      </c>
      <c r="AJ200"/>
      <c r="AK200" s="11">
        <f t="shared" si="84"/>
        <v>0</v>
      </c>
      <c r="AL200" s="16">
        <f t="shared" si="85"/>
        <v>81</v>
      </c>
      <c r="AM200"/>
      <c r="AN200">
        <f t="shared" si="86"/>
        <v>81</v>
      </c>
      <c r="AO200">
        <f t="shared" si="87"/>
        <v>0</v>
      </c>
      <c r="AP200">
        <f t="shared" si="88"/>
        <v>0</v>
      </c>
      <c r="AQ200">
        <f t="shared" si="89"/>
        <v>0</v>
      </c>
      <c r="AR200">
        <f t="shared" si="90"/>
        <v>0</v>
      </c>
      <c r="AS200">
        <f t="shared" si="91"/>
        <v>0</v>
      </c>
      <c r="AT200">
        <f t="shared" si="92"/>
        <v>0</v>
      </c>
      <c r="AU200">
        <f t="shared" si="93"/>
        <v>0</v>
      </c>
      <c r="AV200">
        <f t="shared" si="94"/>
        <v>0</v>
      </c>
      <c r="AW200">
        <f t="shared" si="95"/>
        <v>0</v>
      </c>
      <c r="AX200">
        <f t="shared" si="96"/>
        <v>0</v>
      </c>
      <c r="AY200" s="14" cm="1">
        <f t="array" ref="AY200">SUMPRODUCT(LARGE(AN200:AX200, {1,2,3}))</f>
        <v>81</v>
      </c>
      <c r="AZ200"/>
    </row>
    <row r="201" spans="1:52" x14ac:dyDescent="0.35">
      <c r="A201">
        <f>CLASS!A186</f>
        <v>125390</v>
      </c>
      <c r="B201" t="str">
        <f>CLASS!B186</f>
        <v>EE125390</v>
      </c>
      <c r="C201" t="str">
        <f>_xlfn.IFNA((VLOOKUP(A201,CLASS!A:AY,3,FALSE)),"")</f>
        <v>Robert</v>
      </c>
      <c r="D201" t="str">
        <f>_xlfn.IFNA((VLOOKUP(A201,CLASS!A:AY,4,FALSE)),"")</f>
        <v>Owen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VET</v>
      </c>
      <c r="J201" t="str">
        <f>_xlfn.IFNA((VLOOKUP(A201,CLASS!A:AY,10,FALSE)),"")</f>
        <v>SDGC</v>
      </c>
      <c r="K201" t="str">
        <f>_xlfn.IFNA((VLOOKUP(J201,DivisionLookup!A:B,2,FALSE)),"")</f>
        <v>South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0</v>
      </c>
      <c r="Q201" s="11">
        <f t="shared" si="76"/>
        <v>0</v>
      </c>
      <c r="R201">
        <f>_xlfn.IFNA((VLOOKUP(A201,CLASS!A:AY,18,FALSE)),"")</f>
        <v>66</v>
      </c>
      <c r="S201" s="11">
        <f t="shared" si="77"/>
        <v>81</v>
      </c>
      <c r="T201">
        <f>_xlfn.IFNA((VLOOKUP(A201,CLASS!A:AY,20,FALSE)),"")</f>
        <v>0</v>
      </c>
      <c r="U201" s="11">
        <f>IF(IF(T201,T201+$L201,0)&lt;=100,IF(T201,T201+$L201,0),100)</f>
        <v>0</v>
      </c>
      <c r="V201">
        <f>_xlfn.IFNA((VLOOKUP(A201,CLASS!A:AY,22,FALSE)),"")</f>
        <v>0</v>
      </c>
      <c r="W201" s="11">
        <f t="shared" si="75"/>
        <v>0</v>
      </c>
      <c r="X201">
        <f>_xlfn.IFNA((VLOOKUP(A201,CLASS!A:AY,24,FALSE)),"")</f>
        <v>0</v>
      </c>
      <c r="Y201" s="11">
        <f t="shared" si="78"/>
        <v>0</v>
      </c>
      <c r="Z201">
        <f>_xlfn.IFNA((VLOOKUP(A201,CLASS!A:AY,26,FALSE)),"")</f>
        <v>0</v>
      </c>
      <c r="AA201" s="11">
        <f t="shared" si="79"/>
        <v>0</v>
      </c>
      <c r="AB201">
        <f>_xlfn.IFNA((VLOOKUP(A201,CLASS!A:AY,28,FALSE)),"")</f>
        <v>0</v>
      </c>
      <c r="AC201" s="11">
        <f t="shared" si="80"/>
        <v>0</v>
      </c>
      <c r="AD201"/>
      <c r="AE201" s="11">
        <f t="shared" si="81"/>
        <v>0</v>
      </c>
      <c r="AF201"/>
      <c r="AG201" s="11">
        <f t="shared" si="82"/>
        <v>0</v>
      </c>
      <c r="AH201">
        <f>_xlfn.IFNA((VLOOKUP(A201,CLASS!A:AY,34,FALSE)),"")</f>
        <v>0</v>
      </c>
      <c r="AI201" s="11">
        <f t="shared" si="83"/>
        <v>0</v>
      </c>
      <c r="AJ201"/>
      <c r="AK201" s="11">
        <f t="shared" si="84"/>
        <v>0</v>
      </c>
      <c r="AL201" s="16">
        <f t="shared" si="85"/>
        <v>81</v>
      </c>
      <c r="AN201">
        <f t="shared" si="86"/>
        <v>0</v>
      </c>
      <c r="AO201">
        <f t="shared" si="87"/>
        <v>81</v>
      </c>
      <c r="AP201">
        <f t="shared" si="88"/>
        <v>0</v>
      </c>
      <c r="AQ201">
        <f t="shared" si="89"/>
        <v>0</v>
      </c>
      <c r="AR201">
        <f t="shared" si="90"/>
        <v>0</v>
      </c>
      <c r="AS201">
        <f t="shared" si="91"/>
        <v>0</v>
      </c>
      <c r="AT201">
        <f t="shared" si="92"/>
        <v>0</v>
      </c>
      <c r="AU201">
        <f t="shared" si="93"/>
        <v>0</v>
      </c>
      <c r="AV201">
        <f t="shared" si="94"/>
        <v>0</v>
      </c>
      <c r="AW201">
        <f t="shared" si="95"/>
        <v>0</v>
      </c>
      <c r="AX201">
        <f t="shared" si="96"/>
        <v>0</v>
      </c>
      <c r="AY201" s="14" cm="1">
        <f t="array" ref="AY201">SUMPRODUCT(LARGE(AN201:AX201, {1,2,3}))</f>
        <v>81</v>
      </c>
      <c r="AZ201"/>
    </row>
    <row r="202" spans="1:52" x14ac:dyDescent="0.35">
      <c r="A202">
        <f>CLASS!A87</f>
        <v>107995</v>
      </c>
      <c r="B202" t="str">
        <f>CLASS!B87</f>
        <v>EE107995</v>
      </c>
      <c r="C202" t="str">
        <f>_xlfn.IFNA((VLOOKUP(A202,CLASS!A:AY,3,FALSE)),"")</f>
        <v>Stuart</v>
      </c>
      <c r="D202" t="str">
        <f>_xlfn.IFNA((VLOOKUP(A202,CLASS!A:AY,4,FALSE)),"")</f>
        <v>Cole</v>
      </c>
      <c r="E202" s="26" t="str">
        <f>_xlfn.IFNA((VLOOKUP(B202,IssueLookup!A:B,2,FALSE)),"")</f>
        <v>A</v>
      </c>
      <c r="F202" s="26" t="str">
        <f>_xlfn.IFNA((VLOOKUP(B202,IssueLookup!C:D,2,FALSE)),"")</f>
        <v>A</v>
      </c>
      <c r="G202" s="26" t="str">
        <f>_xlfn.IFNA((VLOOKUP(B202,IssueLookup!E:F,2,FALSE)),"")</f>
        <v>A</v>
      </c>
      <c r="H202" s="26" t="str">
        <f>_xlfn.IFNA((VLOOKUP(B202,IssueLookup!G:H,2,FALSE)),"")</f>
        <v>A</v>
      </c>
      <c r="I202" t="str">
        <f>_xlfn.IFNA((VLOOKUP(A202,CLASS!A:AY,9,FALSE)),"")</f>
        <v>VET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f>_xlfn.IFNA(VLOOKUP(E202,HandicapLookup!A:B,2,FALSE),"")</f>
        <v>5</v>
      </c>
      <c r="M202">
        <f>_xlfn.IFNA(VLOOKUP(F202,HandicapLookup!A:B,2,FALSE),"")</f>
        <v>5</v>
      </c>
      <c r="N202">
        <f>_xlfn.IFNA(VLOOKUP(G202,HandicapLookup!A:B,2,FALSE),"")</f>
        <v>5</v>
      </c>
      <c r="O202">
        <f>_xlfn.IFNA(VLOOKUP(H202,HandicapLookup!A:B,2,FALSE),"")</f>
        <v>5</v>
      </c>
      <c r="P202">
        <f>_xlfn.IFNA((VLOOKUP(A202,CLASS!A:AY,16,FALSE)),"")</f>
        <v>0</v>
      </c>
      <c r="Q202" s="11">
        <f t="shared" si="76"/>
        <v>0</v>
      </c>
      <c r="R202">
        <f>_xlfn.IFNA((VLOOKUP(A202,CLASS!A:AY,18,FALSE)),"")</f>
        <v>75</v>
      </c>
      <c r="S202" s="11">
        <f t="shared" si="77"/>
        <v>80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 t="shared" si="75"/>
        <v>0</v>
      </c>
      <c r="X202">
        <f>_xlfn.IFNA((VLOOKUP(A202,CLASS!A:AY,24,FALSE)),"")</f>
        <v>0</v>
      </c>
      <c r="Y202" s="11">
        <f t="shared" si="78"/>
        <v>0</v>
      </c>
      <c r="Z202">
        <f>_xlfn.IFNA((VLOOKUP(A202,CLASS!A:AY,26,FALSE)),"")</f>
        <v>0</v>
      </c>
      <c r="AA202" s="11">
        <f t="shared" si="79"/>
        <v>0</v>
      </c>
      <c r="AB202">
        <f>_xlfn.IFNA((VLOOKUP(A202,CLASS!A:AY,28,FALSE)),"")</f>
        <v>0</v>
      </c>
      <c r="AC202" s="11">
        <f t="shared" si="80"/>
        <v>0</v>
      </c>
      <c r="AD202"/>
      <c r="AE202" s="11">
        <f t="shared" si="81"/>
        <v>0</v>
      </c>
      <c r="AF202"/>
      <c r="AG202" s="11">
        <f t="shared" si="82"/>
        <v>0</v>
      </c>
      <c r="AH202">
        <f>_xlfn.IFNA((VLOOKUP(A202,CLASS!A:AY,34,FALSE)),"")</f>
        <v>0</v>
      </c>
      <c r="AI202" s="11">
        <f t="shared" si="83"/>
        <v>0</v>
      </c>
      <c r="AJ202"/>
      <c r="AK202" s="11">
        <f t="shared" si="84"/>
        <v>0</v>
      </c>
      <c r="AL202" s="16">
        <f t="shared" si="85"/>
        <v>80</v>
      </c>
      <c r="AN202">
        <f t="shared" si="86"/>
        <v>0</v>
      </c>
      <c r="AO202">
        <f t="shared" si="87"/>
        <v>80</v>
      </c>
      <c r="AP202">
        <f t="shared" si="88"/>
        <v>0</v>
      </c>
      <c r="AQ202">
        <f t="shared" si="89"/>
        <v>0</v>
      </c>
      <c r="AR202">
        <f t="shared" si="90"/>
        <v>0</v>
      </c>
      <c r="AS202">
        <f t="shared" si="91"/>
        <v>0</v>
      </c>
      <c r="AT202">
        <f t="shared" si="92"/>
        <v>0</v>
      </c>
      <c r="AU202">
        <f t="shared" si="93"/>
        <v>0</v>
      </c>
      <c r="AV202">
        <f t="shared" si="94"/>
        <v>0</v>
      </c>
      <c r="AW202">
        <f t="shared" si="95"/>
        <v>0</v>
      </c>
      <c r="AX202">
        <f t="shared" si="96"/>
        <v>0</v>
      </c>
      <c r="AY202" s="14" cm="1">
        <f t="array" ref="AY202">SUMPRODUCT(LARGE(AN202:AX202, {1,2,3}))</f>
        <v>80</v>
      </c>
      <c r="AZ202"/>
    </row>
    <row r="203" spans="1:52" x14ac:dyDescent="0.35">
      <c r="A203" t="str">
        <f>CLASS!A90</f>
        <v>SS6007</v>
      </c>
      <c r="B203" t="str">
        <f>CLASS!B90</f>
        <v>SS6007</v>
      </c>
      <c r="C203" t="str">
        <f>_xlfn.IFNA((VLOOKUP(A203,CLASS!A:AY,3,FALSE)),"")</f>
        <v xml:space="preserve">Stewart </v>
      </c>
      <c r="D203" t="str">
        <f>_xlfn.IFNA((VLOOKUP(A203,CLASS!A:AY,4,FALSE)),"")</f>
        <v>Gordon</v>
      </c>
      <c r="E203" s="26" t="str">
        <f>_xlfn.IFNA((VLOOKUP(B203,IssueLookup!A:B,2,FALSE)),"")</f>
        <v>A</v>
      </c>
      <c r="F203" s="26" t="str">
        <f>_xlfn.IFNA((VLOOKUP(B203,IssueLookup!C:D,2,FALSE)),"")</f>
        <v/>
      </c>
      <c r="G203" s="26" t="str">
        <f>_xlfn.IFNA((VLOOKUP(B203,IssueLookup!E:F,2,FALSE)),"")</f>
        <v/>
      </c>
      <c r="H203" s="26" t="str">
        <f>_xlfn.IFNA((VLOOKUP(B203,IssueLookup!G:H,2,FALSE)),"")</f>
        <v/>
      </c>
      <c r="I203" t="str">
        <f>_xlfn.IFNA((VLOOKUP(A203,CLASS!A:AY,9,FALSE)),"")</f>
        <v>VET</v>
      </c>
      <c r="J203" t="str">
        <f>_xlfn.IFNA((VLOOKUP(A203,CLASS!A:AY,10,FALSE)),"")</f>
        <v>OLSS</v>
      </c>
      <c r="K203" t="str">
        <f>_xlfn.IFNA((VLOOKUP(J203,DivisionLookup!A:B,2,FALSE)),"")</f>
        <v>South</v>
      </c>
      <c r="L203">
        <f>_xlfn.IFNA(VLOOKUP(E203,HandicapLookup!A:B,2,FALSE),"")</f>
        <v>5</v>
      </c>
      <c r="M203" t="str">
        <f>_xlfn.IFNA(VLOOKUP(F203,HandicapLookup!A:B,2,FALSE),"")</f>
        <v/>
      </c>
      <c r="N203" t="str">
        <f>_xlfn.IFNA(VLOOKUP(G203,HandicapLookup!A:B,2,FALSE),"")</f>
        <v/>
      </c>
      <c r="O203" t="str">
        <f>_xlfn.IFNA(VLOOKUP(H203,HandicapLookup!A:B,2,FALSE),"")</f>
        <v/>
      </c>
      <c r="P203">
        <f>_xlfn.IFNA((VLOOKUP(A203,CLASS!A:AY,16,FALSE)),"")</f>
        <v>0</v>
      </c>
      <c r="Q203" s="11">
        <f t="shared" si="76"/>
        <v>0</v>
      </c>
      <c r="R203">
        <f>_xlfn.IFNA((VLOOKUP(A203,CLASS!A:AY,18,FALSE)),"")</f>
        <v>73</v>
      </c>
      <c r="S203" s="11">
        <f t="shared" si="77"/>
        <v>78</v>
      </c>
      <c r="T203">
        <f>_xlfn.IFNA((VLOOKUP(A203,CLASS!A:AY,20,FALSE)),"")</f>
        <v>0</v>
      </c>
      <c r="U203" s="11">
        <f>IFERROR((IF(IF(T203,T203+$M203,0)&lt;=100,IF(T203,T203+$M203,0),100)),"")</f>
        <v>0</v>
      </c>
      <c r="V203">
        <f>_xlfn.IFNA((VLOOKUP(A203,CLASS!A:AY,22,FALSE)),"")</f>
        <v>0</v>
      </c>
      <c r="W203" s="11">
        <f t="shared" si="75"/>
        <v>0</v>
      </c>
      <c r="X203">
        <f>_xlfn.IFNA((VLOOKUP(A203,CLASS!A:AY,24,FALSE)),"")</f>
        <v>0</v>
      </c>
      <c r="Y203" s="11">
        <f t="shared" si="78"/>
        <v>0</v>
      </c>
      <c r="Z203">
        <f>_xlfn.IFNA((VLOOKUP(A203,CLASS!A:AY,26,FALSE)),"")</f>
        <v>0</v>
      </c>
      <c r="AA203" s="11">
        <f t="shared" si="79"/>
        <v>0</v>
      </c>
      <c r="AB203">
        <f>_xlfn.IFNA((VLOOKUP(A203,CLASS!A:AY,28,FALSE)),"")</f>
        <v>0</v>
      </c>
      <c r="AC203" s="11">
        <f t="shared" si="80"/>
        <v>0</v>
      </c>
      <c r="AD203"/>
      <c r="AE203" s="11">
        <f t="shared" si="81"/>
        <v>0</v>
      </c>
      <c r="AF203"/>
      <c r="AG203" s="11">
        <f t="shared" si="82"/>
        <v>0</v>
      </c>
      <c r="AH203">
        <f>_xlfn.IFNA((VLOOKUP(A203,CLASS!A:AY,34,FALSE)),"")</f>
        <v>0</v>
      </c>
      <c r="AI203" s="11">
        <f t="shared" si="83"/>
        <v>0</v>
      </c>
      <c r="AJ203"/>
      <c r="AK203" s="11">
        <f t="shared" si="84"/>
        <v>0</v>
      </c>
      <c r="AL203" s="16">
        <f t="shared" si="85"/>
        <v>78</v>
      </c>
      <c r="AM203"/>
      <c r="AN203">
        <f t="shared" si="86"/>
        <v>0</v>
      </c>
      <c r="AO203">
        <f t="shared" si="87"/>
        <v>78</v>
      </c>
      <c r="AP203">
        <f t="shared" si="88"/>
        <v>0</v>
      </c>
      <c r="AQ203">
        <f t="shared" si="89"/>
        <v>0</v>
      </c>
      <c r="AR203">
        <f t="shared" si="90"/>
        <v>0</v>
      </c>
      <c r="AS203">
        <f t="shared" si="91"/>
        <v>0</v>
      </c>
      <c r="AT203">
        <f t="shared" si="92"/>
        <v>0</v>
      </c>
      <c r="AU203">
        <f t="shared" si="93"/>
        <v>0</v>
      </c>
      <c r="AV203">
        <f t="shared" si="94"/>
        <v>0</v>
      </c>
      <c r="AW203">
        <f t="shared" si="95"/>
        <v>0</v>
      </c>
      <c r="AX203">
        <f t="shared" si="96"/>
        <v>0</v>
      </c>
      <c r="AY203" s="14" cm="1">
        <f t="array" ref="AY203">SUMPRODUCT(LARGE(AN203:AX203, {1,2,3}))</f>
        <v>78</v>
      </c>
    </row>
    <row r="204" spans="1:52" x14ac:dyDescent="0.35">
      <c r="A204">
        <f>CLASS!A93</f>
        <v>64203</v>
      </c>
      <c r="B204" t="str">
        <f>CLASS!B93</f>
        <v>EE64203</v>
      </c>
      <c r="C204" t="str">
        <f>_xlfn.IFNA((VLOOKUP(A204,CLASS!A:AY,3,FALSE)),"")</f>
        <v>Andrew</v>
      </c>
      <c r="D204" t="str">
        <f>_xlfn.IFNA((VLOOKUP(A204,CLASS!A:AY,4,FALSE)),"")</f>
        <v>Read</v>
      </c>
      <c r="E204" s="26" t="str">
        <f>_xlfn.IFNA((VLOOKUP(B204,IssueLookup!A:B,2,FALSE)),"")</f>
        <v>A</v>
      </c>
      <c r="F204" s="26" t="str">
        <f>_xlfn.IFNA((VLOOKUP(B204,IssueLookup!C:D,2,FALSE)),"")</f>
        <v>A</v>
      </c>
      <c r="G204" s="26" t="str">
        <f>_xlfn.IFNA((VLOOKUP(B204,IssueLookup!E:F,2,FALSE)),"")</f>
        <v>A</v>
      </c>
      <c r="H204" s="26" t="str">
        <f>_xlfn.IFNA((VLOOKUP(B204,IssueLookup!G:H,2,FALSE)),"")</f>
        <v>A</v>
      </c>
      <c r="I204" t="str">
        <f>_xlfn.IFNA((VLOOKUP(A204,CLASS!A:AY,9,FALSE)),"")</f>
        <v>VET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5</v>
      </c>
      <c r="M204">
        <f>_xlfn.IFNA(VLOOKUP(F204,HandicapLookup!A:B,2,FALSE),"")</f>
        <v>5</v>
      </c>
      <c r="N204">
        <f>_xlfn.IFNA(VLOOKUP(G204,HandicapLookup!A:B,2,FALSE),"")</f>
        <v>5</v>
      </c>
      <c r="O204">
        <f>_xlfn.IFNA(VLOOKUP(H204,HandicapLookup!A:B,2,FALSE),"")</f>
        <v>5</v>
      </c>
      <c r="P204">
        <f>_xlfn.IFNA((VLOOKUP(A204,CLASS!A:AY,16,FALSE)),"")</f>
        <v>70</v>
      </c>
      <c r="Q204" s="11">
        <f t="shared" si="76"/>
        <v>75</v>
      </c>
      <c r="R204">
        <f>_xlfn.IFNA((VLOOKUP(A204,CLASS!A:AY,18,FALSE)),"")</f>
        <v>0</v>
      </c>
      <c r="S204" s="11">
        <f t="shared" si="77"/>
        <v>0</v>
      </c>
      <c r="T204">
        <f>_xlfn.IFNA((VLOOKUP(A204,CLASS!A:AY,20,FALSE)),"")</f>
        <v>0</v>
      </c>
      <c r="U204" s="11">
        <f>IFERROR((IF(IF(T204,T204+$M204,0)&lt;=100,IF(T204,T204+$M204,0),100)),"")</f>
        <v>0</v>
      </c>
      <c r="V204">
        <f>_xlfn.IFNA((VLOOKUP(A204,CLASS!A:AY,22,FALSE)),"")</f>
        <v>0</v>
      </c>
      <c r="W204" s="11">
        <f t="shared" si="75"/>
        <v>0</v>
      </c>
      <c r="X204">
        <f>_xlfn.IFNA((VLOOKUP(A204,CLASS!A:AY,24,FALSE)),"")</f>
        <v>0</v>
      </c>
      <c r="Y204" s="11">
        <f t="shared" si="78"/>
        <v>0</v>
      </c>
      <c r="Z204">
        <f>_xlfn.IFNA((VLOOKUP(A204,CLASS!A:AY,26,FALSE)),"")</f>
        <v>0</v>
      </c>
      <c r="AA204" s="11">
        <f t="shared" si="79"/>
        <v>0</v>
      </c>
      <c r="AB204">
        <f>_xlfn.IFNA((VLOOKUP(A204,CLASS!A:AY,28,FALSE)),"")</f>
        <v>0</v>
      </c>
      <c r="AC204" s="11">
        <f t="shared" si="80"/>
        <v>0</v>
      </c>
      <c r="AD204"/>
      <c r="AE204" s="11">
        <f t="shared" si="81"/>
        <v>0</v>
      </c>
      <c r="AF204"/>
      <c r="AG204" s="11">
        <f t="shared" si="82"/>
        <v>0</v>
      </c>
      <c r="AH204">
        <f>_xlfn.IFNA((VLOOKUP(A204,CLASS!A:AY,34,FALSE)),"")</f>
        <v>0</v>
      </c>
      <c r="AI204" s="11">
        <f t="shared" si="83"/>
        <v>0</v>
      </c>
      <c r="AJ204"/>
      <c r="AK204" s="11">
        <f t="shared" si="84"/>
        <v>0</v>
      </c>
      <c r="AL204" s="16">
        <f t="shared" si="85"/>
        <v>75</v>
      </c>
      <c r="AM204"/>
      <c r="AN204">
        <f t="shared" si="86"/>
        <v>75</v>
      </c>
      <c r="AO204">
        <f t="shared" si="87"/>
        <v>0</v>
      </c>
      <c r="AP204">
        <f t="shared" si="88"/>
        <v>0</v>
      </c>
      <c r="AQ204">
        <f t="shared" si="89"/>
        <v>0</v>
      </c>
      <c r="AR204">
        <f t="shared" si="90"/>
        <v>0</v>
      </c>
      <c r="AS204">
        <f t="shared" si="91"/>
        <v>0</v>
      </c>
      <c r="AT204">
        <f t="shared" si="92"/>
        <v>0</v>
      </c>
      <c r="AU204">
        <f t="shared" si="93"/>
        <v>0</v>
      </c>
      <c r="AV204">
        <f t="shared" si="94"/>
        <v>0</v>
      </c>
      <c r="AW204">
        <f t="shared" si="95"/>
        <v>0</v>
      </c>
      <c r="AX204">
        <f t="shared" si="96"/>
        <v>0</v>
      </c>
      <c r="AY204" s="14" cm="1">
        <f t="array" ref="AY204">SUMPRODUCT(LARGE(AN204:AX204, {1,2,3}))</f>
        <v>75</v>
      </c>
      <c r="AZ204"/>
    </row>
    <row r="205" spans="1:52" x14ac:dyDescent="0.35">
      <c r="A205">
        <f>CLASS!A196</f>
        <v>100000</v>
      </c>
      <c r="B205" t="str">
        <f>CLASS!B196</f>
        <v>EE100000</v>
      </c>
      <c r="C205" t="str">
        <f>_xlfn.IFNA((VLOOKUP(A205,CLASS!A:AY,3,FALSE)),"")</f>
        <v>Kenneth</v>
      </c>
      <c r="D205" t="str">
        <f>_xlfn.IFNA((VLOOKUP(A205,CLASS!A:AY,4,FALSE)),"")</f>
        <v>Farr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tr">
        <f>_xlfn.IFNA((VLOOKUP(A205,CLASS!A:AY,9,FALSE)),"")</f>
        <v>VET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f>_xlfn.IFNA((VLOOKUP(A205,CLASS!A:AY,16,FALSE)),"")</f>
        <v>0</v>
      </c>
      <c r="Q205" s="11">
        <f t="shared" si="76"/>
        <v>0</v>
      </c>
      <c r="R205">
        <f>_xlfn.IFNA((VLOOKUP(A205,CLASS!A:AY,18,FALSE)),"")</f>
        <v>58</v>
      </c>
      <c r="S205" s="11">
        <f t="shared" si="77"/>
        <v>73</v>
      </c>
      <c r="T205">
        <f>_xlfn.IFNA((VLOOKUP(A205,CLASS!A:AY,20,FALSE)),"")</f>
        <v>0</v>
      </c>
      <c r="U205" s="11">
        <f>IF(IF(T205,T205+$L205,0)&lt;=100,IF(T205,T205+$L205,0),100)</f>
        <v>0</v>
      </c>
      <c r="V205">
        <f>_xlfn.IFNA((VLOOKUP(A205,CLASS!A:AY,22,FALSE)),"")</f>
        <v>0</v>
      </c>
      <c r="W205" s="11">
        <f t="shared" si="75"/>
        <v>0</v>
      </c>
      <c r="X205">
        <f>_xlfn.IFNA((VLOOKUP(A205,CLASS!A:AY,24,FALSE)),"")</f>
        <v>0</v>
      </c>
      <c r="Y205" s="11">
        <f t="shared" si="78"/>
        <v>0</v>
      </c>
      <c r="Z205">
        <f>_xlfn.IFNA((VLOOKUP(A205,CLASS!A:AY,26,FALSE)),"")</f>
        <v>0</v>
      </c>
      <c r="AA205" s="11">
        <f t="shared" si="79"/>
        <v>0</v>
      </c>
      <c r="AB205">
        <f>_xlfn.IFNA((VLOOKUP(A205,CLASS!A:AY,28,FALSE)),"")</f>
        <v>0</v>
      </c>
      <c r="AC205" s="11">
        <f t="shared" si="80"/>
        <v>0</v>
      </c>
      <c r="AD205"/>
      <c r="AE205" s="11">
        <f t="shared" si="81"/>
        <v>0</v>
      </c>
      <c r="AF205"/>
      <c r="AG205" s="11">
        <f t="shared" si="82"/>
        <v>0</v>
      </c>
      <c r="AH205">
        <f>_xlfn.IFNA((VLOOKUP(A205,CLASS!A:AY,34,FALSE)),"")</f>
        <v>0</v>
      </c>
      <c r="AI205" s="11">
        <f t="shared" si="83"/>
        <v>0</v>
      </c>
      <c r="AJ205"/>
      <c r="AK205" s="11">
        <f t="shared" si="84"/>
        <v>0</v>
      </c>
      <c r="AL205" s="16">
        <f t="shared" si="85"/>
        <v>73</v>
      </c>
      <c r="AM205"/>
      <c r="AN205">
        <f t="shared" si="86"/>
        <v>0</v>
      </c>
      <c r="AO205">
        <f t="shared" si="87"/>
        <v>73</v>
      </c>
      <c r="AP205">
        <f t="shared" si="88"/>
        <v>0</v>
      </c>
      <c r="AQ205">
        <f t="shared" si="89"/>
        <v>0</v>
      </c>
      <c r="AR205">
        <f t="shared" si="90"/>
        <v>0</v>
      </c>
      <c r="AS205">
        <f t="shared" si="91"/>
        <v>0</v>
      </c>
      <c r="AT205">
        <f t="shared" si="92"/>
        <v>0</v>
      </c>
      <c r="AU205">
        <f t="shared" si="93"/>
        <v>0</v>
      </c>
      <c r="AV205">
        <f t="shared" si="94"/>
        <v>0</v>
      </c>
      <c r="AW205">
        <f t="shared" si="95"/>
        <v>0</v>
      </c>
      <c r="AX205">
        <f t="shared" si="96"/>
        <v>0</v>
      </c>
      <c r="AY205" s="14" cm="1">
        <f t="array" ref="AY205">SUMPRODUCT(LARGE(AN205:AX205, {1,2,3}))</f>
        <v>73</v>
      </c>
      <c r="AZ205"/>
    </row>
    <row r="206" spans="1:52" x14ac:dyDescent="0.35">
      <c r="A206">
        <f>CLASS!A197</f>
        <v>136649</v>
      </c>
      <c r="B206" t="str">
        <f>CLASS!B197</f>
        <v>EE136649</v>
      </c>
      <c r="C206" t="str">
        <f>_xlfn.IFNA((VLOOKUP(A206,CLASS!A:AY,3,FALSE)),"")</f>
        <v>Neil</v>
      </c>
      <c r="D206" t="str">
        <f>_xlfn.IFNA((VLOOKUP(A206,CLASS!A:AY,4,FALSE)),"")</f>
        <v>Hogg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VET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 t="shared" si="76"/>
        <v>0</v>
      </c>
      <c r="R206">
        <f>_xlfn.IFNA((VLOOKUP(A206,CLASS!A:AY,18,FALSE)),"")</f>
        <v>57</v>
      </c>
      <c r="S206" s="11">
        <f t="shared" si="77"/>
        <v>72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 t="shared" si="75"/>
        <v>0</v>
      </c>
      <c r="X206">
        <f>_xlfn.IFNA((VLOOKUP(A206,CLASS!A:AY,24,FALSE)),"")</f>
        <v>0</v>
      </c>
      <c r="Y206" s="11">
        <f t="shared" si="78"/>
        <v>0</v>
      </c>
      <c r="Z206">
        <f>_xlfn.IFNA((VLOOKUP(A206,CLASS!A:AY,26,FALSE)),"")</f>
        <v>0</v>
      </c>
      <c r="AA206" s="11">
        <f t="shared" si="79"/>
        <v>0</v>
      </c>
      <c r="AB206">
        <f>_xlfn.IFNA((VLOOKUP(A206,CLASS!A:AY,28,FALSE)),"")</f>
        <v>0</v>
      </c>
      <c r="AC206" s="11">
        <f t="shared" si="80"/>
        <v>0</v>
      </c>
      <c r="AD206"/>
      <c r="AE206" s="11">
        <f t="shared" si="81"/>
        <v>0</v>
      </c>
      <c r="AF206"/>
      <c r="AG206" s="11">
        <f t="shared" si="82"/>
        <v>0</v>
      </c>
      <c r="AH206">
        <f>_xlfn.IFNA((VLOOKUP(A206,CLASS!A:AY,34,FALSE)),"")</f>
        <v>0</v>
      </c>
      <c r="AI206" s="11">
        <f t="shared" si="83"/>
        <v>0</v>
      </c>
      <c r="AJ206"/>
      <c r="AK206" s="11">
        <f t="shared" si="84"/>
        <v>0</v>
      </c>
      <c r="AL206" s="16">
        <f t="shared" si="85"/>
        <v>72</v>
      </c>
      <c r="AN206">
        <f t="shared" si="86"/>
        <v>0</v>
      </c>
      <c r="AO206">
        <f t="shared" si="87"/>
        <v>72</v>
      </c>
      <c r="AP206">
        <f t="shared" si="88"/>
        <v>0</v>
      </c>
      <c r="AQ206">
        <f t="shared" si="89"/>
        <v>0</v>
      </c>
      <c r="AR206">
        <f t="shared" si="90"/>
        <v>0</v>
      </c>
      <c r="AS206">
        <f t="shared" si="91"/>
        <v>0</v>
      </c>
      <c r="AT206">
        <f t="shared" si="92"/>
        <v>0</v>
      </c>
      <c r="AU206">
        <f t="shared" si="93"/>
        <v>0</v>
      </c>
      <c r="AV206">
        <f t="shared" si="94"/>
        <v>0</v>
      </c>
      <c r="AW206">
        <f t="shared" si="95"/>
        <v>0</v>
      </c>
      <c r="AX206">
        <f t="shared" si="96"/>
        <v>0</v>
      </c>
      <c r="AY206" s="14" cm="1">
        <f t="array" ref="AY206">SUMPRODUCT(LARGE(AN206:AX206, {1,2,3}))</f>
        <v>72</v>
      </c>
      <c r="AZ206"/>
    </row>
    <row r="207" spans="1:52" x14ac:dyDescent="0.35">
      <c r="A207">
        <f>CLASS!A198</f>
        <v>142289</v>
      </c>
      <c r="B207" t="str">
        <f>CLASS!B198</f>
        <v>EE142289</v>
      </c>
      <c r="C207" t="str">
        <f>_xlfn.IFNA((VLOOKUP(A207,CLASS!A:AY,3,FALSE)),"")</f>
        <v xml:space="preserve">Dean </v>
      </c>
      <c r="D207" t="str">
        <f>_xlfn.IFNA((VLOOKUP(A207,CLASS!A:AY,4,FALSE)),"")</f>
        <v>Lambert</v>
      </c>
      <c r="E207" s="26" t="str">
        <f>_xlfn.IFNA((VLOOKUP(B207,IssueLookup!A:B,2,FALSE)),"")</f>
        <v>C</v>
      </c>
      <c r="F207" s="26" t="str">
        <f>_xlfn.IFNA((VLOOKUP(B207,IssueLookup!C:D,2,FALSE)),"")</f>
        <v/>
      </c>
      <c r="G207" s="26" t="str">
        <f>_xlfn.IFNA((VLOOKUP(B207,IssueLookup!E:F,2,FALSE)),"")</f>
        <v/>
      </c>
      <c r="H207" s="26" t="str">
        <f>_xlfn.IFNA((VLOOKUP(B207,IssueLookup!G:H,2,FALSE)),"")</f>
        <v/>
      </c>
      <c r="I207" t="str">
        <f>_xlfn.IFNA((VLOOKUP(A207,CLASS!A:AY,9,FALSE)),"")</f>
        <v>VET</v>
      </c>
      <c r="J207" t="str">
        <f>_xlfn.IFNA((VLOOKUP(A207,CLASS!A:AY,10,FALSE)),"")</f>
        <v>SDGC</v>
      </c>
      <c r="K207" t="str">
        <f>_xlfn.IFNA((VLOOKUP(J207,DivisionLookup!A:B,2,FALSE)),"")</f>
        <v>South</v>
      </c>
      <c r="L207">
        <f>_xlfn.IFNA(VLOOKUP(E207,HandicapLookup!A:B,2,FALSE),"")</f>
        <v>15</v>
      </c>
      <c r="M207" t="str">
        <f>_xlfn.IFNA(VLOOKUP(F207,HandicapLookup!A:B,2,FALSE),"")</f>
        <v/>
      </c>
      <c r="N207" t="str">
        <f>_xlfn.IFNA(VLOOKUP(G207,HandicapLookup!A:B,2,FALSE),"")</f>
        <v/>
      </c>
      <c r="O207" t="str">
        <f>_xlfn.IFNA(VLOOKUP(H207,HandicapLookup!A:B,2,FALSE),"")</f>
        <v/>
      </c>
      <c r="P207">
        <f>_xlfn.IFNA((VLOOKUP(A207,CLASS!A:AY,16,FALSE)),"")</f>
        <v>0</v>
      </c>
      <c r="Q207" s="11">
        <f t="shared" si="76"/>
        <v>0</v>
      </c>
      <c r="R207">
        <f>_xlfn.IFNA((VLOOKUP(A207,CLASS!A:AY,18,FALSE)),"")</f>
        <v>57</v>
      </c>
      <c r="S207" s="11">
        <f t="shared" si="77"/>
        <v>72</v>
      </c>
      <c r="T207">
        <f>_xlfn.IFNA((VLOOKUP(A207,CLASS!A:AY,20,FALSE)),"")</f>
        <v>0</v>
      </c>
      <c r="U207" s="11">
        <f>IF(IF(T207,T207+$L207,0)&lt;=100,IF(T207,T207+$L207,0),100)</f>
        <v>0</v>
      </c>
      <c r="V207">
        <f>_xlfn.IFNA((VLOOKUP(A207,CLASS!A:AY,22,FALSE)),"")</f>
        <v>0</v>
      </c>
      <c r="W207" s="11">
        <f t="shared" si="75"/>
        <v>0</v>
      </c>
      <c r="X207">
        <f>_xlfn.IFNA((VLOOKUP(A207,CLASS!A:AY,24,FALSE)),"")</f>
        <v>0</v>
      </c>
      <c r="Y207" s="11">
        <f t="shared" si="78"/>
        <v>0</v>
      </c>
      <c r="Z207">
        <f>_xlfn.IFNA((VLOOKUP(A207,CLASS!A:AY,26,FALSE)),"")</f>
        <v>0</v>
      </c>
      <c r="AA207" s="11">
        <f t="shared" si="79"/>
        <v>0</v>
      </c>
      <c r="AB207">
        <f>_xlfn.IFNA((VLOOKUP(A207,CLASS!A:AY,28,FALSE)),"")</f>
        <v>0</v>
      </c>
      <c r="AC207" s="11">
        <f t="shared" si="80"/>
        <v>0</v>
      </c>
      <c r="AD207"/>
      <c r="AE207" s="11">
        <f t="shared" si="81"/>
        <v>0</v>
      </c>
      <c r="AF207"/>
      <c r="AG207" s="11">
        <f t="shared" si="82"/>
        <v>0</v>
      </c>
      <c r="AH207">
        <f>_xlfn.IFNA((VLOOKUP(A207,CLASS!A:AY,34,FALSE)),"")</f>
        <v>0</v>
      </c>
      <c r="AI207" s="11">
        <f t="shared" si="83"/>
        <v>0</v>
      </c>
      <c r="AJ207"/>
      <c r="AK207" s="11">
        <f t="shared" si="84"/>
        <v>0</v>
      </c>
      <c r="AL207" s="16">
        <f t="shared" si="85"/>
        <v>72</v>
      </c>
      <c r="AN207">
        <f t="shared" si="86"/>
        <v>0</v>
      </c>
      <c r="AO207">
        <f t="shared" si="87"/>
        <v>72</v>
      </c>
      <c r="AP207">
        <f t="shared" si="88"/>
        <v>0</v>
      </c>
      <c r="AQ207">
        <f t="shared" si="89"/>
        <v>0</v>
      </c>
      <c r="AR207">
        <f t="shared" si="90"/>
        <v>0</v>
      </c>
      <c r="AS207">
        <f t="shared" si="91"/>
        <v>0</v>
      </c>
      <c r="AT207">
        <f t="shared" si="92"/>
        <v>0</v>
      </c>
      <c r="AU207">
        <f t="shared" si="93"/>
        <v>0</v>
      </c>
      <c r="AV207">
        <f t="shared" si="94"/>
        <v>0</v>
      </c>
      <c r="AW207">
        <f t="shared" si="95"/>
        <v>0</v>
      </c>
      <c r="AX207">
        <f t="shared" si="96"/>
        <v>0</v>
      </c>
      <c r="AY207" s="14" cm="1">
        <f t="array" ref="AY207">SUMPRODUCT(LARGE(AN207:AX207, {1,2,3}))</f>
        <v>72</v>
      </c>
      <c r="AZ207"/>
    </row>
    <row r="208" spans="1:52" x14ac:dyDescent="0.35">
      <c r="A208">
        <f>CLASS!A199</f>
        <v>86765</v>
      </c>
      <c r="B208" t="str">
        <f>CLASS!B199</f>
        <v>EE86765</v>
      </c>
      <c r="C208" t="str">
        <f>_xlfn.IFNA((VLOOKUP(A208,CLASS!A:AY,3,FALSE)),"")</f>
        <v>LG</v>
      </c>
      <c r="D208" t="str">
        <f>_xlfn.IFNA((VLOOKUP(A208,CLASS!A:AY,4,FALSE)),"")</f>
        <v>Millard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tr">
        <f>_xlfn.IFNA((VLOOKUP(A208,CLASS!A:AY,9,FALSE)),"")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f>_xlfn.IFNA((VLOOKUP(A208,CLASS!A:AY,16,FALSE)),"")</f>
        <v>0</v>
      </c>
      <c r="Q208" s="11">
        <f t="shared" si="76"/>
        <v>0</v>
      </c>
      <c r="R208">
        <f>_xlfn.IFNA((VLOOKUP(A208,CLASS!A:AY,18,FALSE)),"")</f>
        <v>57</v>
      </c>
      <c r="S208" s="11">
        <f t="shared" si="77"/>
        <v>72</v>
      </c>
      <c r="T208">
        <f>_xlfn.IFNA((VLOOKUP(A208,CLASS!A:AY,20,FALSE)),"")</f>
        <v>0</v>
      </c>
      <c r="U208" s="11">
        <f>IF(IF(T208,T208+$L208,0)&lt;=100,IF(T208,T208+$L208,0),100)</f>
        <v>0</v>
      </c>
      <c r="V208">
        <f>_xlfn.IFNA((VLOOKUP(A208,CLASS!A:AY,22,FALSE)),"")</f>
        <v>0</v>
      </c>
      <c r="W208" s="11">
        <f t="shared" si="75"/>
        <v>0</v>
      </c>
      <c r="X208">
        <f>_xlfn.IFNA((VLOOKUP(A208,CLASS!A:AY,24,FALSE)),"")</f>
        <v>0</v>
      </c>
      <c r="Y208" s="11">
        <f t="shared" si="78"/>
        <v>0</v>
      </c>
      <c r="Z208">
        <f>_xlfn.IFNA((VLOOKUP(A208,CLASS!A:AY,26,FALSE)),"")</f>
        <v>0</v>
      </c>
      <c r="AA208" s="11">
        <f t="shared" si="79"/>
        <v>0</v>
      </c>
      <c r="AB208">
        <f>_xlfn.IFNA((VLOOKUP(A208,CLASS!A:AY,28,FALSE)),"")</f>
        <v>0</v>
      </c>
      <c r="AC208" s="11">
        <f t="shared" si="80"/>
        <v>0</v>
      </c>
      <c r="AD208"/>
      <c r="AE208" s="11">
        <f t="shared" si="81"/>
        <v>0</v>
      </c>
      <c r="AF208"/>
      <c r="AG208" s="11">
        <f t="shared" si="82"/>
        <v>0</v>
      </c>
      <c r="AH208">
        <f>_xlfn.IFNA((VLOOKUP(A208,CLASS!A:AY,34,FALSE)),"")</f>
        <v>0</v>
      </c>
      <c r="AI208" s="11">
        <f t="shared" si="83"/>
        <v>0</v>
      </c>
      <c r="AJ208"/>
      <c r="AK208" s="11">
        <f t="shared" si="84"/>
        <v>0</v>
      </c>
      <c r="AL208" s="16">
        <f t="shared" si="85"/>
        <v>72</v>
      </c>
      <c r="AM208"/>
      <c r="AN208">
        <f t="shared" si="86"/>
        <v>0</v>
      </c>
      <c r="AO208">
        <f t="shared" si="87"/>
        <v>72</v>
      </c>
      <c r="AP208">
        <f t="shared" si="88"/>
        <v>0</v>
      </c>
      <c r="AQ208">
        <f t="shared" si="89"/>
        <v>0</v>
      </c>
      <c r="AR208">
        <f t="shared" si="90"/>
        <v>0</v>
      </c>
      <c r="AS208">
        <f t="shared" si="91"/>
        <v>0</v>
      </c>
      <c r="AT208">
        <f t="shared" si="92"/>
        <v>0</v>
      </c>
      <c r="AU208">
        <f t="shared" si="93"/>
        <v>0</v>
      </c>
      <c r="AV208">
        <f t="shared" si="94"/>
        <v>0</v>
      </c>
      <c r="AW208">
        <f t="shared" si="95"/>
        <v>0</v>
      </c>
      <c r="AX208">
        <f t="shared" si="96"/>
        <v>0</v>
      </c>
      <c r="AY208" s="14" cm="1">
        <f t="array" ref="AY208">SUMPRODUCT(LARGE(AN208:AX208, {1,2,3}))</f>
        <v>72</v>
      </c>
    </row>
    <row r="209" spans="1:52" x14ac:dyDescent="0.35">
      <c r="A209">
        <f>CLASS!A200</f>
        <v>1947</v>
      </c>
      <c r="B209" t="str">
        <f>CLASS!B200</f>
        <v>EE1947</v>
      </c>
      <c r="C209" t="str">
        <f>_xlfn.IFNA((VLOOKUP(A209,CLASS!A:AY,3,FALSE)),"")</f>
        <v>Robert</v>
      </c>
      <c r="D209" t="str">
        <f>_xlfn.IFNA((VLOOKUP(A209,CLASS!A:AY,4,FALSE)),"")</f>
        <v>Newsham</v>
      </c>
      <c r="E209" s="26" t="str">
        <f>_xlfn.IFNA((VLOOKUP(B209,IssueLookup!A:B,2,FALSE)),"")</f>
        <v>C</v>
      </c>
      <c r="F209" s="26" t="str">
        <f>_xlfn.IFNA((VLOOKUP(B209,IssueLookup!C:D,2,FALSE)),"")</f>
        <v>C</v>
      </c>
      <c r="G209" s="26" t="str">
        <f>_xlfn.IFNA((VLOOKUP(B209,IssueLookup!E:F,2,FALSE)),"")</f>
        <v>C</v>
      </c>
      <c r="H209" s="26" t="str">
        <f>_xlfn.IFNA((VLOOKUP(B209,IssueLookup!G:H,2,FALSE)),"")</f>
        <v>C</v>
      </c>
      <c r="I209" t="str">
        <f>_xlfn.IFNA((VLOOKUP(A209,CLASS!A:AY,9,FALSE)),"")</f>
        <v>VET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15</v>
      </c>
      <c r="M209">
        <f>_xlfn.IFNA(VLOOKUP(F209,HandicapLookup!A:B,2,FALSE),"")</f>
        <v>15</v>
      </c>
      <c r="N209">
        <f>_xlfn.IFNA(VLOOKUP(G209,HandicapLookup!A:B,2,FALSE),"")</f>
        <v>15</v>
      </c>
      <c r="O209">
        <f>_xlfn.IFNA(VLOOKUP(H209,HandicapLookup!A:B,2,FALSE),"")</f>
        <v>15</v>
      </c>
      <c r="P209">
        <f>_xlfn.IFNA((VLOOKUP(A209,CLASS!A:AY,16,FALSE)),"")</f>
        <v>56</v>
      </c>
      <c r="Q209" s="11">
        <f t="shared" si="76"/>
        <v>71</v>
      </c>
      <c r="R209">
        <f>_xlfn.IFNA((VLOOKUP(A209,CLASS!A:AY,18,FALSE)),"")</f>
        <v>0</v>
      </c>
      <c r="S209" s="11">
        <f t="shared" si="77"/>
        <v>0</v>
      </c>
      <c r="T209">
        <f>_xlfn.IFNA((VLOOKUP(A209,CLASS!A:AY,20,FALSE)),"")</f>
        <v>0</v>
      </c>
      <c r="U209" s="11">
        <f>IF(IF(T209,T209+$L209,0)&lt;=100,IF(T209,T209+$L209,0),100)</f>
        <v>0</v>
      </c>
      <c r="V209">
        <f>_xlfn.IFNA((VLOOKUP(A209,CLASS!A:AY,22,FALSE)),"")</f>
        <v>0</v>
      </c>
      <c r="W209" s="11">
        <f t="shared" si="75"/>
        <v>0</v>
      </c>
      <c r="X209">
        <f>_xlfn.IFNA((VLOOKUP(A209,CLASS!A:AY,24,FALSE)),"")</f>
        <v>0</v>
      </c>
      <c r="Y209" s="11">
        <f t="shared" si="78"/>
        <v>0</v>
      </c>
      <c r="Z209">
        <f>_xlfn.IFNA((VLOOKUP(A209,CLASS!A:AY,26,FALSE)),"")</f>
        <v>0</v>
      </c>
      <c r="AA209" s="11">
        <f t="shared" si="79"/>
        <v>0</v>
      </c>
      <c r="AB209">
        <f>_xlfn.IFNA((VLOOKUP(A209,CLASS!A:AY,28,FALSE)),"")</f>
        <v>0</v>
      </c>
      <c r="AC209" s="11">
        <f t="shared" si="80"/>
        <v>0</v>
      </c>
      <c r="AD209"/>
      <c r="AE209" s="11">
        <f t="shared" si="81"/>
        <v>0</v>
      </c>
      <c r="AF209"/>
      <c r="AG209" s="11">
        <f t="shared" si="82"/>
        <v>0</v>
      </c>
      <c r="AH209">
        <f>_xlfn.IFNA((VLOOKUP(A209,CLASS!A:AY,34,FALSE)),"")</f>
        <v>0</v>
      </c>
      <c r="AI209" s="11">
        <f t="shared" si="83"/>
        <v>0</v>
      </c>
      <c r="AJ209"/>
      <c r="AK209" s="11">
        <f t="shared" si="84"/>
        <v>0</v>
      </c>
      <c r="AL209" s="16">
        <f t="shared" si="85"/>
        <v>71</v>
      </c>
      <c r="AM209"/>
      <c r="AN209">
        <f t="shared" si="86"/>
        <v>71</v>
      </c>
      <c r="AO209">
        <f t="shared" si="87"/>
        <v>0</v>
      </c>
      <c r="AP209">
        <f t="shared" si="88"/>
        <v>0</v>
      </c>
      <c r="AQ209">
        <f t="shared" si="89"/>
        <v>0</v>
      </c>
      <c r="AR209">
        <f t="shared" si="90"/>
        <v>0</v>
      </c>
      <c r="AS209">
        <f t="shared" si="91"/>
        <v>0</v>
      </c>
      <c r="AT209">
        <f t="shared" si="92"/>
        <v>0</v>
      </c>
      <c r="AU209">
        <f t="shared" si="93"/>
        <v>0</v>
      </c>
      <c r="AV209">
        <f t="shared" si="94"/>
        <v>0</v>
      </c>
      <c r="AW209">
        <f t="shared" si="95"/>
        <v>0</v>
      </c>
      <c r="AX209">
        <f t="shared" si="96"/>
        <v>0</v>
      </c>
      <c r="AY209" s="14" cm="1">
        <f t="array" ref="AY209">SUMPRODUCT(LARGE(AN209:AX209, {1,2,3}))</f>
        <v>71</v>
      </c>
      <c r="AZ209"/>
    </row>
    <row r="210" spans="1:52" x14ac:dyDescent="0.35">
      <c r="A210">
        <f>CLASS!A95</f>
        <v>56662</v>
      </c>
      <c r="B210" t="str">
        <f>CLASS!B95</f>
        <v>EE56662</v>
      </c>
      <c r="C210" t="str">
        <f>_xlfn.IFNA((VLOOKUP(A210,CLASS!A:AY,3,FALSE)),"")</f>
        <v>Gordon</v>
      </c>
      <c r="D210" t="str">
        <f>_xlfn.IFNA((VLOOKUP(A210,CLASS!A:AY,4,FALSE)),"")</f>
        <v>Webster</v>
      </c>
      <c r="E210" s="26" t="str">
        <f>_xlfn.IFNA((VLOOKUP(B210,IssueLookup!A:B,2,FALSE)),"")</f>
        <v>A</v>
      </c>
      <c r="F210" s="26" t="str">
        <f>_xlfn.IFNA((VLOOKUP(B210,IssueLookup!C:D,2,FALSE)),"")</f>
        <v>A</v>
      </c>
      <c r="G210" s="26" t="str">
        <f>_xlfn.IFNA((VLOOKUP(B210,IssueLookup!E:F,2,FALSE)),"")</f>
        <v>A</v>
      </c>
      <c r="H210" s="26" t="str">
        <f>_xlfn.IFNA((VLOOKUP(B210,IssueLookup!G:H,2,FALSE)),"")</f>
        <v>A</v>
      </c>
      <c r="I210" t="str">
        <f>_xlfn.IFNA((VLOOKUP(A210,CLASS!A:AY,9,FALSE)),"")</f>
        <v>VET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_xlfn.IFNA(VLOOKUP(E210,HandicapLookup!A:B,2,FALSE),"")</f>
        <v>5</v>
      </c>
      <c r="M210">
        <f>_xlfn.IFNA(VLOOKUP(F210,HandicapLookup!A:B,2,FALSE),"")</f>
        <v>5</v>
      </c>
      <c r="N210">
        <f>_xlfn.IFNA(VLOOKUP(G210,HandicapLookup!A:B,2,FALSE),"")</f>
        <v>5</v>
      </c>
      <c r="O210">
        <f>_xlfn.IFNA(VLOOKUP(H210,HandicapLookup!A:B,2,FALSE),"")</f>
        <v>5</v>
      </c>
      <c r="P210">
        <f>_xlfn.IFNA((VLOOKUP(A210,CLASS!A:AY,16,FALSE)),"")</f>
        <v>0</v>
      </c>
      <c r="Q210" s="11">
        <f t="shared" si="76"/>
        <v>0</v>
      </c>
      <c r="R210">
        <f>_xlfn.IFNA((VLOOKUP(A210,CLASS!A:AY,18,FALSE)),"")</f>
        <v>0</v>
      </c>
      <c r="S210" s="11">
        <f t="shared" si="77"/>
        <v>0</v>
      </c>
      <c r="T210">
        <f>_xlfn.IFNA((VLOOKUP(A210,CLASS!A:AY,20,FALSE)),"")</f>
        <v>65</v>
      </c>
      <c r="U210" s="11">
        <f>IFERROR((IF(IF(T210,T210+$M210,0)&lt;=100,IF(T210,T210+$M210,0),100)),"")</f>
        <v>70</v>
      </c>
      <c r="V210">
        <f>_xlfn.IFNA((VLOOKUP(A210,CLASS!A:AY,22,FALSE)),"")</f>
        <v>0</v>
      </c>
      <c r="W210" s="11">
        <f t="shared" si="75"/>
        <v>0</v>
      </c>
      <c r="X210">
        <f>_xlfn.IFNA((VLOOKUP(A210,CLASS!A:AY,24,FALSE)),"")</f>
        <v>0</v>
      </c>
      <c r="Y210" s="11">
        <f t="shared" si="78"/>
        <v>0</v>
      </c>
      <c r="Z210">
        <f>_xlfn.IFNA((VLOOKUP(A210,CLASS!A:AY,26,FALSE)),"")</f>
        <v>0</v>
      </c>
      <c r="AA210" s="11">
        <f t="shared" si="79"/>
        <v>0</v>
      </c>
      <c r="AB210">
        <f>_xlfn.IFNA((VLOOKUP(A210,CLASS!A:AY,28,FALSE)),"")</f>
        <v>0</v>
      </c>
      <c r="AC210" s="11">
        <f t="shared" si="80"/>
        <v>0</v>
      </c>
      <c r="AD210"/>
      <c r="AE210" s="11">
        <f t="shared" si="81"/>
        <v>0</v>
      </c>
      <c r="AF210"/>
      <c r="AG210" s="11">
        <f t="shared" si="82"/>
        <v>0</v>
      </c>
      <c r="AH210">
        <f>_xlfn.IFNA((VLOOKUP(A210,CLASS!A:AY,34,FALSE)),"")</f>
        <v>0</v>
      </c>
      <c r="AI210" s="11">
        <f t="shared" si="83"/>
        <v>0</v>
      </c>
      <c r="AJ210"/>
      <c r="AK210" s="11">
        <f t="shared" si="84"/>
        <v>0</v>
      </c>
      <c r="AL210" s="16">
        <f t="shared" si="85"/>
        <v>70</v>
      </c>
      <c r="AM210"/>
      <c r="AN210">
        <f t="shared" si="86"/>
        <v>0</v>
      </c>
      <c r="AO210">
        <f t="shared" si="87"/>
        <v>0</v>
      </c>
      <c r="AP210">
        <f t="shared" si="88"/>
        <v>70</v>
      </c>
      <c r="AQ210">
        <f t="shared" si="89"/>
        <v>0</v>
      </c>
      <c r="AR210">
        <f t="shared" si="90"/>
        <v>0</v>
      </c>
      <c r="AS210">
        <f t="shared" si="91"/>
        <v>0</v>
      </c>
      <c r="AT210">
        <f t="shared" si="92"/>
        <v>0</v>
      </c>
      <c r="AU210">
        <f t="shared" si="93"/>
        <v>0</v>
      </c>
      <c r="AV210">
        <f t="shared" si="94"/>
        <v>0</v>
      </c>
      <c r="AW210">
        <f t="shared" si="95"/>
        <v>0</v>
      </c>
      <c r="AX210">
        <f t="shared" si="96"/>
        <v>0</v>
      </c>
      <c r="AY210" s="14" cm="1">
        <f t="array" ref="AY210">SUMPRODUCT(LARGE(AN210:AX210, {1,2,3}))</f>
        <v>70</v>
      </c>
    </row>
    <row r="211" spans="1:52" x14ac:dyDescent="0.35">
      <c r="A211">
        <f>CLASS!A161</f>
        <v>138866</v>
      </c>
      <c r="B211" t="str">
        <f>CLASS!B161</f>
        <v>EE138866</v>
      </c>
      <c r="C211" t="str">
        <f>_xlfn.IFNA((VLOOKUP(A211,CLASS!A:AY,3,FALSE)),"")</f>
        <v>Martin</v>
      </c>
      <c r="D211" t="str">
        <f>_xlfn.IFNA((VLOOKUP(A211,CLASS!A:AY,4,FALSE)),"")</f>
        <v>Warren</v>
      </c>
      <c r="E211" s="26" t="str">
        <f>_xlfn.IFNA((VLOOKUP(B211,IssueLookup!A:B,2,FALSE)),"")</f>
        <v>B</v>
      </c>
      <c r="F211" s="26" t="str">
        <f>_xlfn.IFNA((VLOOKUP(B211,IssueLookup!C:D,2,FALSE)),"")</f>
        <v>B</v>
      </c>
      <c r="G211" s="26" t="str">
        <f>_xlfn.IFNA((VLOOKUP(B211,IssueLookup!E:F,2,FALSE)),"")</f>
        <v>B</v>
      </c>
      <c r="H211" s="26" t="str">
        <f>_xlfn.IFNA((VLOOKUP(B211,IssueLookup!G:H,2,FALSE)),"")</f>
        <v>B</v>
      </c>
      <c r="I211" t="str">
        <f>_xlfn.IFNA((VLOOKUP(A211,CLASS!A:AY,9,FALSE)),"")</f>
        <v>VET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_xlfn.IFNA(VLOOKUP(E211,HandicapLookup!A:B,2,FALSE),"")</f>
        <v>10</v>
      </c>
      <c r="M211">
        <f>_xlfn.IFNA(VLOOKUP(F211,HandicapLookup!A:B,2,FALSE),"")</f>
        <v>10</v>
      </c>
      <c r="N211">
        <f>_xlfn.IFNA(VLOOKUP(G211,HandicapLookup!A:B,2,FALSE),"")</f>
        <v>10</v>
      </c>
      <c r="O211">
        <f>_xlfn.IFNA(VLOOKUP(H211,HandicapLookup!A:B,2,FALSE),"")</f>
        <v>10</v>
      </c>
      <c r="P211">
        <f>_xlfn.IFNA((VLOOKUP(A211,CLASS!A:AY,16,FALSE)),"")</f>
        <v>0</v>
      </c>
      <c r="Q211" s="11">
        <f t="shared" si="76"/>
        <v>0</v>
      </c>
      <c r="R211">
        <f>_xlfn.IFNA((VLOOKUP(A211,CLASS!A:AY,18,FALSE)),"")</f>
        <v>57</v>
      </c>
      <c r="S211" s="11">
        <f t="shared" si="77"/>
        <v>67</v>
      </c>
      <c r="T211">
        <f>_xlfn.IFNA((VLOOKUP(A211,CLASS!A:AY,20,FALSE)),"")</f>
        <v>0</v>
      </c>
      <c r="U211" s="11">
        <f>IF(IF(T211,T211+$L211,0)&lt;=100,IF(T211,T211+$L211,0),100)</f>
        <v>0</v>
      </c>
      <c r="V211">
        <f>_xlfn.IFNA((VLOOKUP(A211,CLASS!A:AY,22,FALSE)),"")</f>
        <v>0</v>
      </c>
      <c r="W211" s="11">
        <f t="shared" ref="W211:W242" si="97">IFERROR((IF(IF(V211,V211+$M211,0)&lt;=100,IF(V211,V211+$M211,0),100)),"")</f>
        <v>0</v>
      </c>
      <c r="X211">
        <f>_xlfn.IFNA((VLOOKUP(A211,CLASS!A:AY,24,FALSE)),"")</f>
        <v>0</v>
      </c>
      <c r="Y211" s="11">
        <f t="shared" si="78"/>
        <v>0</v>
      </c>
      <c r="Z211">
        <f>_xlfn.IFNA((VLOOKUP(A211,CLASS!A:AY,26,FALSE)),"")</f>
        <v>0</v>
      </c>
      <c r="AA211" s="11">
        <f t="shared" si="79"/>
        <v>0</v>
      </c>
      <c r="AB211">
        <f>_xlfn.IFNA((VLOOKUP(A211,CLASS!A:AY,28,FALSE)),"")</f>
        <v>0</v>
      </c>
      <c r="AC211" s="11">
        <f t="shared" si="80"/>
        <v>0</v>
      </c>
      <c r="AD211"/>
      <c r="AE211" s="11">
        <f t="shared" si="81"/>
        <v>0</v>
      </c>
      <c r="AF211"/>
      <c r="AG211" s="11">
        <f t="shared" si="82"/>
        <v>0</v>
      </c>
      <c r="AH211">
        <f>_xlfn.IFNA((VLOOKUP(A211,CLASS!A:AY,34,FALSE)),"")</f>
        <v>0</v>
      </c>
      <c r="AI211" s="11">
        <f t="shared" si="83"/>
        <v>0</v>
      </c>
      <c r="AJ211"/>
      <c r="AK211" s="11">
        <f t="shared" si="84"/>
        <v>0</v>
      </c>
      <c r="AL211" s="16">
        <f t="shared" si="85"/>
        <v>67</v>
      </c>
      <c r="AM211"/>
      <c r="AN211">
        <f t="shared" si="86"/>
        <v>0</v>
      </c>
      <c r="AO211">
        <f t="shared" si="87"/>
        <v>67</v>
      </c>
      <c r="AP211">
        <f t="shared" si="88"/>
        <v>0</v>
      </c>
      <c r="AQ211">
        <f t="shared" si="89"/>
        <v>0</v>
      </c>
      <c r="AR211">
        <f t="shared" si="90"/>
        <v>0</v>
      </c>
      <c r="AS211">
        <f t="shared" si="91"/>
        <v>0</v>
      </c>
      <c r="AT211">
        <f t="shared" si="92"/>
        <v>0</v>
      </c>
      <c r="AU211">
        <f t="shared" si="93"/>
        <v>0</v>
      </c>
      <c r="AV211">
        <f t="shared" si="94"/>
        <v>0</v>
      </c>
      <c r="AW211">
        <f t="shared" si="95"/>
        <v>0</v>
      </c>
      <c r="AX211">
        <f t="shared" si="96"/>
        <v>0</v>
      </c>
      <c r="AY211" s="14" cm="1">
        <f t="array" ref="AY211">SUMPRODUCT(LARGE(AN211:AX211, {1,2,3}))</f>
        <v>67</v>
      </c>
      <c r="AZ211"/>
    </row>
    <row r="212" spans="1:52" x14ac:dyDescent="0.35">
      <c r="A212">
        <f>CLASS!A208</f>
        <v>127073</v>
      </c>
      <c r="B212" t="str">
        <f>CLASS!B208</f>
        <v>EE127073</v>
      </c>
      <c r="C212" t="str">
        <f>_xlfn.IFNA((VLOOKUP(A212,CLASS!A:AY,3,FALSE)),"")</f>
        <v>Timothy</v>
      </c>
      <c r="D212" t="str">
        <f>_xlfn.IFNA((VLOOKUP(A212,CLASS!A:AY,4,FALSE)),"")</f>
        <v>Dawson</v>
      </c>
      <c r="E212" s="26" t="str">
        <f>_xlfn.IFNA((VLOOKUP(B212,IssueLookup!A:B,2,FALSE)),"")</f>
        <v>C</v>
      </c>
      <c r="F212" s="26" t="str">
        <f>_xlfn.IFNA((VLOOKUP(B212,IssueLookup!C:D,2,FALSE)),"")</f>
        <v>C</v>
      </c>
      <c r="G212" s="26" t="str">
        <f>_xlfn.IFNA((VLOOKUP(B212,IssueLookup!E:F,2,FALSE)),"")</f>
        <v>C</v>
      </c>
      <c r="H212" s="26" t="str">
        <f>_xlfn.IFNA((VLOOKUP(B212,IssueLookup!G:H,2,FALSE)),"")</f>
        <v>C</v>
      </c>
      <c r="I212" t="str">
        <f>_xlfn.IFNA((VLOOKUP(A212,CLASS!A:AY,9,FALSE)),"")</f>
        <v>VET</v>
      </c>
      <c r="J212" t="str">
        <f>_xlfn.IFNA((VLOOKUP(A212,CLASS!A:AY,10,FALSE)),"")</f>
        <v>OLSS</v>
      </c>
      <c r="K212" t="str">
        <f>_xlfn.IFNA((VLOOKUP(J212,DivisionLookup!A:B,2,FALSE)),"")</f>
        <v>South</v>
      </c>
      <c r="L212">
        <f>_xlfn.IFNA(VLOOKUP(E212,HandicapLookup!A:B,2,FALSE),"")</f>
        <v>15</v>
      </c>
      <c r="M212">
        <f>_xlfn.IFNA(VLOOKUP(F212,HandicapLookup!A:B,2,FALSE),"")</f>
        <v>15</v>
      </c>
      <c r="N212">
        <f>_xlfn.IFNA(VLOOKUP(G212,HandicapLookup!A:B,2,FALSE),"")</f>
        <v>15</v>
      </c>
      <c r="O212">
        <f>_xlfn.IFNA(VLOOKUP(H212,HandicapLookup!A:B,2,FALSE),"")</f>
        <v>15</v>
      </c>
      <c r="P212">
        <f>_xlfn.IFNA((VLOOKUP(A212,CLASS!A:AY,16,FALSE)),"")</f>
        <v>0</v>
      </c>
      <c r="Q212" s="11">
        <f t="shared" si="76"/>
        <v>0</v>
      </c>
      <c r="R212">
        <f>_xlfn.IFNA((VLOOKUP(A212,CLASS!A:AY,18,FALSE)),"")</f>
        <v>0</v>
      </c>
      <c r="S212" s="11">
        <f t="shared" si="77"/>
        <v>0</v>
      </c>
      <c r="T212">
        <f>_xlfn.IFNA((VLOOKUP(A212,CLASS!A:AY,20,FALSE)),"")</f>
        <v>0</v>
      </c>
      <c r="U212" s="11">
        <f>IF(IF(T212,T212+$L212,0)&lt;=100,IF(T212,T212+$L212,0),100)</f>
        <v>0</v>
      </c>
      <c r="V212">
        <f>_xlfn.IFNA((VLOOKUP(A212,CLASS!A:AY,22,FALSE)),"")</f>
        <v>0</v>
      </c>
      <c r="W212" s="11">
        <f t="shared" si="97"/>
        <v>0</v>
      </c>
      <c r="X212">
        <f>_xlfn.IFNA((VLOOKUP(A212,CLASS!A:AY,24,FALSE)),"")</f>
        <v>0</v>
      </c>
      <c r="Y212" s="11">
        <f t="shared" si="78"/>
        <v>0</v>
      </c>
      <c r="Z212">
        <f>_xlfn.IFNA((VLOOKUP(A212,CLASS!A:AY,26,FALSE)),"")</f>
        <v>0</v>
      </c>
      <c r="AA212" s="11">
        <f t="shared" si="79"/>
        <v>0</v>
      </c>
      <c r="AB212">
        <f>_xlfn.IFNA((VLOOKUP(A212,CLASS!A:AY,28,FALSE)),"")</f>
        <v>0</v>
      </c>
      <c r="AC212" s="11">
        <f t="shared" si="80"/>
        <v>0</v>
      </c>
      <c r="AD212"/>
      <c r="AE212" s="11">
        <f t="shared" si="81"/>
        <v>0</v>
      </c>
      <c r="AF212"/>
      <c r="AG212" s="11">
        <f t="shared" si="82"/>
        <v>0</v>
      </c>
      <c r="AH212">
        <f>_xlfn.IFNA((VLOOKUP(A212,CLASS!A:AY,34,FALSE)),"")</f>
        <v>0</v>
      </c>
      <c r="AI212" s="11">
        <f t="shared" si="83"/>
        <v>0</v>
      </c>
      <c r="AJ212"/>
      <c r="AK212" s="11">
        <f t="shared" si="84"/>
        <v>0</v>
      </c>
      <c r="AL212" s="16">
        <f t="shared" si="85"/>
        <v>0</v>
      </c>
      <c r="AM212"/>
      <c r="AN212">
        <f t="shared" si="86"/>
        <v>0</v>
      </c>
      <c r="AO212">
        <f t="shared" si="87"/>
        <v>0</v>
      </c>
      <c r="AP212">
        <f t="shared" si="88"/>
        <v>0</v>
      </c>
      <c r="AQ212">
        <f t="shared" si="89"/>
        <v>0</v>
      </c>
      <c r="AR212">
        <f t="shared" si="90"/>
        <v>0</v>
      </c>
      <c r="AS212">
        <f t="shared" si="91"/>
        <v>0</v>
      </c>
      <c r="AT212">
        <f t="shared" si="92"/>
        <v>0</v>
      </c>
      <c r="AU212">
        <f t="shared" si="93"/>
        <v>0</v>
      </c>
      <c r="AV212">
        <f t="shared" si="94"/>
        <v>0</v>
      </c>
      <c r="AW212">
        <f t="shared" si="95"/>
        <v>0</v>
      </c>
      <c r="AX212">
        <f t="shared" si="96"/>
        <v>0</v>
      </c>
      <c r="AY212" s="14" cm="1">
        <f t="array" ref="AY212">SUMPRODUCT(LARGE(AN212:AX212, {1,2,3}))</f>
        <v>0</v>
      </c>
    </row>
    <row r="213" spans="1:52" x14ac:dyDescent="0.35">
      <c r="A213">
        <f>CLASS!A104</f>
        <v>88843</v>
      </c>
      <c r="B213" t="str">
        <f>CLASS!B104</f>
        <v>EE88843</v>
      </c>
      <c r="C213" t="str">
        <f>_xlfn.IFNA((VLOOKUP(A213,CLASS!A:AY,3,FALSE)),"")</f>
        <v>Ray</v>
      </c>
      <c r="D213" t="str">
        <f>_xlfn.IFNA((VLOOKUP(A213,CLASS!A:AY,4,FALSE)),"")</f>
        <v>Janes</v>
      </c>
      <c r="E213" s="26" t="str">
        <f>_xlfn.IFNA((VLOOKUP(B213,IssueLookup!A:B,2,FALSE)),"")</f>
        <v>A</v>
      </c>
      <c r="F213" s="26" t="str">
        <f>_xlfn.IFNA((VLOOKUP(B213,IssueLookup!C:D,2,FALSE)),"")</f>
        <v>A</v>
      </c>
      <c r="G213" s="26" t="str">
        <f>_xlfn.IFNA((VLOOKUP(B213,IssueLookup!E:F,2,FALSE)),"")</f>
        <v>A</v>
      </c>
      <c r="H213" s="26" t="str">
        <f>_xlfn.IFNA((VLOOKUP(B213,IssueLookup!G:H,2,FALSE)),"")</f>
        <v>A</v>
      </c>
      <c r="I213" t="str">
        <f>_xlfn.IFNA((VLOOKUP(A213,CLASS!A:AY,9,FALSE)),"")</f>
        <v>VET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_xlfn.IFNA(VLOOKUP(E213,HandicapLookup!A:B,2,FALSE),"")</f>
        <v>5</v>
      </c>
      <c r="M213">
        <f>_xlfn.IFNA(VLOOKUP(F213,HandicapLookup!A:B,2,FALSE),"")</f>
        <v>5</v>
      </c>
      <c r="N213">
        <f>_xlfn.IFNA(VLOOKUP(G213,HandicapLookup!A:B,2,FALSE),"")</f>
        <v>5</v>
      </c>
      <c r="O213">
        <f>_xlfn.IFNA(VLOOKUP(H213,HandicapLookup!A:B,2,FALSE),"")</f>
        <v>5</v>
      </c>
      <c r="P213">
        <f>_xlfn.IFNA((VLOOKUP(A213,CLASS!A:AY,16,FALSE)),"")</f>
        <v>0</v>
      </c>
      <c r="Q213" s="11">
        <f t="shared" si="76"/>
        <v>0</v>
      </c>
      <c r="R213">
        <f>_xlfn.IFNA((VLOOKUP(A213,CLASS!A:AY,18,FALSE)),"")</f>
        <v>0</v>
      </c>
      <c r="S213" s="11">
        <f t="shared" si="77"/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 t="shared" si="97"/>
        <v>0</v>
      </c>
      <c r="X213">
        <f>_xlfn.IFNA((VLOOKUP(A213,CLASS!A:AY,24,FALSE)),"")</f>
        <v>0</v>
      </c>
      <c r="Y213" s="11">
        <f t="shared" si="78"/>
        <v>0</v>
      </c>
      <c r="Z213">
        <f>_xlfn.IFNA((VLOOKUP(A213,CLASS!A:AY,26,FALSE)),"")</f>
        <v>0</v>
      </c>
      <c r="AA213" s="11">
        <f t="shared" si="79"/>
        <v>0</v>
      </c>
      <c r="AB213">
        <f>_xlfn.IFNA((VLOOKUP(A213,CLASS!A:AY,28,FALSE)),"")</f>
        <v>0</v>
      </c>
      <c r="AC213" s="11">
        <f t="shared" si="80"/>
        <v>0</v>
      </c>
      <c r="AD213"/>
      <c r="AE213" s="11">
        <f t="shared" si="81"/>
        <v>0</v>
      </c>
      <c r="AF213"/>
      <c r="AG213" s="11">
        <f t="shared" si="82"/>
        <v>0</v>
      </c>
      <c r="AH213">
        <f>_xlfn.IFNA((VLOOKUP(A213,CLASS!A:AY,34,FALSE)),"")</f>
        <v>0</v>
      </c>
      <c r="AI213" s="11">
        <f t="shared" si="83"/>
        <v>0</v>
      </c>
      <c r="AJ213"/>
      <c r="AK213" s="11">
        <f t="shared" si="84"/>
        <v>0</v>
      </c>
      <c r="AL213" s="16">
        <f t="shared" si="85"/>
        <v>0</v>
      </c>
      <c r="AM213"/>
      <c r="AN213">
        <f t="shared" si="86"/>
        <v>0</v>
      </c>
      <c r="AO213">
        <f t="shared" si="87"/>
        <v>0</v>
      </c>
      <c r="AP213">
        <f t="shared" si="88"/>
        <v>0</v>
      </c>
      <c r="AQ213">
        <f t="shared" si="89"/>
        <v>0</v>
      </c>
      <c r="AR213">
        <f t="shared" si="90"/>
        <v>0</v>
      </c>
      <c r="AS213">
        <f t="shared" si="91"/>
        <v>0</v>
      </c>
      <c r="AT213">
        <f t="shared" si="92"/>
        <v>0</v>
      </c>
      <c r="AU213">
        <f t="shared" si="93"/>
        <v>0</v>
      </c>
      <c r="AV213">
        <f t="shared" si="94"/>
        <v>0</v>
      </c>
      <c r="AW213">
        <f t="shared" si="95"/>
        <v>0</v>
      </c>
      <c r="AX213">
        <f t="shared" si="96"/>
        <v>0</v>
      </c>
      <c r="AY213" s="14" cm="1">
        <f t="array" ref="AY213">SUMPRODUCT(LARGE(AN213:AX213, {1,2,3}))</f>
        <v>0</v>
      </c>
    </row>
    <row r="214" spans="1:52" x14ac:dyDescent="0.35">
      <c r="A214">
        <f>CLASS!A163</f>
        <v>116293</v>
      </c>
      <c r="B214" t="str">
        <f>CLASS!B163</f>
        <v>EE116293</v>
      </c>
      <c r="C214" t="str">
        <f>_xlfn.IFNA((VLOOKUP(A214,CLASS!A:AY,3,FALSE)),"")</f>
        <v>Keith</v>
      </c>
      <c r="D214" t="str">
        <f>_xlfn.IFNA((VLOOKUP(A214,CLASS!A:AY,4,FALSE)),"")</f>
        <v>Lawton</v>
      </c>
      <c r="E214" s="26" t="str">
        <f>_xlfn.IFNA((VLOOKUP(B214,IssueLookup!A:B,2,FALSE)),"")</f>
        <v>B</v>
      </c>
      <c r="F214" s="26" t="str">
        <f>_xlfn.IFNA((VLOOKUP(B214,IssueLookup!C:D,2,FALSE)),"")</f>
        <v>B</v>
      </c>
      <c r="G214" s="26" t="str">
        <f>_xlfn.IFNA((VLOOKUP(B214,IssueLookup!E:F,2,FALSE)),"")</f>
        <v>B</v>
      </c>
      <c r="H214" s="26" t="str">
        <f>_xlfn.IFNA((VLOOKUP(B214,IssueLookup!G:H,2,FALSE)),"")</f>
        <v>B</v>
      </c>
      <c r="I214" t="str">
        <f>_xlfn.IFNA((VLOOKUP(A214,CLASS!A:AY,9,FALSE)),"")</f>
        <v>VET</v>
      </c>
      <c r="J214" t="str">
        <f>_xlfn.IFNA((VLOOKUP(A214,CLASS!A:AY,10,FALSE)),"")</f>
        <v>DOV</v>
      </c>
      <c r="K214" t="str">
        <f>_xlfn.IFNA((VLOOKUP(J214,DivisionLookup!A:B,2,FALSE)),"")</f>
        <v>North</v>
      </c>
      <c r="L214">
        <f>_xlfn.IFNA(VLOOKUP(E214,HandicapLookup!A:B,2,FALSE),"")</f>
        <v>10</v>
      </c>
      <c r="M214">
        <f>_xlfn.IFNA(VLOOKUP(F214,HandicapLookup!A:B,2,FALSE),"")</f>
        <v>10</v>
      </c>
      <c r="N214">
        <f>_xlfn.IFNA(VLOOKUP(G214,HandicapLookup!A:B,2,FALSE),"")</f>
        <v>10</v>
      </c>
      <c r="O214">
        <f>_xlfn.IFNA(VLOOKUP(H214,HandicapLookup!A:B,2,FALSE),"")</f>
        <v>10</v>
      </c>
      <c r="P214">
        <f>_xlfn.IFNA((VLOOKUP(A214,CLASS!A:AY,16,FALSE)),"")</f>
        <v>0</v>
      </c>
      <c r="Q214" s="11">
        <f t="shared" si="76"/>
        <v>0</v>
      </c>
      <c r="R214">
        <f>_xlfn.IFNA((VLOOKUP(A214,CLASS!A:AY,18,FALSE)),"")</f>
        <v>0</v>
      </c>
      <c r="S214" s="11">
        <f t="shared" si="77"/>
        <v>0</v>
      </c>
      <c r="T214">
        <f>_xlfn.IFNA((VLOOKUP(A214,CLASS!A:AY,20,FALSE)),"")</f>
        <v>0</v>
      </c>
      <c r="U214" s="11">
        <f>IF(IF(T214,T214+$L214,0)&lt;=100,IF(T214,T214+$L214,0),100)</f>
        <v>0</v>
      </c>
      <c r="V214">
        <f>_xlfn.IFNA((VLOOKUP(A214,CLASS!A:AY,22,FALSE)),"")</f>
        <v>0</v>
      </c>
      <c r="W214" s="11">
        <f t="shared" si="97"/>
        <v>0</v>
      </c>
      <c r="X214">
        <f>_xlfn.IFNA((VLOOKUP(A214,CLASS!A:AY,24,FALSE)),"")</f>
        <v>0</v>
      </c>
      <c r="Y214" s="11">
        <f t="shared" si="78"/>
        <v>0</v>
      </c>
      <c r="Z214">
        <f>_xlfn.IFNA((VLOOKUP(A214,CLASS!A:AY,26,FALSE)),"")</f>
        <v>0</v>
      </c>
      <c r="AA214" s="11">
        <f t="shared" si="79"/>
        <v>0</v>
      </c>
      <c r="AB214">
        <f>_xlfn.IFNA((VLOOKUP(A214,CLASS!A:AY,28,FALSE)),"")</f>
        <v>0</v>
      </c>
      <c r="AC214" s="11">
        <f t="shared" si="80"/>
        <v>0</v>
      </c>
      <c r="AD214"/>
      <c r="AE214" s="11">
        <f t="shared" si="81"/>
        <v>0</v>
      </c>
      <c r="AF214"/>
      <c r="AG214" s="11">
        <f t="shared" si="82"/>
        <v>0</v>
      </c>
      <c r="AH214">
        <f>_xlfn.IFNA((VLOOKUP(A214,CLASS!A:AY,34,FALSE)),"")</f>
        <v>0</v>
      </c>
      <c r="AI214" s="11">
        <f t="shared" si="83"/>
        <v>0</v>
      </c>
      <c r="AJ214"/>
      <c r="AK214" s="11">
        <f t="shared" si="84"/>
        <v>0</v>
      </c>
      <c r="AL214" s="16">
        <f t="shared" si="85"/>
        <v>0</v>
      </c>
      <c r="AM214"/>
      <c r="AN214">
        <f t="shared" si="86"/>
        <v>0</v>
      </c>
      <c r="AO214">
        <f t="shared" si="87"/>
        <v>0</v>
      </c>
      <c r="AP214">
        <f t="shared" si="88"/>
        <v>0</v>
      </c>
      <c r="AQ214">
        <f t="shared" si="89"/>
        <v>0</v>
      </c>
      <c r="AR214">
        <f t="shared" si="90"/>
        <v>0</v>
      </c>
      <c r="AS214">
        <f t="shared" si="91"/>
        <v>0</v>
      </c>
      <c r="AT214">
        <f t="shared" si="92"/>
        <v>0</v>
      </c>
      <c r="AU214">
        <f t="shared" si="93"/>
        <v>0</v>
      </c>
      <c r="AV214">
        <f t="shared" si="94"/>
        <v>0</v>
      </c>
      <c r="AW214">
        <f t="shared" si="95"/>
        <v>0</v>
      </c>
      <c r="AX214">
        <f t="shared" si="96"/>
        <v>0</v>
      </c>
      <c r="AY214" s="14" cm="1">
        <f t="array" ref="AY214">SUMPRODUCT(LARGE(AN214:AX214, {1,2,3}))</f>
        <v>0</v>
      </c>
      <c r="AZ214"/>
    </row>
    <row r="215" spans="1:52" x14ac:dyDescent="0.35">
      <c r="A215">
        <f>CLASS!A106</f>
        <v>11003</v>
      </c>
      <c r="B215" t="str">
        <f>CLASS!B106</f>
        <v>EE11003</v>
      </c>
      <c r="C215" t="str">
        <f>_xlfn.IFNA((VLOOKUP(A215,CLASS!A:AY,3,FALSE)),"")</f>
        <v>Bob</v>
      </c>
      <c r="D215" t="str">
        <f>_xlfn.IFNA((VLOOKUP(A215,CLASS!A:AY,4,FALSE)),"")</f>
        <v>Meadows</v>
      </c>
      <c r="E215" s="26" t="str">
        <f>_xlfn.IFNA((VLOOKUP(B215,IssueLookup!A:B,2,FALSE)),"")</f>
        <v>A</v>
      </c>
      <c r="F215" s="26" t="str">
        <f>_xlfn.IFNA((VLOOKUP(B215,IssueLookup!C:D,2,FALSE)),"")</f>
        <v>A</v>
      </c>
      <c r="G215" s="26" t="str">
        <f>_xlfn.IFNA((VLOOKUP(B215,IssueLookup!E:F,2,FALSE)),"")</f>
        <v>A</v>
      </c>
      <c r="H215" s="26" t="str">
        <f>_xlfn.IFNA((VLOOKUP(B215,IssueLookup!G:H,2,FALSE)),"")</f>
        <v>A</v>
      </c>
      <c r="I215" t="str">
        <f>_xlfn.IFNA((VLOOKUP(A215,CLASS!A:AY,9,FALSE)),"")</f>
        <v>VET</v>
      </c>
      <c r="J215" t="str">
        <f>_xlfn.IFNA((VLOOKUP(A215,CLASS!A:AY,10,FALSE)),"")</f>
        <v>ST</v>
      </c>
      <c r="K215" t="str">
        <f>_xlfn.IFNA((VLOOKUP(J215,DivisionLookup!A:B,2,FALSE)),"")</f>
        <v>North</v>
      </c>
      <c r="L215">
        <f>_xlfn.IFNA(VLOOKUP(E215,HandicapLookup!A:B,2,FALSE),"")</f>
        <v>5</v>
      </c>
      <c r="M215">
        <f>_xlfn.IFNA(VLOOKUP(F215,HandicapLookup!A:B,2,FALSE),"")</f>
        <v>5</v>
      </c>
      <c r="N215">
        <f>_xlfn.IFNA(VLOOKUP(G215,HandicapLookup!A:B,2,FALSE),"")</f>
        <v>5</v>
      </c>
      <c r="O215">
        <f>_xlfn.IFNA(VLOOKUP(H215,HandicapLookup!A:B,2,FALSE),"")</f>
        <v>5</v>
      </c>
      <c r="P215">
        <f>_xlfn.IFNA((VLOOKUP(A215,CLASS!A:AY,16,FALSE)),"")</f>
        <v>0</v>
      </c>
      <c r="Q215" s="11">
        <f t="shared" si="76"/>
        <v>0</v>
      </c>
      <c r="R215">
        <f>_xlfn.IFNA((VLOOKUP(A215,CLASS!A:AY,18,FALSE)),"")</f>
        <v>0</v>
      </c>
      <c r="S215" s="11">
        <f t="shared" si="77"/>
        <v>0</v>
      </c>
      <c r="T215">
        <f>_xlfn.IFNA((VLOOKUP(A215,CLASS!A:AY,20,FALSE)),"")</f>
        <v>0</v>
      </c>
      <c r="U215" s="11">
        <f>IFERROR((IF(IF(T215,T215+$M215,0)&lt;=100,IF(T215,T215+$M215,0),100)),"")</f>
        <v>0</v>
      </c>
      <c r="V215">
        <f>_xlfn.IFNA((VLOOKUP(A215,CLASS!A:AY,22,FALSE)),"")</f>
        <v>0</v>
      </c>
      <c r="W215" s="11">
        <f t="shared" si="97"/>
        <v>0</v>
      </c>
      <c r="X215">
        <f>_xlfn.IFNA((VLOOKUP(A215,CLASS!A:AY,24,FALSE)),"")</f>
        <v>0</v>
      </c>
      <c r="Y215" s="11">
        <f t="shared" si="78"/>
        <v>0</v>
      </c>
      <c r="Z215">
        <f>_xlfn.IFNA((VLOOKUP(A215,CLASS!A:AY,26,FALSE)),"")</f>
        <v>0</v>
      </c>
      <c r="AA215" s="11">
        <f t="shared" si="79"/>
        <v>0</v>
      </c>
      <c r="AB215">
        <f>_xlfn.IFNA((VLOOKUP(A215,CLASS!A:AY,28,FALSE)),"")</f>
        <v>0</v>
      </c>
      <c r="AC215" s="11">
        <f t="shared" si="80"/>
        <v>0</v>
      </c>
      <c r="AD215"/>
      <c r="AE215" s="11">
        <f t="shared" si="81"/>
        <v>0</v>
      </c>
      <c r="AF215"/>
      <c r="AG215" s="11">
        <f t="shared" si="82"/>
        <v>0</v>
      </c>
      <c r="AH215">
        <f>_xlfn.IFNA((VLOOKUP(A215,CLASS!A:AY,34,FALSE)),"")</f>
        <v>0</v>
      </c>
      <c r="AI215" s="11">
        <f t="shared" si="83"/>
        <v>0</v>
      </c>
      <c r="AJ215"/>
      <c r="AK215" s="11">
        <f t="shared" si="84"/>
        <v>0</v>
      </c>
      <c r="AL215" s="16">
        <f t="shared" si="85"/>
        <v>0</v>
      </c>
      <c r="AN215">
        <f t="shared" si="86"/>
        <v>0</v>
      </c>
      <c r="AO215">
        <f t="shared" si="87"/>
        <v>0</v>
      </c>
      <c r="AP215">
        <f t="shared" si="88"/>
        <v>0</v>
      </c>
      <c r="AQ215">
        <f t="shared" si="89"/>
        <v>0</v>
      </c>
      <c r="AR215">
        <f t="shared" si="90"/>
        <v>0</v>
      </c>
      <c r="AS215">
        <f t="shared" si="91"/>
        <v>0</v>
      </c>
      <c r="AT215">
        <f t="shared" si="92"/>
        <v>0</v>
      </c>
      <c r="AU215">
        <f t="shared" si="93"/>
        <v>0</v>
      </c>
      <c r="AV215">
        <f t="shared" si="94"/>
        <v>0</v>
      </c>
      <c r="AW215">
        <f t="shared" si="95"/>
        <v>0</v>
      </c>
      <c r="AX215">
        <f t="shared" si="96"/>
        <v>0</v>
      </c>
      <c r="AY215" s="14" cm="1">
        <f t="array" ref="AY215">SUMPRODUCT(LARGE(AN215:AX215, {1,2,3}))</f>
        <v>0</v>
      </c>
      <c r="AZ215"/>
    </row>
    <row r="216" spans="1:52" x14ac:dyDescent="0.35">
      <c r="A216">
        <f>CLASS!A21</f>
        <v>1952</v>
      </c>
      <c r="B216" t="str">
        <f>CLASS!B21</f>
        <v>EE1952</v>
      </c>
      <c r="C216" t="str">
        <f>_xlfn.IFNA((VLOOKUP(A216,CLASS!A:AY,3,FALSE)),"")</f>
        <v>Graham</v>
      </c>
      <c r="D216" t="str">
        <f>_xlfn.IFNA((VLOOKUP(A216,CLASS!A:AY,4,FALSE)),"")</f>
        <v>Stirzaker</v>
      </c>
      <c r="E216" s="26" t="str">
        <f>_xlfn.IFNA((VLOOKUP(B216,IssueLookup!A:B,2,FALSE)),"")</f>
        <v>AAA</v>
      </c>
      <c r="F216" s="26" t="str">
        <f>_xlfn.IFNA((VLOOKUP(B216,IssueLookup!C:D,2,FALSE)),"")</f>
        <v>AAA</v>
      </c>
      <c r="G216" s="26" t="str">
        <f>_xlfn.IFNA((VLOOKUP(B216,IssueLookup!E:F,2,FALSE)),"")</f>
        <v>AAA</v>
      </c>
      <c r="H216" s="26" t="str">
        <f>_xlfn.IFNA((VLOOKUP(B216,IssueLookup!G:H,2,FALSE)),"")</f>
        <v>AAA</v>
      </c>
      <c r="I216" t="str">
        <f>_xlfn.IFNA((VLOOKUP(A216,CLASS!A:AY,9,FALSE)),"")</f>
        <v>VET</v>
      </c>
      <c r="J216" t="str">
        <f>_xlfn.IFNA((VLOOKUP(A216,CLASS!A:AY,10,FALSE)),"")</f>
        <v>DOV</v>
      </c>
      <c r="K216" t="str">
        <f>_xlfn.IFNA((VLOOKUP(J216,DivisionLookup!A:B,2,FALSE)),"")</f>
        <v>North</v>
      </c>
      <c r="L216">
        <f>_xlfn.IFNA(VLOOKUP(E216,HandicapLookup!A:B,2,FALSE),"")</f>
        <v>0</v>
      </c>
      <c r="M216">
        <f>_xlfn.IFNA(VLOOKUP(F216,HandicapLookup!A:B,2,FALSE),"")</f>
        <v>0</v>
      </c>
      <c r="N216">
        <f>_xlfn.IFNA(VLOOKUP(G216,HandicapLookup!A:B,2,FALSE),"")</f>
        <v>0</v>
      </c>
      <c r="O216">
        <f>_xlfn.IFNA(VLOOKUP(H216,HandicapLookup!A:B,2,FALSE),"")</f>
        <v>0</v>
      </c>
      <c r="P216">
        <f>_xlfn.IFNA((VLOOKUP(A216,CLASS!A:AY,16,FALSE)),"")</f>
        <v>0</v>
      </c>
      <c r="Q216" s="11">
        <f t="shared" si="76"/>
        <v>0</v>
      </c>
      <c r="R216">
        <f>_xlfn.IFNA((VLOOKUP(A216,CLASS!A:AY,18,FALSE)),"")</f>
        <v>0</v>
      </c>
      <c r="S216" s="11">
        <f t="shared" si="77"/>
        <v>0</v>
      </c>
      <c r="T216">
        <f>_xlfn.IFNA((VLOOKUP(A216,CLASS!A:AY,20,FALSE)),"")</f>
        <v>0</v>
      </c>
      <c r="U216" s="11">
        <f>IFERROR((IF(IF(T216,T216+$M216,0)&lt;=100,IF(T216,T216+$M216,0),100)),"")</f>
        <v>0</v>
      </c>
      <c r="V216">
        <f>_xlfn.IFNA((VLOOKUP(A216,CLASS!A:AY,22,FALSE)),"")</f>
        <v>0</v>
      </c>
      <c r="W216" s="11">
        <f t="shared" si="97"/>
        <v>0</v>
      </c>
      <c r="X216">
        <f>_xlfn.IFNA((VLOOKUP(A216,CLASS!A:AY,24,FALSE)),"")</f>
        <v>0</v>
      </c>
      <c r="Y216" s="11">
        <f t="shared" si="78"/>
        <v>0</v>
      </c>
      <c r="Z216">
        <f>_xlfn.IFNA((VLOOKUP(A216,CLASS!A:AY,26,FALSE)),"")</f>
        <v>0</v>
      </c>
      <c r="AA216" s="11">
        <f t="shared" si="79"/>
        <v>0</v>
      </c>
      <c r="AB216">
        <f>_xlfn.IFNA((VLOOKUP(A216,CLASS!A:AY,28,FALSE)),"")</f>
        <v>0</v>
      </c>
      <c r="AC216" s="11">
        <f t="shared" si="80"/>
        <v>0</v>
      </c>
      <c r="AD216"/>
      <c r="AE216" s="11">
        <f t="shared" si="81"/>
        <v>0</v>
      </c>
      <c r="AF216"/>
      <c r="AG216" s="11">
        <f t="shared" si="82"/>
        <v>0</v>
      </c>
      <c r="AH216">
        <f>_xlfn.IFNA((VLOOKUP(A216,CLASS!A:AY,34,FALSE)),"")</f>
        <v>0</v>
      </c>
      <c r="AI216" s="11">
        <f t="shared" si="83"/>
        <v>0</v>
      </c>
      <c r="AJ216"/>
      <c r="AK216" s="11">
        <f t="shared" si="84"/>
        <v>0</v>
      </c>
      <c r="AL216" s="16">
        <f t="shared" si="85"/>
        <v>0</v>
      </c>
      <c r="AM216"/>
      <c r="AN216">
        <f t="shared" si="86"/>
        <v>0</v>
      </c>
      <c r="AO216">
        <f t="shared" si="87"/>
        <v>0</v>
      </c>
      <c r="AP216">
        <f t="shared" si="88"/>
        <v>0</v>
      </c>
      <c r="AQ216">
        <f t="shared" si="89"/>
        <v>0</v>
      </c>
      <c r="AR216">
        <f t="shared" si="90"/>
        <v>0</v>
      </c>
      <c r="AS216">
        <f t="shared" si="91"/>
        <v>0</v>
      </c>
      <c r="AT216">
        <f t="shared" si="92"/>
        <v>0</v>
      </c>
      <c r="AU216">
        <f t="shared" si="93"/>
        <v>0</v>
      </c>
      <c r="AV216">
        <f t="shared" si="94"/>
        <v>0</v>
      </c>
      <c r="AW216">
        <f t="shared" si="95"/>
        <v>0</v>
      </c>
      <c r="AX216">
        <f t="shared" si="96"/>
        <v>0</v>
      </c>
      <c r="AY216" s="14" cm="1">
        <f t="array" ref="AY216">SUMPRODUCT(LARGE(AN216:AX216, {1,2,3}))</f>
        <v>0</v>
      </c>
    </row>
    <row r="217" spans="1:52" x14ac:dyDescent="0.35">
      <c r="A217">
        <f>CLASS!A214</f>
        <v>0</v>
      </c>
      <c r="B217" t="str">
        <f>CLASS!B214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 t="shared" si="76"/>
        <v/>
      </c>
      <c r="R217" t="str">
        <f>_xlfn.IFNA((VLOOKUP(A217,CLASS!A:AY,18,FALSE)),"")</f>
        <v/>
      </c>
      <c r="S217" s="11" t="str">
        <f t="shared" si="77"/>
        <v/>
      </c>
      <c r="T217" t="str">
        <f>_xlfn.IFNA((VLOOKUP(A217,CLASS!A:AY,20,FALSE)),"")</f>
        <v/>
      </c>
      <c r="U217" s="11" t="e">
        <f t="shared" ref="U217:U248" si="98">IF(IF(T217,T217+$L217,0)&lt;=100,IF(T217,T217+$L217,0),100)</f>
        <v>#VALUE!</v>
      </c>
      <c r="V217" t="str">
        <f>_xlfn.IFNA((VLOOKUP(A217,CLASS!A:AY,22,FALSE)),"")</f>
        <v/>
      </c>
      <c r="W217" s="11" t="str">
        <f t="shared" si="97"/>
        <v/>
      </c>
      <c r="X217" t="str">
        <f>_xlfn.IFNA((VLOOKUP(A217,CLASS!A:AY,24,FALSE)),"")</f>
        <v/>
      </c>
      <c r="Y217" s="11" t="str">
        <f t="shared" si="78"/>
        <v/>
      </c>
      <c r="Z217" t="str">
        <f>_xlfn.IFNA((VLOOKUP(A217,CLASS!A:AY,26,FALSE)),"")</f>
        <v/>
      </c>
      <c r="AA217" s="11" t="str">
        <f t="shared" si="79"/>
        <v/>
      </c>
      <c r="AB217" t="str">
        <f>_xlfn.IFNA((VLOOKUP(A217,CLASS!A:AY,28,FALSE)),"")</f>
        <v/>
      </c>
      <c r="AC217" s="11" t="str">
        <f t="shared" si="80"/>
        <v/>
      </c>
      <c r="AD217"/>
      <c r="AE217" s="11">
        <f t="shared" si="81"/>
        <v>0</v>
      </c>
      <c r="AF217"/>
      <c r="AG217" s="11">
        <f t="shared" si="82"/>
        <v>0</v>
      </c>
      <c r="AH217" t="str">
        <f>_xlfn.IFNA((VLOOKUP(A217,CLASS!A:AY,34,FALSE)),"")</f>
        <v/>
      </c>
      <c r="AI217" s="11" t="str">
        <f t="shared" si="83"/>
        <v/>
      </c>
      <c r="AJ217"/>
      <c r="AK217" s="11">
        <f t="shared" si="84"/>
        <v>0</v>
      </c>
      <c r="AL217" s="16" t="str">
        <f t="shared" si="85"/>
        <v/>
      </c>
      <c r="AM217"/>
      <c r="AN217" t="str">
        <f t="shared" si="86"/>
        <v/>
      </c>
      <c r="AO217" t="str">
        <f t="shared" si="87"/>
        <v/>
      </c>
      <c r="AP217" t="e">
        <f t="shared" si="88"/>
        <v>#VALUE!</v>
      </c>
      <c r="AQ217" t="str">
        <f t="shared" si="89"/>
        <v/>
      </c>
      <c r="AR217" t="str">
        <f t="shared" si="90"/>
        <v/>
      </c>
      <c r="AS217" t="str">
        <f t="shared" si="91"/>
        <v/>
      </c>
      <c r="AT217" t="str">
        <f t="shared" si="92"/>
        <v/>
      </c>
      <c r="AU217">
        <f t="shared" si="93"/>
        <v>0</v>
      </c>
      <c r="AV217">
        <f t="shared" si="94"/>
        <v>0</v>
      </c>
      <c r="AW217" t="str">
        <f t="shared" si="95"/>
        <v/>
      </c>
      <c r="AX217">
        <f t="shared" si="96"/>
        <v>0</v>
      </c>
      <c r="AY217" s="14" t="e" cm="1">
        <f t="array" ref="AY217">SUMPRODUCT(LARGE(AN217:AX217, {1,2,3}))</f>
        <v>#VALUE!</v>
      </c>
      <c r="AZ217"/>
    </row>
    <row r="218" spans="1:52" x14ac:dyDescent="0.35">
      <c r="A218">
        <f>CLASS!A215</f>
        <v>0</v>
      </c>
      <c r="B218" t="str">
        <f>CLASS!B215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 t="shared" si="76"/>
        <v/>
      </c>
      <c r="R218" t="str">
        <f>_xlfn.IFNA((VLOOKUP(A218,CLASS!A:AY,18,FALSE)),"")</f>
        <v/>
      </c>
      <c r="S218" s="11" t="str">
        <f t="shared" si="77"/>
        <v/>
      </c>
      <c r="T218" t="str">
        <f>_xlfn.IFNA((VLOOKUP(A218,CLASS!A:AY,20,FALSE)),"")</f>
        <v/>
      </c>
      <c r="U218" s="11" t="e">
        <f t="shared" si="98"/>
        <v>#VALUE!</v>
      </c>
      <c r="V218" t="str">
        <f>_xlfn.IFNA((VLOOKUP(A218,CLASS!A:AY,22,FALSE)),"")</f>
        <v/>
      </c>
      <c r="W218" s="11" t="str">
        <f t="shared" si="97"/>
        <v/>
      </c>
      <c r="X218" t="str">
        <f>_xlfn.IFNA((VLOOKUP(A218,CLASS!A:AY,24,FALSE)),"")</f>
        <v/>
      </c>
      <c r="Y218" s="11" t="str">
        <f t="shared" si="78"/>
        <v/>
      </c>
      <c r="Z218" t="str">
        <f>_xlfn.IFNA((VLOOKUP(A218,CLASS!A:AY,26,FALSE)),"")</f>
        <v/>
      </c>
      <c r="AA218" s="11" t="str">
        <f t="shared" si="79"/>
        <v/>
      </c>
      <c r="AB218" t="str">
        <f>_xlfn.IFNA((VLOOKUP(A218,CLASS!A:AY,28,FALSE)),"")</f>
        <v/>
      </c>
      <c r="AC218" s="11" t="str">
        <f t="shared" si="80"/>
        <v/>
      </c>
      <c r="AD218"/>
      <c r="AE218" s="11">
        <f t="shared" si="81"/>
        <v>0</v>
      </c>
      <c r="AF218"/>
      <c r="AG218" s="11">
        <f t="shared" si="82"/>
        <v>0</v>
      </c>
      <c r="AH218" t="str">
        <f>_xlfn.IFNA((VLOOKUP(A218,CLASS!A:AY,34,FALSE)),"")</f>
        <v/>
      </c>
      <c r="AI218" s="11" t="str">
        <f t="shared" si="83"/>
        <v/>
      </c>
      <c r="AJ218"/>
      <c r="AK218" s="11">
        <f t="shared" si="84"/>
        <v>0</v>
      </c>
      <c r="AL218" s="16" t="str">
        <f t="shared" si="85"/>
        <v/>
      </c>
      <c r="AN218" t="str">
        <f t="shared" si="86"/>
        <v/>
      </c>
      <c r="AO218" t="str">
        <f t="shared" si="87"/>
        <v/>
      </c>
      <c r="AP218" t="e">
        <f t="shared" si="88"/>
        <v>#VALUE!</v>
      </c>
      <c r="AQ218" t="str">
        <f t="shared" si="89"/>
        <v/>
      </c>
      <c r="AR218" t="str">
        <f t="shared" si="90"/>
        <v/>
      </c>
      <c r="AS218" t="str">
        <f t="shared" si="91"/>
        <v/>
      </c>
      <c r="AT218" t="str">
        <f t="shared" si="92"/>
        <v/>
      </c>
      <c r="AU218">
        <f t="shared" si="93"/>
        <v>0</v>
      </c>
      <c r="AV218">
        <f t="shared" si="94"/>
        <v>0</v>
      </c>
      <c r="AW218" t="str">
        <f t="shared" si="95"/>
        <v/>
      </c>
      <c r="AX218">
        <f t="shared" si="96"/>
        <v>0</v>
      </c>
      <c r="AY218" s="14" t="e" cm="1">
        <f t="array" ref="AY218">SUMPRODUCT(LARGE(AN218:AX218, {1,2,3}))</f>
        <v>#VALUE!</v>
      </c>
    </row>
    <row r="219" spans="1:52" x14ac:dyDescent="0.35">
      <c r="A219">
        <f>CLASS!A216</f>
        <v>0</v>
      </c>
      <c r="B219" t="str">
        <f>CLASS!B216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 t="shared" si="76"/>
        <v/>
      </c>
      <c r="R219" t="str">
        <f>_xlfn.IFNA((VLOOKUP(A219,CLASS!A:AY,18,FALSE)),"")</f>
        <v/>
      </c>
      <c r="S219" s="11" t="str">
        <f t="shared" si="77"/>
        <v/>
      </c>
      <c r="T219" t="str">
        <f>_xlfn.IFNA((VLOOKUP(A219,CLASS!A:AY,20,FALSE)),"")</f>
        <v/>
      </c>
      <c r="U219" s="11" t="e">
        <f t="shared" si="98"/>
        <v>#VALUE!</v>
      </c>
      <c r="V219" t="str">
        <f>_xlfn.IFNA((VLOOKUP(A219,CLASS!A:AY,22,FALSE)),"")</f>
        <v/>
      </c>
      <c r="W219" s="11" t="str">
        <f t="shared" si="97"/>
        <v/>
      </c>
      <c r="X219" t="str">
        <f>_xlfn.IFNA((VLOOKUP(A219,CLASS!A:AY,24,FALSE)),"")</f>
        <v/>
      </c>
      <c r="Y219" s="11" t="str">
        <f t="shared" si="78"/>
        <v/>
      </c>
      <c r="Z219" t="str">
        <f>_xlfn.IFNA((VLOOKUP(A219,CLASS!A:AY,26,FALSE)),"")</f>
        <v/>
      </c>
      <c r="AA219" s="11" t="str">
        <f t="shared" si="79"/>
        <v/>
      </c>
      <c r="AB219" t="str">
        <f>_xlfn.IFNA((VLOOKUP(A219,CLASS!A:AY,28,FALSE)),"")</f>
        <v/>
      </c>
      <c r="AC219" s="11" t="str">
        <f t="shared" si="80"/>
        <v/>
      </c>
      <c r="AD219"/>
      <c r="AE219" s="11">
        <f t="shared" si="81"/>
        <v>0</v>
      </c>
      <c r="AF219"/>
      <c r="AG219" s="11">
        <f t="shared" si="82"/>
        <v>0</v>
      </c>
      <c r="AH219" t="str">
        <f>_xlfn.IFNA((VLOOKUP(A219,CLASS!A:AY,34,FALSE)),"")</f>
        <v/>
      </c>
      <c r="AI219" s="11" t="str">
        <f t="shared" si="83"/>
        <v/>
      </c>
      <c r="AJ219"/>
      <c r="AK219" s="11">
        <f t="shared" si="84"/>
        <v>0</v>
      </c>
      <c r="AL219" s="16" t="str">
        <f t="shared" si="85"/>
        <v/>
      </c>
      <c r="AN219" t="str">
        <f t="shared" si="86"/>
        <v/>
      </c>
      <c r="AO219" t="str">
        <f t="shared" si="87"/>
        <v/>
      </c>
      <c r="AP219" t="e">
        <f t="shared" si="88"/>
        <v>#VALUE!</v>
      </c>
      <c r="AQ219" t="str">
        <f t="shared" si="89"/>
        <v/>
      </c>
      <c r="AR219" t="str">
        <f t="shared" si="90"/>
        <v/>
      </c>
      <c r="AS219" t="str">
        <f t="shared" si="91"/>
        <v/>
      </c>
      <c r="AT219" t="str">
        <f t="shared" si="92"/>
        <v/>
      </c>
      <c r="AU219">
        <f t="shared" si="93"/>
        <v>0</v>
      </c>
      <c r="AV219">
        <f t="shared" si="94"/>
        <v>0</v>
      </c>
      <c r="AW219" t="str">
        <f t="shared" si="95"/>
        <v/>
      </c>
      <c r="AX219">
        <f t="shared" si="96"/>
        <v>0</v>
      </c>
      <c r="AY219" s="14" t="e" cm="1">
        <f t="array" ref="AY219">SUMPRODUCT(LARGE(AN219:AX219, {1,2,3}))</f>
        <v>#VALUE!</v>
      </c>
      <c r="AZ219"/>
    </row>
    <row r="220" spans="1:52" x14ac:dyDescent="0.35">
      <c r="A220">
        <f>CLASS!A217</f>
        <v>0</v>
      </c>
      <c r="B220" t="str">
        <f>CLASS!B217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 t="shared" si="76"/>
        <v/>
      </c>
      <c r="R220" t="str">
        <f>_xlfn.IFNA((VLOOKUP(A220,CLASS!A:AY,18,FALSE)),"")</f>
        <v/>
      </c>
      <c r="S220" s="11" t="str">
        <f t="shared" si="77"/>
        <v/>
      </c>
      <c r="T220" t="str">
        <f>_xlfn.IFNA((VLOOKUP(A220,CLASS!A:AY,20,FALSE)),"")</f>
        <v/>
      </c>
      <c r="U220" s="11" t="e">
        <f t="shared" si="98"/>
        <v>#VALUE!</v>
      </c>
      <c r="V220" t="str">
        <f>_xlfn.IFNA((VLOOKUP(A220,CLASS!A:AY,22,FALSE)),"")</f>
        <v/>
      </c>
      <c r="W220" s="11" t="str">
        <f t="shared" si="97"/>
        <v/>
      </c>
      <c r="X220" t="str">
        <f>_xlfn.IFNA((VLOOKUP(A220,CLASS!A:AY,24,FALSE)),"")</f>
        <v/>
      </c>
      <c r="Y220" s="11" t="str">
        <f t="shared" si="78"/>
        <v/>
      </c>
      <c r="Z220" t="str">
        <f>_xlfn.IFNA((VLOOKUP(A220,CLASS!A:AY,26,FALSE)),"")</f>
        <v/>
      </c>
      <c r="AA220" s="11" t="str">
        <f t="shared" si="79"/>
        <v/>
      </c>
      <c r="AB220" t="str">
        <f>_xlfn.IFNA((VLOOKUP(A220,CLASS!A:AY,28,FALSE)),"")</f>
        <v/>
      </c>
      <c r="AC220" s="11" t="str">
        <f t="shared" si="80"/>
        <v/>
      </c>
      <c r="AD220"/>
      <c r="AE220" s="11">
        <f t="shared" si="81"/>
        <v>0</v>
      </c>
      <c r="AF220"/>
      <c r="AG220" s="11">
        <f t="shared" si="82"/>
        <v>0</v>
      </c>
      <c r="AH220" t="str">
        <f>_xlfn.IFNA((VLOOKUP(A220,CLASS!A:AY,34,FALSE)),"")</f>
        <v/>
      </c>
      <c r="AI220" s="11" t="str">
        <f t="shared" si="83"/>
        <v/>
      </c>
      <c r="AJ220"/>
      <c r="AK220" s="11">
        <f t="shared" si="84"/>
        <v>0</v>
      </c>
      <c r="AL220" s="16" t="str">
        <f t="shared" si="85"/>
        <v/>
      </c>
      <c r="AN220" t="str">
        <f t="shared" si="86"/>
        <v/>
      </c>
      <c r="AO220" t="str">
        <f t="shared" si="87"/>
        <v/>
      </c>
      <c r="AP220" t="e">
        <f t="shared" si="88"/>
        <v>#VALUE!</v>
      </c>
      <c r="AQ220" t="str">
        <f t="shared" si="89"/>
        <v/>
      </c>
      <c r="AR220" t="str">
        <f t="shared" si="90"/>
        <v/>
      </c>
      <c r="AS220" t="str">
        <f t="shared" si="91"/>
        <v/>
      </c>
      <c r="AT220" t="str">
        <f t="shared" si="92"/>
        <v/>
      </c>
      <c r="AU220">
        <f t="shared" si="93"/>
        <v>0</v>
      </c>
      <c r="AV220">
        <f t="shared" si="94"/>
        <v>0</v>
      </c>
      <c r="AW220" t="str">
        <f t="shared" si="95"/>
        <v/>
      </c>
      <c r="AX220">
        <f t="shared" si="96"/>
        <v>0</v>
      </c>
      <c r="AY220" s="14" t="e" cm="1">
        <f t="array" ref="AY220">SUMPRODUCT(LARGE(AN220:AX220, {1,2,3}))</f>
        <v>#VALUE!</v>
      </c>
    </row>
    <row r="221" spans="1:52" x14ac:dyDescent="0.35">
      <c r="A221">
        <f>CLASS!A218</f>
        <v>0</v>
      </c>
      <c r="B221" t="str">
        <f>CLASS!B218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 t="shared" si="76"/>
        <v/>
      </c>
      <c r="R221" t="str">
        <f>_xlfn.IFNA((VLOOKUP(A221,CLASS!A:AY,18,FALSE)),"")</f>
        <v/>
      </c>
      <c r="S221" s="11" t="str">
        <f t="shared" si="77"/>
        <v/>
      </c>
      <c r="T221" t="str">
        <f>_xlfn.IFNA((VLOOKUP(A221,CLASS!A:AY,20,FALSE)),"")</f>
        <v/>
      </c>
      <c r="U221" s="11" t="e">
        <f t="shared" si="98"/>
        <v>#VALUE!</v>
      </c>
      <c r="V221" t="str">
        <f>_xlfn.IFNA((VLOOKUP(A221,CLASS!A:AY,22,FALSE)),"")</f>
        <v/>
      </c>
      <c r="W221" s="11" t="str">
        <f t="shared" si="97"/>
        <v/>
      </c>
      <c r="X221" t="str">
        <f>_xlfn.IFNA((VLOOKUP(A221,CLASS!A:AY,24,FALSE)),"")</f>
        <v/>
      </c>
      <c r="Y221" s="11" t="str">
        <f t="shared" si="78"/>
        <v/>
      </c>
      <c r="Z221" t="str">
        <f>_xlfn.IFNA((VLOOKUP(A221,CLASS!A:AY,26,FALSE)),"")</f>
        <v/>
      </c>
      <c r="AA221" s="11" t="str">
        <f t="shared" si="79"/>
        <v/>
      </c>
      <c r="AB221" t="str">
        <f>_xlfn.IFNA((VLOOKUP(A221,CLASS!A:AY,28,FALSE)),"")</f>
        <v/>
      </c>
      <c r="AC221" s="11" t="str">
        <f t="shared" si="80"/>
        <v/>
      </c>
      <c r="AD221"/>
      <c r="AE221" s="11">
        <f t="shared" si="81"/>
        <v>0</v>
      </c>
      <c r="AF221"/>
      <c r="AG221" s="11">
        <f t="shared" si="82"/>
        <v>0</v>
      </c>
      <c r="AH221" t="str">
        <f>_xlfn.IFNA((VLOOKUP(A221,CLASS!A:AY,34,FALSE)),"")</f>
        <v/>
      </c>
      <c r="AI221" s="11" t="str">
        <f t="shared" si="83"/>
        <v/>
      </c>
      <c r="AJ221"/>
      <c r="AK221" s="11">
        <f t="shared" si="84"/>
        <v>0</v>
      </c>
      <c r="AL221" s="16" t="str">
        <f t="shared" si="85"/>
        <v/>
      </c>
      <c r="AM221"/>
      <c r="AN221" t="str">
        <f t="shared" si="86"/>
        <v/>
      </c>
      <c r="AO221" t="str">
        <f t="shared" si="87"/>
        <v/>
      </c>
      <c r="AP221" t="e">
        <f t="shared" si="88"/>
        <v>#VALUE!</v>
      </c>
      <c r="AQ221" t="str">
        <f t="shared" si="89"/>
        <v/>
      </c>
      <c r="AR221" t="str">
        <f t="shared" si="90"/>
        <v/>
      </c>
      <c r="AS221" t="str">
        <f t="shared" si="91"/>
        <v/>
      </c>
      <c r="AT221" t="str">
        <f t="shared" si="92"/>
        <v/>
      </c>
      <c r="AU221">
        <f t="shared" si="93"/>
        <v>0</v>
      </c>
      <c r="AV221">
        <f t="shared" si="94"/>
        <v>0</v>
      </c>
      <c r="AW221" t="str">
        <f t="shared" si="95"/>
        <v/>
      </c>
      <c r="AX221">
        <f t="shared" si="96"/>
        <v>0</v>
      </c>
      <c r="AY221" s="14" t="e" cm="1">
        <f t="array" ref="AY221">SUMPRODUCT(LARGE(AN221:AX221, {1,2,3}))</f>
        <v>#VALUE!</v>
      </c>
    </row>
    <row r="222" spans="1:52" x14ac:dyDescent="0.35">
      <c r="A222">
        <f>CLASS!A219</f>
        <v>0</v>
      </c>
      <c r="B222" t="str">
        <f>CLASS!B219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 t="shared" si="76"/>
        <v/>
      </c>
      <c r="R222" t="str">
        <f>_xlfn.IFNA((VLOOKUP(A222,CLASS!A:AY,18,FALSE)),"")</f>
        <v/>
      </c>
      <c r="S222" s="11" t="str">
        <f t="shared" si="77"/>
        <v/>
      </c>
      <c r="T222" t="str">
        <f>_xlfn.IFNA((VLOOKUP(A222,CLASS!A:AY,20,FALSE)),"")</f>
        <v/>
      </c>
      <c r="U222" s="11" t="e">
        <f t="shared" si="98"/>
        <v>#VALUE!</v>
      </c>
      <c r="V222" t="str">
        <f>_xlfn.IFNA((VLOOKUP(A222,CLASS!A:AY,22,FALSE)),"")</f>
        <v/>
      </c>
      <c r="W222" s="11" t="str">
        <f t="shared" si="97"/>
        <v/>
      </c>
      <c r="X222" t="str">
        <f>_xlfn.IFNA((VLOOKUP(A222,CLASS!A:AY,24,FALSE)),"")</f>
        <v/>
      </c>
      <c r="Y222" s="11" t="str">
        <f t="shared" si="78"/>
        <v/>
      </c>
      <c r="Z222" t="str">
        <f>_xlfn.IFNA((VLOOKUP(A222,CLASS!A:AY,26,FALSE)),"")</f>
        <v/>
      </c>
      <c r="AA222" s="11" t="str">
        <f t="shared" si="79"/>
        <v/>
      </c>
      <c r="AB222" t="str">
        <f>_xlfn.IFNA((VLOOKUP(A222,CLASS!A:AY,28,FALSE)),"")</f>
        <v/>
      </c>
      <c r="AC222" s="11" t="str">
        <f t="shared" si="80"/>
        <v/>
      </c>
      <c r="AD222"/>
      <c r="AE222" s="11">
        <f t="shared" si="81"/>
        <v>0</v>
      </c>
      <c r="AF222"/>
      <c r="AG222" s="11">
        <f t="shared" si="82"/>
        <v>0</v>
      </c>
      <c r="AH222" t="str">
        <f>_xlfn.IFNA((VLOOKUP(A222,CLASS!A:AY,34,FALSE)),"")</f>
        <v/>
      </c>
      <c r="AI222" s="11" t="str">
        <f t="shared" si="83"/>
        <v/>
      </c>
      <c r="AJ222"/>
      <c r="AK222" s="11">
        <f t="shared" si="84"/>
        <v>0</v>
      </c>
      <c r="AL222" s="16" t="str">
        <f t="shared" si="85"/>
        <v/>
      </c>
      <c r="AM222"/>
      <c r="AN222" t="str">
        <f t="shared" si="86"/>
        <v/>
      </c>
      <c r="AO222" t="str">
        <f t="shared" si="87"/>
        <v/>
      </c>
      <c r="AP222" t="e">
        <f t="shared" si="88"/>
        <v>#VALUE!</v>
      </c>
      <c r="AQ222" t="str">
        <f t="shared" si="89"/>
        <v/>
      </c>
      <c r="AR222" t="str">
        <f t="shared" si="90"/>
        <v/>
      </c>
      <c r="AS222" t="str">
        <f t="shared" si="91"/>
        <v/>
      </c>
      <c r="AT222" t="str">
        <f t="shared" si="92"/>
        <v/>
      </c>
      <c r="AU222">
        <f t="shared" si="93"/>
        <v>0</v>
      </c>
      <c r="AV222">
        <f t="shared" si="94"/>
        <v>0</v>
      </c>
      <c r="AW222" t="str">
        <f t="shared" si="95"/>
        <v/>
      </c>
      <c r="AX222">
        <f t="shared" si="96"/>
        <v>0</v>
      </c>
      <c r="AY222" s="14" t="e" cm="1">
        <f t="array" ref="AY222">SUMPRODUCT(LARGE(AN222:AX222, {1,2,3}))</f>
        <v>#VALUE!</v>
      </c>
      <c r="AZ222"/>
    </row>
    <row r="223" spans="1:52" x14ac:dyDescent="0.35">
      <c r="A223">
        <f>CLASS!A220</f>
        <v>0</v>
      </c>
      <c r="B223" t="str">
        <f>CLASS!B220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 t="shared" si="76"/>
        <v/>
      </c>
      <c r="R223" t="str">
        <f>_xlfn.IFNA((VLOOKUP(A223,CLASS!A:AY,18,FALSE)),"")</f>
        <v/>
      </c>
      <c r="S223" s="11" t="str">
        <f t="shared" si="77"/>
        <v/>
      </c>
      <c r="T223" t="str">
        <f>_xlfn.IFNA((VLOOKUP(A223,CLASS!A:AY,20,FALSE)),"")</f>
        <v/>
      </c>
      <c r="U223" s="11" t="e">
        <f t="shared" si="98"/>
        <v>#VALUE!</v>
      </c>
      <c r="V223" t="str">
        <f>_xlfn.IFNA((VLOOKUP(A223,CLASS!A:AY,22,FALSE)),"")</f>
        <v/>
      </c>
      <c r="W223" s="11" t="str">
        <f t="shared" si="97"/>
        <v/>
      </c>
      <c r="X223" t="str">
        <f>_xlfn.IFNA((VLOOKUP(A223,CLASS!A:AY,24,FALSE)),"")</f>
        <v/>
      </c>
      <c r="Y223" s="11" t="str">
        <f t="shared" si="78"/>
        <v/>
      </c>
      <c r="Z223" t="str">
        <f>_xlfn.IFNA((VLOOKUP(A223,CLASS!A:AY,26,FALSE)),"")</f>
        <v/>
      </c>
      <c r="AA223" s="11" t="str">
        <f t="shared" si="79"/>
        <v/>
      </c>
      <c r="AB223" t="str">
        <f>_xlfn.IFNA((VLOOKUP(A223,CLASS!A:AY,28,FALSE)),"")</f>
        <v/>
      </c>
      <c r="AC223" s="11" t="str">
        <f t="shared" si="80"/>
        <v/>
      </c>
      <c r="AD223"/>
      <c r="AE223" s="11">
        <f t="shared" si="81"/>
        <v>0</v>
      </c>
      <c r="AF223"/>
      <c r="AG223" s="11">
        <f t="shared" si="82"/>
        <v>0</v>
      </c>
      <c r="AH223" t="str">
        <f>_xlfn.IFNA((VLOOKUP(A223,CLASS!A:AY,34,FALSE)),"")</f>
        <v/>
      </c>
      <c r="AI223" s="11" t="str">
        <f t="shared" si="83"/>
        <v/>
      </c>
      <c r="AJ223"/>
      <c r="AK223" s="11">
        <f t="shared" si="84"/>
        <v>0</v>
      </c>
      <c r="AL223" s="16" t="str">
        <f t="shared" si="85"/>
        <v/>
      </c>
      <c r="AM223"/>
      <c r="AN223" t="str">
        <f t="shared" si="86"/>
        <v/>
      </c>
      <c r="AO223" t="str">
        <f t="shared" si="87"/>
        <v/>
      </c>
      <c r="AP223" t="e">
        <f t="shared" si="88"/>
        <v>#VALUE!</v>
      </c>
      <c r="AQ223" t="str">
        <f t="shared" si="89"/>
        <v/>
      </c>
      <c r="AR223" t="str">
        <f t="shared" si="90"/>
        <v/>
      </c>
      <c r="AS223" t="str">
        <f t="shared" si="91"/>
        <v/>
      </c>
      <c r="AT223" t="str">
        <f t="shared" si="92"/>
        <v/>
      </c>
      <c r="AU223">
        <f t="shared" si="93"/>
        <v>0</v>
      </c>
      <c r="AV223">
        <f t="shared" si="94"/>
        <v>0</v>
      </c>
      <c r="AW223" t="str">
        <f t="shared" si="95"/>
        <v/>
      </c>
      <c r="AX223">
        <f t="shared" si="96"/>
        <v>0</v>
      </c>
      <c r="AY223" s="14" t="e" cm="1">
        <f t="array" ref="AY223">SUMPRODUCT(LARGE(AN223:AX223, {1,2,3}))</f>
        <v>#VALUE!</v>
      </c>
    </row>
    <row r="224" spans="1:52" x14ac:dyDescent="0.35">
      <c r="A224">
        <f>CLASS!A221</f>
        <v>0</v>
      </c>
      <c r="B224" t="str">
        <f>CLASS!B221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 t="shared" si="76"/>
        <v/>
      </c>
      <c r="R224" t="str">
        <f>_xlfn.IFNA((VLOOKUP(A224,CLASS!A:AY,18,FALSE)),"")</f>
        <v/>
      </c>
      <c r="S224" s="11" t="str">
        <f t="shared" si="77"/>
        <v/>
      </c>
      <c r="T224" t="str">
        <f>_xlfn.IFNA((VLOOKUP(A224,CLASS!A:AY,20,FALSE)),"")</f>
        <v/>
      </c>
      <c r="U224" s="11" t="e">
        <f t="shared" si="98"/>
        <v>#VALUE!</v>
      </c>
      <c r="V224" t="str">
        <f>_xlfn.IFNA((VLOOKUP(A224,CLASS!A:AY,22,FALSE)),"")</f>
        <v/>
      </c>
      <c r="W224" s="11" t="str">
        <f t="shared" si="97"/>
        <v/>
      </c>
      <c r="X224" t="str">
        <f>_xlfn.IFNA((VLOOKUP(A224,CLASS!A:AY,24,FALSE)),"")</f>
        <v/>
      </c>
      <c r="Y224" s="11" t="str">
        <f t="shared" si="78"/>
        <v/>
      </c>
      <c r="Z224" t="str">
        <f>_xlfn.IFNA((VLOOKUP(A224,CLASS!A:AY,26,FALSE)),"")</f>
        <v/>
      </c>
      <c r="AA224" s="11" t="str">
        <f t="shared" si="79"/>
        <v/>
      </c>
      <c r="AB224" t="str">
        <f>_xlfn.IFNA((VLOOKUP(A224,CLASS!A:AY,28,FALSE)),"")</f>
        <v/>
      </c>
      <c r="AC224" s="11" t="str">
        <f t="shared" si="80"/>
        <v/>
      </c>
      <c r="AD224"/>
      <c r="AE224" s="11">
        <f t="shared" si="81"/>
        <v>0</v>
      </c>
      <c r="AF224"/>
      <c r="AG224" s="11">
        <f t="shared" si="82"/>
        <v>0</v>
      </c>
      <c r="AH224" t="str">
        <f>_xlfn.IFNA((VLOOKUP(A224,CLASS!A:AY,34,FALSE)),"")</f>
        <v/>
      </c>
      <c r="AI224" s="11" t="str">
        <f t="shared" si="83"/>
        <v/>
      </c>
      <c r="AJ224"/>
      <c r="AK224" s="11">
        <f t="shared" si="84"/>
        <v>0</v>
      </c>
      <c r="AL224" s="16" t="str">
        <f t="shared" si="85"/>
        <v/>
      </c>
      <c r="AM224"/>
      <c r="AN224" t="str">
        <f t="shared" si="86"/>
        <v/>
      </c>
      <c r="AO224" t="str">
        <f t="shared" si="87"/>
        <v/>
      </c>
      <c r="AP224" t="e">
        <f t="shared" si="88"/>
        <v>#VALUE!</v>
      </c>
      <c r="AQ224" t="str">
        <f t="shared" si="89"/>
        <v/>
      </c>
      <c r="AR224" t="str">
        <f t="shared" si="90"/>
        <v/>
      </c>
      <c r="AS224" t="str">
        <f t="shared" si="91"/>
        <v/>
      </c>
      <c r="AT224" t="str">
        <f t="shared" si="92"/>
        <v/>
      </c>
      <c r="AU224">
        <f t="shared" si="93"/>
        <v>0</v>
      </c>
      <c r="AV224">
        <f t="shared" si="94"/>
        <v>0</v>
      </c>
      <c r="AW224" t="str">
        <f t="shared" si="95"/>
        <v/>
      </c>
      <c r="AX224">
        <f t="shared" si="96"/>
        <v>0</v>
      </c>
      <c r="AY224" s="14" t="e" cm="1">
        <f t="array" ref="AY224">SUMPRODUCT(LARGE(AN224:AX224, {1,2,3}))</f>
        <v>#VALUE!</v>
      </c>
      <c r="AZ224"/>
    </row>
    <row r="225" spans="1:52" x14ac:dyDescent="0.35">
      <c r="A225">
        <f>CLASS!A222</f>
        <v>0</v>
      </c>
      <c r="B225" t="str">
        <f>CLASS!B222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 t="shared" si="76"/>
        <v/>
      </c>
      <c r="R225" t="str">
        <f>_xlfn.IFNA((VLOOKUP(A225,CLASS!A:AY,18,FALSE)),"")</f>
        <v/>
      </c>
      <c r="S225" s="11" t="str">
        <f t="shared" si="77"/>
        <v/>
      </c>
      <c r="T225" t="str">
        <f>_xlfn.IFNA((VLOOKUP(A225,CLASS!A:AY,20,FALSE)),"")</f>
        <v/>
      </c>
      <c r="U225" s="11" t="e">
        <f t="shared" si="98"/>
        <v>#VALUE!</v>
      </c>
      <c r="V225" t="str">
        <f>_xlfn.IFNA((VLOOKUP(A225,CLASS!A:AY,22,FALSE)),"")</f>
        <v/>
      </c>
      <c r="W225" s="11" t="str">
        <f t="shared" si="97"/>
        <v/>
      </c>
      <c r="X225" t="str">
        <f>_xlfn.IFNA((VLOOKUP(A225,CLASS!A:AY,24,FALSE)),"")</f>
        <v/>
      </c>
      <c r="Y225" s="11" t="str">
        <f t="shared" si="78"/>
        <v/>
      </c>
      <c r="Z225" t="str">
        <f>_xlfn.IFNA((VLOOKUP(A225,CLASS!A:AY,26,FALSE)),"")</f>
        <v/>
      </c>
      <c r="AA225" s="11" t="str">
        <f t="shared" si="79"/>
        <v/>
      </c>
      <c r="AB225" t="str">
        <f>_xlfn.IFNA((VLOOKUP(A225,CLASS!A:AY,28,FALSE)),"")</f>
        <v/>
      </c>
      <c r="AC225" s="11" t="str">
        <f t="shared" si="80"/>
        <v/>
      </c>
      <c r="AD225"/>
      <c r="AE225" s="11">
        <f t="shared" si="81"/>
        <v>0</v>
      </c>
      <c r="AF225"/>
      <c r="AG225" s="11">
        <f t="shared" si="82"/>
        <v>0</v>
      </c>
      <c r="AH225" t="str">
        <f>_xlfn.IFNA((VLOOKUP(A225,CLASS!A:AY,34,FALSE)),"")</f>
        <v/>
      </c>
      <c r="AI225" s="11" t="str">
        <f t="shared" si="83"/>
        <v/>
      </c>
      <c r="AJ225"/>
      <c r="AK225" s="11">
        <f t="shared" si="84"/>
        <v>0</v>
      </c>
      <c r="AL225" s="16" t="str">
        <f t="shared" si="85"/>
        <v/>
      </c>
      <c r="AM225"/>
      <c r="AN225" t="str">
        <f t="shared" si="86"/>
        <v/>
      </c>
      <c r="AO225" t="str">
        <f t="shared" si="87"/>
        <v/>
      </c>
      <c r="AP225" t="e">
        <f t="shared" si="88"/>
        <v>#VALUE!</v>
      </c>
      <c r="AQ225" t="str">
        <f t="shared" si="89"/>
        <v/>
      </c>
      <c r="AR225" t="str">
        <f t="shared" si="90"/>
        <v/>
      </c>
      <c r="AS225" t="str">
        <f t="shared" si="91"/>
        <v/>
      </c>
      <c r="AT225" t="str">
        <f t="shared" si="92"/>
        <v/>
      </c>
      <c r="AU225">
        <f t="shared" si="93"/>
        <v>0</v>
      </c>
      <c r="AV225">
        <f t="shared" si="94"/>
        <v>0</v>
      </c>
      <c r="AW225" t="str">
        <f t="shared" si="95"/>
        <v/>
      </c>
      <c r="AX225">
        <f t="shared" si="96"/>
        <v>0</v>
      </c>
      <c r="AY225" s="14" t="e" cm="1">
        <f t="array" ref="AY225">SUMPRODUCT(LARGE(AN225:AX225, {1,2,3}))</f>
        <v>#VALUE!</v>
      </c>
      <c r="AZ225"/>
    </row>
    <row r="226" spans="1:52" x14ac:dyDescent="0.35">
      <c r="A226">
        <f>CLASS!A223</f>
        <v>0</v>
      </c>
      <c r="B226" t="str">
        <f>CLASS!B223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 t="shared" si="76"/>
        <v/>
      </c>
      <c r="R226" t="str">
        <f>_xlfn.IFNA((VLOOKUP(A226,CLASS!A:AY,18,FALSE)),"")</f>
        <v/>
      </c>
      <c r="S226" s="11" t="str">
        <f t="shared" si="77"/>
        <v/>
      </c>
      <c r="T226" t="str">
        <f>_xlfn.IFNA((VLOOKUP(A226,CLASS!A:AY,20,FALSE)),"")</f>
        <v/>
      </c>
      <c r="U226" s="11" t="e">
        <f t="shared" si="98"/>
        <v>#VALUE!</v>
      </c>
      <c r="V226" t="str">
        <f>_xlfn.IFNA((VLOOKUP(A226,CLASS!A:AY,22,FALSE)),"")</f>
        <v/>
      </c>
      <c r="W226" s="11" t="str">
        <f t="shared" si="97"/>
        <v/>
      </c>
      <c r="X226" t="str">
        <f>_xlfn.IFNA((VLOOKUP(A226,CLASS!A:AY,24,FALSE)),"")</f>
        <v/>
      </c>
      <c r="Y226" s="11" t="str">
        <f t="shared" si="78"/>
        <v/>
      </c>
      <c r="Z226" t="str">
        <f>_xlfn.IFNA((VLOOKUP(A226,CLASS!A:AY,26,FALSE)),"")</f>
        <v/>
      </c>
      <c r="AA226" s="11" t="str">
        <f t="shared" si="79"/>
        <v/>
      </c>
      <c r="AB226" t="str">
        <f>_xlfn.IFNA((VLOOKUP(A226,CLASS!A:AY,28,FALSE)),"")</f>
        <v/>
      </c>
      <c r="AC226" s="11" t="str">
        <f t="shared" si="80"/>
        <v/>
      </c>
      <c r="AD226"/>
      <c r="AE226" s="11">
        <f t="shared" si="81"/>
        <v>0</v>
      </c>
      <c r="AF226"/>
      <c r="AG226" s="11">
        <f t="shared" si="82"/>
        <v>0</v>
      </c>
      <c r="AH226" t="str">
        <f>_xlfn.IFNA((VLOOKUP(A226,CLASS!A:AY,34,FALSE)),"")</f>
        <v/>
      </c>
      <c r="AI226" s="11" t="str">
        <f t="shared" si="83"/>
        <v/>
      </c>
      <c r="AJ226"/>
      <c r="AK226" s="11">
        <f t="shared" si="84"/>
        <v>0</v>
      </c>
      <c r="AL226" s="16" t="str">
        <f t="shared" si="85"/>
        <v/>
      </c>
      <c r="AM226"/>
      <c r="AN226" t="str">
        <f t="shared" si="86"/>
        <v/>
      </c>
      <c r="AO226" t="str">
        <f t="shared" si="87"/>
        <v/>
      </c>
      <c r="AP226" t="e">
        <f t="shared" si="88"/>
        <v>#VALUE!</v>
      </c>
      <c r="AQ226" t="str">
        <f t="shared" si="89"/>
        <v/>
      </c>
      <c r="AR226" t="str">
        <f t="shared" si="90"/>
        <v/>
      </c>
      <c r="AS226" t="str">
        <f t="shared" si="91"/>
        <v/>
      </c>
      <c r="AT226" t="str">
        <f t="shared" si="92"/>
        <v/>
      </c>
      <c r="AU226">
        <f t="shared" si="93"/>
        <v>0</v>
      </c>
      <c r="AV226">
        <f t="shared" si="94"/>
        <v>0</v>
      </c>
      <c r="AW226" t="str">
        <f t="shared" si="95"/>
        <v/>
      </c>
      <c r="AX226">
        <f t="shared" si="96"/>
        <v>0</v>
      </c>
      <c r="AY226" s="14" t="e" cm="1">
        <f t="array" ref="AY226">SUMPRODUCT(LARGE(AN226:AX226, {1,2,3}))</f>
        <v>#VALUE!</v>
      </c>
      <c r="AZ226"/>
    </row>
    <row r="227" spans="1:52" x14ac:dyDescent="0.35">
      <c r="A227">
        <f>CLASS!A224</f>
        <v>0</v>
      </c>
      <c r="B227" t="str">
        <f>CLASS!B224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 t="shared" si="76"/>
        <v/>
      </c>
      <c r="R227" t="str">
        <f>_xlfn.IFNA((VLOOKUP(A227,CLASS!A:AY,18,FALSE)),"")</f>
        <v/>
      </c>
      <c r="S227" s="11" t="str">
        <f t="shared" si="77"/>
        <v/>
      </c>
      <c r="T227" t="str">
        <f>_xlfn.IFNA((VLOOKUP(A227,CLASS!A:AY,20,FALSE)),"")</f>
        <v/>
      </c>
      <c r="U227" s="11" t="e">
        <f t="shared" si="98"/>
        <v>#VALUE!</v>
      </c>
      <c r="V227" t="str">
        <f>_xlfn.IFNA((VLOOKUP(A227,CLASS!A:AY,22,FALSE)),"")</f>
        <v/>
      </c>
      <c r="W227" s="11" t="str">
        <f t="shared" si="97"/>
        <v/>
      </c>
      <c r="X227" t="str">
        <f>_xlfn.IFNA((VLOOKUP(A227,CLASS!A:AY,24,FALSE)),"")</f>
        <v/>
      </c>
      <c r="Y227" s="11" t="str">
        <f t="shared" si="78"/>
        <v/>
      </c>
      <c r="Z227" t="str">
        <f>_xlfn.IFNA((VLOOKUP(A227,CLASS!A:AY,26,FALSE)),"")</f>
        <v/>
      </c>
      <c r="AA227" s="11" t="str">
        <f t="shared" si="79"/>
        <v/>
      </c>
      <c r="AB227" t="str">
        <f>_xlfn.IFNA((VLOOKUP(A227,CLASS!A:AY,28,FALSE)),"")</f>
        <v/>
      </c>
      <c r="AC227" s="11" t="str">
        <f t="shared" si="80"/>
        <v/>
      </c>
      <c r="AD227"/>
      <c r="AE227" s="11">
        <f t="shared" si="81"/>
        <v>0</v>
      </c>
      <c r="AF227"/>
      <c r="AG227" s="11">
        <f t="shared" si="82"/>
        <v>0</v>
      </c>
      <c r="AH227" t="str">
        <f>_xlfn.IFNA((VLOOKUP(A227,CLASS!A:AY,34,FALSE)),"")</f>
        <v/>
      </c>
      <c r="AI227" s="11" t="str">
        <f t="shared" si="83"/>
        <v/>
      </c>
      <c r="AJ227"/>
      <c r="AK227" s="11">
        <f t="shared" si="84"/>
        <v>0</v>
      </c>
      <c r="AL227" s="16" t="str">
        <f t="shared" si="85"/>
        <v/>
      </c>
      <c r="AM227"/>
      <c r="AN227" t="str">
        <f t="shared" si="86"/>
        <v/>
      </c>
      <c r="AO227" t="str">
        <f t="shared" si="87"/>
        <v/>
      </c>
      <c r="AP227" t="e">
        <f t="shared" si="88"/>
        <v>#VALUE!</v>
      </c>
      <c r="AQ227" t="str">
        <f t="shared" si="89"/>
        <v/>
      </c>
      <c r="AR227" t="str">
        <f t="shared" si="90"/>
        <v/>
      </c>
      <c r="AS227" t="str">
        <f t="shared" si="91"/>
        <v/>
      </c>
      <c r="AT227" t="str">
        <f t="shared" si="92"/>
        <v/>
      </c>
      <c r="AU227">
        <f t="shared" si="93"/>
        <v>0</v>
      </c>
      <c r="AV227">
        <f t="shared" si="94"/>
        <v>0</v>
      </c>
      <c r="AW227" t="str">
        <f t="shared" si="95"/>
        <v/>
      </c>
      <c r="AX227">
        <f t="shared" si="96"/>
        <v>0</v>
      </c>
      <c r="AY227" s="14" t="e" cm="1">
        <f t="array" ref="AY227">SUMPRODUCT(LARGE(AN227:AX227, {1,2,3}))</f>
        <v>#VALUE!</v>
      </c>
      <c r="AZ227"/>
    </row>
    <row r="228" spans="1:52" x14ac:dyDescent="0.35">
      <c r="A228">
        <f>CLASS!A225</f>
        <v>0</v>
      </c>
      <c r="B228" t="str">
        <f>CLASS!B225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 t="shared" si="76"/>
        <v/>
      </c>
      <c r="R228" t="str">
        <f>_xlfn.IFNA((VLOOKUP(A228,CLASS!A:AY,18,FALSE)),"")</f>
        <v/>
      </c>
      <c r="S228" s="11" t="str">
        <f t="shared" si="77"/>
        <v/>
      </c>
      <c r="T228" t="str">
        <f>_xlfn.IFNA((VLOOKUP(A228,CLASS!A:AY,20,FALSE)),"")</f>
        <v/>
      </c>
      <c r="U228" s="11" t="e">
        <f t="shared" si="98"/>
        <v>#VALUE!</v>
      </c>
      <c r="V228" t="str">
        <f>_xlfn.IFNA((VLOOKUP(A228,CLASS!A:AY,22,FALSE)),"")</f>
        <v/>
      </c>
      <c r="W228" s="11" t="str">
        <f t="shared" si="97"/>
        <v/>
      </c>
      <c r="X228" t="str">
        <f>_xlfn.IFNA((VLOOKUP(A228,CLASS!A:AY,24,FALSE)),"")</f>
        <v/>
      </c>
      <c r="Y228" s="11" t="str">
        <f t="shared" si="78"/>
        <v/>
      </c>
      <c r="Z228" t="str">
        <f>_xlfn.IFNA((VLOOKUP(A228,CLASS!A:AY,26,FALSE)),"")</f>
        <v/>
      </c>
      <c r="AA228" s="11" t="str">
        <f t="shared" si="79"/>
        <v/>
      </c>
      <c r="AB228" t="str">
        <f>_xlfn.IFNA((VLOOKUP(A228,CLASS!A:AY,28,FALSE)),"")</f>
        <v/>
      </c>
      <c r="AC228" s="11" t="str">
        <f t="shared" si="80"/>
        <v/>
      </c>
      <c r="AD228"/>
      <c r="AE228" s="11">
        <f t="shared" si="81"/>
        <v>0</v>
      </c>
      <c r="AF228"/>
      <c r="AG228" s="11">
        <f t="shared" si="82"/>
        <v>0</v>
      </c>
      <c r="AH228" t="str">
        <f>_xlfn.IFNA((VLOOKUP(A228,CLASS!A:AY,34,FALSE)),"")</f>
        <v/>
      </c>
      <c r="AI228" s="11" t="str">
        <f t="shared" si="83"/>
        <v/>
      </c>
      <c r="AJ228"/>
      <c r="AK228" s="11">
        <f t="shared" si="84"/>
        <v>0</v>
      </c>
      <c r="AL228" s="16" t="str">
        <f t="shared" si="85"/>
        <v/>
      </c>
      <c r="AN228" t="str">
        <f t="shared" si="86"/>
        <v/>
      </c>
      <c r="AO228" t="str">
        <f t="shared" si="87"/>
        <v/>
      </c>
      <c r="AP228" t="e">
        <f t="shared" si="88"/>
        <v>#VALUE!</v>
      </c>
      <c r="AQ228" t="str">
        <f t="shared" si="89"/>
        <v/>
      </c>
      <c r="AR228" t="str">
        <f t="shared" si="90"/>
        <v/>
      </c>
      <c r="AS228" t="str">
        <f t="shared" si="91"/>
        <v/>
      </c>
      <c r="AT228" t="str">
        <f t="shared" si="92"/>
        <v/>
      </c>
      <c r="AU228">
        <f t="shared" si="93"/>
        <v>0</v>
      </c>
      <c r="AV228">
        <f t="shared" si="94"/>
        <v>0</v>
      </c>
      <c r="AW228" t="str">
        <f t="shared" si="95"/>
        <v/>
      </c>
      <c r="AX228">
        <f t="shared" si="96"/>
        <v>0</v>
      </c>
      <c r="AY228" s="14" t="e" cm="1">
        <f t="array" ref="AY228">SUMPRODUCT(LARGE(AN228:AX228, {1,2,3}))</f>
        <v>#VALUE!</v>
      </c>
      <c r="AZ228"/>
    </row>
    <row r="229" spans="1:52" x14ac:dyDescent="0.35">
      <c r="A229">
        <f>CLASS!A226</f>
        <v>0</v>
      </c>
      <c r="B229" t="str">
        <f>CLASS!B226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 t="shared" si="76"/>
        <v/>
      </c>
      <c r="R229" t="str">
        <f>_xlfn.IFNA((VLOOKUP(A229,CLASS!A:AY,18,FALSE)),"")</f>
        <v/>
      </c>
      <c r="S229" s="11" t="str">
        <f t="shared" si="77"/>
        <v/>
      </c>
      <c r="T229" t="str">
        <f>_xlfn.IFNA((VLOOKUP(A229,CLASS!A:AY,20,FALSE)),"")</f>
        <v/>
      </c>
      <c r="U229" s="11" t="e">
        <f t="shared" si="98"/>
        <v>#VALUE!</v>
      </c>
      <c r="V229" t="str">
        <f>_xlfn.IFNA((VLOOKUP(A229,CLASS!A:AY,22,FALSE)),"")</f>
        <v/>
      </c>
      <c r="W229" s="11" t="str">
        <f t="shared" si="97"/>
        <v/>
      </c>
      <c r="X229" t="str">
        <f>_xlfn.IFNA((VLOOKUP(A229,CLASS!A:AY,24,FALSE)),"")</f>
        <v/>
      </c>
      <c r="Y229" s="11" t="str">
        <f t="shared" si="78"/>
        <v/>
      </c>
      <c r="Z229" t="str">
        <f>_xlfn.IFNA((VLOOKUP(A229,CLASS!A:AY,26,FALSE)),"")</f>
        <v/>
      </c>
      <c r="AA229" s="11" t="str">
        <f t="shared" si="79"/>
        <v/>
      </c>
      <c r="AB229" t="str">
        <f>_xlfn.IFNA((VLOOKUP(A229,CLASS!A:AY,28,FALSE)),"")</f>
        <v/>
      </c>
      <c r="AC229" s="11" t="str">
        <f t="shared" si="80"/>
        <v/>
      </c>
      <c r="AD229"/>
      <c r="AE229" s="11">
        <f t="shared" si="81"/>
        <v>0</v>
      </c>
      <c r="AF229"/>
      <c r="AG229" s="11">
        <f t="shared" si="82"/>
        <v>0</v>
      </c>
      <c r="AH229" t="str">
        <f>_xlfn.IFNA((VLOOKUP(A229,CLASS!A:AY,34,FALSE)),"")</f>
        <v/>
      </c>
      <c r="AI229" s="11" t="str">
        <f t="shared" si="83"/>
        <v/>
      </c>
      <c r="AJ229"/>
      <c r="AK229" s="11">
        <f t="shared" si="84"/>
        <v>0</v>
      </c>
      <c r="AL229" s="16" t="str">
        <f t="shared" si="85"/>
        <v/>
      </c>
      <c r="AM229"/>
      <c r="AN229" t="str">
        <f t="shared" si="86"/>
        <v/>
      </c>
      <c r="AO229" t="str">
        <f t="shared" si="87"/>
        <v/>
      </c>
      <c r="AP229" t="e">
        <f t="shared" si="88"/>
        <v>#VALUE!</v>
      </c>
      <c r="AQ229" t="str">
        <f t="shared" si="89"/>
        <v/>
      </c>
      <c r="AR229" t="str">
        <f t="shared" si="90"/>
        <v/>
      </c>
      <c r="AS229" t="str">
        <f t="shared" si="91"/>
        <v/>
      </c>
      <c r="AT229" t="str">
        <f t="shared" si="92"/>
        <v/>
      </c>
      <c r="AU229">
        <f t="shared" si="93"/>
        <v>0</v>
      </c>
      <c r="AV229">
        <f t="shared" si="94"/>
        <v>0</v>
      </c>
      <c r="AW229" t="str">
        <f t="shared" si="95"/>
        <v/>
      </c>
      <c r="AX229">
        <f t="shared" si="96"/>
        <v>0</v>
      </c>
      <c r="AY229" s="14" t="e" cm="1">
        <f t="array" ref="AY229">SUMPRODUCT(LARGE(AN229:AX229, {1,2,3}))</f>
        <v>#VALUE!</v>
      </c>
      <c r="AZ229"/>
    </row>
    <row r="230" spans="1:52" x14ac:dyDescent="0.35">
      <c r="A230">
        <f>CLASS!A227</f>
        <v>0</v>
      </c>
      <c r="B230" t="str">
        <f>CLASS!B227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 t="shared" si="76"/>
        <v/>
      </c>
      <c r="R230" t="str">
        <f>_xlfn.IFNA((VLOOKUP(A230,CLASS!A:AY,18,FALSE)),"")</f>
        <v/>
      </c>
      <c r="S230" s="11" t="str">
        <f t="shared" si="77"/>
        <v/>
      </c>
      <c r="T230" t="str">
        <f>_xlfn.IFNA((VLOOKUP(A230,CLASS!A:AY,20,FALSE)),"")</f>
        <v/>
      </c>
      <c r="U230" s="11" t="e">
        <f t="shared" si="98"/>
        <v>#VALUE!</v>
      </c>
      <c r="V230" t="str">
        <f>_xlfn.IFNA((VLOOKUP(A230,CLASS!A:AY,22,FALSE)),"")</f>
        <v/>
      </c>
      <c r="W230" s="11" t="str">
        <f t="shared" si="97"/>
        <v/>
      </c>
      <c r="X230" t="str">
        <f>_xlfn.IFNA((VLOOKUP(A230,CLASS!A:AY,24,FALSE)),"")</f>
        <v/>
      </c>
      <c r="Y230" s="11" t="str">
        <f t="shared" si="78"/>
        <v/>
      </c>
      <c r="Z230" t="str">
        <f>_xlfn.IFNA((VLOOKUP(A230,CLASS!A:AY,26,FALSE)),"")</f>
        <v/>
      </c>
      <c r="AA230" s="11" t="str">
        <f t="shared" si="79"/>
        <v/>
      </c>
      <c r="AB230" t="str">
        <f>_xlfn.IFNA((VLOOKUP(A230,CLASS!A:AY,28,FALSE)),"")</f>
        <v/>
      </c>
      <c r="AC230" s="11" t="str">
        <f t="shared" si="80"/>
        <v/>
      </c>
      <c r="AD230"/>
      <c r="AE230" s="11">
        <f t="shared" si="81"/>
        <v>0</v>
      </c>
      <c r="AF230"/>
      <c r="AG230" s="11">
        <f t="shared" si="82"/>
        <v>0</v>
      </c>
      <c r="AH230" t="str">
        <f>_xlfn.IFNA((VLOOKUP(A230,CLASS!A:AY,34,FALSE)),"")</f>
        <v/>
      </c>
      <c r="AI230" s="11" t="str">
        <f t="shared" si="83"/>
        <v/>
      </c>
      <c r="AJ230"/>
      <c r="AK230" s="11">
        <f t="shared" si="84"/>
        <v>0</v>
      </c>
      <c r="AL230" s="16" t="str">
        <f t="shared" si="85"/>
        <v/>
      </c>
      <c r="AM230"/>
      <c r="AN230" t="str">
        <f t="shared" si="86"/>
        <v/>
      </c>
      <c r="AO230" t="str">
        <f t="shared" si="87"/>
        <v/>
      </c>
      <c r="AP230" t="e">
        <f t="shared" si="88"/>
        <v>#VALUE!</v>
      </c>
      <c r="AQ230" t="str">
        <f t="shared" si="89"/>
        <v/>
      </c>
      <c r="AR230" t="str">
        <f t="shared" si="90"/>
        <v/>
      </c>
      <c r="AS230" t="str">
        <f t="shared" si="91"/>
        <v/>
      </c>
      <c r="AT230" t="str">
        <f t="shared" si="92"/>
        <v/>
      </c>
      <c r="AU230">
        <f t="shared" si="93"/>
        <v>0</v>
      </c>
      <c r="AV230">
        <f t="shared" si="94"/>
        <v>0</v>
      </c>
      <c r="AW230" t="str">
        <f t="shared" si="95"/>
        <v/>
      </c>
      <c r="AX230">
        <f t="shared" si="96"/>
        <v>0</v>
      </c>
      <c r="AY230" s="14" t="e" cm="1">
        <f t="array" ref="AY230">SUMPRODUCT(LARGE(AN230:AX230, {1,2,3}))</f>
        <v>#VALUE!</v>
      </c>
    </row>
    <row r="231" spans="1:52" x14ac:dyDescent="0.35">
      <c r="A231">
        <f>CLASS!A228</f>
        <v>0</v>
      </c>
      <c r="B231" t="str">
        <f>CLASS!B228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 t="shared" si="76"/>
        <v/>
      </c>
      <c r="R231" t="str">
        <f>_xlfn.IFNA((VLOOKUP(A231,CLASS!A:AY,18,FALSE)),"")</f>
        <v/>
      </c>
      <c r="S231" s="11" t="str">
        <f t="shared" si="77"/>
        <v/>
      </c>
      <c r="T231" t="str">
        <f>_xlfn.IFNA((VLOOKUP(A231,CLASS!A:AY,20,FALSE)),"")</f>
        <v/>
      </c>
      <c r="U231" s="11" t="e">
        <f t="shared" si="98"/>
        <v>#VALUE!</v>
      </c>
      <c r="V231" t="str">
        <f>_xlfn.IFNA((VLOOKUP(A231,CLASS!A:AY,22,FALSE)),"")</f>
        <v/>
      </c>
      <c r="W231" s="11" t="str">
        <f t="shared" si="97"/>
        <v/>
      </c>
      <c r="X231" t="str">
        <f>_xlfn.IFNA((VLOOKUP(A231,CLASS!A:AY,24,FALSE)),"")</f>
        <v/>
      </c>
      <c r="Y231" s="11" t="str">
        <f t="shared" si="78"/>
        <v/>
      </c>
      <c r="Z231" t="str">
        <f>_xlfn.IFNA((VLOOKUP(A231,CLASS!A:AY,26,FALSE)),"")</f>
        <v/>
      </c>
      <c r="AA231" s="11" t="str">
        <f t="shared" si="79"/>
        <v/>
      </c>
      <c r="AB231" t="str">
        <f>_xlfn.IFNA((VLOOKUP(A231,CLASS!A:AY,28,FALSE)),"")</f>
        <v/>
      </c>
      <c r="AC231" s="11" t="str">
        <f t="shared" si="80"/>
        <v/>
      </c>
      <c r="AD231"/>
      <c r="AE231" s="11">
        <f t="shared" si="81"/>
        <v>0</v>
      </c>
      <c r="AF231"/>
      <c r="AG231" s="11">
        <f t="shared" si="82"/>
        <v>0</v>
      </c>
      <c r="AH231" t="str">
        <f>_xlfn.IFNA((VLOOKUP(A231,CLASS!A:AY,34,FALSE)),"")</f>
        <v/>
      </c>
      <c r="AI231" s="11" t="str">
        <f t="shared" si="83"/>
        <v/>
      </c>
      <c r="AJ231"/>
      <c r="AK231" s="11">
        <f t="shared" si="84"/>
        <v>0</v>
      </c>
      <c r="AL231" s="16" t="str">
        <f t="shared" si="85"/>
        <v/>
      </c>
      <c r="AN231" t="str">
        <f t="shared" si="86"/>
        <v/>
      </c>
      <c r="AO231" t="str">
        <f t="shared" si="87"/>
        <v/>
      </c>
      <c r="AP231" t="e">
        <f t="shared" si="88"/>
        <v>#VALUE!</v>
      </c>
      <c r="AQ231" t="str">
        <f t="shared" si="89"/>
        <v/>
      </c>
      <c r="AR231" t="str">
        <f t="shared" si="90"/>
        <v/>
      </c>
      <c r="AS231" t="str">
        <f t="shared" si="91"/>
        <v/>
      </c>
      <c r="AT231" t="str">
        <f t="shared" si="92"/>
        <v/>
      </c>
      <c r="AU231">
        <f t="shared" si="93"/>
        <v>0</v>
      </c>
      <c r="AV231">
        <f t="shared" si="94"/>
        <v>0</v>
      </c>
      <c r="AW231" t="str">
        <f t="shared" si="95"/>
        <v/>
      </c>
      <c r="AX231">
        <f t="shared" si="96"/>
        <v>0</v>
      </c>
      <c r="AY231" s="14" t="e" cm="1">
        <f t="array" ref="AY231">SUMPRODUCT(LARGE(AN231:AX231, {1,2,3}))</f>
        <v>#VALUE!</v>
      </c>
      <c r="AZ231"/>
    </row>
    <row r="232" spans="1:52" x14ac:dyDescent="0.35">
      <c r="A232">
        <f>CLASS!A229</f>
        <v>0</v>
      </c>
      <c r="B232" t="str">
        <f>CLASS!B229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 t="shared" si="76"/>
        <v/>
      </c>
      <c r="R232" t="str">
        <f>_xlfn.IFNA((VLOOKUP(A232,CLASS!A:AY,18,FALSE)),"")</f>
        <v/>
      </c>
      <c r="S232" s="11" t="str">
        <f t="shared" si="77"/>
        <v/>
      </c>
      <c r="T232" t="str">
        <f>_xlfn.IFNA((VLOOKUP(A232,CLASS!A:AY,20,FALSE)),"")</f>
        <v/>
      </c>
      <c r="U232" s="11" t="e">
        <f t="shared" si="98"/>
        <v>#VALUE!</v>
      </c>
      <c r="V232" t="str">
        <f>_xlfn.IFNA((VLOOKUP(A232,CLASS!A:AY,22,FALSE)),"")</f>
        <v/>
      </c>
      <c r="W232" s="11" t="str">
        <f t="shared" si="97"/>
        <v/>
      </c>
      <c r="X232" t="str">
        <f>_xlfn.IFNA((VLOOKUP(A232,CLASS!A:AY,24,FALSE)),"")</f>
        <v/>
      </c>
      <c r="Y232" s="11" t="str">
        <f t="shared" si="78"/>
        <v/>
      </c>
      <c r="Z232" t="str">
        <f>_xlfn.IFNA((VLOOKUP(A232,CLASS!A:AY,26,FALSE)),"")</f>
        <v/>
      </c>
      <c r="AA232" s="11" t="str">
        <f t="shared" si="79"/>
        <v/>
      </c>
      <c r="AB232" t="str">
        <f>_xlfn.IFNA((VLOOKUP(A232,CLASS!A:AY,28,FALSE)),"")</f>
        <v/>
      </c>
      <c r="AC232" s="11" t="str">
        <f t="shared" si="80"/>
        <v/>
      </c>
      <c r="AD232"/>
      <c r="AE232" s="11">
        <f t="shared" si="81"/>
        <v>0</v>
      </c>
      <c r="AF232"/>
      <c r="AG232" s="11">
        <f t="shared" si="82"/>
        <v>0</v>
      </c>
      <c r="AH232" t="str">
        <f>_xlfn.IFNA((VLOOKUP(A232,CLASS!A:AY,34,FALSE)),"")</f>
        <v/>
      </c>
      <c r="AI232" s="11" t="str">
        <f t="shared" si="83"/>
        <v/>
      </c>
      <c r="AJ232"/>
      <c r="AK232" s="11">
        <f t="shared" si="84"/>
        <v>0</v>
      </c>
      <c r="AL232" s="16" t="str">
        <f t="shared" si="85"/>
        <v/>
      </c>
      <c r="AM232"/>
      <c r="AN232" t="str">
        <f t="shared" si="86"/>
        <v/>
      </c>
      <c r="AO232" t="str">
        <f t="shared" si="87"/>
        <v/>
      </c>
      <c r="AP232" t="e">
        <f t="shared" si="88"/>
        <v>#VALUE!</v>
      </c>
      <c r="AQ232" t="str">
        <f t="shared" si="89"/>
        <v/>
      </c>
      <c r="AR232" t="str">
        <f t="shared" si="90"/>
        <v/>
      </c>
      <c r="AS232" t="str">
        <f t="shared" si="91"/>
        <v/>
      </c>
      <c r="AT232" t="str">
        <f t="shared" si="92"/>
        <v/>
      </c>
      <c r="AU232">
        <f t="shared" si="93"/>
        <v>0</v>
      </c>
      <c r="AV232">
        <f t="shared" si="94"/>
        <v>0</v>
      </c>
      <c r="AW232" t="str">
        <f t="shared" si="95"/>
        <v/>
      </c>
      <c r="AX232">
        <f t="shared" si="96"/>
        <v>0</v>
      </c>
      <c r="AY232" s="14" t="e" cm="1">
        <f t="array" ref="AY232">SUMPRODUCT(LARGE(AN232:AX232, {1,2,3}))</f>
        <v>#VALUE!</v>
      </c>
      <c r="AZ232"/>
    </row>
    <row r="233" spans="1:52" x14ac:dyDescent="0.35">
      <c r="A233">
        <f>CLASS!A230</f>
        <v>0</v>
      </c>
      <c r="B233" t="str">
        <f>CLASS!B230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 t="shared" si="76"/>
        <v/>
      </c>
      <c r="R233" t="str">
        <f>_xlfn.IFNA((VLOOKUP(A233,CLASS!A:AY,18,FALSE)),"")</f>
        <v/>
      </c>
      <c r="S233" s="11" t="str">
        <f t="shared" si="77"/>
        <v/>
      </c>
      <c r="T233" t="str">
        <f>_xlfn.IFNA((VLOOKUP(A233,CLASS!A:AY,20,FALSE)),"")</f>
        <v/>
      </c>
      <c r="U233" s="11" t="e">
        <f t="shared" si="98"/>
        <v>#VALUE!</v>
      </c>
      <c r="V233" t="str">
        <f>_xlfn.IFNA((VLOOKUP(A233,CLASS!A:AY,22,FALSE)),"")</f>
        <v/>
      </c>
      <c r="W233" s="11" t="str">
        <f t="shared" si="97"/>
        <v/>
      </c>
      <c r="X233" t="str">
        <f>_xlfn.IFNA((VLOOKUP(A233,CLASS!A:AY,24,FALSE)),"")</f>
        <v/>
      </c>
      <c r="Y233" s="11" t="str">
        <f t="shared" si="78"/>
        <v/>
      </c>
      <c r="Z233" t="str">
        <f>_xlfn.IFNA((VLOOKUP(A233,CLASS!A:AY,26,FALSE)),"")</f>
        <v/>
      </c>
      <c r="AA233" s="11" t="str">
        <f t="shared" si="79"/>
        <v/>
      </c>
      <c r="AB233" t="str">
        <f>_xlfn.IFNA((VLOOKUP(A233,CLASS!A:AY,28,FALSE)),"")</f>
        <v/>
      </c>
      <c r="AC233" s="11" t="str">
        <f t="shared" si="80"/>
        <v/>
      </c>
      <c r="AD233"/>
      <c r="AE233" s="11">
        <f t="shared" si="81"/>
        <v>0</v>
      </c>
      <c r="AF233"/>
      <c r="AG233" s="11">
        <f t="shared" si="82"/>
        <v>0</v>
      </c>
      <c r="AH233" t="str">
        <f>_xlfn.IFNA((VLOOKUP(A233,CLASS!A:AY,34,FALSE)),"")</f>
        <v/>
      </c>
      <c r="AI233" s="11" t="str">
        <f t="shared" si="83"/>
        <v/>
      </c>
      <c r="AJ233"/>
      <c r="AK233" s="11">
        <f t="shared" si="84"/>
        <v>0</v>
      </c>
      <c r="AL233" s="16" t="str">
        <f t="shared" si="85"/>
        <v/>
      </c>
      <c r="AM233"/>
      <c r="AN233" t="str">
        <f t="shared" si="86"/>
        <v/>
      </c>
      <c r="AO233" t="str">
        <f t="shared" si="87"/>
        <v/>
      </c>
      <c r="AP233" t="e">
        <f t="shared" si="88"/>
        <v>#VALUE!</v>
      </c>
      <c r="AQ233" t="str">
        <f t="shared" si="89"/>
        <v/>
      </c>
      <c r="AR233" t="str">
        <f t="shared" si="90"/>
        <v/>
      </c>
      <c r="AS233" t="str">
        <f t="shared" si="91"/>
        <v/>
      </c>
      <c r="AT233" t="str">
        <f t="shared" si="92"/>
        <v/>
      </c>
      <c r="AU233">
        <f t="shared" si="93"/>
        <v>0</v>
      </c>
      <c r="AV233">
        <f t="shared" si="94"/>
        <v>0</v>
      </c>
      <c r="AW233" t="str">
        <f t="shared" si="95"/>
        <v/>
      </c>
      <c r="AX233">
        <f t="shared" si="96"/>
        <v>0</v>
      </c>
      <c r="AY233" s="14" t="e" cm="1">
        <f t="array" ref="AY233">SUMPRODUCT(LARGE(AN233:AX233, {1,2,3}))</f>
        <v>#VALUE!</v>
      </c>
      <c r="AZ233"/>
    </row>
    <row r="234" spans="1:52" x14ac:dyDescent="0.35">
      <c r="A234">
        <f>CLASS!A231</f>
        <v>0</v>
      </c>
      <c r="B234" t="str">
        <f>CLASS!B231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 t="shared" si="76"/>
        <v/>
      </c>
      <c r="R234" t="str">
        <f>_xlfn.IFNA((VLOOKUP(A234,CLASS!A:AY,18,FALSE)),"")</f>
        <v/>
      </c>
      <c r="S234" s="11" t="str">
        <f t="shared" si="77"/>
        <v/>
      </c>
      <c r="T234" t="str">
        <f>_xlfn.IFNA((VLOOKUP(A234,CLASS!A:AY,20,FALSE)),"")</f>
        <v/>
      </c>
      <c r="U234" s="11" t="e">
        <f t="shared" si="98"/>
        <v>#VALUE!</v>
      </c>
      <c r="V234" t="str">
        <f>_xlfn.IFNA((VLOOKUP(A234,CLASS!A:AY,22,FALSE)),"")</f>
        <v/>
      </c>
      <c r="W234" s="11" t="str">
        <f t="shared" si="97"/>
        <v/>
      </c>
      <c r="X234" t="str">
        <f>_xlfn.IFNA((VLOOKUP(A234,CLASS!A:AY,24,FALSE)),"")</f>
        <v/>
      </c>
      <c r="Y234" s="11" t="str">
        <f t="shared" si="78"/>
        <v/>
      </c>
      <c r="Z234" t="str">
        <f>_xlfn.IFNA((VLOOKUP(A234,CLASS!A:AY,26,FALSE)),"")</f>
        <v/>
      </c>
      <c r="AA234" s="11" t="str">
        <f t="shared" si="79"/>
        <v/>
      </c>
      <c r="AB234" t="str">
        <f>_xlfn.IFNA((VLOOKUP(A234,CLASS!A:AY,28,FALSE)),"")</f>
        <v/>
      </c>
      <c r="AC234" s="11" t="str">
        <f t="shared" si="80"/>
        <v/>
      </c>
      <c r="AD234"/>
      <c r="AE234" s="11">
        <f t="shared" si="81"/>
        <v>0</v>
      </c>
      <c r="AF234"/>
      <c r="AG234" s="11">
        <f t="shared" si="82"/>
        <v>0</v>
      </c>
      <c r="AH234" t="str">
        <f>_xlfn.IFNA((VLOOKUP(A234,CLASS!A:AY,34,FALSE)),"")</f>
        <v/>
      </c>
      <c r="AI234" s="11" t="str">
        <f t="shared" si="83"/>
        <v/>
      </c>
      <c r="AJ234"/>
      <c r="AK234" s="11">
        <f t="shared" si="84"/>
        <v>0</v>
      </c>
      <c r="AL234" s="16" t="str">
        <f t="shared" si="85"/>
        <v/>
      </c>
      <c r="AM234"/>
      <c r="AN234" t="str">
        <f t="shared" si="86"/>
        <v/>
      </c>
      <c r="AO234" t="str">
        <f t="shared" si="87"/>
        <v/>
      </c>
      <c r="AP234" t="e">
        <f t="shared" si="88"/>
        <v>#VALUE!</v>
      </c>
      <c r="AQ234" t="str">
        <f t="shared" si="89"/>
        <v/>
      </c>
      <c r="AR234" t="str">
        <f t="shared" si="90"/>
        <v/>
      </c>
      <c r="AS234" t="str">
        <f t="shared" si="91"/>
        <v/>
      </c>
      <c r="AT234" t="str">
        <f t="shared" si="92"/>
        <v/>
      </c>
      <c r="AU234">
        <f t="shared" si="93"/>
        <v>0</v>
      </c>
      <c r="AV234">
        <f t="shared" si="94"/>
        <v>0</v>
      </c>
      <c r="AW234" t="str">
        <f t="shared" si="95"/>
        <v/>
      </c>
      <c r="AX234">
        <f t="shared" si="96"/>
        <v>0</v>
      </c>
      <c r="AY234" s="14" t="e" cm="1">
        <f t="array" ref="AY234">SUMPRODUCT(LARGE(AN234:AX234, {1,2,3}))</f>
        <v>#VALUE!</v>
      </c>
      <c r="AZ234"/>
    </row>
    <row r="235" spans="1:52" x14ac:dyDescent="0.35">
      <c r="A235">
        <f>CLASS!A232</f>
        <v>0</v>
      </c>
      <c r="B235" t="str">
        <f>CLASS!B232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 t="shared" si="76"/>
        <v/>
      </c>
      <c r="R235" t="str">
        <f>_xlfn.IFNA((VLOOKUP(A235,CLASS!A:AY,18,FALSE)),"")</f>
        <v/>
      </c>
      <c r="S235" s="11" t="str">
        <f t="shared" si="77"/>
        <v/>
      </c>
      <c r="T235" t="str">
        <f>_xlfn.IFNA((VLOOKUP(A235,CLASS!A:AY,20,FALSE)),"")</f>
        <v/>
      </c>
      <c r="U235" s="11" t="e">
        <f t="shared" si="98"/>
        <v>#VALUE!</v>
      </c>
      <c r="V235" t="str">
        <f>_xlfn.IFNA((VLOOKUP(A235,CLASS!A:AY,22,FALSE)),"")</f>
        <v/>
      </c>
      <c r="W235" s="11" t="str">
        <f t="shared" si="97"/>
        <v/>
      </c>
      <c r="X235" t="str">
        <f>_xlfn.IFNA((VLOOKUP(A235,CLASS!A:AY,24,FALSE)),"")</f>
        <v/>
      </c>
      <c r="Y235" s="11" t="str">
        <f t="shared" si="78"/>
        <v/>
      </c>
      <c r="Z235" t="str">
        <f>_xlfn.IFNA((VLOOKUP(A235,CLASS!A:AY,26,FALSE)),"")</f>
        <v/>
      </c>
      <c r="AA235" s="11" t="str">
        <f t="shared" si="79"/>
        <v/>
      </c>
      <c r="AB235" t="str">
        <f>_xlfn.IFNA((VLOOKUP(A235,CLASS!A:AY,28,FALSE)),"")</f>
        <v/>
      </c>
      <c r="AC235" s="11" t="str">
        <f t="shared" si="80"/>
        <v/>
      </c>
      <c r="AD235"/>
      <c r="AE235" s="11">
        <f t="shared" si="81"/>
        <v>0</v>
      </c>
      <c r="AF235"/>
      <c r="AG235" s="11">
        <f t="shared" si="82"/>
        <v>0</v>
      </c>
      <c r="AH235" t="str">
        <f>_xlfn.IFNA((VLOOKUP(A235,CLASS!A:AY,34,FALSE)),"")</f>
        <v/>
      </c>
      <c r="AI235" s="11" t="str">
        <f t="shared" si="83"/>
        <v/>
      </c>
      <c r="AJ235"/>
      <c r="AK235" s="11">
        <f t="shared" si="84"/>
        <v>0</v>
      </c>
      <c r="AL235" s="16" t="str">
        <f t="shared" si="85"/>
        <v/>
      </c>
      <c r="AM235"/>
      <c r="AN235" t="str">
        <f t="shared" si="86"/>
        <v/>
      </c>
      <c r="AO235" t="str">
        <f t="shared" si="87"/>
        <v/>
      </c>
      <c r="AP235" t="e">
        <f t="shared" si="88"/>
        <v>#VALUE!</v>
      </c>
      <c r="AQ235" t="str">
        <f t="shared" si="89"/>
        <v/>
      </c>
      <c r="AR235" t="str">
        <f t="shared" si="90"/>
        <v/>
      </c>
      <c r="AS235" t="str">
        <f t="shared" si="91"/>
        <v/>
      </c>
      <c r="AT235" t="str">
        <f t="shared" si="92"/>
        <v/>
      </c>
      <c r="AU235">
        <f t="shared" si="93"/>
        <v>0</v>
      </c>
      <c r="AV235">
        <f t="shared" si="94"/>
        <v>0</v>
      </c>
      <c r="AW235" t="str">
        <f t="shared" si="95"/>
        <v/>
      </c>
      <c r="AX235">
        <f t="shared" si="96"/>
        <v>0</v>
      </c>
      <c r="AY235" s="14" t="e" cm="1">
        <f t="array" ref="AY235">SUMPRODUCT(LARGE(AN235:AX235, {1,2,3}))</f>
        <v>#VALUE!</v>
      </c>
      <c r="AZ235"/>
    </row>
    <row r="236" spans="1:52" x14ac:dyDescent="0.35">
      <c r="A236">
        <f>CLASS!A233</f>
        <v>0</v>
      </c>
      <c r="B236" t="str">
        <f>CLASS!B233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 t="shared" si="76"/>
        <v/>
      </c>
      <c r="R236" t="str">
        <f>_xlfn.IFNA((VLOOKUP(A236,CLASS!A:AY,18,FALSE)),"")</f>
        <v/>
      </c>
      <c r="S236" s="11" t="str">
        <f t="shared" si="77"/>
        <v/>
      </c>
      <c r="T236" t="str">
        <f>_xlfn.IFNA((VLOOKUP(A236,CLASS!A:AY,20,FALSE)),"")</f>
        <v/>
      </c>
      <c r="U236" s="11" t="e">
        <f t="shared" si="98"/>
        <v>#VALUE!</v>
      </c>
      <c r="V236" t="str">
        <f>_xlfn.IFNA((VLOOKUP(A236,CLASS!A:AY,22,FALSE)),"")</f>
        <v/>
      </c>
      <c r="W236" s="11" t="str">
        <f t="shared" si="97"/>
        <v/>
      </c>
      <c r="X236" t="str">
        <f>_xlfn.IFNA((VLOOKUP(A236,CLASS!A:AY,24,FALSE)),"")</f>
        <v/>
      </c>
      <c r="Y236" s="11" t="str">
        <f t="shared" si="78"/>
        <v/>
      </c>
      <c r="Z236" t="str">
        <f>_xlfn.IFNA((VLOOKUP(A236,CLASS!A:AY,26,FALSE)),"")</f>
        <v/>
      </c>
      <c r="AA236" s="11" t="str">
        <f t="shared" si="79"/>
        <v/>
      </c>
      <c r="AB236" t="str">
        <f>_xlfn.IFNA((VLOOKUP(A236,CLASS!A:AY,28,FALSE)),"")</f>
        <v/>
      </c>
      <c r="AC236" s="11" t="str">
        <f t="shared" si="80"/>
        <v/>
      </c>
      <c r="AD236"/>
      <c r="AE236" s="11">
        <f t="shared" si="81"/>
        <v>0</v>
      </c>
      <c r="AF236"/>
      <c r="AG236" s="11">
        <f t="shared" si="82"/>
        <v>0</v>
      </c>
      <c r="AH236" t="str">
        <f>_xlfn.IFNA((VLOOKUP(A236,CLASS!A:AY,34,FALSE)),"")</f>
        <v/>
      </c>
      <c r="AI236" s="11" t="str">
        <f t="shared" si="83"/>
        <v/>
      </c>
      <c r="AJ236"/>
      <c r="AK236" s="11">
        <f t="shared" si="84"/>
        <v>0</v>
      </c>
      <c r="AL236" s="16" t="str">
        <f t="shared" si="85"/>
        <v/>
      </c>
      <c r="AM236"/>
      <c r="AN236" t="str">
        <f t="shared" si="86"/>
        <v/>
      </c>
      <c r="AO236" t="str">
        <f t="shared" si="87"/>
        <v/>
      </c>
      <c r="AP236" t="e">
        <f t="shared" si="88"/>
        <v>#VALUE!</v>
      </c>
      <c r="AQ236" t="str">
        <f t="shared" si="89"/>
        <v/>
      </c>
      <c r="AR236" t="str">
        <f t="shared" si="90"/>
        <v/>
      </c>
      <c r="AS236" t="str">
        <f t="shared" si="91"/>
        <v/>
      </c>
      <c r="AT236" t="str">
        <f t="shared" si="92"/>
        <v/>
      </c>
      <c r="AU236">
        <f t="shared" si="93"/>
        <v>0</v>
      </c>
      <c r="AV236">
        <f t="shared" si="94"/>
        <v>0</v>
      </c>
      <c r="AW236" t="str">
        <f t="shared" si="95"/>
        <v/>
      </c>
      <c r="AX236">
        <f t="shared" si="96"/>
        <v>0</v>
      </c>
      <c r="AY236" s="14" t="e" cm="1">
        <f t="array" ref="AY236">SUMPRODUCT(LARGE(AN236:AX236, {1,2,3}))</f>
        <v>#VALUE!</v>
      </c>
    </row>
    <row r="237" spans="1:52" x14ac:dyDescent="0.35">
      <c r="A237">
        <f>CLASS!A234</f>
        <v>0</v>
      </c>
      <c r="B237" t="str">
        <f>CLASS!B234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 t="shared" si="76"/>
        <v/>
      </c>
      <c r="R237" t="str">
        <f>_xlfn.IFNA((VLOOKUP(A237,CLASS!A:AY,18,FALSE)),"")</f>
        <v/>
      </c>
      <c r="S237" s="11" t="str">
        <f t="shared" si="77"/>
        <v/>
      </c>
      <c r="T237" t="str">
        <f>_xlfn.IFNA((VLOOKUP(A237,CLASS!A:AY,20,FALSE)),"")</f>
        <v/>
      </c>
      <c r="U237" s="11" t="e">
        <f t="shared" si="98"/>
        <v>#VALUE!</v>
      </c>
      <c r="V237" t="str">
        <f>_xlfn.IFNA((VLOOKUP(A237,CLASS!A:AY,22,FALSE)),"")</f>
        <v/>
      </c>
      <c r="W237" s="11" t="str">
        <f t="shared" si="97"/>
        <v/>
      </c>
      <c r="X237" t="str">
        <f>_xlfn.IFNA((VLOOKUP(A237,CLASS!A:AY,24,FALSE)),"")</f>
        <v/>
      </c>
      <c r="Y237" s="11" t="str">
        <f t="shared" si="78"/>
        <v/>
      </c>
      <c r="Z237" t="str">
        <f>_xlfn.IFNA((VLOOKUP(A237,CLASS!A:AY,26,FALSE)),"")</f>
        <v/>
      </c>
      <c r="AA237" s="11" t="str">
        <f t="shared" si="79"/>
        <v/>
      </c>
      <c r="AB237" t="str">
        <f>_xlfn.IFNA((VLOOKUP(A237,CLASS!A:AY,28,FALSE)),"")</f>
        <v/>
      </c>
      <c r="AC237" s="11" t="str">
        <f t="shared" si="80"/>
        <v/>
      </c>
      <c r="AD237"/>
      <c r="AE237" s="11">
        <f t="shared" si="81"/>
        <v>0</v>
      </c>
      <c r="AF237"/>
      <c r="AG237" s="11">
        <f t="shared" si="82"/>
        <v>0</v>
      </c>
      <c r="AH237" t="str">
        <f>_xlfn.IFNA((VLOOKUP(A237,CLASS!A:AY,34,FALSE)),"")</f>
        <v/>
      </c>
      <c r="AI237" s="11" t="str">
        <f t="shared" si="83"/>
        <v/>
      </c>
      <c r="AJ237"/>
      <c r="AK237" s="11">
        <f t="shared" si="84"/>
        <v>0</v>
      </c>
      <c r="AL237" s="16" t="str">
        <f t="shared" si="85"/>
        <v/>
      </c>
      <c r="AM237"/>
      <c r="AN237" t="str">
        <f t="shared" si="86"/>
        <v/>
      </c>
      <c r="AO237" t="str">
        <f t="shared" si="87"/>
        <v/>
      </c>
      <c r="AP237" t="e">
        <f t="shared" si="88"/>
        <v>#VALUE!</v>
      </c>
      <c r="AQ237" t="str">
        <f t="shared" si="89"/>
        <v/>
      </c>
      <c r="AR237" t="str">
        <f t="shared" si="90"/>
        <v/>
      </c>
      <c r="AS237" t="str">
        <f t="shared" si="91"/>
        <v/>
      </c>
      <c r="AT237" t="str">
        <f t="shared" si="92"/>
        <v/>
      </c>
      <c r="AU237">
        <f t="shared" si="93"/>
        <v>0</v>
      </c>
      <c r="AV237">
        <f t="shared" si="94"/>
        <v>0</v>
      </c>
      <c r="AW237" t="str">
        <f t="shared" si="95"/>
        <v/>
      </c>
      <c r="AX237">
        <f t="shared" si="96"/>
        <v>0</v>
      </c>
      <c r="AY237" s="14" t="e" cm="1">
        <f t="array" ref="AY237">SUMPRODUCT(LARGE(AN237:AX237, {1,2,3}))</f>
        <v>#VALUE!</v>
      </c>
      <c r="AZ237"/>
    </row>
    <row r="238" spans="1:52" x14ac:dyDescent="0.35">
      <c r="A238">
        <f>CLASS!A235</f>
        <v>0</v>
      </c>
      <c r="B238" t="str">
        <f>CLASS!B235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 t="shared" si="76"/>
        <v/>
      </c>
      <c r="R238" t="str">
        <f>_xlfn.IFNA((VLOOKUP(A238,CLASS!A:AY,18,FALSE)),"")</f>
        <v/>
      </c>
      <c r="S238" s="11" t="str">
        <f t="shared" si="77"/>
        <v/>
      </c>
      <c r="T238" t="str">
        <f>_xlfn.IFNA((VLOOKUP(A238,CLASS!A:AY,20,FALSE)),"")</f>
        <v/>
      </c>
      <c r="U238" s="11" t="e">
        <f t="shared" si="98"/>
        <v>#VALUE!</v>
      </c>
      <c r="V238" t="str">
        <f>_xlfn.IFNA((VLOOKUP(A238,CLASS!A:AY,22,FALSE)),"")</f>
        <v/>
      </c>
      <c r="W238" s="11" t="str">
        <f t="shared" si="97"/>
        <v/>
      </c>
      <c r="X238" t="str">
        <f>_xlfn.IFNA((VLOOKUP(A238,CLASS!A:AY,24,FALSE)),"")</f>
        <v/>
      </c>
      <c r="Y238" s="11" t="str">
        <f t="shared" si="78"/>
        <v/>
      </c>
      <c r="Z238" t="str">
        <f>_xlfn.IFNA((VLOOKUP(A238,CLASS!A:AY,26,FALSE)),"")</f>
        <v/>
      </c>
      <c r="AA238" s="11" t="str">
        <f t="shared" si="79"/>
        <v/>
      </c>
      <c r="AB238" t="str">
        <f>_xlfn.IFNA((VLOOKUP(A238,CLASS!A:AY,28,FALSE)),"")</f>
        <v/>
      </c>
      <c r="AC238" s="11" t="str">
        <f t="shared" si="80"/>
        <v/>
      </c>
      <c r="AD238"/>
      <c r="AE238" s="11">
        <f t="shared" si="81"/>
        <v>0</v>
      </c>
      <c r="AF238"/>
      <c r="AG238" s="11">
        <f t="shared" si="82"/>
        <v>0</v>
      </c>
      <c r="AH238" t="str">
        <f>_xlfn.IFNA((VLOOKUP(A238,CLASS!A:AY,34,FALSE)),"")</f>
        <v/>
      </c>
      <c r="AI238" s="11" t="str">
        <f t="shared" si="83"/>
        <v/>
      </c>
      <c r="AJ238"/>
      <c r="AK238" s="11">
        <f t="shared" si="84"/>
        <v>0</v>
      </c>
      <c r="AL238" s="16" t="str">
        <f t="shared" si="85"/>
        <v/>
      </c>
      <c r="AN238" t="str">
        <f t="shared" si="86"/>
        <v/>
      </c>
      <c r="AO238" t="str">
        <f t="shared" si="87"/>
        <v/>
      </c>
      <c r="AP238" t="e">
        <f t="shared" si="88"/>
        <v>#VALUE!</v>
      </c>
      <c r="AQ238" t="str">
        <f t="shared" si="89"/>
        <v/>
      </c>
      <c r="AR238" t="str">
        <f t="shared" si="90"/>
        <v/>
      </c>
      <c r="AS238" t="str">
        <f t="shared" si="91"/>
        <v/>
      </c>
      <c r="AT238" t="str">
        <f t="shared" si="92"/>
        <v/>
      </c>
      <c r="AU238">
        <f t="shared" si="93"/>
        <v>0</v>
      </c>
      <c r="AV238">
        <f t="shared" si="94"/>
        <v>0</v>
      </c>
      <c r="AW238" t="str">
        <f t="shared" si="95"/>
        <v/>
      </c>
      <c r="AX238">
        <f t="shared" si="96"/>
        <v>0</v>
      </c>
      <c r="AY238" s="14" t="e" cm="1">
        <f t="array" ref="AY238">SUMPRODUCT(LARGE(AN238:AX238, {1,2,3}))</f>
        <v>#VALUE!</v>
      </c>
    </row>
    <row r="239" spans="1:52" x14ac:dyDescent="0.35">
      <c r="A239">
        <f>CLASS!A236</f>
        <v>0</v>
      </c>
      <c r="B239" t="str">
        <f>CLASS!B236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 t="shared" si="76"/>
        <v/>
      </c>
      <c r="R239" t="str">
        <f>_xlfn.IFNA((VLOOKUP(A239,CLASS!A:AY,18,FALSE)),"")</f>
        <v/>
      </c>
      <c r="S239" s="11" t="str">
        <f t="shared" si="77"/>
        <v/>
      </c>
      <c r="T239" t="str">
        <f>_xlfn.IFNA((VLOOKUP(A239,CLASS!A:AY,20,FALSE)),"")</f>
        <v/>
      </c>
      <c r="U239" s="11" t="e">
        <f t="shared" si="98"/>
        <v>#VALUE!</v>
      </c>
      <c r="V239" t="str">
        <f>_xlfn.IFNA((VLOOKUP(A239,CLASS!A:AY,22,FALSE)),"")</f>
        <v/>
      </c>
      <c r="W239" s="11" t="str">
        <f t="shared" si="97"/>
        <v/>
      </c>
      <c r="X239" t="str">
        <f>_xlfn.IFNA((VLOOKUP(A239,CLASS!A:AY,24,FALSE)),"")</f>
        <v/>
      </c>
      <c r="Y239" s="11" t="str">
        <f t="shared" si="78"/>
        <v/>
      </c>
      <c r="Z239" t="str">
        <f>_xlfn.IFNA((VLOOKUP(A239,CLASS!A:AY,26,FALSE)),"")</f>
        <v/>
      </c>
      <c r="AA239" s="11" t="str">
        <f t="shared" si="79"/>
        <v/>
      </c>
      <c r="AB239" t="str">
        <f>_xlfn.IFNA((VLOOKUP(A239,CLASS!A:AY,28,FALSE)),"")</f>
        <v/>
      </c>
      <c r="AC239" s="11" t="str">
        <f t="shared" si="80"/>
        <v/>
      </c>
      <c r="AD239"/>
      <c r="AE239" s="11">
        <f t="shared" si="81"/>
        <v>0</v>
      </c>
      <c r="AF239"/>
      <c r="AG239" s="11">
        <f t="shared" si="82"/>
        <v>0</v>
      </c>
      <c r="AH239" t="str">
        <f>_xlfn.IFNA((VLOOKUP(A239,CLASS!A:AY,34,FALSE)),"")</f>
        <v/>
      </c>
      <c r="AI239" s="11" t="str">
        <f t="shared" si="83"/>
        <v/>
      </c>
      <c r="AJ239"/>
      <c r="AK239" s="11">
        <f t="shared" si="84"/>
        <v>0</v>
      </c>
      <c r="AL239" s="16" t="str">
        <f t="shared" si="85"/>
        <v/>
      </c>
      <c r="AM239"/>
      <c r="AN239" t="str">
        <f t="shared" si="86"/>
        <v/>
      </c>
      <c r="AO239" t="str">
        <f t="shared" si="87"/>
        <v/>
      </c>
      <c r="AP239" t="e">
        <f t="shared" si="88"/>
        <v>#VALUE!</v>
      </c>
      <c r="AQ239" t="str">
        <f t="shared" si="89"/>
        <v/>
      </c>
      <c r="AR239" t="str">
        <f t="shared" si="90"/>
        <v/>
      </c>
      <c r="AS239" t="str">
        <f t="shared" si="91"/>
        <v/>
      </c>
      <c r="AT239" t="str">
        <f t="shared" si="92"/>
        <v/>
      </c>
      <c r="AU239">
        <f t="shared" si="93"/>
        <v>0</v>
      </c>
      <c r="AV239">
        <f t="shared" si="94"/>
        <v>0</v>
      </c>
      <c r="AW239" t="str">
        <f t="shared" si="95"/>
        <v/>
      </c>
      <c r="AX239">
        <f t="shared" si="96"/>
        <v>0</v>
      </c>
      <c r="AY239" s="14" t="e" cm="1">
        <f t="array" ref="AY239">SUMPRODUCT(LARGE(AN239:AX239, {1,2,3}))</f>
        <v>#VALUE!</v>
      </c>
      <c r="AZ239"/>
    </row>
    <row r="240" spans="1:52" x14ac:dyDescent="0.35">
      <c r="A240">
        <f>CLASS!A237</f>
        <v>0</v>
      </c>
      <c r="B240" t="str">
        <f>CLASS!B237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 t="shared" si="76"/>
        <v/>
      </c>
      <c r="R240" t="str">
        <f>_xlfn.IFNA((VLOOKUP(A240,CLASS!A:AY,18,FALSE)),"")</f>
        <v/>
      </c>
      <c r="S240" s="11" t="str">
        <f t="shared" si="77"/>
        <v/>
      </c>
      <c r="T240" t="str">
        <f>_xlfn.IFNA((VLOOKUP(A240,CLASS!A:AY,20,FALSE)),"")</f>
        <v/>
      </c>
      <c r="U240" s="11" t="e">
        <f t="shared" si="98"/>
        <v>#VALUE!</v>
      </c>
      <c r="V240" t="str">
        <f>_xlfn.IFNA((VLOOKUP(A240,CLASS!A:AY,22,FALSE)),"")</f>
        <v/>
      </c>
      <c r="W240" s="11" t="str">
        <f t="shared" si="97"/>
        <v/>
      </c>
      <c r="X240" t="str">
        <f>_xlfn.IFNA((VLOOKUP(A240,CLASS!A:AY,24,FALSE)),"")</f>
        <v/>
      </c>
      <c r="Y240" s="11" t="str">
        <f t="shared" si="78"/>
        <v/>
      </c>
      <c r="Z240" t="str">
        <f>_xlfn.IFNA((VLOOKUP(A240,CLASS!A:AY,26,FALSE)),"")</f>
        <v/>
      </c>
      <c r="AA240" s="11" t="str">
        <f t="shared" si="79"/>
        <v/>
      </c>
      <c r="AB240" t="str">
        <f>_xlfn.IFNA((VLOOKUP(A240,CLASS!A:AY,28,FALSE)),"")</f>
        <v/>
      </c>
      <c r="AC240" s="11" t="str">
        <f t="shared" si="80"/>
        <v/>
      </c>
      <c r="AD240"/>
      <c r="AE240" s="11">
        <f t="shared" si="81"/>
        <v>0</v>
      </c>
      <c r="AF240"/>
      <c r="AG240" s="11">
        <f t="shared" si="82"/>
        <v>0</v>
      </c>
      <c r="AH240" t="str">
        <f>_xlfn.IFNA((VLOOKUP(A240,CLASS!A:AY,34,FALSE)),"")</f>
        <v/>
      </c>
      <c r="AI240" s="11" t="str">
        <f t="shared" si="83"/>
        <v/>
      </c>
      <c r="AJ240"/>
      <c r="AK240" s="11">
        <f t="shared" si="84"/>
        <v>0</v>
      </c>
      <c r="AL240" s="16" t="str">
        <f t="shared" si="85"/>
        <v/>
      </c>
      <c r="AN240" t="str">
        <f t="shared" si="86"/>
        <v/>
      </c>
      <c r="AO240" t="str">
        <f t="shared" si="87"/>
        <v/>
      </c>
      <c r="AP240" t="e">
        <f t="shared" si="88"/>
        <v>#VALUE!</v>
      </c>
      <c r="AQ240" t="str">
        <f t="shared" si="89"/>
        <v/>
      </c>
      <c r="AR240" t="str">
        <f t="shared" si="90"/>
        <v/>
      </c>
      <c r="AS240" t="str">
        <f t="shared" si="91"/>
        <v/>
      </c>
      <c r="AT240" t="str">
        <f t="shared" si="92"/>
        <v/>
      </c>
      <c r="AU240">
        <f t="shared" si="93"/>
        <v>0</v>
      </c>
      <c r="AV240">
        <f t="shared" si="94"/>
        <v>0</v>
      </c>
      <c r="AW240" t="str">
        <f t="shared" si="95"/>
        <v/>
      </c>
      <c r="AX240">
        <f t="shared" si="96"/>
        <v>0</v>
      </c>
      <c r="AY240" s="14" t="e" cm="1">
        <f t="array" ref="AY240">SUMPRODUCT(LARGE(AN240:AX240, {1,2,3}))</f>
        <v>#VALUE!</v>
      </c>
    </row>
    <row r="241" spans="1:52" x14ac:dyDescent="0.35">
      <c r="A241">
        <f>CLASS!A238</f>
        <v>0</v>
      </c>
      <c r="B241" t="str">
        <f>CLASS!B238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 t="shared" si="76"/>
        <v/>
      </c>
      <c r="R241" t="str">
        <f>_xlfn.IFNA((VLOOKUP(A241,CLASS!A:AY,18,FALSE)),"")</f>
        <v/>
      </c>
      <c r="S241" s="11" t="str">
        <f t="shared" si="77"/>
        <v/>
      </c>
      <c r="T241" t="str">
        <f>_xlfn.IFNA((VLOOKUP(A241,CLASS!A:AY,20,FALSE)),"")</f>
        <v/>
      </c>
      <c r="U241" s="11" t="e">
        <f t="shared" si="98"/>
        <v>#VALUE!</v>
      </c>
      <c r="V241" t="str">
        <f>_xlfn.IFNA((VLOOKUP(A241,CLASS!A:AY,22,FALSE)),"")</f>
        <v/>
      </c>
      <c r="W241" s="11" t="str">
        <f t="shared" si="97"/>
        <v/>
      </c>
      <c r="X241" t="str">
        <f>_xlfn.IFNA((VLOOKUP(A241,CLASS!A:AY,24,FALSE)),"")</f>
        <v/>
      </c>
      <c r="Y241" s="11" t="str">
        <f t="shared" si="78"/>
        <v/>
      </c>
      <c r="Z241" t="str">
        <f>_xlfn.IFNA((VLOOKUP(A241,CLASS!A:AY,26,FALSE)),"")</f>
        <v/>
      </c>
      <c r="AA241" s="11" t="str">
        <f t="shared" si="79"/>
        <v/>
      </c>
      <c r="AB241" t="str">
        <f>_xlfn.IFNA((VLOOKUP(A241,CLASS!A:AY,28,FALSE)),"")</f>
        <v/>
      </c>
      <c r="AC241" s="11" t="str">
        <f t="shared" si="80"/>
        <v/>
      </c>
      <c r="AD241"/>
      <c r="AE241" s="11">
        <f t="shared" si="81"/>
        <v>0</v>
      </c>
      <c r="AF241"/>
      <c r="AG241" s="11">
        <f t="shared" si="82"/>
        <v>0</v>
      </c>
      <c r="AH241" t="str">
        <f>_xlfn.IFNA((VLOOKUP(A241,CLASS!A:AY,34,FALSE)),"")</f>
        <v/>
      </c>
      <c r="AI241" s="11" t="str">
        <f t="shared" si="83"/>
        <v/>
      </c>
      <c r="AJ241"/>
      <c r="AK241" s="11">
        <f t="shared" si="84"/>
        <v>0</v>
      </c>
      <c r="AL241" s="16" t="str">
        <f t="shared" si="85"/>
        <v/>
      </c>
      <c r="AM241"/>
      <c r="AN241" t="str">
        <f t="shared" si="86"/>
        <v/>
      </c>
      <c r="AO241" t="str">
        <f t="shared" si="87"/>
        <v/>
      </c>
      <c r="AP241" t="e">
        <f t="shared" si="88"/>
        <v>#VALUE!</v>
      </c>
      <c r="AQ241" t="str">
        <f t="shared" si="89"/>
        <v/>
      </c>
      <c r="AR241" t="str">
        <f t="shared" si="90"/>
        <v/>
      </c>
      <c r="AS241" t="str">
        <f t="shared" si="91"/>
        <v/>
      </c>
      <c r="AT241" t="str">
        <f t="shared" si="92"/>
        <v/>
      </c>
      <c r="AU241">
        <f t="shared" si="93"/>
        <v>0</v>
      </c>
      <c r="AV241">
        <f t="shared" si="94"/>
        <v>0</v>
      </c>
      <c r="AW241" t="str">
        <f t="shared" si="95"/>
        <v/>
      </c>
      <c r="AX241">
        <f t="shared" si="96"/>
        <v>0</v>
      </c>
      <c r="AY241" s="14" t="e" cm="1">
        <f t="array" ref="AY241">SUMPRODUCT(LARGE(AN241:AX241, {1,2,3}))</f>
        <v>#VALUE!</v>
      </c>
      <c r="AZ241"/>
    </row>
    <row r="242" spans="1:52" x14ac:dyDescent="0.35">
      <c r="A242">
        <f>CLASS!A239</f>
        <v>0</v>
      </c>
      <c r="B242" t="str">
        <f>CLASS!B239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 t="shared" si="76"/>
        <v/>
      </c>
      <c r="R242" t="str">
        <f>_xlfn.IFNA((VLOOKUP(A242,CLASS!A:AY,18,FALSE)),"")</f>
        <v/>
      </c>
      <c r="S242" s="11" t="str">
        <f t="shared" si="77"/>
        <v/>
      </c>
      <c r="T242" t="str">
        <f>_xlfn.IFNA((VLOOKUP(A242,CLASS!A:AY,20,FALSE)),"")</f>
        <v/>
      </c>
      <c r="U242" s="11" t="e">
        <f t="shared" si="98"/>
        <v>#VALUE!</v>
      </c>
      <c r="V242" t="str">
        <f>_xlfn.IFNA((VLOOKUP(A242,CLASS!A:AY,22,FALSE)),"")</f>
        <v/>
      </c>
      <c r="W242" s="11" t="str">
        <f t="shared" si="97"/>
        <v/>
      </c>
      <c r="X242" t="str">
        <f>_xlfn.IFNA((VLOOKUP(A242,CLASS!A:AY,24,FALSE)),"")</f>
        <v/>
      </c>
      <c r="Y242" s="11" t="str">
        <f t="shared" si="78"/>
        <v/>
      </c>
      <c r="Z242" t="str">
        <f>_xlfn.IFNA((VLOOKUP(A242,CLASS!A:AY,26,FALSE)),"")</f>
        <v/>
      </c>
      <c r="AA242" s="11" t="str">
        <f t="shared" si="79"/>
        <v/>
      </c>
      <c r="AB242" t="str">
        <f>_xlfn.IFNA((VLOOKUP(A242,CLASS!A:AY,28,FALSE)),"")</f>
        <v/>
      </c>
      <c r="AC242" s="11" t="str">
        <f t="shared" si="80"/>
        <v/>
      </c>
      <c r="AD242"/>
      <c r="AE242" s="11">
        <f t="shared" si="81"/>
        <v>0</v>
      </c>
      <c r="AF242"/>
      <c r="AG242" s="11">
        <f t="shared" si="82"/>
        <v>0</v>
      </c>
      <c r="AH242" t="str">
        <f>_xlfn.IFNA((VLOOKUP(A242,CLASS!A:AY,34,FALSE)),"")</f>
        <v/>
      </c>
      <c r="AI242" s="11" t="str">
        <f t="shared" si="83"/>
        <v/>
      </c>
      <c r="AJ242"/>
      <c r="AK242" s="11">
        <f t="shared" si="84"/>
        <v>0</v>
      </c>
      <c r="AL242" s="16" t="str">
        <f t="shared" si="85"/>
        <v/>
      </c>
      <c r="AN242" t="str">
        <f t="shared" si="86"/>
        <v/>
      </c>
      <c r="AO242" t="str">
        <f t="shared" si="87"/>
        <v/>
      </c>
      <c r="AP242" t="e">
        <f t="shared" si="88"/>
        <v>#VALUE!</v>
      </c>
      <c r="AQ242" t="str">
        <f t="shared" si="89"/>
        <v/>
      </c>
      <c r="AR242" t="str">
        <f t="shared" si="90"/>
        <v/>
      </c>
      <c r="AS242" t="str">
        <f t="shared" si="91"/>
        <v/>
      </c>
      <c r="AT242" t="str">
        <f t="shared" si="92"/>
        <v/>
      </c>
      <c r="AU242">
        <f t="shared" si="93"/>
        <v>0</v>
      </c>
      <c r="AV242">
        <f t="shared" si="94"/>
        <v>0</v>
      </c>
      <c r="AW242" t="str">
        <f t="shared" si="95"/>
        <v/>
      </c>
      <c r="AX242">
        <f t="shared" si="96"/>
        <v>0</v>
      </c>
      <c r="AY242" s="14" t="e" cm="1">
        <f t="array" ref="AY242">SUMPRODUCT(LARGE(AN242:AX242, {1,2,3}))</f>
        <v>#VALUE!</v>
      </c>
      <c r="AZ242"/>
    </row>
    <row r="243" spans="1:52" x14ac:dyDescent="0.35">
      <c r="A243">
        <f>CLASS!A240</f>
        <v>0</v>
      </c>
      <c r="B243" t="str">
        <f>CLASS!B240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 t="shared" si="76"/>
        <v/>
      </c>
      <c r="R243" t="str">
        <f>_xlfn.IFNA((VLOOKUP(A243,CLASS!A:AY,18,FALSE)),"")</f>
        <v/>
      </c>
      <c r="S243" s="11" t="str">
        <f t="shared" si="77"/>
        <v/>
      </c>
      <c r="T243" t="str">
        <f>_xlfn.IFNA((VLOOKUP(A243,CLASS!A:AY,20,FALSE)),"")</f>
        <v/>
      </c>
      <c r="U243" s="11" t="e">
        <f t="shared" si="98"/>
        <v>#VALUE!</v>
      </c>
      <c r="V243" t="str">
        <f>_xlfn.IFNA((VLOOKUP(A243,CLASS!A:AY,22,FALSE)),"")</f>
        <v/>
      </c>
      <c r="W243" s="11" t="str">
        <f t="shared" ref="W243:W274" si="99">IFERROR((IF(IF(V243,V243+$M243,0)&lt;=100,IF(V243,V243+$M243,0),100)),"")</f>
        <v/>
      </c>
      <c r="X243" t="str">
        <f>_xlfn.IFNA((VLOOKUP(A243,CLASS!A:AY,24,FALSE)),"")</f>
        <v/>
      </c>
      <c r="Y243" s="11" t="str">
        <f t="shared" si="78"/>
        <v/>
      </c>
      <c r="Z243" t="str">
        <f>_xlfn.IFNA((VLOOKUP(A243,CLASS!A:AY,26,FALSE)),"")</f>
        <v/>
      </c>
      <c r="AA243" s="11" t="str">
        <f t="shared" si="79"/>
        <v/>
      </c>
      <c r="AB243" t="str">
        <f>_xlfn.IFNA((VLOOKUP(A243,CLASS!A:AY,28,FALSE)),"")</f>
        <v/>
      </c>
      <c r="AC243" s="11" t="str">
        <f t="shared" si="80"/>
        <v/>
      </c>
      <c r="AD243"/>
      <c r="AE243" s="11">
        <f t="shared" si="81"/>
        <v>0</v>
      </c>
      <c r="AF243"/>
      <c r="AG243" s="11">
        <f t="shared" si="82"/>
        <v>0</v>
      </c>
      <c r="AH243" t="str">
        <f>_xlfn.IFNA((VLOOKUP(A243,CLASS!A:AY,34,FALSE)),"")</f>
        <v/>
      </c>
      <c r="AI243" s="11" t="str">
        <f t="shared" si="83"/>
        <v/>
      </c>
      <c r="AJ243"/>
      <c r="AK243" s="11">
        <f t="shared" si="84"/>
        <v>0</v>
      </c>
      <c r="AL243" s="16" t="str">
        <f t="shared" si="85"/>
        <v/>
      </c>
      <c r="AM243"/>
      <c r="AN243" t="str">
        <f t="shared" si="86"/>
        <v/>
      </c>
      <c r="AO243" t="str">
        <f t="shared" si="87"/>
        <v/>
      </c>
      <c r="AP243" t="e">
        <f t="shared" si="88"/>
        <v>#VALUE!</v>
      </c>
      <c r="AQ243" t="str">
        <f t="shared" si="89"/>
        <v/>
      </c>
      <c r="AR243" t="str">
        <f t="shared" si="90"/>
        <v/>
      </c>
      <c r="AS243" t="str">
        <f t="shared" si="91"/>
        <v/>
      </c>
      <c r="AT243" t="str">
        <f t="shared" si="92"/>
        <v/>
      </c>
      <c r="AU243">
        <f t="shared" si="93"/>
        <v>0</v>
      </c>
      <c r="AV243">
        <f t="shared" si="94"/>
        <v>0</v>
      </c>
      <c r="AW243" t="str">
        <f t="shared" si="95"/>
        <v/>
      </c>
      <c r="AX243">
        <f t="shared" si="96"/>
        <v>0</v>
      </c>
      <c r="AY243" s="14" t="e" cm="1">
        <f t="array" ref="AY243">SUMPRODUCT(LARGE(AN243:AX243, {1,2,3}))</f>
        <v>#VALUE!</v>
      </c>
    </row>
    <row r="244" spans="1:52" x14ac:dyDescent="0.35">
      <c r="A244">
        <f>CLASS!A241</f>
        <v>0</v>
      </c>
      <c r="B244" t="str">
        <f>CLASS!B241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 t="shared" si="76"/>
        <v/>
      </c>
      <c r="R244" t="str">
        <f>_xlfn.IFNA((VLOOKUP(A244,CLASS!A:AY,18,FALSE)),"")</f>
        <v/>
      </c>
      <c r="S244" s="11" t="str">
        <f t="shared" si="77"/>
        <v/>
      </c>
      <c r="T244" t="str">
        <f>_xlfn.IFNA((VLOOKUP(A244,CLASS!A:AY,20,FALSE)),"")</f>
        <v/>
      </c>
      <c r="U244" s="11" t="e">
        <f t="shared" si="98"/>
        <v>#VALUE!</v>
      </c>
      <c r="V244" t="str">
        <f>_xlfn.IFNA((VLOOKUP(A244,CLASS!A:AY,22,FALSE)),"")</f>
        <v/>
      </c>
      <c r="W244" s="11" t="str">
        <f t="shared" si="99"/>
        <v/>
      </c>
      <c r="X244" t="str">
        <f>_xlfn.IFNA((VLOOKUP(A244,CLASS!A:AY,24,FALSE)),"")</f>
        <v/>
      </c>
      <c r="Y244" s="11" t="str">
        <f t="shared" si="78"/>
        <v/>
      </c>
      <c r="Z244" t="str">
        <f>_xlfn.IFNA((VLOOKUP(A244,CLASS!A:AY,26,FALSE)),"")</f>
        <v/>
      </c>
      <c r="AA244" s="11" t="str">
        <f t="shared" si="79"/>
        <v/>
      </c>
      <c r="AB244" t="str">
        <f>_xlfn.IFNA((VLOOKUP(A244,CLASS!A:AY,28,FALSE)),"")</f>
        <v/>
      </c>
      <c r="AC244" s="11" t="str">
        <f t="shared" si="80"/>
        <v/>
      </c>
      <c r="AD244"/>
      <c r="AE244" s="11">
        <f t="shared" si="81"/>
        <v>0</v>
      </c>
      <c r="AF244"/>
      <c r="AG244" s="11">
        <f t="shared" si="82"/>
        <v>0</v>
      </c>
      <c r="AH244" t="str">
        <f>_xlfn.IFNA((VLOOKUP(A244,CLASS!A:AY,34,FALSE)),"")</f>
        <v/>
      </c>
      <c r="AI244" s="11" t="str">
        <f t="shared" si="83"/>
        <v/>
      </c>
      <c r="AJ244"/>
      <c r="AK244" s="11">
        <f t="shared" si="84"/>
        <v>0</v>
      </c>
      <c r="AL244" s="16" t="str">
        <f t="shared" si="85"/>
        <v/>
      </c>
      <c r="AN244" t="str">
        <f t="shared" si="86"/>
        <v/>
      </c>
      <c r="AO244" t="str">
        <f t="shared" si="87"/>
        <v/>
      </c>
      <c r="AP244" t="e">
        <f t="shared" si="88"/>
        <v>#VALUE!</v>
      </c>
      <c r="AQ244" t="str">
        <f t="shared" si="89"/>
        <v/>
      </c>
      <c r="AR244" t="str">
        <f t="shared" si="90"/>
        <v/>
      </c>
      <c r="AS244" t="str">
        <f t="shared" si="91"/>
        <v/>
      </c>
      <c r="AT244" t="str">
        <f t="shared" si="92"/>
        <v/>
      </c>
      <c r="AU244">
        <f t="shared" si="93"/>
        <v>0</v>
      </c>
      <c r="AV244">
        <f t="shared" si="94"/>
        <v>0</v>
      </c>
      <c r="AW244" t="str">
        <f t="shared" si="95"/>
        <v/>
      </c>
      <c r="AX244">
        <f t="shared" si="96"/>
        <v>0</v>
      </c>
      <c r="AY244" s="14" t="e" cm="1">
        <f t="array" ref="AY244">SUMPRODUCT(LARGE(AN244:AX244, {1,2,3}))</f>
        <v>#VALUE!</v>
      </c>
    </row>
    <row r="245" spans="1:52" x14ac:dyDescent="0.35">
      <c r="A245">
        <f>CLASS!A242</f>
        <v>0</v>
      </c>
      <c r="B245" t="str">
        <f>CLASS!B242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 t="shared" si="76"/>
        <v/>
      </c>
      <c r="R245" t="str">
        <f>_xlfn.IFNA((VLOOKUP(A245,CLASS!A:AY,18,FALSE)),"")</f>
        <v/>
      </c>
      <c r="S245" s="11" t="str">
        <f t="shared" si="77"/>
        <v/>
      </c>
      <c r="T245" t="str">
        <f>_xlfn.IFNA((VLOOKUP(A245,CLASS!A:AY,20,FALSE)),"")</f>
        <v/>
      </c>
      <c r="U245" s="11" t="e">
        <f t="shared" si="98"/>
        <v>#VALUE!</v>
      </c>
      <c r="V245" t="str">
        <f>_xlfn.IFNA((VLOOKUP(A245,CLASS!A:AY,22,FALSE)),"")</f>
        <v/>
      </c>
      <c r="W245" s="11" t="str">
        <f t="shared" si="99"/>
        <v/>
      </c>
      <c r="X245" t="str">
        <f>_xlfn.IFNA((VLOOKUP(A245,CLASS!A:AY,24,FALSE)),"")</f>
        <v/>
      </c>
      <c r="Y245" s="11" t="str">
        <f t="shared" si="78"/>
        <v/>
      </c>
      <c r="Z245" t="str">
        <f>_xlfn.IFNA((VLOOKUP(A245,CLASS!A:AY,26,FALSE)),"")</f>
        <v/>
      </c>
      <c r="AA245" s="11" t="str">
        <f t="shared" si="79"/>
        <v/>
      </c>
      <c r="AB245" t="str">
        <f>_xlfn.IFNA((VLOOKUP(A245,CLASS!A:AY,28,FALSE)),"")</f>
        <v/>
      </c>
      <c r="AC245" s="11" t="str">
        <f t="shared" si="80"/>
        <v/>
      </c>
      <c r="AD245"/>
      <c r="AE245" s="11">
        <f t="shared" si="81"/>
        <v>0</v>
      </c>
      <c r="AF245"/>
      <c r="AG245" s="11">
        <f t="shared" si="82"/>
        <v>0</v>
      </c>
      <c r="AH245" t="str">
        <f>_xlfn.IFNA((VLOOKUP(A245,CLASS!A:AY,34,FALSE)),"")</f>
        <v/>
      </c>
      <c r="AI245" s="11" t="str">
        <f t="shared" si="83"/>
        <v/>
      </c>
      <c r="AJ245"/>
      <c r="AK245" s="11">
        <f t="shared" si="84"/>
        <v>0</v>
      </c>
      <c r="AL245" s="16" t="str">
        <f t="shared" si="85"/>
        <v/>
      </c>
      <c r="AM245"/>
      <c r="AN245" t="str">
        <f t="shared" si="86"/>
        <v/>
      </c>
      <c r="AO245" t="str">
        <f t="shared" si="87"/>
        <v/>
      </c>
      <c r="AP245" t="e">
        <f t="shared" si="88"/>
        <v>#VALUE!</v>
      </c>
      <c r="AQ245" t="str">
        <f t="shared" si="89"/>
        <v/>
      </c>
      <c r="AR245" t="str">
        <f t="shared" si="90"/>
        <v/>
      </c>
      <c r="AS245" t="str">
        <f t="shared" si="91"/>
        <v/>
      </c>
      <c r="AT245" t="str">
        <f t="shared" si="92"/>
        <v/>
      </c>
      <c r="AU245">
        <f t="shared" si="93"/>
        <v>0</v>
      </c>
      <c r="AV245">
        <f t="shared" si="94"/>
        <v>0</v>
      </c>
      <c r="AW245" t="str">
        <f t="shared" si="95"/>
        <v/>
      </c>
      <c r="AX245">
        <f t="shared" si="96"/>
        <v>0</v>
      </c>
      <c r="AY245" s="14" t="e" cm="1">
        <f t="array" ref="AY245">SUMPRODUCT(LARGE(AN245:AX245, {1,2,3}))</f>
        <v>#VALUE!</v>
      </c>
      <c r="AZ245"/>
    </row>
    <row r="246" spans="1:52" x14ac:dyDescent="0.35">
      <c r="A246">
        <f>CLASS!A243</f>
        <v>0</v>
      </c>
      <c r="B246" t="str">
        <f>CLASS!B243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 t="shared" si="76"/>
        <v/>
      </c>
      <c r="R246" t="str">
        <f>_xlfn.IFNA((VLOOKUP(A246,CLASS!A:AY,18,FALSE)),"")</f>
        <v/>
      </c>
      <c r="S246" s="11" t="str">
        <f t="shared" si="77"/>
        <v/>
      </c>
      <c r="T246" t="str">
        <f>_xlfn.IFNA((VLOOKUP(A246,CLASS!A:AY,20,FALSE)),"")</f>
        <v/>
      </c>
      <c r="U246" s="11" t="e">
        <f t="shared" si="98"/>
        <v>#VALUE!</v>
      </c>
      <c r="V246" t="str">
        <f>_xlfn.IFNA((VLOOKUP(A246,CLASS!A:AY,22,FALSE)),"")</f>
        <v/>
      </c>
      <c r="W246" s="11" t="str">
        <f t="shared" si="99"/>
        <v/>
      </c>
      <c r="X246" t="str">
        <f>_xlfn.IFNA((VLOOKUP(A246,CLASS!A:AY,24,FALSE)),"")</f>
        <v/>
      </c>
      <c r="Y246" s="11" t="str">
        <f t="shared" si="78"/>
        <v/>
      </c>
      <c r="Z246" t="str">
        <f>_xlfn.IFNA((VLOOKUP(A246,CLASS!A:AY,26,FALSE)),"")</f>
        <v/>
      </c>
      <c r="AA246" s="11" t="str">
        <f t="shared" si="79"/>
        <v/>
      </c>
      <c r="AB246" t="str">
        <f>_xlfn.IFNA((VLOOKUP(A246,CLASS!A:AY,28,FALSE)),"")</f>
        <v/>
      </c>
      <c r="AC246" s="11" t="str">
        <f t="shared" si="80"/>
        <v/>
      </c>
      <c r="AD246"/>
      <c r="AE246" s="11">
        <f t="shared" si="81"/>
        <v>0</v>
      </c>
      <c r="AF246"/>
      <c r="AG246" s="11">
        <f t="shared" si="82"/>
        <v>0</v>
      </c>
      <c r="AH246" t="str">
        <f>_xlfn.IFNA((VLOOKUP(A246,CLASS!A:AY,34,FALSE)),"")</f>
        <v/>
      </c>
      <c r="AI246" s="11" t="str">
        <f t="shared" si="83"/>
        <v/>
      </c>
      <c r="AJ246"/>
      <c r="AK246" s="11">
        <f t="shared" si="84"/>
        <v>0</v>
      </c>
      <c r="AL246" s="16" t="str">
        <f t="shared" si="85"/>
        <v/>
      </c>
      <c r="AM246"/>
      <c r="AN246" t="str">
        <f t="shared" si="86"/>
        <v/>
      </c>
      <c r="AO246" t="str">
        <f t="shared" si="87"/>
        <v/>
      </c>
      <c r="AP246" t="e">
        <f t="shared" si="88"/>
        <v>#VALUE!</v>
      </c>
      <c r="AQ246" t="str">
        <f t="shared" si="89"/>
        <v/>
      </c>
      <c r="AR246" t="str">
        <f t="shared" si="90"/>
        <v/>
      </c>
      <c r="AS246" t="str">
        <f t="shared" si="91"/>
        <v/>
      </c>
      <c r="AT246" t="str">
        <f t="shared" si="92"/>
        <v/>
      </c>
      <c r="AU246">
        <f t="shared" si="93"/>
        <v>0</v>
      </c>
      <c r="AV246">
        <f t="shared" si="94"/>
        <v>0</v>
      </c>
      <c r="AW246" t="str">
        <f t="shared" si="95"/>
        <v/>
      </c>
      <c r="AX246">
        <f t="shared" si="96"/>
        <v>0</v>
      </c>
      <c r="AY246" s="14" t="e" cm="1">
        <f t="array" ref="AY246">SUMPRODUCT(LARGE(AN246:AX246, {1,2,3}))</f>
        <v>#VALUE!</v>
      </c>
      <c r="AZ246"/>
    </row>
    <row r="247" spans="1:52" x14ac:dyDescent="0.35">
      <c r="A247">
        <f>CLASS!A244</f>
        <v>0</v>
      </c>
      <c r="B247" t="str">
        <f>CLASS!B244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 t="shared" si="76"/>
        <v/>
      </c>
      <c r="R247" t="str">
        <f>_xlfn.IFNA((VLOOKUP(A247,CLASS!A:AY,18,FALSE)),"")</f>
        <v/>
      </c>
      <c r="S247" s="11" t="str">
        <f t="shared" si="77"/>
        <v/>
      </c>
      <c r="T247" t="str">
        <f>_xlfn.IFNA((VLOOKUP(A247,CLASS!A:AY,20,FALSE)),"")</f>
        <v/>
      </c>
      <c r="U247" s="11" t="e">
        <f t="shared" si="98"/>
        <v>#VALUE!</v>
      </c>
      <c r="V247" t="str">
        <f>_xlfn.IFNA((VLOOKUP(A247,CLASS!A:AY,22,FALSE)),"")</f>
        <v/>
      </c>
      <c r="W247" s="11" t="str">
        <f t="shared" si="99"/>
        <v/>
      </c>
      <c r="X247" t="str">
        <f>_xlfn.IFNA((VLOOKUP(A247,CLASS!A:AY,24,FALSE)),"")</f>
        <v/>
      </c>
      <c r="Y247" s="11" t="str">
        <f t="shared" si="78"/>
        <v/>
      </c>
      <c r="Z247" t="str">
        <f>_xlfn.IFNA((VLOOKUP(A247,CLASS!A:AY,26,FALSE)),"")</f>
        <v/>
      </c>
      <c r="AA247" s="11" t="str">
        <f t="shared" si="79"/>
        <v/>
      </c>
      <c r="AB247" t="str">
        <f>_xlfn.IFNA((VLOOKUP(A247,CLASS!A:AY,28,FALSE)),"")</f>
        <v/>
      </c>
      <c r="AC247" s="11" t="str">
        <f t="shared" si="80"/>
        <v/>
      </c>
      <c r="AD247"/>
      <c r="AF247"/>
      <c r="AH247" t="str">
        <f>_xlfn.IFNA((VLOOKUP(A247,CLASS!A:AY,34,FALSE)),"")</f>
        <v/>
      </c>
      <c r="AI247" s="11" t="str">
        <f t="shared" si="83"/>
        <v/>
      </c>
      <c r="AJ247"/>
      <c r="AK247" s="11">
        <f t="shared" si="84"/>
        <v>0</v>
      </c>
      <c r="AL247" s="16" t="str">
        <f t="shared" si="85"/>
        <v/>
      </c>
      <c r="AM247"/>
      <c r="AN247" t="str">
        <f t="shared" si="86"/>
        <v/>
      </c>
      <c r="AO247" t="str">
        <f t="shared" si="87"/>
        <v/>
      </c>
      <c r="AP247" t="e">
        <f t="shared" si="88"/>
        <v>#VALUE!</v>
      </c>
      <c r="AQ247" t="str">
        <f t="shared" si="89"/>
        <v/>
      </c>
      <c r="AR247" t="str">
        <f t="shared" si="90"/>
        <v/>
      </c>
      <c r="AS247" t="str">
        <f t="shared" si="91"/>
        <v/>
      </c>
      <c r="AT247" t="str">
        <f t="shared" si="92"/>
        <v/>
      </c>
      <c r="AU247">
        <f t="shared" si="93"/>
        <v>0</v>
      </c>
      <c r="AV247">
        <f t="shared" si="94"/>
        <v>0</v>
      </c>
      <c r="AW247" t="str">
        <f t="shared" si="95"/>
        <v/>
      </c>
      <c r="AX247">
        <f t="shared" si="96"/>
        <v>0</v>
      </c>
      <c r="AY247" s="14" t="e" cm="1">
        <f t="array" ref="AY247">SUMPRODUCT(LARGE(AN247:AX247, {1,2,3}))</f>
        <v>#VALUE!</v>
      </c>
      <c r="AZ247"/>
    </row>
    <row r="248" spans="1:52" x14ac:dyDescent="0.35">
      <c r="A248">
        <f>CLASS!A245</f>
        <v>0</v>
      </c>
      <c r="B248" t="str">
        <f>CLASS!B245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 t="shared" si="76"/>
        <v/>
      </c>
      <c r="R248" t="str">
        <f>_xlfn.IFNA((VLOOKUP(A248,CLASS!A:AY,18,FALSE)),"")</f>
        <v/>
      </c>
      <c r="S248" s="11" t="str">
        <f t="shared" si="77"/>
        <v/>
      </c>
      <c r="T248" t="str">
        <f>_xlfn.IFNA((VLOOKUP(A248,CLASS!A:AY,20,FALSE)),"")</f>
        <v/>
      </c>
      <c r="U248" s="11" t="e">
        <f t="shared" si="98"/>
        <v>#VALUE!</v>
      </c>
      <c r="V248" t="str">
        <f>_xlfn.IFNA((VLOOKUP(A248,CLASS!A:AY,22,FALSE)),"")</f>
        <v/>
      </c>
      <c r="W248" s="11" t="str">
        <f t="shared" si="99"/>
        <v/>
      </c>
      <c r="X248" t="str">
        <f>_xlfn.IFNA((VLOOKUP(A248,CLASS!A:AY,24,FALSE)),"")</f>
        <v/>
      </c>
      <c r="Y248" s="11" t="str">
        <f t="shared" si="78"/>
        <v/>
      </c>
      <c r="Z248" t="str">
        <f>_xlfn.IFNA((VLOOKUP(A248,CLASS!A:AY,26,FALSE)),"")</f>
        <v/>
      </c>
      <c r="AA248" s="11" t="str">
        <f t="shared" si="79"/>
        <v/>
      </c>
      <c r="AB248" t="str">
        <f>_xlfn.IFNA((VLOOKUP(A248,CLASS!A:AY,28,FALSE)),"")</f>
        <v/>
      </c>
      <c r="AC248" s="11" t="str">
        <f t="shared" si="80"/>
        <v/>
      </c>
      <c r="AD248"/>
      <c r="AF248"/>
      <c r="AH248" t="str">
        <f>_xlfn.IFNA((VLOOKUP(A248,CLASS!A:AY,34,FALSE)),"")</f>
        <v/>
      </c>
      <c r="AI248" s="11" t="str">
        <f t="shared" si="83"/>
        <v/>
      </c>
      <c r="AJ248"/>
      <c r="AK248" s="11">
        <f t="shared" si="84"/>
        <v>0</v>
      </c>
      <c r="AL248" s="16" t="str">
        <f t="shared" si="85"/>
        <v/>
      </c>
      <c r="AM248"/>
      <c r="AN248" t="str">
        <f t="shared" si="86"/>
        <v/>
      </c>
      <c r="AO248" t="str">
        <f t="shared" si="87"/>
        <v/>
      </c>
      <c r="AP248" t="e">
        <f t="shared" si="88"/>
        <v>#VALUE!</v>
      </c>
      <c r="AQ248" t="str">
        <f t="shared" si="89"/>
        <v/>
      </c>
      <c r="AR248" t="str">
        <f t="shared" si="90"/>
        <v/>
      </c>
      <c r="AS248" t="str">
        <f t="shared" si="91"/>
        <v/>
      </c>
      <c r="AT248" t="str">
        <f t="shared" si="92"/>
        <v/>
      </c>
      <c r="AU248">
        <f t="shared" si="93"/>
        <v>0</v>
      </c>
      <c r="AV248">
        <f t="shared" si="94"/>
        <v>0</v>
      </c>
      <c r="AW248" t="str">
        <f t="shared" si="95"/>
        <v/>
      </c>
      <c r="AX248">
        <f t="shared" si="96"/>
        <v>0</v>
      </c>
      <c r="AY248" s="14" t="e" cm="1">
        <f t="array" ref="AY248">SUMPRODUCT(LARGE(AN248:AX248, {1,2,3}))</f>
        <v>#VALUE!</v>
      </c>
      <c r="AZ248"/>
    </row>
    <row r="249" spans="1:52" x14ac:dyDescent="0.35">
      <c r="A249">
        <f>CLASS!A246</f>
        <v>0</v>
      </c>
      <c r="B249" t="str">
        <f>CLASS!B246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 t="shared" si="76"/>
        <v/>
      </c>
      <c r="R249" t="str">
        <f>_xlfn.IFNA((VLOOKUP(A249,CLASS!A:AY,18,FALSE)),"")</f>
        <v/>
      </c>
      <c r="S249" s="11" t="str">
        <f t="shared" si="77"/>
        <v/>
      </c>
      <c r="T249" t="str">
        <f>_xlfn.IFNA((VLOOKUP(A249,CLASS!A:AY,20,FALSE)),"")</f>
        <v/>
      </c>
      <c r="U249" s="11" t="e">
        <f t="shared" ref="U249:U280" si="100">IF(IF(T249,T249+$L249,0)&lt;=100,IF(T249,T249+$L249,0),100)</f>
        <v>#VALUE!</v>
      </c>
      <c r="V249" t="str">
        <f>_xlfn.IFNA((VLOOKUP(A249,CLASS!A:AY,22,FALSE)),"")</f>
        <v/>
      </c>
      <c r="W249" s="11" t="str">
        <f t="shared" si="99"/>
        <v/>
      </c>
      <c r="X249" t="str">
        <f>_xlfn.IFNA((VLOOKUP(A249,CLASS!A:AY,24,FALSE)),"")</f>
        <v/>
      </c>
      <c r="Y249" s="11" t="str">
        <f t="shared" si="78"/>
        <v/>
      </c>
      <c r="Z249" t="str">
        <f>_xlfn.IFNA((VLOOKUP(A249,CLASS!A:AY,26,FALSE)),"")</f>
        <v/>
      </c>
      <c r="AA249" s="11" t="str">
        <f t="shared" si="79"/>
        <v/>
      </c>
      <c r="AB249" t="str">
        <f>_xlfn.IFNA((VLOOKUP(A249,CLASS!A:AY,28,FALSE)),"")</f>
        <v/>
      </c>
      <c r="AC249" s="11" t="str">
        <f t="shared" si="80"/>
        <v/>
      </c>
      <c r="AD249"/>
      <c r="AF249"/>
      <c r="AH249" t="str">
        <f>_xlfn.IFNA((VLOOKUP(A249,CLASS!A:AY,34,FALSE)),"")</f>
        <v/>
      </c>
      <c r="AI249" s="11" t="str">
        <f t="shared" si="83"/>
        <v/>
      </c>
      <c r="AJ249"/>
      <c r="AK249" s="11">
        <f t="shared" si="84"/>
        <v>0</v>
      </c>
      <c r="AL249" s="16" t="str">
        <f t="shared" si="85"/>
        <v/>
      </c>
      <c r="AM249"/>
      <c r="AN249" t="str">
        <f t="shared" si="86"/>
        <v/>
      </c>
      <c r="AO249" t="str">
        <f t="shared" si="87"/>
        <v/>
      </c>
      <c r="AP249" t="e">
        <f t="shared" si="88"/>
        <v>#VALUE!</v>
      </c>
      <c r="AQ249" t="str">
        <f t="shared" si="89"/>
        <v/>
      </c>
      <c r="AR249" t="str">
        <f t="shared" si="90"/>
        <v/>
      </c>
      <c r="AS249" t="str">
        <f t="shared" si="91"/>
        <v/>
      </c>
      <c r="AT249" t="str">
        <f t="shared" si="92"/>
        <v/>
      </c>
      <c r="AU249">
        <f t="shared" si="93"/>
        <v>0</v>
      </c>
      <c r="AV249">
        <f t="shared" si="94"/>
        <v>0</v>
      </c>
      <c r="AW249" t="str">
        <f t="shared" si="95"/>
        <v/>
      </c>
      <c r="AX249">
        <f t="shared" si="96"/>
        <v>0</v>
      </c>
      <c r="AY249" s="14" t="e" cm="1">
        <f t="array" ref="AY249">SUMPRODUCT(LARGE(AN249:AX249, {1,2,3}))</f>
        <v>#VALUE!</v>
      </c>
      <c r="AZ249"/>
    </row>
    <row r="250" spans="1:52" x14ac:dyDescent="0.35">
      <c r="A250">
        <f>CLASS!A247</f>
        <v>0</v>
      </c>
      <c r="B250" t="str">
        <f>CLASS!B247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 t="shared" si="76"/>
        <v/>
      </c>
      <c r="R250" t="str">
        <f>_xlfn.IFNA((VLOOKUP(A250,CLASS!A:AY,18,FALSE)),"")</f>
        <v/>
      </c>
      <c r="S250" s="11" t="str">
        <f t="shared" si="77"/>
        <v/>
      </c>
      <c r="T250" t="str">
        <f>_xlfn.IFNA((VLOOKUP(A250,CLASS!A:AY,20,FALSE)),"")</f>
        <v/>
      </c>
      <c r="U250" s="11" t="e">
        <f t="shared" si="100"/>
        <v>#VALUE!</v>
      </c>
      <c r="V250" t="str">
        <f>_xlfn.IFNA((VLOOKUP(A250,CLASS!A:AY,22,FALSE)),"")</f>
        <v/>
      </c>
      <c r="W250" s="11" t="str">
        <f t="shared" si="99"/>
        <v/>
      </c>
      <c r="X250" t="str">
        <f>_xlfn.IFNA((VLOOKUP(A250,CLASS!A:AY,24,FALSE)),"")</f>
        <v/>
      </c>
      <c r="Y250" s="11" t="str">
        <f t="shared" si="78"/>
        <v/>
      </c>
      <c r="Z250" t="str">
        <f>_xlfn.IFNA((VLOOKUP(A250,CLASS!A:AY,26,FALSE)),"")</f>
        <v/>
      </c>
      <c r="AA250" s="11" t="str">
        <f t="shared" si="79"/>
        <v/>
      </c>
      <c r="AB250" t="str">
        <f>_xlfn.IFNA((VLOOKUP(A250,CLASS!A:AY,28,FALSE)),"")</f>
        <v/>
      </c>
      <c r="AC250" s="11" t="str">
        <f t="shared" si="80"/>
        <v/>
      </c>
      <c r="AD250"/>
      <c r="AF250"/>
      <c r="AH250" t="str">
        <f>_xlfn.IFNA((VLOOKUP(A250,CLASS!A:AY,34,FALSE)),"")</f>
        <v/>
      </c>
      <c r="AI250" s="11" t="str">
        <f t="shared" si="83"/>
        <v/>
      </c>
      <c r="AJ250"/>
      <c r="AK250" s="11">
        <f t="shared" si="84"/>
        <v>0</v>
      </c>
      <c r="AL250" s="16" t="str">
        <f t="shared" si="85"/>
        <v/>
      </c>
      <c r="AN250" t="str">
        <f t="shared" si="86"/>
        <v/>
      </c>
      <c r="AO250" t="str">
        <f t="shared" si="87"/>
        <v/>
      </c>
      <c r="AP250" t="e">
        <f t="shared" si="88"/>
        <v>#VALUE!</v>
      </c>
      <c r="AQ250" t="str">
        <f t="shared" si="89"/>
        <v/>
      </c>
      <c r="AR250" t="str">
        <f t="shared" si="90"/>
        <v/>
      </c>
      <c r="AS250" t="str">
        <f t="shared" si="91"/>
        <v/>
      </c>
      <c r="AT250" t="str">
        <f t="shared" si="92"/>
        <v/>
      </c>
      <c r="AU250">
        <f t="shared" si="93"/>
        <v>0</v>
      </c>
      <c r="AV250">
        <f t="shared" si="94"/>
        <v>0</v>
      </c>
      <c r="AW250" t="str">
        <f t="shared" si="95"/>
        <v/>
      </c>
      <c r="AX250">
        <f t="shared" si="96"/>
        <v>0</v>
      </c>
      <c r="AY250" s="14" t="e" cm="1">
        <f t="array" ref="AY250">SUMPRODUCT(LARGE(AN250:AX250, {1,2,3}))</f>
        <v>#VALUE!</v>
      </c>
      <c r="AZ250"/>
    </row>
    <row r="251" spans="1:52" x14ac:dyDescent="0.35">
      <c r="A251">
        <f>CLASS!A248</f>
        <v>0</v>
      </c>
      <c r="B251" t="str">
        <f>CLASS!B248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 t="shared" si="76"/>
        <v/>
      </c>
      <c r="R251" t="str">
        <f>_xlfn.IFNA((VLOOKUP(A251,CLASS!A:AY,18,FALSE)),"")</f>
        <v/>
      </c>
      <c r="S251" s="11" t="str">
        <f t="shared" si="77"/>
        <v/>
      </c>
      <c r="T251" t="str">
        <f>_xlfn.IFNA((VLOOKUP(A251,CLASS!A:AY,20,FALSE)),"")</f>
        <v/>
      </c>
      <c r="U251" s="11" t="e">
        <f t="shared" si="100"/>
        <v>#VALUE!</v>
      </c>
      <c r="V251" t="str">
        <f>_xlfn.IFNA((VLOOKUP(A251,CLASS!A:AY,22,FALSE)),"")</f>
        <v/>
      </c>
      <c r="W251" s="11" t="str">
        <f t="shared" si="99"/>
        <v/>
      </c>
      <c r="X251" t="str">
        <f>_xlfn.IFNA((VLOOKUP(A251,CLASS!A:AY,24,FALSE)),"")</f>
        <v/>
      </c>
      <c r="Y251" s="11" t="str">
        <f t="shared" si="78"/>
        <v/>
      </c>
      <c r="Z251" t="str">
        <f>_xlfn.IFNA((VLOOKUP(A251,CLASS!A:AY,26,FALSE)),"")</f>
        <v/>
      </c>
      <c r="AA251" s="11" t="str">
        <f t="shared" si="79"/>
        <v/>
      </c>
      <c r="AB251" t="str">
        <f>_xlfn.IFNA((VLOOKUP(A251,CLASS!A:AY,28,FALSE)),"")</f>
        <v/>
      </c>
      <c r="AC251" s="11" t="str">
        <f t="shared" si="80"/>
        <v/>
      </c>
      <c r="AD251"/>
      <c r="AF251"/>
      <c r="AH251" t="str">
        <f>_xlfn.IFNA((VLOOKUP(A251,CLASS!A:AY,34,FALSE)),"")</f>
        <v/>
      </c>
      <c r="AI251" s="11" t="str">
        <f t="shared" si="83"/>
        <v/>
      </c>
      <c r="AJ251"/>
      <c r="AK251" s="11">
        <f t="shared" si="84"/>
        <v>0</v>
      </c>
      <c r="AL251" s="16" t="str">
        <f t="shared" si="85"/>
        <v/>
      </c>
      <c r="AM251"/>
      <c r="AN251" t="str">
        <f t="shared" si="86"/>
        <v/>
      </c>
      <c r="AO251" t="str">
        <f t="shared" si="87"/>
        <v/>
      </c>
      <c r="AP251" t="e">
        <f t="shared" si="88"/>
        <v>#VALUE!</v>
      </c>
      <c r="AQ251" t="str">
        <f t="shared" si="89"/>
        <v/>
      </c>
      <c r="AR251" t="str">
        <f t="shared" si="90"/>
        <v/>
      </c>
      <c r="AS251" t="str">
        <f t="shared" si="91"/>
        <v/>
      </c>
      <c r="AT251" t="str">
        <f t="shared" si="92"/>
        <v/>
      </c>
      <c r="AU251">
        <f t="shared" si="93"/>
        <v>0</v>
      </c>
      <c r="AV251">
        <f t="shared" si="94"/>
        <v>0</v>
      </c>
      <c r="AW251" t="str">
        <f t="shared" si="95"/>
        <v/>
      </c>
      <c r="AX251">
        <f t="shared" si="96"/>
        <v>0</v>
      </c>
      <c r="AY251" s="14" t="e" cm="1">
        <f t="array" ref="AY251">SUMPRODUCT(LARGE(AN251:AX251, {1,2,3}))</f>
        <v>#VALUE!</v>
      </c>
    </row>
    <row r="252" spans="1:52" x14ac:dyDescent="0.35">
      <c r="A252">
        <f>CLASS!A249</f>
        <v>0</v>
      </c>
      <c r="B252" t="str">
        <f>CLASS!B249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 t="shared" si="76"/>
        <v/>
      </c>
      <c r="R252" t="str">
        <f>_xlfn.IFNA((VLOOKUP(A252,CLASS!A:AY,18,FALSE)),"")</f>
        <v/>
      </c>
      <c r="S252" s="11" t="str">
        <f t="shared" si="77"/>
        <v/>
      </c>
      <c r="T252" t="str">
        <f>_xlfn.IFNA((VLOOKUP(A252,CLASS!A:AY,20,FALSE)),"")</f>
        <v/>
      </c>
      <c r="U252" s="11" t="e">
        <f t="shared" si="100"/>
        <v>#VALUE!</v>
      </c>
      <c r="V252" t="str">
        <f>_xlfn.IFNA((VLOOKUP(A252,CLASS!A:AY,22,FALSE)),"")</f>
        <v/>
      </c>
      <c r="W252" s="11" t="str">
        <f t="shared" si="99"/>
        <v/>
      </c>
      <c r="X252" t="str">
        <f>_xlfn.IFNA((VLOOKUP(A252,CLASS!A:AY,24,FALSE)),"")</f>
        <v/>
      </c>
      <c r="Y252" s="11" t="str">
        <f t="shared" si="78"/>
        <v/>
      </c>
      <c r="Z252" t="str">
        <f>_xlfn.IFNA((VLOOKUP(A252,CLASS!A:AY,26,FALSE)),"")</f>
        <v/>
      </c>
      <c r="AA252" s="11" t="str">
        <f t="shared" si="79"/>
        <v/>
      </c>
      <c r="AB252" t="str">
        <f>_xlfn.IFNA((VLOOKUP(A252,CLASS!A:AY,28,FALSE)),"")</f>
        <v/>
      </c>
      <c r="AC252" s="11" t="str">
        <f t="shared" si="80"/>
        <v/>
      </c>
      <c r="AD252"/>
      <c r="AF252"/>
      <c r="AH252" t="str">
        <f>_xlfn.IFNA((VLOOKUP(A252,CLASS!A:AY,34,FALSE)),"")</f>
        <v/>
      </c>
      <c r="AI252" s="11" t="str">
        <f t="shared" si="83"/>
        <v/>
      </c>
      <c r="AJ252"/>
      <c r="AK252" s="11">
        <f t="shared" si="84"/>
        <v>0</v>
      </c>
      <c r="AL252" s="16" t="str">
        <f t="shared" si="85"/>
        <v/>
      </c>
      <c r="AN252" t="str">
        <f t="shared" si="86"/>
        <v/>
      </c>
      <c r="AO252" t="str">
        <f t="shared" si="87"/>
        <v/>
      </c>
      <c r="AP252" t="e">
        <f t="shared" si="88"/>
        <v>#VALUE!</v>
      </c>
      <c r="AQ252" t="str">
        <f t="shared" si="89"/>
        <v/>
      </c>
      <c r="AR252" t="str">
        <f t="shared" si="90"/>
        <v/>
      </c>
      <c r="AS252" t="str">
        <f t="shared" si="91"/>
        <v/>
      </c>
      <c r="AT252" t="str">
        <f t="shared" si="92"/>
        <v/>
      </c>
      <c r="AU252">
        <f t="shared" si="93"/>
        <v>0</v>
      </c>
      <c r="AV252">
        <f t="shared" si="94"/>
        <v>0</v>
      </c>
      <c r="AW252" t="str">
        <f t="shared" si="95"/>
        <v/>
      </c>
      <c r="AX252">
        <f t="shared" si="96"/>
        <v>0</v>
      </c>
      <c r="AY252" s="14" t="e" cm="1">
        <f t="array" ref="AY252">SUMPRODUCT(LARGE(AN252:AX252, {1,2,3}))</f>
        <v>#VALUE!</v>
      </c>
      <c r="AZ252"/>
    </row>
    <row r="253" spans="1:52" x14ac:dyDescent="0.35">
      <c r="A253">
        <f>CLASS!A250</f>
        <v>0</v>
      </c>
      <c r="B253" t="str">
        <f>CLASS!B250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 t="shared" si="76"/>
        <v/>
      </c>
      <c r="R253" t="str">
        <f>_xlfn.IFNA((VLOOKUP(A253,CLASS!A:AY,18,FALSE)),"")</f>
        <v/>
      </c>
      <c r="S253" s="11" t="str">
        <f t="shared" si="77"/>
        <v/>
      </c>
      <c r="T253" t="str">
        <f>_xlfn.IFNA((VLOOKUP(A253,CLASS!A:AY,20,FALSE)),"")</f>
        <v/>
      </c>
      <c r="U253" s="11" t="e">
        <f t="shared" si="100"/>
        <v>#VALUE!</v>
      </c>
      <c r="V253" t="str">
        <f>_xlfn.IFNA((VLOOKUP(A253,CLASS!A:AY,22,FALSE)),"")</f>
        <v/>
      </c>
      <c r="W253" s="11" t="str">
        <f t="shared" si="99"/>
        <v/>
      </c>
      <c r="X253" t="str">
        <f>_xlfn.IFNA((VLOOKUP(A253,CLASS!A:AY,24,FALSE)),"")</f>
        <v/>
      </c>
      <c r="Y253" s="11" t="str">
        <f t="shared" si="78"/>
        <v/>
      </c>
      <c r="Z253" t="str">
        <f>_xlfn.IFNA((VLOOKUP(A253,CLASS!A:AY,26,FALSE)),"")</f>
        <v/>
      </c>
      <c r="AA253" s="11" t="str">
        <f t="shared" si="79"/>
        <v/>
      </c>
      <c r="AB253" t="str">
        <f>_xlfn.IFNA((VLOOKUP(A253,CLASS!A:AY,28,FALSE)),"")</f>
        <v/>
      </c>
      <c r="AC253" s="11" t="str">
        <f t="shared" si="80"/>
        <v/>
      </c>
      <c r="AD253"/>
      <c r="AF253"/>
      <c r="AH253" t="str">
        <f>_xlfn.IFNA((VLOOKUP(A253,CLASS!A:AY,34,FALSE)),"")</f>
        <v/>
      </c>
      <c r="AI253" s="11" t="str">
        <f t="shared" si="83"/>
        <v/>
      </c>
      <c r="AJ253"/>
      <c r="AK253" s="11">
        <f t="shared" si="84"/>
        <v>0</v>
      </c>
      <c r="AL253" s="16" t="str">
        <f t="shared" si="85"/>
        <v/>
      </c>
      <c r="AM253"/>
      <c r="AN253" t="str">
        <f t="shared" si="86"/>
        <v/>
      </c>
      <c r="AO253" t="str">
        <f t="shared" si="87"/>
        <v/>
      </c>
      <c r="AP253" t="e">
        <f t="shared" si="88"/>
        <v>#VALUE!</v>
      </c>
      <c r="AQ253" t="str">
        <f t="shared" si="89"/>
        <v/>
      </c>
      <c r="AR253" t="str">
        <f t="shared" si="90"/>
        <v/>
      </c>
      <c r="AS253" t="str">
        <f t="shared" si="91"/>
        <v/>
      </c>
      <c r="AT253" t="str">
        <f t="shared" si="92"/>
        <v/>
      </c>
      <c r="AU253">
        <f t="shared" si="93"/>
        <v>0</v>
      </c>
      <c r="AV253">
        <f t="shared" si="94"/>
        <v>0</v>
      </c>
      <c r="AW253" t="str">
        <f t="shared" si="95"/>
        <v/>
      </c>
      <c r="AX253">
        <f t="shared" si="96"/>
        <v>0</v>
      </c>
      <c r="AY253" s="14" t="e" cm="1">
        <f t="array" ref="AY253">SUMPRODUCT(LARGE(AN253:AX253, {1,2,3}))</f>
        <v>#VALUE!</v>
      </c>
      <c r="AZ253"/>
    </row>
    <row r="254" spans="1:52" x14ac:dyDescent="0.35">
      <c r="A254">
        <f>CLASS!A251</f>
        <v>0</v>
      </c>
      <c r="B254" t="str">
        <f>CLASS!B251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 t="shared" si="76"/>
        <v/>
      </c>
      <c r="R254" t="str">
        <f>_xlfn.IFNA((VLOOKUP(A254,CLASS!A:AY,18,FALSE)),"")</f>
        <v/>
      </c>
      <c r="S254" s="11" t="str">
        <f t="shared" si="77"/>
        <v/>
      </c>
      <c r="T254" t="str">
        <f>_xlfn.IFNA((VLOOKUP(A254,CLASS!A:AY,20,FALSE)),"")</f>
        <v/>
      </c>
      <c r="U254" s="11" t="e">
        <f t="shared" si="100"/>
        <v>#VALUE!</v>
      </c>
      <c r="V254" t="str">
        <f>_xlfn.IFNA((VLOOKUP(A254,CLASS!A:AY,22,FALSE)),"")</f>
        <v/>
      </c>
      <c r="W254" s="11" t="str">
        <f t="shared" si="99"/>
        <v/>
      </c>
      <c r="X254" t="str">
        <f>_xlfn.IFNA((VLOOKUP(A254,CLASS!A:AY,24,FALSE)),"")</f>
        <v/>
      </c>
      <c r="Y254" s="11" t="str">
        <f t="shared" si="78"/>
        <v/>
      </c>
      <c r="Z254" t="str">
        <f>_xlfn.IFNA((VLOOKUP(A254,CLASS!A:AY,26,FALSE)),"")</f>
        <v/>
      </c>
      <c r="AA254" s="11" t="str">
        <f t="shared" si="79"/>
        <v/>
      </c>
      <c r="AB254" t="str">
        <f>_xlfn.IFNA((VLOOKUP(A254,CLASS!A:AY,28,FALSE)),"")</f>
        <v/>
      </c>
      <c r="AC254" s="11" t="str">
        <f t="shared" si="80"/>
        <v/>
      </c>
      <c r="AD254"/>
      <c r="AF254"/>
      <c r="AH254" t="str">
        <f>_xlfn.IFNA((VLOOKUP(A254,CLASS!A:AY,34,FALSE)),"")</f>
        <v/>
      </c>
      <c r="AI254" s="11" t="str">
        <f t="shared" si="83"/>
        <v/>
      </c>
      <c r="AJ254"/>
      <c r="AK254" s="11">
        <f t="shared" si="84"/>
        <v>0</v>
      </c>
      <c r="AL254" s="16" t="str">
        <f t="shared" si="85"/>
        <v/>
      </c>
      <c r="AM254"/>
      <c r="AN254" t="str">
        <f t="shared" si="86"/>
        <v/>
      </c>
      <c r="AO254" t="str">
        <f t="shared" si="87"/>
        <v/>
      </c>
      <c r="AP254" t="e">
        <f t="shared" si="88"/>
        <v>#VALUE!</v>
      </c>
      <c r="AQ254" t="str">
        <f t="shared" si="89"/>
        <v/>
      </c>
      <c r="AR254" t="str">
        <f t="shared" si="90"/>
        <v/>
      </c>
      <c r="AS254" t="str">
        <f t="shared" si="91"/>
        <v/>
      </c>
      <c r="AT254" t="str">
        <f t="shared" si="92"/>
        <v/>
      </c>
      <c r="AU254">
        <f t="shared" si="93"/>
        <v>0</v>
      </c>
      <c r="AV254">
        <f t="shared" si="94"/>
        <v>0</v>
      </c>
      <c r="AW254" t="str">
        <f t="shared" si="95"/>
        <v/>
      </c>
      <c r="AX254">
        <f t="shared" si="96"/>
        <v>0</v>
      </c>
      <c r="AY254" s="14" t="e" cm="1">
        <f t="array" ref="AY254">SUMPRODUCT(LARGE(AN254:AX254, {1,2,3}))</f>
        <v>#VALUE!</v>
      </c>
      <c r="AZ254"/>
    </row>
    <row r="255" spans="1:52" x14ac:dyDescent="0.35">
      <c r="A255">
        <f>CLASS!A252</f>
        <v>0</v>
      </c>
      <c r="B255" t="str">
        <f>CLASS!B252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 t="shared" si="76"/>
        <v/>
      </c>
      <c r="R255" t="str">
        <f>_xlfn.IFNA((VLOOKUP(A255,CLASS!A:AY,18,FALSE)),"")</f>
        <v/>
      </c>
      <c r="S255" s="11" t="str">
        <f t="shared" si="77"/>
        <v/>
      </c>
      <c r="T255" t="str">
        <f>_xlfn.IFNA((VLOOKUP(A255,CLASS!A:AY,20,FALSE)),"")</f>
        <v/>
      </c>
      <c r="U255" s="11" t="e">
        <f t="shared" si="100"/>
        <v>#VALUE!</v>
      </c>
      <c r="V255" t="str">
        <f>_xlfn.IFNA((VLOOKUP(A255,CLASS!A:AY,22,FALSE)),"")</f>
        <v/>
      </c>
      <c r="W255" s="11" t="str">
        <f t="shared" si="99"/>
        <v/>
      </c>
      <c r="X255" t="str">
        <f>_xlfn.IFNA((VLOOKUP(A255,CLASS!A:AY,24,FALSE)),"")</f>
        <v/>
      </c>
      <c r="Y255" s="11" t="str">
        <f t="shared" si="78"/>
        <v/>
      </c>
      <c r="Z255" t="str">
        <f>_xlfn.IFNA((VLOOKUP(A255,CLASS!A:AY,26,FALSE)),"")</f>
        <v/>
      </c>
      <c r="AA255" s="11" t="str">
        <f t="shared" si="79"/>
        <v/>
      </c>
      <c r="AB255" t="str">
        <f>_xlfn.IFNA((VLOOKUP(A255,CLASS!A:AY,28,FALSE)),"")</f>
        <v/>
      </c>
      <c r="AC255" s="11" t="str">
        <f t="shared" si="80"/>
        <v/>
      </c>
      <c r="AD255"/>
      <c r="AF255"/>
      <c r="AH255" t="str">
        <f>_xlfn.IFNA((VLOOKUP(A255,CLASS!A:AY,34,FALSE)),"")</f>
        <v/>
      </c>
      <c r="AI255" s="11" t="str">
        <f t="shared" si="83"/>
        <v/>
      </c>
      <c r="AJ255"/>
      <c r="AK255" s="11">
        <f t="shared" si="84"/>
        <v>0</v>
      </c>
      <c r="AL255" s="16" t="str">
        <f t="shared" si="85"/>
        <v/>
      </c>
      <c r="AM255"/>
      <c r="AN255" t="str">
        <f t="shared" si="86"/>
        <v/>
      </c>
      <c r="AO255" t="str">
        <f t="shared" si="87"/>
        <v/>
      </c>
      <c r="AP255" t="e">
        <f t="shared" si="88"/>
        <v>#VALUE!</v>
      </c>
      <c r="AQ255" t="str">
        <f t="shared" si="89"/>
        <v/>
      </c>
      <c r="AR255" t="str">
        <f t="shared" si="90"/>
        <v/>
      </c>
      <c r="AS255" t="str">
        <f t="shared" si="91"/>
        <v/>
      </c>
      <c r="AT255" t="str">
        <f t="shared" si="92"/>
        <v/>
      </c>
      <c r="AU255">
        <f t="shared" si="93"/>
        <v>0</v>
      </c>
      <c r="AV255">
        <f t="shared" si="94"/>
        <v>0</v>
      </c>
      <c r="AW255" t="str">
        <f t="shared" si="95"/>
        <v/>
      </c>
      <c r="AX255">
        <f t="shared" si="96"/>
        <v>0</v>
      </c>
      <c r="AY255" s="14" t="e" cm="1">
        <f t="array" ref="AY255">SUMPRODUCT(LARGE(AN255:AX255, {1,2,3}))</f>
        <v>#VALUE!</v>
      </c>
      <c r="AZ255"/>
    </row>
    <row r="256" spans="1:52" x14ac:dyDescent="0.35">
      <c r="A256">
        <f>CLASS!A253</f>
        <v>0</v>
      </c>
      <c r="B256" t="str">
        <f>CLASS!B253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 t="shared" si="76"/>
        <v/>
      </c>
      <c r="R256" t="str">
        <f>_xlfn.IFNA((VLOOKUP(A256,CLASS!A:AY,18,FALSE)),"")</f>
        <v/>
      </c>
      <c r="S256" s="11" t="str">
        <f t="shared" si="77"/>
        <v/>
      </c>
      <c r="T256" t="str">
        <f>_xlfn.IFNA((VLOOKUP(A256,CLASS!A:AY,20,FALSE)),"")</f>
        <v/>
      </c>
      <c r="U256" s="11" t="e">
        <f t="shared" si="100"/>
        <v>#VALUE!</v>
      </c>
      <c r="V256" t="str">
        <f>_xlfn.IFNA((VLOOKUP(A256,CLASS!A:AY,22,FALSE)),"")</f>
        <v/>
      </c>
      <c r="W256" s="11" t="str">
        <f t="shared" si="99"/>
        <v/>
      </c>
      <c r="X256" t="str">
        <f>_xlfn.IFNA((VLOOKUP(A256,CLASS!A:AY,24,FALSE)),"")</f>
        <v/>
      </c>
      <c r="Y256" s="11" t="str">
        <f t="shared" si="78"/>
        <v/>
      </c>
      <c r="Z256" t="str">
        <f>_xlfn.IFNA((VLOOKUP(A256,CLASS!A:AY,26,FALSE)),"")</f>
        <v/>
      </c>
      <c r="AA256" s="11" t="str">
        <f t="shared" si="79"/>
        <v/>
      </c>
      <c r="AB256" t="str">
        <f>_xlfn.IFNA((VLOOKUP(A256,CLASS!A:AY,28,FALSE)),"")</f>
        <v/>
      </c>
      <c r="AC256" s="11" t="str">
        <f t="shared" si="80"/>
        <v/>
      </c>
      <c r="AD256"/>
      <c r="AF256"/>
      <c r="AH256" t="str">
        <f>_xlfn.IFNA((VLOOKUP(A256,CLASS!A:AY,34,FALSE)),"")</f>
        <v/>
      </c>
      <c r="AI256" s="11" t="str">
        <f t="shared" si="83"/>
        <v/>
      </c>
      <c r="AJ256"/>
      <c r="AK256" s="11">
        <f t="shared" si="84"/>
        <v>0</v>
      </c>
      <c r="AL256" s="16" t="str">
        <f t="shared" si="85"/>
        <v/>
      </c>
      <c r="AN256" t="str">
        <f t="shared" si="86"/>
        <v/>
      </c>
      <c r="AO256" t="str">
        <f t="shared" si="87"/>
        <v/>
      </c>
      <c r="AP256" t="e">
        <f t="shared" si="88"/>
        <v>#VALUE!</v>
      </c>
      <c r="AQ256" t="str">
        <f t="shared" si="89"/>
        <v/>
      </c>
      <c r="AR256" t="str">
        <f t="shared" si="90"/>
        <v/>
      </c>
      <c r="AS256" t="str">
        <f t="shared" si="91"/>
        <v/>
      </c>
      <c r="AT256" t="str">
        <f t="shared" si="92"/>
        <v/>
      </c>
      <c r="AU256">
        <f t="shared" si="93"/>
        <v>0</v>
      </c>
      <c r="AV256">
        <f t="shared" si="94"/>
        <v>0</v>
      </c>
      <c r="AW256" t="str">
        <f t="shared" si="95"/>
        <v/>
      </c>
      <c r="AX256">
        <f t="shared" si="96"/>
        <v>0</v>
      </c>
      <c r="AY256" s="14" t="e" cm="1">
        <f t="array" ref="AY256">SUMPRODUCT(LARGE(AN256:AX256, {1,2,3}))</f>
        <v>#VALUE!</v>
      </c>
      <c r="AZ256"/>
    </row>
    <row r="257" spans="1:52" x14ac:dyDescent="0.35">
      <c r="A257">
        <f>CLASS!A254</f>
        <v>0</v>
      </c>
      <c r="B257" t="str">
        <f>CLASS!B254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 t="shared" si="76"/>
        <v/>
      </c>
      <c r="R257" t="str">
        <f>_xlfn.IFNA((VLOOKUP(A257,CLASS!A:AY,18,FALSE)),"")</f>
        <v/>
      </c>
      <c r="S257" s="11" t="str">
        <f t="shared" si="77"/>
        <v/>
      </c>
      <c r="T257" t="str">
        <f>_xlfn.IFNA((VLOOKUP(A257,CLASS!A:AY,20,FALSE)),"")</f>
        <v/>
      </c>
      <c r="U257" s="11" t="e">
        <f t="shared" si="100"/>
        <v>#VALUE!</v>
      </c>
      <c r="V257" t="str">
        <f>_xlfn.IFNA((VLOOKUP(A257,CLASS!A:AY,22,FALSE)),"")</f>
        <v/>
      </c>
      <c r="W257" s="11" t="str">
        <f t="shared" si="99"/>
        <v/>
      </c>
      <c r="X257" t="str">
        <f>_xlfn.IFNA((VLOOKUP(A257,CLASS!A:AY,24,FALSE)),"")</f>
        <v/>
      </c>
      <c r="Y257" s="11" t="str">
        <f t="shared" si="78"/>
        <v/>
      </c>
      <c r="Z257" t="str">
        <f>_xlfn.IFNA((VLOOKUP(A257,CLASS!A:AY,26,FALSE)),"")</f>
        <v/>
      </c>
      <c r="AA257" s="11" t="str">
        <f t="shared" si="79"/>
        <v/>
      </c>
      <c r="AB257" t="str">
        <f>_xlfn.IFNA((VLOOKUP(A257,CLASS!A:AY,28,FALSE)),"")</f>
        <v/>
      </c>
      <c r="AC257" s="11" t="str">
        <f t="shared" si="80"/>
        <v/>
      </c>
      <c r="AD257"/>
      <c r="AF257"/>
      <c r="AH257" t="str">
        <f>_xlfn.IFNA((VLOOKUP(A257,CLASS!A:AY,34,FALSE)),"")</f>
        <v/>
      </c>
      <c r="AI257" s="11" t="str">
        <f t="shared" si="83"/>
        <v/>
      </c>
      <c r="AJ257"/>
      <c r="AK257" s="11">
        <f t="shared" si="84"/>
        <v>0</v>
      </c>
      <c r="AL257" s="16" t="str">
        <f t="shared" si="85"/>
        <v/>
      </c>
      <c r="AN257" t="str">
        <f t="shared" si="86"/>
        <v/>
      </c>
      <c r="AO257" t="str">
        <f t="shared" si="87"/>
        <v/>
      </c>
      <c r="AP257" t="e">
        <f t="shared" si="88"/>
        <v>#VALUE!</v>
      </c>
      <c r="AQ257" t="str">
        <f t="shared" si="89"/>
        <v/>
      </c>
      <c r="AR257" t="str">
        <f t="shared" si="90"/>
        <v/>
      </c>
      <c r="AS257" t="str">
        <f t="shared" si="91"/>
        <v/>
      </c>
      <c r="AT257" t="str">
        <f t="shared" si="92"/>
        <v/>
      </c>
      <c r="AU257">
        <f t="shared" si="93"/>
        <v>0</v>
      </c>
      <c r="AV257">
        <f t="shared" si="94"/>
        <v>0</v>
      </c>
      <c r="AW257" t="str">
        <f t="shared" si="95"/>
        <v/>
      </c>
      <c r="AX257">
        <f t="shared" si="96"/>
        <v>0</v>
      </c>
      <c r="AY257" s="14" t="e" cm="1">
        <f t="array" ref="AY257">SUMPRODUCT(LARGE(AN257:AX257, {1,2,3}))</f>
        <v>#VALUE!</v>
      </c>
      <c r="AZ257"/>
    </row>
    <row r="258" spans="1:52" x14ac:dyDescent="0.35">
      <c r="A258">
        <f>CLASS!A255</f>
        <v>0</v>
      </c>
      <c r="B258" t="str">
        <f>CLASS!B255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 t="shared" ref="Q258:Q321" si="101">IFERROR((IF(IF(P258,P258+$L258,0)&lt;=100,IF(P258,P258+$L258,0),100)),"")</f>
        <v/>
      </c>
      <c r="R258" t="str">
        <f>_xlfn.IFNA((VLOOKUP(A258,CLASS!A:AY,18,FALSE)),"")</f>
        <v/>
      </c>
      <c r="S258" s="11" t="str">
        <f t="shared" ref="S258:S321" si="102">IFERROR((IF(IF(R258,R258+$L258,0)&lt;=100,IF(R258,R258+$L258,0),100)),"")</f>
        <v/>
      </c>
      <c r="T258" t="str">
        <f>_xlfn.IFNA((VLOOKUP(A258,CLASS!A:AY,20,FALSE)),"")</f>
        <v/>
      </c>
      <c r="U258" s="11" t="e">
        <f t="shared" si="100"/>
        <v>#VALUE!</v>
      </c>
      <c r="V258" t="str">
        <f>_xlfn.IFNA((VLOOKUP(A258,CLASS!A:AY,22,FALSE)),"")</f>
        <v/>
      </c>
      <c r="W258" s="11" t="str">
        <f t="shared" si="99"/>
        <v/>
      </c>
      <c r="X258" t="str">
        <f>_xlfn.IFNA((VLOOKUP(A258,CLASS!A:AY,24,FALSE)),"")</f>
        <v/>
      </c>
      <c r="Y258" s="11" t="str">
        <f t="shared" ref="Y258:Y321" si="103">IFERROR((IF(IF(X258,X258+$M258,0)&lt;=100,IF(X258,X258+$M258,0),100)),"")</f>
        <v/>
      </c>
      <c r="Z258" t="str">
        <f>_xlfn.IFNA((VLOOKUP(A258,CLASS!A:AY,26,FALSE)),"")</f>
        <v/>
      </c>
      <c r="AA258" s="11" t="str">
        <f t="shared" ref="AA258:AA321" si="104">IFERROR((IF(IF(Z258,Z258+$M258,0)&lt;=100,IF(Z258,Z258+$M258,0),100)),"")</f>
        <v/>
      </c>
      <c r="AB258" t="str">
        <f>_xlfn.IFNA((VLOOKUP(A258,CLASS!A:AY,28,FALSE)),"")</f>
        <v/>
      </c>
      <c r="AC258" s="11" t="str">
        <f t="shared" ref="AC258:AC321" si="105"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 t="shared" ref="AI258:AI321" si="106">IFERROR((IF(IF(AH258,AH258+$N258,0)&lt;=100,IF(AH258,AH258+$N258,0),100)+(IF(AH258&gt;0,1,))),"")</f>
        <v/>
      </c>
      <c r="AJ258"/>
      <c r="AK258" s="11">
        <f t="shared" ref="AK258:AK321" si="107">IF(IF(AJ258,AJ258+$O258,0)&lt;=100,IF(AJ258,AJ258+$O258,0),100)</f>
        <v>0</v>
      </c>
      <c r="AL258" s="16" t="str">
        <f t="shared" ref="AL258:AL321" si="108">IFERROR((Q258+S258+U258+W258+Y258+AA258+AC258+AE258+AG258+AI258+AK258),"")</f>
        <v/>
      </c>
      <c r="AN258" t="str">
        <f t="shared" ref="AN258:AN321" si="109">Q258</f>
        <v/>
      </c>
      <c r="AO258" t="str">
        <f t="shared" ref="AO258:AO321" si="110">S258</f>
        <v/>
      </c>
      <c r="AP258" t="e">
        <f t="shared" ref="AP258:AP321" si="111">U258</f>
        <v>#VALUE!</v>
      </c>
      <c r="AQ258" t="str">
        <f t="shared" ref="AQ258:AQ321" si="112">W258</f>
        <v/>
      </c>
      <c r="AR258" t="str">
        <f t="shared" ref="AR258:AR321" si="113">Y258</f>
        <v/>
      </c>
      <c r="AS258" t="str">
        <f t="shared" ref="AS258:AS321" si="114">AA258</f>
        <v/>
      </c>
      <c r="AT258" t="str">
        <f t="shared" ref="AT258:AT321" si="115">AC258</f>
        <v/>
      </c>
      <c r="AU258">
        <f t="shared" ref="AU258:AU321" si="116">AE258</f>
        <v>0</v>
      </c>
      <c r="AV258">
        <f t="shared" ref="AV258:AV321" si="117">AG258</f>
        <v>0</v>
      </c>
      <c r="AW258" t="str">
        <f t="shared" ref="AW258:AW321" si="118">AI258</f>
        <v/>
      </c>
      <c r="AX258">
        <f t="shared" ref="AX258:AX321" si="119">AK258</f>
        <v>0</v>
      </c>
      <c r="AY258" s="14" t="e" cm="1">
        <f t="array" ref="AY258">SUMPRODUCT(LARGE(AN258:AX258, {1,2,3}))</f>
        <v>#VALUE!</v>
      </c>
    </row>
    <row r="259" spans="1:52" x14ac:dyDescent="0.35">
      <c r="A259">
        <f>CLASS!A256</f>
        <v>0</v>
      </c>
      <c r="B259" t="str">
        <f>CLASS!B256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 t="shared" si="101"/>
        <v/>
      </c>
      <c r="R259" t="str">
        <f>_xlfn.IFNA((VLOOKUP(A259,CLASS!A:AY,18,FALSE)),"")</f>
        <v/>
      </c>
      <c r="S259" s="11" t="str">
        <f t="shared" si="102"/>
        <v/>
      </c>
      <c r="T259" t="str">
        <f>_xlfn.IFNA((VLOOKUP(A259,CLASS!A:AY,20,FALSE)),"")</f>
        <v/>
      </c>
      <c r="U259" s="11" t="e">
        <f t="shared" si="100"/>
        <v>#VALUE!</v>
      </c>
      <c r="V259" t="str">
        <f>_xlfn.IFNA((VLOOKUP(A259,CLASS!A:AY,22,FALSE)),"")</f>
        <v/>
      </c>
      <c r="W259" s="11" t="str">
        <f t="shared" si="99"/>
        <v/>
      </c>
      <c r="X259" t="str">
        <f>_xlfn.IFNA((VLOOKUP(A259,CLASS!A:AY,24,FALSE)),"")</f>
        <v/>
      </c>
      <c r="Y259" s="11" t="str">
        <f t="shared" si="103"/>
        <v/>
      </c>
      <c r="Z259" t="str">
        <f>_xlfn.IFNA((VLOOKUP(A259,CLASS!A:AY,26,FALSE)),"")</f>
        <v/>
      </c>
      <c r="AA259" s="11" t="str">
        <f t="shared" si="104"/>
        <v/>
      </c>
      <c r="AB259" t="str">
        <f>_xlfn.IFNA((VLOOKUP(A259,CLASS!A:AY,28,FALSE)),"")</f>
        <v/>
      </c>
      <c r="AC259" s="11" t="str">
        <f t="shared" si="105"/>
        <v/>
      </c>
      <c r="AD259"/>
      <c r="AF259"/>
      <c r="AH259" t="str">
        <f>_xlfn.IFNA((VLOOKUP(A259,CLASS!A:AY,34,FALSE)),"")</f>
        <v/>
      </c>
      <c r="AI259" s="11" t="str">
        <f t="shared" si="106"/>
        <v/>
      </c>
      <c r="AJ259"/>
      <c r="AK259" s="11">
        <f t="shared" si="107"/>
        <v>0</v>
      </c>
      <c r="AL259" s="16" t="str">
        <f t="shared" si="108"/>
        <v/>
      </c>
      <c r="AM259"/>
      <c r="AN259" t="str">
        <f t="shared" si="109"/>
        <v/>
      </c>
      <c r="AO259" t="str">
        <f t="shared" si="110"/>
        <v/>
      </c>
      <c r="AP259" t="e">
        <f t="shared" si="111"/>
        <v>#VALUE!</v>
      </c>
      <c r="AQ259" t="str">
        <f t="shared" si="112"/>
        <v/>
      </c>
      <c r="AR259" t="str">
        <f t="shared" si="113"/>
        <v/>
      </c>
      <c r="AS259" t="str">
        <f t="shared" si="114"/>
        <v/>
      </c>
      <c r="AT259" t="str">
        <f t="shared" si="115"/>
        <v/>
      </c>
      <c r="AU259">
        <f t="shared" si="116"/>
        <v>0</v>
      </c>
      <c r="AV259">
        <f t="shared" si="117"/>
        <v>0</v>
      </c>
      <c r="AW259" t="str">
        <f t="shared" si="118"/>
        <v/>
      </c>
      <c r="AX259">
        <f t="shared" si="119"/>
        <v>0</v>
      </c>
      <c r="AY259" s="14" t="e" cm="1">
        <f t="array" ref="AY259">SUMPRODUCT(LARGE(AN259:AX259, {1,2,3}))</f>
        <v>#VALUE!</v>
      </c>
      <c r="AZ259"/>
    </row>
    <row r="260" spans="1:52" x14ac:dyDescent="0.35">
      <c r="A260">
        <f>CLASS!A257</f>
        <v>0</v>
      </c>
      <c r="B260" t="str">
        <f>CLASS!B257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 t="shared" si="101"/>
        <v/>
      </c>
      <c r="R260" t="str">
        <f>_xlfn.IFNA((VLOOKUP(A260,CLASS!A:AY,18,FALSE)),"")</f>
        <v/>
      </c>
      <c r="S260" s="11" t="str">
        <f t="shared" si="102"/>
        <v/>
      </c>
      <c r="T260" t="str">
        <f>_xlfn.IFNA((VLOOKUP(A260,CLASS!A:AY,20,FALSE)),"")</f>
        <v/>
      </c>
      <c r="U260" s="11" t="e">
        <f t="shared" si="100"/>
        <v>#VALUE!</v>
      </c>
      <c r="V260" t="str">
        <f>_xlfn.IFNA((VLOOKUP(A260,CLASS!A:AY,22,FALSE)),"")</f>
        <v/>
      </c>
      <c r="W260" s="11" t="str">
        <f t="shared" si="99"/>
        <v/>
      </c>
      <c r="X260" t="str">
        <f>_xlfn.IFNA((VLOOKUP(A260,CLASS!A:AY,24,FALSE)),"")</f>
        <v/>
      </c>
      <c r="Y260" s="11" t="str">
        <f t="shared" si="103"/>
        <v/>
      </c>
      <c r="Z260" t="str">
        <f>_xlfn.IFNA((VLOOKUP(A260,CLASS!A:AY,26,FALSE)),"")</f>
        <v/>
      </c>
      <c r="AA260" s="11" t="str">
        <f t="shared" si="104"/>
        <v/>
      </c>
      <c r="AB260" t="str">
        <f>_xlfn.IFNA((VLOOKUP(A260,CLASS!A:AY,28,FALSE)),"")</f>
        <v/>
      </c>
      <c r="AC260" s="11" t="str">
        <f t="shared" si="105"/>
        <v/>
      </c>
      <c r="AD260"/>
      <c r="AF260"/>
      <c r="AH260" t="str">
        <f>_xlfn.IFNA((VLOOKUP(A260,CLASS!A:AY,34,FALSE)),"")</f>
        <v/>
      </c>
      <c r="AI260" s="11" t="str">
        <f t="shared" si="106"/>
        <v/>
      </c>
      <c r="AJ260"/>
      <c r="AK260" s="11">
        <f t="shared" si="107"/>
        <v>0</v>
      </c>
      <c r="AL260" s="16" t="str">
        <f t="shared" si="108"/>
        <v/>
      </c>
      <c r="AM260"/>
      <c r="AN260" t="str">
        <f t="shared" si="109"/>
        <v/>
      </c>
      <c r="AO260" t="str">
        <f t="shared" si="110"/>
        <v/>
      </c>
      <c r="AP260" t="e">
        <f t="shared" si="111"/>
        <v>#VALUE!</v>
      </c>
      <c r="AQ260" t="str">
        <f t="shared" si="112"/>
        <v/>
      </c>
      <c r="AR260" t="str">
        <f t="shared" si="113"/>
        <v/>
      </c>
      <c r="AS260" t="str">
        <f t="shared" si="114"/>
        <v/>
      </c>
      <c r="AT260" t="str">
        <f t="shared" si="115"/>
        <v/>
      </c>
      <c r="AU260">
        <f t="shared" si="116"/>
        <v>0</v>
      </c>
      <c r="AV260">
        <f t="shared" si="117"/>
        <v>0</v>
      </c>
      <c r="AW260" t="str">
        <f t="shared" si="118"/>
        <v/>
      </c>
      <c r="AX260">
        <f t="shared" si="119"/>
        <v>0</v>
      </c>
      <c r="AY260" s="14" t="e" cm="1">
        <f t="array" ref="AY260">SUMPRODUCT(LARGE(AN260:AX260, {1,2,3}))</f>
        <v>#VALUE!</v>
      </c>
      <c r="AZ260"/>
    </row>
    <row r="261" spans="1:52" x14ac:dyDescent="0.35">
      <c r="A261">
        <f>CLASS!A258</f>
        <v>0</v>
      </c>
      <c r="B261" t="str">
        <f>CLASS!B258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 t="shared" si="101"/>
        <v/>
      </c>
      <c r="R261" t="str">
        <f>_xlfn.IFNA((VLOOKUP(A261,CLASS!A:AY,18,FALSE)),"")</f>
        <v/>
      </c>
      <c r="S261" s="11" t="str">
        <f t="shared" si="102"/>
        <v/>
      </c>
      <c r="T261" t="str">
        <f>_xlfn.IFNA((VLOOKUP(A261,CLASS!A:AY,20,FALSE)),"")</f>
        <v/>
      </c>
      <c r="U261" s="11" t="e">
        <f t="shared" si="100"/>
        <v>#VALUE!</v>
      </c>
      <c r="V261" t="str">
        <f>_xlfn.IFNA((VLOOKUP(A261,CLASS!A:AY,22,FALSE)),"")</f>
        <v/>
      </c>
      <c r="W261" s="11" t="str">
        <f t="shared" si="99"/>
        <v/>
      </c>
      <c r="X261" t="str">
        <f>_xlfn.IFNA((VLOOKUP(A261,CLASS!A:AY,24,FALSE)),"")</f>
        <v/>
      </c>
      <c r="Y261" s="11" t="str">
        <f t="shared" si="103"/>
        <v/>
      </c>
      <c r="Z261" t="str">
        <f>_xlfn.IFNA((VLOOKUP(A261,CLASS!A:AY,26,FALSE)),"")</f>
        <v/>
      </c>
      <c r="AA261" s="11" t="str">
        <f t="shared" si="104"/>
        <v/>
      </c>
      <c r="AB261" t="str">
        <f>_xlfn.IFNA((VLOOKUP(A261,CLASS!A:AY,28,FALSE)),"")</f>
        <v/>
      </c>
      <c r="AC261" s="11" t="str">
        <f t="shared" si="105"/>
        <v/>
      </c>
      <c r="AD261"/>
      <c r="AF261"/>
      <c r="AH261" t="str">
        <f>_xlfn.IFNA((VLOOKUP(A261,CLASS!A:AY,34,FALSE)),"")</f>
        <v/>
      </c>
      <c r="AI261" s="11" t="str">
        <f t="shared" si="106"/>
        <v/>
      </c>
      <c r="AJ261"/>
      <c r="AK261" s="11">
        <f t="shared" si="107"/>
        <v>0</v>
      </c>
      <c r="AL261" s="16" t="str">
        <f t="shared" si="108"/>
        <v/>
      </c>
      <c r="AN261" t="str">
        <f t="shared" si="109"/>
        <v/>
      </c>
      <c r="AO261" t="str">
        <f t="shared" si="110"/>
        <v/>
      </c>
      <c r="AP261" t="e">
        <f t="shared" si="111"/>
        <v>#VALUE!</v>
      </c>
      <c r="AQ261" t="str">
        <f t="shared" si="112"/>
        <v/>
      </c>
      <c r="AR261" t="str">
        <f t="shared" si="113"/>
        <v/>
      </c>
      <c r="AS261" t="str">
        <f t="shared" si="114"/>
        <v/>
      </c>
      <c r="AT261" t="str">
        <f t="shared" si="115"/>
        <v/>
      </c>
      <c r="AU261">
        <f t="shared" si="116"/>
        <v>0</v>
      </c>
      <c r="AV261">
        <f t="shared" si="117"/>
        <v>0</v>
      </c>
      <c r="AW261" t="str">
        <f t="shared" si="118"/>
        <v/>
      </c>
      <c r="AX261">
        <f t="shared" si="119"/>
        <v>0</v>
      </c>
      <c r="AY261" s="14" t="e" cm="1">
        <f t="array" ref="AY261">SUMPRODUCT(LARGE(AN261:AX261, {1,2,3}))</f>
        <v>#VALUE!</v>
      </c>
      <c r="AZ261"/>
    </row>
    <row r="262" spans="1:52" x14ac:dyDescent="0.35">
      <c r="A262">
        <f>CLASS!A259</f>
        <v>0</v>
      </c>
      <c r="B262" t="str">
        <f>CLASS!B259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 t="shared" si="101"/>
        <v/>
      </c>
      <c r="R262" t="str">
        <f>_xlfn.IFNA((VLOOKUP(A262,CLASS!A:AY,18,FALSE)),"")</f>
        <v/>
      </c>
      <c r="S262" s="11" t="str">
        <f t="shared" si="102"/>
        <v/>
      </c>
      <c r="T262" t="str">
        <f>_xlfn.IFNA((VLOOKUP(A262,CLASS!A:AY,20,FALSE)),"")</f>
        <v/>
      </c>
      <c r="U262" s="11" t="e">
        <f t="shared" si="100"/>
        <v>#VALUE!</v>
      </c>
      <c r="V262" t="str">
        <f>_xlfn.IFNA((VLOOKUP(A262,CLASS!A:AY,22,FALSE)),"")</f>
        <v/>
      </c>
      <c r="W262" s="11" t="str">
        <f t="shared" si="99"/>
        <v/>
      </c>
      <c r="X262" t="str">
        <f>_xlfn.IFNA((VLOOKUP(A262,CLASS!A:AY,24,FALSE)),"")</f>
        <v/>
      </c>
      <c r="Y262" s="11" t="str">
        <f t="shared" si="103"/>
        <v/>
      </c>
      <c r="Z262" t="str">
        <f>_xlfn.IFNA((VLOOKUP(A262,CLASS!A:AY,26,FALSE)),"")</f>
        <v/>
      </c>
      <c r="AA262" s="11" t="str">
        <f t="shared" si="104"/>
        <v/>
      </c>
      <c r="AB262" t="str">
        <f>_xlfn.IFNA((VLOOKUP(A262,CLASS!A:AY,28,FALSE)),"")</f>
        <v/>
      </c>
      <c r="AC262" s="11" t="str">
        <f t="shared" si="105"/>
        <v/>
      </c>
      <c r="AD262"/>
      <c r="AF262"/>
      <c r="AH262" t="str">
        <f>_xlfn.IFNA((VLOOKUP(A262,CLASS!A:AY,34,FALSE)),"")</f>
        <v/>
      </c>
      <c r="AI262" s="11" t="str">
        <f t="shared" si="106"/>
        <v/>
      </c>
      <c r="AJ262"/>
      <c r="AK262" s="11">
        <f t="shared" si="107"/>
        <v>0</v>
      </c>
      <c r="AL262" s="16" t="str">
        <f t="shared" si="108"/>
        <v/>
      </c>
      <c r="AM262"/>
      <c r="AN262" t="str">
        <f t="shared" si="109"/>
        <v/>
      </c>
      <c r="AO262" t="str">
        <f t="shared" si="110"/>
        <v/>
      </c>
      <c r="AP262" t="e">
        <f t="shared" si="111"/>
        <v>#VALUE!</v>
      </c>
      <c r="AQ262" t="str">
        <f t="shared" si="112"/>
        <v/>
      </c>
      <c r="AR262" t="str">
        <f t="shared" si="113"/>
        <v/>
      </c>
      <c r="AS262" t="str">
        <f t="shared" si="114"/>
        <v/>
      </c>
      <c r="AT262" t="str">
        <f t="shared" si="115"/>
        <v/>
      </c>
      <c r="AU262">
        <f t="shared" si="116"/>
        <v>0</v>
      </c>
      <c r="AV262">
        <f t="shared" si="117"/>
        <v>0</v>
      </c>
      <c r="AW262" t="str">
        <f t="shared" si="118"/>
        <v/>
      </c>
      <c r="AX262">
        <f t="shared" si="119"/>
        <v>0</v>
      </c>
      <c r="AY262" s="14" t="e" cm="1">
        <f t="array" ref="AY262">SUMPRODUCT(LARGE(AN262:AX262, {1,2,3}))</f>
        <v>#VALUE!</v>
      </c>
      <c r="AZ262"/>
    </row>
    <row r="263" spans="1:52" x14ac:dyDescent="0.35">
      <c r="A263">
        <f>CLASS!A260</f>
        <v>0</v>
      </c>
      <c r="B263" t="str">
        <f>CLASS!B260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 t="shared" si="101"/>
        <v/>
      </c>
      <c r="R263" t="str">
        <f>_xlfn.IFNA((VLOOKUP(A263,CLASS!A:AY,18,FALSE)),"")</f>
        <v/>
      </c>
      <c r="S263" s="11" t="str">
        <f t="shared" si="102"/>
        <v/>
      </c>
      <c r="T263" t="str">
        <f>_xlfn.IFNA((VLOOKUP(A263,CLASS!A:AY,20,FALSE)),"")</f>
        <v/>
      </c>
      <c r="U263" s="11" t="e">
        <f t="shared" si="100"/>
        <v>#VALUE!</v>
      </c>
      <c r="V263" t="str">
        <f>_xlfn.IFNA((VLOOKUP(A263,CLASS!A:AY,22,FALSE)),"")</f>
        <v/>
      </c>
      <c r="W263" s="11" t="str">
        <f t="shared" si="99"/>
        <v/>
      </c>
      <c r="X263" t="str">
        <f>_xlfn.IFNA((VLOOKUP(A263,CLASS!A:AY,24,FALSE)),"")</f>
        <v/>
      </c>
      <c r="Y263" s="11" t="str">
        <f t="shared" si="103"/>
        <v/>
      </c>
      <c r="Z263" t="str">
        <f>_xlfn.IFNA((VLOOKUP(A263,CLASS!A:AY,26,FALSE)),"")</f>
        <v/>
      </c>
      <c r="AA263" s="11" t="str">
        <f t="shared" si="104"/>
        <v/>
      </c>
      <c r="AB263" t="str">
        <f>_xlfn.IFNA((VLOOKUP(A263,CLASS!A:AY,28,FALSE)),"")</f>
        <v/>
      </c>
      <c r="AC263" s="11" t="str">
        <f t="shared" si="105"/>
        <v/>
      </c>
      <c r="AD263"/>
      <c r="AF263"/>
      <c r="AH263" t="str">
        <f>_xlfn.IFNA((VLOOKUP(A263,CLASS!A:AY,34,FALSE)),"")</f>
        <v/>
      </c>
      <c r="AI263" s="11" t="str">
        <f t="shared" si="106"/>
        <v/>
      </c>
      <c r="AJ263"/>
      <c r="AK263" s="11">
        <f t="shared" si="107"/>
        <v>0</v>
      </c>
      <c r="AL263" s="16" t="str">
        <f t="shared" si="108"/>
        <v/>
      </c>
      <c r="AN263" t="str">
        <f t="shared" si="109"/>
        <v/>
      </c>
      <c r="AO263" t="str">
        <f t="shared" si="110"/>
        <v/>
      </c>
      <c r="AP263" t="e">
        <f t="shared" si="111"/>
        <v>#VALUE!</v>
      </c>
      <c r="AQ263" t="str">
        <f t="shared" si="112"/>
        <v/>
      </c>
      <c r="AR263" t="str">
        <f t="shared" si="113"/>
        <v/>
      </c>
      <c r="AS263" t="str">
        <f t="shared" si="114"/>
        <v/>
      </c>
      <c r="AT263" t="str">
        <f t="shared" si="115"/>
        <v/>
      </c>
      <c r="AU263">
        <f t="shared" si="116"/>
        <v>0</v>
      </c>
      <c r="AV263">
        <f t="shared" si="117"/>
        <v>0</v>
      </c>
      <c r="AW263" t="str">
        <f t="shared" si="118"/>
        <v/>
      </c>
      <c r="AX263">
        <f t="shared" si="119"/>
        <v>0</v>
      </c>
      <c r="AY263" s="14" t="e" cm="1">
        <f t="array" ref="AY263">SUMPRODUCT(LARGE(AN263:AX263, {1,2,3}))</f>
        <v>#VALUE!</v>
      </c>
      <c r="AZ263"/>
    </row>
    <row r="264" spans="1:52" x14ac:dyDescent="0.35">
      <c r="A264">
        <f>CLASS!A261</f>
        <v>0</v>
      </c>
      <c r="B264" t="str">
        <f>CLASS!B261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 t="shared" si="101"/>
        <v/>
      </c>
      <c r="R264" t="str">
        <f>_xlfn.IFNA((VLOOKUP(A264,CLASS!A:AY,18,FALSE)),"")</f>
        <v/>
      </c>
      <c r="S264" s="11" t="str">
        <f t="shared" si="102"/>
        <v/>
      </c>
      <c r="T264" t="str">
        <f>_xlfn.IFNA((VLOOKUP(A264,CLASS!A:AY,20,FALSE)),"")</f>
        <v/>
      </c>
      <c r="U264" s="11" t="e">
        <f t="shared" si="100"/>
        <v>#VALUE!</v>
      </c>
      <c r="V264" t="str">
        <f>_xlfn.IFNA((VLOOKUP(A264,CLASS!A:AY,22,FALSE)),"")</f>
        <v/>
      </c>
      <c r="W264" s="11" t="str">
        <f t="shared" si="99"/>
        <v/>
      </c>
      <c r="X264" t="str">
        <f>_xlfn.IFNA((VLOOKUP(A264,CLASS!A:AY,24,FALSE)),"")</f>
        <v/>
      </c>
      <c r="Y264" s="11" t="str">
        <f t="shared" si="103"/>
        <v/>
      </c>
      <c r="Z264" t="str">
        <f>_xlfn.IFNA((VLOOKUP(A264,CLASS!A:AY,26,FALSE)),"")</f>
        <v/>
      </c>
      <c r="AA264" s="11" t="str">
        <f t="shared" si="104"/>
        <v/>
      </c>
      <c r="AB264" t="str">
        <f>_xlfn.IFNA((VLOOKUP(A264,CLASS!A:AY,28,FALSE)),"")</f>
        <v/>
      </c>
      <c r="AC264" s="11" t="str">
        <f t="shared" si="105"/>
        <v/>
      </c>
      <c r="AD264"/>
      <c r="AF264"/>
      <c r="AH264" t="str">
        <f>_xlfn.IFNA((VLOOKUP(A264,CLASS!A:AY,34,FALSE)),"")</f>
        <v/>
      </c>
      <c r="AI264" s="11" t="str">
        <f t="shared" si="106"/>
        <v/>
      </c>
      <c r="AJ264"/>
      <c r="AK264" s="11">
        <f t="shared" si="107"/>
        <v>0</v>
      </c>
      <c r="AL264" s="16" t="str">
        <f t="shared" si="108"/>
        <v/>
      </c>
      <c r="AM264"/>
      <c r="AN264" t="str">
        <f t="shared" si="109"/>
        <v/>
      </c>
      <c r="AO264" t="str">
        <f t="shared" si="110"/>
        <v/>
      </c>
      <c r="AP264" t="e">
        <f t="shared" si="111"/>
        <v>#VALUE!</v>
      </c>
      <c r="AQ264" t="str">
        <f t="shared" si="112"/>
        <v/>
      </c>
      <c r="AR264" t="str">
        <f t="shared" si="113"/>
        <v/>
      </c>
      <c r="AS264" t="str">
        <f t="shared" si="114"/>
        <v/>
      </c>
      <c r="AT264" t="str">
        <f t="shared" si="115"/>
        <v/>
      </c>
      <c r="AU264">
        <f t="shared" si="116"/>
        <v>0</v>
      </c>
      <c r="AV264">
        <f t="shared" si="117"/>
        <v>0</v>
      </c>
      <c r="AW264" t="str">
        <f t="shared" si="118"/>
        <v/>
      </c>
      <c r="AX264">
        <f t="shared" si="119"/>
        <v>0</v>
      </c>
      <c r="AY264" s="14" t="e" cm="1">
        <f t="array" ref="AY264">SUMPRODUCT(LARGE(AN264:AX264, {1,2,3}))</f>
        <v>#VALUE!</v>
      </c>
      <c r="AZ264"/>
    </row>
    <row r="265" spans="1:52" x14ac:dyDescent="0.35">
      <c r="A265">
        <f>CLASS!A262</f>
        <v>0</v>
      </c>
      <c r="B265" t="str">
        <f>CLASS!B262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 t="shared" si="101"/>
        <v/>
      </c>
      <c r="R265" t="str">
        <f>_xlfn.IFNA((VLOOKUP(A265,CLASS!A:AY,18,FALSE)),"")</f>
        <v/>
      </c>
      <c r="S265" s="11" t="str">
        <f t="shared" si="102"/>
        <v/>
      </c>
      <c r="T265" t="str">
        <f>_xlfn.IFNA((VLOOKUP(A265,CLASS!A:AY,20,FALSE)),"")</f>
        <v/>
      </c>
      <c r="U265" s="11" t="e">
        <f t="shared" si="100"/>
        <v>#VALUE!</v>
      </c>
      <c r="V265" t="str">
        <f>_xlfn.IFNA((VLOOKUP(A265,CLASS!A:AY,22,FALSE)),"")</f>
        <v/>
      </c>
      <c r="W265" s="11" t="str">
        <f t="shared" si="99"/>
        <v/>
      </c>
      <c r="X265" t="str">
        <f>_xlfn.IFNA((VLOOKUP(A265,CLASS!A:AY,24,FALSE)),"")</f>
        <v/>
      </c>
      <c r="Y265" s="11" t="str">
        <f t="shared" si="103"/>
        <v/>
      </c>
      <c r="Z265" t="str">
        <f>_xlfn.IFNA((VLOOKUP(A265,CLASS!A:AY,26,FALSE)),"")</f>
        <v/>
      </c>
      <c r="AA265" s="11" t="str">
        <f t="shared" si="104"/>
        <v/>
      </c>
      <c r="AB265" t="str">
        <f>_xlfn.IFNA((VLOOKUP(A265,CLASS!A:AY,28,FALSE)),"")</f>
        <v/>
      </c>
      <c r="AC265" s="11" t="str">
        <f t="shared" si="105"/>
        <v/>
      </c>
      <c r="AD265"/>
      <c r="AF265"/>
      <c r="AH265" t="str">
        <f>_xlfn.IFNA((VLOOKUP(A265,CLASS!A:AY,34,FALSE)),"")</f>
        <v/>
      </c>
      <c r="AI265" s="11" t="str">
        <f t="shared" si="106"/>
        <v/>
      </c>
      <c r="AJ265"/>
      <c r="AK265" s="11">
        <f t="shared" si="107"/>
        <v>0</v>
      </c>
      <c r="AL265" s="16" t="str">
        <f t="shared" si="108"/>
        <v/>
      </c>
      <c r="AM265"/>
      <c r="AN265" t="str">
        <f t="shared" si="109"/>
        <v/>
      </c>
      <c r="AO265" t="str">
        <f t="shared" si="110"/>
        <v/>
      </c>
      <c r="AP265" t="e">
        <f t="shared" si="111"/>
        <v>#VALUE!</v>
      </c>
      <c r="AQ265" t="str">
        <f t="shared" si="112"/>
        <v/>
      </c>
      <c r="AR265" t="str">
        <f t="shared" si="113"/>
        <v/>
      </c>
      <c r="AS265" t="str">
        <f t="shared" si="114"/>
        <v/>
      </c>
      <c r="AT265" t="str">
        <f t="shared" si="115"/>
        <v/>
      </c>
      <c r="AU265">
        <f t="shared" si="116"/>
        <v>0</v>
      </c>
      <c r="AV265">
        <f t="shared" si="117"/>
        <v>0</v>
      </c>
      <c r="AW265" t="str">
        <f t="shared" si="118"/>
        <v/>
      </c>
      <c r="AX265">
        <f t="shared" si="119"/>
        <v>0</v>
      </c>
      <c r="AY265" s="14" t="e" cm="1">
        <f t="array" ref="AY265">SUMPRODUCT(LARGE(AN265:AX265, {1,2,3}))</f>
        <v>#VALUE!</v>
      </c>
    </row>
    <row r="266" spans="1:52" x14ac:dyDescent="0.35">
      <c r="A266">
        <f>CLASS!A263</f>
        <v>0</v>
      </c>
      <c r="B266" t="str">
        <f>CLASS!B263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 t="shared" si="101"/>
        <v/>
      </c>
      <c r="R266" t="str">
        <f>_xlfn.IFNA((VLOOKUP(A266,CLASS!A:AY,18,FALSE)),"")</f>
        <v/>
      </c>
      <c r="S266" s="11" t="str">
        <f t="shared" si="102"/>
        <v/>
      </c>
      <c r="T266" t="str">
        <f>_xlfn.IFNA((VLOOKUP(A266,CLASS!A:AY,20,FALSE)),"")</f>
        <v/>
      </c>
      <c r="U266" s="11" t="e">
        <f t="shared" si="100"/>
        <v>#VALUE!</v>
      </c>
      <c r="V266" t="str">
        <f>_xlfn.IFNA((VLOOKUP(A266,CLASS!A:AY,22,FALSE)),"")</f>
        <v/>
      </c>
      <c r="W266" s="11" t="str">
        <f t="shared" si="99"/>
        <v/>
      </c>
      <c r="X266" t="str">
        <f>_xlfn.IFNA((VLOOKUP(A266,CLASS!A:AY,24,FALSE)),"")</f>
        <v/>
      </c>
      <c r="Y266" s="11" t="str">
        <f t="shared" si="103"/>
        <v/>
      </c>
      <c r="Z266" t="str">
        <f>_xlfn.IFNA((VLOOKUP(A266,CLASS!A:AY,26,FALSE)),"")</f>
        <v/>
      </c>
      <c r="AA266" s="11" t="str">
        <f t="shared" si="104"/>
        <v/>
      </c>
      <c r="AB266" t="str">
        <f>_xlfn.IFNA((VLOOKUP(A266,CLASS!A:AY,28,FALSE)),"")</f>
        <v/>
      </c>
      <c r="AC266" s="11" t="str">
        <f t="shared" si="105"/>
        <v/>
      </c>
      <c r="AD266"/>
      <c r="AF266"/>
      <c r="AH266" t="str">
        <f>_xlfn.IFNA((VLOOKUP(A266,CLASS!A:AY,34,FALSE)),"")</f>
        <v/>
      </c>
      <c r="AI266" s="11" t="str">
        <f t="shared" si="106"/>
        <v/>
      </c>
      <c r="AJ266"/>
      <c r="AK266" s="11">
        <f t="shared" si="107"/>
        <v>0</v>
      </c>
      <c r="AL266" s="16" t="str">
        <f t="shared" si="108"/>
        <v/>
      </c>
      <c r="AN266" t="str">
        <f t="shared" si="109"/>
        <v/>
      </c>
      <c r="AO266" t="str">
        <f t="shared" si="110"/>
        <v/>
      </c>
      <c r="AP266" t="e">
        <f t="shared" si="111"/>
        <v>#VALUE!</v>
      </c>
      <c r="AQ266" t="str">
        <f t="shared" si="112"/>
        <v/>
      </c>
      <c r="AR266" t="str">
        <f t="shared" si="113"/>
        <v/>
      </c>
      <c r="AS266" t="str">
        <f t="shared" si="114"/>
        <v/>
      </c>
      <c r="AT266" t="str">
        <f t="shared" si="115"/>
        <v/>
      </c>
      <c r="AU266">
        <f t="shared" si="116"/>
        <v>0</v>
      </c>
      <c r="AV266">
        <f t="shared" si="117"/>
        <v>0</v>
      </c>
      <c r="AW266" t="str">
        <f t="shared" si="118"/>
        <v/>
      </c>
      <c r="AX266">
        <f t="shared" si="119"/>
        <v>0</v>
      </c>
      <c r="AY266" s="14" t="e" cm="1">
        <f t="array" ref="AY266">SUMPRODUCT(LARGE(AN266:AX266, {1,2,3}))</f>
        <v>#VALUE!</v>
      </c>
      <c r="AZ266"/>
    </row>
    <row r="267" spans="1:52" x14ac:dyDescent="0.35">
      <c r="A267">
        <f>CLASS!A264</f>
        <v>0</v>
      </c>
      <c r="B267" t="str">
        <f>CLASS!B264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 t="shared" si="101"/>
        <v/>
      </c>
      <c r="R267" t="str">
        <f>_xlfn.IFNA((VLOOKUP(A267,CLASS!A:AY,18,FALSE)),"")</f>
        <v/>
      </c>
      <c r="S267" s="11" t="str">
        <f t="shared" si="102"/>
        <v/>
      </c>
      <c r="T267" t="str">
        <f>_xlfn.IFNA((VLOOKUP(A267,CLASS!A:AY,20,FALSE)),"")</f>
        <v/>
      </c>
      <c r="U267" s="11" t="e">
        <f t="shared" si="100"/>
        <v>#VALUE!</v>
      </c>
      <c r="V267" t="str">
        <f>_xlfn.IFNA((VLOOKUP(A267,CLASS!A:AY,22,FALSE)),"")</f>
        <v/>
      </c>
      <c r="W267" s="11" t="str">
        <f t="shared" si="99"/>
        <v/>
      </c>
      <c r="X267" t="str">
        <f>_xlfn.IFNA((VLOOKUP(A267,CLASS!A:AY,24,FALSE)),"")</f>
        <v/>
      </c>
      <c r="Y267" s="11" t="str">
        <f t="shared" si="103"/>
        <v/>
      </c>
      <c r="Z267" t="str">
        <f>_xlfn.IFNA((VLOOKUP(A267,CLASS!A:AY,26,FALSE)),"")</f>
        <v/>
      </c>
      <c r="AA267" s="11" t="str">
        <f t="shared" si="104"/>
        <v/>
      </c>
      <c r="AB267" t="str">
        <f>_xlfn.IFNA((VLOOKUP(A267,CLASS!A:AY,28,FALSE)),"")</f>
        <v/>
      </c>
      <c r="AC267" s="11" t="str">
        <f t="shared" si="105"/>
        <v/>
      </c>
      <c r="AD267"/>
      <c r="AF267"/>
      <c r="AH267" t="str">
        <f>_xlfn.IFNA((VLOOKUP(A267,CLASS!A:AY,34,FALSE)),"")</f>
        <v/>
      </c>
      <c r="AI267" s="11" t="str">
        <f t="shared" si="106"/>
        <v/>
      </c>
      <c r="AJ267"/>
      <c r="AK267" s="11">
        <f t="shared" si="107"/>
        <v>0</v>
      </c>
      <c r="AL267" s="16" t="str">
        <f t="shared" si="108"/>
        <v/>
      </c>
      <c r="AM267"/>
      <c r="AN267" t="str">
        <f t="shared" si="109"/>
        <v/>
      </c>
      <c r="AO267" t="str">
        <f t="shared" si="110"/>
        <v/>
      </c>
      <c r="AP267" t="e">
        <f t="shared" si="111"/>
        <v>#VALUE!</v>
      </c>
      <c r="AQ267" t="str">
        <f t="shared" si="112"/>
        <v/>
      </c>
      <c r="AR267" t="str">
        <f t="shared" si="113"/>
        <v/>
      </c>
      <c r="AS267" t="str">
        <f t="shared" si="114"/>
        <v/>
      </c>
      <c r="AT267" t="str">
        <f t="shared" si="115"/>
        <v/>
      </c>
      <c r="AU267">
        <f t="shared" si="116"/>
        <v>0</v>
      </c>
      <c r="AV267">
        <f t="shared" si="117"/>
        <v>0</v>
      </c>
      <c r="AW267" t="str">
        <f t="shared" si="118"/>
        <v/>
      </c>
      <c r="AX267">
        <f t="shared" si="119"/>
        <v>0</v>
      </c>
      <c r="AY267" s="14" t="e" cm="1">
        <f t="array" ref="AY267">SUMPRODUCT(LARGE(AN267:AX267, {1,2,3}))</f>
        <v>#VALUE!</v>
      </c>
    </row>
    <row r="268" spans="1:52" x14ac:dyDescent="0.35">
      <c r="A268">
        <f>CLASS!A265</f>
        <v>0</v>
      </c>
      <c r="B268" t="str">
        <f>CLASS!B265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 t="shared" si="101"/>
        <v/>
      </c>
      <c r="R268" t="str">
        <f>_xlfn.IFNA((VLOOKUP(A268,CLASS!A:AY,18,FALSE)),"")</f>
        <v/>
      </c>
      <c r="S268" s="11" t="str">
        <f t="shared" si="102"/>
        <v/>
      </c>
      <c r="T268" t="str">
        <f>_xlfn.IFNA((VLOOKUP(A268,CLASS!A:AY,20,FALSE)),"")</f>
        <v/>
      </c>
      <c r="U268" s="11" t="e">
        <f t="shared" si="100"/>
        <v>#VALUE!</v>
      </c>
      <c r="V268" t="str">
        <f>_xlfn.IFNA((VLOOKUP(A268,CLASS!A:AY,22,FALSE)),"")</f>
        <v/>
      </c>
      <c r="W268" s="11" t="str">
        <f t="shared" si="99"/>
        <v/>
      </c>
      <c r="X268" t="str">
        <f>_xlfn.IFNA((VLOOKUP(A268,CLASS!A:AY,24,FALSE)),"")</f>
        <v/>
      </c>
      <c r="Y268" s="11" t="str">
        <f t="shared" si="103"/>
        <v/>
      </c>
      <c r="Z268" t="str">
        <f>_xlfn.IFNA((VLOOKUP(A268,CLASS!A:AY,26,FALSE)),"")</f>
        <v/>
      </c>
      <c r="AA268" s="11" t="str">
        <f t="shared" si="104"/>
        <v/>
      </c>
      <c r="AB268" t="str">
        <f>_xlfn.IFNA((VLOOKUP(A268,CLASS!A:AY,28,FALSE)),"")</f>
        <v/>
      </c>
      <c r="AC268" s="11" t="str">
        <f t="shared" si="105"/>
        <v/>
      </c>
      <c r="AD268"/>
      <c r="AF268"/>
      <c r="AH268" t="str">
        <f>_xlfn.IFNA((VLOOKUP(A268,CLASS!A:AY,34,FALSE)),"")</f>
        <v/>
      </c>
      <c r="AI268" s="11" t="str">
        <f t="shared" si="106"/>
        <v/>
      </c>
      <c r="AJ268"/>
      <c r="AK268" s="11">
        <f t="shared" si="107"/>
        <v>0</v>
      </c>
      <c r="AL268" s="16" t="str">
        <f t="shared" si="108"/>
        <v/>
      </c>
      <c r="AN268" t="str">
        <f t="shared" si="109"/>
        <v/>
      </c>
      <c r="AO268" t="str">
        <f t="shared" si="110"/>
        <v/>
      </c>
      <c r="AP268" t="e">
        <f t="shared" si="111"/>
        <v>#VALUE!</v>
      </c>
      <c r="AQ268" t="str">
        <f t="shared" si="112"/>
        <v/>
      </c>
      <c r="AR268" t="str">
        <f t="shared" si="113"/>
        <v/>
      </c>
      <c r="AS268" t="str">
        <f t="shared" si="114"/>
        <v/>
      </c>
      <c r="AT268" t="str">
        <f t="shared" si="115"/>
        <v/>
      </c>
      <c r="AU268">
        <f t="shared" si="116"/>
        <v>0</v>
      </c>
      <c r="AV268">
        <f t="shared" si="117"/>
        <v>0</v>
      </c>
      <c r="AW268" t="str">
        <f t="shared" si="118"/>
        <v/>
      </c>
      <c r="AX268">
        <f t="shared" si="119"/>
        <v>0</v>
      </c>
      <c r="AY268" s="14" t="e" cm="1">
        <f t="array" ref="AY268">SUMPRODUCT(LARGE(AN268:AX268, {1,2,3}))</f>
        <v>#VALUE!</v>
      </c>
    </row>
    <row r="269" spans="1:52" x14ac:dyDescent="0.35">
      <c r="A269">
        <f>CLASS!A266</f>
        <v>0</v>
      </c>
      <c r="B269" t="str">
        <f>CLASS!B266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 t="shared" si="101"/>
        <v/>
      </c>
      <c r="R269" t="str">
        <f>_xlfn.IFNA((VLOOKUP(A269,CLASS!A:AY,18,FALSE)),"")</f>
        <v/>
      </c>
      <c r="S269" s="11" t="str">
        <f t="shared" si="102"/>
        <v/>
      </c>
      <c r="T269" t="str">
        <f>_xlfn.IFNA((VLOOKUP(A269,CLASS!A:AY,20,FALSE)),"")</f>
        <v/>
      </c>
      <c r="U269" s="11" t="e">
        <f t="shared" si="100"/>
        <v>#VALUE!</v>
      </c>
      <c r="V269" t="str">
        <f>_xlfn.IFNA((VLOOKUP(A269,CLASS!A:AY,22,FALSE)),"")</f>
        <v/>
      </c>
      <c r="W269" s="11" t="str">
        <f t="shared" si="99"/>
        <v/>
      </c>
      <c r="X269" t="str">
        <f>_xlfn.IFNA((VLOOKUP(A269,CLASS!A:AY,24,FALSE)),"")</f>
        <v/>
      </c>
      <c r="Y269" s="11" t="str">
        <f t="shared" si="103"/>
        <v/>
      </c>
      <c r="Z269" t="str">
        <f>_xlfn.IFNA((VLOOKUP(A269,CLASS!A:AY,26,FALSE)),"")</f>
        <v/>
      </c>
      <c r="AA269" s="11" t="str">
        <f t="shared" si="104"/>
        <v/>
      </c>
      <c r="AB269" t="str">
        <f>_xlfn.IFNA((VLOOKUP(A269,CLASS!A:AY,28,FALSE)),"")</f>
        <v/>
      </c>
      <c r="AC269" s="11" t="str">
        <f t="shared" si="105"/>
        <v/>
      </c>
      <c r="AD269"/>
      <c r="AF269"/>
      <c r="AH269" t="str">
        <f>_xlfn.IFNA((VLOOKUP(A269,CLASS!A:AY,34,FALSE)),"")</f>
        <v/>
      </c>
      <c r="AI269" s="11" t="str">
        <f t="shared" si="106"/>
        <v/>
      </c>
      <c r="AJ269"/>
      <c r="AK269" s="11">
        <f t="shared" si="107"/>
        <v>0</v>
      </c>
      <c r="AL269" s="16" t="str">
        <f t="shared" si="108"/>
        <v/>
      </c>
      <c r="AM269"/>
      <c r="AN269" t="str">
        <f t="shared" si="109"/>
        <v/>
      </c>
      <c r="AO269" t="str">
        <f t="shared" si="110"/>
        <v/>
      </c>
      <c r="AP269" t="e">
        <f t="shared" si="111"/>
        <v>#VALUE!</v>
      </c>
      <c r="AQ269" t="str">
        <f t="shared" si="112"/>
        <v/>
      </c>
      <c r="AR269" t="str">
        <f t="shared" si="113"/>
        <v/>
      </c>
      <c r="AS269" t="str">
        <f t="shared" si="114"/>
        <v/>
      </c>
      <c r="AT269" t="str">
        <f t="shared" si="115"/>
        <v/>
      </c>
      <c r="AU269">
        <f t="shared" si="116"/>
        <v>0</v>
      </c>
      <c r="AV269">
        <f t="shared" si="117"/>
        <v>0</v>
      </c>
      <c r="AW269" t="str">
        <f t="shared" si="118"/>
        <v/>
      </c>
      <c r="AX269">
        <f t="shared" si="119"/>
        <v>0</v>
      </c>
      <c r="AY269" s="14" t="e" cm="1">
        <f t="array" ref="AY269">SUMPRODUCT(LARGE(AN269:AX269, {1,2,3}))</f>
        <v>#VALUE!</v>
      </c>
      <c r="AZ269"/>
    </row>
    <row r="270" spans="1:52" x14ac:dyDescent="0.35">
      <c r="A270">
        <f>CLASS!A267</f>
        <v>0</v>
      </c>
      <c r="B270" t="str">
        <f>CLASS!B267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 t="shared" si="101"/>
        <v/>
      </c>
      <c r="R270" t="str">
        <f>_xlfn.IFNA((VLOOKUP(A270,CLASS!A:AY,18,FALSE)),"")</f>
        <v/>
      </c>
      <c r="S270" s="11" t="str">
        <f t="shared" si="102"/>
        <v/>
      </c>
      <c r="T270" t="str">
        <f>_xlfn.IFNA((VLOOKUP(A270,CLASS!A:AY,20,FALSE)),"")</f>
        <v/>
      </c>
      <c r="U270" s="11" t="e">
        <f t="shared" si="100"/>
        <v>#VALUE!</v>
      </c>
      <c r="V270" t="str">
        <f>_xlfn.IFNA((VLOOKUP(A270,CLASS!A:AY,22,FALSE)),"")</f>
        <v/>
      </c>
      <c r="W270" s="11" t="str">
        <f t="shared" si="99"/>
        <v/>
      </c>
      <c r="X270" t="str">
        <f>_xlfn.IFNA((VLOOKUP(A270,CLASS!A:AY,24,FALSE)),"")</f>
        <v/>
      </c>
      <c r="Y270" s="11" t="str">
        <f t="shared" si="103"/>
        <v/>
      </c>
      <c r="Z270" t="str">
        <f>_xlfn.IFNA((VLOOKUP(A270,CLASS!A:AY,26,FALSE)),"")</f>
        <v/>
      </c>
      <c r="AA270" s="11" t="str">
        <f t="shared" si="104"/>
        <v/>
      </c>
      <c r="AB270" t="str">
        <f>_xlfn.IFNA((VLOOKUP(A270,CLASS!A:AY,28,FALSE)),"")</f>
        <v/>
      </c>
      <c r="AC270" s="11" t="str">
        <f t="shared" si="105"/>
        <v/>
      </c>
      <c r="AD270"/>
      <c r="AF270"/>
      <c r="AH270" t="str">
        <f>_xlfn.IFNA((VLOOKUP(A270,CLASS!A:AY,34,FALSE)),"")</f>
        <v/>
      </c>
      <c r="AI270" s="11" t="str">
        <f t="shared" si="106"/>
        <v/>
      </c>
      <c r="AJ270"/>
      <c r="AK270" s="11">
        <f t="shared" si="107"/>
        <v>0</v>
      </c>
      <c r="AL270" s="16" t="str">
        <f t="shared" si="108"/>
        <v/>
      </c>
      <c r="AM270"/>
      <c r="AN270" t="str">
        <f t="shared" si="109"/>
        <v/>
      </c>
      <c r="AO270" t="str">
        <f t="shared" si="110"/>
        <v/>
      </c>
      <c r="AP270" t="e">
        <f t="shared" si="111"/>
        <v>#VALUE!</v>
      </c>
      <c r="AQ270" t="str">
        <f t="shared" si="112"/>
        <v/>
      </c>
      <c r="AR270" t="str">
        <f t="shared" si="113"/>
        <v/>
      </c>
      <c r="AS270" t="str">
        <f t="shared" si="114"/>
        <v/>
      </c>
      <c r="AT270" t="str">
        <f t="shared" si="115"/>
        <v/>
      </c>
      <c r="AU270">
        <f t="shared" si="116"/>
        <v>0</v>
      </c>
      <c r="AV270">
        <f t="shared" si="117"/>
        <v>0</v>
      </c>
      <c r="AW270" t="str">
        <f t="shared" si="118"/>
        <v/>
      </c>
      <c r="AX270">
        <f t="shared" si="119"/>
        <v>0</v>
      </c>
      <c r="AY270" s="14" t="e" cm="1">
        <f t="array" ref="AY270">SUMPRODUCT(LARGE(AN270:AX270, {1,2,3}))</f>
        <v>#VALUE!</v>
      </c>
      <c r="AZ270"/>
    </row>
    <row r="271" spans="1:52" x14ac:dyDescent="0.35">
      <c r="A271">
        <f>CLASS!A268</f>
        <v>0</v>
      </c>
      <c r="B271" t="str">
        <f>CLASS!B268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 t="shared" si="101"/>
        <v/>
      </c>
      <c r="R271" t="str">
        <f>_xlfn.IFNA((VLOOKUP(A271,CLASS!A:AY,18,FALSE)),"")</f>
        <v/>
      </c>
      <c r="S271" s="11" t="str">
        <f t="shared" si="102"/>
        <v/>
      </c>
      <c r="T271" t="str">
        <f>_xlfn.IFNA((VLOOKUP(A271,CLASS!A:AY,20,FALSE)),"")</f>
        <v/>
      </c>
      <c r="U271" s="11" t="e">
        <f t="shared" si="100"/>
        <v>#VALUE!</v>
      </c>
      <c r="V271" t="str">
        <f>_xlfn.IFNA((VLOOKUP(A271,CLASS!A:AY,22,FALSE)),"")</f>
        <v/>
      </c>
      <c r="W271" s="11" t="str">
        <f t="shared" si="99"/>
        <v/>
      </c>
      <c r="X271" t="str">
        <f>_xlfn.IFNA((VLOOKUP(A271,CLASS!A:AY,24,FALSE)),"")</f>
        <v/>
      </c>
      <c r="Y271" s="11" t="str">
        <f t="shared" si="103"/>
        <v/>
      </c>
      <c r="Z271" t="str">
        <f>_xlfn.IFNA((VLOOKUP(A271,CLASS!A:AY,26,FALSE)),"")</f>
        <v/>
      </c>
      <c r="AA271" s="11" t="str">
        <f t="shared" si="104"/>
        <v/>
      </c>
      <c r="AB271" t="str">
        <f>_xlfn.IFNA((VLOOKUP(A271,CLASS!A:AY,28,FALSE)),"")</f>
        <v/>
      </c>
      <c r="AC271" s="11" t="str">
        <f t="shared" si="105"/>
        <v/>
      </c>
      <c r="AD271"/>
      <c r="AF271"/>
      <c r="AH271" t="str">
        <f>_xlfn.IFNA((VLOOKUP(A271,CLASS!A:AY,34,FALSE)),"")</f>
        <v/>
      </c>
      <c r="AI271" s="11" t="str">
        <f t="shared" si="106"/>
        <v/>
      </c>
      <c r="AJ271"/>
      <c r="AK271" s="11">
        <f t="shared" si="107"/>
        <v>0</v>
      </c>
      <c r="AL271" s="16" t="str">
        <f t="shared" si="108"/>
        <v/>
      </c>
      <c r="AM271"/>
      <c r="AN271" t="str">
        <f t="shared" si="109"/>
        <v/>
      </c>
      <c r="AO271" t="str">
        <f t="shared" si="110"/>
        <v/>
      </c>
      <c r="AP271" t="e">
        <f t="shared" si="111"/>
        <v>#VALUE!</v>
      </c>
      <c r="AQ271" t="str">
        <f t="shared" si="112"/>
        <v/>
      </c>
      <c r="AR271" t="str">
        <f t="shared" si="113"/>
        <v/>
      </c>
      <c r="AS271" t="str">
        <f t="shared" si="114"/>
        <v/>
      </c>
      <c r="AT271" t="str">
        <f t="shared" si="115"/>
        <v/>
      </c>
      <c r="AU271">
        <f t="shared" si="116"/>
        <v>0</v>
      </c>
      <c r="AV271">
        <f t="shared" si="117"/>
        <v>0</v>
      </c>
      <c r="AW271" t="str">
        <f t="shared" si="118"/>
        <v/>
      </c>
      <c r="AX271">
        <f t="shared" si="119"/>
        <v>0</v>
      </c>
      <c r="AY271" s="14" t="e" cm="1">
        <f t="array" ref="AY271">SUMPRODUCT(LARGE(AN271:AX271, {1,2,3}))</f>
        <v>#VALUE!</v>
      </c>
    </row>
    <row r="272" spans="1:52" x14ac:dyDescent="0.35">
      <c r="A272">
        <f>CLASS!A269</f>
        <v>0</v>
      </c>
      <c r="B272" t="str">
        <f>CLASS!B269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 t="shared" si="101"/>
        <v/>
      </c>
      <c r="R272" t="str">
        <f>_xlfn.IFNA((VLOOKUP(A272,CLASS!A:AY,18,FALSE)),"")</f>
        <v/>
      </c>
      <c r="S272" s="11" t="str">
        <f t="shared" si="102"/>
        <v/>
      </c>
      <c r="T272" t="str">
        <f>_xlfn.IFNA((VLOOKUP(A272,CLASS!A:AY,20,FALSE)),"")</f>
        <v/>
      </c>
      <c r="U272" s="11" t="e">
        <f t="shared" si="100"/>
        <v>#VALUE!</v>
      </c>
      <c r="V272" t="str">
        <f>_xlfn.IFNA((VLOOKUP(A272,CLASS!A:AY,22,FALSE)),"")</f>
        <v/>
      </c>
      <c r="W272" s="11" t="str">
        <f t="shared" si="99"/>
        <v/>
      </c>
      <c r="X272" t="str">
        <f>_xlfn.IFNA((VLOOKUP(A272,CLASS!A:AY,24,FALSE)),"")</f>
        <v/>
      </c>
      <c r="Y272" s="11" t="str">
        <f t="shared" si="103"/>
        <v/>
      </c>
      <c r="Z272" t="str">
        <f>_xlfn.IFNA((VLOOKUP(A272,CLASS!A:AY,26,FALSE)),"")</f>
        <v/>
      </c>
      <c r="AA272" s="11" t="str">
        <f t="shared" si="104"/>
        <v/>
      </c>
      <c r="AB272" t="str">
        <f>_xlfn.IFNA((VLOOKUP(A272,CLASS!A:AY,28,FALSE)),"")</f>
        <v/>
      </c>
      <c r="AC272" s="11" t="str">
        <f t="shared" si="105"/>
        <v/>
      </c>
      <c r="AD272"/>
      <c r="AF272"/>
      <c r="AH272" t="str">
        <f>_xlfn.IFNA((VLOOKUP(A272,CLASS!A:AY,34,FALSE)),"")</f>
        <v/>
      </c>
      <c r="AI272" s="11" t="str">
        <f t="shared" si="106"/>
        <v/>
      </c>
      <c r="AJ272"/>
      <c r="AK272" s="11">
        <f t="shared" si="107"/>
        <v>0</v>
      </c>
      <c r="AL272" s="16" t="str">
        <f t="shared" si="108"/>
        <v/>
      </c>
      <c r="AM272"/>
      <c r="AN272" t="str">
        <f t="shared" si="109"/>
        <v/>
      </c>
      <c r="AO272" t="str">
        <f t="shared" si="110"/>
        <v/>
      </c>
      <c r="AP272" t="e">
        <f t="shared" si="111"/>
        <v>#VALUE!</v>
      </c>
      <c r="AQ272" t="str">
        <f t="shared" si="112"/>
        <v/>
      </c>
      <c r="AR272" t="str">
        <f t="shared" si="113"/>
        <v/>
      </c>
      <c r="AS272" t="str">
        <f t="shared" si="114"/>
        <v/>
      </c>
      <c r="AT272" t="str">
        <f t="shared" si="115"/>
        <v/>
      </c>
      <c r="AU272">
        <f t="shared" si="116"/>
        <v>0</v>
      </c>
      <c r="AV272">
        <f t="shared" si="117"/>
        <v>0</v>
      </c>
      <c r="AW272" t="str">
        <f t="shared" si="118"/>
        <v/>
      </c>
      <c r="AX272">
        <f t="shared" si="119"/>
        <v>0</v>
      </c>
      <c r="AY272" s="14" t="e" cm="1">
        <f t="array" ref="AY272">SUMPRODUCT(LARGE(AN272:AX272, {1,2,3}))</f>
        <v>#VALUE!</v>
      </c>
      <c r="AZ272"/>
    </row>
    <row r="273" spans="1:52" x14ac:dyDescent="0.35">
      <c r="A273">
        <f>CLASS!A270</f>
        <v>0</v>
      </c>
      <c r="B273" t="str">
        <f>CLASS!B270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 t="shared" si="101"/>
        <v/>
      </c>
      <c r="R273" t="str">
        <f>_xlfn.IFNA((VLOOKUP(A273,CLASS!A:AY,18,FALSE)),"")</f>
        <v/>
      </c>
      <c r="S273" s="11" t="str">
        <f t="shared" si="102"/>
        <v/>
      </c>
      <c r="T273" t="str">
        <f>_xlfn.IFNA((VLOOKUP(A273,CLASS!A:AY,20,FALSE)),"")</f>
        <v/>
      </c>
      <c r="U273" s="11" t="e">
        <f t="shared" si="100"/>
        <v>#VALUE!</v>
      </c>
      <c r="V273" t="str">
        <f>_xlfn.IFNA((VLOOKUP(A273,CLASS!A:AY,22,FALSE)),"")</f>
        <v/>
      </c>
      <c r="W273" s="11" t="str">
        <f t="shared" si="99"/>
        <v/>
      </c>
      <c r="X273" t="str">
        <f>_xlfn.IFNA((VLOOKUP(A273,CLASS!A:AY,24,FALSE)),"")</f>
        <v/>
      </c>
      <c r="Y273" s="11" t="str">
        <f t="shared" si="103"/>
        <v/>
      </c>
      <c r="Z273" t="str">
        <f>_xlfn.IFNA((VLOOKUP(A273,CLASS!A:AY,26,FALSE)),"")</f>
        <v/>
      </c>
      <c r="AA273" s="11" t="str">
        <f t="shared" si="104"/>
        <v/>
      </c>
      <c r="AB273" t="str">
        <f>_xlfn.IFNA((VLOOKUP(A273,CLASS!A:AY,28,FALSE)),"")</f>
        <v/>
      </c>
      <c r="AC273" s="11" t="str">
        <f t="shared" si="105"/>
        <v/>
      </c>
      <c r="AD273"/>
      <c r="AF273"/>
      <c r="AH273" t="str">
        <f>_xlfn.IFNA((VLOOKUP(A273,CLASS!A:AY,34,FALSE)),"")</f>
        <v/>
      </c>
      <c r="AI273" s="11" t="str">
        <f t="shared" si="106"/>
        <v/>
      </c>
      <c r="AJ273"/>
      <c r="AK273" s="11">
        <f t="shared" si="107"/>
        <v>0</v>
      </c>
      <c r="AL273" s="16" t="str">
        <f t="shared" si="108"/>
        <v/>
      </c>
      <c r="AM273"/>
      <c r="AN273" t="str">
        <f t="shared" si="109"/>
        <v/>
      </c>
      <c r="AO273" t="str">
        <f t="shared" si="110"/>
        <v/>
      </c>
      <c r="AP273" t="e">
        <f t="shared" si="111"/>
        <v>#VALUE!</v>
      </c>
      <c r="AQ273" t="str">
        <f t="shared" si="112"/>
        <v/>
      </c>
      <c r="AR273" t="str">
        <f t="shared" si="113"/>
        <v/>
      </c>
      <c r="AS273" t="str">
        <f t="shared" si="114"/>
        <v/>
      </c>
      <c r="AT273" t="str">
        <f t="shared" si="115"/>
        <v/>
      </c>
      <c r="AU273">
        <f t="shared" si="116"/>
        <v>0</v>
      </c>
      <c r="AV273">
        <f t="shared" si="117"/>
        <v>0</v>
      </c>
      <c r="AW273" t="str">
        <f t="shared" si="118"/>
        <v/>
      </c>
      <c r="AX273">
        <f t="shared" si="119"/>
        <v>0</v>
      </c>
      <c r="AY273" s="14" t="e" cm="1">
        <f t="array" ref="AY273">SUMPRODUCT(LARGE(AN273:AX273, {1,2,3}))</f>
        <v>#VALUE!</v>
      </c>
      <c r="AZ273"/>
    </row>
    <row r="274" spans="1:52" x14ac:dyDescent="0.35">
      <c r="A274">
        <f>CLASS!A271</f>
        <v>0</v>
      </c>
      <c r="B274" t="str">
        <f>CLASS!B271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 t="shared" si="101"/>
        <v/>
      </c>
      <c r="R274" t="str">
        <f>_xlfn.IFNA((VLOOKUP(A274,CLASS!A:AY,18,FALSE)),"")</f>
        <v/>
      </c>
      <c r="S274" s="11" t="str">
        <f t="shared" si="102"/>
        <v/>
      </c>
      <c r="T274" t="str">
        <f>_xlfn.IFNA((VLOOKUP(A274,CLASS!A:AY,20,FALSE)),"")</f>
        <v/>
      </c>
      <c r="U274" s="11" t="e">
        <f t="shared" si="100"/>
        <v>#VALUE!</v>
      </c>
      <c r="V274" t="str">
        <f>_xlfn.IFNA((VLOOKUP(A274,CLASS!A:AY,22,FALSE)),"")</f>
        <v/>
      </c>
      <c r="W274" s="11" t="str">
        <f t="shared" si="99"/>
        <v/>
      </c>
      <c r="X274" t="str">
        <f>_xlfn.IFNA((VLOOKUP(A274,CLASS!A:AY,24,FALSE)),"")</f>
        <v/>
      </c>
      <c r="Y274" s="11" t="str">
        <f t="shared" si="103"/>
        <v/>
      </c>
      <c r="Z274" t="str">
        <f>_xlfn.IFNA((VLOOKUP(A274,CLASS!A:AY,26,FALSE)),"")</f>
        <v/>
      </c>
      <c r="AA274" s="11" t="str">
        <f t="shared" si="104"/>
        <v/>
      </c>
      <c r="AB274" t="str">
        <f>_xlfn.IFNA((VLOOKUP(A274,CLASS!A:AY,28,FALSE)),"")</f>
        <v/>
      </c>
      <c r="AC274" s="11" t="str">
        <f t="shared" si="105"/>
        <v/>
      </c>
      <c r="AD274"/>
      <c r="AF274"/>
      <c r="AH274" t="str">
        <f>_xlfn.IFNA((VLOOKUP(A274,CLASS!A:AY,34,FALSE)),"")</f>
        <v/>
      </c>
      <c r="AI274" s="11" t="str">
        <f t="shared" si="106"/>
        <v/>
      </c>
      <c r="AJ274"/>
      <c r="AK274" s="11">
        <f t="shared" si="107"/>
        <v>0</v>
      </c>
      <c r="AL274" s="16" t="str">
        <f t="shared" si="108"/>
        <v/>
      </c>
      <c r="AN274" t="str">
        <f t="shared" si="109"/>
        <v/>
      </c>
      <c r="AO274" t="str">
        <f t="shared" si="110"/>
        <v/>
      </c>
      <c r="AP274" t="e">
        <f t="shared" si="111"/>
        <v>#VALUE!</v>
      </c>
      <c r="AQ274" t="str">
        <f t="shared" si="112"/>
        <v/>
      </c>
      <c r="AR274" t="str">
        <f t="shared" si="113"/>
        <v/>
      </c>
      <c r="AS274" t="str">
        <f t="shared" si="114"/>
        <v/>
      </c>
      <c r="AT274" t="str">
        <f t="shared" si="115"/>
        <v/>
      </c>
      <c r="AU274">
        <f t="shared" si="116"/>
        <v>0</v>
      </c>
      <c r="AV274">
        <f t="shared" si="117"/>
        <v>0</v>
      </c>
      <c r="AW274" t="str">
        <f t="shared" si="118"/>
        <v/>
      </c>
      <c r="AX274">
        <f t="shared" si="119"/>
        <v>0</v>
      </c>
      <c r="AY274" s="14" t="e" cm="1">
        <f t="array" ref="AY274">SUMPRODUCT(LARGE(AN274:AX274, {1,2,3}))</f>
        <v>#VALUE!</v>
      </c>
    </row>
    <row r="275" spans="1:52" x14ac:dyDescent="0.35">
      <c r="A275">
        <f>CLASS!A272</f>
        <v>0</v>
      </c>
      <c r="B275" t="str">
        <f>CLASS!B272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 t="shared" si="101"/>
        <v/>
      </c>
      <c r="R275" t="str">
        <f>_xlfn.IFNA((VLOOKUP(A275,CLASS!A:AY,18,FALSE)),"")</f>
        <v/>
      </c>
      <c r="S275" s="11" t="str">
        <f t="shared" si="102"/>
        <v/>
      </c>
      <c r="T275" t="str">
        <f>_xlfn.IFNA((VLOOKUP(A275,CLASS!A:AY,20,FALSE)),"")</f>
        <v/>
      </c>
      <c r="U275" s="11" t="e">
        <f t="shared" si="100"/>
        <v>#VALUE!</v>
      </c>
      <c r="V275" t="str">
        <f>_xlfn.IFNA((VLOOKUP(A275,CLASS!A:AY,22,FALSE)),"")</f>
        <v/>
      </c>
      <c r="W275" s="11" t="str">
        <f t="shared" ref="W275:W306" si="120">IFERROR((IF(IF(V275,V275+$M275,0)&lt;=100,IF(V275,V275+$M275,0),100)),"")</f>
        <v/>
      </c>
      <c r="X275" t="str">
        <f>_xlfn.IFNA((VLOOKUP(A275,CLASS!A:AY,24,FALSE)),"")</f>
        <v/>
      </c>
      <c r="Y275" s="11" t="str">
        <f t="shared" si="103"/>
        <v/>
      </c>
      <c r="Z275" t="str">
        <f>_xlfn.IFNA((VLOOKUP(A275,CLASS!A:AY,26,FALSE)),"")</f>
        <v/>
      </c>
      <c r="AA275" s="11" t="str">
        <f t="shared" si="104"/>
        <v/>
      </c>
      <c r="AB275" t="str">
        <f>_xlfn.IFNA((VLOOKUP(A275,CLASS!A:AY,28,FALSE)),"")</f>
        <v/>
      </c>
      <c r="AC275" s="11" t="str">
        <f t="shared" si="105"/>
        <v/>
      </c>
      <c r="AD275"/>
      <c r="AF275"/>
      <c r="AH275" t="str">
        <f>_xlfn.IFNA((VLOOKUP(A275,CLASS!A:AY,34,FALSE)),"")</f>
        <v/>
      </c>
      <c r="AI275" s="11" t="str">
        <f t="shared" si="106"/>
        <v/>
      </c>
      <c r="AJ275"/>
      <c r="AK275" s="11">
        <f t="shared" si="107"/>
        <v>0</v>
      </c>
      <c r="AL275" s="16" t="str">
        <f t="shared" si="108"/>
        <v/>
      </c>
      <c r="AN275" t="str">
        <f t="shared" si="109"/>
        <v/>
      </c>
      <c r="AO275" t="str">
        <f t="shared" si="110"/>
        <v/>
      </c>
      <c r="AP275" t="e">
        <f t="shared" si="111"/>
        <v>#VALUE!</v>
      </c>
      <c r="AQ275" t="str">
        <f t="shared" si="112"/>
        <v/>
      </c>
      <c r="AR275" t="str">
        <f t="shared" si="113"/>
        <v/>
      </c>
      <c r="AS275" t="str">
        <f t="shared" si="114"/>
        <v/>
      </c>
      <c r="AT275" t="str">
        <f t="shared" si="115"/>
        <v/>
      </c>
      <c r="AU275">
        <f t="shared" si="116"/>
        <v>0</v>
      </c>
      <c r="AV275">
        <f t="shared" si="117"/>
        <v>0</v>
      </c>
      <c r="AW275" t="str">
        <f t="shared" si="118"/>
        <v/>
      </c>
      <c r="AX275">
        <f t="shared" si="119"/>
        <v>0</v>
      </c>
      <c r="AY275" s="14" t="e" cm="1">
        <f t="array" ref="AY275">SUMPRODUCT(LARGE(AN275:AX275, {1,2,3}))</f>
        <v>#VALUE!</v>
      </c>
      <c r="AZ275"/>
    </row>
    <row r="276" spans="1:52" x14ac:dyDescent="0.35">
      <c r="A276">
        <f>CLASS!A273</f>
        <v>0</v>
      </c>
      <c r="B276" t="str">
        <f>CLASS!B273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 t="shared" si="101"/>
        <v/>
      </c>
      <c r="R276" t="str">
        <f>_xlfn.IFNA((VLOOKUP(A276,CLASS!A:AY,18,FALSE)),"")</f>
        <v/>
      </c>
      <c r="S276" s="11" t="str">
        <f t="shared" si="102"/>
        <v/>
      </c>
      <c r="T276" t="str">
        <f>_xlfn.IFNA((VLOOKUP(A276,CLASS!A:AY,20,FALSE)),"")</f>
        <v/>
      </c>
      <c r="U276" s="11" t="e">
        <f t="shared" si="100"/>
        <v>#VALUE!</v>
      </c>
      <c r="V276" t="str">
        <f>_xlfn.IFNA((VLOOKUP(A276,CLASS!A:AY,22,FALSE)),"")</f>
        <v/>
      </c>
      <c r="W276" s="11" t="str">
        <f t="shared" si="120"/>
        <v/>
      </c>
      <c r="X276" t="str">
        <f>_xlfn.IFNA((VLOOKUP(A276,CLASS!A:AY,24,FALSE)),"")</f>
        <v/>
      </c>
      <c r="Y276" s="11" t="str">
        <f t="shared" si="103"/>
        <v/>
      </c>
      <c r="Z276" t="str">
        <f>_xlfn.IFNA((VLOOKUP(A276,CLASS!A:AY,26,FALSE)),"")</f>
        <v/>
      </c>
      <c r="AA276" s="11" t="str">
        <f t="shared" si="104"/>
        <v/>
      </c>
      <c r="AB276" t="str">
        <f>_xlfn.IFNA((VLOOKUP(A276,CLASS!A:AY,28,FALSE)),"")</f>
        <v/>
      </c>
      <c r="AC276" s="11" t="str">
        <f t="shared" si="105"/>
        <v/>
      </c>
      <c r="AD276"/>
      <c r="AF276"/>
      <c r="AH276" t="str">
        <f>_xlfn.IFNA((VLOOKUP(A276,CLASS!A:AY,34,FALSE)),"")</f>
        <v/>
      </c>
      <c r="AI276" s="11" t="str">
        <f t="shared" si="106"/>
        <v/>
      </c>
      <c r="AJ276"/>
      <c r="AK276" s="11">
        <f t="shared" si="107"/>
        <v>0</v>
      </c>
      <c r="AL276" s="16" t="str">
        <f t="shared" si="108"/>
        <v/>
      </c>
      <c r="AM276"/>
      <c r="AN276" t="str">
        <f t="shared" si="109"/>
        <v/>
      </c>
      <c r="AO276" t="str">
        <f t="shared" si="110"/>
        <v/>
      </c>
      <c r="AP276" t="e">
        <f t="shared" si="111"/>
        <v>#VALUE!</v>
      </c>
      <c r="AQ276" t="str">
        <f t="shared" si="112"/>
        <v/>
      </c>
      <c r="AR276" t="str">
        <f t="shared" si="113"/>
        <v/>
      </c>
      <c r="AS276" t="str">
        <f t="shared" si="114"/>
        <v/>
      </c>
      <c r="AT276" t="str">
        <f t="shared" si="115"/>
        <v/>
      </c>
      <c r="AU276">
        <f t="shared" si="116"/>
        <v>0</v>
      </c>
      <c r="AV276">
        <f t="shared" si="117"/>
        <v>0</v>
      </c>
      <c r="AW276" t="str">
        <f t="shared" si="118"/>
        <v/>
      </c>
      <c r="AX276">
        <f t="shared" si="119"/>
        <v>0</v>
      </c>
      <c r="AY276" s="14" t="e" cm="1">
        <f t="array" ref="AY276">SUMPRODUCT(LARGE(AN276:AX276, {1,2,3}))</f>
        <v>#VALUE!</v>
      </c>
    </row>
    <row r="277" spans="1:52" x14ac:dyDescent="0.35">
      <c r="A277">
        <f>CLASS!A274</f>
        <v>0</v>
      </c>
      <c r="B277" t="str">
        <f>CLASS!B274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 t="shared" si="101"/>
        <v/>
      </c>
      <c r="R277" t="str">
        <f>_xlfn.IFNA((VLOOKUP(A277,CLASS!A:AY,18,FALSE)),"")</f>
        <v/>
      </c>
      <c r="S277" s="11" t="str">
        <f t="shared" si="102"/>
        <v/>
      </c>
      <c r="T277" t="str">
        <f>_xlfn.IFNA((VLOOKUP(A277,CLASS!A:AY,20,FALSE)),"")</f>
        <v/>
      </c>
      <c r="U277" s="11" t="e">
        <f t="shared" si="100"/>
        <v>#VALUE!</v>
      </c>
      <c r="V277" t="str">
        <f>_xlfn.IFNA((VLOOKUP(A277,CLASS!A:AY,22,FALSE)),"")</f>
        <v/>
      </c>
      <c r="W277" s="11" t="str">
        <f t="shared" si="120"/>
        <v/>
      </c>
      <c r="X277" t="str">
        <f>_xlfn.IFNA((VLOOKUP(A277,CLASS!A:AY,24,FALSE)),"")</f>
        <v/>
      </c>
      <c r="Y277" s="11" t="str">
        <f t="shared" si="103"/>
        <v/>
      </c>
      <c r="Z277" t="str">
        <f>_xlfn.IFNA((VLOOKUP(A277,CLASS!A:AY,26,FALSE)),"")</f>
        <v/>
      </c>
      <c r="AA277" s="11" t="str">
        <f t="shared" si="104"/>
        <v/>
      </c>
      <c r="AB277" t="str">
        <f>_xlfn.IFNA((VLOOKUP(A277,CLASS!A:AY,28,FALSE)),"")</f>
        <v/>
      </c>
      <c r="AC277" s="11" t="str">
        <f t="shared" si="105"/>
        <v/>
      </c>
      <c r="AD277"/>
      <c r="AF277"/>
      <c r="AH277" t="str">
        <f>_xlfn.IFNA((VLOOKUP(A277,CLASS!A:AY,34,FALSE)),"")</f>
        <v/>
      </c>
      <c r="AI277" s="11" t="str">
        <f t="shared" si="106"/>
        <v/>
      </c>
      <c r="AJ277"/>
      <c r="AK277" s="11">
        <f t="shared" si="107"/>
        <v>0</v>
      </c>
      <c r="AL277" s="16" t="str">
        <f t="shared" si="108"/>
        <v/>
      </c>
      <c r="AN277" t="str">
        <f t="shared" si="109"/>
        <v/>
      </c>
      <c r="AO277" t="str">
        <f t="shared" si="110"/>
        <v/>
      </c>
      <c r="AP277" t="e">
        <f t="shared" si="111"/>
        <v>#VALUE!</v>
      </c>
      <c r="AQ277" t="str">
        <f t="shared" si="112"/>
        <v/>
      </c>
      <c r="AR277" t="str">
        <f t="shared" si="113"/>
        <v/>
      </c>
      <c r="AS277" t="str">
        <f t="shared" si="114"/>
        <v/>
      </c>
      <c r="AT277" t="str">
        <f t="shared" si="115"/>
        <v/>
      </c>
      <c r="AU277">
        <f t="shared" si="116"/>
        <v>0</v>
      </c>
      <c r="AV277">
        <f t="shared" si="117"/>
        <v>0</v>
      </c>
      <c r="AW277" t="str">
        <f t="shared" si="118"/>
        <v/>
      </c>
      <c r="AX277">
        <f t="shared" si="119"/>
        <v>0</v>
      </c>
      <c r="AY277" s="14" t="e" cm="1">
        <f t="array" ref="AY277">SUMPRODUCT(LARGE(AN277:AX277, {1,2,3}))</f>
        <v>#VALUE!</v>
      </c>
    </row>
    <row r="278" spans="1:52" x14ac:dyDescent="0.35">
      <c r="A278">
        <f>CLASS!A275</f>
        <v>0</v>
      </c>
      <c r="B278" t="str">
        <f>CLASS!B275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 t="shared" si="101"/>
        <v/>
      </c>
      <c r="R278" t="str">
        <f>_xlfn.IFNA((VLOOKUP(A278,CLASS!A:AY,18,FALSE)),"")</f>
        <v/>
      </c>
      <c r="S278" s="11" t="str">
        <f t="shared" si="102"/>
        <v/>
      </c>
      <c r="T278" t="str">
        <f>_xlfn.IFNA((VLOOKUP(A278,CLASS!A:AY,20,FALSE)),"")</f>
        <v/>
      </c>
      <c r="U278" s="11" t="e">
        <f t="shared" si="100"/>
        <v>#VALUE!</v>
      </c>
      <c r="V278" t="str">
        <f>_xlfn.IFNA((VLOOKUP(A278,CLASS!A:AY,22,FALSE)),"")</f>
        <v/>
      </c>
      <c r="W278" s="11" t="str">
        <f t="shared" si="120"/>
        <v/>
      </c>
      <c r="X278" t="str">
        <f>_xlfn.IFNA((VLOOKUP(A278,CLASS!A:AY,24,FALSE)),"")</f>
        <v/>
      </c>
      <c r="Y278" s="11" t="str">
        <f t="shared" si="103"/>
        <v/>
      </c>
      <c r="Z278" t="str">
        <f>_xlfn.IFNA((VLOOKUP(A278,CLASS!A:AY,26,FALSE)),"")</f>
        <v/>
      </c>
      <c r="AA278" s="11" t="str">
        <f t="shared" si="104"/>
        <v/>
      </c>
      <c r="AB278" t="str">
        <f>_xlfn.IFNA((VLOOKUP(A278,CLASS!A:AY,28,FALSE)),"")</f>
        <v/>
      </c>
      <c r="AC278" s="11" t="str">
        <f t="shared" si="105"/>
        <v/>
      </c>
      <c r="AD278"/>
      <c r="AF278"/>
      <c r="AH278" t="str">
        <f>_xlfn.IFNA((VLOOKUP(A278,CLASS!A:AY,34,FALSE)),"")</f>
        <v/>
      </c>
      <c r="AI278" s="11" t="str">
        <f t="shared" si="106"/>
        <v/>
      </c>
      <c r="AJ278"/>
      <c r="AK278" s="11">
        <f t="shared" si="107"/>
        <v>0</v>
      </c>
      <c r="AL278" s="16" t="str">
        <f t="shared" si="108"/>
        <v/>
      </c>
      <c r="AM278"/>
      <c r="AN278" t="str">
        <f t="shared" si="109"/>
        <v/>
      </c>
      <c r="AO278" t="str">
        <f t="shared" si="110"/>
        <v/>
      </c>
      <c r="AP278" t="e">
        <f t="shared" si="111"/>
        <v>#VALUE!</v>
      </c>
      <c r="AQ278" t="str">
        <f t="shared" si="112"/>
        <v/>
      </c>
      <c r="AR278" t="str">
        <f t="shared" si="113"/>
        <v/>
      </c>
      <c r="AS278" t="str">
        <f t="shared" si="114"/>
        <v/>
      </c>
      <c r="AT278" t="str">
        <f t="shared" si="115"/>
        <v/>
      </c>
      <c r="AU278">
        <f t="shared" si="116"/>
        <v>0</v>
      </c>
      <c r="AV278">
        <f t="shared" si="117"/>
        <v>0</v>
      </c>
      <c r="AW278" t="str">
        <f t="shared" si="118"/>
        <v/>
      </c>
      <c r="AX278">
        <f t="shared" si="119"/>
        <v>0</v>
      </c>
      <c r="AY278" s="14" t="e" cm="1">
        <f t="array" ref="AY278">SUMPRODUCT(LARGE(AN278:AX278, {1,2,3}))</f>
        <v>#VALUE!</v>
      </c>
    </row>
    <row r="279" spans="1:52" x14ac:dyDescent="0.35">
      <c r="A279">
        <f>CLASS!A276</f>
        <v>0</v>
      </c>
      <c r="B279" t="str">
        <f>CLASS!B276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 t="shared" si="101"/>
        <v/>
      </c>
      <c r="R279" t="str">
        <f>_xlfn.IFNA((VLOOKUP(A279,CLASS!A:AY,18,FALSE)),"")</f>
        <v/>
      </c>
      <c r="S279" s="11" t="str">
        <f t="shared" si="102"/>
        <v/>
      </c>
      <c r="T279" t="str">
        <f>_xlfn.IFNA((VLOOKUP(A279,CLASS!A:AY,20,FALSE)),"")</f>
        <v/>
      </c>
      <c r="U279" s="11" t="e">
        <f t="shared" si="100"/>
        <v>#VALUE!</v>
      </c>
      <c r="V279" t="str">
        <f>_xlfn.IFNA((VLOOKUP(A279,CLASS!A:AY,22,FALSE)),"")</f>
        <v/>
      </c>
      <c r="W279" s="11" t="str">
        <f t="shared" si="120"/>
        <v/>
      </c>
      <c r="X279" t="str">
        <f>_xlfn.IFNA((VLOOKUP(A279,CLASS!A:AY,24,FALSE)),"")</f>
        <v/>
      </c>
      <c r="Y279" s="11" t="str">
        <f t="shared" si="103"/>
        <v/>
      </c>
      <c r="Z279" t="str">
        <f>_xlfn.IFNA((VLOOKUP(A279,CLASS!A:AY,26,FALSE)),"")</f>
        <v/>
      </c>
      <c r="AA279" s="11" t="str">
        <f t="shared" si="104"/>
        <v/>
      </c>
      <c r="AB279" t="str">
        <f>_xlfn.IFNA((VLOOKUP(A279,CLASS!A:AY,28,FALSE)),"")</f>
        <v/>
      </c>
      <c r="AC279" s="11" t="str">
        <f t="shared" si="105"/>
        <v/>
      </c>
      <c r="AD279"/>
      <c r="AF279"/>
      <c r="AH279" t="str">
        <f>_xlfn.IFNA((VLOOKUP(A279,CLASS!A:AY,34,FALSE)),"")</f>
        <v/>
      </c>
      <c r="AI279" s="11" t="str">
        <f t="shared" si="106"/>
        <v/>
      </c>
      <c r="AJ279"/>
      <c r="AK279" s="11">
        <f t="shared" si="107"/>
        <v>0</v>
      </c>
      <c r="AL279" s="16" t="str">
        <f t="shared" si="108"/>
        <v/>
      </c>
      <c r="AM279"/>
      <c r="AN279" t="str">
        <f t="shared" si="109"/>
        <v/>
      </c>
      <c r="AO279" t="str">
        <f t="shared" si="110"/>
        <v/>
      </c>
      <c r="AP279" t="e">
        <f t="shared" si="111"/>
        <v>#VALUE!</v>
      </c>
      <c r="AQ279" t="str">
        <f t="shared" si="112"/>
        <v/>
      </c>
      <c r="AR279" t="str">
        <f t="shared" si="113"/>
        <v/>
      </c>
      <c r="AS279" t="str">
        <f t="shared" si="114"/>
        <v/>
      </c>
      <c r="AT279" t="str">
        <f t="shared" si="115"/>
        <v/>
      </c>
      <c r="AU279">
        <f t="shared" si="116"/>
        <v>0</v>
      </c>
      <c r="AV279">
        <f t="shared" si="117"/>
        <v>0</v>
      </c>
      <c r="AW279" t="str">
        <f t="shared" si="118"/>
        <v/>
      </c>
      <c r="AX279">
        <f t="shared" si="119"/>
        <v>0</v>
      </c>
      <c r="AY279" s="14" t="e" cm="1">
        <f t="array" ref="AY279">SUMPRODUCT(LARGE(AN279:AX279, {1,2,3}))</f>
        <v>#VALUE!</v>
      </c>
    </row>
    <row r="280" spans="1:52" x14ac:dyDescent="0.35">
      <c r="A280">
        <f>CLASS!A277</f>
        <v>0</v>
      </c>
      <c r="B280" t="str">
        <f>CLASS!B277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 t="shared" si="101"/>
        <v/>
      </c>
      <c r="R280" t="str">
        <f>_xlfn.IFNA((VLOOKUP(A280,CLASS!A:AY,18,FALSE)),"")</f>
        <v/>
      </c>
      <c r="S280" s="11" t="str">
        <f t="shared" si="102"/>
        <v/>
      </c>
      <c r="T280" t="str">
        <f>_xlfn.IFNA((VLOOKUP(A280,CLASS!A:AY,20,FALSE)),"")</f>
        <v/>
      </c>
      <c r="U280" s="11" t="e">
        <f t="shared" si="100"/>
        <v>#VALUE!</v>
      </c>
      <c r="V280" t="str">
        <f>_xlfn.IFNA((VLOOKUP(A280,CLASS!A:AY,22,FALSE)),"")</f>
        <v/>
      </c>
      <c r="W280" s="11" t="str">
        <f t="shared" si="120"/>
        <v/>
      </c>
      <c r="X280" t="str">
        <f>_xlfn.IFNA((VLOOKUP(A280,CLASS!A:AY,24,FALSE)),"")</f>
        <v/>
      </c>
      <c r="Y280" s="11" t="str">
        <f t="shared" si="103"/>
        <v/>
      </c>
      <c r="Z280" t="str">
        <f>_xlfn.IFNA((VLOOKUP(A280,CLASS!A:AY,26,FALSE)),"")</f>
        <v/>
      </c>
      <c r="AA280" s="11" t="str">
        <f t="shared" si="104"/>
        <v/>
      </c>
      <c r="AB280" t="str">
        <f>_xlfn.IFNA((VLOOKUP(A280,CLASS!A:AY,28,FALSE)),"")</f>
        <v/>
      </c>
      <c r="AC280" s="11" t="str">
        <f t="shared" si="105"/>
        <v/>
      </c>
      <c r="AD280"/>
      <c r="AF280"/>
      <c r="AH280" t="str">
        <f>_xlfn.IFNA((VLOOKUP(A280,CLASS!A:AY,34,FALSE)),"")</f>
        <v/>
      </c>
      <c r="AI280" s="11" t="str">
        <f t="shared" si="106"/>
        <v/>
      </c>
      <c r="AJ280"/>
      <c r="AK280" s="11">
        <f t="shared" si="107"/>
        <v>0</v>
      </c>
      <c r="AL280" s="16" t="str">
        <f t="shared" si="108"/>
        <v/>
      </c>
      <c r="AM280"/>
      <c r="AN280" t="str">
        <f t="shared" si="109"/>
        <v/>
      </c>
      <c r="AO280" t="str">
        <f t="shared" si="110"/>
        <v/>
      </c>
      <c r="AP280" t="e">
        <f t="shared" si="111"/>
        <v>#VALUE!</v>
      </c>
      <c r="AQ280" t="str">
        <f t="shared" si="112"/>
        <v/>
      </c>
      <c r="AR280" t="str">
        <f t="shared" si="113"/>
        <v/>
      </c>
      <c r="AS280" t="str">
        <f t="shared" si="114"/>
        <v/>
      </c>
      <c r="AT280" t="str">
        <f t="shared" si="115"/>
        <v/>
      </c>
      <c r="AU280">
        <f t="shared" si="116"/>
        <v>0</v>
      </c>
      <c r="AV280">
        <f t="shared" si="117"/>
        <v>0</v>
      </c>
      <c r="AW280" t="str">
        <f t="shared" si="118"/>
        <v/>
      </c>
      <c r="AX280">
        <f t="shared" si="119"/>
        <v>0</v>
      </c>
      <c r="AY280" s="14" t="e" cm="1">
        <f t="array" ref="AY280">SUMPRODUCT(LARGE(AN280:AX280, {1,2,3}))</f>
        <v>#VALUE!</v>
      </c>
    </row>
    <row r="281" spans="1:52" x14ac:dyDescent="0.35">
      <c r="A281">
        <f>CLASS!A278</f>
        <v>0</v>
      </c>
      <c r="B281" t="str">
        <f>CLASS!B278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 t="shared" si="101"/>
        <v/>
      </c>
      <c r="R281" t="str">
        <f>_xlfn.IFNA((VLOOKUP(A281,CLASS!A:AY,18,FALSE)),"")</f>
        <v/>
      </c>
      <c r="S281" s="11" t="str">
        <f t="shared" si="102"/>
        <v/>
      </c>
      <c r="T281" t="str">
        <f>_xlfn.IFNA((VLOOKUP(A281,CLASS!A:AY,20,FALSE)),"")</f>
        <v/>
      </c>
      <c r="U281" s="11" t="e">
        <f t="shared" ref="U281:U312" si="121">IF(IF(T281,T281+$L281,0)&lt;=100,IF(T281,T281+$L281,0),100)</f>
        <v>#VALUE!</v>
      </c>
      <c r="V281" t="str">
        <f>_xlfn.IFNA((VLOOKUP(A281,CLASS!A:AY,22,FALSE)),"")</f>
        <v/>
      </c>
      <c r="W281" s="11" t="str">
        <f t="shared" si="120"/>
        <v/>
      </c>
      <c r="X281" t="str">
        <f>_xlfn.IFNA((VLOOKUP(A281,CLASS!A:AY,24,FALSE)),"")</f>
        <v/>
      </c>
      <c r="Y281" s="11" t="str">
        <f t="shared" si="103"/>
        <v/>
      </c>
      <c r="Z281" t="str">
        <f>_xlfn.IFNA((VLOOKUP(A281,CLASS!A:AY,26,FALSE)),"")</f>
        <v/>
      </c>
      <c r="AA281" s="11" t="str">
        <f t="shared" si="104"/>
        <v/>
      </c>
      <c r="AB281" t="str">
        <f>_xlfn.IFNA((VLOOKUP(A281,CLASS!A:AY,28,FALSE)),"")</f>
        <v/>
      </c>
      <c r="AC281" s="11" t="str">
        <f t="shared" si="105"/>
        <v/>
      </c>
      <c r="AD281"/>
      <c r="AF281"/>
      <c r="AH281" t="str">
        <f>_xlfn.IFNA((VLOOKUP(A281,CLASS!A:AY,34,FALSE)),"")</f>
        <v/>
      </c>
      <c r="AI281" s="11" t="str">
        <f t="shared" si="106"/>
        <v/>
      </c>
      <c r="AJ281"/>
      <c r="AK281" s="11">
        <f t="shared" si="107"/>
        <v>0</v>
      </c>
      <c r="AL281" s="16" t="str">
        <f t="shared" si="108"/>
        <v/>
      </c>
      <c r="AM281"/>
      <c r="AN281" t="str">
        <f t="shared" si="109"/>
        <v/>
      </c>
      <c r="AO281" t="str">
        <f t="shared" si="110"/>
        <v/>
      </c>
      <c r="AP281" t="e">
        <f t="shared" si="111"/>
        <v>#VALUE!</v>
      </c>
      <c r="AQ281" t="str">
        <f t="shared" si="112"/>
        <v/>
      </c>
      <c r="AR281" t="str">
        <f t="shared" si="113"/>
        <v/>
      </c>
      <c r="AS281" t="str">
        <f t="shared" si="114"/>
        <v/>
      </c>
      <c r="AT281" t="str">
        <f t="shared" si="115"/>
        <v/>
      </c>
      <c r="AU281">
        <f t="shared" si="116"/>
        <v>0</v>
      </c>
      <c r="AV281">
        <f t="shared" si="117"/>
        <v>0</v>
      </c>
      <c r="AW281" t="str">
        <f t="shared" si="118"/>
        <v/>
      </c>
      <c r="AX281">
        <f t="shared" si="119"/>
        <v>0</v>
      </c>
      <c r="AY281" s="14" t="e" cm="1">
        <f t="array" ref="AY281">SUMPRODUCT(LARGE(AN281:AX281, {1,2,3}))</f>
        <v>#VALUE!</v>
      </c>
      <c r="AZ281"/>
    </row>
    <row r="282" spans="1:52" x14ac:dyDescent="0.35">
      <c r="A282">
        <f>CLASS!A279</f>
        <v>0</v>
      </c>
      <c r="B282" t="str">
        <f>CLASS!B279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 t="shared" si="101"/>
        <v/>
      </c>
      <c r="R282" t="str">
        <f>_xlfn.IFNA((VLOOKUP(A282,CLASS!A:AY,18,FALSE)),"")</f>
        <v/>
      </c>
      <c r="S282" s="11" t="str">
        <f t="shared" si="102"/>
        <v/>
      </c>
      <c r="T282" t="str">
        <f>_xlfn.IFNA((VLOOKUP(A282,CLASS!A:AY,20,FALSE)),"")</f>
        <v/>
      </c>
      <c r="U282" s="11" t="e">
        <f t="shared" si="121"/>
        <v>#VALUE!</v>
      </c>
      <c r="V282" t="str">
        <f>_xlfn.IFNA((VLOOKUP(A282,CLASS!A:AY,22,FALSE)),"")</f>
        <v/>
      </c>
      <c r="W282" s="11" t="str">
        <f t="shared" si="120"/>
        <v/>
      </c>
      <c r="X282" t="str">
        <f>_xlfn.IFNA((VLOOKUP(A282,CLASS!A:AY,24,FALSE)),"")</f>
        <v/>
      </c>
      <c r="Y282" s="11" t="str">
        <f t="shared" si="103"/>
        <v/>
      </c>
      <c r="Z282" t="str">
        <f>_xlfn.IFNA((VLOOKUP(A282,CLASS!A:AY,26,FALSE)),"")</f>
        <v/>
      </c>
      <c r="AA282" s="11" t="str">
        <f t="shared" si="104"/>
        <v/>
      </c>
      <c r="AB282" t="str">
        <f>_xlfn.IFNA((VLOOKUP(A282,CLASS!A:AY,28,FALSE)),"")</f>
        <v/>
      </c>
      <c r="AC282" s="11" t="str">
        <f t="shared" si="105"/>
        <v/>
      </c>
      <c r="AD282"/>
      <c r="AF282"/>
      <c r="AH282" t="str">
        <f>_xlfn.IFNA((VLOOKUP(A282,CLASS!A:AY,34,FALSE)),"")</f>
        <v/>
      </c>
      <c r="AI282" s="11" t="str">
        <f t="shared" si="106"/>
        <v/>
      </c>
      <c r="AJ282"/>
      <c r="AK282" s="11">
        <f t="shared" si="107"/>
        <v>0</v>
      </c>
      <c r="AL282" s="16" t="str">
        <f t="shared" si="108"/>
        <v/>
      </c>
      <c r="AM282"/>
      <c r="AN282" t="str">
        <f t="shared" si="109"/>
        <v/>
      </c>
      <c r="AO282" t="str">
        <f t="shared" si="110"/>
        <v/>
      </c>
      <c r="AP282" t="e">
        <f t="shared" si="111"/>
        <v>#VALUE!</v>
      </c>
      <c r="AQ282" t="str">
        <f t="shared" si="112"/>
        <v/>
      </c>
      <c r="AR282" t="str">
        <f t="shared" si="113"/>
        <v/>
      </c>
      <c r="AS282" t="str">
        <f t="shared" si="114"/>
        <v/>
      </c>
      <c r="AT282" t="str">
        <f t="shared" si="115"/>
        <v/>
      </c>
      <c r="AU282">
        <f t="shared" si="116"/>
        <v>0</v>
      </c>
      <c r="AV282">
        <f t="shared" si="117"/>
        <v>0</v>
      </c>
      <c r="AW282" t="str">
        <f t="shared" si="118"/>
        <v/>
      </c>
      <c r="AX282">
        <f t="shared" si="119"/>
        <v>0</v>
      </c>
      <c r="AY282" s="14" t="e" cm="1">
        <f t="array" ref="AY282">SUMPRODUCT(LARGE(AN282:AX282, {1,2,3}))</f>
        <v>#VALUE!</v>
      </c>
      <c r="AZ282"/>
    </row>
    <row r="283" spans="1:52" x14ac:dyDescent="0.35">
      <c r="A283">
        <f>CLASS!A280</f>
        <v>0</v>
      </c>
      <c r="B283" t="str">
        <f>CLASS!B280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 t="shared" si="101"/>
        <v/>
      </c>
      <c r="R283" t="str">
        <f>_xlfn.IFNA((VLOOKUP(A283,CLASS!A:AY,18,FALSE)),"")</f>
        <v/>
      </c>
      <c r="S283" s="11" t="str">
        <f t="shared" si="102"/>
        <v/>
      </c>
      <c r="T283" t="str">
        <f>_xlfn.IFNA((VLOOKUP(A283,CLASS!A:AY,20,FALSE)),"")</f>
        <v/>
      </c>
      <c r="U283" s="11" t="e">
        <f t="shared" si="121"/>
        <v>#VALUE!</v>
      </c>
      <c r="V283" t="str">
        <f>_xlfn.IFNA((VLOOKUP(A283,CLASS!A:AY,22,FALSE)),"")</f>
        <v/>
      </c>
      <c r="W283" s="11" t="str">
        <f t="shared" si="120"/>
        <v/>
      </c>
      <c r="X283" t="str">
        <f>_xlfn.IFNA((VLOOKUP(A283,CLASS!A:AY,24,FALSE)),"")</f>
        <v/>
      </c>
      <c r="Y283" s="11" t="str">
        <f t="shared" si="103"/>
        <v/>
      </c>
      <c r="Z283" t="str">
        <f>_xlfn.IFNA((VLOOKUP(A283,CLASS!A:AY,26,FALSE)),"")</f>
        <v/>
      </c>
      <c r="AA283" s="11" t="str">
        <f t="shared" si="104"/>
        <v/>
      </c>
      <c r="AB283" t="str">
        <f>_xlfn.IFNA((VLOOKUP(A283,CLASS!A:AY,28,FALSE)),"")</f>
        <v/>
      </c>
      <c r="AC283" s="11" t="str">
        <f t="shared" si="105"/>
        <v/>
      </c>
      <c r="AD283"/>
      <c r="AF283"/>
      <c r="AH283" t="str">
        <f>_xlfn.IFNA((VLOOKUP(A283,CLASS!A:AY,34,FALSE)),"")</f>
        <v/>
      </c>
      <c r="AI283" s="11" t="str">
        <f t="shared" si="106"/>
        <v/>
      </c>
      <c r="AJ283"/>
      <c r="AK283" s="11">
        <f t="shared" si="107"/>
        <v>0</v>
      </c>
      <c r="AL283" s="16" t="str">
        <f t="shared" si="108"/>
        <v/>
      </c>
      <c r="AM283"/>
      <c r="AN283" t="str">
        <f t="shared" si="109"/>
        <v/>
      </c>
      <c r="AO283" t="str">
        <f t="shared" si="110"/>
        <v/>
      </c>
      <c r="AP283" t="e">
        <f t="shared" si="111"/>
        <v>#VALUE!</v>
      </c>
      <c r="AQ283" t="str">
        <f t="shared" si="112"/>
        <v/>
      </c>
      <c r="AR283" t="str">
        <f t="shared" si="113"/>
        <v/>
      </c>
      <c r="AS283" t="str">
        <f t="shared" si="114"/>
        <v/>
      </c>
      <c r="AT283" t="str">
        <f t="shared" si="115"/>
        <v/>
      </c>
      <c r="AU283">
        <f t="shared" si="116"/>
        <v>0</v>
      </c>
      <c r="AV283">
        <f t="shared" si="117"/>
        <v>0</v>
      </c>
      <c r="AW283" t="str">
        <f t="shared" si="118"/>
        <v/>
      </c>
      <c r="AX283">
        <f t="shared" si="119"/>
        <v>0</v>
      </c>
      <c r="AY283" s="14" t="e" cm="1">
        <f t="array" ref="AY283">SUMPRODUCT(LARGE(AN283:AX283, {1,2,3}))</f>
        <v>#VALUE!</v>
      </c>
      <c r="AZ283"/>
    </row>
    <row r="284" spans="1:52" x14ac:dyDescent="0.35">
      <c r="A284">
        <f>CLASS!A281</f>
        <v>0</v>
      </c>
      <c r="B284" t="str">
        <f>CLASS!B281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 t="shared" si="101"/>
        <v/>
      </c>
      <c r="R284" t="str">
        <f>_xlfn.IFNA((VLOOKUP(A284,CLASS!A:AY,18,FALSE)),"")</f>
        <v/>
      </c>
      <c r="S284" s="11" t="str">
        <f t="shared" si="102"/>
        <v/>
      </c>
      <c r="T284" t="str">
        <f>_xlfn.IFNA((VLOOKUP(A284,CLASS!A:AY,20,FALSE)),"")</f>
        <v/>
      </c>
      <c r="U284" s="11" t="e">
        <f t="shared" si="121"/>
        <v>#VALUE!</v>
      </c>
      <c r="V284" t="str">
        <f>_xlfn.IFNA((VLOOKUP(A284,CLASS!A:AY,22,FALSE)),"")</f>
        <v/>
      </c>
      <c r="W284" s="11" t="str">
        <f t="shared" si="120"/>
        <v/>
      </c>
      <c r="X284" t="str">
        <f>_xlfn.IFNA((VLOOKUP(A284,CLASS!A:AY,24,FALSE)),"")</f>
        <v/>
      </c>
      <c r="Y284" s="11" t="str">
        <f t="shared" si="103"/>
        <v/>
      </c>
      <c r="Z284" t="str">
        <f>_xlfn.IFNA((VLOOKUP(A284,CLASS!A:AY,26,FALSE)),"")</f>
        <v/>
      </c>
      <c r="AA284" s="11" t="str">
        <f t="shared" si="104"/>
        <v/>
      </c>
      <c r="AB284" t="str">
        <f>_xlfn.IFNA((VLOOKUP(A284,CLASS!A:AY,28,FALSE)),"")</f>
        <v/>
      </c>
      <c r="AC284" s="11" t="str">
        <f t="shared" si="105"/>
        <v/>
      </c>
      <c r="AD284"/>
      <c r="AF284"/>
      <c r="AH284" t="str">
        <f>_xlfn.IFNA((VLOOKUP(A284,CLASS!A:AY,34,FALSE)),"")</f>
        <v/>
      </c>
      <c r="AI284" s="11" t="str">
        <f t="shared" si="106"/>
        <v/>
      </c>
      <c r="AJ284"/>
      <c r="AK284" s="11">
        <f t="shared" si="107"/>
        <v>0</v>
      </c>
      <c r="AL284" s="16" t="str">
        <f t="shared" si="108"/>
        <v/>
      </c>
      <c r="AN284" t="str">
        <f t="shared" si="109"/>
        <v/>
      </c>
      <c r="AO284" t="str">
        <f t="shared" si="110"/>
        <v/>
      </c>
      <c r="AP284" t="e">
        <f t="shared" si="111"/>
        <v>#VALUE!</v>
      </c>
      <c r="AQ284" t="str">
        <f t="shared" si="112"/>
        <v/>
      </c>
      <c r="AR284" t="str">
        <f t="shared" si="113"/>
        <v/>
      </c>
      <c r="AS284" t="str">
        <f t="shared" si="114"/>
        <v/>
      </c>
      <c r="AT284" t="str">
        <f t="shared" si="115"/>
        <v/>
      </c>
      <c r="AU284">
        <f t="shared" si="116"/>
        <v>0</v>
      </c>
      <c r="AV284">
        <f t="shared" si="117"/>
        <v>0</v>
      </c>
      <c r="AW284" t="str">
        <f t="shared" si="118"/>
        <v/>
      </c>
      <c r="AX284">
        <f t="shared" si="119"/>
        <v>0</v>
      </c>
      <c r="AY284" s="14" t="e" cm="1">
        <f t="array" ref="AY284">SUMPRODUCT(LARGE(AN284:AX284, {1,2,3}))</f>
        <v>#VALUE!</v>
      </c>
    </row>
    <row r="285" spans="1:52" x14ac:dyDescent="0.35">
      <c r="A285">
        <f>CLASS!A282</f>
        <v>0</v>
      </c>
      <c r="B285" t="str">
        <f>CLASS!B282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 t="shared" si="101"/>
        <v/>
      </c>
      <c r="R285" t="str">
        <f>_xlfn.IFNA((VLOOKUP(A285,CLASS!A:AY,18,FALSE)),"")</f>
        <v/>
      </c>
      <c r="S285" s="11" t="str">
        <f t="shared" si="102"/>
        <v/>
      </c>
      <c r="T285" t="str">
        <f>_xlfn.IFNA((VLOOKUP(A285,CLASS!A:AY,20,FALSE)),"")</f>
        <v/>
      </c>
      <c r="U285" s="11" t="e">
        <f t="shared" si="121"/>
        <v>#VALUE!</v>
      </c>
      <c r="V285" t="str">
        <f>_xlfn.IFNA((VLOOKUP(A285,CLASS!A:AY,22,FALSE)),"")</f>
        <v/>
      </c>
      <c r="W285" s="11" t="str">
        <f t="shared" si="120"/>
        <v/>
      </c>
      <c r="X285" t="str">
        <f>_xlfn.IFNA((VLOOKUP(A285,CLASS!A:AY,24,FALSE)),"")</f>
        <v/>
      </c>
      <c r="Y285" s="11" t="str">
        <f t="shared" si="103"/>
        <v/>
      </c>
      <c r="Z285" t="str">
        <f>_xlfn.IFNA((VLOOKUP(A285,CLASS!A:AY,26,FALSE)),"")</f>
        <v/>
      </c>
      <c r="AA285" s="11" t="str">
        <f t="shared" si="104"/>
        <v/>
      </c>
      <c r="AB285" t="str">
        <f>_xlfn.IFNA((VLOOKUP(A285,CLASS!A:AY,28,FALSE)),"")</f>
        <v/>
      </c>
      <c r="AC285" s="11" t="str">
        <f t="shared" si="105"/>
        <v/>
      </c>
      <c r="AD285"/>
      <c r="AF285"/>
      <c r="AH285" t="str">
        <f>_xlfn.IFNA((VLOOKUP(A285,CLASS!A:AY,34,FALSE)),"")</f>
        <v/>
      </c>
      <c r="AI285" s="11" t="str">
        <f t="shared" si="106"/>
        <v/>
      </c>
      <c r="AJ285"/>
      <c r="AK285" s="11">
        <f t="shared" si="107"/>
        <v>0</v>
      </c>
      <c r="AL285" s="16" t="str">
        <f t="shared" si="108"/>
        <v/>
      </c>
      <c r="AN285" t="str">
        <f t="shared" si="109"/>
        <v/>
      </c>
      <c r="AO285" t="str">
        <f t="shared" si="110"/>
        <v/>
      </c>
      <c r="AP285" t="e">
        <f t="shared" si="111"/>
        <v>#VALUE!</v>
      </c>
      <c r="AQ285" t="str">
        <f t="shared" si="112"/>
        <v/>
      </c>
      <c r="AR285" t="str">
        <f t="shared" si="113"/>
        <v/>
      </c>
      <c r="AS285" t="str">
        <f t="shared" si="114"/>
        <v/>
      </c>
      <c r="AT285" t="str">
        <f t="shared" si="115"/>
        <v/>
      </c>
      <c r="AU285">
        <f t="shared" si="116"/>
        <v>0</v>
      </c>
      <c r="AV285">
        <f t="shared" si="117"/>
        <v>0</v>
      </c>
      <c r="AW285" t="str">
        <f t="shared" si="118"/>
        <v/>
      </c>
      <c r="AX285">
        <f t="shared" si="119"/>
        <v>0</v>
      </c>
      <c r="AY285" s="14" t="e" cm="1">
        <f t="array" ref="AY285">SUMPRODUCT(LARGE(AN285:AX285, {1,2,3}))</f>
        <v>#VALUE!</v>
      </c>
    </row>
    <row r="286" spans="1:52" x14ac:dyDescent="0.35">
      <c r="A286">
        <f>CLASS!A283</f>
        <v>0</v>
      </c>
      <c r="B286" t="str">
        <f>CLASS!B283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 t="shared" si="101"/>
        <v/>
      </c>
      <c r="R286" t="str">
        <f>_xlfn.IFNA((VLOOKUP(A286,CLASS!A:AY,18,FALSE)),"")</f>
        <v/>
      </c>
      <c r="S286" s="11" t="str">
        <f t="shared" si="102"/>
        <v/>
      </c>
      <c r="T286" t="str">
        <f>_xlfn.IFNA((VLOOKUP(A286,CLASS!A:AY,20,FALSE)),"")</f>
        <v/>
      </c>
      <c r="U286" s="11" t="e">
        <f t="shared" si="121"/>
        <v>#VALUE!</v>
      </c>
      <c r="V286" t="str">
        <f>_xlfn.IFNA((VLOOKUP(A286,CLASS!A:AY,22,FALSE)),"")</f>
        <v/>
      </c>
      <c r="W286" s="11" t="str">
        <f t="shared" si="120"/>
        <v/>
      </c>
      <c r="X286" t="str">
        <f>_xlfn.IFNA((VLOOKUP(A286,CLASS!A:AY,24,FALSE)),"")</f>
        <v/>
      </c>
      <c r="Y286" s="11" t="str">
        <f t="shared" si="103"/>
        <v/>
      </c>
      <c r="Z286" t="str">
        <f>_xlfn.IFNA((VLOOKUP(A286,CLASS!A:AY,26,FALSE)),"")</f>
        <v/>
      </c>
      <c r="AA286" s="11" t="str">
        <f t="shared" si="104"/>
        <v/>
      </c>
      <c r="AB286" t="str">
        <f>_xlfn.IFNA((VLOOKUP(A286,CLASS!A:AY,28,FALSE)),"")</f>
        <v/>
      </c>
      <c r="AC286" s="11" t="str">
        <f t="shared" si="105"/>
        <v/>
      </c>
      <c r="AD286"/>
      <c r="AF286"/>
      <c r="AH286" t="str">
        <f>_xlfn.IFNA((VLOOKUP(A286,CLASS!A:AY,34,FALSE)),"")</f>
        <v/>
      </c>
      <c r="AI286" s="11" t="str">
        <f t="shared" si="106"/>
        <v/>
      </c>
      <c r="AJ286"/>
      <c r="AK286" s="11">
        <f t="shared" si="107"/>
        <v>0</v>
      </c>
      <c r="AL286" s="16" t="str">
        <f t="shared" si="108"/>
        <v/>
      </c>
      <c r="AM286"/>
      <c r="AN286" t="str">
        <f t="shared" si="109"/>
        <v/>
      </c>
      <c r="AO286" t="str">
        <f t="shared" si="110"/>
        <v/>
      </c>
      <c r="AP286" t="e">
        <f t="shared" si="111"/>
        <v>#VALUE!</v>
      </c>
      <c r="AQ286" t="str">
        <f t="shared" si="112"/>
        <v/>
      </c>
      <c r="AR286" t="str">
        <f t="shared" si="113"/>
        <v/>
      </c>
      <c r="AS286" t="str">
        <f t="shared" si="114"/>
        <v/>
      </c>
      <c r="AT286" t="str">
        <f t="shared" si="115"/>
        <v/>
      </c>
      <c r="AU286">
        <f t="shared" si="116"/>
        <v>0</v>
      </c>
      <c r="AV286">
        <f t="shared" si="117"/>
        <v>0</v>
      </c>
      <c r="AW286" t="str">
        <f t="shared" si="118"/>
        <v/>
      </c>
      <c r="AX286">
        <f t="shared" si="119"/>
        <v>0</v>
      </c>
      <c r="AY286" s="14" t="e" cm="1">
        <f t="array" ref="AY286">SUMPRODUCT(LARGE(AN286:AX286, {1,2,3}))</f>
        <v>#VALUE!</v>
      </c>
      <c r="AZ286"/>
    </row>
    <row r="287" spans="1:52" x14ac:dyDescent="0.35">
      <c r="A287">
        <f>CLASS!A284</f>
        <v>0</v>
      </c>
      <c r="B287" t="str">
        <f>CLASS!B284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 t="shared" si="101"/>
        <v/>
      </c>
      <c r="R287" t="str">
        <f>_xlfn.IFNA((VLOOKUP(A287,CLASS!A:AY,18,FALSE)),"")</f>
        <v/>
      </c>
      <c r="S287" s="11" t="str">
        <f t="shared" si="102"/>
        <v/>
      </c>
      <c r="T287" t="str">
        <f>_xlfn.IFNA((VLOOKUP(A287,CLASS!A:AY,20,FALSE)),"")</f>
        <v/>
      </c>
      <c r="U287" s="11" t="e">
        <f t="shared" si="121"/>
        <v>#VALUE!</v>
      </c>
      <c r="V287" t="str">
        <f>_xlfn.IFNA((VLOOKUP(A287,CLASS!A:AY,22,FALSE)),"")</f>
        <v/>
      </c>
      <c r="W287" s="11" t="str">
        <f t="shared" si="120"/>
        <v/>
      </c>
      <c r="X287" t="str">
        <f>_xlfn.IFNA((VLOOKUP(A287,CLASS!A:AY,24,FALSE)),"")</f>
        <v/>
      </c>
      <c r="Y287" s="11" t="str">
        <f t="shared" si="103"/>
        <v/>
      </c>
      <c r="Z287" t="str">
        <f>_xlfn.IFNA((VLOOKUP(A287,CLASS!A:AY,26,FALSE)),"")</f>
        <v/>
      </c>
      <c r="AA287" s="11" t="str">
        <f t="shared" si="104"/>
        <v/>
      </c>
      <c r="AB287" t="str">
        <f>_xlfn.IFNA((VLOOKUP(A287,CLASS!A:AY,28,FALSE)),"")</f>
        <v/>
      </c>
      <c r="AC287" s="11" t="str">
        <f t="shared" si="105"/>
        <v/>
      </c>
      <c r="AD287"/>
      <c r="AF287"/>
      <c r="AH287" t="str">
        <f>_xlfn.IFNA((VLOOKUP(A287,CLASS!A:AY,34,FALSE)),"")</f>
        <v/>
      </c>
      <c r="AI287" s="11" t="str">
        <f t="shared" si="106"/>
        <v/>
      </c>
      <c r="AJ287"/>
      <c r="AK287" s="11">
        <f t="shared" si="107"/>
        <v>0</v>
      </c>
      <c r="AL287" s="16" t="str">
        <f t="shared" si="108"/>
        <v/>
      </c>
      <c r="AM287"/>
      <c r="AN287" t="str">
        <f t="shared" si="109"/>
        <v/>
      </c>
      <c r="AO287" t="str">
        <f t="shared" si="110"/>
        <v/>
      </c>
      <c r="AP287" t="e">
        <f t="shared" si="111"/>
        <v>#VALUE!</v>
      </c>
      <c r="AQ287" t="str">
        <f t="shared" si="112"/>
        <v/>
      </c>
      <c r="AR287" t="str">
        <f t="shared" si="113"/>
        <v/>
      </c>
      <c r="AS287" t="str">
        <f t="shared" si="114"/>
        <v/>
      </c>
      <c r="AT287" t="str">
        <f t="shared" si="115"/>
        <v/>
      </c>
      <c r="AU287">
        <f t="shared" si="116"/>
        <v>0</v>
      </c>
      <c r="AV287">
        <f t="shared" si="117"/>
        <v>0</v>
      </c>
      <c r="AW287" t="str">
        <f t="shared" si="118"/>
        <v/>
      </c>
      <c r="AX287">
        <f t="shared" si="119"/>
        <v>0</v>
      </c>
      <c r="AY287" s="14" t="e" cm="1">
        <f t="array" ref="AY287">SUMPRODUCT(LARGE(AN287:AX287, {1,2,3}))</f>
        <v>#VALUE!</v>
      </c>
      <c r="AZ287"/>
    </row>
    <row r="288" spans="1:52" x14ac:dyDescent="0.35">
      <c r="A288">
        <f>CLASS!A285</f>
        <v>0</v>
      </c>
      <c r="B288" t="str">
        <f>CLASS!B285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 t="shared" si="101"/>
        <v/>
      </c>
      <c r="R288" t="str">
        <f>_xlfn.IFNA((VLOOKUP(A288,CLASS!A:AY,18,FALSE)),"")</f>
        <v/>
      </c>
      <c r="S288" s="11" t="str">
        <f t="shared" si="102"/>
        <v/>
      </c>
      <c r="T288" t="str">
        <f>_xlfn.IFNA((VLOOKUP(A288,CLASS!A:AY,20,FALSE)),"")</f>
        <v/>
      </c>
      <c r="U288" s="11" t="e">
        <f t="shared" si="121"/>
        <v>#VALUE!</v>
      </c>
      <c r="V288" t="str">
        <f>_xlfn.IFNA((VLOOKUP(A288,CLASS!A:AY,22,FALSE)),"")</f>
        <v/>
      </c>
      <c r="W288" s="11" t="str">
        <f t="shared" si="120"/>
        <v/>
      </c>
      <c r="X288" t="str">
        <f>_xlfn.IFNA((VLOOKUP(A288,CLASS!A:AY,24,FALSE)),"")</f>
        <v/>
      </c>
      <c r="Y288" s="11" t="str">
        <f t="shared" si="103"/>
        <v/>
      </c>
      <c r="Z288" t="str">
        <f>_xlfn.IFNA((VLOOKUP(A288,CLASS!A:AY,26,FALSE)),"")</f>
        <v/>
      </c>
      <c r="AA288" s="11" t="str">
        <f t="shared" si="104"/>
        <v/>
      </c>
      <c r="AB288" t="str">
        <f>_xlfn.IFNA((VLOOKUP(A288,CLASS!A:AY,28,FALSE)),"")</f>
        <v/>
      </c>
      <c r="AC288" s="11" t="str">
        <f t="shared" si="105"/>
        <v/>
      </c>
      <c r="AD288"/>
      <c r="AF288"/>
      <c r="AH288" t="str">
        <f>_xlfn.IFNA((VLOOKUP(A288,CLASS!A:AY,34,FALSE)),"")</f>
        <v/>
      </c>
      <c r="AI288" s="11" t="str">
        <f t="shared" si="106"/>
        <v/>
      </c>
      <c r="AJ288"/>
      <c r="AK288" s="11">
        <f t="shared" si="107"/>
        <v>0</v>
      </c>
      <c r="AL288" s="16" t="str">
        <f t="shared" si="108"/>
        <v/>
      </c>
      <c r="AM288"/>
      <c r="AN288" t="str">
        <f t="shared" si="109"/>
        <v/>
      </c>
      <c r="AO288" t="str">
        <f t="shared" si="110"/>
        <v/>
      </c>
      <c r="AP288" t="e">
        <f t="shared" si="111"/>
        <v>#VALUE!</v>
      </c>
      <c r="AQ288" t="str">
        <f t="shared" si="112"/>
        <v/>
      </c>
      <c r="AR288" t="str">
        <f t="shared" si="113"/>
        <v/>
      </c>
      <c r="AS288" t="str">
        <f t="shared" si="114"/>
        <v/>
      </c>
      <c r="AT288" t="str">
        <f t="shared" si="115"/>
        <v/>
      </c>
      <c r="AU288">
        <f t="shared" si="116"/>
        <v>0</v>
      </c>
      <c r="AV288">
        <f t="shared" si="117"/>
        <v>0</v>
      </c>
      <c r="AW288" t="str">
        <f t="shared" si="118"/>
        <v/>
      </c>
      <c r="AX288">
        <f t="shared" si="119"/>
        <v>0</v>
      </c>
      <c r="AY288" s="14" t="e" cm="1">
        <f t="array" ref="AY288">SUMPRODUCT(LARGE(AN288:AX288, {1,2,3}))</f>
        <v>#VALUE!</v>
      </c>
    </row>
    <row r="289" spans="1:52" x14ac:dyDescent="0.35">
      <c r="A289">
        <f>CLASS!A286</f>
        <v>0</v>
      </c>
      <c r="B289" t="str">
        <f>CLASS!B286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 t="shared" si="101"/>
        <v/>
      </c>
      <c r="R289" t="str">
        <f>_xlfn.IFNA((VLOOKUP(A289,CLASS!A:AY,18,FALSE)),"")</f>
        <v/>
      </c>
      <c r="S289" s="11" t="str">
        <f t="shared" si="102"/>
        <v/>
      </c>
      <c r="T289" t="str">
        <f>_xlfn.IFNA((VLOOKUP(A289,CLASS!A:AY,20,FALSE)),"")</f>
        <v/>
      </c>
      <c r="U289" s="11" t="e">
        <f t="shared" si="121"/>
        <v>#VALUE!</v>
      </c>
      <c r="V289" t="str">
        <f>_xlfn.IFNA((VLOOKUP(A289,CLASS!A:AY,22,FALSE)),"")</f>
        <v/>
      </c>
      <c r="W289" s="11" t="str">
        <f t="shared" si="120"/>
        <v/>
      </c>
      <c r="X289" t="str">
        <f>_xlfn.IFNA((VLOOKUP(A289,CLASS!A:AY,24,FALSE)),"")</f>
        <v/>
      </c>
      <c r="Y289" s="11" t="str">
        <f t="shared" si="103"/>
        <v/>
      </c>
      <c r="Z289" t="str">
        <f>_xlfn.IFNA((VLOOKUP(A289,CLASS!A:AY,26,FALSE)),"")</f>
        <v/>
      </c>
      <c r="AA289" s="11" t="str">
        <f t="shared" si="104"/>
        <v/>
      </c>
      <c r="AB289" t="str">
        <f>_xlfn.IFNA((VLOOKUP(A289,CLASS!A:AY,28,FALSE)),"")</f>
        <v/>
      </c>
      <c r="AC289" s="11" t="str">
        <f t="shared" si="105"/>
        <v/>
      </c>
      <c r="AD289"/>
      <c r="AF289"/>
      <c r="AH289" t="str">
        <f>_xlfn.IFNA((VLOOKUP(A289,CLASS!A:AY,34,FALSE)),"")</f>
        <v/>
      </c>
      <c r="AI289" s="11" t="str">
        <f t="shared" si="106"/>
        <v/>
      </c>
      <c r="AJ289"/>
      <c r="AK289" s="11">
        <f t="shared" si="107"/>
        <v>0</v>
      </c>
      <c r="AL289" s="16" t="str">
        <f t="shared" si="108"/>
        <v/>
      </c>
      <c r="AN289" t="str">
        <f t="shared" si="109"/>
        <v/>
      </c>
      <c r="AO289" t="str">
        <f t="shared" si="110"/>
        <v/>
      </c>
      <c r="AP289" t="e">
        <f t="shared" si="111"/>
        <v>#VALUE!</v>
      </c>
      <c r="AQ289" t="str">
        <f t="shared" si="112"/>
        <v/>
      </c>
      <c r="AR289" t="str">
        <f t="shared" si="113"/>
        <v/>
      </c>
      <c r="AS289" t="str">
        <f t="shared" si="114"/>
        <v/>
      </c>
      <c r="AT289" t="str">
        <f t="shared" si="115"/>
        <v/>
      </c>
      <c r="AU289">
        <f t="shared" si="116"/>
        <v>0</v>
      </c>
      <c r="AV289">
        <f t="shared" si="117"/>
        <v>0</v>
      </c>
      <c r="AW289" t="str">
        <f t="shared" si="118"/>
        <v/>
      </c>
      <c r="AX289">
        <f t="shared" si="119"/>
        <v>0</v>
      </c>
      <c r="AY289" s="14" t="e" cm="1">
        <f t="array" ref="AY289">SUMPRODUCT(LARGE(AN289:AX289, {1,2,3}))</f>
        <v>#VALUE!</v>
      </c>
    </row>
    <row r="290" spans="1:52" x14ac:dyDescent="0.35">
      <c r="A290">
        <f>CLASS!A287</f>
        <v>0</v>
      </c>
      <c r="B290" t="str">
        <f>CLASS!B287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 t="shared" si="101"/>
        <v/>
      </c>
      <c r="R290" t="str">
        <f>_xlfn.IFNA((VLOOKUP(A290,CLASS!A:AY,18,FALSE)),"")</f>
        <v/>
      </c>
      <c r="S290" s="11" t="str">
        <f t="shared" si="102"/>
        <v/>
      </c>
      <c r="T290" t="str">
        <f>_xlfn.IFNA((VLOOKUP(A290,CLASS!A:AY,20,FALSE)),"")</f>
        <v/>
      </c>
      <c r="U290" s="11" t="e">
        <f t="shared" si="121"/>
        <v>#VALUE!</v>
      </c>
      <c r="V290" t="str">
        <f>_xlfn.IFNA((VLOOKUP(A290,CLASS!A:AY,22,FALSE)),"")</f>
        <v/>
      </c>
      <c r="W290" s="11" t="str">
        <f t="shared" si="120"/>
        <v/>
      </c>
      <c r="X290" t="str">
        <f>_xlfn.IFNA((VLOOKUP(A290,CLASS!A:AY,24,FALSE)),"")</f>
        <v/>
      </c>
      <c r="Y290" s="11" t="str">
        <f t="shared" si="103"/>
        <v/>
      </c>
      <c r="Z290" t="str">
        <f>_xlfn.IFNA((VLOOKUP(A290,CLASS!A:AY,26,FALSE)),"")</f>
        <v/>
      </c>
      <c r="AA290" s="11" t="str">
        <f t="shared" si="104"/>
        <v/>
      </c>
      <c r="AB290" t="str">
        <f>_xlfn.IFNA((VLOOKUP(A290,CLASS!A:AY,28,FALSE)),"")</f>
        <v/>
      </c>
      <c r="AC290" s="11" t="str">
        <f t="shared" si="105"/>
        <v/>
      </c>
      <c r="AD290"/>
      <c r="AF290"/>
      <c r="AH290" t="str">
        <f>_xlfn.IFNA((VLOOKUP(A290,CLASS!A:AY,34,FALSE)),"")</f>
        <v/>
      </c>
      <c r="AI290" s="11" t="str">
        <f t="shared" si="106"/>
        <v/>
      </c>
      <c r="AJ290"/>
      <c r="AK290" s="11">
        <f t="shared" si="107"/>
        <v>0</v>
      </c>
      <c r="AL290" s="16" t="str">
        <f t="shared" si="108"/>
        <v/>
      </c>
      <c r="AN290" t="str">
        <f t="shared" si="109"/>
        <v/>
      </c>
      <c r="AO290" t="str">
        <f t="shared" si="110"/>
        <v/>
      </c>
      <c r="AP290" t="e">
        <f t="shared" si="111"/>
        <v>#VALUE!</v>
      </c>
      <c r="AQ290" t="str">
        <f t="shared" si="112"/>
        <v/>
      </c>
      <c r="AR290" t="str">
        <f t="shared" si="113"/>
        <v/>
      </c>
      <c r="AS290" t="str">
        <f t="shared" si="114"/>
        <v/>
      </c>
      <c r="AT290" t="str">
        <f t="shared" si="115"/>
        <v/>
      </c>
      <c r="AU290">
        <f t="shared" si="116"/>
        <v>0</v>
      </c>
      <c r="AV290">
        <f t="shared" si="117"/>
        <v>0</v>
      </c>
      <c r="AW290" t="str">
        <f t="shared" si="118"/>
        <v/>
      </c>
      <c r="AX290">
        <f t="shared" si="119"/>
        <v>0</v>
      </c>
      <c r="AY290" s="14" t="e" cm="1">
        <f t="array" ref="AY290">SUMPRODUCT(LARGE(AN290:AX290, {1,2,3}))</f>
        <v>#VALUE!</v>
      </c>
      <c r="AZ290"/>
    </row>
    <row r="291" spans="1:52" x14ac:dyDescent="0.35">
      <c r="A291">
        <f>CLASS!A288</f>
        <v>0</v>
      </c>
      <c r="B291" t="str">
        <f>CLASS!B288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 t="shared" si="101"/>
        <v/>
      </c>
      <c r="R291" t="str">
        <f>_xlfn.IFNA((VLOOKUP(A291,CLASS!A:AY,18,FALSE)),"")</f>
        <v/>
      </c>
      <c r="S291" s="11" t="str">
        <f t="shared" si="102"/>
        <v/>
      </c>
      <c r="T291" t="str">
        <f>_xlfn.IFNA((VLOOKUP(A291,CLASS!A:AY,20,FALSE)),"")</f>
        <v/>
      </c>
      <c r="U291" s="11" t="e">
        <f t="shared" si="121"/>
        <v>#VALUE!</v>
      </c>
      <c r="V291" t="str">
        <f>_xlfn.IFNA((VLOOKUP(A291,CLASS!A:AY,22,FALSE)),"")</f>
        <v/>
      </c>
      <c r="W291" s="11" t="str">
        <f t="shared" si="120"/>
        <v/>
      </c>
      <c r="X291" t="str">
        <f>_xlfn.IFNA((VLOOKUP(A291,CLASS!A:AY,24,FALSE)),"")</f>
        <v/>
      </c>
      <c r="Y291" s="11" t="str">
        <f t="shared" si="103"/>
        <v/>
      </c>
      <c r="Z291" t="str">
        <f>_xlfn.IFNA((VLOOKUP(A291,CLASS!A:AY,26,FALSE)),"")</f>
        <v/>
      </c>
      <c r="AA291" s="11" t="str">
        <f t="shared" si="104"/>
        <v/>
      </c>
      <c r="AB291" t="str">
        <f>_xlfn.IFNA((VLOOKUP(A291,CLASS!A:AY,28,FALSE)),"")</f>
        <v/>
      </c>
      <c r="AC291" s="11" t="str">
        <f t="shared" si="105"/>
        <v/>
      </c>
      <c r="AD291"/>
      <c r="AF291"/>
      <c r="AH291" t="str">
        <f>_xlfn.IFNA((VLOOKUP(A291,CLASS!A:AY,34,FALSE)),"")</f>
        <v/>
      </c>
      <c r="AI291" s="11" t="str">
        <f t="shared" si="106"/>
        <v/>
      </c>
      <c r="AJ291"/>
      <c r="AK291" s="11">
        <f t="shared" si="107"/>
        <v>0</v>
      </c>
      <c r="AL291" s="16" t="str">
        <f t="shared" si="108"/>
        <v/>
      </c>
      <c r="AM291"/>
      <c r="AN291" t="str">
        <f t="shared" si="109"/>
        <v/>
      </c>
      <c r="AO291" t="str">
        <f t="shared" si="110"/>
        <v/>
      </c>
      <c r="AP291" t="e">
        <f t="shared" si="111"/>
        <v>#VALUE!</v>
      </c>
      <c r="AQ291" t="str">
        <f t="shared" si="112"/>
        <v/>
      </c>
      <c r="AR291" t="str">
        <f t="shared" si="113"/>
        <v/>
      </c>
      <c r="AS291" t="str">
        <f t="shared" si="114"/>
        <v/>
      </c>
      <c r="AT291" t="str">
        <f t="shared" si="115"/>
        <v/>
      </c>
      <c r="AU291">
        <f t="shared" si="116"/>
        <v>0</v>
      </c>
      <c r="AV291">
        <f t="shared" si="117"/>
        <v>0</v>
      </c>
      <c r="AW291" t="str">
        <f t="shared" si="118"/>
        <v/>
      </c>
      <c r="AX291">
        <f t="shared" si="119"/>
        <v>0</v>
      </c>
      <c r="AY291" s="14" t="e" cm="1">
        <f t="array" ref="AY291">SUMPRODUCT(LARGE(AN291:AX291, {1,2,3}))</f>
        <v>#VALUE!</v>
      </c>
    </row>
    <row r="292" spans="1:52" x14ac:dyDescent="0.35">
      <c r="A292">
        <f>CLASS!A289</f>
        <v>0</v>
      </c>
      <c r="B292" t="str">
        <f>CLASS!B289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 t="shared" si="101"/>
        <v/>
      </c>
      <c r="R292" t="str">
        <f>_xlfn.IFNA((VLOOKUP(A292,CLASS!A:AY,18,FALSE)),"")</f>
        <v/>
      </c>
      <c r="S292" s="11" t="str">
        <f t="shared" si="102"/>
        <v/>
      </c>
      <c r="T292" t="str">
        <f>_xlfn.IFNA((VLOOKUP(A292,CLASS!A:AY,20,FALSE)),"")</f>
        <v/>
      </c>
      <c r="U292" s="11" t="e">
        <f t="shared" si="121"/>
        <v>#VALUE!</v>
      </c>
      <c r="V292" t="str">
        <f>_xlfn.IFNA((VLOOKUP(A292,CLASS!A:AY,22,FALSE)),"")</f>
        <v/>
      </c>
      <c r="W292" s="11" t="str">
        <f t="shared" si="120"/>
        <v/>
      </c>
      <c r="X292" t="str">
        <f>_xlfn.IFNA((VLOOKUP(A292,CLASS!A:AY,24,FALSE)),"")</f>
        <v/>
      </c>
      <c r="Y292" s="11" t="str">
        <f t="shared" si="103"/>
        <v/>
      </c>
      <c r="Z292" t="str">
        <f>_xlfn.IFNA((VLOOKUP(A292,CLASS!A:AY,26,FALSE)),"")</f>
        <v/>
      </c>
      <c r="AA292" s="11" t="str">
        <f t="shared" si="104"/>
        <v/>
      </c>
      <c r="AB292" t="str">
        <f>_xlfn.IFNA((VLOOKUP(A292,CLASS!A:AY,28,FALSE)),"")</f>
        <v/>
      </c>
      <c r="AC292" s="11" t="str">
        <f t="shared" si="105"/>
        <v/>
      </c>
      <c r="AD292"/>
      <c r="AF292"/>
      <c r="AH292" t="str">
        <f>_xlfn.IFNA((VLOOKUP(A292,CLASS!A:AY,34,FALSE)),"")</f>
        <v/>
      </c>
      <c r="AI292" s="11" t="str">
        <f t="shared" si="106"/>
        <v/>
      </c>
      <c r="AJ292"/>
      <c r="AK292" s="11">
        <f t="shared" si="107"/>
        <v>0</v>
      </c>
      <c r="AL292" s="16" t="str">
        <f t="shared" si="108"/>
        <v/>
      </c>
      <c r="AN292" t="str">
        <f t="shared" si="109"/>
        <v/>
      </c>
      <c r="AO292" t="str">
        <f t="shared" si="110"/>
        <v/>
      </c>
      <c r="AP292" t="e">
        <f t="shared" si="111"/>
        <v>#VALUE!</v>
      </c>
      <c r="AQ292" t="str">
        <f t="shared" si="112"/>
        <v/>
      </c>
      <c r="AR292" t="str">
        <f t="shared" si="113"/>
        <v/>
      </c>
      <c r="AS292" t="str">
        <f t="shared" si="114"/>
        <v/>
      </c>
      <c r="AT292" t="str">
        <f t="shared" si="115"/>
        <v/>
      </c>
      <c r="AU292">
        <f t="shared" si="116"/>
        <v>0</v>
      </c>
      <c r="AV292">
        <f t="shared" si="117"/>
        <v>0</v>
      </c>
      <c r="AW292" t="str">
        <f t="shared" si="118"/>
        <v/>
      </c>
      <c r="AX292">
        <f t="shared" si="119"/>
        <v>0</v>
      </c>
      <c r="AY292" s="14" t="e" cm="1">
        <f t="array" ref="AY292">SUMPRODUCT(LARGE(AN292:AX292, {1,2,3}))</f>
        <v>#VALUE!</v>
      </c>
      <c r="AZ292"/>
    </row>
    <row r="293" spans="1:52" x14ac:dyDescent="0.35">
      <c r="A293">
        <f>CLASS!A290</f>
        <v>0</v>
      </c>
      <c r="B293" t="str">
        <f>CLASS!B290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 t="shared" si="101"/>
        <v/>
      </c>
      <c r="R293" t="str">
        <f>_xlfn.IFNA((VLOOKUP(A293,CLASS!A:AY,18,FALSE)),"")</f>
        <v/>
      </c>
      <c r="S293" s="11" t="str">
        <f t="shared" si="102"/>
        <v/>
      </c>
      <c r="T293" t="str">
        <f>_xlfn.IFNA((VLOOKUP(A293,CLASS!A:AY,20,FALSE)),"")</f>
        <v/>
      </c>
      <c r="U293" s="11" t="e">
        <f t="shared" si="121"/>
        <v>#VALUE!</v>
      </c>
      <c r="V293" t="str">
        <f>_xlfn.IFNA((VLOOKUP(A293,CLASS!A:AY,22,FALSE)),"")</f>
        <v/>
      </c>
      <c r="W293" s="11" t="str">
        <f t="shared" si="120"/>
        <v/>
      </c>
      <c r="X293" t="str">
        <f>_xlfn.IFNA((VLOOKUP(A293,CLASS!A:AY,24,FALSE)),"")</f>
        <v/>
      </c>
      <c r="Y293" s="11" t="str">
        <f t="shared" si="103"/>
        <v/>
      </c>
      <c r="Z293" t="str">
        <f>_xlfn.IFNA((VLOOKUP(A293,CLASS!A:AY,26,FALSE)),"")</f>
        <v/>
      </c>
      <c r="AA293" s="11" t="str">
        <f t="shared" si="104"/>
        <v/>
      </c>
      <c r="AB293" t="str">
        <f>_xlfn.IFNA((VLOOKUP(A293,CLASS!A:AY,28,FALSE)),"")</f>
        <v/>
      </c>
      <c r="AC293" s="11" t="str">
        <f t="shared" si="105"/>
        <v/>
      </c>
      <c r="AD293"/>
      <c r="AF293"/>
      <c r="AH293" t="str">
        <f>_xlfn.IFNA((VLOOKUP(A293,CLASS!A:AY,34,FALSE)),"")</f>
        <v/>
      </c>
      <c r="AI293" s="11" t="str">
        <f t="shared" si="106"/>
        <v/>
      </c>
      <c r="AJ293"/>
      <c r="AK293" s="11">
        <f t="shared" si="107"/>
        <v>0</v>
      </c>
      <c r="AL293" s="16" t="str">
        <f t="shared" si="108"/>
        <v/>
      </c>
      <c r="AM293"/>
      <c r="AN293" t="str">
        <f t="shared" si="109"/>
        <v/>
      </c>
      <c r="AO293" t="str">
        <f t="shared" si="110"/>
        <v/>
      </c>
      <c r="AP293" t="e">
        <f t="shared" si="111"/>
        <v>#VALUE!</v>
      </c>
      <c r="AQ293" t="str">
        <f t="shared" si="112"/>
        <v/>
      </c>
      <c r="AR293" t="str">
        <f t="shared" si="113"/>
        <v/>
      </c>
      <c r="AS293" t="str">
        <f t="shared" si="114"/>
        <v/>
      </c>
      <c r="AT293" t="str">
        <f t="shared" si="115"/>
        <v/>
      </c>
      <c r="AU293">
        <f t="shared" si="116"/>
        <v>0</v>
      </c>
      <c r="AV293">
        <f t="shared" si="117"/>
        <v>0</v>
      </c>
      <c r="AW293" t="str">
        <f t="shared" si="118"/>
        <v/>
      </c>
      <c r="AX293">
        <f t="shared" si="119"/>
        <v>0</v>
      </c>
      <c r="AY293" s="14" t="e" cm="1">
        <f t="array" ref="AY293">SUMPRODUCT(LARGE(AN293:AX293, {1,2,3}))</f>
        <v>#VALUE!</v>
      </c>
    </row>
    <row r="294" spans="1:52" x14ac:dyDescent="0.35">
      <c r="A294">
        <f>CLASS!A291</f>
        <v>0</v>
      </c>
      <c r="B294" t="str">
        <f>CLASS!B291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 t="shared" si="101"/>
        <v/>
      </c>
      <c r="R294" t="str">
        <f>_xlfn.IFNA((VLOOKUP(A294,CLASS!A:AY,18,FALSE)),"")</f>
        <v/>
      </c>
      <c r="S294" s="11" t="str">
        <f t="shared" si="102"/>
        <v/>
      </c>
      <c r="T294" t="str">
        <f>_xlfn.IFNA((VLOOKUP(A294,CLASS!A:AY,20,FALSE)),"")</f>
        <v/>
      </c>
      <c r="U294" s="11" t="e">
        <f t="shared" si="121"/>
        <v>#VALUE!</v>
      </c>
      <c r="V294" t="str">
        <f>_xlfn.IFNA((VLOOKUP(A294,CLASS!A:AY,22,FALSE)),"")</f>
        <v/>
      </c>
      <c r="W294" s="11" t="str">
        <f t="shared" si="120"/>
        <v/>
      </c>
      <c r="X294" t="str">
        <f>_xlfn.IFNA((VLOOKUP(A294,CLASS!A:AY,24,FALSE)),"")</f>
        <v/>
      </c>
      <c r="Y294" s="11" t="str">
        <f t="shared" si="103"/>
        <v/>
      </c>
      <c r="Z294" t="str">
        <f>_xlfn.IFNA((VLOOKUP(A294,CLASS!A:AY,26,FALSE)),"")</f>
        <v/>
      </c>
      <c r="AA294" s="11" t="str">
        <f t="shared" si="104"/>
        <v/>
      </c>
      <c r="AB294" t="str">
        <f>_xlfn.IFNA((VLOOKUP(A294,CLASS!A:AY,28,FALSE)),"")</f>
        <v/>
      </c>
      <c r="AC294" s="11" t="str">
        <f t="shared" si="105"/>
        <v/>
      </c>
      <c r="AD294"/>
      <c r="AF294"/>
      <c r="AH294" t="str">
        <f>_xlfn.IFNA((VLOOKUP(A294,CLASS!A:AY,34,FALSE)),"")</f>
        <v/>
      </c>
      <c r="AI294" s="11" t="str">
        <f t="shared" si="106"/>
        <v/>
      </c>
      <c r="AJ294"/>
      <c r="AK294" s="11">
        <f t="shared" si="107"/>
        <v>0</v>
      </c>
      <c r="AL294" s="16" t="str">
        <f t="shared" si="108"/>
        <v/>
      </c>
      <c r="AM294"/>
      <c r="AN294" t="str">
        <f t="shared" si="109"/>
        <v/>
      </c>
      <c r="AO294" t="str">
        <f t="shared" si="110"/>
        <v/>
      </c>
      <c r="AP294" t="e">
        <f t="shared" si="111"/>
        <v>#VALUE!</v>
      </c>
      <c r="AQ294" t="str">
        <f t="shared" si="112"/>
        <v/>
      </c>
      <c r="AR294" t="str">
        <f t="shared" si="113"/>
        <v/>
      </c>
      <c r="AS294" t="str">
        <f t="shared" si="114"/>
        <v/>
      </c>
      <c r="AT294" t="str">
        <f t="shared" si="115"/>
        <v/>
      </c>
      <c r="AU294">
        <f t="shared" si="116"/>
        <v>0</v>
      </c>
      <c r="AV294">
        <f t="shared" si="117"/>
        <v>0</v>
      </c>
      <c r="AW294" t="str">
        <f t="shared" si="118"/>
        <v/>
      </c>
      <c r="AX294">
        <f t="shared" si="119"/>
        <v>0</v>
      </c>
      <c r="AY294" s="14" t="e" cm="1">
        <f t="array" ref="AY294">SUMPRODUCT(LARGE(AN294:AX294, {1,2,3}))</f>
        <v>#VALUE!</v>
      </c>
      <c r="AZ294"/>
    </row>
    <row r="295" spans="1:52" x14ac:dyDescent="0.35">
      <c r="A295">
        <f>CLASS!A292</f>
        <v>0</v>
      </c>
      <c r="B295" t="str">
        <f>CLASS!B292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 t="shared" si="101"/>
        <v/>
      </c>
      <c r="R295" t="str">
        <f>_xlfn.IFNA((VLOOKUP(A295,CLASS!A:AY,18,FALSE)),"")</f>
        <v/>
      </c>
      <c r="S295" s="11" t="str">
        <f t="shared" si="102"/>
        <v/>
      </c>
      <c r="T295" t="str">
        <f>_xlfn.IFNA((VLOOKUP(A295,CLASS!A:AY,20,FALSE)),"")</f>
        <v/>
      </c>
      <c r="U295" s="11" t="e">
        <f t="shared" si="121"/>
        <v>#VALUE!</v>
      </c>
      <c r="V295" t="str">
        <f>_xlfn.IFNA((VLOOKUP(A295,CLASS!A:AY,22,FALSE)),"")</f>
        <v/>
      </c>
      <c r="W295" s="11" t="str">
        <f t="shared" si="120"/>
        <v/>
      </c>
      <c r="X295" t="str">
        <f>_xlfn.IFNA((VLOOKUP(A295,CLASS!A:AY,24,FALSE)),"")</f>
        <v/>
      </c>
      <c r="Y295" s="11" t="str">
        <f t="shared" si="103"/>
        <v/>
      </c>
      <c r="Z295" t="str">
        <f>_xlfn.IFNA((VLOOKUP(A295,CLASS!A:AY,26,FALSE)),"")</f>
        <v/>
      </c>
      <c r="AA295" s="11" t="str">
        <f t="shared" si="104"/>
        <v/>
      </c>
      <c r="AB295" t="str">
        <f>_xlfn.IFNA((VLOOKUP(A295,CLASS!A:AY,28,FALSE)),"")</f>
        <v/>
      </c>
      <c r="AC295" s="11" t="str">
        <f t="shared" si="105"/>
        <v/>
      </c>
      <c r="AD295"/>
      <c r="AF295"/>
      <c r="AH295" t="str">
        <f>_xlfn.IFNA((VLOOKUP(A295,CLASS!A:AY,34,FALSE)),"")</f>
        <v/>
      </c>
      <c r="AI295" s="11" t="str">
        <f t="shared" si="106"/>
        <v/>
      </c>
      <c r="AJ295"/>
      <c r="AK295" s="11">
        <f t="shared" si="107"/>
        <v>0</v>
      </c>
      <c r="AL295" s="16" t="str">
        <f t="shared" si="108"/>
        <v/>
      </c>
      <c r="AN295" t="str">
        <f t="shared" si="109"/>
        <v/>
      </c>
      <c r="AO295" t="str">
        <f t="shared" si="110"/>
        <v/>
      </c>
      <c r="AP295" t="e">
        <f t="shared" si="111"/>
        <v>#VALUE!</v>
      </c>
      <c r="AQ295" t="str">
        <f t="shared" si="112"/>
        <v/>
      </c>
      <c r="AR295" t="str">
        <f t="shared" si="113"/>
        <v/>
      </c>
      <c r="AS295" t="str">
        <f t="shared" si="114"/>
        <v/>
      </c>
      <c r="AT295" t="str">
        <f t="shared" si="115"/>
        <v/>
      </c>
      <c r="AU295">
        <f t="shared" si="116"/>
        <v>0</v>
      </c>
      <c r="AV295">
        <f t="shared" si="117"/>
        <v>0</v>
      </c>
      <c r="AW295" t="str">
        <f t="shared" si="118"/>
        <v/>
      </c>
      <c r="AX295">
        <f t="shared" si="119"/>
        <v>0</v>
      </c>
      <c r="AY295" s="14" t="e" cm="1">
        <f t="array" ref="AY295">SUMPRODUCT(LARGE(AN295:AX295, {1,2,3}))</f>
        <v>#VALUE!</v>
      </c>
      <c r="AZ295"/>
    </row>
    <row r="296" spans="1:52" x14ac:dyDescent="0.35">
      <c r="A296">
        <f>CLASS!A293</f>
        <v>0</v>
      </c>
      <c r="B296" t="str">
        <f>CLASS!B293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 t="shared" si="101"/>
        <v/>
      </c>
      <c r="R296" t="str">
        <f>_xlfn.IFNA((VLOOKUP(A296,CLASS!A:AY,18,FALSE)),"")</f>
        <v/>
      </c>
      <c r="S296" s="11" t="str">
        <f t="shared" si="102"/>
        <v/>
      </c>
      <c r="T296" t="str">
        <f>_xlfn.IFNA((VLOOKUP(A296,CLASS!A:AY,20,FALSE)),"")</f>
        <v/>
      </c>
      <c r="U296" s="11" t="e">
        <f t="shared" si="121"/>
        <v>#VALUE!</v>
      </c>
      <c r="V296" t="str">
        <f>_xlfn.IFNA((VLOOKUP(A296,CLASS!A:AY,22,FALSE)),"")</f>
        <v/>
      </c>
      <c r="W296" s="11" t="str">
        <f t="shared" si="120"/>
        <v/>
      </c>
      <c r="X296" t="str">
        <f>_xlfn.IFNA((VLOOKUP(A296,CLASS!A:AY,24,FALSE)),"")</f>
        <v/>
      </c>
      <c r="Y296" s="11" t="str">
        <f t="shared" si="103"/>
        <v/>
      </c>
      <c r="Z296" t="str">
        <f>_xlfn.IFNA((VLOOKUP(A296,CLASS!A:AY,26,FALSE)),"")</f>
        <v/>
      </c>
      <c r="AA296" s="11" t="str">
        <f t="shared" si="104"/>
        <v/>
      </c>
      <c r="AB296" t="str">
        <f>_xlfn.IFNA((VLOOKUP(A296,CLASS!A:AY,28,FALSE)),"")</f>
        <v/>
      </c>
      <c r="AC296" s="11" t="str">
        <f t="shared" si="105"/>
        <v/>
      </c>
      <c r="AD296"/>
      <c r="AF296"/>
      <c r="AH296" t="str">
        <f>_xlfn.IFNA((VLOOKUP(A296,CLASS!A:AY,34,FALSE)),"")</f>
        <v/>
      </c>
      <c r="AI296" s="11" t="str">
        <f t="shared" si="106"/>
        <v/>
      </c>
      <c r="AJ296"/>
      <c r="AK296" s="11">
        <f t="shared" si="107"/>
        <v>0</v>
      </c>
      <c r="AL296" s="16" t="str">
        <f t="shared" si="108"/>
        <v/>
      </c>
      <c r="AN296" t="str">
        <f t="shared" si="109"/>
        <v/>
      </c>
      <c r="AO296" t="str">
        <f t="shared" si="110"/>
        <v/>
      </c>
      <c r="AP296" t="e">
        <f t="shared" si="111"/>
        <v>#VALUE!</v>
      </c>
      <c r="AQ296" t="str">
        <f t="shared" si="112"/>
        <v/>
      </c>
      <c r="AR296" t="str">
        <f t="shared" si="113"/>
        <v/>
      </c>
      <c r="AS296" t="str">
        <f t="shared" si="114"/>
        <v/>
      </c>
      <c r="AT296" t="str">
        <f t="shared" si="115"/>
        <v/>
      </c>
      <c r="AU296">
        <f t="shared" si="116"/>
        <v>0</v>
      </c>
      <c r="AV296">
        <f t="shared" si="117"/>
        <v>0</v>
      </c>
      <c r="AW296" t="str">
        <f t="shared" si="118"/>
        <v/>
      </c>
      <c r="AX296">
        <f t="shared" si="119"/>
        <v>0</v>
      </c>
      <c r="AY296" s="14" t="e" cm="1">
        <f t="array" ref="AY296">SUMPRODUCT(LARGE(AN296:AX296, {1,2,3}))</f>
        <v>#VALUE!</v>
      </c>
    </row>
    <row r="297" spans="1:52" x14ac:dyDescent="0.35">
      <c r="A297">
        <f>CLASS!A294</f>
        <v>0</v>
      </c>
      <c r="B297" t="str">
        <f>CLASS!B294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 t="shared" si="101"/>
        <v/>
      </c>
      <c r="R297" t="str">
        <f>_xlfn.IFNA((VLOOKUP(A297,CLASS!A:AY,18,FALSE)),"")</f>
        <v/>
      </c>
      <c r="S297" s="11" t="str">
        <f t="shared" si="102"/>
        <v/>
      </c>
      <c r="T297" t="str">
        <f>_xlfn.IFNA((VLOOKUP(A297,CLASS!A:AY,20,FALSE)),"")</f>
        <v/>
      </c>
      <c r="U297" s="11" t="e">
        <f t="shared" si="121"/>
        <v>#VALUE!</v>
      </c>
      <c r="V297" t="str">
        <f>_xlfn.IFNA((VLOOKUP(A297,CLASS!A:AY,22,FALSE)),"")</f>
        <v/>
      </c>
      <c r="W297" s="11" t="str">
        <f t="shared" si="120"/>
        <v/>
      </c>
      <c r="X297" t="str">
        <f>_xlfn.IFNA((VLOOKUP(A297,CLASS!A:AY,24,FALSE)),"")</f>
        <v/>
      </c>
      <c r="Y297" s="11" t="str">
        <f t="shared" si="103"/>
        <v/>
      </c>
      <c r="Z297" t="str">
        <f>_xlfn.IFNA((VLOOKUP(A297,CLASS!A:AY,26,FALSE)),"")</f>
        <v/>
      </c>
      <c r="AA297" s="11" t="str">
        <f t="shared" si="104"/>
        <v/>
      </c>
      <c r="AB297" t="str">
        <f>_xlfn.IFNA((VLOOKUP(A297,CLASS!A:AY,28,FALSE)),"")</f>
        <v/>
      </c>
      <c r="AC297" s="11" t="str">
        <f t="shared" si="105"/>
        <v/>
      </c>
      <c r="AD297"/>
      <c r="AF297"/>
      <c r="AH297" t="str">
        <f>_xlfn.IFNA((VLOOKUP(A297,CLASS!A:AY,34,FALSE)),"")</f>
        <v/>
      </c>
      <c r="AI297" s="11" t="str">
        <f t="shared" si="106"/>
        <v/>
      </c>
      <c r="AJ297"/>
      <c r="AK297" s="11">
        <f t="shared" si="107"/>
        <v>0</v>
      </c>
      <c r="AL297" s="16" t="str">
        <f t="shared" si="108"/>
        <v/>
      </c>
      <c r="AN297" t="str">
        <f t="shared" si="109"/>
        <v/>
      </c>
      <c r="AO297" t="str">
        <f t="shared" si="110"/>
        <v/>
      </c>
      <c r="AP297" t="e">
        <f t="shared" si="111"/>
        <v>#VALUE!</v>
      </c>
      <c r="AQ297" t="str">
        <f t="shared" si="112"/>
        <v/>
      </c>
      <c r="AR297" t="str">
        <f t="shared" si="113"/>
        <v/>
      </c>
      <c r="AS297" t="str">
        <f t="shared" si="114"/>
        <v/>
      </c>
      <c r="AT297" t="str">
        <f t="shared" si="115"/>
        <v/>
      </c>
      <c r="AU297">
        <f t="shared" si="116"/>
        <v>0</v>
      </c>
      <c r="AV297">
        <f t="shared" si="117"/>
        <v>0</v>
      </c>
      <c r="AW297" t="str">
        <f t="shared" si="118"/>
        <v/>
      </c>
      <c r="AX297">
        <f t="shared" si="119"/>
        <v>0</v>
      </c>
      <c r="AY297" s="14" t="e" cm="1">
        <f t="array" ref="AY297">SUMPRODUCT(LARGE(AN297:AX297, {1,2,3}))</f>
        <v>#VALUE!</v>
      </c>
      <c r="AZ297"/>
    </row>
    <row r="298" spans="1:52" x14ac:dyDescent="0.35">
      <c r="A298">
        <f>CLASS!A295</f>
        <v>0</v>
      </c>
      <c r="B298" t="str">
        <f>CLASS!B295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 t="shared" si="101"/>
        <v/>
      </c>
      <c r="R298" t="str">
        <f>_xlfn.IFNA((VLOOKUP(A298,CLASS!A:AY,18,FALSE)),"")</f>
        <v/>
      </c>
      <c r="S298" s="11" t="str">
        <f t="shared" si="102"/>
        <v/>
      </c>
      <c r="T298" t="str">
        <f>_xlfn.IFNA((VLOOKUP(A298,CLASS!A:AY,20,FALSE)),"")</f>
        <v/>
      </c>
      <c r="U298" s="11" t="e">
        <f t="shared" si="121"/>
        <v>#VALUE!</v>
      </c>
      <c r="V298" t="str">
        <f>_xlfn.IFNA((VLOOKUP(A298,CLASS!A:AY,22,FALSE)),"")</f>
        <v/>
      </c>
      <c r="W298" s="11" t="str">
        <f t="shared" si="120"/>
        <v/>
      </c>
      <c r="X298" t="str">
        <f>_xlfn.IFNA((VLOOKUP(A298,CLASS!A:AY,24,FALSE)),"")</f>
        <v/>
      </c>
      <c r="Y298" s="11" t="str">
        <f t="shared" si="103"/>
        <v/>
      </c>
      <c r="Z298" t="str">
        <f>_xlfn.IFNA((VLOOKUP(A298,CLASS!A:AY,26,FALSE)),"")</f>
        <v/>
      </c>
      <c r="AA298" s="11" t="str">
        <f t="shared" si="104"/>
        <v/>
      </c>
      <c r="AB298" t="str">
        <f>_xlfn.IFNA((VLOOKUP(A298,CLASS!A:AY,28,FALSE)),"")</f>
        <v/>
      </c>
      <c r="AC298" s="11" t="str">
        <f t="shared" si="105"/>
        <v/>
      </c>
      <c r="AD298"/>
      <c r="AF298"/>
      <c r="AH298" t="str">
        <f>_xlfn.IFNA((VLOOKUP(A298,CLASS!A:AY,34,FALSE)),"")</f>
        <v/>
      </c>
      <c r="AI298" s="11" t="str">
        <f t="shared" si="106"/>
        <v/>
      </c>
      <c r="AJ298"/>
      <c r="AK298" s="11">
        <f t="shared" si="107"/>
        <v>0</v>
      </c>
      <c r="AL298" s="16" t="str">
        <f t="shared" si="108"/>
        <v/>
      </c>
      <c r="AM298"/>
      <c r="AN298" t="str">
        <f t="shared" si="109"/>
        <v/>
      </c>
      <c r="AO298" t="str">
        <f t="shared" si="110"/>
        <v/>
      </c>
      <c r="AP298" t="e">
        <f t="shared" si="111"/>
        <v>#VALUE!</v>
      </c>
      <c r="AQ298" t="str">
        <f t="shared" si="112"/>
        <v/>
      </c>
      <c r="AR298" t="str">
        <f t="shared" si="113"/>
        <v/>
      </c>
      <c r="AS298" t="str">
        <f t="shared" si="114"/>
        <v/>
      </c>
      <c r="AT298" t="str">
        <f t="shared" si="115"/>
        <v/>
      </c>
      <c r="AU298">
        <f t="shared" si="116"/>
        <v>0</v>
      </c>
      <c r="AV298">
        <f t="shared" si="117"/>
        <v>0</v>
      </c>
      <c r="AW298" t="str">
        <f t="shared" si="118"/>
        <v/>
      </c>
      <c r="AX298">
        <f t="shared" si="119"/>
        <v>0</v>
      </c>
      <c r="AY298" s="14" t="e" cm="1">
        <f t="array" ref="AY298">SUMPRODUCT(LARGE(AN298:AX298, {1,2,3}))</f>
        <v>#VALUE!</v>
      </c>
    </row>
    <row r="299" spans="1:52" x14ac:dyDescent="0.35">
      <c r="A299">
        <f>CLASS!A296</f>
        <v>0</v>
      </c>
      <c r="B299" t="str">
        <f>CLASS!B296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 t="shared" si="101"/>
        <v/>
      </c>
      <c r="R299" t="str">
        <f>_xlfn.IFNA((VLOOKUP(A299,CLASS!A:AY,18,FALSE)),"")</f>
        <v/>
      </c>
      <c r="S299" s="11" t="str">
        <f t="shared" si="102"/>
        <v/>
      </c>
      <c r="T299" t="str">
        <f>_xlfn.IFNA((VLOOKUP(A299,CLASS!A:AY,20,FALSE)),"")</f>
        <v/>
      </c>
      <c r="U299" s="11" t="e">
        <f t="shared" si="121"/>
        <v>#VALUE!</v>
      </c>
      <c r="V299" t="str">
        <f>_xlfn.IFNA((VLOOKUP(A299,CLASS!A:AY,22,FALSE)),"")</f>
        <v/>
      </c>
      <c r="W299" s="11" t="str">
        <f t="shared" si="120"/>
        <v/>
      </c>
      <c r="X299" t="str">
        <f>_xlfn.IFNA((VLOOKUP(A299,CLASS!A:AY,24,FALSE)),"")</f>
        <v/>
      </c>
      <c r="Y299" s="11" t="str">
        <f t="shared" si="103"/>
        <v/>
      </c>
      <c r="Z299" t="str">
        <f>_xlfn.IFNA((VLOOKUP(A299,CLASS!A:AY,26,FALSE)),"")</f>
        <v/>
      </c>
      <c r="AA299" s="11" t="str">
        <f t="shared" si="104"/>
        <v/>
      </c>
      <c r="AB299" t="str">
        <f>_xlfn.IFNA((VLOOKUP(A299,CLASS!A:AY,28,FALSE)),"")</f>
        <v/>
      </c>
      <c r="AC299" s="11" t="str">
        <f t="shared" si="105"/>
        <v/>
      </c>
      <c r="AD299"/>
      <c r="AF299"/>
      <c r="AH299" t="str">
        <f>_xlfn.IFNA((VLOOKUP(A299,CLASS!A:AY,34,FALSE)),"")</f>
        <v/>
      </c>
      <c r="AI299" s="11" t="str">
        <f t="shared" si="106"/>
        <v/>
      </c>
      <c r="AJ299"/>
      <c r="AK299" s="11">
        <f t="shared" si="107"/>
        <v>0</v>
      </c>
      <c r="AL299" s="16" t="str">
        <f t="shared" si="108"/>
        <v/>
      </c>
      <c r="AM299"/>
      <c r="AN299" t="str">
        <f t="shared" si="109"/>
        <v/>
      </c>
      <c r="AO299" t="str">
        <f t="shared" si="110"/>
        <v/>
      </c>
      <c r="AP299" t="e">
        <f t="shared" si="111"/>
        <v>#VALUE!</v>
      </c>
      <c r="AQ299" t="str">
        <f t="shared" si="112"/>
        <v/>
      </c>
      <c r="AR299" t="str">
        <f t="shared" si="113"/>
        <v/>
      </c>
      <c r="AS299" t="str">
        <f t="shared" si="114"/>
        <v/>
      </c>
      <c r="AT299" t="str">
        <f t="shared" si="115"/>
        <v/>
      </c>
      <c r="AU299">
        <f t="shared" si="116"/>
        <v>0</v>
      </c>
      <c r="AV299">
        <f t="shared" si="117"/>
        <v>0</v>
      </c>
      <c r="AW299" t="str">
        <f t="shared" si="118"/>
        <v/>
      </c>
      <c r="AX299">
        <f t="shared" si="119"/>
        <v>0</v>
      </c>
      <c r="AY299" s="14" t="e" cm="1">
        <f t="array" ref="AY299">SUMPRODUCT(LARGE(AN299:AX299, {1,2,3}))</f>
        <v>#VALUE!</v>
      </c>
    </row>
    <row r="300" spans="1:52" x14ac:dyDescent="0.35">
      <c r="A300">
        <f>CLASS!A297</f>
        <v>0</v>
      </c>
      <c r="B300" t="str">
        <f>CLASS!B297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 t="shared" si="101"/>
        <v/>
      </c>
      <c r="R300" t="str">
        <f>_xlfn.IFNA((VLOOKUP(A300,CLASS!A:AY,18,FALSE)),"")</f>
        <v/>
      </c>
      <c r="S300" s="11" t="str">
        <f t="shared" si="102"/>
        <v/>
      </c>
      <c r="T300" t="str">
        <f>_xlfn.IFNA((VLOOKUP(A300,CLASS!A:AY,20,FALSE)),"")</f>
        <v/>
      </c>
      <c r="U300" s="11" t="e">
        <f t="shared" si="121"/>
        <v>#VALUE!</v>
      </c>
      <c r="V300" t="str">
        <f>_xlfn.IFNA((VLOOKUP(A300,CLASS!A:AY,22,FALSE)),"")</f>
        <v/>
      </c>
      <c r="W300" s="11" t="str">
        <f t="shared" si="120"/>
        <v/>
      </c>
      <c r="X300" t="str">
        <f>_xlfn.IFNA((VLOOKUP(A300,CLASS!A:AY,24,FALSE)),"")</f>
        <v/>
      </c>
      <c r="Y300" s="11" t="str">
        <f t="shared" si="103"/>
        <v/>
      </c>
      <c r="Z300" t="str">
        <f>_xlfn.IFNA((VLOOKUP(A300,CLASS!A:AY,26,FALSE)),"")</f>
        <v/>
      </c>
      <c r="AA300" s="11" t="str">
        <f t="shared" si="104"/>
        <v/>
      </c>
      <c r="AB300" t="str">
        <f>_xlfn.IFNA((VLOOKUP(A300,CLASS!A:AY,28,FALSE)),"")</f>
        <v/>
      </c>
      <c r="AC300" s="11" t="str">
        <f t="shared" si="105"/>
        <v/>
      </c>
      <c r="AD300"/>
      <c r="AF300"/>
      <c r="AH300" t="str">
        <f>_xlfn.IFNA((VLOOKUP(A300,CLASS!A:AY,34,FALSE)),"")</f>
        <v/>
      </c>
      <c r="AI300" s="11" t="str">
        <f t="shared" si="106"/>
        <v/>
      </c>
      <c r="AJ300"/>
      <c r="AK300" s="11">
        <f t="shared" si="107"/>
        <v>0</v>
      </c>
      <c r="AL300" s="16" t="str">
        <f t="shared" si="108"/>
        <v/>
      </c>
      <c r="AM300"/>
      <c r="AN300" t="str">
        <f t="shared" si="109"/>
        <v/>
      </c>
      <c r="AO300" t="str">
        <f t="shared" si="110"/>
        <v/>
      </c>
      <c r="AP300" t="e">
        <f t="shared" si="111"/>
        <v>#VALUE!</v>
      </c>
      <c r="AQ300" t="str">
        <f t="shared" si="112"/>
        <v/>
      </c>
      <c r="AR300" t="str">
        <f t="shared" si="113"/>
        <v/>
      </c>
      <c r="AS300" t="str">
        <f t="shared" si="114"/>
        <v/>
      </c>
      <c r="AT300" t="str">
        <f t="shared" si="115"/>
        <v/>
      </c>
      <c r="AU300">
        <f t="shared" si="116"/>
        <v>0</v>
      </c>
      <c r="AV300">
        <f t="shared" si="117"/>
        <v>0</v>
      </c>
      <c r="AW300" t="str">
        <f t="shared" si="118"/>
        <v/>
      </c>
      <c r="AX300">
        <f t="shared" si="119"/>
        <v>0</v>
      </c>
      <c r="AY300" s="14" t="e" cm="1">
        <f t="array" ref="AY300">SUMPRODUCT(LARGE(AN300:AX300, {1,2,3}))</f>
        <v>#VALUE!</v>
      </c>
    </row>
    <row r="301" spans="1:52" x14ac:dyDescent="0.35">
      <c r="A301">
        <f>CLASS!A298</f>
        <v>0</v>
      </c>
      <c r="B301" t="str">
        <f>CLASS!B298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 t="shared" si="101"/>
        <v/>
      </c>
      <c r="R301" t="str">
        <f>_xlfn.IFNA((VLOOKUP(A301,CLASS!A:AY,18,FALSE)),"")</f>
        <v/>
      </c>
      <c r="S301" s="11" t="str">
        <f t="shared" si="102"/>
        <v/>
      </c>
      <c r="T301" t="str">
        <f>_xlfn.IFNA((VLOOKUP(A301,CLASS!A:AY,20,FALSE)),"")</f>
        <v/>
      </c>
      <c r="U301" s="11" t="e">
        <f t="shared" si="121"/>
        <v>#VALUE!</v>
      </c>
      <c r="V301" t="str">
        <f>_xlfn.IFNA((VLOOKUP(A301,CLASS!A:AY,22,FALSE)),"")</f>
        <v/>
      </c>
      <c r="W301" s="11" t="str">
        <f t="shared" si="120"/>
        <v/>
      </c>
      <c r="X301" t="str">
        <f>_xlfn.IFNA((VLOOKUP(A301,CLASS!A:AY,24,FALSE)),"")</f>
        <v/>
      </c>
      <c r="Y301" s="11" t="str">
        <f t="shared" si="103"/>
        <v/>
      </c>
      <c r="Z301" t="str">
        <f>_xlfn.IFNA((VLOOKUP(A301,CLASS!A:AY,26,FALSE)),"")</f>
        <v/>
      </c>
      <c r="AA301" s="11" t="str">
        <f t="shared" si="104"/>
        <v/>
      </c>
      <c r="AB301" t="str">
        <f>_xlfn.IFNA((VLOOKUP(A301,CLASS!A:AY,28,FALSE)),"")</f>
        <v/>
      </c>
      <c r="AC301" s="11" t="str">
        <f t="shared" si="105"/>
        <v/>
      </c>
      <c r="AD301"/>
      <c r="AF301"/>
      <c r="AH301" t="str">
        <f>_xlfn.IFNA((VLOOKUP(A301,CLASS!A:AY,34,FALSE)),"")</f>
        <v/>
      </c>
      <c r="AI301" s="11" t="str">
        <f t="shared" si="106"/>
        <v/>
      </c>
      <c r="AJ301"/>
      <c r="AK301" s="11">
        <f t="shared" si="107"/>
        <v>0</v>
      </c>
      <c r="AL301" s="16" t="str">
        <f t="shared" si="108"/>
        <v/>
      </c>
      <c r="AN301" t="str">
        <f t="shared" si="109"/>
        <v/>
      </c>
      <c r="AO301" t="str">
        <f t="shared" si="110"/>
        <v/>
      </c>
      <c r="AP301" t="e">
        <f t="shared" si="111"/>
        <v>#VALUE!</v>
      </c>
      <c r="AQ301" t="str">
        <f t="shared" si="112"/>
        <v/>
      </c>
      <c r="AR301" t="str">
        <f t="shared" si="113"/>
        <v/>
      </c>
      <c r="AS301" t="str">
        <f t="shared" si="114"/>
        <v/>
      </c>
      <c r="AT301" t="str">
        <f t="shared" si="115"/>
        <v/>
      </c>
      <c r="AU301">
        <f t="shared" si="116"/>
        <v>0</v>
      </c>
      <c r="AV301">
        <f t="shared" si="117"/>
        <v>0</v>
      </c>
      <c r="AW301" t="str">
        <f t="shared" si="118"/>
        <v/>
      </c>
      <c r="AX301">
        <f t="shared" si="119"/>
        <v>0</v>
      </c>
      <c r="AY301" s="14" t="e" cm="1">
        <f t="array" ref="AY301">SUMPRODUCT(LARGE(AN301:AX301, {1,2,3}))</f>
        <v>#VALUE!</v>
      </c>
      <c r="AZ301"/>
    </row>
    <row r="302" spans="1:52" x14ac:dyDescent="0.35">
      <c r="A302">
        <f>CLASS!A299</f>
        <v>0</v>
      </c>
      <c r="B302" t="str">
        <f>CLASS!B299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 t="shared" si="101"/>
        <v/>
      </c>
      <c r="R302" t="str">
        <f>_xlfn.IFNA((VLOOKUP(A302,CLASS!A:AY,18,FALSE)),"")</f>
        <v/>
      </c>
      <c r="S302" s="11" t="str">
        <f t="shared" si="102"/>
        <v/>
      </c>
      <c r="T302" t="str">
        <f>_xlfn.IFNA((VLOOKUP(A302,CLASS!A:AY,20,FALSE)),"")</f>
        <v/>
      </c>
      <c r="U302" s="11" t="e">
        <f t="shared" si="121"/>
        <v>#VALUE!</v>
      </c>
      <c r="V302" t="str">
        <f>_xlfn.IFNA((VLOOKUP(A302,CLASS!A:AY,22,FALSE)),"")</f>
        <v/>
      </c>
      <c r="W302" s="11" t="str">
        <f t="shared" si="120"/>
        <v/>
      </c>
      <c r="X302" t="str">
        <f>_xlfn.IFNA((VLOOKUP(A302,CLASS!A:AY,24,FALSE)),"")</f>
        <v/>
      </c>
      <c r="Y302" s="11" t="str">
        <f t="shared" si="103"/>
        <v/>
      </c>
      <c r="Z302" t="str">
        <f>_xlfn.IFNA((VLOOKUP(A302,CLASS!A:AY,26,FALSE)),"")</f>
        <v/>
      </c>
      <c r="AA302" s="11" t="str">
        <f t="shared" si="104"/>
        <v/>
      </c>
      <c r="AB302" t="str">
        <f>_xlfn.IFNA((VLOOKUP(A302,CLASS!A:AY,28,FALSE)),"")</f>
        <v/>
      </c>
      <c r="AC302" s="11" t="str">
        <f t="shared" si="105"/>
        <v/>
      </c>
      <c r="AD302"/>
      <c r="AF302"/>
      <c r="AH302" t="str">
        <f>_xlfn.IFNA((VLOOKUP(A302,CLASS!A:AY,34,FALSE)),"")</f>
        <v/>
      </c>
      <c r="AI302" s="11" t="str">
        <f t="shared" si="106"/>
        <v/>
      </c>
      <c r="AJ302"/>
      <c r="AK302" s="11">
        <f t="shared" si="107"/>
        <v>0</v>
      </c>
      <c r="AL302" s="16" t="str">
        <f t="shared" si="108"/>
        <v/>
      </c>
      <c r="AN302" t="str">
        <f t="shared" si="109"/>
        <v/>
      </c>
      <c r="AO302" t="str">
        <f t="shared" si="110"/>
        <v/>
      </c>
      <c r="AP302" t="e">
        <f t="shared" si="111"/>
        <v>#VALUE!</v>
      </c>
      <c r="AQ302" t="str">
        <f t="shared" si="112"/>
        <v/>
      </c>
      <c r="AR302" t="str">
        <f t="shared" si="113"/>
        <v/>
      </c>
      <c r="AS302" t="str">
        <f t="shared" si="114"/>
        <v/>
      </c>
      <c r="AT302" t="str">
        <f t="shared" si="115"/>
        <v/>
      </c>
      <c r="AU302">
        <f t="shared" si="116"/>
        <v>0</v>
      </c>
      <c r="AV302">
        <f t="shared" si="117"/>
        <v>0</v>
      </c>
      <c r="AW302" t="str">
        <f t="shared" si="118"/>
        <v/>
      </c>
      <c r="AX302">
        <f t="shared" si="119"/>
        <v>0</v>
      </c>
      <c r="AY302" s="14" t="e" cm="1">
        <f t="array" ref="AY302">SUMPRODUCT(LARGE(AN302:AX302, {1,2,3}))</f>
        <v>#VALUE!</v>
      </c>
    </row>
    <row r="303" spans="1:52" x14ac:dyDescent="0.35">
      <c r="A303">
        <f>CLASS!A300</f>
        <v>0</v>
      </c>
      <c r="B303" t="str">
        <f>CLASS!B300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 t="shared" si="101"/>
        <v/>
      </c>
      <c r="R303" t="str">
        <f>_xlfn.IFNA((VLOOKUP(A303,CLASS!A:AY,18,FALSE)),"")</f>
        <v/>
      </c>
      <c r="S303" s="11" t="str">
        <f t="shared" si="102"/>
        <v/>
      </c>
      <c r="T303" t="str">
        <f>_xlfn.IFNA((VLOOKUP(A303,CLASS!A:AY,20,FALSE)),"")</f>
        <v/>
      </c>
      <c r="U303" s="11" t="e">
        <f t="shared" si="121"/>
        <v>#VALUE!</v>
      </c>
      <c r="V303" t="str">
        <f>_xlfn.IFNA((VLOOKUP(A303,CLASS!A:AY,22,FALSE)),"")</f>
        <v/>
      </c>
      <c r="W303" s="11" t="str">
        <f t="shared" si="120"/>
        <v/>
      </c>
      <c r="X303" t="str">
        <f>_xlfn.IFNA((VLOOKUP(A303,CLASS!A:AY,24,FALSE)),"")</f>
        <v/>
      </c>
      <c r="Y303" s="11" t="str">
        <f t="shared" si="103"/>
        <v/>
      </c>
      <c r="Z303" t="str">
        <f>_xlfn.IFNA((VLOOKUP(A303,CLASS!A:AY,26,FALSE)),"")</f>
        <v/>
      </c>
      <c r="AA303" s="11" t="str">
        <f t="shared" si="104"/>
        <v/>
      </c>
      <c r="AB303" t="str">
        <f>_xlfn.IFNA((VLOOKUP(A303,CLASS!A:AY,28,FALSE)),"")</f>
        <v/>
      </c>
      <c r="AC303" s="11" t="str">
        <f t="shared" si="105"/>
        <v/>
      </c>
      <c r="AD303"/>
      <c r="AF303"/>
      <c r="AH303" t="str">
        <f>_xlfn.IFNA((VLOOKUP(A303,CLASS!A:AY,34,FALSE)),"")</f>
        <v/>
      </c>
      <c r="AI303" s="11" t="str">
        <f t="shared" si="106"/>
        <v/>
      </c>
      <c r="AJ303"/>
      <c r="AK303" s="11">
        <f t="shared" si="107"/>
        <v>0</v>
      </c>
      <c r="AL303" s="16" t="str">
        <f t="shared" si="108"/>
        <v/>
      </c>
      <c r="AN303" t="str">
        <f t="shared" si="109"/>
        <v/>
      </c>
      <c r="AO303" t="str">
        <f t="shared" si="110"/>
        <v/>
      </c>
      <c r="AP303" t="e">
        <f t="shared" si="111"/>
        <v>#VALUE!</v>
      </c>
      <c r="AQ303" t="str">
        <f t="shared" si="112"/>
        <v/>
      </c>
      <c r="AR303" t="str">
        <f t="shared" si="113"/>
        <v/>
      </c>
      <c r="AS303" t="str">
        <f t="shared" si="114"/>
        <v/>
      </c>
      <c r="AT303" t="str">
        <f t="shared" si="115"/>
        <v/>
      </c>
      <c r="AU303">
        <f t="shared" si="116"/>
        <v>0</v>
      </c>
      <c r="AV303">
        <f t="shared" si="117"/>
        <v>0</v>
      </c>
      <c r="AW303" t="str">
        <f t="shared" si="118"/>
        <v/>
      </c>
      <c r="AX303">
        <f t="shared" si="119"/>
        <v>0</v>
      </c>
      <c r="AY303" s="14" t="e" cm="1">
        <f t="array" ref="AY303">SUMPRODUCT(LARGE(AN303:AX303, {1,2,3}))</f>
        <v>#VALUE!</v>
      </c>
      <c r="AZ303"/>
    </row>
    <row r="304" spans="1:52" x14ac:dyDescent="0.35">
      <c r="A304">
        <f>CLASS!A301</f>
        <v>0</v>
      </c>
      <c r="B304" t="str">
        <f>CLASS!B301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 t="shared" si="101"/>
        <v/>
      </c>
      <c r="R304" t="str">
        <f>_xlfn.IFNA((VLOOKUP(A304,CLASS!A:AY,18,FALSE)),"")</f>
        <v/>
      </c>
      <c r="S304" s="11" t="str">
        <f t="shared" si="102"/>
        <v/>
      </c>
      <c r="T304" t="str">
        <f>_xlfn.IFNA((VLOOKUP(A304,CLASS!A:AY,20,FALSE)),"")</f>
        <v/>
      </c>
      <c r="U304" s="11" t="e">
        <f t="shared" si="121"/>
        <v>#VALUE!</v>
      </c>
      <c r="V304" t="str">
        <f>_xlfn.IFNA((VLOOKUP(A304,CLASS!A:AY,22,FALSE)),"")</f>
        <v/>
      </c>
      <c r="W304" s="11" t="str">
        <f t="shared" si="120"/>
        <v/>
      </c>
      <c r="X304" t="str">
        <f>_xlfn.IFNA((VLOOKUP(A304,CLASS!A:AY,24,FALSE)),"")</f>
        <v/>
      </c>
      <c r="Y304" s="11" t="str">
        <f t="shared" si="103"/>
        <v/>
      </c>
      <c r="Z304" t="str">
        <f>_xlfn.IFNA((VLOOKUP(A304,CLASS!A:AY,26,FALSE)),"")</f>
        <v/>
      </c>
      <c r="AA304" s="11" t="str">
        <f t="shared" si="104"/>
        <v/>
      </c>
      <c r="AB304" t="str">
        <f>_xlfn.IFNA((VLOOKUP(A304,CLASS!A:AY,28,FALSE)),"")</f>
        <v/>
      </c>
      <c r="AC304" s="11" t="str">
        <f t="shared" si="105"/>
        <v/>
      </c>
      <c r="AD304"/>
      <c r="AF304"/>
      <c r="AH304" t="str">
        <f>_xlfn.IFNA((VLOOKUP(A304,CLASS!A:AY,34,FALSE)),"")</f>
        <v/>
      </c>
      <c r="AI304" s="11" t="str">
        <f t="shared" si="106"/>
        <v/>
      </c>
      <c r="AJ304"/>
      <c r="AK304" s="11">
        <f t="shared" si="107"/>
        <v>0</v>
      </c>
      <c r="AL304" s="16" t="str">
        <f t="shared" si="108"/>
        <v/>
      </c>
      <c r="AM304"/>
      <c r="AN304" t="str">
        <f t="shared" si="109"/>
        <v/>
      </c>
      <c r="AO304" t="str">
        <f t="shared" si="110"/>
        <v/>
      </c>
      <c r="AP304" t="e">
        <f t="shared" si="111"/>
        <v>#VALUE!</v>
      </c>
      <c r="AQ304" t="str">
        <f t="shared" si="112"/>
        <v/>
      </c>
      <c r="AR304" t="str">
        <f t="shared" si="113"/>
        <v/>
      </c>
      <c r="AS304" t="str">
        <f t="shared" si="114"/>
        <v/>
      </c>
      <c r="AT304" t="str">
        <f t="shared" si="115"/>
        <v/>
      </c>
      <c r="AU304">
        <f t="shared" si="116"/>
        <v>0</v>
      </c>
      <c r="AV304">
        <f t="shared" si="117"/>
        <v>0</v>
      </c>
      <c r="AW304" t="str">
        <f t="shared" si="118"/>
        <v/>
      </c>
      <c r="AX304">
        <f t="shared" si="119"/>
        <v>0</v>
      </c>
      <c r="AY304" s="14" t="e" cm="1">
        <f t="array" ref="AY304">SUMPRODUCT(LARGE(AN304:AX304, {1,2,3}))</f>
        <v>#VALUE!</v>
      </c>
      <c r="AZ304"/>
    </row>
    <row r="305" spans="1:52" x14ac:dyDescent="0.35">
      <c r="A305">
        <f>CLASS!A302</f>
        <v>0</v>
      </c>
      <c r="B305" t="str">
        <f>CLASS!B302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 t="shared" si="101"/>
        <v/>
      </c>
      <c r="R305" t="str">
        <f>_xlfn.IFNA((VLOOKUP(A305,CLASS!A:AY,18,FALSE)),"")</f>
        <v/>
      </c>
      <c r="S305" s="11" t="str">
        <f t="shared" si="102"/>
        <v/>
      </c>
      <c r="T305" t="str">
        <f>_xlfn.IFNA((VLOOKUP(A305,CLASS!A:AY,20,FALSE)),"")</f>
        <v/>
      </c>
      <c r="U305" s="11" t="e">
        <f t="shared" si="121"/>
        <v>#VALUE!</v>
      </c>
      <c r="V305" t="str">
        <f>_xlfn.IFNA((VLOOKUP(A305,CLASS!A:AY,22,FALSE)),"")</f>
        <v/>
      </c>
      <c r="W305" s="11" t="str">
        <f t="shared" si="120"/>
        <v/>
      </c>
      <c r="X305" t="str">
        <f>_xlfn.IFNA((VLOOKUP(A305,CLASS!A:AY,24,FALSE)),"")</f>
        <v/>
      </c>
      <c r="Y305" s="11" t="str">
        <f t="shared" si="103"/>
        <v/>
      </c>
      <c r="Z305" t="str">
        <f>_xlfn.IFNA((VLOOKUP(A305,CLASS!A:AY,26,FALSE)),"")</f>
        <v/>
      </c>
      <c r="AA305" s="11" t="str">
        <f t="shared" si="104"/>
        <v/>
      </c>
      <c r="AB305" t="str">
        <f>_xlfn.IFNA((VLOOKUP(A305,CLASS!A:AY,28,FALSE)),"")</f>
        <v/>
      </c>
      <c r="AC305" s="11" t="str">
        <f t="shared" si="105"/>
        <v/>
      </c>
      <c r="AD305"/>
      <c r="AF305"/>
      <c r="AH305" t="str">
        <f>_xlfn.IFNA((VLOOKUP(A305,CLASS!A:AY,34,FALSE)),"")</f>
        <v/>
      </c>
      <c r="AI305" s="11" t="str">
        <f t="shared" si="106"/>
        <v/>
      </c>
      <c r="AJ305"/>
      <c r="AK305" s="11">
        <f t="shared" si="107"/>
        <v>0</v>
      </c>
      <c r="AL305" s="16" t="str">
        <f t="shared" si="108"/>
        <v/>
      </c>
      <c r="AN305" t="str">
        <f t="shared" si="109"/>
        <v/>
      </c>
      <c r="AO305" t="str">
        <f t="shared" si="110"/>
        <v/>
      </c>
      <c r="AP305" t="e">
        <f t="shared" si="111"/>
        <v>#VALUE!</v>
      </c>
      <c r="AQ305" t="str">
        <f t="shared" si="112"/>
        <v/>
      </c>
      <c r="AR305" t="str">
        <f t="shared" si="113"/>
        <v/>
      </c>
      <c r="AS305" t="str">
        <f t="shared" si="114"/>
        <v/>
      </c>
      <c r="AT305" t="str">
        <f t="shared" si="115"/>
        <v/>
      </c>
      <c r="AU305">
        <f t="shared" si="116"/>
        <v>0</v>
      </c>
      <c r="AV305">
        <f t="shared" si="117"/>
        <v>0</v>
      </c>
      <c r="AW305" t="str">
        <f t="shared" si="118"/>
        <v/>
      </c>
      <c r="AX305">
        <f t="shared" si="119"/>
        <v>0</v>
      </c>
      <c r="AY305" s="14" t="e" cm="1">
        <f t="array" ref="AY305">SUMPRODUCT(LARGE(AN305:AX305, {1,2,3}))</f>
        <v>#VALUE!</v>
      </c>
    </row>
    <row r="306" spans="1:52" x14ac:dyDescent="0.35">
      <c r="A306">
        <f>CLASS!A303</f>
        <v>0</v>
      </c>
      <c r="B306" t="str">
        <f>CLASS!B303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 t="shared" si="101"/>
        <v/>
      </c>
      <c r="R306" t="str">
        <f>_xlfn.IFNA((VLOOKUP(A306,CLASS!A:AY,18,FALSE)),"")</f>
        <v/>
      </c>
      <c r="S306" s="11" t="str">
        <f t="shared" si="102"/>
        <v/>
      </c>
      <c r="T306" t="str">
        <f>_xlfn.IFNA((VLOOKUP(A306,CLASS!A:AY,20,FALSE)),"")</f>
        <v/>
      </c>
      <c r="U306" s="11" t="e">
        <f t="shared" si="121"/>
        <v>#VALUE!</v>
      </c>
      <c r="V306" t="str">
        <f>_xlfn.IFNA((VLOOKUP(A306,CLASS!A:AY,22,FALSE)),"")</f>
        <v/>
      </c>
      <c r="W306" s="11" t="str">
        <f t="shared" si="120"/>
        <v/>
      </c>
      <c r="X306" t="str">
        <f>_xlfn.IFNA((VLOOKUP(A306,CLASS!A:AY,24,FALSE)),"")</f>
        <v/>
      </c>
      <c r="Y306" s="11" t="str">
        <f t="shared" si="103"/>
        <v/>
      </c>
      <c r="Z306" t="str">
        <f>_xlfn.IFNA((VLOOKUP(A306,CLASS!A:AY,26,FALSE)),"")</f>
        <v/>
      </c>
      <c r="AA306" s="11" t="str">
        <f t="shared" si="104"/>
        <v/>
      </c>
      <c r="AB306" t="str">
        <f>_xlfn.IFNA((VLOOKUP(A306,CLASS!A:AY,28,FALSE)),"")</f>
        <v/>
      </c>
      <c r="AC306" s="11" t="str">
        <f t="shared" si="105"/>
        <v/>
      </c>
      <c r="AD306"/>
      <c r="AF306"/>
      <c r="AH306" t="str">
        <f>_xlfn.IFNA((VLOOKUP(A306,CLASS!A:AY,34,FALSE)),"")</f>
        <v/>
      </c>
      <c r="AI306" s="11" t="str">
        <f t="shared" si="106"/>
        <v/>
      </c>
      <c r="AJ306"/>
      <c r="AK306" s="11">
        <f t="shared" si="107"/>
        <v>0</v>
      </c>
      <c r="AL306" s="16" t="str">
        <f t="shared" si="108"/>
        <v/>
      </c>
      <c r="AM306"/>
      <c r="AN306" t="str">
        <f t="shared" si="109"/>
        <v/>
      </c>
      <c r="AO306" t="str">
        <f t="shared" si="110"/>
        <v/>
      </c>
      <c r="AP306" t="e">
        <f t="shared" si="111"/>
        <v>#VALUE!</v>
      </c>
      <c r="AQ306" t="str">
        <f t="shared" si="112"/>
        <v/>
      </c>
      <c r="AR306" t="str">
        <f t="shared" si="113"/>
        <v/>
      </c>
      <c r="AS306" t="str">
        <f t="shared" si="114"/>
        <v/>
      </c>
      <c r="AT306" t="str">
        <f t="shared" si="115"/>
        <v/>
      </c>
      <c r="AU306">
        <f t="shared" si="116"/>
        <v>0</v>
      </c>
      <c r="AV306">
        <f t="shared" si="117"/>
        <v>0</v>
      </c>
      <c r="AW306" t="str">
        <f t="shared" si="118"/>
        <v/>
      </c>
      <c r="AX306">
        <f t="shared" si="119"/>
        <v>0</v>
      </c>
      <c r="AY306" s="14" t="e" cm="1">
        <f t="array" ref="AY306">SUMPRODUCT(LARGE(AN306:AX306, {1,2,3}))</f>
        <v>#VALUE!</v>
      </c>
      <c r="AZ306"/>
    </row>
    <row r="307" spans="1:52" x14ac:dyDescent="0.35">
      <c r="A307">
        <f>CLASS!A304</f>
        <v>0</v>
      </c>
      <c r="B307" t="str">
        <f>CLASS!B304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 t="shared" si="101"/>
        <v/>
      </c>
      <c r="R307" t="str">
        <f>_xlfn.IFNA((VLOOKUP(A307,CLASS!A:AY,18,FALSE)),"")</f>
        <v/>
      </c>
      <c r="S307" s="11" t="str">
        <f t="shared" si="102"/>
        <v/>
      </c>
      <c r="T307" t="str">
        <f>_xlfn.IFNA((VLOOKUP(A307,CLASS!A:AY,20,FALSE)),"")</f>
        <v/>
      </c>
      <c r="U307" s="11" t="e">
        <f t="shared" si="121"/>
        <v>#VALUE!</v>
      </c>
      <c r="V307" t="str">
        <f>_xlfn.IFNA((VLOOKUP(A307,CLASS!A:AY,22,FALSE)),"")</f>
        <v/>
      </c>
      <c r="W307" s="11" t="str">
        <f t="shared" ref="W307:W338" si="122">IFERROR((IF(IF(V307,V307+$M307,0)&lt;=100,IF(V307,V307+$M307,0),100)),"")</f>
        <v/>
      </c>
      <c r="X307" t="str">
        <f>_xlfn.IFNA((VLOOKUP(A307,CLASS!A:AY,24,FALSE)),"")</f>
        <v/>
      </c>
      <c r="Y307" s="11" t="str">
        <f t="shared" si="103"/>
        <v/>
      </c>
      <c r="Z307" t="str">
        <f>_xlfn.IFNA((VLOOKUP(A307,CLASS!A:AY,26,FALSE)),"")</f>
        <v/>
      </c>
      <c r="AA307" s="11" t="str">
        <f t="shared" si="104"/>
        <v/>
      </c>
      <c r="AB307" t="str">
        <f>_xlfn.IFNA((VLOOKUP(A307,CLASS!A:AY,28,FALSE)),"")</f>
        <v/>
      </c>
      <c r="AC307" s="11" t="str">
        <f t="shared" si="105"/>
        <v/>
      </c>
      <c r="AD307"/>
      <c r="AF307"/>
      <c r="AH307" t="str">
        <f>_xlfn.IFNA((VLOOKUP(A307,CLASS!A:AY,34,FALSE)),"")</f>
        <v/>
      </c>
      <c r="AI307" s="11" t="str">
        <f t="shared" si="106"/>
        <v/>
      </c>
      <c r="AJ307"/>
      <c r="AK307" s="11">
        <f t="shared" si="107"/>
        <v>0</v>
      </c>
      <c r="AL307" s="16" t="str">
        <f t="shared" si="108"/>
        <v/>
      </c>
      <c r="AM307"/>
      <c r="AN307" t="str">
        <f t="shared" si="109"/>
        <v/>
      </c>
      <c r="AO307" t="str">
        <f t="shared" si="110"/>
        <v/>
      </c>
      <c r="AP307" t="e">
        <f t="shared" si="111"/>
        <v>#VALUE!</v>
      </c>
      <c r="AQ307" t="str">
        <f t="shared" si="112"/>
        <v/>
      </c>
      <c r="AR307" t="str">
        <f t="shared" si="113"/>
        <v/>
      </c>
      <c r="AS307" t="str">
        <f t="shared" si="114"/>
        <v/>
      </c>
      <c r="AT307" t="str">
        <f t="shared" si="115"/>
        <v/>
      </c>
      <c r="AU307">
        <f t="shared" si="116"/>
        <v>0</v>
      </c>
      <c r="AV307">
        <f t="shared" si="117"/>
        <v>0</v>
      </c>
      <c r="AW307" t="str">
        <f t="shared" si="118"/>
        <v/>
      </c>
      <c r="AX307">
        <f t="shared" si="119"/>
        <v>0</v>
      </c>
      <c r="AY307" s="14" t="e" cm="1">
        <f t="array" ref="AY307">SUMPRODUCT(LARGE(AN307:AX307, {1,2,3}))</f>
        <v>#VALUE!</v>
      </c>
      <c r="AZ307"/>
    </row>
    <row r="308" spans="1:52" x14ac:dyDescent="0.35">
      <c r="A308">
        <f>CLASS!A305</f>
        <v>0</v>
      </c>
      <c r="B308" t="str">
        <f>CLASS!B305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 t="shared" si="101"/>
        <v/>
      </c>
      <c r="R308" t="str">
        <f>_xlfn.IFNA((VLOOKUP(A308,CLASS!A:AY,18,FALSE)),"")</f>
        <v/>
      </c>
      <c r="S308" s="11" t="str">
        <f t="shared" si="102"/>
        <v/>
      </c>
      <c r="T308" t="str">
        <f>_xlfn.IFNA((VLOOKUP(A308,CLASS!A:AY,20,FALSE)),"")</f>
        <v/>
      </c>
      <c r="U308" s="11" t="e">
        <f t="shared" si="121"/>
        <v>#VALUE!</v>
      </c>
      <c r="V308" t="str">
        <f>_xlfn.IFNA((VLOOKUP(A308,CLASS!A:AY,22,FALSE)),"")</f>
        <v/>
      </c>
      <c r="W308" s="11" t="str">
        <f t="shared" si="122"/>
        <v/>
      </c>
      <c r="X308" t="str">
        <f>_xlfn.IFNA((VLOOKUP(A308,CLASS!A:AY,24,FALSE)),"")</f>
        <v/>
      </c>
      <c r="Y308" s="11" t="str">
        <f t="shared" si="103"/>
        <v/>
      </c>
      <c r="Z308" t="str">
        <f>_xlfn.IFNA((VLOOKUP(A308,CLASS!A:AY,26,FALSE)),"")</f>
        <v/>
      </c>
      <c r="AA308" s="11" t="str">
        <f t="shared" si="104"/>
        <v/>
      </c>
      <c r="AB308" t="str">
        <f>_xlfn.IFNA((VLOOKUP(A308,CLASS!A:AY,28,FALSE)),"")</f>
        <v/>
      </c>
      <c r="AC308" s="11" t="str">
        <f t="shared" si="105"/>
        <v/>
      </c>
      <c r="AD308"/>
      <c r="AF308"/>
      <c r="AH308" t="str">
        <f>_xlfn.IFNA((VLOOKUP(A308,CLASS!A:AY,34,FALSE)),"")</f>
        <v/>
      </c>
      <c r="AI308" s="11" t="str">
        <f t="shared" si="106"/>
        <v/>
      </c>
      <c r="AJ308"/>
      <c r="AK308" s="11">
        <f t="shared" si="107"/>
        <v>0</v>
      </c>
      <c r="AL308" s="16" t="str">
        <f t="shared" si="108"/>
        <v/>
      </c>
      <c r="AN308" t="str">
        <f t="shared" si="109"/>
        <v/>
      </c>
      <c r="AO308" t="str">
        <f t="shared" si="110"/>
        <v/>
      </c>
      <c r="AP308" t="e">
        <f t="shared" si="111"/>
        <v>#VALUE!</v>
      </c>
      <c r="AQ308" t="str">
        <f t="shared" si="112"/>
        <v/>
      </c>
      <c r="AR308" t="str">
        <f t="shared" si="113"/>
        <v/>
      </c>
      <c r="AS308" t="str">
        <f t="shared" si="114"/>
        <v/>
      </c>
      <c r="AT308" t="str">
        <f t="shared" si="115"/>
        <v/>
      </c>
      <c r="AU308">
        <f t="shared" si="116"/>
        <v>0</v>
      </c>
      <c r="AV308">
        <f t="shared" si="117"/>
        <v>0</v>
      </c>
      <c r="AW308" t="str">
        <f t="shared" si="118"/>
        <v/>
      </c>
      <c r="AX308">
        <f t="shared" si="119"/>
        <v>0</v>
      </c>
      <c r="AY308" s="14" t="e" cm="1">
        <f t="array" ref="AY308">SUMPRODUCT(LARGE(AN308:AX308, {1,2,3}))</f>
        <v>#VALUE!</v>
      </c>
    </row>
    <row r="309" spans="1:52" x14ac:dyDescent="0.35">
      <c r="A309">
        <f>CLASS!A306</f>
        <v>0</v>
      </c>
      <c r="B309" t="str">
        <f>CLASS!B306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 t="shared" si="101"/>
        <v/>
      </c>
      <c r="R309" t="str">
        <f>_xlfn.IFNA((VLOOKUP(A309,CLASS!A:AY,18,FALSE)),"")</f>
        <v/>
      </c>
      <c r="S309" s="11" t="str">
        <f t="shared" si="102"/>
        <v/>
      </c>
      <c r="T309" t="str">
        <f>_xlfn.IFNA((VLOOKUP(A309,CLASS!A:AY,20,FALSE)),"")</f>
        <v/>
      </c>
      <c r="U309" s="11" t="e">
        <f t="shared" si="121"/>
        <v>#VALUE!</v>
      </c>
      <c r="V309" t="str">
        <f>_xlfn.IFNA((VLOOKUP(A309,CLASS!A:AY,22,FALSE)),"")</f>
        <v/>
      </c>
      <c r="W309" s="11" t="str">
        <f t="shared" si="122"/>
        <v/>
      </c>
      <c r="X309" t="str">
        <f>_xlfn.IFNA((VLOOKUP(A309,CLASS!A:AY,24,FALSE)),"")</f>
        <v/>
      </c>
      <c r="Y309" s="11" t="str">
        <f t="shared" si="103"/>
        <v/>
      </c>
      <c r="Z309" t="str">
        <f>_xlfn.IFNA((VLOOKUP(A309,CLASS!A:AY,26,FALSE)),"")</f>
        <v/>
      </c>
      <c r="AA309" s="11" t="str">
        <f t="shared" si="104"/>
        <v/>
      </c>
      <c r="AB309" t="str">
        <f>_xlfn.IFNA((VLOOKUP(A309,CLASS!A:AY,28,FALSE)),"")</f>
        <v/>
      </c>
      <c r="AC309" s="11" t="str">
        <f t="shared" si="105"/>
        <v/>
      </c>
      <c r="AD309"/>
      <c r="AF309"/>
      <c r="AH309" t="str">
        <f>_xlfn.IFNA((VLOOKUP(A309,CLASS!A:AY,34,FALSE)),"")</f>
        <v/>
      </c>
      <c r="AI309" s="11" t="str">
        <f t="shared" si="106"/>
        <v/>
      </c>
      <c r="AJ309"/>
      <c r="AK309" s="11">
        <f t="shared" si="107"/>
        <v>0</v>
      </c>
      <c r="AL309" s="16" t="str">
        <f t="shared" si="108"/>
        <v/>
      </c>
      <c r="AN309" t="str">
        <f t="shared" si="109"/>
        <v/>
      </c>
      <c r="AO309" t="str">
        <f t="shared" si="110"/>
        <v/>
      </c>
      <c r="AP309" t="e">
        <f t="shared" si="111"/>
        <v>#VALUE!</v>
      </c>
      <c r="AQ309" t="str">
        <f t="shared" si="112"/>
        <v/>
      </c>
      <c r="AR309" t="str">
        <f t="shared" si="113"/>
        <v/>
      </c>
      <c r="AS309" t="str">
        <f t="shared" si="114"/>
        <v/>
      </c>
      <c r="AT309" t="str">
        <f t="shared" si="115"/>
        <v/>
      </c>
      <c r="AU309">
        <f t="shared" si="116"/>
        <v>0</v>
      </c>
      <c r="AV309">
        <f t="shared" si="117"/>
        <v>0</v>
      </c>
      <c r="AW309" t="str">
        <f t="shared" si="118"/>
        <v/>
      </c>
      <c r="AX309">
        <f t="shared" si="119"/>
        <v>0</v>
      </c>
      <c r="AY309" s="14" t="e" cm="1">
        <f t="array" ref="AY309">SUMPRODUCT(LARGE(AN309:AX309, {1,2,3}))</f>
        <v>#VALUE!</v>
      </c>
    </row>
    <row r="310" spans="1:52" x14ac:dyDescent="0.35">
      <c r="A310">
        <f>CLASS!A307</f>
        <v>0</v>
      </c>
      <c r="B310" t="str">
        <f>CLASS!B307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 t="shared" si="101"/>
        <v/>
      </c>
      <c r="R310" t="str">
        <f>_xlfn.IFNA((VLOOKUP(A310,CLASS!A:AY,18,FALSE)),"")</f>
        <v/>
      </c>
      <c r="S310" s="11" t="str">
        <f t="shared" si="102"/>
        <v/>
      </c>
      <c r="T310" t="str">
        <f>_xlfn.IFNA((VLOOKUP(A310,CLASS!A:AY,20,FALSE)),"")</f>
        <v/>
      </c>
      <c r="U310" s="11" t="e">
        <f t="shared" si="121"/>
        <v>#VALUE!</v>
      </c>
      <c r="V310" t="str">
        <f>_xlfn.IFNA((VLOOKUP(A310,CLASS!A:AY,22,FALSE)),"")</f>
        <v/>
      </c>
      <c r="W310" s="11" t="str">
        <f t="shared" si="122"/>
        <v/>
      </c>
      <c r="X310" t="str">
        <f>_xlfn.IFNA((VLOOKUP(A310,CLASS!A:AY,24,FALSE)),"")</f>
        <v/>
      </c>
      <c r="Y310" s="11" t="str">
        <f t="shared" si="103"/>
        <v/>
      </c>
      <c r="Z310" t="str">
        <f>_xlfn.IFNA((VLOOKUP(A310,CLASS!A:AY,26,FALSE)),"")</f>
        <v/>
      </c>
      <c r="AA310" s="11" t="str">
        <f t="shared" si="104"/>
        <v/>
      </c>
      <c r="AB310" t="str">
        <f>_xlfn.IFNA((VLOOKUP(A310,CLASS!A:AY,28,FALSE)),"")</f>
        <v/>
      </c>
      <c r="AC310" s="11" t="str">
        <f t="shared" si="105"/>
        <v/>
      </c>
      <c r="AD310"/>
      <c r="AF310"/>
      <c r="AH310" t="str">
        <f>_xlfn.IFNA((VLOOKUP(A310,CLASS!A:AY,34,FALSE)),"")</f>
        <v/>
      </c>
      <c r="AI310" s="11" t="str">
        <f t="shared" si="106"/>
        <v/>
      </c>
      <c r="AJ310"/>
      <c r="AK310" s="11">
        <f t="shared" si="107"/>
        <v>0</v>
      </c>
      <c r="AL310" s="16" t="str">
        <f t="shared" si="108"/>
        <v/>
      </c>
      <c r="AN310" t="str">
        <f t="shared" si="109"/>
        <v/>
      </c>
      <c r="AO310" t="str">
        <f t="shared" si="110"/>
        <v/>
      </c>
      <c r="AP310" t="e">
        <f t="shared" si="111"/>
        <v>#VALUE!</v>
      </c>
      <c r="AQ310" t="str">
        <f t="shared" si="112"/>
        <v/>
      </c>
      <c r="AR310" t="str">
        <f t="shared" si="113"/>
        <v/>
      </c>
      <c r="AS310" t="str">
        <f t="shared" si="114"/>
        <v/>
      </c>
      <c r="AT310" t="str">
        <f t="shared" si="115"/>
        <v/>
      </c>
      <c r="AU310">
        <f t="shared" si="116"/>
        <v>0</v>
      </c>
      <c r="AV310">
        <f t="shared" si="117"/>
        <v>0</v>
      </c>
      <c r="AW310" t="str">
        <f t="shared" si="118"/>
        <v/>
      </c>
      <c r="AX310">
        <f t="shared" si="119"/>
        <v>0</v>
      </c>
      <c r="AY310" s="14" t="e" cm="1">
        <f t="array" ref="AY310">SUMPRODUCT(LARGE(AN310:AX310, {1,2,3}))</f>
        <v>#VALUE!</v>
      </c>
      <c r="AZ310"/>
    </row>
    <row r="311" spans="1:52" x14ac:dyDescent="0.35">
      <c r="A311">
        <f>CLASS!A308</f>
        <v>0</v>
      </c>
      <c r="B311" t="str">
        <f>CLASS!B308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 t="shared" si="101"/>
        <v/>
      </c>
      <c r="R311" t="str">
        <f>_xlfn.IFNA((VLOOKUP(A311,CLASS!A:AY,18,FALSE)),"")</f>
        <v/>
      </c>
      <c r="S311" s="11" t="str">
        <f t="shared" si="102"/>
        <v/>
      </c>
      <c r="T311" t="str">
        <f>_xlfn.IFNA((VLOOKUP(A311,CLASS!A:AY,20,FALSE)),"")</f>
        <v/>
      </c>
      <c r="U311" s="11" t="e">
        <f t="shared" si="121"/>
        <v>#VALUE!</v>
      </c>
      <c r="V311" t="str">
        <f>_xlfn.IFNA((VLOOKUP(A311,CLASS!A:AY,22,FALSE)),"")</f>
        <v/>
      </c>
      <c r="W311" s="11" t="str">
        <f t="shared" si="122"/>
        <v/>
      </c>
      <c r="X311" t="str">
        <f>_xlfn.IFNA((VLOOKUP(A311,CLASS!A:AY,24,FALSE)),"")</f>
        <v/>
      </c>
      <c r="Y311" s="11" t="str">
        <f t="shared" si="103"/>
        <v/>
      </c>
      <c r="Z311" t="str">
        <f>_xlfn.IFNA((VLOOKUP(A311,CLASS!A:AY,26,FALSE)),"")</f>
        <v/>
      </c>
      <c r="AA311" s="11" t="str">
        <f t="shared" si="104"/>
        <v/>
      </c>
      <c r="AB311" t="str">
        <f>_xlfn.IFNA((VLOOKUP(A311,CLASS!A:AY,28,FALSE)),"")</f>
        <v/>
      </c>
      <c r="AC311" s="11" t="str">
        <f t="shared" si="105"/>
        <v/>
      </c>
      <c r="AD311"/>
      <c r="AF311"/>
      <c r="AH311" t="str">
        <f>_xlfn.IFNA((VLOOKUP(A311,CLASS!A:AY,34,FALSE)),"")</f>
        <v/>
      </c>
      <c r="AI311" s="11" t="str">
        <f t="shared" si="106"/>
        <v/>
      </c>
      <c r="AJ311"/>
      <c r="AK311" s="11">
        <f t="shared" si="107"/>
        <v>0</v>
      </c>
      <c r="AL311" s="16" t="str">
        <f t="shared" si="108"/>
        <v/>
      </c>
      <c r="AN311" t="str">
        <f t="shared" si="109"/>
        <v/>
      </c>
      <c r="AO311" t="str">
        <f t="shared" si="110"/>
        <v/>
      </c>
      <c r="AP311" t="e">
        <f t="shared" si="111"/>
        <v>#VALUE!</v>
      </c>
      <c r="AQ311" t="str">
        <f t="shared" si="112"/>
        <v/>
      </c>
      <c r="AR311" t="str">
        <f t="shared" si="113"/>
        <v/>
      </c>
      <c r="AS311" t="str">
        <f t="shared" si="114"/>
        <v/>
      </c>
      <c r="AT311" t="str">
        <f t="shared" si="115"/>
        <v/>
      </c>
      <c r="AU311">
        <f t="shared" si="116"/>
        <v>0</v>
      </c>
      <c r="AV311">
        <f t="shared" si="117"/>
        <v>0</v>
      </c>
      <c r="AW311" t="str">
        <f t="shared" si="118"/>
        <v/>
      </c>
      <c r="AX311">
        <f t="shared" si="119"/>
        <v>0</v>
      </c>
      <c r="AY311" s="14" t="e" cm="1">
        <f t="array" ref="AY311">SUMPRODUCT(LARGE(AN311:AX311, {1,2,3}))</f>
        <v>#VALUE!</v>
      </c>
      <c r="AZ311"/>
    </row>
    <row r="312" spans="1:52" x14ac:dyDescent="0.35">
      <c r="A312">
        <f>CLASS!A309</f>
        <v>0</v>
      </c>
      <c r="B312" t="str">
        <f>CLASS!B309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 t="shared" si="101"/>
        <v/>
      </c>
      <c r="R312" t="str">
        <f>_xlfn.IFNA((VLOOKUP(A312,CLASS!A:AY,18,FALSE)),"")</f>
        <v/>
      </c>
      <c r="S312" s="11" t="str">
        <f t="shared" si="102"/>
        <v/>
      </c>
      <c r="T312" t="str">
        <f>_xlfn.IFNA((VLOOKUP(A312,CLASS!A:AY,20,FALSE)),"")</f>
        <v/>
      </c>
      <c r="U312" s="11" t="e">
        <f t="shared" si="121"/>
        <v>#VALUE!</v>
      </c>
      <c r="V312" t="str">
        <f>_xlfn.IFNA((VLOOKUP(A312,CLASS!A:AY,22,FALSE)),"")</f>
        <v/>
      </c>
      <c r="W312" s="11" t="str">
        <f t="shared" si="122"/>
        <v/>
      </c>
      <c r="X312" t="str">
        <f>_xlfn.IFNA((VLOOKUP(A312,CLASS!A:AY,24,FALSE)),"")</f>
        <v/>
      </c>
      <c r="Y312" s="11" t="str">
        <f t="shared" si="103"/>
        <v/>
      </c>
      <c r="Z312" t="str">
        <f>_xlfn.IFNA((VLOOKUP(A312,CLASS!A:AY,26,FALSE)),"")</f>
        <v/>
      </c>
      <c r="AA312" s="11" t="str">
        <f t="shared" si="104"/>
        <v/>
      </c>
      <c r="AB312" t="str">
        <f>_xlfn.IFNA((VLOOKUP(A312,CLASS!A:AY,28,FALSE)),"")</f>
        <v/>
      </c>
      <c r="AC312" s="11" t="str">
        <f t="shared" si="105"/>
        <v/>
      </c>
      <c r="AD312"/>
      <c r="AF312"/>
      <c r="AH312" t="str">
        <f>_xlfn.IFNA((VLOOKUP(A312,CLASS!A:AY,34,FALSE)),"")</f>
        <v/>
      </c>
      <c r="AI312" s="11" t="str">
        <f t="shared" si="106"/>
        <v/>
      </c>
      <c r="AJ312"/>
      <c r="AK312" s="11">
        <f t="shared" si="107"/>
        <v>0</v>
      </c>
      <c r="AL312" s="16" t="str">
        <f t="shared" si="108"/>
        <v/>
      </c>
      <c r="AM312"/>
      <c r="AN312" t="str">
        <f t="shared" si="109"/>
        <v/>
      </c>
      <c r="AO312" t="str">
        <f t="shared" si="110"/>
        <v/>
      </c>
      <c r="AP312" t="e">
        <f t="shared" si="111"/>
        <v>#VALUE!</v>
      </c>
      <c r="AQ312" t="str">
        <f t="shared" si="112"/>
        <v/>
      </c>
      <c r="AR312" t="str">
        <f t="shared" si="113"/>
        <v/>
      </c>
      <c r="AS312" t="str">
        <f t="shared" si="114"/>
        <v/>
      </c>
      <c r="AT312" t="str">
        <f t="shared" si="115"/>
        <v/>
      </c>
      <c r="AU312">
        <f t="shared" si="116"/>
        <v>0</v>
      </c>
      <c r="AV312">
        <f t="shared" si="117"/>
        <v>0</v>
      </c>
      <c r="AW312" t="str">
        <f t="shared" si="118"/>
        <v/>
      </c>
      <c r="AX312">
        <f t="shared" si="119"/>
        <v>0</v>
      </c>
      <c r="AY312" s="14" t="e" cm="1">
        <f t="array" ref="AY312">SUMPRODUCT(LARGE(AN312:AX312, {1,2,3}))</f>
        <v>#VALUE!</v>
      </c>
    </row>
    <row r="313" spans="1:52" x14ac:dyDescent="0.35">
      <c r="A313">
        <f>CLASS!A310</f>
        <v>0</v>
      </c>
      <c r="B313" t="str">
        <f>CLASS!B310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 t="shared" si="101"/>
        <v/>
      </c>
      <c r="R313" t="str">
        <f>_xlfn.IFNA((VLOOKUP(A313,CLASS!A:AY,18,FALSE)),"")</f>
        <v/>
      </c>
      <c r="S313" s="11" t="str">
        <f t="shared" si="102"/>
        <v/>
      </c>
      <c r="T313" t="str">
        <f>_xlfn.IFNA((VLOOKUP(A313,CLASS!A:AY,20,FALSE)),"")</f>
        <v/>
      </c>
      <c r="U313" s="11" t="e">
        <f t="shared" ref="U313:U344" si="123">IF(IF(T313,T313+$L313,0)&lt;=100,IF(T313,T313+$L313,0),100)</f>
        <v>#VALUE!</v>
      </c>
      <c r="V313" t="str">
        <f>_xlfn.IFNA((VLOOKUP(A313,CLASS!A:AY,22,FALSE)),"")</f>
        <v/>
      </c>
      <c r="W313" s="11" t="str">
        <f t="shared" si="122"/>
        <v/>
      </c>
      <c r="X313" t="str">
        <f>_xlfn.IFNA((VLOOKUP(A313,CLASS!A:AY,24,FALSE)),"")</f>
        <v/>
      </c>
      <c r="Y313" s="11" t="str">
        <f t="shared" si="103"/>
        <v/>
      </c>
      <c r="Z313" t="str">
        <f>_xlfn.IFNA((VLOOKUP(A313,CLASS!A:AY,26,FALSE)),"")</f>
        <v/>
      </c>
      <c r="AA313" s="11" t="str">
        <f t="shared" si="104"/>
        <v/>
      </c>
      <c r="AB313" t="str">
        <f>_xlfn.IFNA((VLOOKUP(A313,CLASS!A:AY,28,FALSE)),"")</f>
        <v/>
      </c>
      <c r="AC313" s="11" t="str">
        <f t="shared" si="105"/>
        <v/>
      </c>
      <c r="AD313"/>
      <c r="AF313"/>
      <c r="AH313" t="str">
        <f>_xlfn.IFNA((VLOOKUP(A313,CLASS!A:AY,34,FALSE)),"")</f>
        <v/>
      </c>
      <c r="AI313" s="11" t="str">
        <f t="shared" si="106"/>
        <v/>
      </c>
      <c r="AJ313"/>
      <c r="AK313" s="11">
        <f t="shared" si="107"/>
        <v>0</v>
      </c>
      <c r="AL313" s="16" t="str">
        <f t="shared" si="108"/>
        <v/>
      </c>
      <c r="AM313"/>
      <c r="AN313" t="str">
        <f t="shared" si="109"/>
        <v/>
      </c>
      <c r="AO313" t="str">
        <f t="shared" si="110"/>
        <v/>
      </c>
      <c r="AP313" t="e">
        <f t="shared" si="111"/>
        <v>#VALUE!</v>
      </c>
      <c r="AQ313" t="str">
        <f t="shared" si="112"/>
        <v/>
      </c>
      <c r="AR313" t="str">
        <f t="shared" si="113"/>
        <v/>
      </c>
      <c r="AS313" t="str">
        <f t="shared" si="114"/>
        <v/>
      </c>
      <c r="AT313" t="str">
        <f t="shared" si="115"/>
        <v/>
      </c>
      <c r="AU313">
        <f t="shared" si="116"/>
        <v>0</v>
      </c>
      <c r="AV313">
        <f t="shared" si="117"/>
        <v>0</v>
      </c>
      <c r="AW313" t="str">
        <f t="shared" si="118"/>
        <v/>
      </c>
      <c r="AX313">
        <f t="shared" si="119"/>
        <v>0</v>
      </c>
      <c r="AY313" s="14" t="e" cm="1">
        <f t="array" ref="AY313">SUMPRODUCT(LARGE(AN313:AX313, {1,2,3}))</f>
        <v>#VALUE!</v>
      </c>
    </row>
    <row r="314" spans="1:52" x14ac:dyDescent="0.35">
      <c r="A314">
        <f>CLASS!A311</f>
        <v>0</v>
      </c>
      <c r="B314" t="str">
        <f>CLASS!B311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 t="shared" si="101"/>
        <v/>
      </c>
      <c r="R314" t="str">
        <f>_xlfn.IFNA((VLOOKUP(A314,CLASS!A:AY,18,FALSE)),"")</f>
        <v/>
      </c>
      <c r="S314" s="11" t="str">
        <f t="shared" si="102"/>
        <v/>
      </c>
      <c r="T314" t="str">
        <f>_xlfn.IFNA((VLOOKUP(A314,CLASS!A:AY,20,FALSE)),"")</f>
        <v/>
      </c>
      <c r="U314" s="11" t="e">
        <f t="shared" si="123"/>
        <v>#VALUE!</v>
      </c>
      <c r="V314" t="str">
        <f>_xlfn.IFNA((VLOOKUP(A314,CLASS!A:AY,22,FALSE)),"")</f>
        <v/>
      </c>
      <c r="W314" s="11" t="str">
        <f t="shared" si="122"/>
        <v/>
      </c>
      <c r="X314" t="str">
        <f>_xlfn.IFNA((VLOOKUP(A314,CLASS!A:AY,24,FALSE)),"")</f>
        <v/>
      </c>
      <c r="Y314" s="11" t="str">
        <f t="shared" si="103"/>
        <v/>
      </c>
      <c r="Z314" t="str">
        <f>_xlfn.IFNA((VLOOKUP(A314,CLASS!A:AY,26,FALSE)),"")</f>
        <v/>
      </c>
      <c r="AA314" s="11" t="str">
        <f t="shared" si="104"/>
        <v/>
      </c>
      <c r="AB314" t="str">
        <f>_xlfn.IFNA((VLOOKUP(A314,CLASS!A:AY,28,FALSE)),"")</f>
        <v/>
      </c>
      <c r="AC314" s="11" t="str">
        <f t="shared" si="105"/>
        <v/>
      </c>
      <c r="AD314"/>
      <c r="AF314"/>
      <c r="AH314" t="str">
        <f>_xlfn.IFNA((VLOOKUP(A314,CLASS!A:AY,34,FALSE)),"")</f>
        <v/>
      </c>
      <c r="AI314" s="11" t="str">
        <f t="shared" si="106"/>
        <v/>
      </c>
      <c r="AJ314"/>
      <c r="AK314" s="11">
        <f t="shared" si="107"/>
        <v>0</v>
      </c>
      <c r="AL314" s="16" t="str">
        <f t="shared" si="108"/>
        <v/>
      </c>
      <c r="AM314"/>
      <c r="AN314" t="str">
        <f t="shared" si="109"/>
        <v/>
      </c>
      <c r="AO314" t="str">
        <f t="shared" si="110"/>
        <v/>
      </c>
      <c r="AP314" t="e">
        <f t="shared" si="111"/>
        <v>#VALUE!</v>
      </c>
      <c r="AQ314" t="str">
        <f t="shared" si="112"/>
        <v/>
      </c>
      <c r="AR314" t="str">
        <f t="shared" si="113"/>
        <v/>
      </c>
      <c r="AS314" t="str">
        <f t="shared" si="114"/>
        <v/>
      </c>
      <c r="AT314" t="str">
        <f t="shared" si="115"/>
        <v/>
      </c>
      <c r="AU314">
        <f t="shared" si="116"/>
        <v>0</v>
      </c>
      <c r="AV314">
        <f t="shared" si="117"/>
        <v>0</v>
      </c>
      <c r="AW314" t="str">
        <f t="shared" si="118"/>
        <v/>
      </c>
      <c r="AX314">
        <f t="shared" si="119"/>
        <v>0</v>
      </c>
      <c r="AY314" s="14" t="e" cm="1">
        <f t="array" ref="AY314">SUMPRODUCT(LARGE(AN314:AX314, {1,2,3}))</f>
        <v>#VALUE!</v>
      </c>
    </row>
    <row r="315" spans="1:52" x14ac:dyDescent="0.35">
      <c r="A315">
        <f>CLASS!A312</f>
        <v>0</v>
      </c>
      <c r="B315" t="str">
        <f>CLASS!B312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 t="shared" si="101"/>
        <v/>
      </c>
      <c r="R315" t="str">
        <f>_xlfn.IFNA((VLOOKUP(A315,CLASS!A:AY,18,FALSE)),"")</f>
        <v/>
      </c>
      <c r="S315" s="11" t="str">
        <f t="shared" si="102"/>
        <v/>
      </c>
      <c r="T315" t="str">
        <f>_xlfn.IFNA((VLOOKUP(A315,CLASS!A:AY,20,FALSE)),"")</f>
        <v/>
      </c>
      <c r="U315" s="11" t="e">
        <f t="shared" si="123"/>
        <v>#VALUE!</v>
      </c>
      <c r="V315" t="str">
        <f>_xlfn.IFNA((VLOOKUP(A315,CLASS!A:AY,22,FALSE)),"")</f>
        <v/>
      </c>
      <c r="W315" s="11" t="str">
        <f t="shared" si="122"/>
        <v/>
      </c>
      <c r="X315" t="str">
        <f>_xlfn.IFNA((VLOOKUP(A315,CLASS!A:AY,24,FALSE)),"")</f>
        <v/>
      </c>
      <c r="Y315" s="11" t="str">
        <f t="shared" si="103"/>
        <v/>
      </c>
      <c r="Z315" t="str">
        <f>_xlfn.IFNA((VLOOKUP(A315,CLASS!A:AY,26,FALSE)),"")</f>
        <v/>
      </c>
      <c r="AA315" s="11" t="str">
        <f t="shared" si="104"/>
        <v/>
      </c>
      <c r="AB315" t="str">
        <f>_xlfn.IFNA((VLOOKUP(A315,CLASS!A:AY,28,FALSE)),"")</f>
        <v/>
      </c>
      <c r="AC315" s="11" t="str">
        <f t="shared" si="105"/>
        <v/>
      </c>
      <c r="AD315"/>
      <c r="AF315"/>
      <c r="AH315" t="str">
        <f>_xlfn.IFNA((VLOOKUP(A315,CLASS!A:AY,34,FALSE)),"")</f>
        <v/>
      </c>
      <c r="AI315" s="11" t="str">
        <f t="shared" si="106"/>
        <v/>
      </c>
      <c r="AJ315"/>
      <c r="AK315" s="11">
        <f t="shared" si="107"/>
        <v>0</v>
      </c>
      <c r="AL315" s="16" t="str">
        <f t="shared" si="108"/>
        <v/>
      </c>
      <c r="AN315" t="str">
        <f t="shared" si="109"/>
        <v/>
      </c>
      <c r="AO315" t="str">
        <f t="shared" si="110"/>
        <v/>
      </c>
      <c r="AP315" t="e">
        <f t="shared" si="111"/>
        <v>#VALUE!</v>
      </c>
      <c r="AQ315" t="str">
        <f t="shared" si="112"/>
        <v/>
      </c>
      <c r="AR315" t="str">
        <f t="shared" si="113"/>
        <v/>
      </c>
      <c r="AS315" t="str">
        <f t="shared" si="114"/>
        <v/>
      </c>
      <c r="AT315" t="str">
        <f t="shared" si="115"/>
        <v/>
      </c>
      <c r="AU315">
        <f t="shared" si="116"/>
        <v>0</v>
      </c>
      <c r="AV315">
        <f t="shared" si="117"/>
        <v>0</v>
      </c>
      <c r="AW315" t="str">
        <f t="shared" si="118"/>
        <v/>
      </c>
      <c r="AX315">
        <f t="shared" si="119"/>
        <v>0</v>
      </c>
      <c r="AY315" s="14" t="e" cm="1">
        <f t="array" ref="AY315">SUMPRODUCT(LARGE(AN315:AX315, {1,2,3}))</f>
        <v>#VALUE!</v>
      </c>
    </row>
    <row r="316" spans="1:52" x14ac:dyDescent="0.35">
      <c r="A316">
        <f>CLASS!A313</f>
        <v>0</v>
      </c>
      <c r="B316" t="str">
        <f>CLASS!B313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 t="shared" si="101"/>
        <v/>
      </c>
      <c r="R316" t="str">
        <f>_xlfn.IFNA((VLOOKUP(A316,CLASS!A:AY,18,FALSE)),"")</f>
        <v/>
      </c>
      <c r="S316" s="11" t="str">
        <f t="shared" si="102"/>
        <v/>
      </c>
      <c r="T316" t="str">
        <f>_xlfn.IFNA((VLOOKUP(A316,CLASS!A:AY,20,FALSE)),"")</f>
        <v/>
      </c>
      <c r="U316" s="11" t="e">
        <f t="shared" si="123"/>
        <v>#VALUE!</v>
      </c>
      <c r="V316" t="str">
        <f>_xlfn.IFNA((VLOOKUP(A316,CLASS!A:AY,22,FALSE)),"")</f>
        <v/>
      </c>
      <c r="W316" s="11" t="str">
        <f t="shared" si="122"/>
        <v/>
      </c>
      <c r="X316" t="str">
        <f>_xlfn.IFNA((VLOOKUP(A316,CLASS!A:AY,24,FALSE)),"")</f>
        <v/>
      </c>
      <c r="Y316" s="11" t="str">
        <f t="shared" si="103"/>
        <v/>
      </c>
      <c r="Z316" t="str">
        <f>_xlfn.IFNA((VLOOKUP(A316,CLASS!A:AY,26,FALSE)),"")</f>
        <v/>
      </c>
      <c r="AA316" s="11" t="str">
        <f t="shared" si="104"/>
        <v/>
      </c>
      <c r="AB316" t="str">
        <f>_xlfn.IFNA((VLOOKUP(A316,CLASS!A:AY,28,FALSE)),"")</f>
        <v/>
      </c>
      <c r="AC316" s="11" t="str">
        <f t="shared" si="105"/>
        <v/>
      </c>
      <c r="AD316"/>
      <c r="AF316"/>
      <c r="AH316" t="str">
        <f>_xlfn.IFNA((VLOOKUP(A316,CLASS!A:AY,34,FALSE)),"")</f>
        <v/>
      </c>
      <c r="AI316" s="11" t="str">
        <f t="shared" si="106"/>
        <v/>
      </c>
      <c r="AJ316"/>
      <c r="AK316" s="11">
        <f t="shared" si="107"/>
        <v>0</v>
      </c>
      <c r="AL316" s="16" t="str">
        <f t="shared" si="108"/>
        <v/>
      </c>
      <c r="AN316" t="str">
        <f t="shared" si="109"/>
        <v/>
      </c>
      <c r="AO316" t="str">
        <f t="shared" si="110"/>
        <v/>
      </c>
      <c r="AP316" t="e">
        <f t="shared" si="111"/>
        <v>#VALUE!</v>
      </c>
      <c r="AQ316" t="str">
        <f t="shared" si="112"/>
        <v/>
      </c>
      <c r="AR316" t="str">
        <f t="shared" si="113"/>
        <v/>
      </c>
      <c r="AS316" t="str">
        <f t="shared" si="114"/>
        <v/>
      </c>
      <c r="AT316" t="str">
        <f t="shared" si="115"/>
        <v/>
      </c>
      <c r="AU316">
        <f t="shared" si="116"/>
        <v>0</v>
      </c>
      <c r="AV316">
        <f t="shared" si="117"/>
        <v>0</v>
      </c>
      <c r="AW316" t="str">
        <f t="shared" si="118"/>
        <v/>
      </c>
      <c r="AX316">
        <f t="shared" si="119"/>
        <v>0</v>
      </c>
      <c r="AY316" s="14" t="e" cm="1">
        <f t="array" ref="AY316">SUMPRODUCT(LARGE(AN316:AX316, {1,2,3}))</f>
        <v>#VALUE!</v>
      </c>
    </row>
    <row r="317" spans="1:52" x14ac:dyDescent="0.35">
      <c r="A317">
        <f>CLASS!A314</f>
        <v>0</v>
      </c>
      <c r="B317" t="str">
        <f>CLASS!B314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 t="shared" si="101"/>
        <v/>
      </c>
      <c r="R317" t="str">
        <f>_xlfn.IFNA((VLOOKUP(A317,CLASS!A:AY,18,FALSE)),"")</f>
        <v/>
      </c>
      <c r="S317" s="11" t="str">
        <f t="shared" si="102"/>
        <v/>
      </c>
      <c r="T317" t="str">
        <f>_xlfn.IFNA((VLOOKUP(A317,CLASS!A:AY,20,FALSE)),"")</f>
        <v/>
      </c>
      <c r="U317" s="11" t="e">
        <f t="shared" si="123"/>
        <v>#VALUE!</v>
      </c>
      <c r="V317" t="str">
        <f>_xlfn.IFNA((VLOOKUP(A317,CLASS!A:AY,22,FALSE)),"")</f>
        <v/>
      </c>
      <c r="W317" s="11" t="str">
        <f t="shared" si="122"/>
        <v/>
      </c>
      <c r="X317" t="str">
        <f>_xlfn.IFNA((VLOOKUP(A317,CLASS!A:AY,24,FALSE)),"")</f>
        <v/>
      </c>
      <c r="Y317" s="11" t="str">
        <f t="shared" si="103"/>
        <v/>
      </c>
      <c r="Z317" t="str">
        <f>_xlfn.IFNA((VLOOKUP(A317,CLASS!A:AY,26,FALSE)),"")</f>
        <v/>
      </c>
      <c r="AA317" s="11" t="str">
        <f t="shared" si="104"/>
        <v/>
      </c>
      <c r="AB317" t="str">
        <f>_xlfn.IFNA((VLOOKUP(A317,CLASS!A:AY,28,FALSE)),"")</f>
        <v/>
      </c>
      <c r="AC317" s="11" t="str">
        <f t="shared" si="105"/>
        <v/>
      </c>
      <c r="AD317"/>
      <c r="AF317"/>
      <c r="AH317" t="str">
        <f>_xlfn.IFNA((VLOOKUP(A317,CLASS!A:AY,34,FALSE)),"")</f>
        <v/>
      </c>
      <c r="AI317" s="11" t="str">
        <f t="shared" si="106"/>
        <v/>
      </c>
      <c r="AJ317"/>
      <c r="AK317" s="11">
        <f t="shared" si="107"/>
        <v>0</v>
      </c>
      <c r="AL317" s="16" t="str">
        <f t="shared" si="108"/>
        <v/>
      </c>
      <c r="AN317" t="str">
        <f t="shared" si="109"/>
        <v/>
      </c>
      <c r="AO317" t="str">
        <f t="shared" si="110"/>
        <v/>
      </c>
      <c r="AP317" t="e">
        <f t="shared" si="111"/>
        <v>#VALUE!</v>
      </c>
      <c r="AQ317" t="str">
        <f t="shared" si="112"/>
        <v/>
      </c>
      <c r="AR317" t="str">
        <f t="shared" si="113"/>
        <v/>
      </c>
      <c r="AS317" t="str">
        <f t="shared" si="114"/>
        <v/>
      </c>
      <c r="AT317" t="str">
        <f t="shared" si="115"/>
        <v/>
      </c>
      <c r="AU317">
        <f t="shared" si="116"/>
        <v>0</v>
      </c>
      <c r="AV317">
        <f t="shared" si="117"/>
        <v>0</v>
      </c>
      <c r="AW317" t="str">
        <f t="shared" si="118"/>
        <v/>
      </c>
      <c r="AX317">
        <f t="shared" si="119"/>
        <v>0</v>
      </c>
      <c r="AY317" s="14" t="e" cm="1">
        <f t="array" ref="AY317">SUMPRODUCT(LARGE(AN317:AX317, {1,2,3}))</f>
        <v>#VALUE!</v>
      </c>
    </row>
    <row r="318" spans="1:52" x14ac:dyDescent="0.35">
      <c r="A318">
        <f>CLASS!A315</f>
        <v>0</v>
      </c>
      <c r="B318" t="str">
        <f>CLASS!B315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 t="shared" si="101"/>
        <v/>
      </c>
      <c r="R318" t="str">
        <f>_xlfn.IFNA((VLOOKUP(A318,CLASS!A:AY,18,FALSE)),"")</f>
        <v/>
      </c>
      <c r="S318" s="11" t="str">
        <f t="shared" si="102"/>
        <v/>
      </c>
      <c r="T318" t="str">
        <f>_xlfn.IFNA((VLOOKUP(A318,CLASS!A:AY,20,FALSE)),"")</f>
        <v/>
      </c>
      <c r="U318" s="11" t="e">
        <f t="shared" si="123"/>
        <v>#VALUE!</v>
      </c>
      <c r="V318" t="str">
        <f>_xlfn.IFNA((VLOOKUP(A318,CLASS!A:AY,22,FALSE)),"")</f>
        <v/>
      </c>
      <c r="W318" s="11" t="str">
        <f t="shared" si="122"/>
        <v/>
      </c>
      <c r="X318" t="str">
        <f>_xlfn.IFNA((VLOOKUP(A318,CLASS!A:AY,24,FALSE)),"")</f>
        <v/>
      </c>
      <c r="Y318" s="11" t="str">
        <f t="shared" si="103"/>
        <v/>
      </c>
      <c r="Z318" t="str">
        <f>_xlfn.IFNA((VLOOKUP(A318,CLASS!A:AY,26,FALSE)),"")</f>
        <v/>
      </c>
      <c r="AA318" s="11" t="str">
        <f t="shared" si="104"/>
        <v/>
      </c>
      <c r="AB318" t="str">
        <f>_xlfn.IFNA((VLOOKUP(A318,CLASS!A:AY,28,FALSE)),"")</f>
        <v/>
      </c>
      <c r="AC318" s="11" t="str">
        <f t="shared" si="105"/>
        <v/>
      </c>
      <c r="AD318"/>
      <c r="AF318"/>
      <c r="AH318" t="str">
        <f>_xlfn.IFNA((VLOOKUP(A318,CLASS!A:AY,34,FALSE)),"")</f>
        <v/>
      </c>
      <c r="AI318" s="11" t="str">
        <f t="shared" si="106"/>
        <v/>
      </c>
      <c r="AJ318"/>
      <c r="AK318" s="11">
        <f t="shared" si="107"/>
        <v>0</v>
      </c>
      <c r="AL318" s="16" t="str">
        <f t="shared" si="108"/>
        <v/>
      </c>
      <c r="AN318" t="str">
        <f t="shared" si="109"/>
        <v/>
      </c>
      <c r="AO318" t="str">
        <f t="shared" si="110"/>
        <v/>
      </c>
      <c r="AP318" t="e">
        <f t="shared" si="111"/>
        <v>#VALUE!</v>
      </c>
      <c r="AQ318" t="str">
        <f t="shared" si="112"/>
        <v/>
      </c>
      <c r="AR318" t="str">
        <f t="shared" si="113"/>
        <v/>
      </c>
      <c r="AS318" t="str">
        <f t="shared" si="114"/>
        <v/>
      </c>
      <c r="AT318" t="str">
        <f t="shared" si="115"/>
        <v/>
      </c>
      <c r="AU318">
        <f t="shared" si="116"/>
        <v>0</v>
      </c>
      <c r="AV318">
        <f t="shared" si="117"/>
        <v>0</v>
      </c>
      <c r="AW318" t="str">
        <f t="shared" si="118"/>
        <v/>
      </c>
      <c r="AX318">
        <f t="shared" si="119"/>
        <v>0</v>
      </c>
      <c r="AY318" s="14" t="e" cm="1">
        <f t="array" ref="AY318">SUMPRODUCT(LARGE(AN318:AX318, {1,2,3}))</f>
        <v>#VALUE!</v>
      </c>
    </row>
    <row r="319" spans="1:52" x14ac:dyDescent="0.35">
      <c r="A319">
        <f>CLASS!A316</f>
        <v>0</v>
      </c>
      <c r="B319" t="str">
        <f>CLASS!B316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 t="shared" si="101"/>
        <v/>
      </c>
      <c r="R319" t="str">
        <f>_xlfn.IFNA((VLOOKUP(A319,CLASS!A:AY,18,FALSE)),"")</f>
        <v/>
      </c>
      <c r="S319" s="11" t="str">
        <f t="shared" si="102"/>
        <v/>
      </c>
      <c r="T319" t="str">
        <f>_xlfn.IFNA((VLOOKUP(A319,CLASS!A:AY,20,FALSE)),"")</f>
        <v/>
      </c>
      <c r="U319" s="11" t="e">
        <f t="shared" si="123"/>
        <v>#VALUE!</v>
      </c>
      <c r="V319" t="str">
        <f>_xlfn.IFNA((VLOOKUP(A319,CLASS!A:AY,22,FALSE)),"")</f>
        <v/>
      </c>
      <c r="W319" s="11" t="str">
        <f t="shared" si="122"/>
        <v/>
      </c>
      <c r="X319" t="str">
        <f>_xlfn.IFNA((VLOOKUP(A319,CLASS!A:AY,24,FALSE)),"")</f>
        <v/>
      </c>
      <c r="Y319" s="11" t="str">
        <f t="shared" si="103"/>
        <v/>
      </c>
      <c r="Z319" t="str">
        <f>_xlfn.IFNA((VLOOKUP(A319,CLASS!A:AY,26,FALSE)),"")</f>
        <v/>
      </c>
      <c r="AA319" s="11" t="str">
        <f t="shared" si="104"/>
        <v/>
      </c>
      <c r="AB319" t="str">
        <f>_xlfn.IFNA((VLOOKUP(A319,CLASS!A:AY,28,FALSE)),"")</f>
        <v/>
      </c>
      <c r="AC319" s="11" t="str">
        <f t="shared" si="105"/>
        <v/>
      </c>
      <c r="AD319"/>
      <c r="AF319"/>
      <c r="AH319" t="str">
        <f>_xlfn.IFNA((VLOOKUP(A319,CLASS!A:AY,34,FALSE)),"")</f>
        <v/>
      </c>
      <c r="AI319" s="11" t="str">
        <f t="shared" si="106"/>
        <v/>
      </c>
      <c r="AJ319"/>
      <c r="AK319" s="11">
        <f t="shared" si="107"/>
        <v>0</v>
      </c>
      <c r="AL319" s="16" t="str">
        <f t="shared" si="108"/>
        <v/>
      </c>
      <c r="AN319" t="str">
        <f t="shared" si="109"/>
        <v/>
      </c>
      <c r="AO319" t="str">
        <f t="shared" si="110"/>
        <v/>
      </c>
      <c r="AP319" t="e">
        <f t="shared" si="111"/>
        <v>#VALUE!</v>
      </c>
      <c r="AQ319" t="str">
        <f t="shared" si="112"/>
        <v/>
      </c>
      <c r="AR319" t="str">
        <f t="shared" si="113"/>
        <v/>
      </c>
      <c r="AS319" t="str">
        <f t="shared" si="114"/>
        <v/>
      </c>
      <c r="AT319" t="str">
        <f t="shared" si="115"/>
        <v/>
      </c>
      <c r="AU319">
        <f t="shared" si="116"/>
        <v>0</v>
      </c>
      <c r="AV319">
        <f t="shared" si="117"/>
        <v>0</v>
      </c>
      <c r="AW319" t="str">
        <f t="shared" si="118"/>
        <v/>
      </c>
      <c r="AX319">
        <f t="shared" si="119"/>
        <v>0</v>
      </c>
      <c r="AY319" s="14" t="e" cm="1">
        <f t="array" ref="AY319">SUMPRODUCT(LARGE(AN319:AX319, {1,2,3}))</f>
        <v>#VALUE!</v>
      </c>
      <c r="AZ319"/>
    </row>
    <row r="320" spans="1:52" x14ac:dyDescent="0.35">
      <c r="A320">
        <f>CLASS!A317</f>
        <v>0</v>
      </c>
      <c r="B320" t="str">
        <f>CLASS!B317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 t="shared" si="101"/>
        <v/>
      </c>
      <c r="R320" t="str">
        <f>_xlfn.IFNA((VLOOKUP(A320,CLASS!A:AY,18,FALSE)),"")</f>
        <v/>
      </c>
      <c r="S320" s="11" t="str">
        <f t="shared" si="102"/>
        <v/>
      </c>
      <c r="T320" t="str">
        <f>_xlfn.IFNA((VLOOKUP(A320,CLASS!A:AY,20,FALSE)),"")</f>
        <v/>
      </c>
      <c r="U320" s="11" t="e">
        <f t="shared" si="123"/>
        <v>#VALUE!</v>
      </c>
      <c r="V320" t="str">
        <f>_xlfn.IFNA((VLOOKUP(A320,CLASS!A:AY,22,FALSE)),"")</f>
        <v/>
      </c>
      <c r="W320" s="11" t="str">
        <f t="shared" si="122"/>
        <v/>
      </c>
      <c r="X320" t="str">
        <f>_xlfn.IFNA((VLOOKUP(A320,CLASS!A:AY,24,FALSE)),"")</f>
        <v/>
      </c>
      <c r="Y320" s="11" t="str">
        <f t="shared" si="103"/>
        <v/>
      </c>
      <c r="Z320" t="str">
        <f>_xlfn.IFNA((VLOOKUP(A320,CLASS!A:AY,26,FALSE)),"")</f>
        <v/>
      </c>
      <c r="AA320" s="11" t="str">
        <f t="shared" si="104"/>
        <v/>
      </c>
      <c r="AB320" t="str">
        <f>_xlfn.IFNA((VLOOKUP(A320,CLASS!A:AY,28,FALSE)),"")</f>
        <v/>
      </c>
      <c r="AC320" s="11" t="str">
        <f t="shared" si="105"/>
        <v/>
      </c>
      <c r="AD320"/>
      <c r="AF320"/>
      <c r="AH320" t="str">
        <f>_xlfn.IFNA((VLOOKUP(A320,CLASS!A:AY,34,FALSE)),"")</f>
        <v/>
      </c>
      <c r="AI320" s="11" t="str">
        <f t="shared" si="106"/>
        <v/>
      </c>
      <c r="AJ320"/>
      <c r="AK320" s="11">
        <f t="shared" si="107"/>
        <v>0</v>
      </c>
      <c r="AL320" s="16" t="str">
        <f t="shared" si="108"/>
        <v/>
      </c>
      <c r="AN320" t="str">
        <f t="shared" si="109"/>
        <v/>
      </c>
      <c r="AO320" t="str">
        <f t="shared" si="110"/>
        <v/>
      </c>
      <c r="AP320" t="e">
        <f t="shared" si="111"/>
        <v>#VALUE!</v>
      </c>
      <c r="AQ320" t="str">
        <f t="shared" si="112"/>
        <v/>
      </c>
      <c r="AR320" t="str">
        <f t="shared" si="113"/>
        <v/>
      </c>
      <c r="AS320" t="str">
        <f t="shared" si="114"/>
        <v/>
      </c>
      <c r="AT320" t="str">
        <f t="shared" si="115"/>
        <v/>
      </c>
      <c r="AU320">
        <f t="shared" si="116"/>
        <v>0</v>
      </c>
      <c r="AV320">
        <f t="shared" si="117"/>
        <v>0</v>
      </c>
      <c r="AW320" t="str">
        <f t="shared" si="118"/>
        <v/>
      </c>
      <c r="AX320">
        <f t="shared" si="119"/>
        <v>0</v>
      </c>
      <c r="AY320" s="14" t="e" cm="1">
        <f t="array" ref="AY320">SUMPRODUCT(LARGE(AN320:AX320, {1,2,3}))</f>
        <v>#VALUE!</v>
      </c>
    </row>
    <row r="321" spans="1:52" x14ac:dyDescent="0.35">
      <c r="A321">
        <f>CLASS!A318</f>
        <v>0</v>
      </c>
      <c r="B321" t="str">
        <f>CLASS!B318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 t="shared" si="101"/>
        <v/>
      </c>
      <c r="R321" t="str">
        <f>_xlfn.IFNA((VLOOKUP(A321,CLASS!A:AY,18,FALSE)),"")</f>
        <v/>
      </c>
      <c r="S321" s="11" t="str">
        <f t="shared" si="102"/>
        <v/>
      </c>
      <c r="T321" t="str">
        <f>_xlfn.IFNA((VLOOKUP(A321,CLASS!A:AY,20,FALSE)),"")</f>
        <v/>
      </c>
      <c r="U321" s="11" t="e">
        <f t="shared" si="123"/>
        <v>#VALUE!</v>
      </c>
      <c r="V321" t="str">
        <f>_xlfn.IFNA((VLOOKUP(A321,CLASS!A:AY,22,FALSE)),"")</f>
        <v/>
      </c>
      <c r="W321" s="11" t="str">
        <f t="shared" si="122"/>
        <v/>
      </c>
      <c r="X321" t="str">
        <f>_xlfn.IFNA((VLOOKUP(A321,CLASS!A:AY,24,FALSE)),"")</f>
        <v/>
      </c>
      <c r="Y321" s="11" t="str">
        <f t="shared" si="103"/>
        <v/>
      </c>
      <c r="Z321" t="str">
        <f>_xlfn.IFNA((VLOOKUP(A321,CLASS!A:AY,26,FALSE)),"")</f>
        <v/>
      </c>
      <c r="AA321" s="11" t="str">
        <f t="shared" si="104"/>
        <v/>
      </c>
      <c r="AB321" t="str">
        <f>_xlfn.IFNA((VLOOKUP(A321,CLASS!A:AY,28,FALSE)),"")</f>
        <v/>
      </c>
      <c r="AC321" s="11" t="str">
        <f t="shared" si="105"/>
        <v/>
      </c>
      <c r="AD321"/>
      <c r="AF321"/>
      <c r="AH321" t="str">
        <f>_xlfn.IFNA((VLOOKUP(A321,CLASS!A:AY,34,FALSE)),"")</f>
        <v/>
      </c>
      <c r="AI321" s="11" t="str">
        <f t="shared" si="106"/>
        <v/>
      </c>
      <c r="AJ321"/>
      <c r="AK321" s="11">
        <f t="shared" si="107"/>
        <v>0</v>
      </c>
      <c r="AL321" s="16" t="str">
        <f t="shared" si="108"/>
        <v/>
      </c>
      <c r="AN321" t="str">
        <f t="shared" si="109"/>
        <v/>
      </c>
      <c r="AO321" t="str">
        <f t="shared" si="110"/>
        <v/>
      </c>
      <c r="AP321" t="e">
        <f t="shared" si="111"/>
        <v>#VALUE!</v>
      </c>
      <c r="AQ321" t="str">
        <f t="shared" si="112"/>
        <v/>
      </c>
      <c r="AR321" t="str">
        <f t="shared" si="113"/>
        <v/>
      </c>
      <c r="AS321" t="str">
        <f t="shared" si="114"/>
        <v/>
      </c>
      <c r="AT321" t="str">
        <f t="shared" si="115"/>
        <v/>
      </c>
      <c r="AU321">
        <f t="shared" si="116"/>
        <v>0</v>
      </c>
      <c r="AV321">
        <f t="shared" si="117"/>
        <v>0</v>
      </c>
      <c r="AW321" t="str">
        <f t="shared" si="118"/>
        <v/>
      </c>
      <c r="AX321">
        <f t="shared" si="119"/>
        <v>0</v>
      </c>
      <c r="AY321" s="14" t="e" cm="1">
        <f t="array" ref="AY321">SUMPRODUCT(LARGE(AN321:AX321, {1,2,3}))</f>
        <v>#VALUE!</v>
      </c>
    </row>
    <row r="322" spans="1:52" x14ac:dyDescent="0.35">
      <c r="A322">
        <f>CLASS!A319</f>
        <v>0</v>
      </c>
      <c r="B322" t="str">
        <f>CLASS!B319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 t="shared" ref="Q322:Q385" si="124">IFERROR((IF(IF(P322,P322+$L322,0)&lt;=100,IF(P322,P322+$L322,0),100)),"")</f>
        <v/>
      </c>
      <c r="R322" t="str">
        <f>_xlfn.IFNA((VLOOKUP(A322,CLASS!A:AY,18,FALSE)),"")</f>
        <v/>
      </c>
      <c r="S322" s="11" t="str">
        <f t="shared" ref="S322:S385" si="125">IFERROR((IF(IF(R322,R322+$L322,0)&lt;=100,IF(R322,R322+$L322,0),100)),"")</f>
        <v/>
      </c>
      <c r="T322" t="str">
        <f>_xlfn.IFNA((VLOOKUP(A322,CLASS!A:AY,20,FALSE)),"")</f>
        <v/>
      </c>
      <c r="U322" s="11" t="e">
        <f t="shared" si="123"/>
        <v>#VALUE!</v>
      </c>
      <c r="V322" t="str">
        <f>_xlfn.IFNA((VLOOKUP(A322,CLASS!A:AY,22,FALSE)),"")</f>
        <v/>
      </c>
      <c r="W322" s="11" t="str">
        <f t="shared" si="122"/>
        <v/>
      </c>
      <c r="X322" t="str">
        <f>_xlfn.IFNA((VLOOKUP(A322,CLASS!A:AY,24,FALSE)),"")</f>
        <v/>
      </c>
      <c r="Y322" s="11" t="str">
        <f t="shared" ref="Y322:Y385" si="126">IFERROR((IF(IF(X322,X322+$M322,0)&lt;=100,IF(X322,X322+$M322,0),100)),"")</f>
        <v/>
      </c>
      <c r="Z322" t="str">
        <f>_xlfn.IFNA((VLOOKUP(A322,CLASS!A:AY,26,FALSE)),"")</f>
        <v/>
      </c>
      <c r="AA322" s="11" t="str">
        <f t="shared" ref="AA322:AA385" si="127">IFERROR((IF(IF(Z322,Z322+$M322,0)&lt;=100,IF(Z322,Z322+$M322,0),100)),"")</f>
        <v/>
      </c>
      <c r="AB322" t="str">
        <f>_xlfn.IFNA((VLOOKUP(A322,CLASS!A:AY,28,FALSE)),"")</f>
        <v/>
      </c>
      <c r="AC322" s="11" t="str">
        <f t="shared" ref="AC322:AC385" si="128"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 t="shared" ref="AI322:AI385" si="129">IFERROR((IF(IF(AH322,AH322+$N322,0)&lt;=100,IF(AH322,AH322+$N322,0),100)+(IF(AH322&gt;0,1,))),"")</f>
        <v/>
      </c>
      <c r="AJ322"/>
      <c r="AK322" s="11">
        <f t="shared" ref="AK322:AK385" si="130">IF(IF(AJ322,AJ322+$O322,0)&lt;=100,IF(AJ322,AJ322+$O322,0),100)</f>
        <v>0</v>
      </c>
      <c r="AL322" s="16" t="str">
        <f t="shared" ref="AL322:AL385" si="131">IFERROR((Q322+S322+U322+W322+Y322+AA322+AC322+AE322+AG322+AI322+AK322),"")</f>
        <v/>
      </c>
      <c r="AN322" t="str">
        <f t="shared" ref="AN322:AN364" si="132">Q322</f>
        <v/>
      </c>
      <c r="AO322" t="str">
        <f t="shared" ref="AO322:AO364" si="133">S322</f>
        <v/>
      </c>
      <c r="AP322" t="e">
        <f t="shared" ref="AP322:AP364" si="134">U322</f>
        <v>#VALUE!</v>
      </c>
      <c r="AQ322" t="str">
        <f t="shared" ref="AQ322:AQ364" si="135">W322</f>
        <v/>
      </c>
      <c r="AR322" t="str">
        <f t="shared" ref="AR322:AR364" si="136">Y322</f>
        <v/>
      </c>
      <c r="AS322" t="str">
        <f t="shared" ref="AS322:AS364" si="137">AA322</f>
        <v/>
      </c>
      <c r="AT322" t="str">
        <f t="shared" ref="AT322:AT364" si="138">AC322</f>
        <v/>
      </c>
      <c r="AU322">
        <f t="shared" ref="AU322:AU364" si="139">AE322</f>
        <v>0</v>
      </c>
      <c r="AV322">
        <f t="shared" ref="AV322:AV364" si="140">AG322</f>
        <v>0</v>
      </c>
      <c r="AW322" t="str">
        <f t="shared" ref="AW322:AW364" si="141">AI322</f>
        <v/>
      </c>
      <c r="AX322">
        <f t="shared" ref="AX322:AX364" si="142">AK322</f>
        <v>0</v>
      </c>
      <c r="AY322" s="14" t="e" cm="1">
        <f t="array" ref="AY322">SUMPRODUCT(LARGE(AN322:AX322, {1,2,3}))</f>
        <v>#VALUE!</v>
      </c>
    </row>
    <row r="323" spans="1:52" x14ac:dyDescent="0.35">
      <c r="A323">
        <f>CLASS!A320</f>
        <v>0</v>
      </c>
      <c r="B323" t="str">
        <f>CLASS!B320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 t="shared" si="124"/>
        <v/>
      </c>
      <c r="R323" t="str">
        <f>_xlfn.IFNA((VLOOKUP(A323,CLASS!A:AY,18,FALSE)),"")</f>
        <v/>
      </c>
      <c r="S323" s="11" t="str">
        <f t="shared" si="125"/>
        <v/>
      </c>
      <c r="T323" t="str">
        <f>_xlfn.IFNA((VLOOKUP(A323,CLASS!A:AY,20,FALSE)),"")</f>
        <v/>
      </c>
      <c r="U323" s="11" t="e">
        <f t="shared" si="123"/>
        <v>#VALUE!</v>
      </c>
      <c r="V323" t="str">
        <f>_xlfn.IFNA((VLOOKUP(A323,CLASS!A:AY,22,FALSE)),"")</f>
        <v/>
      </c>
      <c r="W323" s="11" t="str">
        <f t="shared" si="122"/>
        <v/>
      </c>
      <c r="X323" t="str">
        <f>_xlfn.IFNA((VLOOKUP(A323,CLASS!A:AY,24,FALSE)),"")</f>
        <v/>
      </c>
      <c r="Y323" s="11" t="str">
        <f t="shared" si="126"/>
        <v/>
      </c>
      <c r="Z323" t="str">
        <f>_xlfn.IFNA((VLOOKUP(A323,CLASS!A:AY,26,FALSE)),"")</f>
        <v/>
      </c>
      <c r="AA323" s="11" t="str">
        <f t="shared" si="127"/>
        <v/>
      </c>
      <c r="AB323" t="str">
        <f>_xlfn.IFNA((VLOOKUP(A323,CLASS!A:AY,28,FALSE)),"")</f>
        <v/>
      </c>
      <c r="AC323" s="11" t="str">
        <f t="shared" si="128"/>
        <v/>
      </c>
      <c r="AD323"/>
      <c r="AF323"/>
      <c r="AH323" t="str">
        <f>_xlfn.IFNA((VLOOKUP(A323,CLASS!A:AY,34,FALSE)),"")</f>
        <v/>
      </c>
      <c r="AI323" s="11" t="str">
        <f t="shared" si="129"/>
        <v/>
      </c>
      <c r="AJ323"/>
      <c r="AK323" s="11">
        <f t="shared" si="130"/>
        <v>0</v>
      </c>
      <c r="AL323" s="16" t="str">
        <f t="shared" si="131"/>
        <v/>
      </c>
      <c r="AN323" t="str">
        <f t="shared" si="132"/>
        <v/>
      </c>
      <c r="AO323" t="str">
        <f t="shared" si="133"/>
        <v/>
      </c>
      <c r="AP323" t="e">
        <f t="shared" si="134"/>
        <v>#VALUE!</v>
      </c>
      <c r="AQ323" t="str">
        <f t="shared" si="135"/>
        <v/>
      </c>
      <c r="AR323" t="str">
        <f t="shared" si="136"/>
        <v/>
      </c>
      <c r="AS323" t="str">
        <f t="shared" si="137"/>
        <v/>
      </c>
      <c r="AT323" t="str">
        <f t="shared" si="138"/>
        <v/>
      </c>
      <c r="AU323">
        <f t="shared" si="139"/>
        <v>0</v>
      </c>
      <c r="AV323">
        <f t="shared" si="140"/>
        <v>0</v>
      </c>
      <c r="AW323" t="str">
        <f t="shared" si="141"/>
        <v/>
      </c>
      <c r="AX323">
        <f t="shared" si="142"/>
        <v>0</v>
      </c>
      <c r="AY323" s="14" t="e" cm="1">
        <f t="array" ref="AY323">SUMPRODUCT(LARGE(AN323:AX323, {1,2,3}))</f>
        <v>#VALUE!</v>
      </c>
    </row>
    <row r="324" spans="1:52" x14ac:dyDescent="0.35">
      <c r="A324">
        <f>CLASS!A321</f>
        <v>0</v>
      </c>
      <c r="B324" t="str">
        <f>CLASS!B321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 t="shared" si="124"/>
        <v/>
      </c>
      <c r="R324" t="str">
        <f>_xlfn.IFNA((VLOOKUP(A324,CLASS!A:AY,18,FALSE)),"")</f>
        <v/>
      </c>
      <c r="S324" s="11" t="str">
        <f t="shared" si="125"/>
        <v/>
      </c>
      <c r="T324" t="str">
        <f>_xlfn.IFNA((VLOOKUP(A324,CLASS!A:AY,20,FALSE)),"")</f>
        <v/>
      </c>
      <c r="U324" s="11" t="str">
        <f t="shared" ref="U324:U362" si="143">IFERROR((IF(IF(T324,T324+$M324,0)&lt;=100,IF(T324,T324+$M324,0),100)),"")</f>
        <v/>
      </c>
      <c r="V324" t="str">
        <f>_xlfn.IFNA((VLOOKUP(A324,CLASS!A:AY,22,FALSE)),"")</f>
        <v/>
      </c>
      <c r="W324" s="11" t="str">
        <f t="shared" si="122"/>
        <v/>
      </c>
      <c r="X324" t="str">
        <f>_xlfn.IFNA((VLOOKUP(A324,CLASS!A:AY,24,FALSE)),"")</f>
        <v/>
      </c>
      <c r="Y324" s="11" t="str">
        <f t="shared" si="126"/>
        <v/>
      </c>
      <c r="Z324" t="str">
        <f>_xlfn.IFNA((VLOOKUP(A324,CLASS!A:AY,26,FALSE)),"")</f>
        <v/>
      </c>
      <c r="AA324" s="11" t="str">
        <f t="shared" si="127"/>
        <v/>
      </c>
      <c r="AB324" t="str">
        <f>_xlfn.IFNA((VLOOKUP(A324,CLASS!A:AY,28,FALSE)),"")</f>
        <v/>
      </c>
      <c r="AC324" s="11" t="str">
        <f t="shared" si="128"/>
        <v/>
      </c>
      <c r="AD324"/>
      <c r="AE324" s="11">
        <f t="shared" ref="AE324:AE364" si="144">IFERROR((IF(IF(AD324,AD324+$O324,0)&lt;=100,IF(AD324,AD324+$O324,0),100)),"")</f>
        <v>0</v>
      </c>
      <c r="AF324"/>
      <c r="AG324" s="11">
        <f t="shared" ref="AG324:AG364" si="145">IFERROR((IF(IF(AF324,AF324+$O324,0)&lt;=100,IF(AF324,AF324+$O324,0),100)),"")</f>
        <v>0</v>
      </c>
      <c r="AH324" t="str">
        <f>_xlfn.IFNA((VLOOKUP(A324,CLASS!A:AY,34,FALSE)),"")</f>
        <v/>
      </c>
      <c r="AI324" s="11" t="str">
        <f t="shared" si="129"/>
        <v/>
      </c>
      <c r="AJ324"/>
      <c r="AK324" s="11">
        <f t="shared" si="130"/>
        <v>0</v>
      </c>
      <c r="AL324" s="16" t="str">
        <f t="shared" si="131"/>
        <v/>
      </c>
      <c r="AM324"/>
      <c r="AN324" t="str">
        <f t="shared" si="132"/>
        <v/>
      </c>
      <c r="AO324" t="str">
        <f t="shared" si="133"/>
        <v/>
      </c>
      <c r="AP324" t="str">
        <f t="shared" si="134"/>
        <v/>
      </c>
      <c r="AQ324" t="str">
        <f t="shared" si="135"/>
        <v/>
      </c>
      <c r="AR324" t="str">
        <f t="shared" si="136"/>
        <v/>
      </c>
      <c r="AS324" t="str">
        <f t="shared" si="137"/>
        <v/>
      </c>
      <c r="AT324" t="str">
        <f t="shared" si="138"/>
        <v/>
      </c>
      <c r="AU324">
        <f t="shared" si="139"/>
        <v>0</v>
      </c>
      <c r="AV324">
        <f t="shared" si="140"/>
        <v>0</v>
      </c>
      <c r="AW324" t="str">
        <f t="shared" si="141"/>
        <v/>
      </c>
      <c r="AX324">
        <f t="shared" si="142"/>
        <v>0</v>
      </c>
      <c r="AY324" s="14" cm="1">
        <f t="array" ref="AY324">SUMPRODUCT(LARGE(AN324:AX324, {1,2,3}))</f>
        <v>0</v>
      </c>
      <c r="AZ324"/>
    </row>
    <row r="325" spans="1:52" x14ac:dyDescent="0.35">
      <c r="A325">
        <f>CLASS!A322</f>
        <v>0</v>
      </c>
      <c r="B325" t="str">
        <f>CLASS!B322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 t="shared" si="124"/>
        <v/>
      </c>
      <c r="R325" t="str">
        <f>_xlfn.IFNA((VLOOKUP(A325,CLASS!A:AY,18,FALSE)),"")</f>
        <v/>
      </c>
      <c r="S325" s="11" t="str">
        <f t="shared" si="125"/>
        <v/>
      </c>
      <c r="T325" t="str">
        <f>_xlfn.IFNA((VLOOKUP(A325,CLASS!A:AY,20,FALSE)),"")</f>
        <v/>
      </c>
      <c r="U325" s="11" t="str">
        <f t="shared" si="143"/>
        <v/>
      </c>
      <c r="V325" t="str">
        <f>_xlfn.IFNA((VLOOKUP(A325,CLASS!A:AY,22,FALSE)),"")</f>
        <v/>
      </c>
      <c r="W325" s="11" t="str">
        <f t="shared" si="122"/>
        <v/>
      </c>
      <c r="X325" t="str">
        <f>_xlfn.IFNA((VLOOKUP(A325,CLASS!A:AY,24,FALSE)),"")</f>
        <v/>
      </c>
      <c r="Y325" s="11" t="str">
        <f t="shared" si="126"/>
        <v/>
      </c>
      <c r="Z325" t="str">
        <f>_xlfn.IFNA((VLOOKUP(A325,CLASS!A:AY,26,FALSE)),"")</f>
        <v/>
      </c>
      <c r="AA325" s="11" t="str">
        <f t="shared" si="127"/>
        <v/>
      </c>
      <c r="AB325" t="str">
        <f>_xlfn.IFNA((VLOOKUP(A325,CLASS!A:AY,28,FALSE)),"")</f>
        <v/>
      </c>
      <c r="AC325" s="11" t="str">
        <f t="shared" si="128"/>
        <v/>
      </c>
      <c r="AD325"/>
      <c r="AE325" s="11">
        <f t="shared" si="144"/>
        <v>0</v>
      </c>
      <c r="AF325"/>
      <c r="AG325" s="11">
        <f t="shared" si="145"/>
        <v>0</v>
      </c>
      <c r="AH325" t="str">
        <f>_xlfn.IFNA((VLOOKUP(A325,CLASS!A:AY,34,FALSE)),"")</f>
        <v/>
      </c>
      <c r="AI325" s="11" t="str">
        <f t="shared" si="129"/>
        <v/>
      </c>
      <c r="AJ325"/>
      <c r="AK325" s="11">
        <f t="shared" si="130"/>
        <v>0</v>
      </c>
      <c r="AL325" s="16" t="str">
        <f t="shared" si="131"/>
        <v/>
      </c>
      <c r="AM325"/>
      <c r="AN325" t="str">
        <f t="shared" si="132"/>
        <v/>
      </c>
      <c r="AO325" t="str">
        <f t="shared" si="133"/>
        <v/>
      </c>
      <c r="AP325" t="str">
        <f t="shared" si="134"/>
        <v/>
      </c>
      <c r="AQ325" t="str">
        <f t="shared" si="135"/>
        <v/>
      </c>
      <c r="AR325" t="str">
        <f t="shared" si="136"/>
        <v/>
      </c>
      <c r="AS325" t="str">
        <f t="shared" si="137"/>
        <v/>
      </c>
      <c r="AT325" t="str">
        <f t="shared" si="138"/>
        <v/>
      </c>
      <c r="AU325">
        <f t="shared" si="139"/>
        <v>0</v>
      </c>
      <c r="AV325">
        <f t="shared" si="140"/>
        <v>0</v>
      </c>
      <c r="AW325" t="str">
        <f t="shared" si="141"/>
        <v/>
      </c>
      <c r="AX325">
        <f t="shared" si="142"/>
        <v>0</v>
      </c>
      <c r="AY325" s="14" cm="1">
        <f t="array" ref="AY325">SUMPRODUCT(LARGE(AN325:AX325, {1,2,3}))</f>
        <v>0</v>
      </c>
    </row>
    <row r="326" spans="1:52" x14ac:dyDescent="0.35">
      <c r="A326">
        <f>CLASS!A323</f>
        <v>0</v>
      </c>
      <c r="B326" t="str">
        <f>CLASS!B323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 t="shared" si="124"/>
        <v/>
      </c>
      <c r="R326" t="str">
        <f>_xlfn.IFNA((VLOOKUP(A326,CLASS!A:AY,18,FALSE)),"")</f>
        <v/>
      </c>
      <c r="S326" s="11" t="str">
        <f t="shared" si="125"/>
        <v/>
      </c>
      <c r="T326" t="str">
        <f>_xlfn.IFNA((VLOOKUP(A326,CLASS!A:AY,20,FALSE)),"")</f>
        <v/>
      </c>
      <c r="U326" s="11" t="str">
        <f t="shared" si="143"/>
        <v/>
      </c>
      <c r="V326" t="str">
        <f>_xlfn.IFNA((VLOOKUP(A326,CLASS!A:AY,22,FALSE)),"")</f>
        <v/>
      </c>
      <c r="W326" s="11" t="str">
        <f t="shared" si="122"/>
        <v/>
      </c>
      <c r="X326" t="str">
        <f>_xlfn.IFNA((VLOOKUP(A326,CLASS!A:AY,24,FALSE)),"")</f>
        <v/>
      </c>
      <c r="Y326" s="11" t="str">
        <f t="shared" si="126"/>
        <v/>
      </c>
      <c r="Z326" t="str">
        <f>_xlfn.IFNA((VLOOKUP(A326,CLASS!A:AY,26,FALSE)),"")</f>
        <v/>
      </c>
      <c r="AA326" s="11" t="str">
        <f t="shared" si="127"/>
        <v/>
      </c>
      <c r="AB326" t="str">
        <f>_xlfn.IFNA((VLOOKUP(A326,CLASS!A:AY,28,FALSE)),"")</f>
        <v/>
      </c>
      <c r="AC326" s="11" t="str">
        <f t="shared" si="128"/>
        <v/>
      </c>
      <c r="AD326"/>
      <c r="AE326" s="11">
        <f t="shared" si="144"/>
        <v>0</v>
      </c>
      <c r="AF326"/>
      <c r="AG326" s="11">
        <f t="shared" si="145"/>
        <v>0</v>
      </c>
      <c r="AH326" t="str">
        <f>_xlfn.IFNA((VLOOKUP(A326,CLASS!A:AY,34,FALSE)),"")</f>
        <v/>
      </c>
      <c r="AI326" s="11" t="str">
        <f t="shared" si="129"/>
        <v/>
      </c>
      <c r="AJ326"/>
      <c r="AK326" s="11">
        <f t="shared" si="130"/>
        <v>0</v>
      </c>
      <c r="AL326" s="16" t="str">
        <f t="shared" si="131"/>
        <v/>
      </c>
      <c r="AM326"/>
      <c r="AN326" t="str">
        <f t="shared" si="132"/>
        <v/>
      </c>
      <c r="AO326" t="str">
        <f t="shared" si="133"/>
        <v/>
      </c>
      <c r="AP326" t="str">
        <f t="shared" si="134"/>
        <v/>
      </c>
      <c r="AQ326" t="str">
        <f t="shared" si="135"/>
        <v/>
      </c>
      <c r="AR326" t="str">
        <f t="shared" si="136"/>
        <v/>
      </c>
      <c r="AS326" t="str">
        <f t="shared" si="137"/>
        <v/>
      </c>
      <c r="AT326" t="str">
        <f t="shared" si="138"/>
        <v/>
      </c>
      <c r="AU326">
        <f t="shared" si="139"/>
        <v>0</v>
      </c>
      <c r="AV326">
        <f t="shared" si="140"/>
        <v>0</v>
      </c>
      <c r="AW326" t="str">
        <f t="shared" si="141"/>
        <v/>
      </c>
      <c r="AX326">
        <f t="shared" si="142"/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CLASS!A324</f>
        <v>0</v>
      </c>
      <c r="B327" t="str">
        <f>CLASS!B324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 t="shared" si="124"/>
        <v/>
      </c>
      <c r="R327" t="str">
        <f>_xlfn.IFNA((VLOOKUP(A327,CLASS!A:AY,18,FALSE)),"")</f>
        <v/>
      </c>
      <c r="S327" s="11" t="str">
        <f t="shared" si="125"/>
        <v/>
      </c>
      <c r="T327" t="str">
        <f>_xlfn.IFNA((VLOOKUP(A327,CLASS!A:AY,20,FALSE)),"")</f>
        <v/>
      </c>
      <c r="U327" s="11" t="str">
        <f t="shared" si="143"/>
        <v/>
      </c>
      <c r="V327" t="str">
        <f>_xlfn.IFNA((VLOOKUP(A327,CLASS!A:AY,22,FALSE)),"")</f>
        <v/>
      </c>
      <c r="W327" s="11" t="str">
        <f t="shared" si="122"/>
        <v/>
      </c>
      <c r="X327" t="str">
        <f>_xlfn.IFNA((VLOOKUP(A327,CLASS!A:AY,24,FALSE)),"")</f>
        <v/>
      </c>
      <c r="Y327" s="11" t="str">
        <f t="shared" si="126"/>
        <v/>
      </c>
      <c r="Z327" t="str">
        <f>_xlfn.IFNA((VLOOKUP(A327,CLASS!A:AY,26,FALSE)),"")</f>
        <v/>
      </c>
      <c r="AA327" s="11" t="str">
        <f t="shared" si="127"/>
        <v/>
      </c>
      <c r="AB327" t="str">
        <f>_xlfn.IFNA((VLOOKUP(A327,CLASS!A:AY,28,FALSE)),"")</f>
        <v/>
      </c>
      <c r="AC327" s="11" t="str">
        <f t="shared" si="128"/>
        <v/>
      </c>
      <c r="AD327"/>
      <c r="AE327" s="11">
        <f t="shared" si="144"/>
        <v>0</v>
      </c>
      <c r="AF327"/>
      <c r="AG327" s="11">
        <f t="shared" si="145"/>
        <v>0</v>
      </c>
      <c r="AH327" t="str">
        <f>_xlfn.IFNA((VLOOKUP(A327,CLASS!A:AY,34,FALSE)),"")</f>
        <v/>
      </c>
      <c r="AI327" s="11" t="str">
        <f t="shared" si="129"/>
        <v/>
      </c>
      <c r="AJ327"/>
      <c r="AK327" s="11">
        <f t="shared" si="130"/>
        <v>0</v>
      </c>
      <c r="AL327" s="16" t="str">
        <f t="shared" si="131"/>
        <v/>
      </c>
      <c r="AM327"/>
      <c r="AN327" t="str">
        <f t="shared" si="132"/>
        <v/>
      </c>
      <c r="AO327" t="str">
        <f t="shared" si="133"/>
        <v/>
      </c>
      <c r="AP327" t="str">
        <f t="shared" si="134"/>
        <v/>
      </c>
      <c r="AQ327" t="str">
        <f t="shared" si="135"/>
        <v/>
      </c>
      <c r="AR327" t="str">
        <f t="shared" si="136"/>
        <v/>
      </c>
      <c r="AS327" t="str">
        <f t="shared" si="137"/>
        <v/>
      </c>
      <c r="AT327" t="str">
        <f t="shared" si="138"/>
        <v/>
      </c>
      <c r="AU327">
        <f t="shared" si="139"/>
        <v>0</v>
      </c>
      <c r="AV327">
        <f t="shared" si="140"/>
        <v>0</v>
      </c>
      <c r="AW327" t="str">
        <f t="shared" si="141"/>
        <v/>
      </c>
      <c r="AX327">
        <f t="shared" si="142"/>
        <v>0</v>
      </c>
      <c r="AY327" s="14" cm="1">
        <f t="array" ref="AY327">SUMPRODUCT(LARGE(AN327:AX327, {1,2,3}))</f>
        <v>0</v>
      </c>
      <c r="AZ327"/>
    </row>
    <row r="328" spans="1:52" x14ac:dyDescent="0.35">
      <c r="A328">
        <f>CLASS!A325</f>
        <v>0</v>
      </c>
      <c r="B328" t="str">
        <f>CLASS!B325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 t="shared" si="124"/>
        <v/>
      </c>
      <c r="R328" t="str">
        <f>_xlfn.IFNA((VLOOKUP(A328,CLASS!A:AY,18,FALSE)),"")</f>
        <v/>
      </c>
      <c r="S328" s="11" t="str">
        <f t="shared" si="125"/>
        <v/>
      </c>
      <c r="T328" t="str">
        <f>_xlfn.IFNA((VLOOKUP(A328,CLASS!A:AY,20,FALSE)),"")</f>
        <v/>
      </c>
      <c r="U328" s="11" t="str">
        <f t="shared" si="143"/>
        <v/>
      </c>
      <c r="V328" t="str">
        <f>_xlfn.IFNA((VLOOKUP(A328,CLASS!A:AY,22,FALSE)),"")</f>
        <v/>
      </c>
      <c r="W328" s="11" t="str">
        <f t="shared" si="122"/>
        <v/>
      </c>
      <c r="X328" t="str">
        <f>_xlfn.IFNA((VLOOKUP(A328,CLASS!A:AY,24,FALSE)),"")</f>
        <v/>
      </c>
      <c r="Y328" s="11" t="str">
        <f t="shared" si="126"/>
        <v/>
      </c>
      <c r="Z328" t="str">
        <f>_xlfn.IFNA((VLOOKUP(A328,CLASS!A:AY,26,FALSE)),"")</f>
        <v/>
      </c>
      <c r="AA328" s="11" t="str">
        <f t="shared" si="127"/>
        <v/>
      </c>
      <c r="AB328" t="str">
        <f>_xlfn.IFNA((VLOOKUP(A328,CLASS!A:AY,28,FALSE)),"")</f>
        <v/>
      </c>
      <c r="AC328" s="11" t="str">
        <f t="shared" si="128"/>
        <v/>
      </c>
      <c r="AD328"/>
      <c r="AE328" s="11">
        <f t="shared" si="144"/>
        <v>0</v>
      </c>
      <c r="AF328"/>
      <c r="AG328" s="11">
        <f t="shared" si="145"/>
        <v>0</v>
      </c>
      <c r="AH328" t="str">
        <f>_xlfn.IFNA((VLOOKUP(A328,CLASS!A:AY,34,FALSE)),"")</f>
        <v/>
      </c>
      <c r="AI328" s="11" t="str">
        <f t="shared" si="129"/>
        <v/>
      </c>
      <c r="AJ328"/>
      <c r="AK328" s="11">
        <f t="shared" si="130"/>
        <v>0</v>
      </c>
      <c r="AL328" s="16" t="str">
        <f t="shared" si="131"/>
        <v/>
      </c>
      <c r="AM328"/>
      <c r="AN328" t="str">
        <f t="shared" si="132"/>
        <v/>
      </c>
      <c r="AO328" t="str">
        <f t="shared" si="133"/>
        <v/>
      </c>
      <c r="AP328" t="str">
        <f t="shared" si="134"/>
        <v/>
      </c>
      <c r="AQ328" t="str">
        <f t="shared" si="135"/>
        <v/>
      </c>
      <c r="AR328" t="str">
        <f t="shared" si="136"/>
        <v/>
      </c>
      <c r="AS328" t="str">
        <f t="shared" si="137"/>
        <v/>
      </c>
      <c r="AT328" t="str">
        <f t="shared" si="138"/>
        <v/>
      </c>
      <c r="AU328">
        <f t="shared" si="139"/>
        <v>0</v>
      </c>
      <c r="AV328">
        <f t="shared" si="140"/>
        <v>0</v>
      </c>
      <c r="AW328" t="str">
        <f t="shared" si="141"/>
        <v/>
      </c>
      <c r="AX328">
        <f t="shared" si="142"/>
        <v>0</v>
      </c>
      <c r="AY328" s="14" cm="1">
        <f t="array" ref="AY328">SUMPRODUCT(LARGE(AN328:AX328, {1,2,3}))</f>
        <v>0</v>
      </c>
    </row>
    <row r="329" spans="1:52" x14ac:dyDescent="0.35">
      <c r="A329">
        <f>CLASS!A326</f>
        <v>0</v>
      </c>
      <c r="B329" t="str">
        <f>CLASS!B326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 t="shared" si="124"/>
        <v/>
      </c>
      <c r="R329" t="str">
        <f>_xlfn.IFNA((VLOOKUP(A329,CLASS!A:AY,18,FALSE)),"")</f>
        <v/>
      </c>
      <c r="S329" s="11" t="str">
        <f t="shared" si="125"/>
        <v/>
      </c>
      <c r="T329" t="str">
        <f>_xlfn.IFNA((VLOOKUP(A329,CLASS!A:AY,20,FALSE)),"")</f>
        <v/>
      </c>
      <c r="U329" s="11" t="str">
        <f t="shared" si="143"/>
        <v/>
      </c>
      <c r="V329" t="str">
        <f>_xlfn.IFNA((VLOOKUP(A329,CLASS!A:AY,22,FALSE)),"")</f>
        <v/>
      </c>
      <c r="W329" s="11" t="str">
        <f t="shared" si="122"/>
        <v/>
      </c>
      <c r="X329" t="str">
        <f>_xlfn.IFNA((VLOOKUP(A329,CLASS!A:AY,24,FALSE)),"")</f>
        <v/>
      </c>
      <c r="Y329" s="11" t="str">
        <f t="shared" si="126"/>
        <v/>
      </c>
      <c r="Z329" t="str">
        <f>_xlfn.IFNA((VLOOKUP(A329,CLASS!A:AY,26,FALSE)),"")</f>
        <v/>
      </c>
      <c r="AA329" s="11" t="str">
        <f t="shared" si="127"/>
        <v/>
      </c>
      <c r="AB329" t="str">
        <f>_xlfn.IFNA((VLOOKUP(A329,CLASS!A:AY,28,FALSE)),"")</f>
        <v/>
      </c>
      <c r="AC329" s="11" t="str">
        <f t="shared" si="128"/>
        <v/>
      </c>
      <c r="AD329"/>
      <c r="AE329" s="11">
        <f t="shared" si="144"/>
        <v>0</v>
      </c>
      <c r="AF329"/>
      <c r="AG329" s="11">
        <f t="shared" si="145"/>
        <v>0</v>
      </c>
      <c r="AH329" t="str">
        <f>_xlfn.IFNA((VLOOKUP(A329,CLASS!A:AY,34,FALSE)),"")</f>
        <v/>
      </c>
      <c r="AI329" s="11" t="str">
        <f t="shared" si="129"/>
        <v/>
      </c>
      <c r="AJ329"/>
      <c r="AK329" s="11">
        <f t="shared" si="130"/>
        <v>0</v>
      </c>
      <c r="AL329" s="16" t="str">
        <f t="shared" si="131"/>
        <v/>
      </c>
      <c r="AN329" t="str">
        <f t="shared" si="132"/>
        <v/>
      </c>
      <c r="AO329" t="str">
        <f t="shared" si="133"/>
        <v/>
      </c>
      <c r="AP329" t="str">
        <f t="shared" si="134"/>
        <v/>
      </c>
      <c r="AQ329" t="str">
        <f t="shared" si="135"/>
        <v/>
      </c>
      <c r="AR329" t="str">
        <f t="shared" si="136"/>
        <v/>
      </c>
      <c r="AS329" t="str">
        <f t="shared" si="137"/>
        <v/>
      </c>
      <c r="AT329" t="str">
        <f t="shared" si="138"/>
        <v/>
      </c>
      <c r="AU329">
        <f t="shared" si="139"/>
        <v>0</v>
      </c>
      <c r="AV329">
        <f t="shared" si="140"/>
        <v>0</v>
      </c>
      <c r="AW329" t="str">
        <f t="shared" si="141"/>
        <v/>
      </c>
      <c r="AX329">
        <f t="shared" si="142"/>
        <v>0</v>
      </c>
      <c r="AY329" s="14" cm="1">
        <f t="array" ref="AY329">SUMPRODUCT(LARGE(AN329:AX329, {1,2,3}))</f>
        <v>0</v>
      </c>
    </row>
    <row r="330" spans="1:52" x14ac:dyDescent="0.35">
      <c r="A330">
        <f>CLASS!A327</f>
        <v>0</v>
      </c>
      <c r="B330" t="str">
        <f>CLASS!B327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 t="shared" si="124"/>
        <v/>
      </c>
      <c r="R330" t="str">
        <f>_xlfn.IFNA((VLOOKUP(A330,CLASS!A:AY,18,FALSE)),"")</f>
        <v/>
      </c>
      <c r="S330" s="11" t="str">
        <f t="shared" si="125"/>
        <v/>
      </c>
      <c r="T330" t="str">
        <f>_xlfn.IFNA((VLOOKUP(A330,CLASS!A:AY,20,FALSE)),"")</f>
        <v/>
      </c>
      <c r="U330" s="11" t="str">
        <f t="shared" si="143"/>
        <v/>
      </c>
      <c r="V330" t="str">
        <f>_xlfn.IFNA((VLOOKUP(A330,CLASS!A:AY,22,FALSE)),"")</f>
        <v/>
      </c>
      <c r="W330" s="11" t="str">
        <f t="shared" si="122"/>
        <v/>
      </c>
      <c r="X330" t="str">
        <f>_xlfn.IFNA((VLOOKUP(A330,CLASS!A:AY,24,FALSE)),"")</f>
        <v/>
      </c>
      <c r="Y330" s="11" t="str">
        <f t="shared" si="126"/>
        <v/>
      </c>
      <c r="Z330" t="str">
        <f>_xlfn.IFNA((VLOOKUP(A330,CLASS!A:AY,26,FALSE)),"")</f>
        <v/>
      </c>
      <c r="AA330" s="11" t="str">
        <f t="shared" si="127"/>
        <v/>
      </c>
      <c r="AB330" t="str">
        <f>_xlfn.IFNA((VLOOKUP(A330,CLASS!A:AY,28,FALSE)),"")</f>
        <v/>
      </c>
      <c r="AC330" s="11" t="str">
        <f t="shared" si="128"/>
        <v/>
      </c>
      <c r="AD330"/>
      <c r="AE330" s="11">
        <f t="shared" si="144"/>
        <v>0</v>
      </c>
      <c r="AF330"/>
      <c r="AG330" s="11">
        <f t="shared" si="145"/>
        <v>0</v>
      </c>
      <c r="AH330" t="str">
        <f>_xlfn.IFNA((VLOOKUP(A330,CLASS!A:AY,34,FALSE)),"")</f>
        <v/>
      </c>
      <c r="AI330" s="11" t="str">
        <f t="shared" si="129"/>
        <v/>
      </c>
      <c r="AJ330"/>
      <c r="AK330" s="11">
        <f t="shared" si="130"/>
        <v>0</v>
      </c>
      <c r="AL330" s="16" t="str">
        <f t="shared" si="131"/>
        <v/>
      </c>
      <c r="AM330"/>
      <c r="AN330" t="str">
        <f t="shared" si="132"/>
        <v/>
      </c>
      <c r="AO330" t="str">
        <f t="shared" si="133"/>
        <v/>
      </c>
      <c r="AP330" t="str">
        <f t="shared" si="134"/>
        <v/>
      </c>
      <c r="AQ330" t="str">
        <f t="shared" si="135"/>
        <v/>
      </c>
      <c r="AR330" t="str">
        <f t="shared" si="136"/>
        <v/>
      </c>
      <c r="AS330" t="str">
        <f t="shared" si="137"/>
        <v/>
      </c>
      <c r="AT330" t="str">
        <f t="shared" si="138"/>
        <v/>
      </c>
      <c r="AU330">
        <f t="shared" si="139"/>
        <v>0</v>
      </c>
      <c r="AV330">
        <f t="shared" si="140"/>
        <v>0</v>
      </c>
      <c r="AW330" t="str">
        <f t="shared" si="141"/>
        <v/>
      </c>
      <c r="AX330">
        <f t="shared" si="142"/>
        <v>0</v>
      </c>
      <c r="AY330" s="14" cm="1">
        <f t="array" ref="AY330">SUMPRODUCT(LARGE(AN330:AX330, {1,2,3}))</f>
        <v>0</v>
      </c>
      <c r="AZ330"/>
    </row>
    <row r="331" spans="1:52" x14ac:dyDescent="0.35">
      <c r="A331">
        <f>CLASS!A328</f>
        <v>0</v>
      </c>
      <c r="B331" t="str">
        <f>CLASS!B328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 t="shared" si="124"/>
        <v/>
      </c>
      <c r="R331" t="str">
        <f>_xlfn.IFNA((VLOOKUP(A331,CLASS!A:AY,18,FALSE)),"")</f>
        <v/>
      </c>
      <c r="S331" s="11" t="str">
        <f t="shared" si="125"/>
        <v/>
      </c>
      <c r="T331" t="str">
        <f>_xlfn.IFNA((VLOOKUP(A331,CLASS!A:AY,20,FALSE)),"")</f>
        <v/>
      </c>
      <c r="U331" s="11" t="str">
        <f t="shared" si="143"/>
        <v/>
      </c>
      <c r="V331" t="str">
        <f>_xlfn.IFNA((VLOOKUP(A331,CLASS!A:AY,22,FALSE)),"")</f>
        <v/>
      </c>
      <c r="W331" s="11" t="str">
        <f t="shared" si="122"/>
        <v/>
      </c>
      <c r="X331" t="str">
        <f>_xlfn.IFNA((VLOOKUP(A331,CLASS!A:AY,24,FALSE)),"")</f>
        <v/>
      </c>
      <c r="Y331" s="11" t="str">
        <f t="shared" si="126"/>
        <v/>
      </c>
      <c r="Z331" t="str">
        <f>_xlfn.IFNA((VLOOKUP(A331,CLASS!A:AY,26,FALSE)),"")</f>
        <v/>
      </c>
      <c r="AA331" s="11" t="str">
        <f t="shared" si="127"/>
        <v/>
      </c>
      <c r="AB331" t="str">
        <f>_xlfn.IFNA((VLOOKUP(A331,CLASS!A:AY,28,FALSE)),"")</f>
        <v/>
      </c>
      <c r="AC331" s="11" t="str">
        <f t="shared" si="128"/>
        <v/>
      </c>
      <c r="AD331"/>
      <c r="AE331" s="11">
        <f t="shared" si="144"/>
        <v>0</v>
      </c>
      <c r="AF331"/>
      <c r="AG331" s="11">
        <f t="shared" si="145"/>
        <v>0</v>
      </c>
      <c r="AH331" t="str">
        <f>_xlfn.IFNA((VLOOKUP(A331,CLASS!A:AY,34,FALSE)),"")</f>
        <v/>
      </c>
      <c r="AI331" s="11" t="str">
        <f t="shared" si="129"/>
        <v/>
      </c>
      <c r="AJ331"/>
      <c r="AK331" s="11">
        <f t="shared" si="130"/>
        <v>0</v>
      </c>
      <c r="AL331" s="16" t="str">
        <f t="shared" si="131"/>
        <v/>
      </c>
      <c r="AN331" t="str">
        <f t="shared" si="132"/>
        <v/>
      </c>
      <c r="AO331" t="str">
        <f t="shared" si="133"/>
        <v/>
      </c>
      <c r="AP331" t="str">
        <f t="shared" si="134"/>
        <v/>
      </c>
      <c r="AQ331" t="str">
        <f t="shared" si="135"/>
        <v/>
      </c>
      <c r="AR331" t="str">
        <f t="shared" si="136"/>
        <v/>
      </c>
      <c r="AS331" t="str">
        <f t="shared" si="137"/>
        <v/>
      </c>
      <c r="AT331" t="str">
        <f t="shared" si="138"/>
        <v/>
      </c>
      <c r="AU331">
        <f t="shared" si="139"/>
        <v>0</v>
      </c>
      <c r="AV331">
        <f t="shared" si="140"/>
        <v>0</v>
      </c>
      <c r="AW331" t="str">
        <f t="shared" si="141"/>
        <v/>
      </c>
      <c r="AX331">
        <f t="shared" si="142"/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CLASS!A329</f>
        <v>0</v>
      </c>
      <c r="B332" t="str">
        <f>CLASS!B329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 t="shared" si="124"/>
        <v/>
      </c>
      <c r="R332" t="str">
        <f>_xlfn.IFNA((VLOOKUP(A332,CLASS!A:AY,18,FALSE)),"")</f>
        <v/>
      </c>
      <c r="S332" s="11" t="str">
        <f t="shared" si="125"/>
        <v/>
      </c>
      <c r="T332" t="str">
        <f>_xlfn.IFNA((VLOOKUP(A332,CLASS!A:AY,20,FALSE)),"")</f>
        <v/>
      </c>
      <c r="U332" s="11" t="str">
        <f t="shared" si="143"/>
        <v/>
      </c>
      <c r="V332" t="str">
        <f>_xlfn.IFNA((VLOOKUP(A332,CLASS!A:AY,22,FALSE)),"")</f>
        <v/>
      </c>
      <c r="W332" s="11" t="str">
        <f t="shared" si="122"/>
        <v/>
      </c>
      <c r="X332" t="str">
        <f>_xlfn.IFNA((VLOOKUP(A332,CLASS!A:AY,24,FALSE)),"")</f>
        <v/>
      </c>
      <c r="Y332" s="11" t="str">
        <f t="shared" si="126"/>
        <v/>
      </c>
      <c r="Z332" t="str">
        <f>_xlfn.IFNA((VLOOKUP(A332,CLASS!A:AY,26,FALSE)),"")</f>
        <v/>
      </c>
      <c r="AA332" s="11" t="str">
        <f t="shared" si="127"/>
        <v/>
      </c>
      <c r="AB332" t="str">
        <f>_xlfn.IFNA((VLOOKUP(A332,CLASS!A:AY,28,FALSE)),"")</f>
        <v/>
      </c>
      <c r="AC332" s="11" t="str">
        <f t="shared" si="128"/>
        <v/>
      </c>
      <c r="AD332"/>
      <c r="AE332" s="11">
        <f t="shared" si="144"/>
        <v>0</v>
      </c>
      <c r="AF332"/>
      <c r="AG332" s="11">
        <f t="shared" si="145"/>
        <v>0</v>
      </c>
      <c r="AH332" t="str">
        <f>_xlfn.IFNA((VLOOKUP(A332,CLASS!A:AY,34,FALSE)),"")</f>
        <v/>
      </c>
      <c r="AI332" s="11" t="str">
        <f t="shared" si="129"/>
        <v/>
      </c>
      <c r="AJ332"/>
      <c r="AK332" s="11">
        <f t="shared" si="130"/>
        <v>0</v>
      </c>
      <c r="AL332" s="16" t="str">
        <f t="shared" si="131"/>
        <v/>
      </c>
      <c r="AM332"/>
      <c r="AN332" t="str">
        <f t="shared" si="132"/>
        <v/>
      </c>
      <c r="AO332" t="str">
        <f t="shared" si="133"/>
        <v/>
      </c>
      <c r="AP332" t="str">
        <f t="shared" si="134"/>
        <v/>
      </c>
      <c r="AQ332" t="str">
        <f t="shared" si="135"/>
        <v/>
      </c>
      <c r="AR332" t="str">
        <f t="shared" si="136"/>
        <v/>
      </c>
      <c r="AS332" t="str">
        <f t="shared" si="137"/>
        <v/>
      </c>
      <c r="AT332" t="str">
        <f t="shared" si="138"/>
        <v/>
      </c>
      <c r="AU332">
        <f t="shared" si="139"/>
        <v>0</v>
      </c>
      <c r="AV332">
        <f t="shared" si="140"/>
        <v>0</v>
      </c>
      <c r="AW332" t="str">
        <f t="shared" si="141"/>
        <v/>
      </c>
      <c r="AX332">
        <f t="shared" si="142"/>
        <v>0</v>
      </c>
      <c r="AY332" s="14" cm="1">
        <f t="array" ref="AY332">SUMPRODUCT(LARGE(AN332:AX332, {1,2,3}))</f>
        <v>0</v>
      </c>
      <c r="AZ332"/>
    </row>
    <row r="333" spans="1:52" x14ac:dyDescent="0.35">
      <c r="A333">
        <f>CLASS!A330</f>
        <v>0</v>
      </c>
      <c r="B333" t="str">
        <f>CLASS!B330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 t="shared" si="124"/>
        <v/>
      </c>
      <c r="R333" t="str">
        <f>_xlfn.IFNA((VLOOKUP(A333,CLASS!A:AY,18,FALSE)),"")</f>
        <v/>
      </c>
      <c r="S333" s="11" t="str">
        <f t="shared" si="125"/>
        <v/>
      </c>
      <c r="T333" t="str">
        <f>_xlfn.IFNA((VLOOKUP(A333,CLASS!A:AY,20,FALSE)),"")</f>
        <v/>
      </c>
      <c r="U333" s="11" t="str">
        <f t="shared" si="143"/>
        <v/>
      </c>
      <c r="V333" t="str">
        <f>_xlfn.IFNA((VLOOKUP(A333,CLASS!A:AY,22,FALSE)),"")</f>
        <v/>
      </c>
      <c r="W333" s="11" t="str">
        <f t="shared" si="122"/>
        <v/>
      </c>
      <c r="X333" t="str">
        <f>_xlfn.IFNA((VLOOKUP(A333,CLASS!A:AY,24,FALSE)),"")</f>
        <v/>
      </c>
      <c r="Y333" s="11" t="str">
        <f t="shared" si="126"/>
        <v/>
      </c>
      <c r="Z333" t="str">
        <f>_xlfn.IFNA((VLOOKUP(A333,CLASS!A:AY,26,FALSE)),"")</f>
        <v/>
      </c>
      <c r="AA333" s="11" t="str">
        <f t="shared" si="127"/>
        <v/>
      </c>
      <c r="AB333" t="str">
        <f>_xlfn.IFNA((VLOOKUP(A333,CLASS!A:AY,28,FALSE)),"")</f>
        <v/>
      </c>
      <c r="AC333" s="11" t="str">
        <f t="shared" si="128"/>
        <v/>
      </c>
      <c r="AD333"/>
      <c r="AE333" s="11">
        <f t="shared" si="144"/>
        <v>0</v>
      </c>
      <c r="AF333"/>
      <c r="AG333" s="11">
        <f t="shared" si="145"/>
        <v>0</v>
      </c>
      <c r="AH333" t="str">
        <f>_xlfn.IFNA((VLOOKUP(A333,CLASS!A:AY,34,FALSE)),"")</f>
        <v/>
      </c>
      <c r="AI333" s="11" t="str">
        <f t="shared" si="129"/>
        <v/>
      </c>
      <c r="AJ333"/>
      <c r="AK333" s="11">
        <f t="shared" si="130"/>
        <v>0</v>
      </c>
      <c r="AL333" s="16" t="str">
        <f t="shared" si="131"/>
        <v/>
      </c>
      <c r="AM333"/>
      <c r="AN333" t="str">
        <f t="shared" si="132"/>
        <v/>
      </c>
      <c r="AO333" t="str">
        <f t="shared" si="133"/>
        <v/>
      </c>
      <c r="AP333" t="str">
        <f t="shared" si="134"/>
        <v/>
      </c>
      <c r="AQ333" t="str">
        <f t="shared" si="135"/>
        <v/>
      </c>
      <c r="AR333" t="str">
        <f t="shared" si="136"/>
        <v/>
      </c>
      <c r="AS333" t="str">
        <f t="shared" si="137"/>
        <v/>
      </c>
      <c r="AT333" t="str">
        <f t="shared" si="138"/>
        <v/>
      </c>
      <c r="AU333">
        <f t="shared" si="139"/>
        <v>0</v>
      </c>
      <c r="AV333">
        <f t="shared" si="140"/>
        <v>0</v>
      </c>
      <c r="AW333" t="str">
        <f t="shared" si="141"/>
        <v/>
      </c>
      <c r="AX333">
        <f t="shared" si="142"/>
        <v>0</v>
      </c>
      <c r="AY333" s="14" cm="1">
        <f t="array" ref="AY333">SUMPRODUCT(LARGE(AN333:AX333, {1,2,3}))</f>
        <v>0</v>
      </c>
      <c r="AZ333"/>
    </row>
    <row r="334" spans="1:52" x14ac:dyDescent="0.35">
      <c r="A334">
        <f>CLASS!A331</f>
        <v>0</v>
      </c>
      <c r="B334" t="str">
        <f>CLASS!B331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 t="shared" si="124"/>
        <v/>
      </c>
      <c r="R334" t="str">
        <f>_xlfn.IFNA((VLOOKUP(A334,CLASS!A:AY,18,FALSE)),"")</f>
        <v/>
      </c>
      <c r="S334" s="11" t="str">
        <f t="shared" si="125"/>
        <v/>
      </c>
      <c r="T334" t="str">
        <f>_xlfn.IFNA((VLOOKUP(A334,CLASS!A:AY,20,FALSE)),"")</f>
        <v/>
      </c>
      <c r="U334" s="11" t="str">
        <f t="shared" si="143"/>
        <v/>
      </c>
      <c r="V334" t="str">
        <f>_xlfn.IFNA((VLOOKUP(A334,CLASS!A:AY,22,FALSE)),"")</f>
        <v/>
      </c>
      <c r="W334" s="11" t="str">
        <f t="shared" si="122"/>
        <v/>
      </c>
      <c r="X334" t="str">
        <f>_xlfn.IFNA((VLOOKUP(A334,CLASS!A:AY,24,FALSE)),"")</f>
        <v/>
      </c>
      <c r="Y334" s="11" t="str">
        <f t="shared" si="126"/>
        <v/>
      </c>
      <c r="Z334" t="str">
        <f>_xlfn.IFNA((VLOOKUP(A334,CLASS!A:AY,26,FALSE)),"")</f>
        <v/>
      </c>
      <c r="AA334" s="11" t="str">
        <f t="shared" si="127"/>
        <v/>
      </c>
      <c r="AB334" t="str">
        <f>_xlfn.IFNA((VLOOKUP(A334,CLASS!A:AY,28,FALSE)),"")</f>
        <v/>
      </c>
      <c r="AC334" s="11" t="str">
        <f t="shared" si="128"/>
        <v/>
      </c>
      <c r="AD334"/>
      <c r="AE334" s="11">
        <f t="shared" si="144"/>
        <v>0</v>
      </c>
      <c r="AF334"/>
      <c r="AG334" s="11">
        <f t="shared" si="145"/>
        <v>0</v>
      </c>
      <c r="AH334" t="str">
        <f>_xlfn.IFNA((VLOOKUP(A334,CLASS!A:AY,34,FALSE)),"")</f>
        <v/>
      </c>
      <c r="AI334" s="11" t="str">
        <f t="shared" si="129"/>
        <v/>
      </c>
      <c r="AJ334"/>
      <c r="AK334" s="11">
        <f t="shared" si="130"/>
        <v>0</v>
      </c>
      <c r="AL334" s="16" t="str">
        <f t="shared" si="131"/>
        <v/>
      </c>
      <c r="AN334" t="str">
        <f t="shared" si="132"/>
        <v/>
      </c>
      <c r="AO334" t="str">
        <f t="shared" si="133"/>
        <v/>
      </c>
      <c r="AP334" t="str">
        <f t="shared" si="134"/>
        <v/>
      </c>
      <c r="AQ334" t="str">
        <f t="shared" si="135"/>
        <v/>
      </c>
      <c r="AR334" t="str">
        <f t="shared" si="136"/>
        <v/>
      </c>
      <c r="AS334" t="str">
        <f t="shared" si="137"/>
        <v/>
      </c>
      <c r="AT334" t="str">
        <f t="shared" si="138"/>
        <v/>
      </c>
      <c r="AU334">
        <f t="shared" si="139"/>
        <v>0</v>
      </c>
      <c r="AV334">
        <f t="shared" si="140"/>
        <v>0</v>
      </c>
      <c r="AW334" t="str">
        <f t="shared" si="141"/>
        <v/>
      </c>
      <c r="AX334">
        <f t="shared" si="142"/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CLASS!A332</f>
        <v>0</v>
      </c>
      <c r="B335" t="str">
        <f>CLASS!B332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 t="shared" si="124"/>
        <v/>
      </c>
      <c r="R335" t="str">
        <f>_xlfn.IFNA((VLOOKUP(A335,CLASS!A:AY,18,FALSE)),"")</f>
        <v/>
      </c>
      <c r="S335" s="11" t="str">
        <f t="shared" si="125"/>
        <v/>
      </c>
      <c r="T335" t="str">
        <f>_xlfn.IFNA((VLOOKUP(A335,CLASS!A:AY,20,FALSE)),"")</f>
        <v/>
      </c>
      <c r="U335" s="11" t="str">
        <f t="shared" si="143"/>
        <v/>
      </c>
      <c r="V335" t="str">
        <f>_xlfn.IFNA((VLOOKUP(A335,CLASS!A:AY,22,FALSE)),"")</f>
        <v/>
      </c>
      <c r="W335" s="11" t="str">
        <f t="shared" si="122"/>
        <v/>
      </c>
      <c r="X335" t="str">
        <f>_xlfn.IFNA((VLOOKUP(A335,CLASS!A:AY,24,FALSE)),"")</f>
        <v/>
      </c>
      <c r="Y335" s="11" t="str">
        <f t="shared" si="126"/>
        <v/>
      </c>
      <c r="Z335" t="str">
        <f>_xlfn.IFNA((VLOOKUP(A335,CLASS!A:AY,26,FALSE)),"")</f>
        <v/>
      </c>
      <c r="AA335" s="11" t="str">
        <f t="shared" si="127"/>
        <v/>
      </c>
      <c r="AB335" t="str">
        <f>_xlfn.IFNA((VLOOKUP(A335,CLASS!A:AY,28,FALSE)),"")</f>
        <v/>
      </c>
      <c r="AC335" s="11" t="str">
        <f t="shared" si="128"/>
        <v/>
      </c>
      <c r="AD335"/>
      <c r="AE335" s="11">
        <f t="shared" si="144"/>
        <v>0</v>
      </c>
      <c r="AF335"/>
      <c r="AG335" s="11">
        <f t="shared" si="145"/>
        <v>0</v>
      </c>
      <c r="AH335" t="str">
        <f>_xlfn.IFNA((VLOOKUP(A335,CLASS!A:AY,34,FALSE)),"")</f>
        <v/>
      </c>
      <c r="AI335" s="11" t="str">
        <f t="shared" si="129"/>
        <v/>
      </c>
      <c r="AJ335"/>
      <c r="AK335" s="11">
        <f t="shared" si="130"/>
        <v>0</v>
      </c>
      <c r="AL335" s="16" t="str">
        <f t="shared" si="131"/>
        <v/>
      </c>
      <c r="AN335" t="str">
        <f t="shared" si="132"/>
        <v/>
      </c>
      <c r="AO335" t="str">
        <f t="shared" si="133"/>
        <v/>
      </c>
      <c r="AP335" t="str">
        <f t="shared" si="134"/>
        <v/>
      </c>
      <c r="AQ335" t="str">
        <f t="shared" si="135"/>
        <v/>
      </c>
      <c r="AR335" t="str">
        <f t="shared" si="136"/>
        <v/>
      </c>
      <c r="AS335" t="str">
        <f t="shared" si="137"/>
        <v/>
      </c>
      <c r="AT335" t="str">
        <f t="shared" si="138"/>
        <v/>
      </c>
      <c r="AU335">
        <f t="shared" si="139"/>
        <v>0</v>
      </c>
      <c r="AV335">
        <f t="shared" si="140"/>
        <v>0</v>
      </c>
      <c r="AW335" t="str">
        <f t="shared" si="141"/>
        <v/>
      </c>
      <c r="AX335">
        <f t="shared" si="142"/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CLASS!A333</f>
        <v>0</v>
      </c>
      <c r="B336" t="str">
        <f>CLASS!B333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 t="shared" si="124"/>
        <v/>
      </c>
      <c r="R336" t="str">
        <f>_xlfn.IFNA((VLOOKUP(A336,CLASS!A:AY,18,FALSE)),"")</f>
        <v/>
      </c>
      <c r="S336" s="11" t="str">
        <f t="shared" si="125"/>
        <v/>
      </c>
      <c r="T336" t="str">
        <f>_xlfn.IFNA((VLOOKUP(A336,CLASS!A:AY,20,FALSE)),"")</f>
        <v/>
      </c>
      <c r="U336" s="11" t="str">
        <f t="shared" si="143"/>
        <v/>
      </c>
      <c r="V336" t="str">
        <f>_xlfn.IFNA((VLOOKUP(A336,CLASS!A:AY,22,FALSE)),"")</f>
        <v/>
      </c>
      <c r="W336" s="11" t="str">
        <f t="shared" si="122"/>
        <v/>
      </c>
      <c r="X336" t="str">
        <f>_xlfn.IFNA((VLOOKUP(A336,CLASS!A:AY,24,FALSE)),"")</f>
        <v/>
      </c>
      <c r="Y336" s="11" t="str">
        <f t="shared" si="126"/>
        <v/>
      </c>
      <c r="Z336" t="str">
        <f>_xlfn.IFNA((VLOOKUP(A336,CLASS!A:AY,26,FALSE)),"")</f>
        <v/>
      </c>
      <c r="AA336" s="11" t="str">
        <f t="shared" si="127"/>
        <v/>
      </c>
      <c r="AB336" t="str">
        <f>_xlfn.IFNA((VLOOKUP(A336,CLASS!A:AY,28,FALSE)),"")</f>
        <v/>
      </c>
      <c r="AC336" s="11" t="str">
        <f t="shared" si="128"/>
        <v/>
      </c>
      <c r="AD336"/>
      <c r="AE336" s="11">
        <f t="shared" si="144"/>
        <v>0</v>
      </c>
      <c r="AF336"/>
      <c r="AG336" s="11">
        <f t="shared" si="145"/>
        <v>0</v>
      </c>
      <c r="AH336" t="str">
        <f>_xlfn.IFNA((VLOOKUP(A336,CLASS!A:AY,34,FALSE)),"")</f>
        <v/>
      </c>
      <c r="AI336" s="11" t="str">
        <f t="shared" si="129"/>
        <v/>
      </c>
      <c r="AJ336"/>
      <c r="AK336" s="11">
        <f t="shared" si="130"/>
        <v>0</v>
      </c>
      <c r="AL336" s="16" t="str">
        <f t="shared" si="131"/>
        <v/>
      </c>
      <c r="AM336"/>
      <c r="AN336" t="str">
        <f t="shared" si="132"/>
        <v/>
      </c>
      <c r="AO336" t="str">
        <f t="shared" si="133"/>
        <v/>
      </c>
      <c r="AP336" t="str">
        <f t="shared" si="134"/>
        <v/>
      </c>
      <c r="AQ336" t="str">
        <f t="shared" si="135"/>
        <v/>
      </c>
      <c r="AR336" t="str">
        <f t="shared" si="136"/>
        <v/>
      </c>
      <c r="AS336" t="str">
        <f t="shared" si="137"/>
        <v/>
      </c>
      <c r="AT336" t="str">
        <f t="shared" si="138"/>
        <v/>
      </c>
      <c r="AU336">
        <f t="shared" si="139"/>
        <v>0</v>
      </c>
      <c r="AV336">
        <f t="shared" si="140"/>
        <v>0</v>
      </c>
      <c r="AW336" t="str">
        <f t="shared" si="141"/>
        <v/>
      </c>
      <c r="AX336">
        <f t="shared" si="142"/>
        <v>0</v>
      </c>
      <c r="AY336" s="14" cm="1">
        <f t="array" ref="AY336">SUMPRODUCT(LARGE(AN336:AX336, {1,2,3}))</f>
        <v>0</v>
      </c>
    </row>
    <row r="337" spans="1:52" x14ac:dyDescent="0.35">
      <c r="A337">
        <f>CLASS!A334</f>
        <v>0</v>
      </c>
      <c r="B337" t="str">
        <f>CLASS!B334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 t="shared" si="124"/>
        <v/>
      </c>
      <c r="R337" t="str">
        <f>_xlfn.IFNA((VLOOKUP(A337,CLASS!A:AY,18,FALSE)),"")</f>
        <v/>
      </c>
      <c r="S337" s="11" t="str">
        <f t="shared" si="125"/>
        <v/>
      </c>
      <c r="T337" t="str">
        <f>_xlfn.IFNA((VLOOKUP(A337,CLASS!A:AY,20,FALSE)),"")</f>
        <v/>
      </c>
      <c r="U337" s="11" t="str">
        <f t="shared" si="143"/>
        <v/>
      </c>
      <c r="V337" t="str">
        <f>_xlfn.IFNA((VLOOKUP(A337,CLASS!A:AY,22,FALSE)),"")</f>
        <v/>
      </c>
      <c r="W337" s="11" t="str">
        <f t="shared" si="122"/>
        <v/>
      </c>
      <c r="X337" t="str">
        <f>_xlfn.IFNA((VLOOKUP(A337,CLASS!A:AY,24,FALSE)),"")</f>
        <v/>
      </c>
      <c r="Y337" s="11" t="str">
        <f t="shared" si="126"/>
        <v/>
      </c>
      <c r="Z337" t="str">
        <f>_xlfn.IFNA((VLOOKUP(A337,CLASS!A:AY,26,FALSE)),"")</f>
        <v/>
      </c>
      <c r="AA337" s="11" t="str">
        <f t="shared" si="127"/>
        <v/>
      </c>
      <c r="AB337" t="str">
        <f>_xlfn.IFNA((VLOOKUP(A337,CLASS!A:AY,28,FALSE)),"")</f>
        <v/>
      </c>
      <c r="AC337" s="11" t="str">
        <f t="shared" si="128"/>
        <v/>
      </c>
      <c r="AD337"/>
      <c r="AE337" s="11">
        <f t="shared" si="144"/>
        <v>0</v>
      </c>
      <c r="AF337"/>
      <c r="AG337" s="11">
        <f t="shared" si="145"/>
        <v>0</v>
      </c>
      <c r="AH337" t="str">
        <f>_xlfn.IFNA((VLOOKUP(A337,CLASS!A:AY,34,FALSE)),"")</f>
        <v/>
      </c>
      <c r="AI337" s="11" t="str">
        <f t="shared" si="129"/>
        <v/>
      </c>
      <c r="AJ337"/>
      <c r="AK337" s="11">
        <f t="shared" si="130"/>
        <v>0</v>
      </c>
      <c r="AL337" s="16" t="str">
        <f t="shared" si="131"/>
        <v/>
      </c>
      <c r="AN337" t="str">
        <f t="shared" si="132"/>
        <v/>
      </c>
      <c r="AO337" t="str">
        <f t="shared" si="133"/>
        <v/>
      </c>
      <c r="AP337" t="str">
        <f t="shared" si="134"/>
        <v/>
      </c>
      <c r="AQ337" t="str">
        <f t="shared" si="135"/>
        <v/>
      </c>
      <c r="AR337" t="str">
        <f t="shared" si="136"/>
        <v/>
      </c>
      <c r="AS337" t="str">
        <f t="shared" si="137"/>
        <v/>
      </c>
      <c r="AT337" t="str">
        <f t="shared" si="138"/>
        <v/>
      </c>
      <c r="AU337">
        <f t="shared" si="139"/>
        <v>0</v>
      </c>
      <c r="AV337">
        <f t="shared" si="140"/>
        <v>0</v>
      </c>
      <c r="AW337" t="str">
        <f t="shared" si="141"/>
        <v/>
      </c>
      <c r="AX337">
        <f t="shared" si="142"/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CLASS!A335</f>
        <v>0</v>
      </c>
      <c r="B338" t="str">
        <f>CLASS!B335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 t="shared" si="124"/>
        <v/>
      </c>
      <c r="R338" t="str">
        <f>_xlfn.IFNA((VLOOKUP(A338,CLASS!A:AY,18,FALSE)),"")</f>
        <v/>
      </c>
      <c r="S338" s="11" t="str">
        <f t="shared" si="125"/>
        <v/>
      </c>
      <c r="T338" t="str">
        <f>_xlfn.IFNA((VLOOKUP(A338,CLASS!A:AY,20,FALSE)),"")</f>
        <v/>
      </c>
      <c r="U338" s="11" t="str">
        <f t="shared" si="143"/>
        <v/>
      </c>
      <c r="V338" t="str">
        <f>_xlfn.IFNA((VLOOKUP(A338,CLASS!A:AY,22,FALSE)),"")</f>
        <v/>
      </c>
      <c r="W338" s="11" t="str">
        <f t="shared" si="122"/>
        <v/>
      </c>
      <c r="X338" t="str">
        <f>_xlfn.IFNA((VLOOKUP(A338,CLASS!A:AY,24,FALSE)),"")</f>
        <v/>
      </c>
      <c r="Y338" s="11" t="str">
        <f t="shared" si="126"/>
        <v/>
      </c>
      <c r="Z338" t="str">
        <f>_xlfn.IFNA((VLOOKUP(A338,CLASS!A:AY,26,FALSE)),"")</f>
        <v/>
      </c>
      <c r="AA338" s="11" t="str">
        <f t="shared" si="127"/>
        <v/>
      </c>
      <c r="AB338" t="str">
        <f>_xlfn.IFNA((VLOOKUP(A338,CLASS!A:AY,28,FALSE)),"")</f>
        <v/>
      </c>
      <c r="AC338" s="11" t="str">
        <f t="shared" si="128"/>
        <v/>
      </c>
      <c r="AD338"/>
      <c r="AE338" s="11">
        <f t="shared" si="144"/>
        <v>0</v>
      </c>
      <c r="AF338"/>
      <c r="AG338" s="11">
        <f t="shared" si="145"/>
        <v>0</v>
      </c>
      <c r="AH338" t="str">
        <f>_xlfn.IFNA((VLOOKUP(A338,CLASS!A:AY,34,FALSE)),"")</f>
        <v/>
      </c>
      <c r="AI338" s="11" t="str">
        <f t="shared" si="129"/>
        <v/>
      </c>
      <c r="AJ338"/>
      <c r="AK338" s="11">
        <f t="shared" si="130"/>
        <v>0</v>
      </c>
      <c r="AL338" s="16" t="str">
        <f t="shared" si="131"/>
        <v/>
      </c>
      <c r="AM338"/>
      <c r="AN338" t="str">
        <f t="shared" si="132"/>
        <v/>
      </c>
      <c r="AO338" t="str">
        <f t="shared" si="133"/>
        <v/>
      </c>
      <c r="AP338" t="str">
        <f t="shared" si="134"/>
        <v/>
      </c>
      <c r="AQ338" t="str">
        <f t="shared" si="135"/>
        <v/>
      </c>
      <c r="AR338" t="str">
        <f t="shared" si="136"/>
        <v/>
      </c>
      <c r="AS338" t="str">
        <f t="shared" si="137"/>
        <v/>
      </c>
      <c r="AT338" t="str">
        <f t="shared" si="138"/>
        <v/>
      </c>
      <c r="AU338">
        <f t="shared" si="139"/>
        <v>0</v>
      </c>
      <c r="AV338">
        <f t="shared" si="140"/>
        <v>0</v>
      </c>
      <c r="AW338" t="str">
        <f t="shared" si="141"/>
        <v/>
      </c>
      <c r="AX338">
        <f t="shared" si="142"/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CLASS!A336</f>
        <v>0</v>
      </c>
      <c r="B339" t="str">
        <f>CLASS!B336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 t="shared" si="124"/>
        <v/>
      </c>
      <c r="R339" t="str">
        <f>_xlfn.IFNA((VLOOKUP(A339,CLASS!A:AY,18,FALSE)),"")</f>
        <v/>
      </c>
      <c r="S339" s="11" t="str">
        <f t="shared" si="125"/>
        <v/>
      </c>
      <c r="T339" t="str">
        <f>_xlfn.IFNA((VLOOKUP(A339,CLASS!A:AY,20,FALSE)),"")</f>
        <v/>
      </c>
      <c r="U339" s="11" t="str">
        <f t="shared" si="143"/>
        <v/>
      </c>
      <c r="V339" t="str">
        <f>_xlfn.IFNA((VLOOKUP(A339,CLASS!A:AY,22,FALSE)),"")</f>
        <v/>
      </c>
      <c r="W339" s="11" t="str">
        <f t="shared" ref="W339:W370" si="146">IFERROR((IF(IF(V339,V339+$M339,0)&lt;=100,IF(V339,V339+$M339,0),100)),"")</f>
        <v/>
      </c>
      <c r="X339" t="str">
        <f>_xlfn.IFNA((VLOOKUP(A339,CLASS!A:AY,24,FALSE)),"")</f>
        <v/>
      </c>
      <c r="Y339" s="11" t="str">
        <f t="shared" si="126"/>
        <v/>
      </c>
      <c r="Z339" t="str">
        <f>_xlfn.IFNA((VLOOKUP(A339,CLASS!A:AY,26,FALSE)),"")</f>
        <v/>
      </c>
      <c r="AA339" s="11" t="str">
        <f t="shared" si="127"/>
        <v/>
      </c>
      <c r="AB339" t="str">
        <f>_xlfn.IFNA((VLOOKUP(A339,CLASS!A:AY,28,FALSE)),"")</f>
        <v/>
      </c>
      <c r="AC339" s="11" t="str">
        <f t="shared" si="128"/>
        <v/>
      </c>
      <c r="AD339"/>
      <c r="AE339" s="11">
        <f t="shared" si="144"/>
        <v>0</v>
      </c>
      <c r="AF339"/>
      <c r="AG339" s="11">
        <f t="shared" si="145"/>
        <v>0</v>
      </c>
      <c r="AH339" t="str">
        <f>_xlfn.IFNA((VLOOKUP(A339,CLASS!A:AY,34,FALSE)),"")</f>
        <v/>
      </c>
      <c r="AI339" s="11" t="str">
        <f t="shared" si="129"/>
        <v/>
      </c>
      <c r="AJ339"/>
      <c r="AK339" s="11">
        <f t="shared" si="130"/>
        <v>0</v>
      </c>
      <c r="AL339" s="16" t="str">
        <f t="shared" si="131"/>
        <v/>
      </c>
      <c r="AM339"/>
      <c r="AN339" t="str">
        <f t="shared" si="132"/>
        <v/>
      </c>
      <c r="AO339" t="str">
        <f t="shared" si="133"/>
        <v/>
      </c>
      <c r="AP339" t="str">
        <f t="shared" si="134"/>
        <v/>
      </c>
      <c r="AQ339" t="str">
        <f t="shared" si="135"/>
        <v/>
      </c>
      <c r="AR339" t="str">
        <f t="shared" si="136"/>
        <v/>
      </c>
      <c r="AS339" t="str">
        <f t="shared" si="137"/>
        <v/>
      </c>
      <c r="AT339" t="str">
        <f t="shared" si="138"/>
        <v/>
      </c>
      <c r="AU339">
        <f t="shared" si="139"/>
        <v>0</v>
      </c>
      <c r="AV339">
        <f t="shared" si="140"/>
        <v>0</v>
      </c>
      <c r="AW339" t="str">
        <f t="shared" si="141"/>
        <v/>
      </c>
      <c r="AX339">
        <f t="shared" si="142"/>
        <v>0</v>
      </c>
      <c r="AY339" s="14" cm="1">
        <f t="array" ref="AY339">SUMPRODUCT(LARGE(AN339:AX339, {1,2,3}))</f>
        <v>0</v>
      </c>
    </row>
    <row r="340" spans="1:52" x14ac:dyDescent="0.35">
      <c r="A340">
        <f>CLASS!A337</f>
        <v>0</v>
      </c>
      <c r="B340" t="str">
        <f>CLASS!B337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 t="shared" si="124"/>
        <v/>
      </c>
      <c r="R340" t="str">
        <f>_xlfn.IFNA((VLOOKUP(A340,CLASS!A:AY,18,FALSE)),"")</f>
        <v/>
      </c>
      <c r="S340" s="11" t="str">
        <f t="shared" si="125"/>
        <v/>
      </c>
      <c r="T340" t="str">
        <f>_xlfn.IFNA((VLOOKUP(A340,CLASS!A:AY,20,FALSE)),"")</f>
        <v/>
      </c>
      <c r="U340" s="11" t="str">
        <f t="shared" si="143"/>
        <v/>
      </c>
      <c r="V340" t="str">
        <f>_xlfn.IFNA((VLOOKUP(A340,CLASS!A:AY,22,FALSE)),"")</f>
        <v/>
      </c>
      <c r="W340" s="11" t="str">
        <f t="shared" si="146"/>
        <v/>
      </c>
      <c r="X340" t="str">
        <f>_xlfn.IFNA((VLOOKUP(A340,CLASS!A:AY,24,FALSE)),"")</f>
        <v/>
      </c>
      <c r="Y340" s="11" t="str">
        <f t="shared" si="126"/>
        <v/>
      </c>
      <c r="Z340" t="str">
        <f>_xlfn.IFNA((VLOOKUP(A340,CLASS!A:AY,26,FALSE)),"")</f>
        <v/>
      </c>
      <c r="AA340" s="11" t="str">
        <f t="shared" si="127"/>
        <v/>
      </c>
      <c r="AB340" t="str">
        <f>_xlfn.IFNA((VLOOKUP(A340,CLASS!A:AY,28,FALSE)),"")</f>
        <v/>
      </c>
      <c r="AC340" s="11" t="str">
        <f t="shared" si="128"/>
        <v/>
      </c>
      <c r="AD340"/>
      <c r="AE340" s="11">
        <f t="shared" si="144"/>
        <v>0</v>
      </c>
      <c r="AF340"/>
      <c r="AG340" s="11">
        <f t="shared" si="145"/>
        <v>0</v>
      </c>
      <c r="AH340" t="str">
        <f>_xlfn.IFNA((VLOOKUP(A340,CLASS!A:AY,34,FALSE)),"")</f>
        <v/>
      </c>
      <c r="AI340" s="11" t="str">
        <f t="shared" si="129"/>
        <v/>
      </c>
      <c r="AJ340"/>
      <c r="AK340" s="11">
        <f t="shared" si="130"/>
        <v>0</v>
      </c>
      <c r="AL340" s="16" t="str">
        <f t="shared" si="131"/>
        <v/>
      </c>
      <c r="AM340"/>
      <c r="AN340" t="str">
        <f t="shared" si="132"/>
        <v/>
      </c>
      <c r="AO340" t="str">
        <f t="shared" si="133"/>
        <v/>
      </c>
      <c r="AP340" t="str">
        <f t="shared" si="134"/>
        <v/>
      </c>
      <c r="AQ340" t="str">
        <f t="shared" si="135"/>
        <v/>
      </c>
      <c r="AR340" t="str">
        <f t="shared" si="136"/>
        <v/>
      </c>
      <c r="AS340" t="str">
        <f t="shared" si="137"/>
        <v/>
      </c>
      <c r="AT340" t="str">
        <f t="shared" si="138"/>
        <v/>
      </c>
      <c r="AU340">
        <f t="shared" si="139"/>
        <v>0</v>
      </c>
      <c r="AV340">
        <f t="shared" si="140"/>
        <v>0</v>
      </c>
      <c r="AW340" t="str">
        <f t="shared" si="141"/>
        <v/>
      </c>
      <c r="AX340">
        <f t="shared" si="142"/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CLASS!A338</f>
        <v>0</v>
      </c>
      <c r="B341" t="str">
        <f>CLASS!B338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 t="shared" si="124"/>
        <v/>
      </c>
      <c r="R341" t="str">
        <f>_xlfn.IFNA((VLOOKUP(A341,CLASS!A:AY,18,FALSE)),"")</f>
        <v/>
      </c>
      <c r="S341" s="11" t="str">
        <f t="shared" si="125"/>
        <v/>
      </c>
      <c r="T341" t="str">
        <f>_xlfn.IFNA((VLOOKUP(A341,CLASS!A:AY,20,FALSE)),"")</f>
        <v/>
      </c>
      <c r="U341" s="11" t="str">
        <f t="shared" si="143"/>
        <v/>
      </c>
      <c r="V341" t="str">
        <f>_xlfn.IFNA((VLOOKUP(A341,CLASS!A:AY,22,FALSE)),"")</f>
        <v/>
      </c>
      <c r="W341" s="11" t="str">
        <f t="shared" si="146"/>
        <v/>
      </c>
      <c r="X341" t="str">
        <f>_xlfn.IFNA((VLOOKUP(A341,CLASS!A:AY,24,FALSE)),"")</f>
        <v/>
      </c>
      <c r="Y341" s="11" t="str">
        <f t="shared" si="126"/>
        <v/>
      </c>
      <c r="Z341" t="str">
        <f>_xlfn.IFNA((VLOOKUP(A341,CLASS!A:AY,26,FALSE)),"")</f>
        <v/>
      </c>
      <c r="AA341" s="11" t="str">
        <f t="shared" si="127"/>
        <v/>
      </c>
      <c r="AB341" t="str">
        <f>_xlfn.IFNA((VLOOKUP(A341,CLASS!A:AY,28,FALSE)),"")</f>
        <v/>
      </c>
      <c r="AC341" s="11" t="str">
        <f t="shared" si="128"/>
        <v/>
      </c>
      <c r="AD341"/>
      <c r="AE341" s="11">
        <f t="shared" si="144"/>
        <v>0</v>
      </c>
      <c r="AF341"/>
      <c r="AG341" s="11">
        <f t="shared" si="145"/>
        <v>0</v>
      </c>
      <c r="AH341" t="str">
        <f>_xlfn.IFNA((VLOOKUP(A341,CLASS!A:AY,34,FALSE)),"")</f>
        <v/>
      </c>
      <c r="AI341" s="11" t="str">
        <f t="shared" si="129"/>
        <v/>
      </c>
      <c r="AJ341"/>
      <c r="AK341" s="11">
        <f t="shared" si="130"/>
        <v>0</v>
      </c>
      <c r="AL341" s="16" t="str">
        <f t="shared" si="131"/>
        <v/>
      </c>
      <c r="AM341"/>
      <c r="AN341" t="str">
        <f t="shared" si="132"/>
        <v/>
      </c>
      <c r="AO341" t="str">
        <f t="shared" si="133"/>
        <v/>
      </c>
      <c r="AP341" t="str">
        <f t="shared" si="134"/>
        <v/>
      </c>
      <c r="AQ341" t="str">
        <f t="shared" si="135"/>
        <v/>
      </c>
      <c r="AR341" t="str">
        <f t="shared" si="136"/>
        <v/>
      </c>
      <c r="AS341" t="str">
        <f t="shared" si="137"/>
        <v/>
      </c>
      <c r="AT341" t="str">
        <f t="shared" si="138"/>
        <v/>
      </c>
      <c r="AU341">
        <f t="shared" si="139"/>
        <v>0</v>
      </c>
      <c r="AV341">
        <f t="shared" si="140"/>
        <v>0</v>
      </c>
      <c r="AW341" t="str">
        <f t="shared" si="141"/>
        <v/>
      </c>
      <c r="AX341">
        <f t="shared" si="142"/>
        <v>0</v>
      </c>
      <c r="AY341" s="14" cm="1">
        <f t="array" ref="AY341">SUMPRODUCT(LARGE(AN341:AX341, {1,2,3}))</f>
        <v>0</v>
      </c>
    </row>
    <row r="342" spans="1:52" x14ac:dyDescent="0.35">
      <c r="A342">
        <f>CLASS!A339</f>
        <v>0</v>
      </c>
      <c r="B342" t="str">
        <f>CLASS!B339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 t="shared" si="124"/>
        <v/>
      </c>
      <c r="R342" t="str">
        <f>_xlfn.IFNA((VLOOKUP(A342,CLASS!A:AY,18,FALSE)),"")</f>
        <v/>
      </c>
      <c r="S342" s="11" t="str">
        <f t="shared" si="125"/>
        <v/>
      </c>
      <c r="T342" t="str">
        <f>_xlfn.IFNA((VLOOKUP(A342,CLASS!A:AY,20,FALSE)),"")</f>
        <v/>
      </c>
      <c r="U342" s="11" t="str">
        <f t="shared" si="143"/>
        <v/>
      </c>
      <c r="V342" t="str">
        <f>_xlfn.IFNA((VLOOKUP(A342,CLASS!A:AY,22,FALSE)),"")</f>
        <v/>
      </c>
      <c r="W342" s="11" t="str">
        <f t="shared" si="146"/>
        <v/>
      </c>
      <c r="X342" t="str">
        <f>_xlfn.IFNA((VLOOKUP(A342,CLASS!A:AY,24,FALSE)),"")</f>
        <v/>
      </c>
      <c r="Y342" s="11" t="str">
        <f t="shared" si="126"/>
        <v/>
      </c>
      <c r="Z342" t="str">
        <f>_xlfn.IFNA((VLOOKUP(A342,CLASS!A:AY,26,FALSE)),"")</f>
        <v/>
      </c>
      <c r="AA342" s="11" t="str">
        <f t="shared" si="127"/>
        <v/>
      </c>
      <c r="AB342" t="str">
        <f>_xlfn.IFNA((VLOOKUP(A342,CLASS!A:AY,28,FALSE)),"")</f>
        <v/>
      </c>
      <c r="AC342" s="11" t="str">
        <f t="shared" si="128"/>
        <v/>
      </c>
      <c r="AD342"/>
      <c r="AE342" s="11">
        <f t="shared" si="144"/>
        <v>0</v>
      </c>
      <c r="AF342"/>
      <c r="AG342" s="11">
        <f t="shared" si="145"/>
        <v>0</v>
      </c>
      <c r="AH342" t="str">
        <f>_xlfn.IFNA((VLOOKUP(A342,CLASS!A:AY,34,FALSE)),"")</f>
        <v/>
      </c>
      <c r="AI342" s="11" t="str">
        <f t="shared" si="129"/>
        <v/>
      </c>
      <c r="AJ342"/>
      <c r="AK342" s="11">
        <f t="shared" si="130"/>
        <v>0</v>
      </c>
      <c r="AL342" s="16" t="str">
        <f t="shared" si="131"/>
        <v/>
      </c>
      <c r="AM342"/>
      <c r="AN342" t="str">
        <f t="shared" si="132"/>
        <v/>
      </c>
      <c r="AO342" t="str">
        <f t="shared" si="133"/>
        <v/>
      </c>
      <c r="AP342" t="str">
        <f t="shared" si="134"/>
        <v/>
      </c>
      <c r="AQ342" t="str">
        <f t="shared" si="135"/>
        <v/>
      </c>
      <c r="AR342" t="str">
        <f t="shared" si="136"/>
        <v/>
      </c>
      <c r="AS342" t="str">
        <f t="shared" si="137"/>
        <v/>
      </c>
      <c r="AT342" t="str">
        <f t="shared" si="138"/>
        <v/>
      </c>
      <c r="AU342">
        <f t="shared" si="139"/>
        <v>0</v>
      </c>
      <c r="AV342">
        <f t="shared" si="140"/>
        <v>0</v>
      </c>
      <c r="AW342" t="str">
        <f t="shared" si="141"/>
        <v/>
      </c>
      <c r="AX342">
        <f t="shared" si="142"/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CLASS!A340</f>
        <v>0</v>
      </c>
      <c r="B343" t="str">
        <f>CLASS!B340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 t="shared" si="124"/>
        <v/>
      </c>
      <c r="R343" t="str">
        <f>_xlfn.IFNA((VLOOKUP(A343,CLASS!A:AY,18,FALSE)),"")</f>
        <v/>
      </c>
      <c r="S343" s="11" t="str">
        <f t="shared" si="125"/>
        <v/>
      </c>
      <c r="T343" t="str">
        <f>_xlfn.IFNA((VLOOKUP(A343,CLASS!A:AY,20,FALSE)),"")</f>
        <v/>
      </c>
      <c r="U343" s="11" t="str">
        <f t="shared" si="143"/>
        <v/>
      </c>
      <c r="V343" t="str">
        <f>_xlfn.IFNA((VLOOKUP(A343,CLASS!A:AY,22,FALSE)),"")</f>
        <v/>
      </c>
      <c r="W343" s="11" t="str">
        <f t="shared" si="146"/>
        <v/>
      </c>
      <c r="X343" t="str">
        <f>_xlfn.IFNA((VLOOKUP(A343,CLASS!A:AY,24,FALSE)),"")</f>
        <v/>
      </c>
      <c r="Y343" s="11" t="str">
        <f t="shared" si="126"/>
        <v/>
      </c>
      <c r="Z343" t="str">
        <f>_xlfn.IFNA((VLOOKUP(A343,CLASS!A:AY,26,FALSE)),"")</f>
        <v/>
      </c>
      <c r="AA343" s="11" t="str">
        <f t="shared" si="127"/>
        <v/>
      </c>
      <c r="AB343" t="str">
        <f>_xlfn.IFNA((VLOOKUP(A343,CLASS!A:AY,28,FALSE)),"")</f>
        <v/>
      </c>
      <c r="AC343" s="11" t="str">
        <f t="shared" si="128"/>
        <v/>
      </c>
      <c r="AD343"/>
      <c r="AE343" s="11">
        <f t="shared" si="144"/>
        <v>0</v>
      </c>
      <c r="AF343"/>
      <c r="AG343" s="11">
        <f t="shared" si="145"/>
        <v>0</v>
      </c>
      <c r="AH343" t="str">
        <f>_xlfn.IFNA((VLOOKUP(A343,CLASS!A:AY,34,FALSE)),"")</f>
        <v/>
      </c>
      <c r="AI343" s="11" t="str">
        <f t="shared" si="129"/>
        <v/>
      </c>
      <c r="AJ343"/>
      <c r="AK343" s="11">
        <f t="shared" si="130"/>
        <v>0</v>
      </c>
      <c r="AL343" s="16" t="str">
        <f t="shared" si="131"/>
        <v/>
      </c>
      <c r="AM343"/>
      <c r="AN343" t="str">
        <f t="shared" si="132"/>
        <v/>
      </c>
      <c r="AO343" t="str">
        <f t="shared" si="133"/>
        <v/>
      </c>
      <c r="AP343" t="str">
        <f t="shared" si="134"/>
        <v/>
      </c>
      <c r="AQ343" t="str">
        <f t="shared" si="135"/>
        <v/>
      </c>
      <c r="AR343" t="str">
        <f t="shared" si="136"/>
        <v/>
      </c>
      <c r="AS343" t="str">
        <f t="shared" si="137"/>
        <v/>
      </c>
      <c r="AT343" t="str">
        <f t="shared" si="138"/>
        <v/>
      </c>
      <c r="AU343">
        <f t="shared" si="139"/>
        <v>0</v>
      </c>
      <c r="AV343">
        <f t="shared" si="140"/>
        <v>0</v>
      </c>
      <c r="AW343" t="str">
        <f t="shared" si="141"/>
        <v/>
      </c>
      <c r="AX343">
        <f t="shared" si="142"/>
        <v>0</v>
      </c>
      <c r="AY343" s="14" cm="1">
        <f t="array" ref="AY343">SUMPRODUCT(LARGE(AN343:AX343, {1,2,3}))</f>
        <v>0</v>
      </c>
    </row>
    <row r="344" spans="1:52" x14ac:dyDescent="0.35">
      <c r="A344">
        <f>CLASS!A341</f>
        <v>0</v>
      </c>
      <c r="B344" t="str">
        <f>CLASS!B341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 t="shared" si="124"/>
        <v/>
      </c>
      <c r="R344" t="str">
        <f>_xlfn.IFNA((VLOOKUP(A344,CLASS!A:AY,18,FALSE)),"")</f>
        <v/>
      </c>
      <c r="S344" s="11" t="str">
        <f t="shared" si="125"/>
        <v/>
      </c>
      <c r="T344" t="str">
        <f>_xlfn.IFNA((VLOOKUP(A344,CLASS!A:AY,20,FALSE)),"")</f>
        <v/>
      </c>
      <c r="U344" s="11" t="str">
        <f t="shared" si="143"/>
        <v/>
      </c>
      <c r="V344" t="str">
        <f>_xlfn.IFNA((VLOOKUP(A344,CLASS!A:AY,22,FALSE)),"")</f>
        <v/>
      </c>
      <c r="W344" s="11" t="str">
        <f t="shared" si="146"/>
        <v/>
      </c>
      <c r="X344" t="str">
        <f>_xlfn.IFNA((VLOOKUP(A344,CLASS!A:AY,24,FALSE)),"")</f>
        <v/>
      </c>
      <c r="Y344" s="11" t="str">
        <f t="shared" si="126"/>
        <v/>
      </c>
      <c r="Z344" t="str">
        <f>_xlfn.IFNA((VLOOKUP(A344,CLASS!A:AY,26,FALSE)),"")</f>
        <v/>
      </c>
      <c r="AA344" s="11" t="str">
        <f t="shared" si="127"/>
        <v/>
      </c>
      <c r="AB344" t="str">
        <f>_xlfn.IFNA((VLOOKUP(A344,CLASS!A:AY,28,FALSE)),"")</f>
        <v/>
      </c>
      <c r="AC344" s="11" t="str">
        <f t="shared" si="128"/>
        <v/>
      </c>
      <c r="AD344"/>
      <c r="AE344" s="11">
        <f t="shared" si="144"/>
        <v>0</v>
      </c>
      <c r="AF344"/>
      <c r="AG344" s="11">
        <f t="shared" si="145"/>
        <v>0</v>
      </c>
      <c r="AH344" t="str">
        <f>_xlfn.IFNA((VLOOKUP(A344,CLASS!A:AY,34,FALSE)),"")</f>
        <v/>
      </c>
      <c r="AI344" s="11" t="str">
        <f t="shared" si="129"/>
        <v/>
      </c>
      <c r="AJ344"/>
      <c r="AK344" s="11">
        <f t="shared" si="130"/>
        <v>0</v>
      </c>
      <c r="AL344" s="16" t="str">
        <f t="shared" si="131"/>
        <v/>
      </c>
      <c r="AN344" t="str">
        <f t="shared" si="132"/>
        <v/>
      </c>
      <c r="AO344" t="str">
        <f t="shared" si="133"/>
        <v/>
      </c>
      <c r="AP344" t="str">
        <f t="shared" si="134"/>
        <v/>
      </c>
      <c r="AQ344" t="str">
        <f t="shared" si="135"/>
        <v/>
      </c>
      <c r="AR344" t="str">
        <f t="shared" si="136"/>
        <v/>
      </c>
      <c r="AS344" t="str">
        <f t="shared" si="137"/>
        <v/>
      </c>
      <c r="AT344" t="str">
        <f t="shared" si="138"/>
        <v/>
      </c>
      <c r="AU344">
        <f t="shared" si="139"/>
        <v>0</v>
      </c>
      <c r="AV344">
        <f t="shared" si="140"/>
        <v>0</v>
      </c>
      <c r="AW344" t="str">
        <f t="shared" si="141"/>
        <v/>
      </c>
      <c r="AX344">
        <f t="shared" si="142"/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CLASS!A342</f>
        <v>0</v>
      </c>
      <c r="B345" t="str">
        <f>CLASS!B342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 t="shared" si="124"/>
        <v/>
      </c>
      <c r="R345" t="str">
        <f>_xlfn.IFNA((VLOOKUP(A345,CLASS!A:AY,18,FALSE)),"")</f>
        <v/>
      </c>
      <c r="S345" s="11" t="str">
        <f t="shared" si="125"/>
        <v/>
      </c>
      <c r="T345" t="str">
        <f>_xlfn.IFNA((VLOOKUP(A345,CLASS!A:AY,20,FALSE)),"")</f>
        <v/>
      </c>
      <c r="U345" s="11" t="str">
        <f t="shared" si="143"/>
        <v/>
      </c>
      <c r="V345" t="str">
        <f>_xlfn.IFNA((VLOOKUP(A345,CLASS!A:AY,22,FALSE)),"")</f>
        <v/>
      </c>
      <c r="W345" s="11" t="str">
        <f t="shared" si="146"/>
        <v/>
      </c>
      <c r="X345" t="str">
        <f>_xlfn.IFNA((VLOOKUP(A345,CLASS!A:AY,24,FALSE)),"")</f>
        <v/>
      </c>
      <c r="Y345" s="11" t="str">
        <f t="shared" si="126"/>
        <v/>
      </c>
      <c r="Z345" t="str">
        <f>_xlfn.IFNA((VLOOKUP(A345,CLASS!A:AY,26,FALSE)),"")</f>
        <v/>
      </c>
      <c r="AA345" s="11" t="str">
        <f t="shared" si="127"/>
        <v/>
      </c>
      <c r="AB345" t="str">
        <f>_xlfn.IFNA((VLOOKUP(A345,CLASS!A:AY,28,FALSE)),"")</f>
        <v/>
      </c>
      <c r="AC345" s="11" t="str">
        <f t="shared" si="128"/>
        <v/>
      </c>
      <c r="AD345"/>
      <c r="AE345" s="11">
        <f t="shared" si="144"/>
        <v>0</v>
      </c>
      <c r="AF345"/>
      <c r="AG345" s="11">
        <f t="shared" si="145"/>
        <v>0</v>
      </c>
      <c r="AH345" t="str">
        <f>_xlfn.IFNA((VLOOKUP(A345,CLASS!A:AY,34,FALSE)),"")</f>
        <v/>
      </c>
      <c r="AI345" s="11" t="str">
        <f t="shared" si="129"/>
        <v/>
      </c>
      <c r="AJ345"/>
      <c r="AK345" s="11">
        <f t="shared" si="130"/>
        <v>0</v>
      </c>
      <c r="AL345" s="16" t="str">
        <f t="shared" si="131"/>
        <v/>
      </c>
      <c r="AN345" t="str">
        <f t="shared" si="132"/>
        <v/>
      </c>
      <c r="AO345" t="str">
        <f t="shared" si="133"/>
        <v/>
      </c>
      <c r="AP345" t="str">
        <f t="shared" si="134"/>
        <v/>
      </c>
      <c r="AQ345" t="str">
        <f t="shared" si="135"/>
        <v/>
      </c>
      <c r="AR345" t="str">
        <f t="shared" si="136"/>
        <v/>
      </c>
      <c r="AS345" t="str">
        <f t="shared" si="137"/>
        <v/>
      </c>
      <c r="AT345" t="str">
        <f t="shared" si="138"/>
        <v/>
      </c>
      <c r="AU345">
        <f t="shared" si="139"/>
        <v>0</v>
      </c>
      <c r="AV345">
        <f t="shared" si="140"/>
        <v>0</v>
      </c>
      <c r="AW345" t="str">
        <f t="shared" si="141"/>
        <v/>
      </c>
      <c r="AX345">
        <f t="shared" si="142"/>
        <v>0</v>
      </c>
      <c r="AY345" s="14" cm="1">
        <f t="array" ref="AY345">SUMPRODUCT(LARGE(AN345:AX345, {1,2,3}))</f>
        <v>0</v>
      </c>
    </row>
    <row r="346" spans="1:52" x14ac:dyDescent="0.35">
      <c r="A346">
        <f>CLASS!A343</f>
        <v>0</v>
      </c>
      <c r="B346" t="str">
        <f>CLASS!B343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 t="shared" si="124"/>
        <v/>
      </c>
      <c r="R346" t="str">
        <f>_xlfn.IFNA((VLOOKUP(A346,CLASS!A:AY,18,FALSE)),"")</f>
        <v/>
      </c>
      <c r="S346" s="11" t="str">
        <f t="shared" si="125"/>
        <v/>
      </c>
      <c r="T346" t="str">
        <f>_xlfn.IFNA((VLOOKUP(A346,CLASS!A:AY,20,FALSE)),"")</f>
        <v/>
      </c>
      <c r="U346" s="11" t="str">
        <f t="shared" si="143"/>
        <v/>
      </c>
      <c r="V346" t="str">
        <f>_xlfn.IFNA((VLOOKUP(A346,CLASS!A:AY,22,FALSE)),"")</f>
        <v/>
      </c>
      <c r="W346" s="11" t="str">
        <f t="shared" si="146"/>
        <v/>
      </c>
      <c r="X346" t="str">
        <f>_xlfn.IFNA((VLOOKUP(A346,CLASS!A:AY,24,FALSE)),"")</f>
        <v/>
      </c>
      <c r="Y346" s="11" t="str">
        <f t="shared" si="126"/>
        <v/>
      </c>
      <c r="Z346" t="str">
        <f>_xlfn.IFNA((VLOOKUP(A346,CLASS!A:AY,26,FALSE)),"")</f>
        <v/>
      </c>
      <c r="AA346" s="11" t="str">
        <f t="shared" si="127"/>
        <v/>
      </c>
      <c r="AB346" t="str">
        <f>_xlfn.IFNA((VLOOKUP(A346,CLASS!A:AY,28,FALSE)),"")</f>
        <v/>
      </c>
      <c r="AC346" s="11" t="str">
        <f t="shared" si="128"/>
        <v/>
      </c>
      <c r="AD346"/>
      <c r="AE346" s="11">
        <f t="shared" si="144"/>
        <v>0</v>
      </c>
      <c r="AF346"/>
      <c r="AG346" s="11">
        <f t="shared" si="145"/>
        <v>0</v>
      </c>
      <c r="AH346" t="str">
        <f>_xlfn.IFNA((VLOOKUP(A346,CLASS!A:AY,34,FALSE)),"")</f>
        <v/>
      </c>
      <c r="AI346" s="11" t="str">
        <f t="shared" si="129"/>
        <v/>
      </c>
      <c r="AJ346"/>
      <c r="AK346" s="11">
        <f t="shared" si="130"/>
        <v>0</v>
      </c>
      <c r="AL346" s="16" t="str">
        <f t="shared" si="131"/>
        <v/>
      </c>
      <c r="AM346"/>
      <c r="AN346" t="str">
        <f t="shared" si="132"/>
        <v/>
      </c>
      <c r="AO346" t="str">
        <f t="shared" si="133"/>
        <v/>
      </c>
      <c r="AP346" t="str">
        <f t="shared" si="134"/>
        <v/>
      </c>
      <c r="AQ346" t="str">
        <f t="shared" si="135"/>
        <v/>
      </c>
      <c r="AR346" t="str">
        <f t="shared" si="136"/>
        <v/>
      </c>
      <c r="AS346" t="str">
        <f t="shared" si="137"/>
        <v/>
      </c>
      <c r="AT346" t="str">
        <f t="shared" si="138"/>
        <v/>
      </c>
      <c r="AU346">
        <f t="shared" si="139"/>
        <v>0</v>
      </c>
      <c r="AV346">
        <f t="shared" si="140"/>
        <v>0</v>
      </c>
      <c r="AW346" t="str">
        <f t="shared" si="141"/>
        <v/>
      </c>
      <c r="AX346">
        <f t="shared" si="142"/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CLASS!A344</f>
        <v>0</v>
      </c>
      <c r="B347" t="str">
        <f>CLASS!B344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 t="shared" si="124"/>
        <v/>
      </c>
      <c r="R347" t="str">
        <f>_xlfn.IFNA((VLOOKUP(A347,CLASS!A:AY,18,FALSE)),"")</f>
        <v/>
      </c>
      <c r="S347" s="11" t="str">
        <f t="shared" si="125"/>
        <v/>
      </c>
      <c r="T347" t="str">
        <f>_xlfn.IFNA((VLOOKUP(A347,CLASS!A:AY,20,FALSE)),"")</f>
        <v/>
      </c>
      <c r="U347" s="11" t="str">
        <f t="shared" si="143"/>
        <v/>
      </c>
      <c r="V347" t="str">
        <f>_xlfn.IFNA((VLOOKUP(A347,CLASS!A:AY,22,FALSE)),"")</f>
        <v/>
      </c>
      <c r="W347" s="11" t="str">
        <f t="shared" si="146"/>
        <v/>
      </c>
      <c r="X347" t="str">
        <f>_xlfn.IFNA((VLOOKUP(A347,CLASS!A:AY,24,FALSE)),"")</f>
        <v/>
      </c>
      <c r="Y347" s="11" t="str">
        <f t="shared" si="126"/>
        <v/>
      </c>
      <c r="Z347" t="str">
        <f>_xlfn.IFNA((VLOOKUP(A347,CLASS!A:AY,26,FALSE)),"")</f>
        <v/>
      </c>
      <c r="AA347" s="11" t="str">
        <f t="shared" si="127"/>
        <v/>
      </c>
      <c r="AB347" t="str">
        <f>_xlfn.IFNA((VLOOKUP(A347,CLASS!A:AY,28,FALSE)),"")</f>
        <v/>
      </c>
      <c r="AC347" s="11" t="str">
        <f t="shared" si="128"/>
        <v/>
      </c>
      <c r="AD347"/>
      <c r="AE347" s="11">
        <f t="shared" si="144"/>
        <v>0</v>
      </c>
      <c r="AF347"/>
      <c r="AG347" s="11">
        <f t="shared" si="145"/>
        <v>0</v>
      </c>
      <c r="AH347" t="str">
        <f>_xlfn.IFNA((VLOOKUP(A347,CLASS!A:AY,34,FALSE)),"")</f>
        <v/>
      </c>
      <c r="AI347" s="11" t="str">
        <f t="shared" si="129"/>
        <v/>
      </c>
      <c r="AJ347"/>
      <c r="AK347" s="11">
        <f t="shared" si="130"/>
        <v>0</v>
      </c>
      <c r="AL347" s="16" t="str">
        <f t="shared" si="131"/>
        <v/>
      </c>
      <c r="AM347"/>
      <c r="AN347" t="str">
        <f t="shared" si="132"/>
        <v/>
      </c>
      <c r="AO347" t="str">
        <f t="shared" si="133"/>
        <v/>
      </c>
      <c r="AP347" t="str">
        <f t="shared" si="134"/>
        <v/>
      </c>
      <c r="AQ347" t="str">
        <f t="shared" si="135"/>
        <v/>
      </c>
      <c r="AR347" t="str">
        <f t="shared" si="136"/>
        <v/>
      </c>
      <c r="AS347" t="str">
        <f t="shared" si="137"/>
        <v/>
      </c>
      <c r="AT347" t="str">
        <f t="shared" si="138"/>
        <v/>
      </c>
      <c r="AU347">
        <f t="shared" si="139"/>
        <v>0</v>
      </c>
      <c r="AV347">
        <f t="shared" si="140"/>
        <v>0</v>
      </c>
      <c r="AW347" t="str">
        <f t="shared" si="141"/>
        <v/>
      </c>
      <c r="AX347">
        <f t="shared" si="142"/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CLASS!A345</f>
        <v>0</v>
      </c>
      <c r="B348" t="str">
        <f>CLASS!B345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 t="shared" si="124"/>
        <v/>
      </c>
      <c r="R348" t="str">
        <f>_xlfn.IFNA((VLOOKUP(A348,CLASS!A:AY,18,FALSE)),"")</f>
        <v/>
      </c>
      <c r="S348" s="11" t="str">
        <f t="shared" si="125"/>
        <v/>
      </c>
      <c r="T348" t="str">
        <f>_xlfn.IFNA((VLOOKUP(A348,CLASS!A:AY,20,FALSE)),"")</f>
        <v/>
      </c>
      <c r="U348" s="11" t="str">
        <f t="shared" si="143"/>
        <v/>
      </c>
      <c r="V348" t="str">
        <f>_xlfn.IFNA((VLOOKUP(A348,CLASS!A:AY,22,FALSE)),"")</f>
        <v/>
      </c>
      <c r="W348" s="11" t="str">
        <f t="shared" si="146"/>
        <v/>
      </c>
      <c r="X348" t="str">
        <f>_xlfn.IFNA((VLOOKUP(A348,CLASS!A:AY,24,FALSE)),"")</f>
        <v/>
      </c>
      <c r="Y348" s="11" t="str">
        <f t="shared" si="126"/>
        <v/>
      </c>
      <c r="Z348" t="str">
        <f>_xlfn.IFNA((VLOOKUP(A348,CLASS!A:AY,26,FALSE)),"")</f>
        <v/>
      </c>
      <c r="AA348" s="11" t="str">
        <f t="shared" si="127"/>
        <v/>
      </c>
      <c r="AB348" t="str">
        <f>_xlfn.IFNA((VLOOKUP(A348,CLASS!A:AY,28,FALSE)),"")</f>
        <v/>
      </c>
      <c r="AC348" s="11" t="str">
        <f t="shared" si="128"/>
        <v/>
      </c>
      <c r="AD348"/>
      <c r="AE348" s="11">
        <f t="shared" si="144"/>
        <v>0</v>
      </c>
      <c r="AF348"/>
      <c r="AG348" s="11">
        <f t="shared" si="145"/>
        <v>0</v>
      </c>
      <c r="AH348" t="str">
        <f>_xlfn.IFNA((VLOOKUP(A348,CLASS!A:AY,34,FALSE)),"")</f>
        <v/>
      </c>
      <c r="AI348" s="11" t="str">
        <f t="shared" si="129"/>
        <v/>
      </c>
      <c r="AJ348"/>
      <c r="AK348" s="11">
        <f t="shared" si="130"/>
        <v>0</v>
      </c>
      <c r="AL348" s="16" t="str">
        <f t="shared" si="131"/>
        <v/>
      </c>
      <c r="AM348"/>
      <c r="AN348" t="str">
        <f t="shared" si="132"/>
        <v/>
      </c>
      <c r="AO348" t="str">
        <f t="shared" si="133"/>
        <v/>
      </c>
      <c r="AP348" t="str">
        <f t="shared" si="134"/>
        <v/>
      </c>
      <c r="AQ348" t="str">
        <f t="shared" si="135"/>
        <v/>
      </c>
      <c r="AR348" t="str">
        <f t="shared" si="136"/>
        <v/>
      </c>
      <c r="AS348" t="str">
        <f t="shared" si="137"/>
        <v/>
      </c>
      <c r="AT348" t="str">
        <f t="shared" si="138"/>
        <v/>
      </c>
      <c r="AU348">
        <f t="shared" si="139"/>
        <v>0</v>
      </c>
      <c r="AV348">
        <f t="shared" si="140"/>
        <v>0</v>
      </c>
      <c r="AW348" t="str">
        <f t="shared" si="141"/>
        <v/>
      </c>
      <c r="AX348">
        <f t="shared" si="142"/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CLASS!A346</f>
        <v>0</v>
      </c>
      <c r="B349" t="str">
        <f>CLASS!B346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 t="shared" si="124"/>
        <v/>
      </c>
      <c r="R349" t="str">
        <f>_xlfn.IFNA((VLOOKUP(A349,CLASS!A:AY,18,FALSE)),"")</f>
        <v/>
      </c>
      <c r="S349" s="11" t="str">
        <f t="shared" si="125"/>
        <v/>
      </c>
      <c r="T349" t="str">
        <f>_xlfn.IFNA((VLOOKUP(A349,CLASS!A:AY,20,FALSE)),"")</f>
        <v/>
      </c>
      <c r="U349" s="11" t="str">
        <f t="shared" si="143"/>
        <v/>
      </c>
      <c r="V349" t="str">
        <f>_xlfn.IFNA((VLOOKUP(A349,CLASS!A:AY,22,FALSE)),"")</f>
        <v/>
      </c>
      <c r="W349" s="11" t="str">
        <f t="shared" si="146"/>
        <v/>
      </c>
      <c r="X349" t="str">
        <f>_xlfn.IFNA((VLOOKUP(A349,CLASS!A:AY,24,FALSE)),"")</f>
        <v/>
      </c>
      <c r="Y349" s="11" t="str">
        <f t="shared" si="126"/>
        <v/>
      </c>
      <c r="Z349" t="str">
        <f>_xlfn.IFNA((VLOOKUP(A349,CLASS!A:AY,26,FALSE)),"")</f>
        <v/>
      </c>
      <c r="AA349" s="11" t="str">
        <f t="shared" si="127"/>
        <v/>
      </c>
      <c r="AB349" t="str">
        <f>_xlfn.IFNA((VLOOKUP(A349,CLASS!A:AY,28,FALSE)),"")</f>
        <v/>
      </c>
      <c r="AC349" s="11" t="str">
        <f t="shared" si="128"/>
        <v/>
      </c>
      <c r="AD349"/>
      <c r="AE349" s="11">
        <f t="shared" si="144"/>
        <v>0</v>
      </c>
      <c r="AF349"/>
      <c r="AG349" s="11">
        <f t="shared" si="145"/>
        <v>0</v>
      </c>
      <c r="AH349" t="str">
        <f>_xlfn.IFNA((VLOOKUP(A349,CLASS!A:AY,34,FALSE)),"")</f>
        <v/>
      </c>
      <c r="AI349" s="11" t="str">
        <f t="shared" si="129"/>
        <v/>
      </c>
      <c r="AJ349"/>
      <c r="AK349" s="11">
        <f t="shared" si="130"/>
        <v>0</v>
      </c>
      <c r="AL349" s="16" t="str">
        <f t="shared" si="131"/>
        <v/>
      </c>
      <c r="AM349"/>
      <c r="AN349" t="str">
        <f t="shared" si="132"/>
        <v/>
      </c>
      <c r="AO349" t="str">
        <f t="shared" si="133"/>
        <v/>
      </c>
      <c r="AP349" t="str">
        <f t="shared" si="134"/>
        <v/>
      </c>
      <c r="AQ349" t="str">
        <f t="shared" si="135"/>
        <v/>
      </c>
      <c r="AR349" t="str">
        <f t="shared" si="136"/>
        <v/>
      </c>
      <c r="AS349" t="str">
        <f t="shared" si="137"/>
        <v/>
      </c>
      <c r="AT349" t="str">
        <f t="shared" si="138"/>
        <v/>
      </c>
      <c r="AU349">
        <f t="shared" si="139"/>
        <v>0</v>
      </c>
      <c r="AV349">
        <f t="shared" si="140"/>
        <v>0</v>
      </c>
      <c r="AW349" t="str">
        <f t="shared" si="141"/>
        <v/>
      </c>
      <c r="AX349">
        <f t="shared" si="142"/>
        <v>0</v>
      </c>
      <c r="AY349" s="14" cm="1">
        <f t="array" ref="AY349">SUMPRODUCT(LARGE(AN349:AX349, {1,2,3}))</f>
        <v>0</v>
      </c>
      <c r="AZ349"/>
    </row>
    <row r="350" spans="1:52" x14ac:dyDescent="0.35">
      <c r="A350">
        <f>CLASS!A347</f>
        <v>0</v>
      </c>
      <c r="B350" t="str">
        <f>CLASS!B347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 t="shared" si="124"/>
        <v/>
      </c>
      <c r="R350" t="str">
        <f>_xlfn.IFNA((VLOOKUP(A350,CLASS!A:AY,18,FALSE)),"")</f>
        <v/>
      </c>
      <c r="S350" s="11" t="str">
        <f t="shared" si="125"/>
        <v/>
      </c>
      <c r="T350" t="str">
        <f>_xlfn.IFNA((VLOOKUP(A350,CLASS!A:AY,20,FALSE)),"")</f>
        <v/>
      </c>
      <c r="U350" s="11" t="str">
        <f t="shared" si="143"/>
        <v/>
      </c>
      <c r="V350" t="str">
        <f>_xlfn.IFNA((VLOOKUP(A350,CLASS!A:AY,22,FALSE)),"")</f>
        <v/>
      </c>
      <c r="W350" s="11" t="str">
        <f t="shared" si="146"/>
        <v/>
      </c>
      <c r="X350" t="str">
        <f>_xlfn.IFNA((VLOOKUP(A350,CLASS!A:AY,24,FALSE)),"")</f>
        <v/>
      </c>
      <c r="Y350" s="11" t="str">
        <f t="shared" si="126"/>
        <v/>
      </c>
      <c r="Z350" t="str">
        <f>_xlfn.IFNA((VLOOKUP(A350,CLASS!A:AY,26,FALSE)),"")</f>
        <v/>
      </c>
      <c r="AA350" s="11" t="str">
        <f t="shared" si="127"/>
        <v/>
      </c>
      <c r="AB350" t="str">
        <f>_xlfn.IFNA((VLOOKUP(A350,CLASS!A:AY,28,FALSE)),"")</f>
        <v/>
      </c>
      <c r="AC350" s="11" t="str">
        <f t="shared" si="128"/>
        <v/>
      </c>
      <c r="AD350"/>
      <c r="AE350" s="11">
        <f t="shared" si="144"/>
        <v>0</v>
      </c>
      <c r="AF350"/>
      <c r="AG350" s="11">
        <f t="shared" si="145"/>
        <v>0</v>
      </c>
      <c r="AH350" t="str">
        <f>_xlfn.IFNA((VLOOKUP(A350,CLASS!A:AY,34,FALSE)),"")</f>
        <v/>
      </c>
      <c r="AI350" s="11" t="str">
        <f t="shared" si="129"/>
        <v/>
      </c>
      <c r="AJ350"/>
      <c r="AK350" s="11">
        <f t="shared" si="130"/>
        <v>0</v>
      </c>
      <c r="AL350" s="16" t="str">
        <f t="shared" si="131"/>
        <v/>
      </c>
      <c r="AM350"/>
      <c r="AN350" t="str">
        <f t="shared" si="132"/>
        <v/>
      </c>
      <c r="AO350" t="str">
        <f t="shared" si="133"/>
        <v/>
      </c>
      <c r="AP350" t="str">
        <f t="shared" si="134"/>
        <v/>
      </c>
      <c r="AQ350" t="str">
        <f t="shared" si="135"/>
        <v/>
      </c>
      <c r="AR350" t="str">
        <f t="shared" si="136"/>
        <v/>
      </c>
      <c r="AS350" t="str">
        <f t="shared" si="137"/>
        <v/>
      </c>
      <c r="AT350" t="str">
        <f t="shared" si="138"/>
        <v/>
      </c>
      <c r="AU350">
        <f t="shared" si="139"/>
        <v>0</v>
      </c>
      <c r="AV350">
        <f t="shared" si="140"/>
        <v>0</v>
      </c>
      <c r="AW350" t="str">
        <f t="shared" si="141"/>
        <v/>
      </c>
      <c r="AX350">
        <f t="shared" si="142"/>
        <v>0</v>
      </c>
      <c r="AY350" s="14" cm="1">
        <f t="array" ref="AY350">SUMPRODUCT(LARGE(AN350:AX350, {1,2,3}))</f>
        <v>0</v>
      </c>
      <c r="AZ350"/>
    </row>
    <row r="351" spans="1:52" x14ac:dyDescent="0.35">
      <c r="A351">
        <f>CLASS!A348</f>
        <v>0</v>
      </c>
      <c r="B351" t="str">
        <f>CLASS!B348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 t="shared" si="124"/>
        <v/>
      </c>
      <c r="R351" t="str">
        <f>_xlfn.IFNA((VLOOKUP(A351,CLASS!A:AY,18,FALSE)),"")</f>
        <v/>
      </c>
      <c r="S351" s="11" t="str">
        <f t="shared" si="125"/>
        <v/>
      </c>
      <c r="T351" t="str">
        <f>_xlfn.IFNA((VLOOKUP(A351,CLASS!A:AY,20,FALSE)),"")</f>
        <v/>
      </c>
      <c r="U351" s="11" t="str">
        <f t="shared" si="143"/>
        <v/>
      </c>
      <c r="V351" t="str">
        <f>_xlfn.IFNA((VLOOKUP(A351,CLASS!A:AY,22,FALSE)),"")</f>
        <v/>
      </c>
      <c r="W351" s="11" t="str">
        <f t="shared" si="146"/>
        <v/>
      </c>
      <c r="X351" t="str">
        <f>_xlfn.IFNA((VLOOKUP(A351,CLASS!A:AY,24,FALSE)),"")</f>
        <v/>
      </c>
      <c r="Y351" s="11" t="str">
        <f t="shared" si="126"/>
        <v/>
      </c>
      <c r="Z351" t="str">
        <f>_xlfn.IFNA((VLOOKUP(A351,CLASS!A:AY,26,FALSE)),"")</f>
        <v/>
      </c>
      <c r="AA351" s="11" t="str">
        <f t="shared" si="127"/>
        <v/>
      </c>
      <c r="AB351" t="str">
        <f>_xlfn.IFNA((VLOOKUP(A351,CLASS!A:AY,28,FALSE)),"")</f>
        <v/>
      </c>
      <c r="AC351" s="11" t="str">
        <f t="shared" si="128"/>
        <v/>
      </c>
      <c r="AD351"/>
      <c r="AE351" s="11">
        <f t="shared" si="144"/>
        <v>0</v>
      </c>
      <c r="AF351"/>
      <c r="AG351" s="11">
        <f t="shared" si="145"/>
        <v>0</v>
      </c>
      <c r="AH351" t="str">
        <f>_xlfn.IFNA((VLOOKUP(A351,CLASS!A:AY,34,FALSE)),"")</f>
        <v/>
      </c>
      <c r="AI351" s="11" t="str">
        <f t="shared" si="129"/>
        <v/>
      </c>
      <c r="AJ351"/>
      <c r="AK351" s="11">
        <f t="shared" si="130"/>
        <v>0</v>
      </c>
      <c r="AL351" s="16" t="str">
        <f t="shared" si="131"/>
        <v/>
      </c>
      <c r="AM351"/>
      <c r="AN351" t="str">
        <f t="shared" si="132"/>
        <v/>
      </c>
      <c r="AO351" t="str">
        <f t="shared" si="133"/>
        <v/>
      </c>
      <c r="AP351" t="str">
        <f t="shared" si="134"/>
        <v/>
      </c>
      <c r="AQ351" t="str">
        <f t="shared" si="135"/>
        <v/>
      </c>
      <c r="AR351" t="str">
        <f t="shared" si="136"/>
        <v/>
      </c>
      <c r="AS351" t="str">
        <f t="shared" si="137"/>
        <v/>
      </c>
      <c r="AT351" t="str">
        <f t="shared" si="138"/>
        <v/>
      </c>
      <c r="AU351">
        <f t="shared" si="139"/>
        <v>0</v>
      </c>
      <c r="AV351">
        <f t="shared" si="140"/>
        <v>0</v>
      </c>
      <c r="AW351" t="str">
        <f t="shared" si="141"/>
        <v/>
      </c>
      <c r="AX351">
        <f t="shared" si="142"/>
        <v>0</v>
      </c>
      <c r="AY351" s="14" cm="1">
        <f t="array" ref="AY351">SUMPRODUCT(LARGE(AN351:AX351, {1,2,3}))</f>
        <v>0</v>
      </c>
    </row>
    <row r="352" spans="1:52" x14ac:dyDescent="0.35">
      <c r="A352">
        <f>CLASS!A349</f>
        <v>0</v>
      </c>
      <c r="B352" t="str">
        <f>CLASS!B349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 t="shared" si="124"/>
        <v/>
      </c>
      <c r="R352" t="str">
        <f>_xlfn.IFNA((VLOOKUP(A352,CLASS!A:AY,18,FALSE)),"")</f>
        <v/>
      </c>
      <c r="S352" s="11" t="str">
        <f t="shared" si="125"/>
        <v/>
      </c>
      <c r="T352" t="str">
        <f>_xlfn.IFNA((VLOOKUP(A352,CLASS!A:AY,20,FALSE)),"")</f>
        <v/>
      </c>
      <c r="U352" s="11" t="str">
        <f t="shared" si="143"/>
        <v/>
      </c>
      <c r="V352" t="str">
        <f>_xlfn.IFNA((VLOOKUP(A352,CLASS!A:AY,22,FALSE)),"")</f>
        <v/>
      </c>
      <c r="W352" s="11" t="str">
        <f t="shared" si="146"/>
        <v/>
      </c>
      <c r="X352" t="str">
        <f>_xlfn.IFNA((VLOOKUP(A352,CLASS!A:AY,24,FALSE)),"")</f>
        <v/>
      </c>
      <c r="Y352" s="11" t="str">
        <f t="shared" si="126"/>
        <v/>
      </c>
      <c r="Z352" t="str">
        <f>_xlfn.IFNA((VLOOKUP(A352,CLASS!A:AY,26,FALSE)),"")</f>
        <v/>
      </c>
      <c r="AA352" s="11" t="str">
        <f t="shared" si="127"/>
        <v/>
      </c>
      <c r="AB352" t="str">
        <f>_xlfn.IFNA((VLOOKUP(A352,CLASS!A:AY,28,FALSE)),"")</f>
        <v/>
      </c>
      <c r="AC352" s="11" t="str">
        <f t="shared" si="128"/>
        <v/>
      </c>
      <c r="AD352"/>
      <c r="AE352" s="11">
        <f t="shared" si="144"/>
        <v>0</v>
      </c>
      <c r="AF352"/>
      <c r="AG352" s="11">
        <f t="shared" si="145"/>
        <v>0</v>
      </c>
      <c r="AH352" t="str">
        <f>_xlfn.IFNA((VLOOKUP(A352,CLASS!A:AY,34,FALSE)),"")</f>
        <v/>
      </c>
      <c r="AI352" s="11" t="str">
        <f t="shared" si="129"/>
        <v/>
      </c>
      <c r="AJ352"/>
      <c r="AK352" s="11">
        <f t="shared" si="130"/>
        <v>0</v>
      </c>
      <c r="AL352" s="16" t="str">
        <f t="shared" si="131"/>
        <v/>
      </c>
      <c r="AM352"/>
      <c r="AN352" t="str">
        <f t="shared" si="132"/>
        <v/>
      </c>
      <c r="AO352" t="str">
        <f t="shared" si="133"/>
        <v/>
      </c>
      <c r="AP352" t="str">
        <f t="shared" si="134"/>
        <v/>
      </c>
      <c r="AQ352" t="str">
        <f t="shared" si="135"/>
        <v/>
      </c>
      <c r="AR352" t="str">
        <f t="shared" si="136"/>
        <v/>
      </c>
      <c r="AS352" t="str">
        <f t="shared" si="137"/>
        <v/>
      </c>
      <c r="AT352" t="str">
        <f t="shared" si="138"/>
        <v/>
      </c>
      <c r="AU352">
        <f t="shared" si="139"/>
        <v>0</v>
      </c>
      <c r="AV352">
        <f t="shared" si="140"/>
        <v>0</v>
      </c>
      <c r="AW352" t="str">
        <f t="shared" si="141"/>
        <v/>
      </c>
      <c r="AX352">
        <f t="shared" si="142"/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CLASS!A350</f>
        <v>0</v>
      </c>
      <c r="B353" t="str">
        <f>CLASS!B350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 t="shared" si="124"/>
        <v/>
      </c>
      <c r="R353" t="str">
        <f>_xlfn.IFNA((VLOOKUP(A353,CLASS!A:AY,18,FALSE)),"")</f>
        <v/>
      </c>
      <c r="S353" s="11" t="str">
        <f t="shared" si="125"/>
        <v/>
      </c>
      <c r="T353" t="str">
        <f>_xlfn.IFNA((VLOOKUP(A353,CLASS!A:AY,20,FALSE)),"")</f>
        <v/>
      </c>
      <c r="U353" s="11" t="str">
        <f t="shared" si="143"/>
        <v/>
      </c>
      <c r="V353" t="str">
        <f>_xlfn.IFNA((VLOOKUP(A353,CLASS!A:AY,22,FALSE)),"")</f>
        <v/>
      </c>
      <c r="W353" s="11" t="str">
        <f t="shared" si="146"/>
        <v/>
      </c>
      <c r="X353" t="str">
        <f>_xlfn.IFNA((VLOOKUP(A353,CLASS!A:AY,24,FALSE)),"")</f>
        <v/>
      </c>
      <c r="Y353" s="11" t="str">
        <f t="shared" si="126"/>
        <v/>
      </c>
      <c r="Z353" t="str">
        <f>_xlfn.IFNA((VLOOKUP(A353,CLASS!A:AY,26,FALSE)),"")</f>
        <v/>
      </c>
      <c r="AA353" s="11" t="str">
        <f t="shared" si="127"/>
        <v/>
      </c>
      <c r="AB353" t="str">
        <f>_xlfn.IFNA((VLOOKUP(A353,CLASS!A:AY,28,FALSE)),"")</f>
        <v/>
      </c>
      <c r="AC353" s="11" t="str">
        <f t="shared" si="128"/>
        <v/>
      </c>
      <c r="AD353"/>
      <c r="AE353" s="11">
        <f t="shared" si="144"/>
        <v>0</v>
      </c>
      <c r="AF353"/>
      <c r="AG353" s="11">
        <f t="shared" si="145"/>
        <v>0</v>
      </c>
      <c r="AH353" t="str">
        <f>_xlfn.IFNA((VLOOKUP(A353,CLASS!A:AY,34,FALSE)),"")</f>
        <v/>
      </c>
      <c r="AI353" s="11" t="str">
        <f t="shared" si="129"/>
        <v/>
      </c>
      <c r="AJ353"/>
      <c r="AK353" s="11">
        <f t="shared" si="130"/>
        <v>0</v>
      </c>
      <c r="AL353" s="16" t="str">
        <f t="shared" si="131"/>
        <v/>
      </c>
      <c r="AM353"/>
      <c r="AN353" t="str">
        <f t="shared" si="132"/>
        <v/>
      </c>
      <c r="AO353" t="str">
        <f t="shared" si="133"/>
        <v/>
      </c>
      <c r="AP353" t="str">
        <f t="shared" si="134"/>
        <v/>
      </c>
      <c r="AQ353" t="str">
        <f t="shared" si="135"/>
        <v/>
      </c>
      <c r="AR353" t="str">
        <f t="shared" si="136"/>
        <v/>
      </c>
      <c r="AS353" t="str">
        <f t="shared" si="137"/>
        <v/>
      </c>
      <c r="AT353" t="str">
        <f t="shared" si="138"/>
        <v/>
      </c>
      <c r="AU353">
        <f t="shared" si="139"/>
        <v>0</v>
      </c>
      <c r="AV353">
        <f t="shared" si="140"/>
        <v>0</v>
      </c>
      <c r="AW353" t="str">
        <f t="shared" si="141"/>
        <v/>
      </c>
      <c r="AX353">
        <f t="shared" si="142"/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CLASS!A351</f>
        <v>0</v>
      </c>
      <c r="B354" t="str">
        <f>CLASS!B351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 t="shared" si="124"/>
        <v/>
      </c>
      <c r="R354" t="str">
        <f>_xlfn.IFNA((VLOOKUP(A354,CLASS!A:AY,18,FALSE)),"")</f>
        <v/>
      </c>
      <c r="S354" s="11" t="str">
        <f t="shared" si="125"/>
        <v/>
      </c>
      <c r="T354" t="str">
        <f>_xlfn.IFNA((VLOOKUP(A354,CLASS!A:AY,20,FALSE)),"")</f>
        <v/>
      </c>
      <c r="U354" s="11" t="str">
        <f t="shared" si="143"/>
        <v/>
      </c>
      <c r="V354" t="str">
        <f>_xlfn.IFNA((VLOOKUP(A354,CLASS!A:AY,22,FALSE)),"")</f>
        <v/>
      </c>
      <c r="W354" s="11" t="str">
        <f t="shared" si="146"/>
        <v/>
      </c>
      <c r="X354" t="str">
        <f>_xlfn.IFNA((VLOOKUP(A354,CLASS!A:AY,24,FALSE)),"")</f>
        <v/>
      </c>
      <c r="Y354" s="11" t="str">
        <f t="shared" si="126"/>
        <v/>
      </c>
      <c r="Z354" t="str">
        <f>_xlfn.IFNA((VLOOKUP(A354,CLASS!A:AY,26,FALSE)),"")</f>
        <v/>
      </c>
      <c r="AA354" s="11" t="str">
        <f t="shared" si="127"/>
        <v/>
      </c>
      <c r="AB354" t="str">
        <f>_xlfn.IFNA((VLOOKUP(A354,CLASS!A:AY,28,FALSE)),"")</f>
        <v/>
      </c>
      <c r="AC354" s="11" t="str">
        <f t="shared" si="128"/>
        <v/>
      </c>
      <c r="AD354"/>
      <c r="AE354" s="11">
        <f t="shared" si="144"/>
        <v>0</v>
      </c>
      <c r="AF354"/>
      <c r="AG354" s="11">
        <f t="shared" si="145"/>
        <v>0</v>
      </c>
      <c r="AH354" t="str">
        <f>_xlfn.IFNA((VLOOKUP(A354,CLASS!A:AY,34,FALSE)),"")</f>
        <v/>
      </c>
      <c r="AI354" s="11" t="str">
        <f t="shared" si="129"/>
        <v/>
      </c>
      <c r="AJ354"/>
      <c r="AK354" s="11">
        <f t="shared" si="130"/>
        <v>0</v>
      </c>
      <c r="AL354" s="16" t="str">
        <f t="shared" si="131"/>
        <v/>
      </c>
      <c r="AN354" t="str">
        <f t="shared" si="132"/>
        <v/>
      </c>
      <c r="AO354" t="str">
        <f t="shared" si="133"/>
        <v/>
      </c>
      <c r="AP354" t="str">
        <f t="shared" si="134"/>
        <v/>
      </c>
      <c r="AQ354" t="str">
        <f t="shared" si="135"/>
        <v/>
      </c>
      <c r="AR354" t="str">
        <f t="shared" si="136"/>
        <v/>
      </c>
      <c r="AS354" t="str">
        <f t="shared" si="137"/>
        <v/>
      </c>
      <c r="AT354" t="str">
        <f t="shared" si="138"/>
        <v/>
      </c>
      <c r="AU354">
        <f t="shared" si="139"/>
        <v>0</v>
      </c>
      <c r="AV354">
        <f t="shared" si="140"/>
        <v>0</v>
      </c>
      <c r="AW354" t="str">
        <f t="shared" si="141"/>
        <v/>
      </c>
      <c r="AX354">
        <f t="shared" si="142"/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CLASS!A352</f>
        <v>0</v>
      </c>
      <c r="B355" t="str">
        <f>CLASS!B352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 t="shared" si="124"/>
        <v/>
      </c>
      <c r="R355" t="str">
        <f>_xlfn.IFNA((VLOOKUP(A355,CLASS!A:AY,18,FALSE)),"")</f>
        <v/>
      </c>
      <c r="S355" s="11" t="str">
        <f t="shared" si="125"/>
        <v/>
      </c>
      <c r="T355" t="str">
        <f>_xlfn.IFNA((VLOOKUP(A355,CLASS!A:AY,20,FALSE)),"")</f>
        <v/>
      </c>
      <c r="U355" s="11" t="str">
        <f t="shared" si="143"/>
        <v/>
      </c>
      <c r="V355" t="str">
        <f>_xlfn.IFNA((VLOOKUP(A355,CLASS!A:AY,22,FALSE)),"")</f>
        <v/>
      </c>
      <c r="W355" s="11" t="str">
        <f t="shared" si="146"/>
        <v/>
      </c>
      <c r="X355" t="str">
        <f>_xlfn.IFNA((VLOOKUP(A355,CLASS!A:AY,24,FALSE)),"")</f>
        <v/>
      </c>
      <c r="Y355" s="11" t="str">
        <f t="shared" si="126"/>
        <v/>
      </c>
      <c r="Z355" t="str">
        <f>_xlfn.IFNA((VLOOKUP(A355,CLASS!A:AY,26,FALSE)),"")</f>
        <v/>
      </c>
      <c r="AA355" s="11" t="str">
        <f t="shared" si="127"/>
        <v/>
      </c>
      <c r="AB355" t="str">
        <f>_xlfn.IFNA((VLOOKUP(A355,CLASS!A:AY,28,FALSE)),"")</f>
        <v/>
      </c>
      <c r="AC355" s="11" t="str">
        <f t="shared" si="128"/>
        <v/>
      </c>
      <c r="AD355"/>
      <c r="AE355" s="11">
        <f t="shared" si="144"/>
        <v>0</v>
      </c>
      <c r="AF355"/>
      <c r="AG355" s="11">
        <f t="shared" si="145"/>
        <v>0</v>
      </c>
      <c r="AH355" t="str">
        <f>_xlfn.IFNA((VLOOKUP(A355,CLASS!A:AY,34,FALSE)),"")</f>
        <v/>
      </c>
      <c r="AI355" s="11" t="str">
        <f t="shared" si="129"/>
        <v/>
      </c>
      <c r="AJ355"/>
      <c r="AK355" s="11">
        <f t="shared" si="130"/>
        <v>0</v>
      </c>
      <c r="AL355" s="16" t="str">
        <f t="shared" si="131"/>
        <v/>
      </c>
      <c r="AM355"/>
      <c r="AN355" t="str">
        <f t="shared" si="132"/>
        <v/>
      </c>
      <c r="AO355" t="str">
        <f t="shared" si="133"/>
        <v/>
      </c>
      <c r="AP355" t="str">
        <f t="shared" si="134"/>
        <v/>
      </c>
      <c r="AQ355" t="str">
        <f t="shared" si="135"/>
        <v/>
      </c>
      <c r="AR355" t="str">
        <f t="shared" si="136"/>
        <v/>
      </c>
      <c r="AS355" t="str">
        <f t="shared" si="137"/>
        <v/>
      </c>
      <c r="AT355" t="str">
        <f t="shared" si="138"/>
        <v/>
      </c>
      <c r="AU355">
        <f t="shared" si="139"/>
        <v>0</v>
      </c>
      <c r="AV355">
        <f t="shared" si="140"/>
        <v>0</v>
      </c>
      <c r="AW355" t="str">
        <f t="shared" si="141"/>
        <v/>
      </c>
      <c r="AX355">
        <f t="shared" si="142"/>
        <v>0</v>
      </c>
      <c r="AY355" s="14" cm="1">
        <f t="array" ref="AY355">SUMPRODUCT(LARGE(AN355:AX355, {1,2,3}))</f>
        <v>0</v>
      </c>
    </row>
    <row r="356" spans="1:52" x14ac:dyDescent="0.35">
      <c r="A356">
        <f>CLASS!A353</f>
        <v>0</v>
      </c>
      <c r="B356" t="str">
        <f>CLASS!B353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 t="shared" si="124"/>
        <v/>
      </c>
      <c r="R356" t="str">
        <f>_xlfn.IFNA((VLOOKUP(A356,CLASS!A:AY,18,FALSE)),"")</f>
        <v/>
      </c>
      <c r="S356" s="11" t="str">
        <f t="shared" si="125"/>
        <v/>
      </c>
      <c r="T356" t="str">
        <f>_xlfn.IFNA((VLOOKUP(A356,CLASS!A:AY,20,FALSE)),"")</f>
        <v/>
      </c>
      <c r="U356" s="11" t="str">
        <f t="shared" si="143"/>
        <v/>
      </c>
      <c r="V356" t="str">
        <f>_xlfn.IFNA((VLOOKUP(A356,CLASS!A:AY,22,FALSE)),"")</f>
        <v/>
      </c>
      <c r="W356" s="11" t="str">
        <f t="shared" si="146"/>
        <v/>
      </c>
      <c r="X356" t="str">
        <f>_xlfn.IFNA((VLOOKUP(A356,CLASS!A:AY,24,FALSE)),"")</f>
        <v/>
      </c>
      <c r="Y356" s="11" t="str">
        <f t="shared" si="126"/>
        <v/>
      </c>
      <c r="Z356" t="str">
        <f>_xlfn.IFNA((VLOOKUP(A356,CLASS!A:AY,26,FALSE)),"")</f>
        <v/>
      </c>
      <c r="AA356" s="11" t="str">
        <f t="shared" si="127"/>
        <v/>
      </c>
      <c r="AB356" t="str">
        <f>_xlfn.IFNA((VLOOKUP(A356,CLASS!A:AY,28,FALSE)),"")</f>
        <v/>
      </c>
      <c r="AC356" s="11" t="str">
        <f t="shared" si="128"/>
        <v/>
      </c>
      <c r="AD356"/>
      <c r="AE356" s="11">
        <f t="shared" si="144"/>
        <v>0</v>
      </c>
      <c r="AF356"/>
      <c r="AG356" s="11">
        <f t="shared" si="145"/>
        <v>0</v>
      </c>
      <c r="AH356" t="str">
        <f>_xlfn.IFNA((VLOOKUP(A356,CLASS!A:AY,34,FALSE)),"")</f>
        <v/>
      </c>
      <c r="AI356" s="11" t="str">
        <f t="shared" si="129"/>
        <v/>
      </c>
      <c r="AJ356"/>
      <c r="AK356" s="11">
        <f t="shared" si="130"/>
        <v>0</v>
      </c>
      <c r="AL356" s="16" t="str">
        <f t="shared" si="131"/>
        <v/>
      </c>
      <c r="AM356"/>
      <c r="AN356" t="str">
        <f t="shared" si="132"/>
        <v/>
      </c>
      <c r="AO356" t="str">
        <f t="shared" si="133"/>
        <v/>
      </c>
      <c r="AP356" t="str">
        <f t="shared" si="134"/>
        <v/>
      </c>
      <c r="AQ356" t="str">
        <f t="shared" si="135"/>
        <v/>
      </c>
      <c r="AR356" t="str">
        <f t="shared" si="136"/>
        <v/>
      </c>
      <c r="AS356" t="str">
        <f t="shared" si="137"/>
        <v/>
      </c>
      <c r="AT356" t="str">
        <f t="shared" si="138"/>
        <v/>
      </c>
      <c r="AU356">
        <f t="shared" si="139"/>
        <v>0</v>
      </c>
      <c r="AV356">
        <f t="shared" si="140"/>
        <v>0</v>
      </c>
      <c r="AW356" t="str">
        <f t="shared" si="141"/>
        <v/>
      </c>
      <c r="AX356">
        <f t="shared" si="142"/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CLASS!A354</f>
        <v>0</v>
      </c>
      <c r="B357" t="str">
        <f>CLASS!B354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 t="shared" si="124"/>
        <v/>
      </c>
      <c r="R357" t="str">
        <f>_xlfn.IFNA((VLOOKUP(A357,CLASS!A:AY,18,FALSE)),"")</f>
        <v/>
      </c>
      <c r="S357" s="11" t="str">
        <f t="shared" si="125"/>
        <v/>
      </c>
      <c r="T357" t="str">
        <f>_xlfn.IFNA((VLOOKUP(A357,CLASS!A:AY,20,FALSE)),"")</f>
        <v/>
      </c>
      <c r="U357" s="11" t="str">
        <f t="shared" si="143"/>
        <v/>
      </c>
      <c r="V357" t="str">
        <f>_xlfn.IFNA((VLOOKUP(A357,CLASS!A:AY,22,FALSE)),"")</f>
        <v/>
      </c>
      <c r="W357" s="11" t="str">
        <f t="shared" si="146"/>
        <v/>
      </c>
      <c r="X357" t="str">
        <f>_xlfn.IFNA((VLOOKUP(A357,CLASS!A:AY,24,FALSE)),"")</f>
        <v/>
      </c>
      <c r="Y357" s="11" t="str">
        <f t="shared" si="126"/>
        <v/>
      </c>
      <c r="Z357" t="str">
        <f>_xlfn.IFNA((VLOOKUP(A357,CLASS!A:AY,26,FALSE)),"")</f>
        <v/>
      </c>
      <c r="AA357" s="11" t="str">
        <f t="shared" si="127"/>
        <v/>
      </c>
      <c r="AB357" t="str">
        <f>_xlfn.IFNA((VLOOKUP(A357,CLASS!A:AY,28,FALSE)),"")</f>
        <v/>
      </c>
      <c r="AC357" s="11" t="str">
        <f t="shared" si="128"/>
        <v/>
      </c>
      <c r="AD357"/>
      <c r="AE357" s="11">
        <f t="shared" si="144"/>
        <v>0</v>
      </c>
      <c r="AF357"/>
      <c r="AG357" s="11">
        <f t="shared" si="145"/>
        <v>0</v>
      </c>
      <c r="AH357" t="str">
        <f>_xlfn.IFNA((VLOOKUP(A357,CLASS!A:AY,34,FALSE)),"")</f>
        <v/>
      </c>
      <c r="AI357" s="11" t="str">
        <f t="shared" si="129"/>
        <v/>
      </c>
      <c r="AJ357"/>
      <c r="AK357" s="11">
        <f t="shared" si="130"/>
        <v>0</v>
      </c>
      <c r="AL357" s="16" t="str">
        <f t="shared" si="131"/>
        <v/>
      </c>
      <c r="AM357"/>
      <c r="AN357" t="str">
        <f t="shared" si="132"/>
        <v/>
      </c>
      <c r="AO357" t="str">
        <f t="shared" si="133"/>
        <v/>
      </c>
      <c r="AP357" t="str">
        <f t="shared" si="134"/>
        <v/>
      </c>
      <c r="AQ357" t="str">
        <f t="shared" si="135"/>
        <v/>
      </c>
      <c r="AR357" t="str">
        <f t="shared" si="136"/>
        <v/>
      </c>
      <c r="AS357" t="str">
        <f t="shared" si="137"/>
        <v/>
      </c>
      <c r="AT357" t="str">
        <f t="shared" si="138"/>
        <v/>
      </c>
      <c r="AU357">
        <f t="shared" si="139"/>
        <v>0</v>
      </c>
      <c r="AV357">
        <f t="shared" si="140"/>
        <v>0</v>
      </c>
      <c r="AW357" t="str">
        <f t="shared" si="141"/>
        <v/>
      </c>
      <c r="AX357">
        <f t="shared" si="142"/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CLASS!A355</f>
        <v>0</v>
      </c>
      <c r="B358" t="str">
        <f>CLASS!B355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 t="shared" si="124"/>
        <v/>
      </c>
      <c r="R358" t="str">
        <f>_xlfn.IFNA((VLOOKUP(A358,CLASS!A:AY,18,FALSE)),"")</f>
        <v/>
      </c>
      <c r="S358" s="11" t="str">
        <f t="shared" si="125"/>
        <v/>
      </c>
      <c r="T358" t="str">
        <f>_xlfn.IFNA((VLOOKUP(A358,CLASS!A:AY,20,FALSE)),"")</f>
        <v/>
      </c>
      <c r="U358" s="11" t="str">
        <f t="shared" si="143"/>
        <v/>
      </c>
      <c r="V358" t="str">
        <f>_xlfn.IFNA((VLOOKUP(A358,CLASS!A:AY,22,FALSE)),"")</f>
        <v/>
      </c>
      <c r="W358" s="11" t="str">
        <f t="shared" si="146"/>
        <v/>
      </c>
      <c r="X358" t="str">
        <f>_xlfn.IFNA((VLOOKUP(A358,CLASS!A:AY,24,FALSE)),"")</f>
        <v/>
      </c>
      <c r="Y358" s="11" t="str">
        <f t="shared" si="126"/>
        <v/>
      </c>
      <c r="Z358" t="str">
        <f>_xlfn.IFNA((VLOOKUP(A358,CLASS!A:AY,26,FALSE)),"")</f>
        <v/>
      </c>
      <c r="AA358" s="11" t="str">
        <f t="shared" si="127"/>
        <v/>
      </c>
      <c r="AB358" t="str">
        <f>_xlfn.IFNA((VLOOKUP(A358,CLASS!A:AY,28,FALSE)),"")</f>
        <v/>
      </c>
      <c r="AC358" s="11" t="str">
        <f t="shared" si="128"/>
        <v/>
      </c>
      <c r="AD358"/>
      <c r="AE358" s="11">
        <f t="shared" si="144"/>
        <v>0</v>
      </c>
      <c r="AF358"/>
      <c r="AG358" s="11">
        <f t="shared" si="145"/>
        <v>0</v>
      </c>
      <c r="AH358" t="str">
        <f>_xlfn.IFNA((VLOOKUP(A358,CLASS!A:AY,34,FALSE)),"")</f>
        <v/>
      </c>
      <c r="AI358" s="11" t="str">
        <f t="shared" si="129"/>
        <v/>
      </c>
      <c r="AJ358"/>
      <c r="AK358" s="11">
        <f t="shared" si="130"/>
        <v>0</v>
      </c>
      <c r="AL358" s="16" t="str">
        <f t="shared" si="131"/>
        <v/>
      </c>
      <c r="AM358"/>
      <c r="AN358" t="str">
        <f t="shared" si="132"/>
        <v/>
      </c>
      <c r="AO358" t="str">
        <f t="shared" si="133"/>
        <v/>
      </c>
      <c r="AP358" t="str">
        <f t="shared" si="134"/>
        <v/>
      </c>
      <c r="AQ358" t="str">
        <f t="shared" si="135"/>
        <v/>
      </c>
      <c r="AR358" t="str">
        <f t="shared" si="136"/>
        <v/>
      </c>
      <c r="AS358" t="str">
        <f t="shared" si="137"/>
        <v/>
      </c>
      <c r="AT358" t="str">
        <f t="shared" si="138"/>
        <v/>
      </c>
      <c r="AU358">
        <f t="shared" si="139"/>
        <v>0</v>
      </c>
      <c r="AV358">
        <f t="shared" si="140"/>
        <v>0</v>
      </c>
      <c r="AW358" t="str">
        <f t="shared" si="141"/>
        <v/>
      </c>
      <c r="AX358">
        <f t="shared" si="142"/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CLASS!A356</f>
        <v>0</v>
      </c>
      <c r="B359" t="str">
        <f>CLASS!B356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 t="shared" si="124"/>
        <v/>
      </c>
      <c r="R359" t="str">
        <f>_xlfn.IFNA((VLOOKUP(A359,CLASS!A:AY,18,FALSE)),"")</f>
        <v/>
      </c>
      <c r="S359" s="11" t="str">
        <f t="shared" si="125"/>
        <v/>
      </c>
      <c r="T359" t="str">
        <f>_xlfn.IFNA((VLOOKUP(A359,CLASS!A:AY,20,FALSE)),"")</f>
        <v/>
      </c>
      <c r="U359" s="11" t="str">
        <f t="shared" si="143"/>
        <v/>
      </c>
      <c r="V359" t="str">
        <f>_xlfn.IFNA((VLOOKUP(A359,CLASS!A:AY,22,FALSE)),"")</f>
        <v/>
      </c>
      <c r="W359" s="11" t="str">
        <f t="shared" si="146"/>
        <v/>
      </c>
      <c r="X359" t="str">
        <f>_xlfn.IFNA((VLOOKUP(A359,CLASS!A:AY,24,FALSE)),"")</f>
        <v/>
      </c>
      <c r="Y359" s="11" t="str">
        <f t="shared" si="126"/>
        <v/>
      </c>
      <c r="Z359" t="str">
        <f>_xlfn.IFNA((VLOOKUP(A359,CLASS!A:AY,26,FALSE)),"")</f>
        <v/>
      </c>
      <c r="AA359" s="11" t="str">
        <f t="shared" si="127"/>
        <v/>
      </c>
      <c r="AB359" t="str">
        <f>_xlfn.IFNA((VLOOKUP(A359,CLASS!A:AY,28,FALSE)),"")</f>
        <v/>
      </c>
      <c r="AC359" s="11" t="str">
        <f t="shared" si="128"/>
        <v/>
      </c>
      <c r="AD359"/>
      <c r="AE359" s="11">
        <f t="shared" si="144"/>
        <v>0</v>
      </c>
      <c r="AF359"/>
      <c r="AG359" s="11">
        <f t="shared" si="145"/>
        <v>0</v>
      </c>
      <c r="AH359" t="str">
        <f>_xlfn.IFNA((VLOOKUP(A359,CLASS!A:AY,34,FALSE)),"")</f>
        <v/>
      </c>
      <c r="AI359" s="11" t="str">
        <f t="shared" si="129"/>
        <v/>
      </c>
      <c r="AJ359"/>
      <c r="AK359" s="11">
        <f t="shared" si="130"/>
        <v>0</v>
      </c>
      <c r="AL359" s="16" t="str">
        <f t="shared" si="131"/>
        <v/>
      </c>
      <c r="AM359"/>
      <c r="AN359" t="str">
        <f t="shared" si="132"/>
        <v/>
      </c>
      <c r="AO359" t="str">
        <f t="shared" si="133"/>
        <v/>
      </c>
      <c r="AP359" t="str">
        <f t="shared" si="134"/>
        <v/>
      </c>
      <c r="AQ359" t="str">
        <f t="shared" si="135"/>
        <v/>
      </c>
      <c r="AR359" t="str">
        <f t="shared" si="136"/>
        <v/>
      </c>
      <c r="AS359" t="str">
        <f t="shared" si="137"/>
        <v/>
      </c>
      <c r="AT359" t="str">
        <f t="shared" si="138"/>
        <v/>
      </c>
      <c r="AU359">
        <f t="shared" si="139"/>
        <v>0</v>
      </c>
      <c r="AV359">
        <f t="shared" si="140"/>
        <v>0</v>
      </c>
      <c r="AW359" t="str">
        <f t="shared" si="141"/>
        <v/>
      </c>
      <c r="AX359">
        <f t="shared" si="142"/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CLASS!A357</f>
        <v>0</v>
      </c>
      <c r="B360" t="str">
        <f>CLASS!B357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 t="shared" si="124"/>
        <v/>
      </c>
      <c r="R360" t="str">
        <f>_xlfn.IFNA((VLOOKUP(A360,CLASS!A:AY,18,FALSE)),"")</f>
        <v/>
      </c>
      <c r="S360" s="11" t="str">
        <f t="shared" si="125"/>
        <v/>
      </c>
      <c r="T360" t="str">
        <f>_xlfn.IFNA((VLOOKUP(A360,CLASS!A:AY,20,FALSE)),"")</f>
        <v/>
      </c>
      <c r="U360" s="11" t="str">
        <f t="shared" si="143"/>
        <v/>
      </c>
      <c r="V360" t="str">
        <f>_xlfn.IFNA((VLOOKUP(A360,CLASS!A:AY,22,FALSE)),"")</f>
        <v/>
      </c>
      <c r="W360" s="11" t="str">
        <f t="shared" si="146"/>
        <v/>
      </c>
      <c r="X360" t="str">
        <f>_xlfn.IFNA((VLOOKUP(A360,CLASS!A:AY,24,FALSE)),"")</f>
        <v/>
      </c>
      <c r="Y360" s="11" t="str">
        <f t="shared" si="126"/>
        <v/>
      </c>
      <c r="Z360" t="str">
        <f>_xlfn.IFNA((VLOOKUP(A360,CLASS!A:AY,26,FALSE)),"")</f>
        <v/>
      </c>
      <c r="AA360" s="11" t="str">
        <f t="shared" si="127"/>
        <v/>
      </c>
      <c r="AB360" t="str">
        <f>_xlfn.IFNA((VLOOKUP(A360,CLASS!A:AY,28,FALSE)),"")</f>
        <v/>
      </c>
      <c r="AC360" s="11" t="str">
        <f t="shared" si="128"/>
        <v/>
      </c>
      <c r="AD360"/>
      <c r="AE360" s="11">
        <f t="shared" si="144"/>
        <v>0</v>
      </c>
      <c r="AF360"/>
      <c r="AG360" s="11">
        <f t="shared" si="145"/>
        <v>0</v>
      </c>
      <c r="AH360" t="str">
        <f>_xlfn.IFNA((VLOOKUP(A360,CLASS!A:AY,34,FALSE)),"")</f>
        <v/>
      </c>
      <c r="AI360" s="11" t="str">
        <f t="shared" si="129"/>
        <v/>
      </c>
      <c r="AJ360"/>
      <c r="AK360" s="11">
        <f t="shared" si="130"/>
        <v>0</v>
      </c>
      <c r="AL360" s="16" t="str">
        <f t="shared" si="131"/>
        <v/>
      </c>
      <c r="AM360"/>
      <c r="AN360" t="str">
        <f t="shared" si="132"/>
        <v/>
      </c>
      <c r="AO360" t="str">
        <f t="shared" si="133"/>
        <v/>
      </c>
      <c r="AP360" t="str">
        <f t="shared" si="134"/>
        <v/>
      </c>
      <c r="AQ360" t="str">
        <f t="shared" si="135"/>
        <v/>
      </c>
      <c r="AR360" t="str">
        <f t="shared" si="136"/>
        <v/>
      </c>
      <c r="AS360" t="str">
        <f t="shared" si="137"/>
        <v/>
      </c>
      <c r="AT360" t="str">
        <f t="shared" si="138"/>
        <v/>
      </c>
      <c r="AU360">
        <f t="shared" si="139"/>
        <v>0</v>
      </c>
      <c r="AV360">
        <f t="shared" si="140"/>
        <v>0</v>
      </c>
      <c r="AW360" t="str">
        <f t="shared" si="141"/>
        <v/>
      </c>
      <c r="AX360">
        <f t="shared" si="142"/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CLASS!A358</f>
        <v>0</v>
      </c>
      <c r="B361" t="str">
        <f>CLASS!B358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 t="shared" si="124"/>
        <v/>
      </c>
      <c r="R361" t="str">
        <f>_xlfn.IFNA((VLOOKUP(A361,CLASS!A:AY,18,FALSE)),"")</f>
        <v/>
      </c>
      <c r="S361" s="11" t="str">
        <f t="shared" si="125"/>
        <v/>
      </c>
      <c r="T361" t="str">
        <f>_xlfn.IFNA((VLOOKUP(A361,CLASS!A:AY,20,FALSE)),"")</f>
        <v/>
      </c>
      <c r="U361" s="11" t="str">
        <f t="shared" si="143"/>
        <v/>
      </c>
      <c r="V361" t="str">
        <f>_xlfn.IFNA((VLOOKUP(A361,CLASS!A:AY,22,FALSE)),"")</f>
        <v/>
      </c>
      <c r="W361" s="11" t="str">
        <f t="shared" si="146"/>
        <v/>
      </c>
      <c r="X361" t="str">
        <f>_xlfn.IFNA((VLOOKUP(A361,CLASS!A:AY,24,FALSE)),"")</f>
        <v/>
      </c>
      <c r="Y361" s="11" t="str">
        <f t="shared" si="126"/>
        <v/>
      </c>
      <c r="Z361" t="str">
        <f>_xlfn.IFNA((VLOOKUP(A361,CLASS!A:AY,26,FALSE)),"")</f>
        <v/>
      </c>
      <c r="AA361" s="11" t="str">
        <f t="shared" si="127"/>
        <v/>
      </c>
      <c r="AB361" t="str">
        <f>_xlfn.IFNA((VLOOKUP(A361,CLASS!A:AY,28,FALSE)),"")</f>
        <v/>
      </c>
      <c r="AC361" s="11" t="str">
        <f t="shared" si="128"/>
        <v/>
      </c>
      <c r="AD361"/>
      <c r="AE361" s="11">
        <f t="shared" si="144"/>
        <v>0</v>
      </c>
      <c r="AF361"/>
      <c r="AG361" s="11">
        <f t="shared" si="145"/>
        <v>0</v>
      </c>
      <c r="AH361" t="str">
        <f>_xlfn.IFNA((VLOOKUP(A361,CLASS!A:AY,34,FALSE)),"")</f>
        <v/>
      </c>
      <c r="AI361" s="11" t="str">
        <f t="shared" si="129"/>
        <v/>
      </c>
      <c r="AJ361"/>
      <c r="AK361" s="11">
        <f t="shared" si="130"/>
        <v>0</v>
      </c>
      <c r="AL361" s="16" t="str">
        <f t="shared" si="131"/>
        <v/>
      </c>
      <c r="AM361"/>
      <c r="AN361" t="str">
        <f t="shared" si="132"/>
        <v/>
      </c>
      <c r="AO361" t="str">
        <f t="shared" si="133"/>
        <v/>
      </c>
      <c r="AP361" t="str">
        <f t="shared" si="134"/>
        <v/>
      </c>
      <c r="AQ361" t="str">
        <f t="shared" si="135"/>
        <v/>
      </c>
      <c r="AR361" t="str">
        <f t="shared" si="136"/>
        <v/>
      </c>
      <c r="AS361" t="str">
        <f t="shared" si="137"/>
        <v/>
      </c>
      <c r="AT361" t="str">
        <f t="shared" si="138"/>
        <v/>
      </c>
      <c r="AU361">
        <f t="shared" si="139"/>
        <v>0</v>
      </c>
      <c r="AV361">
        <f t="shared" si="140"/>
        <v>0</v>
      </c>
      <c r="AW361" t="str">
        <f t="shared" si="141"/>
        <v/>
      </c>
      <c r="AX361">
        <f t="shared" si="142"/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CLASS!A359</f>
        <v>0</v>
      </c>
      <c r="B362" t="str">
        <f>CLASS!B359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 t="shared" si="124"/>
        <v/>
      </c>
      <c r="R362" t="str">
        <f>_xlfn.IFNA((VLOOKUP(A362,CLASS!A:AY,18,FALSE)),"")</f>
        <v/>
      </c>
      <c r="S362" s="11" t="str">
        <f t="shared" si="125"/>
        <v/>
      </c>
      <c r="T362" t="str">
        <f>_xlfn.IFNA((VLOOKUP(A362,CLASS!A:AY,20,FALSE)),"")</f>
        <v/>
      </c>
      <c r="U362" s="11" t="str">
        <f t="shared" si="143"/>
        <v/>
      </c>
      <c r="V362" t="str">
        <f>_xlfn.IFNA((VLOOKUP(A362,CLASS!A:AY,22,FALSE)),"")</f>
        <v/>
      </c>
      <c r="W362" s="11" t="str">
        <f t="shared" si="146"/>
        <v/>
      </c>
      <c r="X362" t="str">
        <f>_xlfn.IFNA((VLOOKUP(A362,CLASS!A:AY,24,FALSE)),"")</f>
        <v/>
      </c>
      <c r="Y362" s="11" t="str">
        <f t="shared" si="126"/>
        <v/>
      </c>
      <c r="Z362" t="str">
        <f>_xlfn.IFNA((VLOOKUP(A362,CLASS!A:AY,26,FALSE)),"")</f>
        <v/>
      </c>
      <c r="AA362" s="11" t="str">
        <f t="shared" si="127"/>
        <v/>
      </c>
      <c r="AB362" t="str">
        <f>_xlfn.IFNA((VLOOKUP(A362,CLASS!A:AY,28,FALSE)),"")</f>
        <v/>
      </c>
      <c r="AC362" s="11" t="str">
        <f t="shared" si="128"/>
        <v/>
      </c>
      <c r="AD362"/>
      <c r="AE362" s="11">
        <f t="shared" si="144"/>
        <v>0</v>
      </c>
      <c r="AF362"/>
      <c r="AG362" s="11">
        <f t="shared" si="145"/>
        <v>0</v>
      </c>
      <c r="AH362" t="str">
        <f>_xlfn.IFNA((VLOOKUP(A362,CLASS!A:AY,34,FALSE)),"")</f>
        <v/>
      </c>
      <c r="AI362" s="11" t="str">
        <f t="shared" si="129"/>
        <v/>
      </c>
      <c r="AJ362"/>
      <c r="AK362" s="11">
        <f t="shared" si="130"/>
        <v>0</v>
      </c>
      <c r="AL362" s="16" t="str">
        <f t="shared" si="131"/>
        <v/>
      </c>
      <c r="AM362"/>
      <c r="AN362" t="str">
        <f t="shared" si="132"/>
        <v/>
      </c>
      <c r="AO362" t="str">
        <f t="shared" si="133"/>
        <v/>
      </c>
      <c r="AP362" t="str">
        <f t="shared" si="134"/>
        <v/>
      </c>
      <c r="AQ362" t="str">
        <f t="shared" si="135"/>
        <v/>
      </c>
      <c r="AR362" t="str">
        <f t="shared" si="136"/>
        <v/>
      </c>
      <c r="AS362" t="str">
        <f t="shared" si="137"/>
        <v/>
      </c>
      <c r="AT362" t="str">
        <f t="shared" si="138"/>
        <v/>
      </c>
      <c r="AU362">
        <f t="shared" si="139"/>
        <v>0</v>
      </c>
      <c r="AV362">
        <f t="shared" si="140"/>
        <v>0</v>
      </c>
      <c r="AW362" t="str">
        <f t="shared" si="141"/>
        <v/>
      </c>
      <c r="AX362">
        <f t="shared" si="142"/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CLASS!A360</f>
        <v>0</v>
      </c>
      <c r="B363" t="str">
        <f>CLASS!B360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 t="shared" si="124"/>
        <v/>
      </c>
      <c r="R363" t="str">
        <f>_xlfn.IFNA((VLOOKUP(A363,CLASS!A:AY,18,FALSE)),"")</f>
        <v/>
      </c>
      <c r="S363" s="11" t="str">
        <f t="shared" si="125"/>
        <v/>
      </c>
      <c r="T363" t="str">
        <f>_xlfn.IFNA((VLOOKUP(A363,CLASS!A:AY,20,FALSE)),"")</f>
        <v/>
      </c>
      <c r="U363" s="11"/>
      <c r="V363" t="str">
        <f>_xlfn.IFNA((VLOOKUP(A363,CLASS!A:AY,22,FALSE)),"")</f>
        <v/>
      </c>
      <c r="W363" s="11" t="str">
        <f t="shared" si="146"/>
        <v/>
      </c>
      <c r="X363" t="str">
        <f>_xlfn.IFNA((VLOOKUP(A363,CLASS!A:AY,24,FALSE)),"")</f>
        <v/>
      </c>
      <c r="Y363" s="11" t="str">
        <f t="shared" si="126"/>
        <v/>
      </c>
      <c r="Z363" t="str">
        <f>_xlfn.IFNA((VLOOKUP(A363,CLASS!A:AY,26,FALSE)),"")</f>
        <v/>
      </c>
      <c r="AA363" s="11" t="str">
        <f t="shared" si="127"/>
        <v/>
      </c>
      <c r="AB363" t="str">
        <f>_xlfn.IFNA((VLOOKUP(A363,CLASS!A:AY,28,FALSE)),"")</f>
        <v/>
      </c>
      <c r="AC363" s="11" t="str">
        <f t="shared" si="128"/>
        <v/>
      </c>
      <c r="AD363"/>
      <c r="AE363" s="11">
        <f t="shared" si="144"/>
        <v>0</v>
      </c>
      <c r="AF363"/>
      <c r="AG363" s="11">
        <f t="shared" si="145"/>
        <v>0</v>
      </c>
      <c r="AH363" t="str">
        <f>_xlfn.IFNA((VLOOKUP(A363,CLASS!A:AY,34,FALSE)),"")</f>
        <v/>
      </c>
      <c r="AI363" s="11" t="str">
        <f t="shared" si="129"/>
        <v/>
      </c>
      <c r="AJ363"/>
      <c r="AK363" s="11">
        <f t="shared" si="130"/>
        <v>0</v>
      </c>
      <c r="AL363" s="16" t="str">
        <f t="shared" si="131"/>
        <v/>
      </c>
      <c r="AN363" t="str">
        <f t="shared" si="132"/>
        <v/>
      </c>
      <c r="AO363" t="str">
        <f t="shared" si="133"/>
        <v/>
      </c>
      <c r="AP363">
        <f t="shared" si="134"/>
        <v>0</v>
      </c>
      <c r="AQ363" t="str">
        <f t="shared" si="135"/>
        <v/>
      </c>
      <c r="AR363" t="str">
        <f t="shared" si="136"/>
        <v/>
      </c>
      <c r="AS363" t="str">
        <f t="shared" si="137"/>
        <v/>
      </c>
      <c r="AT363" t="str">
        <f t="shared" si="138"/>
        <v/>
      </c>
      <c r="AU363">
        <f t="shared" si="139"/>
        <v>0</v>
      </c>
      <c r="AV363">
        <f t="shared" si="140"/>
        <v>0</v>
      </c>
      <c r="AW363" t="str">
        <f t="shared" si="141"/>
        <v/>
      </c>
      <c r="AX363">
        <f t="shared" si="142"/>
        <v>0</v>
      </c>
      <c r="AY363" s="14" cm="1">
        <f t="array" ref="AY363">SUMPRODUCT(LARGE(AN363:AX363, {1,2,3}))</f>
        <v>0</v>
      </c>
      <c r="AZ363"/>
    </row>
    <row r="364" spans="1:52" x14ac:dyDescent="0.35">
      <c r="A364">
        <f>CLASS!A361</f>
        <v>0</v>
      </c>
      <c r="B364" t="str">
        <f>CLASS!B361</f>
        <v>EE</v>
      </c>
      <c r="C364" t="str">
        <f>_xlfn.IFNA((VLOOKUP(A364,CLASS!A:AY,3,FALSE)),"")</f>
        <v/>
      </c>
      <c r="D364" t="str">
        <f>_xlfn.IFNA((VLOOKUP(A364,CLASS!A:AY,4,FALSE)),"")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 t="shared" si="124"/>
        <v/>
      </c>
      <c r="R364" t="str">
        <f>_xlfn.IFNA((VLOOKUP(A364,CLASS!A:AY,18,FALSE)),"")</f>
        <v/>
      </c>
      <c r="S364" s="11" t="str">
        <f t="shared" si="125"/>
        <v/>
      </c>
      <c r="T364" t="str">
        <f>_xlfn.IFNA((VLOOKUP(A364,CLASS!A:AY,20,FALSE)),"")</f>
        <v/>
      </c>
      <c r="U364" s="11"/>
      <c r="V364" t="str">
        <f>_xlfn.IFNA((VLOOKUP(A364,CLASS!A:AY,22,FALSE)),"")</f>
        <v/>
      </c>
      <c r="W364" s="11" t="str">
        <f t="shared" si="146"/>
        <v/>
      </c>
      <c r="X364" t="str">
        <f>_xlfn.IFNA((VLOOKUP(A364,CLASS!A:AY,24,FALSE)),"")</f>
        <v/>
      </c>
      <c r="Y364" s="11" t="str">
        <f t="shared" si="126"/>
        <v/>
      </c>
      <c r="Z364" t="str">
        <f>_xlfn.IFNA((VLOOKUP(A364,CLASS!A:AY,26,FALSE)),"")</f>
        <v/>
      </c>
      <c r="AA364" s="11" t="str">
        <f t="shared" si="127"/>
        <v/>
      </c>
      <c r="AB364" t="str">
        <f>_xlfn.IFNA((VLOOKUP(A364,CLASS!A:AY,28,FALSE)),"")</f>
        <v/>
      </c>
      <c r="AC364" s="11" t="str">
        <f t="shared" si="128"/>
        <v/>
      </c>
      <c r="AD364"/>
      <c r="AE364" s="11">
        <f t="shared" si="144"/>
        <v>0</v>
      </c>
      <c r="AF364"/>
      <c r="AG364" s="11">
        <f t="shared" si="145"/>
        <v>0</v>
      </c>
      <c r="AH364" t="str">
        <f>_xlfn.IFNA((VLOOKUP(A364,CLASS!A:AY,34,FALSE)),"")</f>
        <v/>
      </c>
      <c r="AI364" s="11" t="str">
        <f t="shared" si="129"/>
        <v/>
      </c>
      <c r="AJ364"/>
      <c r="AK364" s="11">
        <f t="shared" si="130"/>
        <v>0</v>
      </c>
      <c r="AL364" s="16" t="str">
        <f t="shared" si="131"/>
        <v/>
      </c>
      <c r="AM364"/>
      <c r="AN364" t="str">
        <f t="shared" si="132"/>
        <v/>
      </c>
      <c r="AO364" t="str">
        <f t="shared" si="133"/>
        <v/>
      </c>
      <c r="AP364">
        <f t="shared" si="134"/>
        <v>0</v>
      </c>
      <c r="AQ364" t="str">
        <f t="shared" si="135"/>
        <v/>
      </c>
      <c r="AR364" t="str">
        <f t="shared" si="136"/>
        <v/>
      </c>
      <c r="AS364" t="str">
        <f t="shared" si="137"/>
        <v/>
      </c>
      <c r="AT364" t="str">
        <f t="shared" si="138"/>
        <v/>
      </c>
      <c r="AU364">
        <f t="shared" si="139"/>
        <v>0</v>
      </c>
      <c r="AV364">
        <f t="shared" si="140"/>
        <v>0</v>
      </c>
      <c r="AW364" t="str">
        <f t="shared" si="141"/>
        <v/>
      </c>
      <c r="AX364">
        <f t="shared" si="142"/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/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3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3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3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3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3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3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3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3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3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3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3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3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3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3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3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3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3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3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3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3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3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3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3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3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3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3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3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3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I2:I404" customList="SNR,LDY,LDC,LDJ,LDV,JNR,CLT,VET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FA69-A80D-4724-8CAC-D854915D597A}">
  <sheetPr>
    <tabColor rgb="FFFFFF00"/>
    <pageSetUpPr fitToPage="1"/>
  </sheetPr>
  <dimension ref="A1:AZ404"/>
  <sheetViews>
    <sheetView zoomScaleNormal="100" workbookViewId="0">
      <selection activeCell="A25" sqref="A25:XFD25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4.7265625" customWidth="1"/>
    <col min="13" max="14" width="14.1796875" hidden="1" customWidth="1"/>
    <col min="15" max="15" width="17.453125" hidden="1" customWidth="1"/>
    <col min="16" max="16" width="7.26953125" customWidth="1"/>
    <col min="17" max="17" width="6.54296875" style="10" bestFit="1" customWidth="1"/>
    <col min="18" max="18" width="6.81640625" customWidth="1"/>
    <col min="19" max="19" width="6.453125" style="10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CLASS!A22</f>
        <v>2744</v>
      </c>
      <c r="B2" t="str">
        <f>CLASS!B22</f>
        <v>EE2744</v>
      </c>
      <c r="C2" t="str">
        <f>_xlfn.IFNA((VLOOKUP(A2,CLASS!A:AY,3,FALSE)),"")</f>
        <v>John</v>
      </c>
      <c r="D2" t="str">
        <f>_xlfn.IFNA((VLOOKUP(A2,CLASS!A:AY,4,FALSE)),"")</f>
        <v>Wells</v>
      </c>
      <c r="E2" s="26" t="str">
        <f>_xlfn.IFNA((VLOOKUP(B2,IssueLookup!A:B,2,FALSE)),"")</f>
        <v>AA</v>
      </c>
      <c r="F2" s="26" t="str">
        <f>_xlfn.IFNA((VLOOKUP(B2,IssueLookup!C:D,2,FALSE)),"")</f>
        <v>AA</v>
      </c>
      <c r="G2" s="26" t="str">
        <f>_xlfn.IFNA((VLOOKUP(B2,IssueLookup!E:F,2,FALSE)),"")</f>
        <v>AA</v>
      </c>
      <c r="H2" s="26" t="str">
        <f>_xlfn.IFNA((VLOOKUP(B2,IssueLookup!G:H,2,FALSE)),"")</f>
        <v>AA</v>
      </c>
      <c r="I2" t="str">
        <f>_xlfn.IFNA((VLOOKUP(A2,CLASS!A:AY,9,FALSE)),"")</f>
        <v>VET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79</v>
      </c>
      <c r="Q2" s="11">
        <f t="shared" ref="Q2:Q65" si="0">IFERROR((IF(IF(P2,P2+$L2,0)&lt;=100,IF(P2,P2+$L2,0),100)),"")</f>
        <v>79</v>
      </c>
      <c r="R2">
        <f>_xlfn.IFNA((VLOOKUP(A2,CLASS!A:AY,18,FALSE)),"")</f>
        <v>0</v>
      </c>
      <c r="S2" s="11">
        <f t="shared" ref="S2:S65" si="1">IFERROR((IF(IF(R2,R2+$L2,0)&lt;=100,IF(R2,R2+$L2,0),100)),"")</f>
        <v>0</v>
      </c>
      <c r="T2">
        <f>_xlfn.IFNA((VLOOKUP(A2,CLASS!A:AY,20,FALSE)),"")</f>
        <v>91</v>
      </c>
      <c r="U2" s="11">
        <f t="shared" ref="U2:U65" si="2">IFERROR((IF(IF(T2,T2+$M2,0)&lt;=100,IF(T2,T2+$M2,0),100)),"")</f>
        <v>91</v>
      </c>
      <c r="V2">
        <f>_xlfn.IFNA((VLOOKUP(A2,CLASS!A:AY,22,FALSE)),"")</f>
        <v>0</v>
      </c>
      <c r="W2" s="11">
        <f t="shared" ref="W2:W13" si="3">IFERROR((IF(IF(V2,V2+$M2,0)&lt;=100,IF(V2,V2+$M2,0),100)),"")</f>
        <v>0</v>
      </c>
      <c r="X2">
        <f>_xlfn.IFNA((VLOOKUP(A2,CLASS!A:AY,24,FALSE)),"")</f>
        <v>0</v>
      </c>
      <c r="Y2" s="11">
        <f t="shared" ref="Y2:Y65" si="4">IFERROR((IF(IF(X2,X2+$M2,0)&lt;=100,IF(X2,X2+$M2,0),100)),"")</f>
        <v>0</v>
      </c>
      <c r="Z2">
        <f>_xlfn.IFNA((VLOOKUP(A2,CLASS!A:AY,26,FALSE)),"")</f>
        <v>92</v>
      </c>
      <c r="AA2" s="11">
        <f t="shared" ref="AA2:AA65" si="5">IFERROR((IF(IF(Z2,Z2+$M2,0)&lt;=100,IF(Z2,Z2+$M2,0),100)),"")</f>
        <v>92</v>
      </c>
      <c r="AB2">
        <f>_xlfn.IFNA((VLOOKUP(A2,CLASS!A:AY,28,FALSE)),"")</f>
        <v>0</v>
      </c>
      <c r="AC2" s="11">
        <f t="shared" ref="AC2:AC65" si="6">IFERROR((IF(IF(AB2,AB2+$M2,0)&lt;=100,IF(AB2,AB2+$M2,0),100)),"")</f>
        <v>0</v>
      </c>
      <c r="AD2"/>
      <c r="AE2" s="11">
        <f t="shared" ref="AE2:AE35" si="7">IFERROR((IF(IF(AD2,AD2+$O2,0)&lt;=100,IF(AD2,AD2+$O2,0),100)),"")</f>
        <v>0</v>
      </c>
      <c r="AF2"/>
      <c r="AG2" s="11">
        <f t="shared" ref="AG2:AG35" si="8">IFERROR((IF(IF(AF2,AF2+$O2,0)&lt;=100,IF(AF2,AF2+$O2,0),100)),"")</f>
        <v>0</v>
      </c>
      <c r="AH2">
        <f>_xlfn.IFNA((VLOOKUP(A2,CLASS!A:AY,34,FALSE)),"")</f>
        <v>0</v>
      </c>
      <c r="AI2" s="11">
        <f t="shared" ref="AI2:AI65" si="9">IFERROR((IF(IF(AH2,AH2+$N2,0)&lt;=100,IF(AH2,AH2+$N2,0),100)+(IF(AH2&gt;0,1,))),"")</f>
        <v>0</v>
      </c>
      <c r="AJ2"/>
      <c r="AK2" s="11">
        <f t="shared" ref="AK2:AK65" si="10">IF(IF(AJ2,AJ2+$O2,0)&lt;=100,IF(AJ2,AJ2+$O2,0),100)</f>
        <v>0</v>
      </c>
      <c r="AL2" s="16">
        <f t="shared" ref="AL2:AL65" si="11">IFERROR((Q2+S2+U2+W2+Y2+AA2+AC2+AE2+AG2+AI2+AK2),"")</f>
        <v>262</v>
      </c>
      <c r="AM2"/>
      <c r="AN2">
        <f t="shared" ref="AN2:AN65" si="12">Q2</f>
        <v>79</v>
      </c>
      <c r="AO2">
        <f t="shared" ref="AO2:AO65" si="13">S2</f>
        <v>0</v>
      </c>
      <c r="AP2">
        <f t="shared" ref="AP2:AP65" si="14">U2</f>
        <v>91</v>
      </c>
      <c r="AQ2">
        <f t="shared" ref="AQ2:AQ65" si="15">W2</f>
        <v>0</v>
      </c>
      <c r="AR2">
        <f t="shared" ref="AR2:AR65" si="16">Y2</f>
        <v>0</v>
      </c>
      <c r="AS2">
        <f t="shared" ref="AS2:AS65" si="17">AA2</f>
        <v>92</v>
      </c>
      <c r="AT2">
        <f t="shared" ref="AT2:AT65" si="18">AC2</f>
        <v>0</v>
      </c>
      <c r="AU2">
        <f t="shared" ref="AU2:AU65" si="19">AE2</f>
        <v>0</v>
      </c>
      <c r="AV2">
        <f t="shared" ref="AV2:AV65" si="20">AG2</f>
        <v>0</v>
      </c>
      <c r="AW2">
        <f t="shared" ref="AW2:AW65" si="21">AI2</f>
        <v>0</v>
      </c>
      <c r="AX2">
        <f t="shared" ref="AX2:AX65" si="22">AK2</f>
        <v>0</v>
      </c>
      <c r="AY2" s="14" cm="1">
        <f t="array" ref="AY2">SUMPRODUCT(LARGE(AN2:AX2, {1,2,3}))</f>
        <v>262</v>
      </c>
      <c r="AZ2" s="3"/>
    </row>
    <row r="3" spans="1:52" x14ac:dyDescent="0.35">
      <c r="A3">
        <f>CLASS!A2</f>
        <v>131625</v>
      </c>
      <c r="B3" t="str">
        <f>CLASS!B2</f>
        <v>EE131625</v>
      </c>
      <c r="C3" t="str">
        <f>_xlfn.IFNA((VLOOKUP(A3,CLASS!A:AY,3,FALSE)),"")</f>
        <v>Oliver</v>
      </c>
      <c r="D3" t="str">
        <f>_xlfn.IFNA((VLOOKUP(A3,CLASS!A:AY,4,FALSE)),"")</f>
        <v>Bradshaw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tr">
        <f>_xlfn.IFNA((VLOOKUP(A3,CLASS!A:AY,9,FALSE)),"")</f>
        <v>SNR</v>
      </c>
      <c r="J3" t="str">
        <f>_xlfn.IFNA((VLOOKUP(A3,CLASS!A:AY,10,FALSE)),"")</f>
        <v>ST</v>
      </c>
      <c r="K3" t="str">
        <f>_xlfn.IFNA((VLOOKUP(J3,DivisionLookup!A:B,2,FALSE)),"")</f>
        <v>North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90</v>
      </c>
      <c r="Q3" s="11">
        <f t="shared" si="0"/>
        <v>90</v>
      </c>
      <c r="R3">
        <f>_xlfn.IFNA((VLOOKUP(A3,CLASS!A:AY,18,FALSE)),"")</f>
        <v>0</v>
      </c>
      <c r="S3" s="11">
        <f t="shared" si="1"/>
        <v>0</v>
      </c>
      <c r="T3">
        <f>_xlfn.IFNA((VLOOKUP(A3,CLASS!A:AY,20,FALSE)),"")</f>
        <v>87</v>
      </c>
      <c r="U3" s="11">
        <f t="shared" si="2"/>
        <v>87</v>
      </c>
      <c r="V3">
        <f>_xlfn.IFNA((VLOOKUP(A3,CLASS!A:AY,22,FALSE)),"")</f>
        <v>0</v>
      </c>
      <c r="W3" s="11">
        <f t="shared" si="3"/>
        <v>0</v>
      </c>
      <c r="X3">
        <f>_xlfn.IFNA((VLOOKUP(A3,CLASS!A:AY,24,FALSE)),"")</f>
        <v>0</v>
      </c>
      <c r="Y3" s="11">
        <f t="shared" si="4"/>
        <v>0</v>
      </c>
      <c r="Z3">
        <f>_xlfn.IFNA((VLOOKUP(A3,CLASS!A:AY,26,FALSE)),"")</f>
        <v>84</v>
      </c>
      <c r="AA3" s="11">
        <f t="shared" si="5"/>
        <v>84</v>
      </c>
      <c r="AB3">
        <f>_xlfn.IFNA((VLOOKUP(A3,CLASS!A:AY,28,FALSE)),"")</f>
        <v>0</v>
      </c>
      <c r="AC3" s="11">
        <f t="shared" si="6"/>
        <v>0</v>
      </c>
      <c r="AD3"/>
      <c r="AE3" s="11">
        <f t="shared" si="7"/>
        <v>0</v>
      </c>
      <c r="AF3"/>
      <c r="AG3" s="11">
        <f t="shared" si="8"/>
        <v>0</v>
      </c>
      <c r="AH3">
        <f>_xlfn.IFNA((VLOOKUP(A3,CLASS!A:AY,34,FALSE)),"")</f>
        <v>0</v>
      </c>
      <c r="AI3" s="11">
        <f t="shared" si="9"/>
        <v>0</v>
      </c>
      <c r="AJ3"/>
      <c r="AK3" s="11">
        <f t="shared" si="10"/>
        <v>0</v>
      </c>
      <c r="AL3" s="16">
        <f t="shared" si="11"/>
        <v>261</v>
      </c>
      <c r="AN3">
        <f t="shared" si="12"/>
        <v>90</v>
      </c>
      <c r="AO3">
        <f t="shared" si="13"/>
        <v>0</v>
      </c>
      <c r="AP3">
        <f t="shared" si="14"/>
        <v>87</v>
      </c>
      <c r="AQ3">
        <f t="shared" si="15"/>
        <v>0</v>
      </c>
      <c r="AR3">
        <f t="shared" si="16"/>
        <v>0</v>
      </c>
      <c r="AS3">
        <f t="shared" si="17"/>
        <v>84</v>
      </c>
      <c r="AT3">
        <f t="shared" si="18"/>
        <v>0</v>
      </c>
      <c r="AU3">
        <f t="shared" si="19"/>
        <v>0</v>
      </c>
      <c r="AV3">
        <f t="shared" si="20"/>
        <v>0</v>
      </c>
      <c r="AW3">
        <f t="shared" si="21"/>
        <v>0</v>
      </c>
      <c r="AX3">
        <f t="shared" si="22"/>
        <v>0</v>
      </c>
      <c r="AY3" s="14" cm="1">
        <f t="array" ref="AY3">SUMPRODUCT(LARGE(AN3:AX3, {1,2,3}))</f>
        <v>261</v>
      </c>
      <c r="AZ3"/>
    </row>
    <row r="4" spans="1:52" x14ac:dyDescent="0.35">
      <c r="A4">
        <f>CLASS!A3</f>
        <v>96459</v>
      </c>
      <c r="B4" t="str">
        <f>CLASS!B3</f>
        <v>EE96459</v>
      </c>
      <c r="C4" t="str">
        <f>_xlfn.IFNA((VLOOKUP(A4,CLASS!A:AY,3,FALSE)),"")</f>
        <v>David</v>
      </c>
      <c r="D4" t="str">
        <f>_xlfn.IFNA((VLOOKUP(A4,CLASS!A:AY,4,FALSE)),"")</f>
        <v>Gooding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tr">
        <f>_xlfn.IFNA((VLOOKUP(A4,CLASS!A:AY,9,FALSE)),"")</f>
        <v>SNR</v>
      </c>
      <c r="J4" t="str">
        <f>_xlfn.IFNA((VLOOKUP(A4,CLASS!A:AY,10,FALSE)),"")</f>
        <v>CAM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87</v>
      </c>
      <c r="Q4" s="11">
        <f t="shared" si="0"/>
        <v>87</v>
      </c>
      <c r="R4">
        <f>_xlfn.IFNA((VLOOKUP(A4,CLASS!A:AY,18,FALSE)),"")</f>
        <v>0</v>
      </c>
      <c r="S4" s="11">
        <f t="shared" si="1"/>
        <v>0</v>
      </c>
      <c r="T4">
        <f>_xlfn.IFNA((VLOOKUP(A4,CLASS!A:AY,20,FALSE)),"")</f>
        <v>87</v>
      </c>
      <c r="U4" s="11">
        <f t="shared" si="2"/>
        <v>87</v>
      </c>
      <c r="V4">
        <f>_xlfn.IFNA((VLOOKUP(A4,CLASS!A:AY,22,FALSE)),"")</f>
        <v>0</v>
      </c>
      <c r="W4" s="11">
        <f t="shared" si="3"/>
        <v>0</v>
      </c>
      <c r="X4">
        <f>_xlfn.IFNA((VLOOKUP(A4,CLASS!A:AY,24,FALSE)),"")</f>
        <v>0</v>
      </c>
      <c r="Y4" s="11">
        <f t="shared" si="4"/>
        <v>0</v>
      </c>
      <c r="Z4">
        <f>_xlfn.IFNA((VLOOKUP(A4,CLASS!A:AY,26,FALSE)),"")</f>
        <v>84</v>
      </c>
      <c r="AA4" s="11">
        <f t="shared" si="5"/>
        <v>84</v>
      </c>
      <c r="AB4">
        <f>_xlfn.IFNA((VLOOKUP(A4,CLASS!A:AY,28,FALSE)),"")</f>
        <v>0</v>
      </c>
      <c r="AC4" s="11">
        <f t="shared" si="6"/>
        <v>0</v>
      </c>
      <c r="AD4"/>
      <c r="AE4" s="11">
        <f t="shared" si="7"/>
        <v>0</v>
      </c>
      <c r="AF4"/>
      <c r="AG4" s="11">
        <f t="shared" si="8"/>
        <v>0</v>
      </c>
      <c r="AH4">
        <f>_xlfn.IFNA((VLOOKUP(A4,CLASS!A:AY,34,FALSE)),"")</f>
        <v>0</v>
      </c>
      <c r="AI4" s="11">
        <f t="shared" si="9"/>
        <v>0</v>
      </c>
      <c r="AJ4"/>
      <c r="AK4" s="11">
        <f t="shared" si="10"/>
        <v>0</v>
      </c>
      <c r="AL4" s="16">
        <f t="shared" si="11"/>
        <v>258</v>
      </c>
      <c r="AM4"/>
      <c r="AN4">
        <f t="shared" si="12"/>
        <v>87</v>
      </c>
      <c r="AO4">
        <f t="shared" si="13"/>
        <v>0</v>
      </c>
      <c r="AP4">
        <f t="shared" si="14"/>
        <v>87</v>
      </c>
      <c r="AQ4">
        <f t="shared" si="15"/>
        <v>0</v>
      </c>
      <c r="AR4">
        <f t="shared" si="16"/>
        <v>0</v>
      </c>
      <c r="AS4">
        <f t="shared" si="17"/>
        <v>84</v>
      </c>
      <c r="AT4">
        <f t="shared" si="18"/>
        <v>0</v>
      </c>
      <c r="AU4">
        <f t="shared" si="19"/>
        <v>0</v>
      </c>
      <c r="AV4">
        <f t="shared" si="20"/>
        <v>0</v>
      </c>
      <c r="AW4">
        <f t="shared" si="21"/>
        <v>0</v>
      </c>
      <c r="AX4">
        <f t="shared" si="22"/>
        <v>0</v>
      </c>
      <c r="AY4" s="14" cm="1">
        <f t="array" ref="AY4">SUMPRODUCT(LARGE(AN4:AX4, {1,2,3}))</f>
        <v>258</v>
      </c>
    </row>
    <row r="5" spans="1:52" x14ac:dyDescent="0.35">
      <c r="A5">
        <f>CLASS!A23</f>
        <v>73876</v>
      </c>
      <c r="B5" t="str">
        <f>CLASS!B23</f>
        <v>EE73876</v>
      </c>
      <c r="C5" t="str">
        <f>_xlfn.IFNA((VLOOKUP(A5,CLASS!A:AY,3,FALSE)),"")</f>
        <v>Andrew</v>
      </c>
      <c r="D5" t="str">
        <f>_xlfn.IFNA((VLOOKUP(A5,CLASS!A:AY,4,FALSE)),"")</f>
        <v>Clifton</v>
      </c>
      <c r="E5" s="26" t="str">
        <f>_xlfn.IFNA((VLOOKUP(B5,IssueLookup!A:B,2,FALSE)),"")</f>
        <v>AA</v>
      </c>
      <c r="F5" s="26" t="str">
        <f>_xlfn.IFNA((VLOOKUP(B5,IssueLookup!C:D,2,FALSE)),"")</f>
        <v>AA</v>
      </c>
      <c r="G5" s="26" t="str">
        <f>_xlfn.IFNA((VLOOKUP(B5,IssueLookup!E:F,2,FALSE)),"")</f>
        <v>AA</v>
      </c>
      <c r="H5" s="26" t="str">
        <f>_xlfn.IFNA((VLOOKUP(B5,IssueLookup!G:H,2,FALSE)),"")</f>
        <v>AA</v>
      </c>
      <c r="I5" t="str">
        <f>_xlfn.IFNA((VLOOKUP(A5,CLASS!A:AY,9,FALSE)),"")</f>
        <v>SNR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77</v>
      </c>
      <c r="Q5" s="11">
        <f t="shared" si="0"/>
        <v>77</v>
      </c>
      <c r="R5">
        <f>_xlfn.IFNA((VLOOKUP(A5,CLASS!A:AY,18,FALSE)),"")</f>
        <v>0</v>
      </c>
      <c r="S5" s="11">
        <f t="shared" si="1"/>
        <v>0</v>
      </c>
      <c r="T5">
        <f>_xlfn.IFNA((VLOOKUP(A5,CLASS!A:AY,20,FALSE)),"")</f>
        <v>88</v>
      </c>
      <c r="U5" s="11">
        <f t="shared" si="2"/>
        <v>88</v>
      </c>
      <c r="V5">
        <f>_xlfn.IFNA((VLOOKUP(A5,CLASS!A:AY,22,FALSE)),"")</f>
        <v>0</v>
      </c>
      <c r="W5" s="11">
        <f t="shared" si="3"/>
        <v>0</v>
      </c>
      <c r="X5">
        <f>_xlfn.IFNA((VLOOKUP(A5,CLASS!A:AY,24,FALSE)),"")</f>
        <v>0</v>
      </c>
      <c r="Y5" s="11">
        <f t="shared" si="4"/>
        <v>0</v>
      </c>
      <c r="Z5">
        <f>_xlfn.IFNA((VLOOKUP(A5,CLASS!A:AY,26,FALSE)),"")</f>
        <v>91</v>
      </c>
      <c r="AA5" s="11">
        <f t="shared" si="5"/>
        <v>91</v>
      </c>
      <c r="AB5">
        <f>_xlfn.IFNA((VLOOKUP(A5,CLASS!A:AY,28,FALSE)),"")</f>
        <v>0</v>
      </c>
      <c r="AC5" s="11">
        <f t="shared" si="6"/>
        <v>0</v>
      </c>
      <c r="AD5"/>
      <c r="AE5" s="11">
        <f t="shared" si="7"/>
        <v>0</v>
      </c>
      <c r="AF5"/>
      <c r="AG5" s="11">
        <f t="shared" si="8"/>
        <v>0</v>
      </c>
      <c r="AH5">
        <f>_xlfn.IFNA((VLOOKUP(A5,CLASS!A:AY,34,FALSE)),"")</f>
        <v>0</v>
      </c>
      <c r="AI5" s="11">
        <f t="shared" si="9"/>
        <v>0</v>
      </c>
      <c r="AJ5"/>
      <c r="AK5" s="11">
        <f t="shared" si="10"/>
        <v>0</v>
      </c>
      <c r="AL5" s="16">
        <f t="shared" si="11"/>
        <v>256</v>
      </c>
      <c r="AN5">
        <f t="shared" si="12"/>
        <v>77</v>
      </c>
      <c r="AO5">
        <f t="shared" si="13"/>
        <v>0</v>
      </c>
      <c r="AP5">
        <f t="shared" si="14"/>
        <v>88</v>
      </c>
      <c r="AQ5">
        <f t="shared" si="15"/>
        <v>0</v>
      </c>
      <c r="AR5">
        <f t="shared" si="16"/>
        <v>0</v>
      </c>
      <c r="AS5">
        <f t="shared" si="17"/>
        <v>91</v>
      </c>
      <c r="AT5">
        <f t="shared" si="18"/>
        <v>0</v>
      </c>
      <c r="AU5">
        <f t="shared" si="19"/>
        <v>0</v>
      </c>
      <c r="AV5">
        <f t="shared" si="20"/>
        <v>0</v>
      </c>
      <c r="AW5">
        <f t="shared" si="21"/>
        <v>0</v>
      </c>
      <c r="AX5">
        <f t="shared" si="22"/>
        <v>0</v>
      </c>
      <c r="AY5" s="14" cm="1">
        <f t="array" ref="AY5">SUMPRODUCT(LARGE(AN5:AX5, {1,2,3}))</f>
        <v>256</v>
      </c>
      <c r="AZ5"/>
    </row>
    <row r="6" spans="1:52" x14ac:dyDescent="0.35">
      <c r="A6">
        <f>CLASS!A46</f>
        <v>125734</v>
      </c>
      <c r="B6" t="str">
        <f>CLASS!B46</f>
        <v>EE125734</v>
      </c>
      <c r="C6" t="str">
        <f>_xlfn.IFNA((VLOOKUP(A6,CLASS!A:AY,3,FALSE)),"")</f>
        <v>Stephen</v>
      </c>
      <c r="D6" t="str">
        <f>_xlfn.IFNA((VLOOKUP(A6,CLASS!A:AY,4,FALSE)),"")</f>
        <v>Harrup</v>
      </c>
      <c r="E6" s="26" t="str">
        <f>_xlfn.IFNA((VLOOKUP(B6,IssueLookup!A:B,2,FALSE)),"")</f>
        <v>A</v>
      </c>
      <c r="F6" s="26" t="str">
        <f>_xlfn.IFNA((VLOOKUP(B6,IssueLookup!C:D,2,FALSE)),"")</f>
        <v>A</v>
      </c>
      <c r="G6" s="26" t="str">
        <f>_xlfn.IFNA((VLOOKUP(B6,IssueLookup!E:F,2,FALSE)),"")</f>
        <v>A</v>
      </c>
      <c r="H6" s="26" t="str">
        <f>_xlfn.IFNA((VLOOKUP(B6,IssueLookup!G:H,2,FALSE)),"")</f>
        <v>A</v>
      </c>
      <c r="I6" t="str">
        <f>_xlfn.IFNA((VLOOKUP(A6,CLASS!A:AY,9,FALSE)),"")</f>
        <v>SNR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_xlfn.IFNA(VLOOKUP(E6,HandicapLookup!A:B,2,FALSE),"")</f>
        <v>5</v>
      </c>
      <c r="M6">
        <f>_xlfn.IFNA(VLOOKUP(F6,HandicapLookup!A:B,2,FALSE),"")</f>
        <v>5</v>
      </c>
      <c r="N6">
        <f>_xlfn.IFNA(VLOOKUP(G6,HandicapLookup!A:B,2,FALSE),"")</f>
        <v>5</v>
      </c>
      <c r="O6">
        <f>_xlfn.IFNA(VLOOKUP(H6,HandicapLookup!A:B,2,FALSE),"")</f>
        <v>5</v>
      </c>
      <c r="P6">
        <f>_xlfn.IFNA((VLOOKUP(A6,CLASS!A:AY,16,FALSE)),"")</f>
        <v>75</v>
      </c>
      <c r="Q6" s="11">
        <f t="shared" si="0"/>
        <v>80</v>
      </c>
      <c r="R6">
        <f>_xlfn.IFNA((VLOOKUP(A6,CLASS!A:AY,18,FALSE)),"")</f>
        <v>0</v>
      </c>
      <c r="S6" s="11">
        <f t="shared" si="1"/>
        <v>0</v>
      </c>
      <c r="T6">
        <f>_xlfn.IFNA((VLOOKUP(A6,CLASS!A:AY,20,FALSE)),"")</f>
        <v>76</v>
      </c>
      <c r="U6" s="11">
        <f t="shared" si="2"/>
        <v>81</v>
      </c>
      <c r="V6">
        <f>_xlfn.IFNA((VLOOKUP(A6,CLASS!A:AY,22,FALSE)),"")</f>
        <v>0</v>
      </c>
      <c r="W6" s="11">
        <f t="shared" si="3"/>
        <v>0</v>
      </c>
      <c r="X6">
        <f>_xlfn.IFNA((VLOOKUP(A6,CLASS!A:AY,24,FALSE)),"")</f>
        <v>0</v>
      </c>
      <c r="Y6" s="11">
        <f t="shared" si="4"/>
        <v>0</v>
      </c>
      <c r="Z6">
        <f>_xlfn.IFNA((VLOOKUP(A6,CLASS!A:AY,26,FALSE)),"")</f>
        <v>86</v>
      </c>
      <c r="AA6" s="11">
        <f t="shared" si="5"/>
        <v>91</v>
      </c>
      <c r="AB6">
        <f>_xlfn.IFNA((VLOOKUP(A6,CLASS!A:AY,28,FALSE)),"")</f>
        <v>0</v>
      </c>
      <c r="AC6" s="11">
        <f t="shared" si="6"/>
        <v>0</v>
      </c>
      <c r="AD6"/>
      <c r="AE6" s="11">
        <f t="shared" si="7"/>
        <v>0</v>
      </c>
      <c r="AF6"/>
      <c r="AG6" s="11">
        <f t="shared" si="8"/>
        <v>0</v>
      </c>
      <c r="AH6">
        <f>_xlfn.IFNA((VLOOKUP(A6,CLASS!A:AY,34,FALSE)),"")</f>
        <v>0</v>
      </c>
      <c r="AI6" s="11">
        <f t="shared" si="9"/>
        <v>0</v>
      </c>
      <c r="AJ6"/>
      <c r="AK6" s="11">
        <f t="shared" si="10"/>
        <v>0</v>
      </c>
      <c r="AL6" s="16">
        <f t="shared" si="11"/>
        <v>252</v>
      </c>
      <c r="AM6"/>
      <c r="AN6">
        <f t="shared" si="12"/>
        <v>80</v>
      </c>
      <c r="AO6">
        <f t="shared" si="13"/>
        <v>0</v>
      </c>
      <c r="AP6">
        <f t="shared" si="14"/>
        <v>81</v>
      </c>
      <c r="AQ6">
        <f t="shared" si="15"/>
        <v>0</v>
      </c>
      <c r="AR6">
        <f t="shared" si="16"/>
        <v>0</v>
      </c>
      <c r="AS6">
        <f t="shared" si="17"/>
        <v>91</v>
      </c>
      <c r="AT6">
        <f t="shared" si="18"/>
        <v>0</v>
      </c>
      <c r="AU6">
        <f t="shared" si="19"/>
        <v>0</v>
      </c>
      <c r="AV6">
        <f t="shared" si="20"/>
        <v>0</v>
      </c>
      <c r="AW6">
        <f t="shared" si="21"/>
        <v>0</v>
      </c>
      <c r="AX6">
        <f t="shared" si="22"/>
        <v>0</v>
      </c>
      <c r="AY6" s="14" cm="1">
        <f t="array" ref="AY6">SUMPRODUCT(LARGE(AN6:AX6, {1,2,3}))</f>
        <v>252</v>
      </c>
      <c r="AZ6"/>
    </row>
    <row r="7" spans="1:52" x14ac:dyDescent="0.35">
      <c r="A7">
        <f>CLASS!A110</f>
        <v>140943</v>
      </c>
      <c r="B7" t="str">
        <f>CLASS!B110</f>
        <v>EE140943</v>
      </c>
      <c r="C7" t="str">
        <f>_xlfn.IFNA((VLOOKUP(A7,CLASS!A:AY,3,FALSE)),"")</f>
        <v>Callum</v>
      </c>
      <c r="D7" t="str">
        <f>_xlfn.IFNA((VLOOKUP(A7,CLASS!A:AY,4,FALSE)),"")</f>
        <v>Jarvis</v>
      </c>
      <c r="E7" s="26" t="str">
        <f>_xlfn.IFNA((VLOOKUP(B7,IssueLookup!A:B,2,FALSE)),"")</f>
        <v>B</v>
      </c>
      <c r="F7" s="26" t="str">
        <f>_xlfn.IFNA((VLOOKUP(B7,IssueLookup!C:D,2,FALSE)),"")</f>
        <v>B</v>
      </c>
      <c r="G7" s="26" t="str">
        <f>_xlfn.IFNA((VLOOKUP(B7,IssueLookup!E:F,2,FALSE)),"")</f>
        <v>B</v>
      </c>
      <c r="H7" s="26" t="str">
        <f>_xlfn.IFNA((VLOOKUP(B7,IssueLookup!G:H,2,FALSE)),"")</f>
        <v>B</v>
      </c>
      <c r="I7" t="str">
        <f>_xlfn.IFNA((VLOOKUP(A7,CLASS!A:AY,9,FALSE)),"")</f>
        <v>SNR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_xlfn.IFNA(VLOOKUP(E7,HandicapLookup!A:B,2,FALSE),"")</f>
        <v>10</v>
      </c>
      <c r="M7">
        <f>_xlfn.IFNA(VLOOKUP(F7,HandicapLookup!A:B,2,FALSE),"")</f>
        <v>10</v>
      </c>
      <c r="N7">
        <f>_xlfn.IFNA(VLOOKUP(G7,HandicapLookup!A:B,2,FALSE),"")</f>
        <v>10</v>
      </c>
      <c r="O7">
        <f>_xlfn.IFNA(VLOOKUP(H7,HandicapLookup!A:B,2,FALSE),"")</f>
        <v>10</v>
      </c>
      <c r="P7">
        <f>_xlfn.IFNA((VLOOKUP(A7,CLASS!A:AY,16,FALSE)),"")</f>
        <v>59</v>
      </c>
      <c r="Q7" s="11">
        <f t="shared" si="0"/>
        <v>69</v>
      </c>
      <c r="R7">
        <f>_xlfn.IFNA((VLOOKUP(A7,CLASS!A:AY,18,FALSE)),"")</f>
        <v>0</v>
      </c>
      <c r="S7" s="11">
        <f t="shared" si="1"/>
        <v>0</v>
      </c>
      <c r="T7">
        <f>_xlfn.IFNA((VLOOKUP(A7,CLASS!A:AY,20,FALSE)),"")</f>
        <v>76</v>
      </c>
      <c r="U7" s="11">
        <f t="shared" si="2"/>
        <v>86</v>
      </c>
      <c r="V7">
        <f>_xlfn.IFNA((VLOOKUP(A7,CLASS!A:AY,22,FALSE)),"")</f>
        <v>0</v>
      </c>
      <c r="W7" s="11">
        <f t="shared" si="3"/>
        <v>0</v>
      </c>
      <c r="X7">
        <f>_xlfn.IFNA((VLOOKUP(A7,CLASS!A:AY,24,FALSE)),"")</f>
        <v>0</v>
      </c>
      <c r="Y7" s="11">
        <f t="shared" si="4"/>
        <v>0</v>
      </c>
      <c r="Z7">
        <f>_xlfn.IFNA((VLOOKUP(A7,CLASS!A:AY,26,FALSE)),"")</f>
        <v>84</v>
      </c>
      <c r="AA7" s="11">
        <f t="shared" si="5"/>
        <v>94</v>
      </c>
      <c r="AB7">
        <f>_xlfn.IFNA((VLOOKUP(A7,CLASS!A:AY,28,FALSE)),"")</f>
        <v>0</v>
      </c>
      <c r="AC7" s="11">
        <f t="shared" si="6"/>
        <v>0</v>
      </c>
      <c r="AD7"/>
      <c r="AE7" s="11">
        <f t="shared" si="7"/>
        <v>0</v>
      </c>
      <c r="AF7"/>
      <c r="AG7" s="11">
        <f t="shared" si="8"/>
        <v>0</v>
      </c>
      <c r="AH7">
        <f>_xlfn.IFNA((VLOOKUP(A7,CLASS!A:AY,34,FALSE)),"")</f>
        <v>0</v>
      </c>
      <c r="AI7" s="11">
        <f t="shared" si="9"/>
        <v>0</v>
      </c>
      <c r="AJ7"/>
      <c r="AK7" s="11">
        <f t="shared" si="10"/>
        <v>0</v>
      </c>
      <c r="AL7" s="16">
        <f t="shared" si="11"/>
        <v>249</v>
      </c>
      <c r="AN7">
        <f t="shared" si="12"/>
        <v>69</v>
      </c>
      <c r="AO7">
        <f t="shared" si="13"/>
        <v>0</v>
      </c>
      <c r="AP7">
        <f t="shared" si="14"/>
        <v>86</v>
      </c>
      <c r="AQ7">
        <f t="shared" si="15"/>
        <v>0</v>
      </c>
      <c r="AR7">
        <f t="shared" si="16"/>
        <v>0</v>
      </c>
      <c r="AS7">
        <f t="shared" si="17"/>
        <v>94</v>
      </c>
      <c r="AT7">
        <f t="shared" si="18"/>
        <v>0</v>
      </c>
      <c r="AU7">
        <f t="shared" si="19"/>
        <v>0</v>
      </c>
      <c r="AV7">
        <f t="shared" si="20"/>
        <v>0</v>
      </c>
      <c r="AW7">
        <f t="shared" si="21"/>
        <v>0</v>
      </c>
      <c r="AX7">
        <f t="shared" si="22"/>
        <v>0</v>
      </c>
      <c r="AY7" s="14" cm="1">
        <f t="array" ref="AY7">SUMPRODUCT(LARGE(AN7:AX7, {1,2,3}))</f>
        <v>249</v>
      </c>
      <c r="AZ7"/>
    </row>
    <row r="8" spans="1:52" x14ac:dyDescent="0.35">
      <c r="A8">
        <f>CLASS!A4</f>
        <v>109720</v>
      </c>
      <c r="B8" t="str">
        <f>CLASS!B4</f>
        <v>EE109720</v>
      </c>
      <c r="C8" t="str">
        <f>_xlfn.IFNA((VLOOKUP(A8,CLASS!A:AY,3,FALSE)),"")</f>
        <v>Mark</v>
      </c>
      <c r="D8" t="str">
        <f>_xlfn.IFNA((VLOOKUP(A8,CLASS!A:AY,4,FALSE)),"")</f>
        <v>Bowes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tr">
        <f>_xlfn.IFNA((VLOOKUP(A8,CLASS!A:AY,9,FALSE)),"")</f>
        <v>SNR</v>
      </c>
      <c r="J8" t="str">
        <f>_xlfn.IFNA((VLOOKUP(A8,CLASS!A:AY,10,FALSE)),"")</f>
        <v>CAM</v>
      </c>
      <c r="K8" t="str">
        <f>_xlfn.IFNA((VLOOKUP(J8,DivisionLookup!A:B,2,FALSE)),"")</f>
        <v>North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82</v>
      </c>
      <c r="Q8" s="11">
        <f t="shared" si="0"/>
        <v>82</v>
      </c>
      <c r="R8">
        <f>_xlfn.IFNA((VLOOKUP(A8,CLASS!A:AY,18,FALSE)),"")</f>
        <v>0</v>
      </c>
      <c r="S8" s="11">
        <f t="shared" si="1"/>
        <v>0</v>
      </c>
      <c r="T8">
        <f>_xlfn.IFNA((VLOOKUP(A8,CLASS!A:AY,20,FALSE)),"")</f>
        <v>80</v>
      </c>
      <c r="U8" s="11">
        <f t="shared" si="2"/>
        <v>80</v>
      </c>
      <c r="V8">
        <f>_xlfn.IFNA((VLOOKUP(A8,CLASS!A:AY,22,FALSE)),"")</f>
        <v>0</v>
      </c>
      <c r="W8" s="11">
        <f t="shared" si="3"/>
        <v>0</v>
      </c>
      <c r="X8">
        <f>_xlfn.IFNA((VLOOKUP(A8,CLASS!A:AY,24,FALSE)),"")</f>
        <v>0</v>
      </c>
      <c r="Y8" s="11">
        <f t="shared" si="4"/>
        <v>0</v>
      </c>
      <c r="Z8">
        <f>_xlfn.IFNA((VLOOKUP(A8,CLASS!A:AY,26,FALSE)),"")</f>
        <v>85</v>
      </c>
      <c r="AA8" s="11">
        <f t="shared" si="5"/>
        <v>85</v>
      </c>
      <c r="AB8">
        <f>_xlfn.IFNA((VLOOKUP(A8,CLASS!A:AY,28,FALSE)),"")</f>
        <v>0</v>
      </c>
      <c r="AC8" s="11">
        <f t="shared" si="6"/>
        <v>0</v>
      </c>
      <c r="AD8"/>
      <c r="AE8" s="11">
        <f t="shared" si="7"/>
        <v>0</v>
      </c>
      <c r="AF8"/>
      <c r="AG8" s="11">
        <f t="shared" si="8"/>
        <v>0</v>
      </c>
      <c r="AH8">
        <f>_xlfn.IFNA((VLOOKUP(A8,CLASS!A:AY,34,FALSE)),"")</f>
        <v>0</v>
      </c>
      <c r="AI8" s="11">
        <f t="shared" si="9"/>
        <v>0</v>
      </c>
      <c r="AJ8"/>
      <c r="AK8" s="11">
        <f t="shared" si="10"/>
        <v>0</v>
      </c>
      <c r="AL8" s="16">
        <f t="shared" si="11"/>
        <v>247</v>
      </c>
      <c r="AM8"/>
      <c r="AN8">
        <f t="shared" si="12"/>
        <v>82</v>
      </c>
      <c r="AO8">
        <f t="shared" si="13"/>
        <v>0</v>
      </c>
      <c r="AP8">
        <f t="shared" si="14"/>
        <v>80</v>
      </c>
      <c r="AQ8">
        <f t="shared" si="15"/>
        <v>0</v>
      </c>
      <c r="AR8">
        <f t="shared" si="16"/>
        <v>0</v>
      </c>
      <c r="AS8">
        <f t="shared" si="17"/>
        <v>85</v>
      </c>
      <c r="AT8">
        <f t="shared" si="18"/>
        <v>0</v>
      </c>
      <c r="AU8">
        <f t="shared" si="19"/>
        <v>0</v>
      </c>
      <c r="AV8">
        <f t="shared" si="20"/>
        <v>0</v>
      </c>
      <c r="AW8">
        <f t="shared" si="21"/>
        <v>0</v>
      </c>
      <c r="AX8">
        <f t="shared" si="22"/>
        <v>0</v>
      </c>
      <c r="AY8" s="14" cm="1">
        <f t="array" ref="AY8">SUMPRODUCT(LARGE(AN8:AX8, {1,2,3}))</f>
        <v>247</v>
      </c>
      <c r="AZ8"/>
    </row>
    <row r="9" spans="1:52" x14ac:dyDescent="0.35">
      <c r="A9">
        <f>CLASS!A47</f>
        <v>110569</v>
      </c>
      <c r="B9" t="str">
        <f>CLASS!B47</f>
        <v>EE110569</v>
      </c>
      <c r="C9" t="str">
        <f>_xlfn.IFNA((VLOOKUP(A9,CLASS!A:AY,3,FALSE)),"")</f>
        <v>Dean</v>
      </c>
      <c r="D9" t="str">
        <f>_xlfn.IFNA((VLOOKUP(A9,CLASS!A:AY,4,FALSE)),"")</f>
        <v>Quince</v>
      </c>
      <c r="E9" s="26" t="str">
        <f>_xlfn.IFNA((VLOOKUP(B9,IssueLookup!A:B,2,FALSE)),"")</f>
        <v>A</v>
      </c>
      <c r="F9" s="26" t="str">
        <f>_xlfn.IFNA((VLOOKUP(B9,IssueLookup!C:D,2,FALSE)),"")</f>
        <v>A</v>
      </c>
      <c r="G9" s="26" t="str">
        <f>_xlfn.IFNA((VLOOKUP(B9,IssueLookup!E:F,2,FALSE)),"")</f>
        <v>A</v>
      </c>
      <c r="H9" s="26" t="str">
        <f>_xlfn.IFNA((VLOOKUP(B9,IssueLookup!G:H,2,FALSE)),"")</f>
        <v>A</v>
      </c>
      <c r="I9" t="str">
        <f>_xlfn.IFNA((VLOOKUP(A9,CLASS!A:AY,9,FALSE)),"")</f>
        <v>SNR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_xlfn.IFNA(VLOOKUP(E9,HandicapLookup!A:B,2,FALSE),"")</f>
        <v>5</v>
      </c>
      <c r="M9">
        <f>_xlfn.IFNA(VLOOKUP(F9,HandicapLookup!A:B,2,FALSE),"")</f>
        <v>5</v>
      </c>
      <c r="N9">
        <f>_xlfn.IFNA(VLOOKUP(G9,HandicapLookup!A:B,2,FALSE),"")</f>
        <v>5</v>
      </c>
      <c r="O9">
        <f>_xlfn.IFNA(VLOOKUP(H9,HandicapLookup!A:B,2,FALSE),"")</f>
        <v>5</v>
      </c>
      <c r="P9">
        <f>_xlfn.IFNA((VLOOKUP(A9,CLASS!A:AY,16,FALSE)),"")</f>
        <v>67</v>
      </c>
      <c r="Q9" s="11">
        <f t="shared" si="0"/>
        <v>72</v>
      </c>
      <c r="R9">
        <f>_xlfn.IFNA((VLOOKUP(A9,CLASS!A:AY,18,FALSE)),"")</f>
        <v>0</v>
      </c>
      <c r="S9" s="11">
        <f t="shared" si="1"/>
        <v>0</v>
      </c>
      <c r="T9">
        <f>_xlfn.IFNA((VLOOKUP(A9,CLASS!A:AY,20,FALSE)),"")</f>
        <v>79</v>
      </c>
      <c r="U9" s="11">
        <f t="shared" si="2"/>
        <v>84</v>
      </c>
      <c r="V9">
        <f>_xlfn.IFNA((VLOOKUP(A9,CLASS!A:AY,22,FALSE)),"")</f>
        <v>0</v>
      </c>
      <c r="W9" s="11">
        <f t="shared" si="3"/>
        <v>0</v>
      </c>
      <c r="X9">
        <f>_xlfn.IFNA((VLOOKUP(A9,CLASS!A:AY,24,FALSE)),"")</f>
        <v>0</v>
      </c>
      <c r="Y9" s="11">
        <f t="shared" si="4"/>
        <v>0</v>
      </c>
      <c r="Z9">
        <f>_xlfn.IFNA((VLOOKUP(A9,CLASS!A:AY,26,FALSE)),"")</f>
        <v>85</v>
      </c>
      <c r="AA9" s="11">
        <f t="shared" si="5"/>
        <v>90</v>
      </c>
      <c r="AB9">
        <f>_xlfn.IFNA((VLOOKUP(A9,CLASS!A:AY,28,FALSE)),"")</f>
        <v>0</v>
      </c>
      <c r="AC9" s="11">
        <f t="shared" si="6"/>
        <v>0</v>
      </c>
      <c r="AD9"/>
      <c r="AE9" s="11">
        <f t="shared" si="7"/>
        <v>0</v>
      </c>
      <c r="AF9"/>
      <c r="AG9" s="11">
        <f t="shared" si="8"/>
        <v>0</v>
      </c>
      <c r="AH9">
        <f>_xlfn.IFNA((VLOOKUP(A9,CLASS!A:AY,34,FALSE)),"")</f>
        <v>0</v>
      </c>
      <c r="AI9" s="11">
        <f t="shared" si="9"/>
        <v>0</v>
      </c>
      <c r="AJ9"/>
      <c r="AK9" s="11">
        <f t="shared" si="10"/>
        <v>0</v>
      </c>
      <c r="AL9" s="16">
        <f t="shared" si="11"/>
        <v>246</v>
      </c>
      <c r="AM9"/>
      <c r="AN9">
        <f t="shared" si="12"/>
        <v>72</v>
      </c>
      <c r="AO9">
        <f t="shared" si="13"/>
        <v>0</v>
      </c>
      <c r="AP9">
        <f t="shared" si="14"/>
        <v>84</v>
      </c>
      <c r="AQ9">
        <f t="shared" si="15"/>
        <v>0</v>
      </c>
      <c r="AR9">
        <f t="shared" si="16"/>
        <v>0</v>
      </c>
      <c r="AS9">
        <f t="shared" si="17"/>
        <v>90</v>
      </c>
      <c r="AT9">
        <f t="shared" si="18"/>
        <v>0</v>
      </c>
      <c r="AU9">
        <f t="shared" si="19"/>
        <v>0</v>
      </c>
      <c r="AV9">
        <f t="shared" si="20"/>
        <v>0</v>
      </c>
      <c r="AW9">
        <f t="shared" si="21"/>
        <v>0</v>
      </c>
      <c r="AX9">
        <f t="shared" si="22"/>
        <v>0</v>
      </c>
      <c r="AY9" s="14" cm="1">
        <f t="array" ref="AY9">SUMPRODUCT(LARGE(AN9:AX9, {1,2,3}))</f>
        <v>246</v>
      </c>
      <c r="AZ9"/>
    </row>
    <row r="10" spans="1:52" x14ac:dyDescent="0.35">
      <c r="A10">
        <f>CLASS!A111</f>
        <v>137206</v>
      </c>
      <c r="B10" t="str">
        <f>CLASS!B111</f>
        <v>EE137206</v>
      </c>
      <c r="C10" t="str">
        <f>_xlfn.IFNA((VLOOKUP(A10,CLASS!A:AY,3,FALSE)),"")</f>
        <v>Harry</v>
      </c>
      <c r="D10" t="str">
        <f>_xlfn.IFNA((VLOOKUP(A10,CLASS!A:AY,4,FALSE)),"")</f>
        <v>Dickens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JNR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71</v>
      </c>
      <c r="Q10" s="11">
        <f t="shared" si="0"/>
        <v>81</v>
      </c>
      <c r="R10">
        <f>_xlfn.IFNA((VLOOKUP(A10,CLASS!A:AY,18,FALSE)),"")</f>
        <v>0</v>
      </c>
      <c r="S10" s="11">
        <f t="shared" si="1"/>
        <v>0</v>
      </c>
      <c r="T10">
        <f>_xlfn.IFNA((VLOOKUP(A10,CLASS!A:AY,20,FALSE)),"")</f>
        <v>66</v>
      </c>
      <c r="U10" s="11">
        <f t="shared" si="2"/>
        <v>76</v>
      </c>
      <c r="V10">
        <f>_xlfn.IFNA((VLOOKUP(A10,CLASS!A:AY,22,FALSE)),"")</f>
        <v>0</v>
      </c>
      <c r="W10" s="11">
        <f t="shared" si="3"/>
        <v>0</v>
      </c>
      <c r="X10">
        <f>_xlfn.IFNA((VLOOKUP(A10,CLASS!A:AY,24,FALSE)),"")</f>
        <v>0</v>
      </c>
      <c r="Y10" s="11">
        <f t="shared" si="4"/>
        <v>0</v>
      </c>
      <c r="Z10">
        <f>_xlfn.IFNA((VLOOKUP(A10,CLASS!A:AY,26,FALSE)),"")</f>
        <v>77</v>
      </c>
      <c r="AA10" s="11">
        <f t="shared" si="5"/>
        <v>87</v>
      </c>
      <c r="AB10">
        <f>_xlfn.IFNA((VLOOKUP(A10,CLASS!A:AY,28,FALSE)),"")</f>
        <v>0</v>
      </c>
      <c r="AC10" s="11">
        <f t="shared" si="6"/>
        <v>0</v>
      </c>
      <c r="AD10"/>
      <c r="AE10" s="11">
        <f t="shared" si="7"/>
        <v>0</v>
      </c>
      <c r="AF10"/>
      <c r="AG10" s="11">
        <f t="shared" si="8"/>
        <v>0</v>
      </c>
      <c r="AH10">
        <f>_xlfn.IFNA((VLOOKUP(A10,CLASS!A:AY,34,FALSE)),"")</f>
        <v>0</v>
      </c>
      <c r="AI10" s="11">
        <f t="shared" si="9"/>
        <v>0</v>
      </c>
      <c r="AJ10"/>
      <c r="AK10" s="11">
        <f t="shared" si="10"/>
        <v>0</v>
      </c>
      <c r="AL10" s="16">
        <f t="shared" si="11"/>
        <v>244</v>
      </c>
      <c r="AN10">
        <f t="shared" si="12"/>
        <v>81</v>
      </c>
      <c r="AO10">
        <f t="shared" si="13"/>
        <v>0</v>
      </c>
      <c r="AP10">
        <f t="shared" si="14"/>
        <v>76</v>
      </c>
      <c r="AQ10">
        <f t="shared" si="15"/>
        <v>0</v>
      </c>
      <c r="AR10">
        <f t="shared" si="16"/>
        <v>0</v>
      </c>
      <c r="AS10">
        <f t="shared" si="17"/>
        <v>87</v>
      </c>
      <c r="AT10">
        <f t="shared" si="18"/>
        <v>0</v>
      </c>
      <c r="AU10">
        <f t="shared" si="19"/>
        <v>0</v>
      </c>
      <c r="AV10">
        <f t="shared" si="20"/>
        <v>0</v>
      </c>
      <c r="AW10">
        <f t="shared" si="21"/>
        <v>0</v>
      </c>
      <c r="AX10">
        <f t="shared" si="22"/>
        <v>0</v>
      </c>
      <c r="AY10" s="14" cm="1">
        <f t="array" ref="AY10">SUMPRODUCT(LARGE(AN10:AX10, {1,2,3}))</f>
        <v>244</v>
      </c>
    </row>
    <row r="11" spans="1:52" x14ac:dyDescent="0.35">
      <c r="A11">
        <f>CLASS!A48</f>
        <v>71507</v>
      </c>
      <c r="B11" t="str">
        <f>CLASS!B48</f>
        <v>EE71507</v>
      </c>
      <c r="C11" t="str">
        <f>_xlfn.IFNA((VLOOKUP(A11,CLASS!A:AY,3,FALSE)),"")</f>
        <v>Stuart</v>
      </c>
      <c r="D11" t="str">
        <f>_xlfn.IFNA((VLOOKUP(A11,CLASS!A:AY,4,FALSE)),"")</f>
        <v>Earl</v>
      </c>
      <c r="E11" s="26" t="str">
        <f>_xlfn.IFNA((VLOOKUP(B11,IssueLookup!A:B,2,FALSE)),"")</f>
        <v>A</v>
      </c>
      <c r="F11" s="26" t="str">
        <f>_xlfn.IFNA((VLOOKUP(B11,IssueLookup!C:D,2,FALSE)),"")</f>
        <v>A</v>
      </c>
      <c r="G11" s="26" t="str">
        <f>_xlfn.IFNA((VLOOKUP(B11,IssueLookup!E:F,2,FALSE)),"")</f>
        <v>A</v>
      </c>
      <c r="H11" s="26" t="str">
        <f>_xlfn.IFNA((VLOOKUP(B11,IssueLookup!G:H,2,FALSE)),"")</f>
        <v>A</v>
      </c>
      <c r="I11" t="str">
        <f>_xlfn.IFNA((VLOOKUP(A11,CLASS!A:AY,9,FALSE)),"")</f>
        <v>SNR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_xlfn.IFNA(VLOOKUP(E11,HandicapLookup!A:B,2,FALSE),"")</f>
        <v>5</v>
      </c>
      <c r="M11">
        <f>_xlfn.IFNA(VLOOKUP(F11,HandicapLookup!A:B,2,FALSE),"")</f>
        <v>5</v>
      </c>
      <c r="N11">
        <f>_xlfn.IFNA(VLOOKUP(G11,HandicapLookup!A:B,2,FALSE),"")</f>
        <v>5</v>
      </c>
      <c r="O11">
        <f>_xlfn.IFNA(VLOOKUP(H11,HandicapLookup!A:B,2,FALSE),"")</f>
        <v>5</v>
      </c>
      <c r="P11">
        <f>_xlfn.IFNA((VLOOKUP(A11,CLASS!A:AY,16,FALSE)),"")</f>
        <v>70</v>
      </c>
      <c r="Q11" s="11">
        <f t="shared" si="0"/>
        <v>75</v>
      </c>
      <c r="R11">
        <f>_xlfn.IFNA((VLOOKUP(A11,CLASS!A:AY,18,FALSE)),"")</f>
        <v>0</v>
      </c>
      <c r="S11" s="11">
        <f t="shared" si="1"/>
        <v>0</v>
      </c>
      <c r="T11">
        <f>_xlfn.IFNA((VLOOKUP(A11,CLASS!A:AY,20,FALSE)),"")</f>
        <v>75</v>
      </c>
      <c r="U11" s="11">
        <f t="shared" si="2"/>
        <v>80</v>
      </c>
      <c r="V11">
        <f>_xlfn.IFNA((VLOOKUP(A11,CLASS!A:AY,22,FALSE)),"")</f>
        <v>0</v>
      </c>
      <c r="W11" s="11">
        <f t="shared" si="3"/>
        <v>0</v>
      </c>
      <c r="X11">
        <f>_xlfn.IFNA((VLOOKUP(A11,CLASS!A:AY,24,FALSE)),"")</f>
        <v>0</v>
      </c>
      <c r="Y11" s="11">
        <f t="shared" si="4"/>
        <v>0</v>
      </c>
      <c r="Z11">
        <f>_xlfn.IFNA((VLOOKUP(A11,CLASS!A:AY,26,FALSE)),"")</f>
        <v>83</v>
      </c>
      <c r="AA11" s="11">
        <f t="shared" si="5"/>
        <v>88</v>
      </c>
      <c r="AB11">
        <f>_xlfn.IFNA((VLOOKUP(A11,CLASS!A:AY,28,FALSE)),"")</f>
        <v>0</v>
      </c>
      <c r="AC11" s="11">
        <f t="shared" si="6"/>
        <v>0</v>
      </c>
      <c r="AD11"/>
      <c r="AE11" s="11">
        <f t="shared" si="7"/>
        <v>0</v>
      </c>
      <c r="AF11"/>
      <c r="AG11" s="11">
        <f t="shared" si="8"/>
        <v>0</v>
      </c>
      <c r="AH11">
        <f>_xlfn.IFNA((VLOOKUP(A11,CLASS!A:AY,34,FALSE)),"")</f>
        <v>0</v>
      </c>
      <c r="AI11" s="11">
        <f t="shared" si="9"/>
        <v>0</v>
      </c>
      <c r="AJ11"/>
      <c r="AK11" s="11">
        <f t="shared" si="10"/>
        <v>0</v>
      </c>
      <c r="AL11" s="16">
        <f t="shared" si="11"/>
        <v>243</v>
      </c>
      <c r="AM11"/>
      <c r="AN11">
        <f t="shared" si="12"/>
        <v>75</v>
      </c>
      <c r="AO11">
        <f t="shared" si="13"/>
        <v>0</v>
      </c>
      <c r="AP11">
        <f t="shared" si="14"/>
        <v>80</v>
      </c>
      <c r="AQ11">
        <f t="shared" si="15"/>
        <v>0</v>
      </c>
      <c r="AR11">
        <f t="shared" si="16"/>
        <v>0</v>
      </c>
      <c r="AS11">
        <f t="shared" si="17"/>
        <v>88</v>
      </c>
      <c r="AT11">
        <f t="shared" si="18"/>
        <v>0</v>
      </c>
      <c r="AU11">
        <f t="shared" si="19"/>
        <v>0</v>
      </c>
      <c r="AV11">
        <f t="shared" si="20"/>
        <v>0</v>
      </c>
      <c r="AW11">
        <f t="shared" si="21"/>
        <v>0</v>
      </c>
      <c r="AX11">
        <f t="shared" si="22"/>
        <v>0</v>
      </c>
      <c r="AY11" s="14" cm="1">
        <f t="array" ref="AY11">SUMPRODUCT(LARGE(AN11:AX11, {1,2,3}))</f>
        <v>243</v>
      </c>
      <c r="AZ11"/>
    </row>
    <row r="12" spans="1:52" x14ac:dyDescent="0.35">
      <c r="A12">
        <f>CLASS!A112</f>
        <v>110109</v>
      </c>
      <c r="B12" t="str">
        <f>CLASS!B112</f>
        <v>EE110109</v>
      </c>
      <c r="C12" t="str">
        <f>_xlfn.IFNA((VLOOKUP(A12,CLASS!A:AY,3,FALSE)),"")</f>
        <v>David</v>
      </c>
      <c r="D12" t="str">
        <f>_xlfn.IFNA((VLOOKUP(A12,CLASS!A:AY,4,FALSE)),"")</f>
        <v>Hallybone</v>
      </c>
      <c r="E12" s="26" t="str">
        <f>_xlfn.IFNA((VLOOKUP(B12,IssueLookup!A:B,2,FALSE)),"")</f>
        <v>B</v>
      </c>
      <c r="F12" s="26" t="str">
        <f>_xlfn.IFNA((VLOOKUP(B12,IssueLookup!C:D,2,FALSE)),"")</f>
        <v>B</v>
      </c>
      <c r="G12" s="26" t="str">
        <f>_xlfn.IFNA((VLOOKUP(B12,IssueLookup!E:F,2,FALSE)),"")</f>
        <v>B</v>
      </c>
      <c r="H12" s="26" t="str">
        <f>_xlfn.IFNA((VLOOKUP(B12,IssueLookup!G:H,2,FALSE)),"")</f>
        <v>B</v>
      </c>
      <c r="I12" t="str">
        <f>_xlfn.IFNA((VLOOKUP(A12,CLASS!A:AY,9,FALSE)),"")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_xlfn.IFNA(VLOOKUP(E12,HandicapLookup!A:B,2,FALSE),"")</f>
        <v>10</v>
      </c>
      <c r="M12">
        <f>_xlfn.IFNA(VLOOKUP(F12,HandicapLookup!A:B,2,FALSE),"")</f>
        <v>10</v>
      </c>
      <c r="N12">
        <f>_xlfn.IFNA(VLOOKUP(G12,HandicapLookup!A:B,2,FALSE),"")</f>
        <v>10</v>
      </c>
      <c r="O12">
        <f>_xlfn.IFNA(VLOOKUP(H12,HandicapLookup!A:B,2,FALSE),"")</f>
        <v>10</v>
      </c>
      <c r="P12">
        <f>_xlfn.IFNA((VLOOKUP(A12,CLASS!A:AY,16,FALSE)),"")</f>
        <v>62</v>
      </c>
      <c r="Q12" s="11">
        <f t="shared" si="0"/>
        <v>72</v>
      </c>
      <c r="R12">
        <f>_xlfn.IFNA((VLOOKUP(A12,CLASS!A:AY,18,FALSE)),"")</f>
        <v>0</v>
      </c>
      <c r="S12" s="11">
        <f t="shared" si="1"/>
        <v>0</v>
      </c>
      <c r="T12">
        <f>_xlfn.IFNA((VLOOKUP(A12,CLASS!A:AY,20,FALSE)),"")</f>
        <v>69</v>
      </c>
      <c r="U12" s="11">
        <f t="shared" si="2"/>
        <v>79</v>
      </c>
      <c r="V12">
        <f>_xlfn.IFNA((VLOOKUP(A12,CLASS!A:AY,22,FALSE)),"")</f>
        <v>0</v>
      </c>
      <c r="W12" s="11">
        <f t="shared" si="3"/>
        <v>0</v>
      </c>
      <c r="X12">
        <f>_xlfn.IFNA((VLOOKUP(A12,CLASS!A:AY,24,FALSE)),"")</f>
        <v>0</v>
      </c>
      <c r="Y12" s="11">
        <f t="shared" si="4"/>
        <v>0</v>
      </c>
      <c r="Z12">
        <f>_xlfn.IFNA((VLOOKUP(A12,CLASS!A:AY,26,FALSE)),"")</f>
        <v>77</v>
      </c>
      <c r="AA12" s="11">
        <f t="shared" si="5"/>
        <v>87</v>
      </c>
      <c r="AB12">
        <f>_xlfn.IFNA((VLOOKUP(A12,CLASS!A:AY,28,FALSE)),"")</f>
        <v>0</v>
      </c>
      <c r="AC12" s="11">
        <f t="shared" si="6"/>
        <v>0</v>
      </c>
      <c r="AD12"/>
      <c r="AE12" s="11">
        <f t="shared" si="7"/>
        <v>0</v>
      </c>
      <c r="AF12"/>
      <c r="AG12" s="11">
        <f t="shared" si="8"/>
        <v>0</v>
      </c>
      <c r="AH12">
        <f>_xlfn.IFNA((VLOOKUP(A12,CLASS!A:AY,34,FALSE)),"")</f>
        <v>0</v>
      </c>
      <c r="AI12" s="11">
        <f t="shared" si="9"/>
        <v>0</v>
      </c>
      <c r="AJ12"/>
      <c r="AK12" s="11">
        <f t="shared" si="10"/>
        <v>0</v>
      </c>
      <c r="AL12" s="16">
        <f t="shared" si="11"/>
        <v>238</v>
      </c>
      <c r="AM12"/>
      <c r="AN12">
        <f t="shared" si="12"/>
        <v>72</v>
      </c>
      <c r="AO12">
        <f t="shared" si="13"/>
        <v>0</v>
      </c>
      <c r="AP12">
        <f t="shared" si="14"/>
        <v>79</v>
      </c>
      <c r="AQ12">
        <f t="shared" si="15"/>
        <v>0</v>
      </c>
      <c r="AR12">
        <f t="shared" si="16"/>
        <v>0</v>
      </c>
      <c r="AS12">
        <f t="shared" si="17"/>
        <v>87</v>
      </c>
      <c r="AT12">
        <f t="shared" si="18"/>
        <v>0</v>
      </c>
      <c r="AU12">
        <f t="shared" si="19"/>
        <v>0</v>
      </c>
      <c r="AV12">
        <f t="shared" si="20"/>
        <v>0</v>
      </c>
      <c r="AW12">
        <f t="shared" si="21"/>
        <v>0</v>
      </c>
      <c r="AX12">
        <f t="shared" si="22"/>
        <v>0</v>
      </c>
      <c r="AY12" s="14" cm="1">
        <f t="array" ref="AY12">SUMPRODUCT(LARGE(AN12:AX12, {1,2,3}))</f>
        <v>238</v>
      </c>
      <c r="AZ12"/>
    </row>
    <row r="13" spans="1:52" x14ac:dyDescent="0.35">
      <c r="A13">
        <f>CLASS!A24</f>
        <v>99093</v>
      </c>
      <c r="B13" t="str">
        <f>CLASS!B24</f>
        <v>EE99093</v>
      </c>
      <c r="C13" t="str">
        <f>_xlfn.IFNA((VLOOKUP(A13,CLASS!A:AY,3,FALSE)),"")</f>
        <v>Matthew</v>
      </c>
      <c r="D13" t="str">
        <f>_xlfn.IFNA((VLOOKUP(A13,CLASS!A:AY,4,FALSE)),"")</f>
        <v>Bedford</v>
      </c>
      <c r="E13" s="26" t="str">
        <f>_xlfn.IFNA((VLOOKUP(B13,IssueLookup!A:B,2,FALSE)),"")</f>
        <v>AA</v>
      </c>
      <c r="F13" s="26" t="str">
        <f>_xlfn.IFNA((VLOOKUP(B13,IssueLookup!C:D,2,FALSE)),"")</f>
        <v>AA</v>
      </c>
      <c r="G13" s="26" t="str">
        <f>_xlfn.IFNA((VLOOKUP(B13,IssueLookup!E:F,2,FALSE)),"")</f>
        <v>AA</v>
      </c>
      <c r="H13" s="26" t="str">
        <f>_xlfn.IFNA((VLOOKUP(B13,IssueLookup!G:H,2,FALSE)),"")</f>
        <v>AA</v>
      </c>
      <c r="I13" t="str">
        <f>_xlfn.IFNA((VLOOKUP(A13,CLASS!A:AY,9,FALSE)),"")</f>
        <v>SNR</v>
      </c>
      <c r="J13" t="str">
        <f>_xlfn.IFNA((VLOOKUP(A13,CLASS!A:AY,10,FALSE)),"")</f>
        <v>CAM</v>
      </c>
      <c r="K13" t="str">
        <f>_xlfn.IFNA((VLOOKUP(J13,DivisionLookup!A:B,2,FALSE)),"")</f>
        <v>North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77</v>
      </c>
      <c r="Q13" s="11">
        <f t="shared" si="0"/>
        <v>77</v>
      </c>
      <c r="R13">
        <f>_xlfn.IFNA((VLOOKUP(A13,CLASS!A:AY,18,FALSE)),"")</f>
        <v>0</v>
      </c>
      <c r="S13" s="11">
        <f t="shared" si="1"/>
        <v>0</v>
      </c>
      <c r="T13">
        <f>_xlfn.IFNA((VLOOKUP(A13,CLASS!A:AY,20,FALSE)),"")</f>
        <v>79</v>
      </c>
      <c r="U13" s="11">
        <f t="shared" si="2"/>
        <v>79</v>
      </c>
      <c r="V13">
        <f>_xlfn.IFNA((VLOOKUP(A13,CLASS!A:AY,22,FALSE)),"")</f>
        <v>0</v>
      </c>
      <c r="W13" s="11">
        <f t="shared" si="3"/>
        <v>0</v>
      </c>
      <c r="X13">
        <f>_xlfn.IFNA((VLOOKUP(A13,CLASS!A:AY,24,FALSE)),"")</f>
        <v>0</v>
      </c>
      <c r="Y13" s="11">
        <f t="shared" si="4"/>
        <v>0</v>
      </c>
      <c r="Z13">
        <f>_xlfn.IFNA((VLOOKUP(A13,CLASS!A:AY,26,FALSE)),"")</f>
        <v>81</v>
      </c>
      <c r="AA13" s="11">
        <f t="shared" si="5"/>
        <v>81</v>
      </c>
      <c r="AB13">
        <f>_xlfn.IFNA((VLOOKUP(A13,CLASS!A:AY,28,FALSE)),"")</f>
        <v>0</v>
      </c>
      <c r="AC13" s="11">
        <f t="shared" si="6"/>
        <v>0</v>
      </c>
      <c r="AD13"/>
      <c r="AE13" s="11">
        <f t="shared" si="7"/>
        <v>0</v>
      </c>
      <c r="AF13"/>
      <c r="AG13" s="11">
        <f t="shared" si="8"/>
        <v>0</v>
      </c>
      <c r="AH13">
        <f>_xlfn.IFNA((VLOOKUP(A13,CLASS!A:AY,34,FALSE)),"")</f>
        <v>0</v>
      </c>
      <c r="AI13" s="11">
        <f t="shared" si="9"/>
        <v>0</v>
      </c>
      <c r="AJ13"/>
      <c r="AK13" s="11">
        <f t="shared" si="10"/>
        <v>0</v>
      </c>
      <c r="AL13" s="16">
        <f t="shared" si="11"/>
        <v>237</v>
      </c>
      <c r="AM13"/>
      <c r="AN13">
        <f t="shared" si="12"/>
        <v>77</v>
      </c>
      <c r="AO13">
        <f t="shared" si="13"/>
        <v>0</v>
      </c>
      <c r="AP13">
        <f t="shared" si="14"/>
        <v>79</v>
      </c>
      <c r="AQ13">
        <f t="shared" si="15"/>
        <v>0</v>
      </c>
      <c r="AR13">
        <f t="shared" si="16"/>
        <v>0</v>
      </c>
      <c r="AS13">
        <f t="shared" si="17"/>
        <v>81</v>
      </c>
      <c r="AT13">
        <f t="shared" si="18"/>
        <v>0</v>
      </c>
      <c r="AU13">
        <f t="shared" si="19"/>
        <v>0</v>
      </c>
      <c r="AV13">
        <f t="shared" si="20"/>
        <v>0</v>
      </c>
      <c r="AW13">
        <f t="shared" si="21"/>
        <v>0</v>
      </c>
      <c r="AX13">
        <f t="shared" si="22"/>
        <v>0</v>
      </c>
      <c r="AY13" s="14" cm="1">
        <f t="array" ref="AY13">SUMPRODUCT(LARGE(AN13:AX13, {1,2,3}))</f>
        <v>237</v>
      </c>
      <c r="AZ13"/>
    </row>
    <row r="14" spans="1:52" x14ac:dyDescent="0.35">
      <c r="A14">
        <f>CLASS!A166</f>
        <v>29170</v>
      </c>
      <c r="B14" t="str">
        <f>CLASS!B166</f>
        <v>EE29170</v>
      </c>
      <c r="C14" t="str">
        <f>_xlfn.IFNA((VLOOKUP(A14,CLASS!A:AY,3,FALSE)),"")</f>
        <v>Robert</v>
      </c>
      <c r="D14" t="str">
        <f>_xlfn.IFNA((VLOOKUP(A14,CLASS!A:AY,4,FALSE)),"")</f>
        <v>Ratford</v>
      </c>
      <c r="E14" s="26" t="str">
        <f>_xlfn.IFNA((VLOOKUP(B14,IssueLookup!A:B,2,FALSE)),"")</f>
        <v>C</v>
      </c>
      <c r="F14" s="26" t="str">
        <f>_xlfn.IFNA((VLOOKUP(B14,IssueLookup!C:D,2,FALSE)),"")</f>
        <v>C</v>
      </c>
      <c r="G14" s="26" t="str">
        <f>_xlfn.IFNA((VLOOKUP(B14,IssueLookup!E:F,2,FALSE)),"")</f>
        <v>C</v>
      </c>
      <c r="H14" s="26" t="str">
        <f>_xlfn.IFNA((VLOOKUP(B14,IssueLookup!G:H,2,FALSE)),"")</f>
        <v>C</v>
      </c>
      <c r="I14" t="str">
        <f>_xlfn.IFNA((VLOOKUP(A14,CLASS!A:AY,9,FALSE)),"")</f>
        <v>VET</v>
      </c>
      <c r="J14" t="str">
        <f>_xlfn.IFNA((VLOOKUP(A14,CLASS!A:AY,10,FALSE)),"")</f>
        <v>CAM</v>
      </c>
      <c r="K14" t="str">
        <f>_xlfn.IFNA((VLOOKUP(J14,DivisionLookup!A:B,2,FALSE)),"")</f>
        <v>North</v>
      </c>
      <c r="L14">
        <f>_xlfn.IFNA(VLOOKUP(E14,HandicapLookup!A:B,2,FALSE),"")</f>
        <v>15</v>
      </c>
      <c r="M14">
        <f>_xlfn.IFNA(VLOOKUP(F14,HandicapLookup!A:B,2,FALSE),"")</f>
        <v>15</v>
      </c>
      <c r="N14">
        <f>_xlfn.IFNA(VLOOKUP(G14,HandicapLookup!A:B,2,FALSE),"")</f>
        <v>15</v>
      </c>
      <c r="O14">
        <f>_xlfn.IFNA(VLOOKUP(H14,HandicapLookup!A:B,2,FALSE),"")</f>
        <v>15</v>
      </c>
      <c r="P14">
        <f>_xlfn.IFNA((VLOOKUP(A14,CLASS!A:AY,16,FALSE)),"")</f>
        <v>60</v>
      </c>
      <c r="Q14" s="11">
        <f t="shared" si="0"/>
        <v>75</v>
      </c>
      <c r="R14">
        <f>_xlfn.IFNA((VLOOKUP(A14,CLASS!A:AY,18,FALSE)),"")</f>
        <v>0</v>
      </c>
      <c r="S14" s="11">
        <f t="shared" si="1"/>
        <v>0</v>
      </c>
      <c r="T14">
        <f>_xlfn.IFNA((VLOOKUP(A14,CLASS!A:AY,20,FALSE)),"")</f>
        <v>61</v>
      </c>
      <c r="U14" s="11">
        <f t="shared" si="2"/>
        <v>76</v>
      </c>
      <c r="V14">
        <f>_xlfn.IFNA((VLOOKUP(A14,CLASS!A:AY,22,FALSE)),"")</f>
        <v>0</v>
      </c>
      <c r="W14" s="11">
        <v>79</v>
      </c>
      <c r="X14">
        <f>_xlfn.IFNA((VLOOKUP(A14,CLASS!A:AY,24,FALSE)),"")</f>
        <v>0</v>
      </c>
      <c r="Y14" s="11">
        <f t="shared" si="4"/>
        <v>0</v>
      </c>
      <c r="Z14">
        <f>_xlfn.IFNA((VLOOKUP(A14,CLASS!A:AY,26,FALSE)),"")</f>
        <v>64</v>
      </c>
      <c r="AA14" s="11">
        <f t="shared" si="5"/>
        <v>79</v>
      </c>
      <c r="AB14">
        <f>_xlfn.IFNA((VLOOKUP(A14,CLASS!A:AY,28,FALSE)),"")</f>
        <v>0</v>
      </c>
      <c r="AC14" s="11">
        <f t="shared" si="6"/>
        <v>0</v>
      </c>
      <c r="AD14"/>
      <c r="AE14" s="11">
        <f t="shared" si="7"/>
        <v>0</v>
      </c>
      <c r="AF14"/>
      <c r="AG14" s="11">
        <f t="shared" si="8"/>
        <v>0</v>
      </c>
      <c r="AH14">
        <f>_xlfn.IFNA((VLOOKUP(A14,CLASS!A:AY,34,FALSE)),"")</f>
        <v>0</v>
      </c>
      <c r="AI14" s="11">
        <f t="shared" si="9"/>
        <v>0</v>
      </c>
      <c r="AJ14"/>
      <c r="AK14" s="11">
        <f t="shared" si="10"/>
        <v>0</v>
      </c>
      <c r="AL14" s="16">
        <f t="shared" si="11"/>
        <v>309</v>
      </c>
      <c r="AM14"/>
      <c r="AN14">
        <f t="shared" si="12"/>
        <v>75</v>
      </c>
      <c r="AO14">
        <f t="shared" si="13"/>
        <v>0</v>
      </c>
      <c r="AP14">
        <f t="shared" si="14"/>
        <v>76</v>
      </c>
      <c r="AQ14">
        <f t="shared" si="15"/>
        <v>79</v>
      </c>
      <c r="AR14">
        <f t="shared" si="16"/>
        <v>0</v>
      </c>
      <c r="AS14">
        <f t="shared" si="17"/>
        <v>79</v>
      </c>
      <c r="AT14">
        <f t="shared" si="18"/>
        <v>0</v>
      </c>
      <c r="AU14">
        <f t="shared" si="19"/>
        <v>0</v>
      </c>
      <c r="AV14">
        <f t="shared" si="20"/>
        <v>0</v>
      </c>
      <c r="AW14">
        <f t="shared" si="21"/>
        <v>0</v>
      </c>
      <c r="AX14">
        <f t="shared" si="22"/>
        <v>0</v>
      </c>
      <c r="AY14" s="14" cm="1">
        <f t="array" ref="AY14">SUMPRODUCT(LARGE(AN14:AX14, {1,2,3}))</f>
        <v>234</v>
      </c>
    </row>
    <row r="15" spans="1:52" x14ac:dyDescent="0.35">
      <c r="A15">
        <f>CLASS!A113</f>
        <v>23089</v>
      </c>
      <c r="B15" t="str">
        <f>CLASS!B113</f>
        <v>EE23089</v>
      </c>
      <c r="C15" t="str">
        <f>_xlfn.IFNA((VLOOKUP(A15,CLASS!A:AY,3,FALSE)),"")</f>
        <v>Philip</v>
      </c>
      <c r="D15" t="str">
        <f>_xlfn.IFNA((VLOOKUP(A15,CLASS!A:AY,4,FALSE)),"")</f>
        <v>Simpson</v>
      </c>
      <c r="E15" s="26" t="str">
        <f>_xlfn.IFNA((VLOOKUP(B15,IssueLookup!A:B,2,FALSE)),"")</f>
        <v>B</v>
      </c>
      <c r="F15" s="26" t="str">
        <f>_xlfn.IFNA((VLOOKUP(B15,IssueLookup!C:D,2,FALSE)),"")</f>
        <v>B</v>
      </c>
      <c r="G15" s="26" t="str">
        <f>_xlfn.IFNA((VLOOKUP(B15,IssueLookup!E:F,2,FALSE)),"")</f>
        <v>B</v>
      </c>
      <c r="H15" s="26" t="str">
        <f>_xlfn.IFNA((VLOOKUP(B15,IssueLookup!G:H,2,FALSE)),"")</f>
        <v>B</v>
      </c>
      <c r="I15" t="str">
        <f>_xlfn.IFNA((VLOOKUP(A15,CLASS!A:AY,9,FALSE)),"")</f>
        <v>VET</v>
      </c>
      <c r="J15" t="str">
        <f>_xlfn.IFNA((VLOOKUP(A15,CLASS!A:AY,10,FALSE)),"")</f>
        <v>CAM</v>
      </c>
      <c r="K15" t="str">
        <f>_xlfn.IFNA((VLOOKUP(J15,DivisionLookup!A:B,2,FALSE)),"")</f>
        <v>North</v>
      </c>
      <c r="L15">
        <f>_xlfn.IFNA(VLOOKUP(E15,HandicapLookup!A:B,2,FALSE),"")</f>
        <v>10</v>
      </c>
      <c r="M15">
        <f>_xlfn.IFNA(VLOOKUP(F15,HandicapLookup!A:B,2,FALSE),"")</f>
        <v>10</v>
      </c>
      <c r="N15">
        <f>_xlfn.IFNA(VLOOKUP(G15,HandicapLookup!A:B,2,FALSE),"")</f>
        <v>10</v>
      </c>
      <c r="O15">
        <f>_xlfn.IFNA(VLOOKUP(H15,HandicapLookup!A:B,2,FALSE),"")</f>
        <v>10</v>
      </c>
      <c r="P15">
        <f>_xlfn.IFNA((VLOOKUP(A15,CLASS!A:AY,16,FALSE)),"")</f>
        <v>57</v>
      </c>
      <c r="Q15" s="11">
        <f t="shared" si="0"/>
        <v>67</v>
      </c>
      <c r="R15">
        <f>_xlfn.IFNA((VLOOKUP(A15,CLASS!A:AY,18,FALSE)),"")</f>
        <v>0</v>
      </c>
      <c r="S15" s="11">
        <f t="shared" si="1"/>
        <v>0</v>
      </c>
      <c r="T15">
        <f>_xlfn.IFNA((VLOOKUP(A15,CLASS!A:AY,20,FALSE)),"")</f>
        <v>68</v>
      </c>
      <c r="U15" s="11">
        <f t="shared" si="2"/>
        <v>78</v>
      </c>
      <c r="V15">
        <f>_xlfn.IFNA((VLOOKUP(A15,CLASS!A:AY,22,FALSE)),"")</f>
        <v>0</v>
      </c>
      <c r="W15" s="11">
        <f t="shared" ref="W15:W78" si="23">IFERROR((IF(IF(V15,V15+$M15,0)&lt;=100,IF(V15,V15+$M15,0),100)),"")</f>
        <v>0</v>
      </c>
      <c r="X15">
        <f>_xlfn.IFNA((VLOOKUP(A15,CLASS!A:AY,24,FALSE)),"")</f>
        <v>0</v>
      </c>
      <c r="Y15" s="11">
        <f t="shared" si="4"/>
        <v>0</v>
      </c>
      <c r="Z15">
        <f>_xlfn.IFNA((VLOOKUP(A15,CLASS!A:AY,26,FALSE)),"")</f>
        <v>77</v>
      </c>
      <c r="AA15" s="11">
        <f t="shared" si="5"/>
        <v>87</v>
      </c>
      <c r="AB15">
        <f>_xlfn.IFNA((VLOOKUP(A15,CLASS!A:AY,28,FALSE)),"")</f>
        <v>0</v>
      </c>
      <c r="AC15" s="11">
        <f t="shared" si="6"/>
        <v>0</v>
      </c>
      <c r="AD15"/>
      <c r="AE15" s="11">
        <f t="shared" si="7"/>
        <v>0</v>
      </c>
      <c r="AF15"/>
      <c r="AG15" s="11">
        <f t="shared" si="8"/>
        <v>0</v>
      </c>
      <c r="AH15">
        <f>_xlfn.IFNA((VLOOKUP(A15,CLASS!A:AY,34,FALSE)),"")</f>
        <v>0</v>
      </c>
      <c r="AI15" s="11">
        <f t="shared" si="9"/>
        <v>0</v>
      </c>
      <c r="AJ15"/>
      <c r="AK15" s="11">
        <f t="shared" si="10"/>
        <v>0</v>
      </c>
      <c r="AL15" s="16">
        <f t="shared" si="11"/>
        <v>232</v>
      </c>
      <c r="AM15"/>
      <c r="AN15">
        <f t="shared" si="12"/>
        <v>67</v>
      </c>
      <c r="AO15">
        <f t="shared" si="13"/>
        <v>0</v>
      </c>
      <c r="AP15">
        <f t="shared" si="14"/>
        <v>78</v>
      </c>
      <c r="AQ15">
        <f t="shared" si="15"/>
        <v>0</v>
      </c>
      <c r="AR15">
        <f t="shared" si="16"/>
        <v>0</v>
      </c>
      <c r="AS15">
        <f t="shared" si="17"/>
        <v>87</v>
      </c>
      <c r="AT15">
        <f t="shared" si="18"/>
        <v>0</v>
      </c>
      <c r="AU15">
        <f t="shared" si="19"/>
        <v>0</v>
      </c>
      <c r="AV15">
        <f t="shared" si="20"/>
        <v>0</v>
      </c>
      <c r="AW15">
        <f t="shared" si="21"/>
        <v>0</v>
      </c>
      <c r="AX15">
        <f t="shared" si="22"/>
        <v>0</v>
      </c>
      <c r="AY15" s="14" cm="1">
        <f t="array" ref="AY15">SUMPRODUCT(LARGE(AN15:AX15, {1,2,3}))</f>
        <v>232</v>
      </c>
      <c r="AZ15"/>
    </row>
    <row r="16" spans="1:52" x14ac:dyDescent="0.35">
      <c r="A16">
        <f>CLASS!A49</f>
        <v>89952</v>
      </c>
      <c r="B16" t="str">
        <f>CLASS!B49</f>
        <v>EE89952</v>
      </c>
      <c r="C16" t="str">
        <f>_xlfn.IFNA((VLOOKUP(A16,CLASS!A:AY,3,FALSE)),"")</f>
        <v>Alan</v>
      </c>
      <c r="D16" t="str">
        <f>_xlfn.IFNA((VLOOKUP(A16,CLASS!A:AY,4,FALSE)),"")</f>
        <v>Stronge</v>
      </c>
      <c r="E16" s="26" t="str">
        <f>_xlfn.IFNA((VLOOKUP(B16,IssueLookup!A:B,2,FALSE)),"")</f>
        <v>A</v>
      </c>
      <c r="F16" s="26" t="str">
        <f>_xlfn.IFNA((VLOOKUP(B16,IssueLookup!C:D,2,FALSE)),"")</f>
        <v>A</v>
      </c>
      <c r="G16" s="26" t="str">
        <f>_xlfn.IFNA((VLOOKUP(B16,IssueLookup!E:F,2,FALSE)),"")</f>
        <v>A</v>
      </c>
      <c r="H16" s="26" t="str">
        <f>_xlfn.IFNA((VLOOKUP(B16,IssueLookup!G:H,2,FALSE)),"")</f>
        <v>A</v>
      </c>
      <c r="I16" t="str">
        <f>_xlfn.IFNA((VLOOKUP(A16,CLASS!A:AY,9,FALSE)),"")</f>
        <v>VET</v>
      </c>
      <c r="J16" t="str">
        <f>_xlfn.IFNA((VLOOKUP(A16,CLASS!A:AY,10,FALSE)),"")</f>
        <v>CAM</v>
      </c>
      <c r="K16" t="str">
        <f>_xlfn.IFNA((VLOOKUP(J16,DivisionLookup!A:B,2,FALSE)),"")</f>
        <v>North</v>
      </c>
      <c r="L16">
        <f>_xlfn.IFNA(VLOOKUP(E16,HandicapLookup!A:B,2,FALSE),"")</f>
        <v>5</v>
      </c>
      <c r="M16">
        <f>_xlfn.IFNA(VLOOKUP(F16,HandicapLookup!A:B,2,FALSE),"")</f>
        <v>5</v>
      </c>
      <c r="N16">
        <f>_xlfn.IFNA(VLOOKUP(G16,HandicapLookup!A:B,2,FALSE),"")</f>
        <v>5</v>
      </c>
      <c r="O16">
        <f>_xlfn.IFNA(VLOOKUP(H16,HandicapLookup!A:B,2,FALSE),"")</f>
        <v>5</v>
      </c>
      <c r="P16">
        <f>_xlfn.IFNA((VLOOKUP(A16,CLASS!A:AY,16,FALSE)),"")</f>
        <v>65</v>
      </c>
      <c r="Q16" s="11">
        <f t="shared" si="0"/>
        <v>70</v>
      </c>
      <c r="R16">
        <f>_xlfn.IFNA((VLOOKUP(A16,CLASS!A:AY,18,FALSE)),"")</f>
        <v>0</v>
      </c>
      <c r="S16" s="11">
        <f t="shared" si="1"/>
        <v>0</v>
      </c>
      <c r="T16">
        <f>_xlfn.IFNA((VLOOKUP(A16,CLASS!A:AY,20,FALSE)),"")</f>
        <v>72</v>
      </c>
      <c r="U16" s="11">
        <f t="shared" si="2"/>
        <v>77</v>
      </c>
      <c r="V16">
        <f>_xlfn.IFNA((VLOOKUP(A16,CLASS!A:AY,22,FALSE)),"")</f>
        <v>0</v>
      </c>
      <c r="W16" s="11">
        <f t="shared" si="23"/>
        <v>0</v>
      </c>
      <c r="X16">
        <f>_xlfn.IFNA((VLOOKUP(A16,CLASS!A:AY,24,FALSE)),"")</f>
        <v>0</v>
      </c>
      <c r="Y16" s="11">
        <f t="shared" si="4"/>
        <v>0</v>
      </c>
      <c r="Z16">
        <f>_xlfn.IFNA((VLOOKUP(A16,CLASS!A:AY,26,FALSE)),"")</f>
        <v>80</v>
      </c>
      <c r="AA16" s="11">
        <f t="shared" si="5"/>
        <v>85</v>
      </c>
      <c r="AB16">
        <f>_xlfn.IFNA((VLOOKUP(A16,CLASS!A:AY,28,FALSE)),"")</f>
        <v>0</v>
      </c>
      <c r="AC16" s="11">
        <f t="shared" si="6"/>
        <v>0</v>
      </c>
      <c r="AD16"/>
      <c r="AE16" s="11">
        <f t="shared" si="7"/>
        <v>0</v>
      </c>
      <c r="AF16"/>
      <c r="AG16" s="11">
        <f t="shared" si="8"/>
        <v>0</v>
      </c>
      <c r="AH16">
        <f>_xlfn.IFNA((VLOOKUP(A16,CLASS!A:AY,34,FALSE)),"")</f>
        <v>0</v>
      </c>
      <c r="AI16" s="11">
        <f t="shared" si="9"/>
        <v>0</v>
      </c>
      <c r="AJ16"/>
      <c r="AK16" s="11">
        <f t="shared" si="10"/>
        <v>0</v>
      </c>
      <c r="AL16" s="16">
        <f t="shared" si="11"/>
        <v>232</v>
      </c>
      <c r="AN16">
        <f t="shared" si="12"/>
        <v>70</v>
      </c>
      <c r="AO16">
        <f t="shared" si="13"/>
        <v>0</v>
      </c>
      <c r="AP16">
        <f t="shared" si="14"/>
        <v>77</v>
      </c>
      <c r="AQ16">
        <f t="shared" si="15"/>
        <v>0</v>
      </c>
      <c r="AR16">
        <f t="shared" si="16"/>
        <v>0</v>
      </c>
      <c r="AS16">
        <f t="shared" si="17"/>
        <v>85</v>
      </c>
      <c r="AT16">
        <f t="shared" si="18"/>
        <v>0</v>
      </c>
      <c r="AU16">
        <f t="shared" si="19"/>
        <v>0</v>
      </c>
      <c r="AV16">
        <f t="shared" si="20"/>
        <v>0</v>
      </c>
      <c r="AW16">
        <f t="shared" si="21"/>
        <v>0</v>
      </c>
      <c r="AX16">
        <f t="shared" si="22"/>
        <v>0</v>
      </c>
      <c r="AY16" s="14" cm="1">
        <f t="array" ref="AY16">SUMPRODUCT(LARGE(AN16:AX16, {1,2,3}))</f>
        <v>232</v>
      </c>
      <c r="AZ16"/>
    </row>
    <row r="17" spans="1:52" x14ac:dyDescent="0.35">
      <c r="A17">
        <f>CLASS!A25</f>
        <v>90948</v>
      </c>
      <c r="B17" t="str">
        <f>CLASS!B25</f>
        <v>EE90948</v>
      </c>
      <c r="C17" t="str">
        <f>_xlfn.IFNA((VLOOKUP(A17,CLASS!A:AY,3,FALSE)),"")</f>
        <v>Stephen</v>
      </c>
      <c r="D17" t="str">
        <f>_xlfn.IFNA((VLOOKUP(A17,CLASS!A:AY,4,FALSE)),"")</f>
        <v>Leonard</v>
      </c>
      <c r="E17" s="26" t="str">
        <f>_xlfn.IFNA((VLOOKUP(B17,IssueLookup!A:B,2,FALSE)),"")</f>
        <v>AA</v>
      </c>
      <c r="F17" s="26" t="str">
        <f>_xlfn.IFNA((VLOOKUP(B17,IssueLookup!C:D,2,FALSE)),"")</f>
        <v>AA</v>
      </c>
      <c r="G17" s="26" t="str">
        <f>_xlfn.IFNA((VLOOKUP(B17,IssueLookup!E:F,2,FALSE)),"")</f>
        <v>AA</v>
      </c>
      <c r="H17" s="26" t="str">
        <f>_xlfn.IFNA((VLOOKUP(B17,IssueLookup!G:H,2,FALSE)),"")</f>
        <v>AA</v>
      </c>
      <c r="I17" t="str">
        <f>_xlfn.IFNA((VLOOKUP(A17,CLASS!A:AY,9,FALSE)),"")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72</v>
      </c>
      <c r="Q17" s="11">
        <f t="shared" si="0"/>
        <v>72</v>
      </c>
      <c r="R17">
        <f>_xlfn.IFNA((VLOOKUP(A17,CLASS!A:AY,18,FALSE)),"")</f>
        <v>0</v>
      </c>
      <c r="S17" s="11">
        <f t="shared" si="1"/>
        <v>0</v>
      </c>
      <c r="T17">
        <f>_xlfn.IFNA((VLOOKUP(A17,CLASS!A:AY,20,FALSE)),"")</f>
        <v>80</v>
      </c>
      <c r="U17" s="11">
        <f t="shared" si="2"/>
        <v>80</v>
      </c>
      <c r="V17">
        <f>_xlfn.IFNA((VLOOKUP(A17,CLASS!A:AY,22,FALSE)),"")</f>
        <v>0</v>
      </c>
      <c r="W17" s="11">
        <f t="shared" si="23"/>
        <v>0</v>
      </c>
      <c r="X17">
        <f>_xlfn.IFNA((VLOOKUP(A17,CLASS!A:AY,24,FALSE)),"")</f>
        <v>0</v>
      </c>
      <c r="Y17" s="11">
        <f t="shared" si="4"/>
        <v>0</v>
      </c>
      <c r="Z17">
        <f>_xlfn.IFNA((VLOOKUP(A17,CLASS!A:AY,26,FALSE)),"")</f>
        <v>78</v>
      </c>
      <c r="AA17" s="11">
        <f t="shared" si="5"/>
        <v>78</v>
      </c>
      <c r="AB17">
        <f>_xlfn.IFNA((VLOOKUP(A17,CLASS!A:AY,28,FALSE)),"")</f>
        <v>0</v>
      </c>
      <c r="AC17" s="11">
        <f t="shared" si="6"/>
        <v>0</v>
      </c>
      <c r="AD17"/>
      <c r="AE17" s="11">
        <f t="shared" si="7"/>
        <v>0</v>
      </c>
      <c r="AF17"/>
      <c r="AG17" s="11">
        <f t="shared" si="8"/>
        <v>0</v>
      </c>
      <c r="AH17">
        <f>_xlfn.IFNA((VLOOKUP(A17,CLASS!A:AY,34,FALSE)),"")</f>
        <v>0</v>
      </c>
      <c r="AI17" s="11">
        <f t="shared" si="9"/>
        <v>0</v>
      </c>
      <c r="AJ17"/>
      <c r="AK17" s="11">
        <f t="shared" si="10"/>
        <v>0</v>
      </c>
      <c r="AL17" s="16">
        <f t="shared" si="11"/>
        <v>230</v>
      </c>
      <c r="AM17"/>
      <c r="AN17">
        <f t="shared" si="12"/>
        <v>72</v>
      </c>
      <c r="AO17">
        <f t="shared" si="13"/>
        <v>0</v>
      </c>
      <c r="AP17">
        <f t="shared" si="14"/>
        <v>80</v>
      </c>
      <c r="AQ17">
        <f t="shared" si="15"/>
        <v>0</v>
      </c>
      <c r="AR17">
        <f t="shared" si="16"/>
        <v>0</v>
      </c>
      <c r="AS17">
        <f t="shared" si="17"/>
        <v>78</v>
      </c>
      <c r="AT17">
        <f t="shared" si="18"/>
        <v>0</v>
      </c>
      <c r="AU17">
        <f t="shared" si="19"/>
        <v>0</v>
      </c>
      <c r="AV17">
        <f t="shared" si="20"/>
        <v>0</v>
      </c>
      <c r="AW17">
        <f t="shared" si="21"/>
        <v>0</v>
      </c>
      <c r="AX17">
        <f t="shared" si="22"/>
        <v>0</v>
      </c>
      <c r="AY17" s="14" cm="1">
        <f t="array" ref="AY17">SUMPRODUCT(LARGE(AN17:AX17, {1,2,3}))</f>
        <v>230</v>
      </c>
    </row>
    <row r="18" spans="1:52" x14ac:dyDescent="0.35">
      <c r="A18">
        <f>CLASS!A50</f>
        <v>133354</v>
      </c>
      <c r="B18" t="str">
        <f>CLASS!B50</f>
        <v>EE133354</v>
      </c>
      <c r="C18" t="str">
        <f>_xlfn.IFNA((VLOOKUP(A18,CLASS!A:AY,3,FALSE)),"")</f>
        <v>James</v>
      </c>
      <c r="D18" t="str">
        <f>_xlfn.IFNA((VLOOKUP(A18,CLASS!A:AY,4,FALSE)),"")</f>
        <v>Bailey</v>
      </c>
      <c r="E18" s="26" t="str">
        <f>_xlfn.IFNA((VLOOKUP(B18,IssueLookup!A:B,2,FALSE)),"")</f>
        <v>A</v>
      </c>
      <c r="F18" s="26" t="str">
        <f>_xlfn.IFNA((VLOOKUP(B18,IssueLookup!C:D,2,FALSE)),"")</f>
        <v>A</v>
      </c>
      <c r="G18" s="26" t="str">
        <f>_xlfn.IFNA((VLOOKUP(B18,IssueLookup!E:F,2,FALSE)),"")</f>
        <v>A</v>
      </c>
      <c r="H18" s="26" t="str">
        <f>_xlfn.IFNA((VLOOKUP(B18,IssueLookup!G:H,2,FALSE)),"")</f>
        <v>A</v>
      </c>
      <c r="I18" t="str">
        <f>_xlfn.IFNA((VLOOKUP(A18,CLASS!A:AY,9,FALSE)),"")</f>
        <v>SNR</v>
      </c>
      <c r="J18" t="str">
        <f>_xlfn.IFNA((VLOOKUP(A18,CLASS!A:AY,10,FALSE)),"")</f>
        <v>CAM</v>
      </c>
      <c r="K18" t="str">
        <f>_xlfn.IFNA((VLOOKUP(J18,DivisionLookup!A:B,2,FALSE)),"")</f>
        <v>North</v>
      </c>
      <c r="L18">
        <f>_xlfn.IFNA(VLOOKUP(E18,HandicapLookup!A:B,2,FALSE),"")</f>
        <v>5</v>
      </c>
      <c r="M18">
        <f>_xlfn.IFNA(VLOOKUP(F18,HandicapLookup!A:B,2,FALSE),"")</f>
        <v>5</v>
      </c>
      <c r="N18">
        <f>_xlfn.IFNA(VLOOKUP(G18,HandicapLookup!A:B,2,FALSE),"")</f>
        <v>5</v>
      </c>
      <c r="O18">
        <f>_xlfn.IFNA(VLOOKUP(H18,HandicapLookup!A:B,2,FALSE),"")</f>
        <v>5</v>
      </c>
      <c r="P18">
        <f>_xlfn.IFNA((VLOOKUP(A18,CLASS!A:AY,16,FALSE)),"")</f>
        <v>70</v>
      </c>
      <c r="Q18" s="11">
        <f t="shared" si="0"/>
        <v>75</v>
      </c>
      <c r="R18">
        <f>_xlfn.IFNA((VLOOKUP(A18,CLASS!A:AY,18,FALSE)),"")</f>
        <v>0</v>
      </c>
      <c r="S18" s="11">
        <f t="shared" si="1"/>
        <v>0</v>
      </c>
      <c r="T18">
        <f>_xlfn.IFNA((VLOOKUP(A18,CLASS!A:AY,20,FALSE)),"")</f>
        <v>68</v>
      </c>
      <c r="U18" s="11">
        <f t="shared" si="2"/>
        <v>73</v>
      </c>
      <c r="V18">
        <f>_xlfn.IFNA((VLOOKUP(A18,CLASS!A:AY,22,FALSE)),"")</f>
        <v>0</v>
      </c>
      <c r="W18" s="11">
        <f t="shared" si="23"/>
        <v>0</v>
      </c>
      <c r="X18">
        <f>_xlfn.IFNA((VLOOKUP(A18,CLASS!A:AY,24,FALSE)),"")</f>
        <v>0</v>
      </c>
      <c r="Y18" s="11">
        <f t="shared" si="4"/>
        <v>0</v>
      </c>
      <c r="Z18">
        <f>_xlfn.IFNA((VLOOKUP(A18,CLASS!A:AY,26,FALSE)),"")</f>
        <v>75</v>
      </c>
      <c r="AA18" s="11">
        <f t="shared" si="5"/>
        <v>80</v>
      </c>
      <c r="AB18">
        <f>_xlfn.IFNA((VLOOKUP(A18,CLASS!A:AY,28,FALSE)),"")</f>
        <v>0</v>
      </c>
      <c r="AC18" s="11">
        <f t="shared" si="6"/>
        <v>0</v>
      </c>
      <c r="AD18"/>
      <c r="AE18" s="11">
        <f t="shared" si="7"/>
        <v>0</v>
      </c>
      <c r="AF18"/>
      <c r="AG18" s="11">
        <f t="shared" si="8"/>
        <v>0</v>
      </c>
      <c r="AH18">
        <f>_xlfn.IFNA((VLOOKUP(A18,CLASS!A:AY,34,FALSE)),"")</f>
        <v>0</v>
      </c>
      <c r="AI18" s="11">
        <f t="shared" si="9"/>
        <v>0</v>
      </c>
      <c r="AJ18"/>
      <c r="AK18" s="11">
        <f t="shared" si="10"/>
        <v>0</v>
      </c>
      <c r="AL18" s="16">
        <f t="shared" si="11"/>
        <v>228</v>
      </c>
      <c r="AM18"/>
      <c r="AN18">
        <f t="shared" si="12"/>
        <v>75</v>
      </c>
      <c r="AO18">
        <f t="shared" si="13"/>
        <v>0</v>
      </c>
      <c r="AP18">
        <f t="shared" si="14"/>
        <v>73</v>
      </c>
      <c r="AQ18">
        <f t="shared" si="15"/>
        <v>0</v>
      </c>
      <c r="AR18">
        <f t="shared" si="16"/>
        <v>0</v>
      </c>
      <c r="AS18">
        <f t="shared" si="17"/>
        <v>80</v>
      </c>
      <c r="AT18">
        <f t="shared" si="18"/>
        <v>0</v>
      </c>
      <c r="AU18">
        <f t="shared" si="19"/>
        <v>0</v>
      </c>
      <c r="AV18">
        <f t="shared" si="20"/>
        <v>0</v>
      </c>
      <c r="AW18">
        <f t="shared" si="21"/>
        <v>0</v>
      </c>
      <c r="AX18">
        <f t="shared" si="22"/>
        <v>0</v>
      </c>
      <c r="AY18" s="14" cm="1">
        <f t="array" ref="AY18">SUMPRODUCT(LARGE(AN18:AX18, {1,2,3}))</f>
        <v>228</v>
      </c>
      <c r="AZ18"/>
    </row>
    <row r="19" spans="1:52" x14ac:dyDescent="0.35">
      <c r="A19">
        <f>CLASS!A51</f>
        <v>2009</v>
      </c>
      <c r="B19" t="str">
        <f>CLASS!B51</f>
        <v>EE2009</v>
      </c>
      <c r="C19" t="str">
        <f>_xlfn.IFNA((VLOOKUP(A19,CLASS!A:AY,3,FALSE)),"")</f>
        <v>Dennis</v>
      </c>
      <c r="D19" t="str">
        <f>_xlfn.IFNA((VLOOKUP(A19,CLASS!A:AY,4,FALSE)),"")</f>
        <v>Pettitt</v>
      </c>
      <c r="E19" s="26" t="str">
        <f>_xlfn.IFNA((VLOOKUP(B19,IssueLookup!A:B,2,FALSE)),"")</f>
        <v>A</v>
      </c>
      <c r="F19" s="26" t="str">
        <f>_xlfn.IFNA((VLOOKUP(B19,IssueLookup!C:D,2,FALSE)),"")</f>
        <v>A</v>
      </c>
      <c r="G19" s="26" t="str">
        <f>_xlfn.IFNA((VLOOKUP(B19,IssueLookup!E:F,2,FALSE)),"")</f>
        <v>A</v>
      </c>
      <c r="H19" s="26" t="str">
        <f>_xlfn.IFNA((VLOOKUP(B19,IssueLookup!G:H,2,FALSE)),"")</f>
        <v>A</v>
      </c>
      <c r="I19" t="str">
        <f>_xlfn.IFNA((VLOOKUP(A19,CLASS!A:AY,9,FALSE)),"")</f>
        <v>VET</v>
      </c>
      <c r="J19" t="str">
        <f>_xlfn.IFNA((VLOOKUP(A19,CLASS!A:AY,10,FALSE)),"")</f>
        <v>CAM</v>
      </c>
      <c r="K19" t="str">
        <f>_xlfn.IFNA((VLOOKUP(J19,DivisionLookup!A:B,2,FALSE)),"")</f>
        <v>North</v>
      </c>
      <c r="L19">
        <f>_xlfn.IFNA(VLOOKUP(E19,HandicapLookup!A:B,2,FALSE),"")</f>
        <v>5</v>
      </c>
      <c r="M19">
        <f>_xlfn.IFNA(VLOOKUP(F19,HandicapLookup!A:B,2,FALSE),"")</f>
        <v>5</v>
      </c>
      <c r="N19">
        <f>_xlfn.IFNA(VLOOKUP(G19,HandicapLookup!A:B,2,FALSE),"")</f>
        <v>5</v>
      </c>
      <c r="O19">
        <f>_xlfn.IFNA(VLOOKUP(H19,HandicapLookup!A:B,2,FALSE),"")</f>
        <v>5</v>
      </c>
      <c r="P19">
        <f>_xlfn.IFNA((VLOOKUP(A19,CLASS!A:AY,16,FALSE)),"")</f>
        <v>73</v>
      </c>
      <c r="Q19" s="11">
        <f t="shared" si="0"/>
        <v>78</v>
      </c>
      <c r="R19">
        <f>_xlfn.IFNA((VLOOKUP(A19,CLASS!A:AY,18,FALSE)),"")</f>
        <v>0</v>
      </c>
      <c r="S19" s="11">
        <f t="shared" si="1"/>
        <v>0</v>
      </c>
      <c r="T19">
        <f>_xlfn.IFNA((VLOOKUP(A19,CLASS!A:AY,20,FALSE)),"")</f>
        <v>74</v>
      </c>
      <c r="U19" s="11">
        <f t="shared" si="2"/>
        <v>79</v>
      </c>
      <c r="V19">
        <f>_xlfn.IFNA((VLOOKUP(A19,CLASS!A:AY,22,FALSE)),"")</f>
        <v>0</v>
      </c>
      <c r="W19" s="11">
        <f t="shared" si="23"/>
        <v>0</v>
      </c>
      <c r="X19">
        <f>_xlfn.IFNA((VLOOKUP(A19,CLASS!A:AY,24,FALSE)),"")</f>
        <v>0</v>
      </c>
      <c r="Y19" s="11">
        <f t="shared" si="4"/>
        <v>0</v>
      </c>
      <c r="Z19">
        <f>_xlfn.IFNA((VLOOKUP(A19,CLASS!A:AY,26,FALSE)),"")</f>
        <v>66</v>
      </c>
      <c r="AA19" s="11">
        <f t="shared" si="5"/>
        <v>71</v>
      </c>
      <c r="AB19">
        <f>_xlfn.IFNA((VLOOKUP(A19,CLASS!A:AY,28,FALSE)),"")</f>
        <v>0</v>
      </c>
      <c r="AC19" s="11">
        <f t="shared" si="6"/>
        <v>0</v>
      </c>
      <c r="AD19"/>
      <c r="AE19" s="11">
        <f t="shared" si="7"/>
        <v>0</v>
      </c>
      <c r="AF19"/>
      <c r="AG19" s="11">
        <f t="shared" si="8"/>
        <v>0</v>
      </c>
      <c r="AH19">
        <f>_xlfn.IFNA((VLOOKUP(A19,CLASS!A:AY,34,FALSE)),"")</f>
        <v>0</v>
      </c>
      <c r="AI19" s="11">
        <f t="shared" si="9"/>
        <v>0</v>
      </c>
      <c r="AJ19"/>
      <c r="AK19" s="11">
        <f t="shared" si="10"/>
        <v>0</v>
      </c>
      <c r="AL19" s="16">
        <f t="shared" si="11"/>
        <v>228</v>
      </c>
      <c r="AM19"/>
      <c r="AN19">
        <f t="shared" si="12"/>
        <v>78</v>
      </c>
      <c r="AO19">
        <f t="shared" si="13"/>
        <v>0</v>
      </c>
      <c r="AP19">
        <f t="shared" si="14"/>
        <v>79</v>
      </c>
      <c r="AQ19">
        <f t="shared" si="15"/>
        <v>0</v>
      </c>
      <c r="AR19">
        <f t="shared" si="16"/>
        <v>0</v>
      </c>
      <c r="AS19">
        <f t="shared" si="17"/>
        <v>71</v>
      </c>
      <c r="AT19">
        <f t="shared" si="18"/>
        <v>0</v>
      </c>
      <c r="AU19">
        <f t="shared" si="19"/>
        <v>0</v>
      </c>
      <c r="AV19">
        <f t="shared" si="20"/>
        <v>0</v>
      </c>
      <c r="AW19">
        <f t="shared" si="21"/>
        <v>0</v>
      </c>
      <c r="AX19">
        <f t="shared" si="22"/>
        <v>0</v>
      </c>
      <c r="AY19" s="14" cm="1">
        <f t="array" ref="AY19">SUMPRODUCT(LARGE(AN19:AX19, {1,2,3}))</f>
        <v>228</v>
      </c>
      <c r="AZ19"/>
    </row>
    <row r="20" spans="1:52" x14ac:dyDescent="0.35">
      <c r="A20">
        <f>CLASS!A114</f>
        <v>71206</v>
      </c>
      <c r="B20" t="str">
        <f>CLASS!B114</f>
        <v>EE71206</v>
      </c>
      <c r="C20" t="str">
        <f>_xlfn.IFNA((VLOOKUP(A20,CLASS!A:AY,3,FALSE)),"")</f>
        <v>Stephen</v>
      </c>
      <c r="D20" t="str">
        <f>_xlfn.IFNA((VLOOKUP(A20,CLASS!A:AY,4,FALSE)),"")</f>
        <v>Coningsby</v>
      </c>
      <c r="E20" s="26" t="str">
        <f>_xlfn.IFNA((VLOOKUP(B20,IssueLookup!A:B,2,FALSE)),"")</f>
        <v>B</v>
      </c>
      <c r="F20" s="26" t="str">
        <f>_xlfn.IFNA((VLOOKUP(B20,IssueLookup!C:D,2,FALSE)),"")</f>
        <v>B</v>
      </c>
      <c r="G20" s="26" t="str">
        <f>_xlfn.IFNA((VLOOKUP(B20,IssueLookup!E:F,2,FALSE)),"")</f>
        <v>B</v>
      </c>
      <c r="H20" s="26" t="str">
        <f>_xlfn.IFNA((VLOOKUP(B20,IssueLookup!G:H,2,FALSE)),"")</f>
        <v>B</v>
      </c>
      <c r="I20" t="str">
        <f>_xlfn.IFNA((VLOOKUP(A20,CLASS!A:AY,9,FALSE)),"")</f>
        <v>VET</v>
      </c>
      <c r="J20" t="str">
        <f>_xlfn.IFNA((VLOOKUP(A20,CLASS!A:AY,10,FALSE)),"")</f>
        <v>CAM</v>
      </c>
      <c r="K20" t="str">
        <f>_xlfn.IFNA((VLOOKUP(J20,DivisionLookup!A:B,2,FALSE)),"")</f>
        <v>North</v>
      </c>
      <c r="L20">
        <f>_xlfn.IFNA(VLOOKUP(E20,HandicapLookup!A:B,2,FALSE),"")</f>
        <v>10</v>
      </c>
      <c r="M20">
        <f>_xlfn.IFNA(VLOOKUP(F20,HandicapLookup!A:B,2,FALSE),"")</f>
        <v>10</v>
      </c>
      <c r="N20">
        <f>_xlfn.IFNA(VLOOKUP(G20,HandicapLookup!A:B,2,FALSE),"")</f>
        <v>10</v>
      </c>
      <c r="O20">
        <f>_xlfn.IFNA(VLOOKUP(H20,HandicapLookup!A:B,2,FALSE),"")</f>
        <v>10</v>
      </c>
      <c r="P20">
        <f>_xlfn.IFNA((VLOOKUP(A20,CLASS!A:AY,16,FALSE)),"")</f>
        <v>69</v>
      </c>
      <c r="Q20" s="11">
        <f t="shared" si="0"/>
        <v>79</v>
      </c>
      <c r="R20">
        <f>_xlfn.IFNA((VLOOKUP(A20,CLASS!A:AY,18,FALSE)),"")</f>
        <v>0</v>
      </c>
      <c r="S20" s="11">
        <f t="shared" si="1"/>
        <v>0</v>
      </c>
      <c r="T20">
        <f>_xlfn.IFNA((VLOOKUP(A20,CLASS!A:AY,20,FALSE)),"")</f>
        <v>57</v>
      </c>
      <c r="U20" s="11">
        <f t="shared" si="2"/>
        <v>67</v>
      </c>
      <c r="V20">
        <f>_xlfn.IFNA((VLOOKUP(A20,CLASS!A:AY,22,FALSE)),"")</f>
        <v>0</v>
      </c>
      <c r="W20" s="11">
        <f t="shared" si="23"/>
        <v>0</v>
      </c>
      <c r="X20">
        <f>_xlfn.IFNA((VLOOKUP(A20,CLASS!A:AY,24,FALSE)),"")</f>
        <v>0</v>
      </c>
      <c r="Y20" s="11">
        <f t="shared" si="4"/>
        <v>0</v>
      </c>
      <c r="Z20">
        <f>_xlfn.IFNA((VLOOKUP(A20,CLASS!A:AY,26,FALSE)),"")</f>
        <v>71</v>
      </c>
      <c r="AA20" s="11">
        <f t="shared" si="5"/>
        <v>81</v>
      </c>
      <c r="AB20">
        <f>_xlfn.IFNA((VLOOKUP(A20,CLASS!A:AY,28,FALSE)),"")</f>
        <v>0</v>
      </c>
      <c r="AC20" s="11">
        <f t="shared" si="6"/>
        <v>0</v>
      </c>
      <c r="AD20"/>
      <c r="AE20" s="11">
        <f t="shared" si="7"/>
        <v>0</v>
      </c>
      <c r="AF20"/>
      <c r="AG20" s="11">
        <f t="shared" si="8"/>
        <v>0</v>
      </c>
      <c r="AH20">
        <f>_xlfn.IFNA((VLOOKUP(A20,CLASS!A:AY,34,FALSE)),"")</f>
        <v>0</v>
      </c>
      <c r="AI20" s="11">
        <f t="shared" si="9"/>
        <v>0</v>
      </c>
      <c r="AJ20"/>
      <c r="AK20" s="11">
        <f t="shared" si="10"/>
        <v>0</v>
      </c>
      <c r="AL20" s="16">
        <f t="shared" si="11"/>
        <v>227</v>
      </c>
      <c r="AM20"/>
      <c r="AN20">
        <f t="shared" si="12"/>
        <v>79</v>
      </c>
      <c r="AO20">
        <f t="shared" si="13"/>
        <v>0</v>
      </c>
      <c r="AP20">
        <f t="shared" si="14"/>
        <v>67</v>
      </c>
      <c r="AQ20">
        <f t="shared" si="15"/>
        <v>0</v>
      </c>
      <c r="AR20">
        <f t="shared" si="16"/>
        <v>0</v>
      </c>
      <c r="AS20">
        <f t="shared" si="17"/>
        <v>81</v>
      </c>
      <c r="AT20">
        <f t="shared" si="18"/>
        <v>0</v>
      </c>
      <c r="AU20">
        <f t="shared" si="19"/>
        <v>0</v>
      </c>
      <c r="AV20">
        <f t="shared" si="20"/>
        <v>0</v>
      </c>
      <c r="AW20">
        <f t="shared" si="21"/>
        <v>0</v>
      </c>
      <c r="AX20">
        <f t="shared" si="22"/>
        <v>0</v>
      </c>
      <c r="AY20" s="14" cm="1">
        <f t="array" ref="AY20">SUMPRODUCT(LARGE(AN20:AX20, {1,2,3}))</f>
        <v>227</v>
      </c>
      <c r="AZ20"/>
    </row>
    <row r="21" spans="1:52" x14ac:dyDescent="0.35">
      <c r="A21">
        <f>CLASS!A26</f>
        <v>107743</v>
      </c>
      <c r="B21" t="str">
        <f>CLASS!B26</f>
        <v>EE107743</v>
      </c>
      <c r="C21" t="str">
        <f>_xlfn.IFNA((VLOOKUP(A21,CLASS!A:AY,3,FALSE)),"")</f>
        <v>Simon</v>
      </c>
      <c r="D21" t="str">
        <f>_xlfn.IFNA((VLOOKUP(A21,CLASS!A:AY,4,FALSE)),"")</f>
        <v>Roe</v>
      </c>
      <c r="E21" s="26" t="str">
        <f>_xlfn.IFNA((VLOOKUP(B21,IssueLookup!A:B,2,FALSE)),"")</f>
        <v>AA</v>
      </c>
      <c r="F21" s="26" t="str">
        <f>_xlfn.IFNA((VLOOKUP(B21,IssueLookup!C:D,2,FALSE)),"")</f>
        <v>AA</v>
      </c>
      <c r="G21" s="26" t="str">
        <f>_xlfn.IFNA((VLOOKUP(B21,IssueLookup!E:F,2,FALSE)),"")</f>
        <v>AA</v>
      </c>
      <c r="H21" s="26" t="str">
        <f>_xlfn.IFNA((VLOOKUP(B21,IssueLookup!G:H,2,FALSE)),"")</f>
        <v>AA</v>
      </c>
      <c r="I21" t="str">
        <f>_xlfn.IFNA((VLOOKUP(A21,CLASS!A:AY,9,FALSE)),"")</f>
        <v>SNR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f>_xlfn.IFNA((VLOOKUP(A21,CLASS!A:AY,16,FALSE)),"")</f>
        <v>61</v>
      </c>
      <c r="Q21" s="11">
        <f t="shared" si="0"/>
        <v>61</v>
      </c>
      <c r="R21">
        <f>_xlfn.IFNA((VLOOKUP(A21,CLASS!A:AY,18,FALSE)),"")</f>
        <v>0</v>
      </c>
      <c r="S21" s="11">
        <f t="shared" si="1"/>
        <v>0</v>
      </c>
      <c r="T21">
        <f>_xlfn.IFNA((VLOOKUP(A21,CLASS!A:AY,20,FALSE)),"")</f>
        <v>75</v>
      </c>
      <c r="U21" s="11">
        <f t="shared" si="2"/>
        <v>75</v>
      </c>
      <c r="V21">
        <f>_xlfn.IFNA((VLOOKUP(A21,CLASS!A:AY,22,FALSE)),"")</f>
        <v>0</v>
      </c>
      <c r="W21" s="11">
        <f t="shared" si="23"/>
        <v>0</v>
      </c>
      <c r="X21">
        <f>_xlfn.IFNA((VLOOKUP(A21,CLASS!A:AY,24,FALSE)),"")</f>
        <v>0</v>
      </c>
      <c r="Y21" s="11">
        <f t="shared" si="4"/>
        <v>0</v>
      </c>
      <c r="Z21">
        <f>_xlfn.IFNA((VLOOKUP(A21,CLASS!A:AY,26,FALSE)),"")</f>
        <v>90</v>
      </c>
      <c r="AA21" s="11">
        <f t="shared" si="5"/>
        <v>90</v>
      </c>
      <c r="AB21">
        <f>_xlfn.IFNA((VLOOKUP(A21,CLASS!A:AY,28,FALSE)),"")</f>
        <v>0</v>
      </c>
      <c r="AC21" s="11">
        <f t="shared" si="6"/>
        <v>0</v>
      </c>
      <c r="AD21"/>
      <c r="AE21" s="11">
        <f t="shared" si="7"/>
        <v>0</v>
      </c>
      <c r="AF21"/>
      <c r="AG21" s="11">
        <f t="shared" si="8"/>
        <v>0</v>
      </c>
      <c r="AH21">
        <f>_xlfn.IFNA((VLOOKUP(A21,CLASS!A:AY,34,FALSE)),"")</f>
        <v>0</v>
      </c>
      <c r="AI21" s="11">
        <f t="shared" si="9"/>
        <v>0</v>
      </c>
      <c r="AJ21"/>
      <c r="AK21" s="11">
        <f t="shared" si="10"/>
        <v>0</v>
      </c>
      <c r="AL21" s="16">
        <f t="shared" si="11"/>
        <v>226</v>
      </c>
      <c r="AN21">
        <f t="shared" si="12"/>
        <v>61</v>
      </c>
      <c r="AO21">
        <f t="shared" si="13"/>
        <v>0</v>
      </c>
      <c r="AP21">
        <f t="shared" si="14"/>
        <v>75</v>
      </c>
      <c r="AQ21">
        <f t="shared" si="15"/>
        <v>0</v>
      </c>
      <c r="AR21">
        <f t="shared" si="16"/>
        <v>0</v>
      </c>
      <c r="AS21">
        <f t="shared" si="17"/>
        <v>90</v>
      </c>
      <c r="AT21">
        <f t="shared" si="18"/>
        <v>0</v>
      </c>
      <c r="AU21">
        <f t="shared" si="19"/>
        <v>0</v>
      </c>
      <c r="AV21">
        <f t="shared" si="20"/>
        <v>0</v>
      </c>
      <c r="AW21">
        <f t="shared" si="21"/>
        <v>0</v>
      </c>
      <c r="AX21">
        <f t="shared" si="22"/>
        <v>0</v>
      </c>
      <c r="AY21" s="14" cm="1">
        <f t="array" ref="AY21">SUMPRODUCT(LARGE(AN21:AX21, {1,2,3}))</f>
        <v>226</v>
      </c>
      <c r="AZ21"/>
    </row>
    <row r="22" spans="1:52" x14ac:dyDescent="0.35">
      <c r="A22">
        <f>CLASS!A167</f>
        <v>137389</v>
      </c>
      <c r="B22" t="str">
        <f>CLASS!B167</f>
        <v>EE137389</v>
      </c>
      <c r="C22" t="str">
        <f>_xlfn.IFNA((VLOOKUP(A22,CLASS!A:AY,3,FALSE)),"")</f>
        <v>Mark</v>
      </c>
      <c r="D22" t="str">
        <f>_xlfn.IFNA((VLOOKUP(A22,CLASS!A:AY,4,FALSE)),"")</f>
        <v>Potts</v>
      </c>
      <c r="E22" s="26" t="str">
        <f>_xlfn.IFNA((VLOOKUP(B22,IssueLookup!A:B,2,FALSE)),"")</f>
        <v>C</v>
      </c>
      <c r="F22" s="26" t="str">
        <f>_xlfn.IFNA((VLOOKUP(B22,IssueLookup!C:D,2,FALSE)),"")</f>
        <v>C</v>
      </c>
      <c r="G22" s="26" t="str">
        <f>_xlfn.IFNA((VLOOKUP(B22,IssueLookup!E:F,2,FALSE)),"")</f>
        <v>C</v>
      </c>
      <c r="H22" s="26" t="str">
        <f>_xlfn.IFNA((VLOOKUP(B22,IssueLookup!G:H,2,FALSE)),"")</f>
        <v>C</v>
      </c>
      <c r="I22" t="str">
        <f>_xlfn.IFNA((VLOOKUP(A22,CLASS!A:AY,9,FALSE)),"")</f>
        <v>VET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_xlfn.IFNA(VLOOKUP(E22,HandicapLookup!A:B,2,FALSE),"")</f>
        <v>15</v>
      </c>
      <c r="M22">
        <f>_xlfn.IFNA(VLOOKUP(F22,HandicapLookup!A:B,2,FALSE),"")</f>
        <v>15</v>
      </c>
      <c r="N22">
        <f>_xlfn.IFNA(VLOOKUP(G22,HandicapLookup!A:B,2,FALSE),"")</f>
        <v>15</v>
      </c>
      <c r="O22">
        <f>_xlfn.IFNA(VLOOKUP(H22,HandicapLookup!A:B,2,FALSE),"")</f>
        <v>15</v>
      </c>
      <c r="P22">
        <f>_xlfn.IFNA((VLOOKUP(A22,CLASS!A:AY,16,FALSE)),"")</f>
        <v>56</v>
      </c>
      <c r="Q22" s="11">
        <f t="shared" si="0"/>
        <v>71</v>
      </c>
      <c r="R22">
        <f>_xlfn.IFNA((VLOOKUP(A22,CLASS!A:AY,18,FALSE)),"")</f>
        <v>0</v>
      </c>
      <c r="S22" s="11">
        <f t="shared" si="1"/>
        <v>0</v>
      </c>
      <c r="T22">
        <f>_xlfn.IFNA((VLOOKUP(A22,CLASS!A:AY,20,FALSE)),"")</f>
        <v>52</v>
      </c>
      <c r="U22" s="11">
        <f t="shared" si="2"/>
        <v>67</v>
      </c>
      <c r="V22">
        <f>_xlfn.IFNA((VLOOKUP(A22,CLASS!A:AY,22,FALSE)),"")</f>
        <v>0</v>
      </c>
      <c r="W22" s="11">
        <f t="shared" si="23"/>
        <v>0</v>
      </c>
      <c r="X22">
        <f>_xlfn.IFNA((VLOOKUP(A22,CLASS!A:AY,24,FALSE)),"")</f>
        <v>0</v>
      </c>
      <c r="Y22" s="11">
        <f t="shared" si="4"/>
        <v>0</v>
      </c>
      <c r="Z22">
        <f>_xlfn.IFNA((VLOOKUP(A22,CLASS!A:AY,26,FALSE)),"")</f>
        <v>68</v>
      </c>
      <c r="AA22" s="11">
        <f t="shared" si="5"/>
        <v>83</v>
      </c>
      <c r="AB22">
        <f>_xlfn.IFNA((VLOOKUP(A22,CLASS!A:AY,28,FALSE)),"")</f>
        <v>0</v>
      </c>
      <c r="AC22" s="11">
        <f t="shared" si="6"/>
        <v>0</v>
      </c>
      <c r="AD22"/>
      <c r="AE22" s="11">
        <f t="shared" si="7"/>
        <v>0</v>
      </c>
      <c r="AF22"/>
      <c r="AG22" s="11">
        <f t="shared" si="8"/>
        <v>0</v>
      </c>
      <c r="AH22">
        <f>_xlfn.IFNA((VLOOKUP(A22,CLASS!A:AY,34,FALSE)),"")</f>
        <v>0</v>
      </c>
      <c r="AI22" s="11">
        <f t="shared" si="9"/>
        <v>0</v>
      </c>
      <c r="AJ22"/>
      <c r="AK22" s="11">
        <f t="shared" si="10"/>
        <v>0</v>
      </c>
      <c r="AL22" s="16">
        <f t="shared" si="11"/>
        <v>221</v>
      </c>
      <c r="AM22"/>
      <c r="AN22">
        <f t="shared" si="12"/>
        <v>71</v>
      </c>
      <c r="AO22">
        <f t="shared" si="13"/>
        <v>0</v>
      </c>
      <c r="AP22">
        <f t="shared" si="14"/>
        <v>67</v>
      </c>
      <c r="AQ22">
        <f t="shared" si="15"/>
        <v>0</v>
      </c>
      <c r="AR22">
        <f t="shared" si="16"/>
        <v>0</v>
      </c>
      <c r="AS22">
        <f t="shared" si="17"/>
        <v>83</v>
      </c>
      <c r="AT22">
        <f t="shared" si="18"/>
        <v>0</v>
      </c>
      <c r="AU22">
        <f t="shared" si="19"/>
        <v>0</v>
      </c>
      <c r="AV22">
        <f t="shared" si="20"/>
        <v>0</v>
      </c>
      <c r="AW22">
        <f t="shared" si="21"/>
        <v>0</v>
      </c>
      <c r="AX22">
        <f t="shared" si="22"/>
        <v>0</v>
      </c>
      <c r="AY22" s="14" cm="1">
        <f t="array" ref="AY22">SUMPRODUCT(LARGE(AN22:AX22, {1,2,3}))</f>
        <v>221</v>
      </c>
      <c r="AZ22"/>
    </row>
    <row r="23" spans="1:52" x14ac:dyDescent="0.35">
      <c r="A23">
        <f>CLASS!A53</f>
        <v>127058</v>
      </c>
      <c r="B23" t="str">
        <f>CLASS!B53</f>
        <v>EE127058</v>
      </c>
      <c r="C23" t="str">
        <f>_xlfn.IFNA((VLOOKUP(A23,CLASS!A:AY,3,FALSE)),"")</f>
        <v>Rebecca</v>
      </c>
      <c r="D23" t="str">
        <f>_xlfn.IFNA((VLOOKUP(A23,CLASS!A:AY,4,FALSE)),"")</f>
        <v>Clifton</v>
      </c>
      <c r="E23" s="26" t="str">
        <f>_xlfn.IFNA((VLOOKUP(B23,IssueLookup!A:B,2,FALSE)),"")</f>
        <v>A</v>
      </c>
      <c r="F23" s="26" t="str">
        <f>_xlfn.IFNA((VLOOKUP(B23,IssueLookup!C:D,2,FALSE)),"")</f>
        <v>A</v>
      </c>
      <c r="G23" s="26" t="str">
        <f>_xlfn.IFNA((VLOOKUP(B23,IssueLookup!E:F,2,FALSE)),"")</f>
        <v>A</v>
      </c>
      <c r="H23" s="26" t="str">
        <f>_xlfn.IFNA((VLOOKUP(B23,IssueLookup!G:H,2,FALSE)),"")</f>
        <v>A</v>
      </c>
      <c r="I23" t="str">
        <f>_xlfn.IFNA((VLOOKUP(A23,CLASS!A:AY,9,FALSE)),"")</f>
        <v>LDY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_xlfn.IFNA(VLOOKUP(E23,HandicapLookup!A:B,2,FALSE),"")</f>
        <v>5</v>
      </c>
      <c r="M23">
        <f>_xlfn.IFNA(VLOOKUP(F23,HandicapLookup!A:B,2,FALSE),"")</f>
        <v>5</v>
      </c>
      <c r="N23">
        <f>_xlfn.IFNA(VLOOKUP(G23,HandicapLookup!A:B,2,FALSE),"")</f>
        <v>5</v>
      </c>
      <c r="O23">
        <f>_xlfn.IFNA(VLOOKUP(H23,HandicapLookup!A:B,2,FALSE),"")</f>
        <v>5</v>
      </c>
      <c r="P23">
        <f>_xlfn.IFNA((VLOOKUP(A23,CLASS!A:AY,16,FALSE)),"")</f>
        <v>67</v>
      </c>
      <c r="Q23" s="11">
        <f t="shared" si="0"/>
        <v>72</v>
      </c>
      <c r="R23">
        <f>_xlfn.IFNA((VLOOKUP(A23,CLASS!A:AY,18,FALSE)),"")</f>
        <v>0</v>
      </c>
      <c r="S23" s="11">
        <f t="shared" si="1"/>
        <v>0</v>
      </c>
      <c r="T23">
        <f>_xlfn.IFNA((VLOOKUP(A23,CLASS!A:AY,20,FALSE)),"")</f>
        <v>67</v>
      </c>
      <c r="U23" s="11">
        <f t="shared" si="2"/>
        <v>72</v>
      </c>
      <c r="V23">
        <f>_xlfn.IFNA((VLOOKUP(A23,CLASS!A:AY,22,FALSE)),"")</f>
        <v>0</v>
      </c>
      <c r="W23" s="11">
        <f t="shared" si="23"/>
        <v>0</v>
      </c>
      <c r="X23">
        <f>_xlfn.IFNA((VLOOKUP(A23,CLASS!A:AY,24,FALSE)),"")</f>
        <v>0</v>
      </c>
      <c r="Y23" s="11">
        <f t="shared" si="4"/>
        <v>0</v>
      </c>
      <c r="Z23">
        <f>_xlfn.IFNA((VLOOKUP(A23,CLASS!A:AY,26,FALSE)),"")</f>
        <v>69</v>
      </c>
      <c r="AA23" s="11">
        <f t="shared" si="5"/>
        <v>74</v>
      </c>
      <c r="AB23">
        <f>_xlfn.IFNA((VLOOKUP(A23,CLASS!A:AY,28,FALSE)),"")</f>
        <v>0</v>
      </c>
      <c r="AC23" s="11">
        <f t="shared" si="6"/>
        <v>0</v>
      </c>
      <c r="AD23"/>
      <c r="AE23" s="11">
        <f t="shared" si="7"/>
        <v>0</v>
      </c>
      <c r="AF23"/>
      <c r="AG23" s="11">
        <f t="shared" si="8"/>
        <v>0</v>
      </c>
      <c r="AH23">
        <f>_xlfn.IFNA((VLOOKUP(A23,CLASS!A:AY,34,FALSE)),"")</f>
        <v>0</v>
      </c>
      <c r="AI23" s="11">
        <f t="shared" si="9"/>
        <v>0</v>
      </c>
      <c r="AJ23"/>
      <c r="AK23" s="11">
        <f t="shared" si="10"/>
        <v>0</v>
      </c>
      <c r="AL23" s="16">
        <f t="shared" si="11"/>
        <v>218</v>
      </c>
      <c r="AM23"/>
      <c r="AN23">
        <f t="shared" si="12"/>
        <v>72</v>
      </c>
      <c r="AO23">
        <f t="shared" si="13"/>
        <v>0</v>
      </c>
      <c r="AP23">
        <f t="shared" si="14"/>
        <v>72</v>
      </c>
      <c r="AQ23">
        <f t="shared" si="15"/>
        <v>0</v>
      </c>
      <c r="AR23">
        <f t="shared" si="16"/>
        <v>0</v>
      </c>
      <c r="AS23">
        <f t="shared" si="17"/>
        <v>74</v>
      </c>
      <c r="AT23">
        <f t="shared" si="18"/>
        <v>0</v>
      </c>
      <c r="AU23">
        <f t="shared" si="19"/>
        <v>0</v>
      </c>
      <c r="AV23">
        <f t="shared" si="20"/>
        <v>0</v>
      </c>
      <c r="AW23">
        <f t="shared" si="21"/>
        <v>0</v>
      </c>
      <c r="AX23">
        <f t="shared" si="22"/>
        <v>0</v>
      </c>
      <c r="AY23" s="14" cm="1">
        <f t="array" ref="AY23">SUMPRODUCT(LARGE(AN23:AX23, {1,2,3}))</f>
        <v>218</v>
      </c>
    </row>
    <row r="24" spans="1:52" x14ac:dyDescent="0.35">
      <c r="A24">
        <f>CLASS!A5</f>
        <v>88811</v>
      </c>
      <c r="B24" t="str">
        <f>CLASS!B5</f>
        <v>EE88811</v>
      </c>
      <c r="C24" t="str">
        <f>_xlfn.IFNA((VLOOKUP(A24,CLASS!A:AY,3,FALSE)),"")</f>
        <v>Martin</v>
      </c>
      <c r="D24" t="str">
        <f>_xlfn.IFNA((VLOOKUP(A24,CLASS!A:AY,4,FALSE)),"")</f>
        <v>Myers</v>
      </c>
      <c r="E24" s="26" t="str">
        <f>_xlfn.IFNA((VLOOKUP(B24,IssueLookup!A:B,2,FALSE)),"")</f>
        <v>AAA</v>
      </c>
      <c r="F24" s="26" t="str">
        <f>_xlfn.IFNA((VLOOKUP(B24,IssueLookup!C:D,2,FALSE)),"")</f>
        <v>AAA</v>
      </c>
      <c r="G24" s="26" t="str">
        <f>_xlfn.IFNA((VLOOKUP(B24,IssueLookup!E:F,2,FALSE)),"")</f>
        <v>AAA</v>
      </c>
      <c r="H24" s="26" t="str">
        <f>_xlfn.IFNA((VLOOKUP(B24,IssueLookup!G:H,2,FALSE)),"")</f>
        <v>AAA</v>
      </c>
      <c r="I24" t="str">
        <f>_xlfn.IFNA((VLOOKUP(A24,CLASS!A:AY,9,FALSE)),"")</f>
        <v>SNR</v>
      </c>
      <c r="J24" t="str">
        <f>_xlfn.IFNA((VLOOKUP(A24,CLASS!A:AY,10,FALSE)),"")</f>
        <v>DOV</v>
      </c>
      <c r="K24" t="str">
        <f>_xlfn.IFNA((VLOOKUP(J24,DivisionLookup!A:B,2,FALSE)),"")</f>
        <v>North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f>_xlfn.IFNA((VLOOKUP(A24,CLASS!A:AY,16,FALSE)),"")</f>
        <v>0</v>
      </c>
      <c r="Q24" s="11">
        <f t="shared" si="0"/>
        <v>0</v>
      </c>
      <c r="R24">
        <f>_xlfn.IFNA((VLOOKUP(A24,CLASS!A:AY,18,FALSE)),"")</f>
        <v>0</v>
      </c>
      <c r="S24" s="11">
        <f t="shared" si="1"/>
        <v>0</v>
      </c>
      <c r="T24">
        <f>_xlfn.IFNA((VLOOKUP(A24,CLASS!A:AY,20,FALSE)),"")</f>
        <v>94</v>
      </c>
      <c r="U24" s="11">
        <f t="shared" si="2"/>
        <v>94</v>
      </c>
      <c r="V24">
        <f>_xlfn.IFNA((VLOOKUP(A24,CLASS!A:AY,22,FALSE)),"")</f>
        <v>0</v>
      </c>
      <c r="W24" s="11">
        <f t="shared" si="23"/>
        <v>0</v>
      </c>
      <c r="X24">
        <f>_xlfn.IFNA((VLOOKUP(A24,CLASS!A:AY,24,FALSE)),"")</f>
        <v>0</v>
      </c>
      <c r="Y24" s="11">
        <f t="shared" si="4"/>
        <v>0</v>
      </c>
      <c r="Z24">
        <f>_xlfn.IFNA((VLOOKUP(A24,CLASS!A:AY,26,FALSE)),"")</f>
        <v>94</v>
      </c>
      <c r="AA24" s="11">
        <f t="shared" si="5"/>
        <v>94</v>
      </c>
      <c r="AB24">
        <f>_xlfn.IFNA((VLOOKUP(A24,CLASS!A:AY,28,FALSE)),"")</f>
        <v>0</v>
      </c>
      <c r="AC24" s="11">
        <f t="shared" si="6"/>
        <v>0</v>
      </c>
      <c r="AD24"/>
      <c r="AE24" s="11">
        <f t="shared" si="7"/>
        <v>0</v>
      </c>
      <c r="AF24"/>
      <c r="AG24" s="11">
        <f t="shared" si="8"/>
        <v>0</v>
      </c>
      <c r="AH24">
        <f>_xlfn.IFNA((VLOOKUP(A24,CLASS!A:AY,34,FALSE)),"")</f>
        <v>0</v>
      </c>
      <c r="AI24" s="11">
        <f t="shared" si="9"/>
        <v>0</v>
      </c>
      <c r="AJ24"/>
      <c r="AK24" s="11">
        <f t="shared" si="10"/>
        <v>0</v>
      </c>
      <c r="AL24" s="16">
        <f t="shared" si="11"/>
        <v>188</v>
      </c>
      <c r="AM24"/>
      <c r="AN24">
        <f t="shared" si="12"/>
        <v>0</v>
      </c>
      <c r="AO24">
        <f t="shared" si="13"/>
        <v>0</v>
      </c>
      <c r="AP24">
        <f t="shared" si="14"/>
        <v>94</v>
      </c>
      <c r="AQ24">
        <f t="shared" si="15"/>
        <v>0</v>
      </c>
      <c r="AR24">
        <f t="shared" si="16"/>
        <v>0</v>
      </c>
      <c r="AS24">
        <f t="shared" si="17"/>
        <v>94</v>
      </c>
      <c r="AT24">
        <f t="shared" si="18"/>
        <v>0</v>
      </c>
      <c r="AU24">
        <f t="shared" si="19"/>
        <v>0</v>
      </c>
      <c r="AV24">
        <f t="shared" si="20"/>
        <v>0</v>
      </c>
      <c r="AW24">
        <f t="shared" si="21"/>
        <v>0</v>
      </c>
      <c r="AX24">
        <f t="shared" si="22"/>
        <v>0</v>
      </c>
      <c r="AY24" s="14" cm="1">
        <f t="array" ref="AY24">SUMPRODUCT(LARGE(AN24:AX24, {1,2,3}))</f>
        <v>188</v>
      </c>
      <c r="AZ24"/>
    </row>
    <row r="25" spans="1:52" x14ac:dyDescent="0.35">
      <c r="A25">
        <f>CLASS!A54</f>
        <v>135536</v>
      </c>
      <c r="B25" t="str">
        <f>CLASS!B54</f>
        <v>EE135536</v>
      </c>
      <c r="C25" t="str">
        <f>_xlfn.IFNA((VLOOKUP(A25,CLASS!A:AY,3,FALSE)),"")</f>
        <v>Daniel</v>
      </c>
      <c r="D25" t="str">
        <f>_xlfn.IFNA((VLOOKUP(A25,CLASS!A:AY,4,FALSE)),"")</f>
        <v>King</v>
      </c>
      <c r="E25" s="26" t="str">
        <f>_xlfn.IFNA((VLOOKUP(B25,IssueLookup!A:B,2,FALSE)),"")</f>
        <v>A</v>
      </c>
      <c r="F25" s="26" t="str">
        <f>_xlfn.IFNA((VLOOKUP(B25,IssueLookup!C:D,2,FALSE)),"")</f>
        <v>A</v>
      </c>
      <c r="G25" s="26" t="str">
        <f>_xlfn.IFNA((VLOOKUP(B25,IssueLookup!E:F,2,FALSE)),"")</f>
        <v>A</v>
      </c>
      <c r="H25" s="26" t="str">
        <f>_xlfn.IFNA((VLOOKUP(B25,IssueLookup!G:H,2,FALSE)),"")</f>
        <v>A</v>
      </c>
      <c r="I25" t="str">
        <f>_xlfn.IFNA((VLOOKUP(A25,CLASS!A:AY,9,FALSE)),"")</f>
        <v>CLT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_xlfn.IFNA(VLOOKUP(E25,HandicapLookup!A:B,2,FALSE),"")</f>
        <v>5</v>
      </c>
      <c r="M25">
        <f>_xlfn.IFNA(VLOOKUP(F25,HandicapLookup!A:B,2,FALSE),"")</f>
        <v>5</v>
      </c>
      <c r="N25">
        <f>_xlfn.IFNA(VLOOKUP(G25,HandicapLookup!A:B,2,FALSE),"")</f>
        <v>5</v>
      </c>
      <c r="O25">
        <f>_xlfn.IFNA(VLOOKUP(H25,HandicapLookup!A:B,2,FALSE),"")</f>
        <v>5</v>
      </c>
      <c r="P25">
        <f>_xlfn.IFNA((VLOOKUP(A25,CLASS!A:AY,16,FALSE)),"")</f>
        <v>0</v>
      </c>
      <c r="Q25" s="11">
        <f t="shared" si="0"/>
        <v>0</v>
      </c>
      <c r="R25">
        <f>_xlfn.IFNA((VLOOKUP(A25,CLASS!A:AY,18,FALSE)),"")</f>
        <v>81</v>
      </c>
      <c r="S25" s="11">
        <f t="shared" si="1"/>
        <v>86</v>
      </c>
      <c r="T25">
        <f>_xlfn.IFNA((VLOOKUP(A25,CLASS!A:AY,20,FALSE)),"")</f>
        <v>0</v>
      </c>
      <c r="U25" s="11">
        <f t="shared" si="2"/>
        <v>0</v>
      </c>
      <c r="V25">
        <f>_xlfn.IFNA((VLOOKUP(A25,CLASS!A:AY,22,FALSE)),"")</f>
        <v>93</v>
      </c>
      <c r="W25" s="11">
        <f t="shared" si="23"/>
        <v>98</v>
      </c>
      <c r="X25">
        <f>_xlfn.IFNA((VLOOKUP(A25,CLASS!A:AY,24,FALSE)),"")</f>
        <v>0</v>
      </c>
      <c r="Y25" s="11">
        <f t="shared" si="4"/>
        <v>0</v>
      </c>
      <c r="Z25">
        <f>_xlfn.IFNA((VLOOKUP(A25,CLASS!A:AY,26,FALSE)),"")</f>
        <v>0</v>
      </c>
      <c r="AA25" s="11">
        <f t="shared" si="5"/>
        <v>0</v>
      </c>
      <c r="AB25">
        <f>_xlfn.IFNA((VLOOKUP(A25,CLASS!A:AY,28,FALSE)),"")</f>
        <v>0</v>
      </c>
      <c r="AC25" s="11">
        <f t="shared" si="6"/>
        <v>0</v>
      </c>
      <c r="AD25"/>
      <c r="AE25" s="11">
        <f t="shared" si="7"/>
        <v>0</v>
      </c>
      <c r="AF25"/>
      <c r="AG25" s="11">
        <f t="shared" si="8"/>
        <v>0</v>
      </c>
      <c r="AH25">
        <f>_xlfn.IFNA((VLOOKUP(A25,CLASS!A:AY,34,FALSE)),"")</f>
        <v>0</v>
      </c>
      <c r="AI25" s="11">
        <f t="shared" si="9"/>
        <v>0</v>
      </c>
      <c r="AJ25"/>
      <c r="AK25" s="11">
        <f t="shared" si="10"/>
        <v>0</v>
      </c>
      <c r="AL25" s="16">
        <f t="shared" si="11"/>
        <v>184</v>
      </c>
      <c r="AM25"/>
      <c r="AN25">
        <f t="shared" si="12"/>
        <v>0</v>
      </c>
      <c r="AO25">
        <f t="shared" si="13"/>
        <v>86</v>
      </c>
      <c r="AP25">
        <f t="shared" si="14"/>
        <v>0</v>
      </c>
      <c r="AQ25">
        <f t="shared" si="15"/>
        <v>98</v>
      </c>
      <c r="AR25">
        <f t="shared" si="16"/>
        <v>0</v>
      </c>
      <c r="AS25">
        <f t="shared" si="17"/>
        <v>0</v>
      </c>
      <c r="AT25">
        <f t="shared" si="18"/>
        <v>0</v>
      </c>
      <c r="AU25">
        <f t="shared" si="19"/>
        <v>0</v>
      </c>
      <c r="AV25">
        <f t="shared" si="20"/>
        <v>0</v>
      </c>
      <c r="AW25">
        <f t="shared" si="21"/>
        <v>0</v>
      </c>
      <c r="AX25">
        <f t="shared" si="22"/>
        <v>0</v>
      </c>
      <c r="AY25" s="14" cm="1">
        <f t="array" ref="AY25">SUMPRODUCT(LARGE(AN25:AX25, {1,2,3}))</f>
        <v>184</v>
      </c>
      <c r="AZ25"/>
    </row>
    <row r="26" spans="1:52" x14ac:dyDescent="0.35">
      <c r="A26">
        <f>CLASS!A27</f>
        <v>35315</v>
      </c>
      <c r="B26" t="str">
        <f>CLASS!B27</f>
        <v>EE35315</v>
      </c>
      <c r="C26" t="str">
        <f>_xlfn.IFNA((VLOOKUP(A26,CLASS!A:AY,3,FALSE)),"")</f>
        <v>Ivan</v>
      </c>
      <c r="D26" t="str">
        <f>_xlfn.IFNA((VLOOKUP(A26,CLASS!A:AY,4,FALSE)),"")</f>
        <v>Spencer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tr">
        <f>_xlfn.IFNA((VLOOKUP(A26,CLASS!A:AY,9,FALSE)),"")</f>
        <v>SNR</v>
      </c>
      <c r="J26" t="str">
        <f>_xlfn.IFNA((VLOOKUP(A26,CLASS!A:AY,10,FALSE)),"")</f>
        <v>AGL</v>
      </c>
      <c r="K26" t="str">
        <f>_xlfn.IFNA((VLOOKUP(J26,DivisionLookup!A:B,2,FALSE)),"")</f>
        <v>South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f>_xlfn.IFNA((VLOOKUP(A26,CLASS!A:AY,16,FALSE)),"")</f>
        <v>0</v>
      </c>
      <c r="Q26" s="11">
        <f t="shared" si="0"/>
        <v>0</v>
      </c>
      <c r="R26">
        <f>_xlfn.IFNA((VLOOKUP(A26,CLASS!A:AY,18,FALSE)),"")</f>
        <v>92</v>
      </c>
      <c r="S26" s="11">
        <f t="shared" si="1"/>
        <v>92</v>
      </c>
      <c r="T26">
        <f>_xlfn.IFNA((VLOOKUP(A26,CLASS!A:AY,20,FALSE)),"")</f>
        <v>0</v>
      </c>
      <c r="U26" s="11">
        <f t="shared" si="2"/>
        <v>0</v>
      </c>
      <c r="V26">
        <f>_xlfn.IFNA((VLOOKUP(A26,CLASS!A:AY,22,FALSE)),"")</f>
        <v>91</v>
      </c>
      <c r="W26" s="11">
        <f t="shared" si="23"/>
        <v>91</v>
      </c>
      <c r="X26">
        <f>_xlfn.IFNA((VLOOKUP(A26,CLASS!A:AY,24,FALSE)),"")</f>
        <v>0</v>
      </c>
      <c r="Y26" s="11">
        <f t="shared" si="4"/>
        <v>0</v>
      </c>
      <c r="Z26">
        <f>_xlfn.IFNA((VLOOKUP(A26,CLASS!A:AY,26,FALSE)),"")</f>
        <v>0</v>
      </c>
      <c r="AA26" s="11">
        <f t="shared" si="5"/>
        <v>0</v>
      </c>
      <c r="AB26">
        <f>_xlfn.IFNA((VLOOKUP(A26,CLASS!A:AY,28,FALSE)),"")</f>
        <v>0</v>
      </c>
      <c r="AC26" s="11">
        <f t="shared" si="6"/>
        <v>0</v>
      </c>
      <c r="AD26"/>
      <c r="AE26" s="11">
        <f t="shared" si="7"/>
        <v>0</v>
      </c>
      <c r="AF26"/>
      <c r="AG26" s="11">
        <f t="shared" si="8"/>
        <v>0</v>
      </c>
      <c r="AH26">
        <f>_xlfn.IFNA((VLOOKUP(A26,CLASS!A:AY,34,FALSE)),"")</f>
        <v>0</v>
      </c>
      <c r="AI26" s="11">
        <f t="shared" si="9"/>
        <v>0</v>
      </c>
      <c r="AJ26"/>
      <c r="AK26" s="11">
        <f t="shared" si="10"/>
        <v>0</v>
      </c>
      <c r="AL26" s="16">
        <f t="shared" si="11"/>
        <v>183</v>
      </c>
      <c r="AM26"/>
      <c r="AN26">
        <f t="shared" si="12"/>
        <v>0</v>
      </c>
      <c r="AO26">
        <f t="shared" si="13"/>
        <v>92</v>
      </c>
      <c r="AP26">
        <f t="shared" si="14"/>
        <v>0</v>
      </c>
      <c r="AQ26">
        <f t="shared" si="15"/>
        <v>91</v>
      </c>
      <c r="AR26">
        <f t="shared" si="16"/>
        <v>0</v>
      </c>
      <c r="AS26">
        <f t="shared" si="17"/>
        <v>0</v>
      </c>
      <c r="AT26">
        <f t="shared" si="18"/>
        <v>0</v>
      </c>
      <c r="AU26">
        <f t="shared" si="19"/>
        <v>0</v>
      </c>
      <c r="AV26">
        <f t="shared" si="20"/>
        <v>0</v>
      </c>
      <c r="AW26">
        <f t="shared" si="21"/>
        <v>0</v>
      </c>
      <c r="AX26">
        <f t="shared" si="22"/>
        <v>0</v>
      </c>
      <c r="AY26" s="14" cm="1">
        <f t="array" ref="AY26">SUMPRODUCT(LARGE(AN26:AX26, {1,2,3}))</f>
        <v>183</v>
      </c>
    </row>
    <row r="27" spans="1:52" x14ac:dyDescent="0.35">
      <c r="A27">
        <f>CLASS!A115</f>
        <v>62297</v>
      </c>
      <c r="B27" t="str">
        <f>CLASS!B115</f>
        <v>EE62297</v>
      </c>
      <c r="C27" t="str">
        <f>_xlfn.IFNA((VLOOKUP(A27,CLASS!A:AY,3,FALSE)),"")</f>
        <v>Paul</v>
      </c>
      <c r="D27" t="str">
        <f>_xlfn.IFNA((VLOOKUP(A27,CLASS!A:AY,4,FALSE)),"")</f>
        <v>White</v>
      </c>
      <c r="E27" s="26" t="str">
        <f>_xlfn.IFNA((VLOOKUP(B27,IssueLookup!A:B,2,FALSE)),"")</f>
        <v>B</v>
      </c>
      <c r="F27" s="26" t="str">
        <f>_xlfn.IFNA((VLOOKUP(B27,IssueLookup!C:D,2,FALSE)),"")</f>
        <v>B</v>
      </c>
      <c r="G27" s="26" t="str">
        <f>_xlfn.IFNA((VLOOKUP(B27,IssueLookup!E:F,2,FALSE)),"")</f>
        <v>B</v>
      </c>
      <c r="H27" s="26" t="str">
        <f>_xlfn.IFNA((VLOOKUP(B27,IssueLookup!G:H,2,FALSE)),"")</f>
        <v>B</v>
      </c>
      <c r="I27" t="str">
        <f>_xlfn.IFNA((VLOOKUP(A27,CLASS!A:AY,9,FALSE)),"")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_xlfn.IFNA(VLOOKUP(E27,HandicapLookup!A:B,2,FALSE),"")</f>
        <v>10</v>
      </c>
      <c r="M27">
        <f>_xlfn.IFNA(VLOOKUP(F27,HandicapLookup!A:B,2,FALSE),"")</f>
        <v>10</v>
      </c>
      <c r="N27">
        <f>_xlfn.IFNA(VLOOKUP(G27,HandicapLookup!A:B,2,FALSE),"")</f>
        <v>10</v>
      </c>
      <c r="O27">
        <f>_xlfn.IFNA(VLOOKUP(H27,HandicapLookup!A:B,2,FALSE),"")</f>
        <v>10</v>
      </c>
      <c r="P27">
        <f>_xlfn.IFNA((VLOOKUP(A27,CLASS!A:AY,16,FALSE)),"")</f>
        <v>0</v>
      </c>
      <c r="Q27" s="11">
        <f t="shared" si="0"/>
        <v>0</v>
      </c>
      <c r="R27">
        <f>_xlfn.IFNA((VLOOKUP(A27,CLASS!A:AY,18,FALSE)),"")</f>
        <v>79</v>
      </c>
      <c r="S27" s="11">
        <f t="shared" si="1"/>
        <v>89</v>
      </c>
      <c r="T27">
        <f>_xlfn.IFNA((VLOOKUP(A27,CLASS!A:AY,20,FALSE)),"")</f>
        <v>0</v>
      </c>
      <c r="U27" s="11">
        <f t="shared" si="2"/>
        <v>0</v>
      </c>
      <c r="V27">
        <f>_xlfn.IFNA((VLOOKUP(A27,CLASS!A:AY,22,FALSE)),"")</f>
        <v>79</v>
      </c>
      <c r="W27" s="11">
        <f t="shared" si="23"/>
        <v>89</v>
      </c>
      <c r="X27">
        <f>_xlfn.IFNA((VLOOKUP(A27,CLASS!A:AY,24,FALSE)),"")</f>
        <v>0</v>
      </c>
      <c r="Y27" s="11">
        <f t="shared" si="4"/>
        <v>0</v>
      </c>
      <c r="Z27">
        <f>_xlfn.IFNA((VLOOKUP(A27,CLASS!A:AY,26,FALSE)),"")</f>
        <v>0</v>
      </c>
      <c r="AA27" s="11">
        <f t="shared" si="5"/>
        <v>0</v>
      </c>
      <c r="AB27">
        <f>_xlfn.IFNA((VLOOKUP(A27,CLASS!A:AY,28,FALSE)),"")</f>
        <v>0</v>
      </c>
      <c r="AC27" s="11">
        <f t="shared" si="6"/>
        <v>0</v>
      </c>
      <c r="AD27"/>
      <c r="AE27" s="11">
        <f t="shared" si="7"/>
        <v>0</v>
      </c>
      <c r="AF27"/>
      <c r="AG27" s="11">
        <f t="shared" si="8"/>
        <v>0</v>
      </c>
      <c r="AH27">
        <f>_xlfn.IFNA((VLOOKUP(A27,CLASS!A:AY,34,FALSE)),"")</f>
        <v>0</v>
      </c>
      <c r="AI27" s="11">
        <f t="shared" si="9"/>
        <v>0</v>
      </c>
      <c r="AJ27"/>
      <c r="AK27" s="11">
        <f t="shared" si="10"/>
        <v>0</v>
      </c>
      <c r="AL27" s="16">
        <f t="shared" si="11"/>
        <v>178</v>
      </c>
      <c r="AM27"/>
      <c r="AN27">
        <f t="shared" si="12"/>
        <v>0</v>
      </c>
      <c r="AO27">
        <f t="shared" si="13"/>
        <v>89</v>
      </c>
      <c r="AP27">
        <f t="shared" si="14"/>
        <v>0</v>
      </c>
      <c r="AQ27">
        <f t="shared" si="15"/>
        <v>89</v>
      </c>
      <c r="AR27">
        <f t="shared" si="16"/>
        <v>0</v>
      </c>
      <c r="AS27">
        <f t="shared" si="17"/>
        <v>0</v>
      </c>
      <c r="AT27">
        <f t="shared" si="18"/>
        <v>0</v>
      </c>
      <c r="AU27">
        <f t="shared" si="19"/>
        <v>0</v>
      </c>
      <c r="AV27">
        <f t="shared" si="20"/>
        <v>0</v>
      </c>
      <c r="AW27">
        <f t="shared" si="21"/>
        <v>0</v>
      </c>
      <c r="AX27">
        <f t="shared" si="22"/>
        <v>0</v>
      </c>
      <c r="AY27" s="14" cm="1">
        <f t="array" ref="AY27">SUMPRODUCT(LARGE(AN27:AX27, {1,2,3}))</f>
        <v>178</v>
      </c>
      <c r="AZ27"/>
    </row>
    <row r="28" spans="1:52" x14ac:dyDescent="0.35">
      <c r="A28">
        <f>CLASS!A28</f>
        <v>114638</v>
      </c>
      <c r="B28" t="str">
        <f>CLASS!B28</f>
        <v>EE114638</v>
      </c>
      <c r="C28" t="str">
        <f>_xlfn.IFNA((VLOOKUP(A28,CLASS!A:AY,3,FALSE)),"")</f>
        <v>Tristan</v>
      </c>
      <c r="D28" t="str">
        <f>_xlfn.IFNA((VLOOKUP(A28,CLASS!A:AY,4,FALSE)),"")</f>
        <v>Yeomans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tr">
        <f>_xlfn.IFNA((VLOOKUP(A28,CLASS!A:AY,9,FALSE)),"")</f>
        <v>SNR</v>
      </c>
      <c r="J28" t="str">
        <f>_xlfn.IFNA((VLOOKUP(A28,CLASS!A:AY,10,FALSE)),"")</f>
        <v>DOV</v>
      </c>
      <c r="K28" t="str">
        <f>_xlfn.IFNA((VLOOKUP(J28,DivisionLookup!A:B,2,FALSE)),"")</f>
        <v>North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f>_xlfn.IFNA((VLOOKUP(A28,CLASS!A:AY,16,FALSE)),"")</f>
        <v>0</v>
      </c>
      <c r="Q28" s="11">
        <f t="shared" si="0"/>
        <v>0</v>
      </c>
      <c r="R28">
        <f>_xlfn.IFNA((VLOOKUP(A28,CLASS!A:AY,18,FALSE)),"")</f>
        <v>0</v>
      </c>
      <c r="S28" s="11">
        <f t="shared" si="1"/>
        <v>0</v>
      </c>
      <c r="T28">
        <f>_xlfn.IFNA((VLOOKUP(A28,CLASS!A:AY,20,FALSE)),"")</f>
        <v>86</v>
      </c>
      <c r="U28" s="11">
        <f t="shared" si="2"/>
        <v>86</v>
      </c>
      <c r="V28">
        <f>_xlfn.IFNA((VLOOKUP(A28,CLASS!A:AY,22,FALSE)),"")</f>
        <v>0</v>
      </c>
      <c r="W28" s="11">
        <f t="shared" si="23"/>
        <v>0</v>
      </c>
      <c r="X28">
        <f>_xlfn.IFNA((VLOOKUP(A28,CLASS!A:AY,24,FALSE)),"")</f>
        <v>0</v>
      </c>
      <c r="Y28" s="11">
        <f t="shared" si="4"/>
        <v>0</v>
      </c>
      <c r="Z28">
        <f>_xlfn.IFNA((VLOOKUP(A28,CLASS!A:AY,26,FALSE)),"")</f>
        <v>92</v>
      </c>
      <c r="AA28" s="11">
        <f t="shared" si="5"/>
        <v>92</v>
      </c>
      <c r="AB28">
        <f>_xlfn.IFNA((VLOOKUP(A28,CLASS!A:AY,28,FALSE)),"")</f>
        <v>0</v>
      </c>
      <c r="AC28" s="11">
        <f t="shared" si="6"/>
        <v>0</v>
      </c>
      <c r="AD28"/>
      <c r="AE28" s="11">
        <f t="shared" si="7"/>
        <v>0</v>
      </c>
      <c r="AF28"/>
      <c r="AG28" s="11">
        <f t="shared" si="8"/>
        <v>0</v>
      </c>
      <c r="AH28">
        <f>_xlfn.IFNA((VLOOKUP(A28,CLASS!A:AY,34,FALSE)),"")</f>
        <v>0</v>
      </c>
      <c r="AI28" s="11">
        <f t="shared" si="9"/>
        <v>0</v>
      </c>
      <c r="AJ28"/>
      <c r="AK28" s="11">
        <f t="shared" si="10"/>
        <v>0</v>
      </c>
      <c r="AL28" s="16">
        <f t="shared" si="11"/>
        <v>178</v>
      </c>
      <c r="AM28"/>
      <c r="AN28">
        <f t="shared" si="12"/>
        <v>0</v>
      </c>
      <c r="AO28">
        <f t="shared" si="13"/>
        <v>0</v>
      </c>
      <c r="AP28">
        <f t="shared" si="14"/>
        <v>86</v>
      </c>
      <c r="AQ28">
        <f t="shared" si="15"/>
        <v>0</v>
      </c>
      <c r="AR28">
        <f t="shared" si="16"/>
        <v>0</v>
      </c>
      <c r="AS28">
        <f t="shared" si="17"/>
        <v>92</v>
      </c>
      <c r="AT28">
        <f t="shared" si="18"/>
        <v>0</v>
      </c>
      <c r="AU28">
        <f t="shared" si="19"/>
        <v>0</v>
      </c>
      <c r="AV28">
        <f t="shared" si="20"/>
        <v>0</v>
      </c>
      <c r="AW28">
        <f t="shared" si="21"/>
        <v>0</v>
      </c>
      <c r="AX28">
        <f t="shared" si="22"/>
        <v>0</v>
      </c>
      <c r="AY28" s="14" cm="1">
        <f t="array" ref="AY28">SUMPRODUCT(LARGE(AN28:AX28, {1,2,3}))</f>
        <v>178</v>
      </c>
      <c r="AZ28"/>
    </row>
    <row r="29" spans="1:52" x14ac:dyDescent="0.35">
      <c r="A29">
        <f>CLASS!A29</f>
        <v>128948</v>
      </c>
      <c r="B29" t="str">
        <f>CLASS!B29</f>
        <v>EE128948</v>
      </c>
      <c r="C29" t="str">
        <f>_xlfn.IFNA((VLOOKUP(A29,CLASS!A:AY,3,FALSE)),"")</f>
        <v>Lee</v>
      </c>
      <c r="D29" t="str">
        <f>_xlfn.IFNA((VLOOKUP(A29,CLASS!A:AY,4,FALSE)),"")</f>
        <v>Knight</v>
      </c>
      <c r="E29" s="26" t="str">
        <f>_xlfn.IFNA((VLOOKUP(B29,IssueLookup!A:B,2,FALSE)),"")</f>
        <v>AA</v>
      </c>
      <c r="F29" s="26" t="str">
        <f>_xlfn.IFNA((VLOOKUP(B29,IssueLookup!C:D,2,FALSE)),"")</f>
        <v>AA</v>
      </c>
      <c r="G29" s="26" t="str">
        <f>_xlfn.IFNA((VLOOKUP(B29,IssueLookup!E:F,2,FALSE)),"")</f>
        <v>AA</v>
      </c>
      <c r="H29" s="26" t="str">
        <f>_xlfn.IFNA((VLOOKUP(B29,IssueLookup!G:H,2,FALSE)),"")</f>
        <v>AA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f>_xlfn.IFNA((VLOOKUP(A29,CLASS!A:AY,16,FALSE)),"")</f>
        <v>0</v>
      </c>
      <c r="Q29" s="11">
        <f t="shared" si="0"/>
        <v>0</v>
      </c>
      <c r="R29">
        <f>_xlfn.IFNA((VLOOKUP(A29,CLASS!A:AY,18,FALSE)),"")</f>
        <v>85</v>
      </c>
      <c r="S29" s="11">
        <f t="shared" si="1"/>
        <v>85</v>
      </c>
      <c r="T29">
        <f>_xlfn.IFNA((VLOOKUP(A29,CLASS!A:AY,20,FALSE)),"")</f>
        <v>0</v>
      </c>
      <c r="U29" s="11">
        <f t="shared" si="2"/>
        <v>0</v>
      </c>
      <c r="V29">
        <f>_xlfn.IFNA((VLOOKUP(A29,CLASS!A:AY,22,FALSE)),"")</f>
        <v>91</v>
      </c>
      <c r="W29" s="11">
        <f t="shared" si="23"/>
        <v>91</v>
      </c>
      <c r="X29">
        <f>_xlfn.IFNA((VLOOKUP(A29,CLASS!A:AY,24,FALSE)),"")</f>
        <v>0</v>
      </c>
      <c r="Y29" s="11">
        <f t="shared" si="4"/>
        <v>0</v>
      </c>
      <c r="Z29">
        <f>_xlfn.IFNA((VLOOKUP(A29,CLASS!A:AY,26,FALSE)),"")</f>
        <v>0</v>
      </c>
      <c r="AA29" s="11">
        <f t="shared" si="5"/>
        <v>0</v>
      </c>
      <c r="AB29">
        <f>_xlfn.IFNA((VLOOKUP(A29,CLASS!A:AY,28,FALSE)),"")</f>
        <v>0</v>
      </c>
      <c r="AC29" s="11">
        <f t="shared" si="6"/>
        <v>0</v>
      </c>
      <c r="AD29"/>
      <c r="AE29" s="11">
        <f t="shared" si="7"/>
        <v>0</v>
      </c>
      <c r="AF29"/>
      <c r="AG29" s="11">
        <f t="shared" si="8"/>
        <v>0</v>
      </c>
      <c r="AH29">
        <f>_xlfn.IFNA((VLOOKUP(A29,CLASS!A:AY,34,FALSE)),"")</f>
        <v>0</v>
      </c>
      <c r="AI29" s="11">
        <f t="shared" si="9"/>
        <v>0</v>
      </c>
      <c r="AJ29"/>
      <c r="AK29" s="11">
        <f t="shared" si="10"/>
        <v>0</v>
      </c>
      <c r="AL29" s="16">
        <f t="shared" si="11"/>
        <v>176</v>
      </c>
      <c r="AM29"/>
      <c r="AN29">
        <f t="shared" si="12"/>
        <v>0</v>
      </c>
      <c r="AO29">
        <f t="shared" si="13"/>
        <v>85</v>
      </c>
      <c r="AP29">
        <f t="shared" si="14"/>
        <v>0</v>
      </c>
      <c r="AQ29">
        <f t="shared" si="15"/>
        <v>91</v>
      </c>
      <c r="AR29">
        <f t="shared" si="16"/>
        <v>0</v>
      </c>
      <c r="AS29">
        <f t="shared" si="17"/>
        <v>0</v>
      </c>
      <c r="AT29">
        <f t="shared" si="18"/>
        <v>0</v>
      </c>
      <c r="AU29">
        <f t="shared" si="19"/>
        <v>0</v>
      </c>
      <c r="AV29">
        <f t="shared" si="20"/>
        <v>0</v>
      </c>
      <c r="AW29">
        <f t="shared" si="21"/>
        <v>0</v>
      </c>
      <c r="AX29">
        <f t="shared" si="22"/>
        <v>0</v>
      </c>
      <c r="AY29" s="14" cm="1">
        <f t="array" ref="AY29">SUMPRODUCT(LARGE(AN29:AX29, {1,2,3}))</f>
        <v>176</v>
      </c>
    </row>
    <row r="30" spans="1:52" x14ac:dyDescent="0.35">
      <c r="A30">
        <f>CLASS!A6</f>
        <v>27697</v>
      </c>
      <c r="B30" t="str">
        <f>CLASS!B6</f>
        <v>EE27697</v>
      </c>
      <c r="C30" t="str">
        <f>_xlfn.IFNA((VLOOKUP(A30,CLASS!A:AY,3,FALSE)),"")</f>
        <v>Robert</v>
      </c>
      <c r="D30" t="str">
        <f>_xlfn.IFNA((VLOOKUP(A30,CLASS!A:AY,4,FALSE)),"")</f>
        <v>Palmer</v>
      </c>
      <c r="E30" s="26" t="str">
        <f>_xlfn.IFNA((VLOOKUP(B30,IssueLookup!A:B,2,FALSE)),"")</f>
        <v>AAA</v>
      </c>
      <c r="F30" s="26" t="str">
        <f>_xlfn.IFNA((VLOOKUP(B30,IssueLookup!C:D,2,FALSE)),"")</f>
        <v>AAA</v>
      </c>
      <c r="G30" s="26" t="str">
        <f>_xlfn.IFNA((VLOOKUP(B30,IssueLookup!E:F,2,FALSE)),"")</f>
        <v>AAA</v>
      </c>
      <c r="H30" s="26" t="str">
        <f>_xlfn.IFNA((VLOOKUP(B30,IssueLookup!G:H,2,FALSE)),"")</f>
        <v>AAA</v>
      </c>
      <c r="I30" t="str">
        <f>_xlfn.IFNA((VLOOKUP(A30,CLASS!A:AY,9,FALSE)),"")</f>
        <v>VET</v>
      </c>
      <c r="J30" t="str">
        <f>_xlfn.IFNA((VLOOKUP(A30,CLASS!A:AY,10,FALSE)),"")</f>
        <v>DOV</v>
      </c>
      <c r="K30" t="str">
        <f>_xlfn.IFNA((VLOOKUP(J30,DivisionLookup!A:B,2,FALSE)),"")</f>
        <v>North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f>_xlfn.IFNA((VLOOKUP(A30,CLASS!A:AY,16,FALSE)),"")</f>
        <v>88</v>
      </c>
      <c r="Q30" s="11">
        <f t="shared" si="0"/>
        <v>88</v>
      </c>
      <c r="R30">
        <f>_xlfn.IFNA((VLOOKUP(A30,CLASS!A:AY,18,FALSE)),"")</f>
        <v>0</v>
      </c>
      <c r="S30" s="11">
        <f t="shared" si="1"/>
        <v>0</v>
      </c>
      <c r="T30">
        <f>_xlfn.IFNA((VLOOKUP(A30,CLASS!A:AY,20,FALSE)),"")</f>
        <v>88</v>
      </c>
      <c r="U30" s="11">
        <f t="shared" si="2"/>
        <v>88</v>
      </c>
      <c r="V30">
        <f>_xlfn.IFNA((VLOOKUP(A30,CLASS!A:AY,22,FALSE)),"")</f>
        <v>0</v>
      </c>
      <c r="W30" s="11">
        <f t="shared" si="23"/>
        <v>0</v>
      </c>
      <c r="X30">
        <f>_xlfn.IFNA((VLOOKUP(A30,CLASS!A:AY,24,FALSE)),"")</f>
        <v>0</v>
      </c>
      <c r="Y30" s="11">
        <f t="shared" si="4"/>
        <v>0</v>
      </c>
      <c r="Z30">
        <f>_xlfn.IFNA((VLOOKUP(A30,CLASS!A:AY,26,FALSE)),"")</f>
        <v>0</v>
      </c>
      <c r="AA30" s="11">
        <f t="shared" si="5"/>
        <v>0</v>
      </c>
      <c r="AB30">
        <f>_xlfn.IFNA((VLOOKUP(A30,CLASS!A:AY,28,FALSE)),"")</f>
        <v>0</v>
      </c>
      <c r="AC30" s="11">
        <f t="shared" si="6"/>
        <v>0</v>
      </c>
      <c r="AD30"/>
      <c r="AE30" s="11">
        <f t="shared" si="7"/>
        <v>0</v>
      </c>
      <c r="AF30"/>
      <c r="AG30" s="11">
        <f t="shared" si="8"/>
        <v>0</v>
      </c>
      <c r="AH30">
        <f>_xlfn.IFNA((VLOOKUP(A30,CLASS!A:AY,34,FALSE)),"")</f>
        <v>0</v>
      </c>
      <c r="AI30" s="11">
        <f t="shared" si="9"/>
        <v>0</v>
      </c>
      <c r="AJ30"/>
      <c r="AK30" s="11">
        <f t="shared" si="10"/>
        <v>0</v>
      </c>
      <c r="AL30" s="16">
        <f t="shared" si="11"/>
        <v>176</v>
      </c>
      <c r="AM30"/>
      <c r="AN30">
        <f t="shared" si="12"/>
        <v>88</v>
      </c>
      <c r="AO30">
        <f t="shared" si="13"/>
        <v>0</v>
      </c>
      <c r="AP30">
        <f t="shared" si="14"/>
        <v>88</v>
      </c>
      <c r="AQ30">
        <f t="shared" si="15"/>
        <v>0</v>
      </c>
      <c r="AR30">
        <f t="shared" si="16"/>
        <v>0</v>
      </c>
      <c r="AS30">
        <f t="shared" si="17"/>
        <v>0</v>
      </c>
      <c r="AT30">
        <f t="shared" si="18"/>
        <v>0</v>
      </c>
      <c r="AU30">
        <f t="shared" si="19"/>
        <v>0</v>
      </c>
      <c r="AV30">
        <f t="shared" si="20"/>
        <v>0</v>
      </c>
      <c r="AW30">
        <f t="shared" si="21"/>
        <v>0</v>
      </c>
      <c r="AX30">
        <f t="shared" si="22"/>
        <v>0</v>
      </c>
      <c r="AY30" s="14" cm="1">
        <f t="array" ref="AY30">SUMPRODUCT(LARGE(AN30:AX30, {1,2,3}))</f>
        <v>176</v>
      </c>
      <c r="AZ30"/>
    </row>
    <row r="31" spans="1:52" x14ac:dyDescent="0.35">
      <c r="A31">
        <f>CLASS!A30</f>
        <v>127262</v>
      </c>
      <c r="B31" t="str">
        <f>CLASS!B30</f>
        <v>EE127262</v>
      </c>
      <c r="C31" t="str">
        <f>_xlfn.IFNA((VLOOKUP(A31,CLASS!A:AY,3,FALSE)),"")</f>
        <v>Jaymie</v>
      </c>
      <c r="D31" t="str">
        <f>_xlfn.IFNA((VLOOKUP(A31,CLASS!A:AY,4,FALSE)),"")</f>
        <v>Sole</v>
      </c>
      <c r="E31" s="26" t="str">
        <f>_xlfn.IFNA((VLOOKUP(B31,IssueLookup!A:B,2,FALSE)),"")</f>
        <v>AA</v>
      </c>
      <c r="F31" s="26" t="str">
        <f>_xlfn.IFNA((VLOOKUP(B31,IssueLookup!C:D,2,FALSE)),"")</f>
        <v>AA</v>
      </c>
      <c r="G31" s="26" t="str">
        <f>_xlfn.IFNA((VLOOKUP(B31,IssueLookup!E:F,2,FALSE)),"")</f>
        <v>AA</v>
      </c>
      <c r="H31" s="26" t="str">
        <f>_xlfn.IFNA((VLOOKUP(B31,IssueLookup!G:H,2,FALSE)),"")</f>
        <v>AA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f>_xlfn.IFNA((VLOOKUP(A31,CLASS!A:AY,16,FALSE)),"")</f>
        <v>0</v>
      </c>
      <c r="Q31" s="11">
        <f t="shared" si="0"/>
        <v>0</v>
      </c>
      <c r="R31">
        <f>_xlfn.IFNA((VLOOKUP(A31,CLASS!A:AY,18,FALSE)),"")</f>
        <v>86</v>
      </c>
      <c r="S31" s="11">
        <f t="shared" si="1"/>
        <v>86</v>
      </c>
      <c r="T31">
        <f>_xlfn.IFNA((VLOOKUP(A31,CLASS!A:AY,20,FALSE)),"")</f>
        <v>0</v>
      </c>
      <c r="U31" s="11">
        <f t="shared" si="2"/>
        <v>0</v>
      </c>
      <c r="V31">
        <f>_xlfn.IFNA((VLOOKUP(A31,CLASS!A:AY,22,FALSE)),"")</f>
        <v>87</v>
      </c>
      <c r="W31" s="11">
        <f t="shared" si="23"/>
        <v>87</v>
      </c>
      <c r="X31">
        <f>_xlfn.IFNA((VLOOKUP(A31,CLASS!A:AY,24,FALSE)),"")</f>
        <v>0</v>
      </c>
      <c r="Y31" s="11">
        <f t="shared" si="4"/>
        <v>0</v>
      </c>
      <c r="Z31">
        <f>_xlfn.IFNA((VLOOKUP(A31,CLASS!A:AY,26,FALSE)),"")</f>
        <v>0</v>
      </c>
      <c r="AA31" s="11">
        <f t="shared" si="5"/>
        <v>0</v>
      </c>
      <c r="AB31">
        <f>_xlfn.IFNA((VLOOKUP(A31,CLASS!A:AY,28,FALSE)),"")</f>
        <v>0</v>
      </c>
      <c r="AC31" s="11">
        <f t="shared" si="6"/>
        <v>0</v>
      </c>
      <c r="AD31"/>
      <c r="AE31" s="11">
        <f t="shared" si="7"/>
        <v>0</v>
      </c>
      <c r="AF31"/>
      <c r="AG31" s="11">
        <f t="shared" si="8"/>
        <v>0</v>
      </c>
      <c r="AH31">
        <f>_xlfn.IFNA((VLOOKUP(A31,CLASS!A:AY,34,FALSE)),"")</f>
        <v>0</v>
      </c>
      <c r="AI31" s="11">
        <f t="shared" si="9"/>
        <v>0</v>
      </c>
      <c r="AJ31"/>
      <c r="AK31" s="11">
        <f t="shared" si="10"/>
        <v>0</v>
      </c>
      <c r="AL31" s="16">
        <f t="shared" si="11"/>
        <v>173</v>
      </c>
      <c r="AM31"/>
      <c r="AN31">
        <f t="shared" si="12"/>
        <v>0</v>
      </c>
      <c r="AO31">
        <f t="shared" si="13"/>
        <v>86</v>
      </c>
      <c r="AP31">
        <f t="shared" si="14"/>
        <v>0</v>
      </c>
      <c r="AQ31">
        <f t="shared" si="15"/>
        <v>87</v>
      </c>
      <c r="AR31">
        <f t="shared" si="16"/>
        <v>0</v>
      </c>
      <c r="AS31">
        <f t="shared" si="17"/>
        <v>0</v>
      </c>
      <c r="AT31">
        <f t="shared" si="18"/>
        <v>0</v>
      </c>
      <c r="AU31">
        <f t="shared" si="19"/>
        <v>0</v>
      </c>
      <c r="AV31">
        <f t="shared" si="20"/>
        <v>0</v>
      </c>
      <c r="AW31">
        <f t="shared" si="21"/>
        <v>0</v>
      </c>
      <c r="AX31">
        <f t="shared" si="22"/>
        <v>0</v>
      </c>
      <c r="AY31" s="14" cm="1">
        <f t="array" ref="AY31">SUMPRODUCT(LARGE(AN31:AX31, {1,2,3}))</f>
        <v>173</v>
      </c>
      <c r="AZ31"/>
    </row>
    <row r="32" spans="1:52" x14ac:dyDescent="0.35">
      <c r="A32">
        <f>CLASS!A116</f>
        <v>142260</v>
      </c>
      <c r="B32" t="str">
        <f>CLASS!B116</f>
        <v>EE142260</v>
      </c>
      <c r="C32" t="str">
        <f>_xlfn.IFNA((VLOOKUP(A32,CLASS!A:AY,3,FALSE)),"")</f>
        <v>Andy</v>
      </c>
      <c r="D32" t="str">
        <f>_xlfn.IFNA((VLOOKUP(A32,CLASS!A:AY,4,FALSE)),"")</f>
        <v>Watson</v>
      </c>
      <c r="E32" s="26" t="str">
        <f>_xlfn.IFNA((VLOOKUP(B32,IssueLookup!A:B,2,FALSE)),"")</f>
        <v>B</v>
      </c>
      <c r="F32" s="26" t="str">
        <f>_xlfn.IFNA((VLOOKUP(B32,IssueLookup!C:D,2,FALSE)),"")</f>
        <v>B</v>
      </c>
      <c r="G32" s="26" t="str">
        <f>_xlfn.IFNA((VLOOKUP(B32,IssueLookup!E:F,2,FALSE)),"")</f>
        <v>B</v>
      </c>
      <c r="H32" s="26" t="str">
        <f>_xlfn.IFNA((VLOOKUP(B32,IssueLookup!G:H,2,FALSE)),"")</f>
        <v>B</v>
      </c>
      <c r="I32" t="str">
        <f>_xlfn.IFNA((VLOOKUP(A32,CLASS!A:AY,9,FALSE)),"")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_xlfn.IFNA(VLOOKUP(E32,HandicapLookup!A:B,2,FALSE),"")</f>
        <v>10</v>
      </c>
      <c r="M32">
        <f>_xlfn.IFNA(VLOOKUP(F32,HandicapLookup!A:B,2,FALSE),"")</f>
        <v>10</v>
      </c>
      <c r="N32">
        <f>_xlfn.IFNA(VLOOKUP(G32,HandicapLookup!A:B,2,FALSE),"")</f>
        <v>10</v>
      </c>
      <c r="O32">
        <f>_xlfn.IFNA(VLOOKUP(H32,HandicapLookup!A:B,2,FALSE),"")</f>
        <v>10</v>
      </c>
      <c r="P32">
        <f>_xlfn.IFNA((VLOOKUP(A32,CLASS!A:AY,16,FALSE)),"")</f>
        <v>0</v>
      </c>
      <c r="Q32" s="11">
        <f t="shared" si="0"/>
        <v>0</v>
      </c>
      <c r="R32">
        <f>_xlfn.IFNA((VLOOKUP(A32,CLASS!A:AY,18,FALSE)),"")</f>
        <v>71</v>
      </c>
      <c r="S32" s="11">
        <f t="shared" si="1"/>
        <v>81</v>
      </c>
      <c r="T32">
        <f>_xlfn.IFNA((VLOOKUP(A32,CLASS!A:AY,20,FALSE)),"")</f>
        <v>0</v>
      </c>
      <c r="U32" s="11">
        <f t="shared" si="2"/>
        <v>0</v>
      </c>
      <c r="V32">
        <f>_xlfn.IFNA((VLOOKUP(A32,CLASS!A:AY,22,FALSE)),"")</f>
        <v>82</v>
      </c>
      <c r="W32" s="11">
        <f t="shared" si="23"/>
        <v>92</v>
      </c>
      <c r="X32">
        <f>_xlfn.IFNA((VLOOKUP(A32,CLASS!A:AY,24,FALSE)),"")</f>
        <v>0</v>
      </c>
      <c r="Y32" s="11">
        <f t="shared" si="4"/>
        <v>0</v>
      </c>
      <c r="Z32">
        <f>_xlfn.IFNA((VLOOKUP(A32,CLASS!A:AY,26,FALSE)),"")</f>
        <v>0</v>
      </c>
      <c r="AA32" s="11">
        <f t="shared" si="5"/>
        <v>0</v>
      </c>
      <c r="AB32">
        <f>_xlfn.IFNA((VLOOKUP(A32,CLASS!A:AY,28,FALSE)),"")</f>
        <v>0</v>
      </c>
      <c r="AC32" s="11">
        <f t="shared" si="6"/>
        <v>0</v>
      </c>
      <c r="AD32"/>
      <c r="AE32" s="11">
        <f t="shared" si="7"/>
        <v>0</v>
      </c>
      <c r="AF32"/>
      <c r="AG32" s="11">
        <f t="shared" si="8"/>
        <v>0</v>
      </c>
      <c r="AH32">
        <f>_xlfn.IFNA((VLOOKUP(A32,CLASS!A:AY,34,FALSE)),"")</f>
        <v>0</v>
      </c>
      <c r="AI32" s="11">
        <f t="shared" si="9"/>
        <v>0</v>
      </c>
      <c r="AJ32"/>
      <c r="AK32" s="11">
        <f t="shared" si="10"/>
        <v>0</v>
      </c>
      <c r="AL32" s="16">
        <f t="shared" si="11"/>
        <v>173</v>
      </c>
      <c r="AM32"/>
      <c r="AN32">
        <f t="shared" si="12"/>
        <v>0</v>
      </c>
      <c r="AO32">
        <f t="shared" si="13"/>
        <v>81</v>
      </c>
      <c r="AP32">
        <f t="shared" si="14"/>
        <v>0</v>
      </c>
      <c r="AQ32">
        <f t="shared" si="15"/>
        <v>92</v>
      </c>
      <c r="AR32">
        <f t="shared" si="16"/>
        <v>0</v>
      </c>
      <c r="AS32">
        <f t="shared" si="17"/>
        <v>0</v>
      </c>
      <c r="AT32">
        <f t="shared" si="18"/>
        <v>0</v>
      </c>
      <c r="AU32">
        <f t="shared" si="19"/>
        <v>0</v>
      </c>
      <c r="AV32">
        <f t="shared" si="20"/>
        <v>0</v>
      </c>
      <c r="AW32">
        <f t="shared" si="21"/>
        <v>0</v>
      </c>
      <c r="AX32">
        <f t="shared" si="22"/>
        <v>0</v>
      </c>
      <c r="AY32" s="14" cm="1">
        <f t="array" ref="AY32">SUMPRODUCT(LARGE(AN32:AX32, {1,2,3}))</f>
        <v>173</v>
      </c>
      <c r="AZ32"/>
    </row>
    <row r="33" spans="1:52" x14ac:dyDescent="0.35">
      <c r="A33">
        <f>CLASS!A55</f>
        <v>131219</v>
      </c>
      <c r="B33" t="str">
        <f>CLASS!B55</f>
        <v>EE131219</v>
      </c>
      <c r="C33" t="str">
        <f>_xlfn.IFNA((VLOOKUP(A33,CLASS!A:AY,3,FALSE)),"")</f>
        <v>Mark</v>
      </c>
      <c r="D33" t="str">
        <f>_xlfn.IFNA((VLOOKUP(A33,CLASS!A:AY,4,FALSE)),"")</f>
        <v>Hobbs</v>
      </c>
      <c r="E33" s="26" t="str">
        <f>_xlfn.IFNA((VLOOKUP(B33,IssueLookup!A:B,2,FALSE)),"")</f>
        <v>A</v>
      </c>
      <c r="F33" s="26" t="str">
        <f>_xlfn.IFNA((VLOOKUP(B33,IssueLookup!C:D,2,FALSE)),"")</f>
        <v>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tr">
        <f>_xlfn.IFNA((VLOOKUP(A33,CLASS!A:AY,9,FALSE)),"")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5</v>
      </c>
      <c r="M33">
        <f>_xlfn.IFNA(VLOOKUP(F33,HandicapLookup!A:B,2,FALSE),"")</f>
        <v>5</v>
      </c>
      <c r="N33">
        <f>_xlfn.IFNA(VLOOKUP(G33,HandicapLookup!A:B,2,FALSE),"")</f>
        <v>5</v>
      </c>
      <c r="O33">
        <f>_xlfn.IFNA(VLOOKUP(H33,HandicapLookup!A:B,2,FALSE),"")</f>
        <v>5</v>
      </c>
      <c r="P33">
        <f>_xlfn.IFNA((VLOOKUP(A33,CLASS!A:AY,16,FALSE)),"")</f>
        <v>0</v>
      </c>
      <c r="Q33" s="11">
        <f t="shared" si="0"/>
        <v>0</v>
      </c>
      <c r="R33">
        <f>_xlfn.IFNA((VLOOKUP(A33,CLASS!A:AY,18,FALSE)),"")</f>
        <v>81</v>
      </c>
      <c r="S33" s="11">
        <f t="shared" si="1"/>
        <v>86</v>
      </c>
      <c r="T33">
        <f>_xlfn.IFNA((VLOOKUP(A33,CLASS!A:AY,20,FALSE)),"")</f>
        <v>0</v>
      </c>
      <c r="U33" s="11">
        <f t="shared" si="2"/>
        <v>0</v>
      </c>
      <c r="V33">
        <f>_xlfn.IFNA((VLOOKUP(A33,CLASS!A:AY,22,FALSE)),"")</f>
        <v>81</v>
      </c>
      <c r="W33" s="11">
        <f t="shared" si="23"/>
        <v>86</v>
      </c>
      <c r="X33">
        <f>_xlfn.IFNA((VLOOKUP(A33,CLASS!A:AY,24,FALSE)),"")</f>
        <v>0</v>
      </c>
      <c r="Y33" s="11">
        <f t="shared" si="4"/>
        <v>0</v>
      </c>
      <c r="Z33">
        <f>_xlfn.IFNA((VLOOKUP(A33,CLASS!A:AY,26,FALSE)),"")</f>
        <v>0</v>
      </c>
      <c r="AA33" s="11">
        <f t="shared" si="5"/>
        <v>0</v>
      </c>
      <c r="AB33">
        <f>_xlfn.IFNA((VLOOKUP(A33,CLASS!A:AY,28,FALSE)),"")</f>
        <v>0</v>
      </c>
      <c r="AC33" s="11">
        <f t="shared" si="6"/>
        <v>0</v>
      </c>
      <c r="AD33"/>
      <c r="AE33" s="11">
        <f t="shared" si="7"/>
        <v>0</v>
      </c>
      <c r="AF33"/>
      <c r="AG33" s="11">
        <f t="shared" si="8"/>
        <v>0</v>
      </c>
      <c r="AH33">
        <f>_xlfn.IFNA((VLOOKUP(A33,CLASS!A:AY,34,FALSE)),"")</f>
        <v>0</v>
      </c>
      <c r="AI33" s="11">
        <f t="shared" si="9"/>
        <v>0</v>
      </c>
      <c r="AJ33"/>
      <c r="AK33" s="11">
        <f t="shared" si="10"/>
        <v>0</v>
      </c>
      <c r="AL33" s="16">
        <f t="shared" si="11"/>
        <v>172</v>
      </c>
      <c r="AM33"/>
      <c r="AN33">
        <f t="shared" si="12"/>
        <v>0</v>
      </c>
      <c r="AO33">
        <f t="shared" si="13"/>
        <v>86</v>
      </c>
      <c r="AP33">
        <f t="shared" si="14"/>
        <v>0</v>
      </c>
      <c r="AQ33">
        <f t="shared" si="15"/>
        <v>86</v>
      </c>
      <c r="AR33">
        <f t="shared" si="16"/>
        <v>0</v>
      </c>
      <c r="AS33">
        <f t="shared" si="17"/>
        <v>0</v>
      </c>
      <c r="AT33">
        <f t="shared" si="18"/>
        <v>0</v>
      </c>
      <c r="AU33">
        <f t="shared" si="19"/>
        <v>0</v>
      </c>
      <c r="AV33">
        <f t="shared" si="20"/>
        <v>0</v>
      </c>
      <c r="AW33">
        <f t="shared" si="21"/>
        <v>0</v>
      </c>
      <c r="AX33">
        <f t="shared" si="22"/>
        <v>0</v>
      </c>
      <c r="AY33" s="14" cm="1">
        <f t="array" ref="AY33">SUMPRODUCT(LARGE(AN33:AX33, {1,2,3}))</f>
        <v>172</v>
      </c>
      <c r="AZ33"/>
    </row>
    <row r="34" spans="1:52" x14ac:dyDescent="0.35">
      <c r="A34">
        <f>CLASS!A31</f>
        <v>125843</v>
      </c>
      <c r="B34" t="str">
        <f>CLASS!B31</f>
        <v>EE125843</v>
      </c>
      <c r="C34" t="str">
        <f>_xlfn.IFNA((VLOOKUP(A34,CLASS!A:AY,3,FALSE)),"")</f>
        <v>Matt</v>
      </c>
      <c r="D34" t="str">
        <f>_xlfn.IFNA((VLOOKUP(A34,CLASS!A:AY,4,FALSE)),"")</f>
        <v>Peddle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tr">
        <f>_xlfn.IFNA((VLOOKUP(A34,CLASS!A:AY,9,FALSE)),"")</f>
        <v>JNR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0</v>
      </c>
      <c r="Q34" s="11">
        <f t="shared" si="0"/>
        <v>0</v>
      </c>
      <c r="R34">
        <f>_xlfn.IFNA((VLOOKUP(A34,CLASS!A:AY,18,FALSE)),"")</f>
        <v>86</v>
      </c>
      <c r="S34" s="11">
        <f t="shared" si="1"/>
        <v>86</v>
      </c>
      <c r="T34">
        <f>_xlfn.IFNA((VLOOKUP(A34,CLASS!A:AY,20,FALSE)),"")</f>
        <v>0</v>
      </c>
      <c r="U34" s="11">
        <f t="shared" si="2"/>
        <v>0</v>
      </c>
      <c r="V34">
        <f>_xlfn.IFNA((VLOOKUP(A34,CLASS!A:AY,22,FALSE)),"")</f>
        <v>86</v>
      </c>
      <c r="W34" s="11">
        <f t="shared" si="23"/>
        <v>86</v>
      </c>
      <c r="X34">
        <f>_xlfn.IFNA((VLOOKUP(A34,CLASS!A:AY,24,FALSE)),"")</f>
        <v>0</v>
      </c>
      <c r="Y34" s="11">
        <f t="shared" si="4"/>
        <v>0</v>
      </c>
      <c r="Z34">
        <f>_xlfn.IFNA((VLOOKUP(A34,CLASS!A:AY,26,FALSE)),"")</f>
        <v>0</v>
      </c>
      <c r="AA34" s="11">
        <f t="shared" si="5"/>
        <v>0</v>
      </c>
      <c r="AB34">
        <f>_xlfn.IFNA((VLOOKUP(A34,CLASS!A:AY,28,FALSE)),"")</f>
        <v>0</v>
      </c>
      <c r="AC34" s="11">
        <f t="shared" si="6"/>
        <v>0</v>
      </c>
      <c r="AD34"/>
      <c r="AE34" s="11">
        <f t="shared" si="7"/>
        <v>0</v>
      </c>
      <c r="AF34"/>
      <c r="AG34" s="11">
        <f t="shared" si="8"/>
        <v>0</v>
      </c>
      <c r="AH34">
        <f>_xlfn.IFNA((VLOOKUP(A34,CLASS!A:AY,34,FALSE)),"")</f>
        <v>0</v>
      </c>
      <c r="AI34" s="11">
        <f t="shared" si="9"/>
        <v>0</v>
      </c>
      <c r="AJ34"/>
      <c r="AK34" s="11">
        <f t="shared" si="10"/>
        <v>0</v>
      </c>
      <c r="AL34" s="16">
        <f t="shared" si="11"/>
        <v>172</v>
      </c>
      <c r="AM34"/>
      <c r="AN34">
        <f t="shared" si="12"/>
        <v>0</v>
      </c>
      <c r="AO34">
        <f t="shared" si="13"/>
        <v>86</v>
      </c>
      <c r="AP34">
        <f t="shared" si="14"/>
        <v>0</v>
      </c>
      <c r="AQ34">
        <f t="shared" si="15"/>
        <v>86</v>
      </c>
      <c r="AR34">
        <f t="shared" si="16"/>
        <v>0</v>
      </c>
      <c r="AS34">
        <f t="shared" si="17"/>
        <v>0</v>
      </c>
      <c r="AT34">
        <f t="shared" si="18"/>
        <v>0</v>
      </c>
      <c r="AU34">
        <f t="shared" si="19"/>
        <v>0</v>
      </c>
      <c r="AV34">
        <f t="shared" si="20"/>
        <v>0</v>
      </c>
      <c r="AW34">
        <f t="shared" si="21"/>
        <v>0</v>
      </c>
      <c r="AX34">
        <f t="shared" si="22"/>
        <v>0</v>
      </c>
      <c r="AY34" s="14" cm="1">
        <f t="array" ref="AY34">SUMPRODUCT(LARGE(AN34:AX34, {1,2,3}))</f>
        <v>172</v>
      </c>
    </row>
    <row r="35" spans="1:52" x14ac:dyDescent="0.35">
      <c r="A35">
        <f>CLASS!A168</f>
        <v>124600</v>
      </c>
      <c r="B35" t="str">
        <f>CLASS!B168</f>
        <v>EE124600</v>
      </c>
      <c r="C35" t="str">
        <f>_xlfn.IFNA((VLOOKUP(A35,CLASS!A:AY,3,FALSE)),"")</f>
        <v>Richard</v>
      </c>
      <c r="D35" t="str">
        <f>_xlfn.IFNA((VLOOKUP(A35,CLASS!A:AY,4,FALSE)),"")</f>
        <v>Brown</v>
      </c>
      <c r="E35" s="26" t="str">
        <f>_xlfn.IFNA((VLOOKUP(B35,IssueLookup!A:B,2,FALSE)),"")</f>
        <v>C</v>
      </c>
      <c r="F35" s="26" t="str">
        <f>_xlfn.IFNA((VLOOKUP(B35,IssueLookup!C:D,2,FALSE)),"")</f>
        <v>C</v>
      </c>
      <c r="G35" s="26" t="str">
        <f>_xlfn.IFNA((VLOOKUP(B35,IssueLookup!E:F,2,FALSE)),"")</f>
        <v>C</v>
      </c>
      <c r="H35" s="26" t="str">
        <f>_xlfn.IFNA((VLOOKUP(B35,IssueLookup!G:H,2,FALSE)),"")</f>
        <v>C</v>
      </c>
      <c r="I35" t="str">
        <f>_xlfn.IFNA((VLOOKUP(A35,CLASS!A:AY,9,FALSE)),"")</f>
        <v>SNR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15</v>
      </c>
      <c r="M35">
        <f>_xlfn.IFNA(VLOOKUP(F35,HandicapLookup!A:B,2,FALSE),"")</f>
        <v>15</v>
      </c>
      <c r="N35">
        <f>_xlfn.IFNA(VLOOKUP(G35,HandicapLookup!A:B,2,FALSE),"")</f>
        <v>15</v>
      </c>
      <c r="O35">
        <f>_xlfn.IFNA(VLOOKUP(H35,HandicapLookup!A:B,2,FALSE),"")</f>
        <v>15</v>
      </c>
      <c r="P35">
        <f>_xlfn.IFNA((VLOOKUP(A35,CLASS!A:AY,16,FALSE)),"")</f>
        <v>0</v>
      </c>
      <c r="Q35" s="11">
        <f t="shared" si="0"/>
        <v>0</v>
      </c>
      <c r="R35">
        <f>_xlfn.IFNA((VLOOKUP(A35,CLASS!A:AY,18,FALSE)),"")</f>
        <v>71</v>
      </c>
      <c r="S35" s="11">
        <f t="shared" si="1"/>
        <v>86</v>
      </c>
      <c r="T35">
        <f>_xlfn.IFNA((VLOOKUP(A35,CLASS!A:AY,20,FALSE)),"")</f>
        <v>0</v>
      </c>
      <c r="U35" s="11">
        <f t="shared" si="2"/>
        <v>0</v>
      </c>
      <c r="V35">
        <f>_xlfn.IFNA((VLOOKUP(A35,CLASS!A:AY,22,FALSE)),"")</f>
        <v>69</v>
      </c>
      <c r="W35" s="11">
        <f t="shared" si="23"/>
        <v>84</v>
      </c>
      <c r="X35">
        <f>_xlfn.IFNA((VLOOKUP(A35,CLASS!A:AY,24,FALSE)),"")</f>
        <v>0</v>
      </c>
      <c r="Y35" s="11">
        <f t="shared" si="4"/>
        <v>0</v>
      </c>
      <c r="Z35">
        <f>_xlfn.IFNA((VLOOKUP(A35,CLASS!A:AY,26,FALSE)),"")</f>
        <v>0</v>
      </c>
      <c r="AA35" s="11">
        <f t="shared" si="5"/>
        <v>0</v>
      </c>
      <c r="AB35">
        <f>_xlfn.IFNA((VLOOKUP(A35,CLASS!A:AY,28,FALSE)),"")</f>
        <v>0</v>
      </c>
      <c r="AC35" s="11">
        <f t="shared" si="6"/>
        <v>0</v>
      </c>
      <c r="AD35"/>
      <c r="AE35" s="11">
        <f t="shared" si="7"/>
        <v>0</v>
      </c>
      <c r="AF35"/>
      <c r="AG35" s="11">
        <f t="shared" si="8"/>
        <v>0</v>
      </c>
      <c r="AH35">
        <f>_xlfn.IFNA((VLOOKUP(A35,CLASS!A:AY,34,FALSE)),"")</f>
        <v>0</v>
      </c>
      <c r="AI35" s="11">
        <f t="shared" si="9"/>
        <v>0</v>
      </c>
      <c r="AJ35"/>
      <c r="AK35" s="11">
        <f t="shared" si="10"/>
        <v>0</v>
      </c>
      <c r="AL35" s="16">
        <f t="shared" si="11"/>
        <v>170</v>
      </c>
      <c r="AN35">
        <f t="shared" si="12"/>
        <v>0</v>
      </c>
      <c r="AO35">
        <f t="shared" si="13"/>
        <v>86</v>
      </c>
      <c r="AP35">
        <f t="shared" si="14"/>
        <v>0</v>
      </c>
      <c r="AQ35">
        <f t="shared" si="15"/>
        <v>84</v>
      </c>
      <c r="AR35">
        <f t="shared" si="16"/>
        <v>0</v>
      </c>
      <c r="AS35">
        <f t="shared" si="17"/>
        <v>0</v>
      </c>
      <c r="AT35">
        <f t="shared" si="18"/>
        <v>0</v>
      </c>
      <c r="AU35">
        <f t="shared" si="19"/>
        <v>0</v>
      </c>
      <c r="AV35">
        <f t="shared" si="20"/>
        <v>0</v>
      </c>
      <c r="AW35">
        <f t="shared" si="21"/>
        <v>0</v>
      </c>
      <c r="AX35">
        <f t="shared" si="22"/>
        <v>0</v>
      </c>
      <c r="AY35" s="14" cm="1">
        <f t="array" ref="AY35">SUMPRODUCT(LARGE(AN35:AX35, {1,2,3}))</f>
        <v>170</v>
      </c>
      <c r="AZ35"/>
    </row>
    <row r="36" spans="1:52" x14ac:dyDescent="0.35">
      <c r="A36">
        <f>CLASS!A7</f>
        <v>36413</v>
      </c>
      <c r="B36" t="str">
        <f>CLASS!B7</f>
        <v>EE36413</v>
      </c>
      <c r="C36" t="str">
        <f>_xlfn.IFNA((VLOOKUP(A36,CLASS!A:AY,3,FALSE)),"")</f>
        <v>Kevin</v>
      </c>
      <c r="D36" t="str">
        <f>_xlfn.IFNA((VLOOKUP(A36,CLASS!A:AY,4,FALSE)),"")</f>
        <v>Howland</v>
      </c>
      <c r="E36" s="26" t="str">
        <f>_xlfn.IFNA((VLOOKUP(B36,IssueLookup!A:B,2,FALSE)),"")</f>
        <v>AAA</v>
      </c>
      <c r="F36" s="26" t="str">
        <f>_xlfn.IFNA((VLOOKUP(B36,IssueLookup!C:D,2,FALSE)),"")</f>
        <v>AAA</v>
      </c>
      <c r="G36" s="26" t="str">
        <f>_xlfn.IFNA((VLOOKUP(B36,IssueLookup!E:F,2,FALSE)),"")</f>
        <v>AAA</v>
      </c>
      <c r="H36" s="26" t="str">
        <f>_xlfn.IFNA((VLOOKUP(B36,IssueLookup!G:H,2,FALSE)),"")</f>
        <v>AAA</v>
      </c>
      <c r="I36" t="str">
        <f>_xlfn.IFNA((VLOOKUP(A36,CLASS!A:AY,9,FALSE)),"")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f>_xlfn.IFNA((VLOOKUP(A36,CLASS!A:AY,16,FALSE)),"")</f>
        <v>0</v>
      </c>
      <c r="Q36" s="11">
        <f t="shared" si="0"/>
        <v>0</v>
      </c>
      <c r="R36">
        <f>_xlfn.IFNA((VLOOKUP(A36,CLASS!A:AY,18,FALSE)),"")</f>
        <v>84</v>
      </c>
      <c r="S36" s="11">
        <f t="shared" si="1"/>
        <v>84</v>
      </c>
      <c r="T36">
        <f>_xlfn.IFNA((VLOOKUP(A36,CLASS!A:AY,20,FALSE)),"")</f>
        <v>0</v>
      </c>
      <c r="U36" s="11">
        <f t="shared" si="2"/>
        <v>0</v>
      </c>
      <c r="V36">
        <f>_xlfn.IFNA((VLOOKUP(A36,CLASS!A:AY,22,FALSE)),"")</f>
        <v>86</v>
      </c>
      <c r="W36" s="11">
        <f t="shared" si="23"/>
        <v>86</v>
      </c>
      <c r="X36">
        <f>_xlfn.IFNA((VLOOKUP(A36,CLASS!A:AY,24,FALSE)),"")</f>
        <v>0</v>
      </c>
      <c r="Y36" s="11">
        <f t="shared" si="4"/>
        <v>0</v>
      </c>
      <c r="Z36">
        <f>_xlfn.IFNA((VLOOKUP(A36,CLASS!A:AY,26,FALSE)),"")</f>
        <v>0</v>
      </c>
      <c r="AA36" s="11">
        <f t="shared" si="5"/>
        <v>0</v>
      </c>
      <c r="AB36">
        <f>_xlfn.IFNA((VLOOKUP(A36,CLASS!A:AY,28,FALSE)),"")</f>
        <v>0</v>
      </c>
      <c r="AC36" s="11">
        <f t="shared" si="6"/>
        <v>0</v>
      </c>
      <c r="AD36"/>
      <c r="AE36" s="11">
        <f>IF(IF(AD36,AD36+$O36,0)&lt;=100,IF(AD36,AD36+$O36,0),100)</f>
        <v>0</v>
      </c>
      <c r="AF36"/>
      <c r="AG36" s="11">
        <f>IF(IF(AF36,AF36+$O36,0)&lt;=100,IF(AF36,AF36+$O36,0),100)</f>
        <v>0</v>
      </c>
      <c r="AH36">
        <f>_xlfn.IFNA((VLOOKUP(A36,CLASS!A:AY,34,FALSE)),"")</f>
        <v>0</v>
      </c>
      <c r="AI36" s="11">
        <f t="shared" si="9"/>
        <v>0</v>
      </c>
      <c r="AJ36"/>
      <c r="AK36" s="11">
        <f t="shared" si="10"/>
        <v>0</v>
      </c>
      <c r="AL36" s="16">
        <f t="shared" si="11"/>
        <v>170</v>
      </c>
      <c r="AM36"/>
      <c r="AN36">
        <f t="shared" si="12"/>
        <v>0</v>
      </c>
      <c r="AO36">
        <f t="shared" si="13"/>
        <v>84</v>
      </c>
      <c r="AP36">
        <f t="shared" si="14"/>
        <v>0</v>
      </c>
      <c r="AQ36">
        <f t="shared" si="15"/>
        <v>86</v>
      </c>
      <c r="AR36">
        <f t="shared" si="16"/>
        <v>0</v>
      </c>
      <c r="AS36">
        <f t="shared" si="17"/>
        <v>0</v>
      </c>
      <c r="AT36">
        <f t="shared" si="18"/>
        <v>0</v>
      </c>
      <c r="AU36">
        <f t="shared" si="19"/>
        <v>0</v>
      </c>
      <c r="AV36">
        <f t="shared" si="20"/>
        <v>0</v>
      </c>
      <c r="AW36">
        <f t="shared" si="21"/>
        <v>0</v>
      </c>
      <c r="AX36">
        <f t="shared" si="22"/>
        <v>0</v>
      </c>
      <c r="AY36" s="14" cm="1">
        <f t="array" ref="AY36">SUMPRODUCT(LARGE(AN36:AX36, {1,2,3}))</f>
        <v>170</v>
      </c>
    </row>
    <row r="37" spans="1:52" x14ac:dyDescent="0.35">
      <c r="A37">
        <f>CLASS!A117</f>
        <v>85329</v>
      </c>
      <c r="B37" t="str">
        <f>CLASS!B117</f>
        <v>EE85329</v>
      </c>
      <c r="C37" t="str">
        <f>_xlfn.IFNA((VLOOKUP(A37,CLASS!A:AY,3,FALSE)),"")</f>
        <v>Michael</v>
      </c>
      <c r="D37" t="str">
        <f>_xlfn.IFNA((VLOOKUP(A37,CLASS!A:AY,4,FALSE)),"")</f>
        <v>Beatwell</v>
      </c>
      <c r="E37" s="26" t="str">
        <f>_xlfn.IFNA((VLOOKUP(B37,IssueLookup!A:B,2,FALSE)),"")</f>
        <v>B</v>
      </c>
      <c r="F37" s="26" t="str">
        <f>_xlfn.IFNA((VLOOKUP(B37,IssueLookup!C:D,2,FALSE)),"")</f>
        <v>B</v>
      </c>
      <c r="G37" s="26" t="str">
        <f>_xlfn.IFNA((VLOOKUP(B37,IssueLookup!E:F,2,FALSE)),"")</f>
        <v>B</v>
      </c>
      <c r="H37" s="26" t="str">
        <f>_xlfn.IFNA((VLOOKUP(B37,IssueLookup!G:H,2,FALSE)),"")</f>
        <v>B</v>
      </c>
      <c r="I37" t="str">
        <f>_xlfn.IFNA((VLOOKUP(A37,CLASS!A:AY,9,FALSE)),"")</f>
        <v>VET</v>
      </c>
      <c r="J37" t="str">
        <f>_xlfn.IFNA((VLOOKUP(A37,CLASS!A:AY,10,FALSE)),"")</f>
        <v>CAM</v>
      </c>
      <c r="K37" t="str">
        <f>_xlfn.IFNA((VLOOKUP(J37,DivisionLookup!A:B,2,FALSE)),"")</f>
        <v>North</v>
      </c>
      <c r="L37">
        <f>_xlfn.IFNA(VLOOKUP(E37,HandicapLookup!A:B,2,FALSE),"")</f>
        <v>10</v>
      </c>
      <c r="M37">
        <f>_xlfn.IFNA(VLOOKUP(F37,HandicapLookup!A:B,2,FALSE),"")</f>
        <v>10</v>
      </c>
      <c r="N37">
        <f>_xlfn.IFNA(VLOOKUP(G37,HandicapLookup!A:B,2,FALSE),"")</f>
        <v>10</v>
      </c>
      <c r="O37">
        <f>_xlfn.IFNA(VLOOKUP(H37,HandicapLookup!A:B,2,FALSE),"")</f>
        <v>10</v>
      </c>
      <c r="P37">
        <f>_xlfn.IFNA((VLOOKUP(A37,CLASS!A:AY,16,FALSE)),"")</f>
        <v>0</v>
      </c>
      <c r="Q37" s="11">
        <f t="shared" si="0"/>
        <v>0</v>
      </c>
      <c r="R37">
        <f>_xlfn.IFNA((VLOOKUP(A37,CLASS!A:AY,18,FALSE)),"")</f>
        <v>0</v>
      </c>
      <c r="S37" s="11">
        <f t="shared" si="1"/>
        <v>0</v>
      </c>
      <c r="T37">
        <f>_xlfn.IFNA((VLOOKUP(A37,CLASS!A:AY,20,FALSE)),"")</f>
        <v>70</v>
      </c>
      <c r="U37" s="11">
        <f t="shared" si="2"/>
        <v>80</v>
      </c>
      <c r="V37">
        <f>_xlfn.IFNA((VLOOKUP(A37,CLASS!A:AY,22,FALSE)),"")</f>
        <v>0</v>
      </c>
      <c r="W37" s="11">
        <f t="shared" si="23"/>
        <v>0</v>
      </c>
      <c r="X37">
        <f>_xlfn.IFNA((VLOOKUP(A37,CLASS!A:AY,24,FALSE)),"")</f>
        <v>0</v>
      </c>
      <c r="Y37" s="11">
        <f t="shared" si="4"/>
        <v>0</v>
      </c>
      <c r="Z37">
        <f>_xlfn.IFNA((VLOOKUP(A37,CLASS!A:AY,26,FALSE)),"")</f>
        <v>80</v>
      </c>
      <c r="AA37" s="11">
        <f t="shared" si="5"/>
        <v>90</v>
      </c>
      <c r="AB37">
        <f>_xlfn.IFNA((VLOOKUP(A37,CLASS!A:AY,28,FALSE)),"")</f>
        <v>0</v>
      </c>
      <c r="AC37" s="11">
        <f t="shared" si="6"/>
        <v>0</v>
      </c>
      <c r="AD37"/>
      <c r="AE37" s="11">
        <f t="shared" ref="AE37:AE100" si="24">IFERROR((IF(IF(AD37,AD37+$O37,0)&lt;=100,IF(AD37,AD37+$O37,0),100)),"")</f>
        <v>0</v>
      </c>
      <c r="AF37"/>
      <c r="AG37" s="11">
        <f t="shared" ref="AG37:AG100" si="25">IFERROR((IF(IF(AF37,AF37+$O37,0)&lt;=100,IF(AF37,AF37+$O37,0),100)),"")</f>
        <v>0</v>
      </c>
      <c r="AH37">
        <f>_xlfn.IFNA((VLOOKUP(A37,CLASS!A:AY,34,FALSE)),"")</f>
        <v>0</v>
      </c>
      <c r="AI37" s="11">
        <f t="shared" si="9"/>
        <v>0</v>
      </c>
      <c r="AJ37"/>
      <c r="AK37" s="11">
        <f t="shared" si="10"/>
        <v>0</v>
      </c>
      <c r="AL37" s="16">
        <f t="shared" si="11"/>
        <v>170</v>
      </c>
      <c r="AM37"/>
      <c r="AN37">
        <f t="shared" si="12"/>
        <v>0</v>
      </c>
      <c r="AO37">
        <f t="shared" si="13"/>
        <v>0</v>
      </c>
      <c r="AP37">
        <f t="shared" si="14"/>
        <v>80</v>
      </c>
      <c r="AQ37">
        <f t="shared" si="15"/>
        <v>0</v>
      </c>
      <c r="AR37">
        <f t="shared" si="16"/>
        <v>0</v>
      </c>
      <c r="AS37">
        <f t="shared" si="17"/>
        <v>90</v>
      </c>
      <c r="AT37">
        <f t="shared" si="18"/>
        <v>0</v>
      </c>
      <c r="AU37">
        <f t="shared" si="19"/>
        <v>0</v>
      </c>
      <c r="AV37">
        <f t="shared" si="20"/>
        <v>0</v>
      </c>
      <c r="AW37">
        <f t="shared" si="21"/>
        <v>0</v>
      </c>
      <c r="AX37">
        <f t="shared" si="22"/>
        <v>0</v>
      </c>
      <c r="AY37" s="14" cm="1">
        <f t="array" ref="AY37">SUMPRODUCT(LARGE(AN37:AX37, {1,2,3}))</f>
        <v>170</v>
      </c>
    </row>
    <row r="38" spans="1:52" x14ac:dyDescent="0.35">
      <c r="A38">
        <f>CLASS!A56</f>
        <v>88361</v>
      </c>
      <c r="B38" t="str">
        <f>CLASS!B56</f>
        <v>EE88361</v>
      </c>
      <c r="C38" t="str">
        <f>_xlfn.IFNA((VLOOKUP(A38,CLASS!A:AY,3,FALSE)),"")</f>
        <v>Tony</v>
      </c>
      <c r="D38" t="str">
        <f>_xlfn.IFNA((VLOOKUP(A38,CLASS!A:AY,4,FALSE)),"")</f>
        <v>Leonard</v>
      </c>
      <c r="E38" s="26" t="str">
        <f>_xlfn.IFNA((VLOOKUP(B38,IssueLookup!A:B,2,FALSE)),"")</f>
        <v>A</v>
      </c>
      <c r="F38" s="26" t="str">
        <f>_xlfn.IFNA((VLOOKUP(B38,IssueLookup!C:D,2,FALSE)),"")</f>
        <v>A</v>
      </c>
      <c r="G38" s="26" t="str">
        <f>_xlfn.IFNA((VLOOKUP(B38,IssueLookup!E:F,2,FALSE)),"")</f>
        <v>A</v>
      </c>
      <c r="H38" s="26" t="str">
        <f>_xlfn.IFNA((VLOOKUP(B38,IssueLookup!G:H,2,FALSE)),"")</f>
        <v>A</v>
      </c>
      <c r="I38" t="str">
        <f>_xlfn.IFNA((VLOOKUP(A38,CLASS!A:AY,9,FALSE)),"")</f>
        <v>VET</v>
      </c>
      <c r="J38" t="str">
        <f>_xlfn.IFNA((VLOOKUP(A38,CLASS!A:AY,10,FALSE)),"")</f>
        <v>ST</v>
      </c>
      <c r="K38" t="str">
        <f>_xlfn.IFNA((VLOOKUP(J38,DivisionLookup!A:B,2,FALSE)),"")</f>
        <v>North</v>
      </c>
      <c r="L38">
        <f>_xlfn.IFNA(VLOOKUP(E38,HandicapLookup!A:B,2,FALSE),"")</f>
        <v>5</v>
      </c>
      <c r="M38">
        <f>_xlfn.IFNA(VLOOKUP(F38,HandicapLookup!A:B,2,FALSE),"")</f>
        <v>5</v>
      </c>
      <c r="N38">
        <f>_xlfn.IFNA(VLOOKUP(G38,HandicapLookup!A:B,2,FALSE),"")</f>
        <v>5</v>
      </c>
      <c r="O38">
        <f>_xlfn.IFNA(VLOOKUP(H38,HandicapLookup!A:B,2,FALSE),"")</f>
        <v>5</v>
      </c>
      <c r="P38">
        <f>_xlfn.IFNA((VLOOKUP(A38,CLASS!A:AY,16,FALSE)),"")</f>
        <v>80</v>
      </c>
      <c r="Q38" s="11">
        <f t="shared" si="0"/>
        <v>85</v>
      </c>
      <c r="R38">
        <f>_xlfn.IFNA((VLOOKUP(A38,CLASS!A:AY,18,FALSE)),"")</f>
        <v>0</v>
      </c>
      <c r="S38" s="11">
        <f t="shared" si="1"/>
        <v>0</v>
      </c>
      <c r="T38">
        <f>_xlfn.IFNA((VLOOKUP(A38,CLASS!A:AY,20,FALSE)),"")</f>
        <v>80</v>
      </c>
      <c r="U38" s="11">
        <f t="shared" si="2"/>
        <v>85</v>
      </c>
      <c r="V38">
        <f>_xlfn.IFNA((VLOOKUP(A38,CLASS!A:AY,22,FALSE)),"")</f>
        <v>0</v>
      </c>
      <c r="W38" s="11">
        <f t="shared" si="23"/>
        <v>0</v>
      </c>
      <c r="X38">
        <f>_xlfn.IFNA((VLOOKUP(A38,CLASS!A:AY,24,FALSE)),"")</f>
        <v>0</v>
      </c>
      <c r="Y38" s="11">
        <f t="shared" si="4"/>
        <v>0</v>
      </c>
      <c r="Z38">
        <f>_xlfn.IFNA((VLOOKUP(A38,CLASS!A:AY,26,FALSE)),"")</f>
        <v>0</v>
      </c>
      <c r="AA38" s="11">
        <f t="shared" si="5"/>
        <v>0</v>
      </c>
      <c r="AB38">
        <f>_xlfn.IFNA((VLOOKUP(A38,CLASS!A:AY,28,FALSE)),"")</f>
        <v>0</v>
      </c>
      <c r="AC38" s="11">
        <f t="shared" si="6"/>
        <v>0</v>
      </c>
      <c r="AD38"/>
      <c r="AE38" s="11">
        <f t="shared" si="24"/>
        <v>0</v>
      </c>
      <c r="AF38"/>
      <c r="AG38" s="11">
        <f t="shared" si="25"/>
        <v>0</v>
      </c>
      <c r="AH38">
        <f>_xlfn.IFNA((VLOOKUP(A38,CLASS!A:AY,34,FALSE)),"")</f>
        <v>0</v>
      </c>
      <c r="AI38" s="11">
        <f t="shared" si="9"/>
        <v>0</v>
      </c>
      <c r="AJ38"/>
      <c r="AK38" s="11">
        <f t="shared" si="10"/>
        <v>0</v>
      </c>
      <c r="AL38" s="16">
        <f t="shared" si="11"/>
        <v>170</v>
      </c>
      <c r="AN38">
        <f t="shared" si="12"/>
        <v>85</v>
      </c>
      <c r="AO38">
        <f t="shared" si="13"/>
        <v>0</v>
      </c>
      <c r="AP38">
        <f t="shared" si="14"/>
        <v>85</v>
      </c>
      <c r="AQ38">
        <f t="shared" si="15"/>
        <v>0</v>
      </c>
      <c r="AR38">
        <f t="shared" si="16"/>
        <v>0</v>
      </c>
      <c r="AS38">
        <f t="shared" si="17"/>
        <v>0</v>
      </c>
      <c r="AT38">
        <f t="shared" si="18"/>
        <v>0</v>
      </c>
      <c r="AU38">
        <f t="shared" si="19"/>
        <v>0</v>
      </c>
      <c r="AV38">
        <f t="shared" si="20"/>
        <v>0</v>
      </c>
      <c r="AW38">
        <f t="shared" si="21"/>
        <v>0</v>
      </c>
      <c r="AX38">
        <f t="shared" si="22"/>
        <v>0</v>
      </c>
      <c r="AY38" s="14" cm="1">
        <f t="array" ref="AY38">SUMPRODUCT(LARGE(AN38:AX38, {1,2,3}))</f>
        <v>170</v>
      </c>
    </row>
    <row r="39" spans="1:52" x14ac:dyDescent="0.35">
      <c r="A39">
        <f>CLASS!A118</f>
        <v>137654</v>
      </c>
      <c r="B39" t="str">
        <f>CLASS!B118</f>
        <v>EE137654</v>
      </c>
      <c r="C39" t="str">
        <f>_xlfn.IFNA((VLOOKUP(A39,CLASS!A:AY,3,FALSE)),"")</f>
        <v>Jake</v>
      </c>
      <c r="D39" t="str">
        <f>_xlfn.IFNA((VLOOKUP(A39,CLASS!A:AY,4,FALSE)),"")</f>
        <v>Meakins</v>
      </c>
      <c r="E39" s="26" t="str">
        <f>_xlfn.IFNA((VLOOKUP(B39,IssueLookup!A:B,2,FALSE)),"")</f>
        <v>B</v>
      </c>
      <c r="F39" s="26" t="str">
        <f>_xlfn.IFNA((VLOOKUP(B39,IssueLookup!C:D,2,FALSE)),"")</f>
        <v>B</v>
      </c>
      <c r="G39" s="26" t="str">
        <f>_xlfn.IFNA((VLOOKUP(B39,IssueLookup!E:F,2,FALSE)),"")</f>
        <v>B</v>
      </c>
      <c r="H39" s="26" t="str">
        <f>_xlfn.IFNA((VLOOKUP(B39,IssueLookup!G:H,2,FALSE)),"")</f>
        <v>B</v>
      </c>
      <c r="I39" t="str">
        <f>_xlfn.IFNA((VLOOKUP(A39,CLASS!A:AY,9,FALSE)),"")</f>
        <v>SNR</v>
      </c>
      <c r="J39" t="str">
        <f>_xlfn.IFNA((VLOOKUP(A39,CLASS!A:AY,10,FALSE)),"")</f>
        <v>ORST</v>
      </c>
      <c r="K39" t="str">
        <f>_xlfn.IFNA((VLOOKUP(J39,DivisionLookup!A:B,2,FALSE)),"")</f>
        <v>North</v>
      </c>
      <c r="L39">
        <f>_xlfn.IFNA(VLOOKUP(E39,HandicapLookup!A:B,2,FALSE),"")</f>
        <v>10</v>
      </c>
      <c r="M39">
        <f>_xlfn.IFNA(VLOOKUP(F39,HandicapLookup!A:B,2,FALSE),"")</f>
        <v>10</v>
      </c>
      <c r="N39">
        <f>_xlfn.IFNA(VLOOKUP(G39,HandicapLookup!A:B,2,FALSE),"")</f>
        <v>10</v>
      </c>
      <c r="O39">
        <f>_xlfn.IFNA(VLOOKUP(H39,HandicapLookup!A:B,2,FALSE),"")</f>
        <v>10</v>
      </c>
      <c r="P39">
        <f>_xlfn.IFNA((VLOOKUP(A39,CLASS!A:AY,16,FALSE)),"")</f>
        <v>75</v>
      </c>
      <c r="Q39" s="11">
        <f t="shared" si="0"/>
        <v>85</v>
      </c>
      <c r="R39">
        <f>_xlfn.IFNA((VLOOKUP(A39,CLASS!A:AY,18,FALSE)),"")</f>
        <v>0</v>
      </c>
      <c r="S39" s="11">
        <f t="shared" si="1"/>
        <v>0</v>
      </c>
      <c r="T39">
        <f>_xlfn.IFNA((VLOOKUP(A39,CLASS!A:AY,20,FALSE)),"")</f>
        <v>75</v>
      </c>
      <c r="U39" s="11">
        <f t="shared" si="2"/>
        <v>85</v>
      </c>
      <c r="V39">
        <f>_xlfn.IFNA((VLOOKUP(A39,CLASS!A:AY,22,FALSE)),"")</f>
        <v>0</v>
      </c>
      <c r="W39" s="11">
        <f t="shared" si="23"/>
        <v>0</v>
      </c>
      <c r="X39">
        <f>_xlfn.IFNA((VLOOKUP(A39,CLASS!A:AY,24,FALSE)),"")</f>
        <v>0</v>
      </c>
      <c r="Y39" s="11">
        <f t="shared" si="4"/>
        <v>0</v>
      </c>
      <c r="Z39">
        <f>_xlfn.IFNA((VLOOKUP(A39,CLASS!A:AY,26,FALSE)),"")</f>
        <v>0</v>
      </c>
      <c r="AA39" s="11">
        <f t="shared" si="5"/>
        <v>0</v>
      </c>
      <c r="AB39">
        <f>_xlfn.IFNA((VLOOKUP(A39,CLASS!A:AY,28,FALSE)),"")</f>
        <v>0</v>
      </c>
      <c r="AC39" s="11">
        <f t="shared" si="6"/>
        <v>0</v>
      </c>
      <c r="AD39"/>
      <c r="AE39" s="11">
        <f t="shared" si="24"/>
        <v>0</v>
      </c>
      <c r="AF39"/>
      <c r="AG39" s="11">
        <f t="shared" si="25"/>
        <v>0</v>
      </c>
      <c r="AH39">
        <f>_xlfn.IFNA((VLOOKUP(A39,CLASS!A:AY,34,FALSE)),"")</f>
        <v>0</v>
      </c>
      <c r="AI39" s="11">
        <f t="shared" si="9"/>
        <v>0</v>
      </c>
      <c r="AJ39"/>
      <c r="AK39" s="11">
        <f t="shared" si="10"/>
        <v>0</v>
      </c>
      <c r="AL39" s="16">
        <f t="shared" si="11"/>
        <v>170</v>
      </c>
      <c r="AM39"/>
      <c r="AN39">
        <f t="shared" si="12"/>
        <v>85</v>
      </c>
      <c r="AO39">
        <f t="shared" si="13"/>
        <v>0</v>
      </c>
      <c r="AP39">
        <f t="shared" si="14"/>
        <v>85</v>
      </c>
      <c r="AQ39">
        <f t="shared" si="15"/>
        <v>0</v>
      </c>
      <c r="AR39">
        <f t="shared" si="16"/>
        <v>0</v>
      </c>
      <c r="AS39">
        <f t="shared" si="17"/>
        <v>0</v>
      </c>
      <c r="AT39">
        <f t="shared" si="18"/>
        <v>0</v>
      </c>
      <c r="AU39">
        <f t="shared" si="19"/>
        <v>0</v>
      </c>
      <c r="AV39">
        <f t="shared" si="20"/>
        <v>0</v>
      </c>
      <c r="AW39">
        <f t="shared" si="21"/>
        <v>0</v>
      </c>
      <c r="AX39">
        <f t="shared" si="22"/>
        <v>0</v>
      </c>
      <c r="AY39" s="14" cm="1">
        <f t="array" ref="AY39">SUMPRODUCT(LARGE(AN39:AX39, {1,2,3}))</f>
        <v>170</v>
      </c>
      <c r="AZ39"/>
    </row>
    <row r="40" spans="1:52" x14ac:dyDescent="0.35">
      <c r="A40">
        <f>CLASS!A57</f>
        <v>61</v>
      </c>
      <c r="B40" t="str">
        <f>CLASS!B57</f>
        <v>EE61</v>
      </c>
      <c r="C40" t="str">
        <f>_xlfn.IFNA((VLOOKUP(A40,CLASS!A:AY,3,FALSE)),"")</f>
        <v>Chris</v>
      </c>
      <c r="D40" t="str">
        <f>_xlfn.IFNA((VLOOKUP(A40,CLASS!A:AY,4,FALSE)),"")</f>
        <v>Morgan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0</v>
      </c>
      <c r="Q40" s="11">
        <f t="shared" si="0"/>
        <v>0</v>
      </c>
      <c r="R40">
        <f>_xlfn.IFNA((VLOOKUP(A40,CLASS!A:AY,18,FALSE)),"")</f>
        <v>80</v>
      </c>
      <c r="S40" s="11">
        <f t="shared" si="1"/>
        <v>85</v>
      </c>
      <c r="T40">
        <f>_xlfn.IFNA((VLOOKUP(A40,CLASS!A:AY,20,FALSE)),"")</f>
        <v>0</v>
      </c>
      <c r="U40" s="11">
        <f t="shared" si="2"/>
        <v>0</v>
      </c>
      <c r="V40">
        <f>_xlfn.IFNA((VLOOKUP(A40,CLASS!A:AY,22,FALSE)),"")</f>
        <v>79</v>
      </c>
      <c r="W40" s="11">
        <f t="shared" si="23"/>
        <v>84</v>
      </c>
      <c r="X40">
        <f>_xlfn.IFNA((VLOOKUP(A40,CLASS!A:AY,24,FALSE)),"")</f>
        <v>0</v>
      </c>
      <c r="Y40" s="11">
        <f t="shared" si="4"/>
        <v>0</v>
      </c>
      <c r="Z40">
        <f>_xlfn.IFNA((VLOOKUP(A40,CLASS!A:AY,26,FALSE)),"")</f>
        <v>0</v>
      </c>
      <c r="AA40" s="11">
        <f t="shared" si="5"/>
        <v>0</v>
      </c>
      <c r="AB40">
        <f>_xlfn.IFNA((VLOOKUP(A40,CLASS!A:AY,28,FALSE)),"")</f>
        <v>0</v>
      </c>
      <c r="AC40" s="11">
        <f t="shared" si="6"/>
        <v>0</v>
      </c>
      <c r="AD40"/>
      <c r="AE40" s="11">
        <f t="shared" si="24"/>
        <v>0</v>
      </c>
      <c r="AF40"/>
      <c r="AG40" s="11">
        <f t="shared" si="25"/>
        <v>0</v>
      </c>
      <c r="AH40">
        <f>_xlfn.IFNA((VLOOKUP(A40,CLASS!A:AY,34,FALSE)),"")</f>
        <v>0</v>
      </c>
      <c r="AI40" s="11">
        <f t="shared" si="9"/>
        <v>0</v>
      </c>
      <c r="AJ40"/>
      <c r="AK40" s="11">
        <f t="shared" si="10"/>
        <v>0</v>
      </c>
      <c r="AL40" s="16">
        <f t="shared" si="11"/>
        <v>169</v>
      </c>
      <c r="AM40"/>
      <c r="AN40">
        <f t="shared" si="12"/>
        <v>0</v>
      </c>
      <c r="AO40">
        <f t="shared" si="13"/>
        <v>85</v>
      </c>
      <c r="AP40">
        <f t="shared" si="14"/>
        <v>0</v>
      </c>
      <c r="AQ40">
        <f t="shared" si="15"/>
        <v>84</v>
      </c>
      <c r="AR40">
        <f t="shared" si="16"/>
        <v>0</v>
      </c>
      <c r="AS40">
        <f t="shared" si="17"/>
        <v>0</v>
      </c>
      <c r="AT40">
        <f t="shared" si="18"/>
        <v>0</v>
      </c>
      <c r="AU40">
        <f t="shared" si="19"/>
        <v>0</v>
      </c>
      <c r="AV40">
        <f t="shared" si="20"/>
        <v>0</v>
      </c>
      <c r="AW40">
        <f t="shared" si="21"/>
        <v>0</v>
      </c>
      <c r="AX40">
        <f t="shared" si="22"/>
        <v>0</v>
      </c>
      <c r="AY40" s="14" cm="1">
        <f t="array" ref="AY40">SUMPRODUCT(LARGE(AN40:AX40, {1,2,3}))</f>
        <v>169</v>
      </c>
      <c r="AZ40"/>
    </row>
    <row r="41" spans="1:52" x14ac:dyDescent="0.35">
      <c r="A41">
        <f>CLASS!A119</f>
        <v>115201</v>
      </c>
      <c r="B41" t="str">
        <f>CLASS!B119</f>
        <v>EE115201</v>
      </c>
      <c r="C41" t="str">
        <f>_xlfn.IFNA((VLOOKUP(A41,CLASS!A:AY,3,FALSE)),"")</f>
        <v>Geoffrey</v>
      </c>
      <c r="D41" t="str">
        <f>_xlfn.IFNA((VLOOKUP(A41,CLASS!A:AY,4,FALSE)),"")</f>
        <v>Trott</v>
      </c>
      <c r="E41" s="26" t="str">
        <f>_xlfn.IFNA((VLOOKUP(B41,IssueLookup!A:B,2,FALSE)),"")</f>
        <v>B</v>
      </c>
      <c r="F41" s="26" t="str">
        <f>_xlfn.IFNA((VLOOKUP(B41,IssueLookup!C:D,2,FALSE)),"")</f>
        <v>B</v>
      </c>
      <c r="G41" s="26" t="str">
        <f>_xlfn.IFNA((VLOOKUP(B41,IssueLookup!E:F,2,FALSE)),"")</f>
        <v>B</v>
      </c>
      <c r="H41" s="26" t="str">
        <f>_xlfn.IFNA((VLOOKUP(B41,IssueLookup!G:H,2,FALSE)),"")</f>
        <v>B</v>
      </c>
      <c r="I41" t="str">
        <f>_xlfn.IFNA((VLOOKUP(A41,CLASS!A:AY,9,FALSE)),"")</f>
        <v>VET</v>
      </c>
      <c r="J41" t="str">
        <f>_xlfn.IFNA((VLOOKUP(A41,CLASS!A:AY,10,FALSE)),"")</f>
        <v>SDGC</v>
      </c>
      <c r="K41" t="str">
        <f>_xlfn.IFNA((VLOOKUP(J41,DivisionLookup!A:B,2,FALSE)),"")</f>
        <v>South</v>
      </c>
      <c r="L41">
        <f>_xlfn.IFNA(VLOOKUP(E41,HandicapLookup!A:B,2,FALSE),"")</f>
        <v>10</v>
      </c>
      <c r="M41">
        <f>_xlfn.IFNA(VLOOKUP(F41,HandicapLookup!A:B,2,FALSE),"")</f>
        <v>10</v>
      </c>
      <c r="N41">
        <f>_xlfn.IFNA(VLOOKUP(G41,HandicapLookup!A:B,2,FALSE),"")</f>
        <v>10</v>
      </c>
      <c r="O41">
        <f>_xlfn.IFNA(VLOOKUP(H41,HandicapLookup!A:B,2,FALSE),"")</f>
        <v>10</v>
      </c>
      <c r="P41">
        <f>_xlfn.IFNA((VLOOKUP(A41,CLASS!A:AY,16,FALSE)),"")</f>
        <v>0</v>
      </c>
      <c r="Q41" s="11">
        <f t="shared" si="0"/>
        <v>0</v>
      </c>
      <c r="R41">
        <f>_xlfn.IFNA((VLOOKUP(A41,CLASS!A:AY,18,FALSE)),"")</f>
        <v>77</v>
      </c>
      <c r="S41" s="11">
        <f t="shared" si="1"/>
        <v>87</v>
      </c>
      <c r="T41">
        <f>_xlfn.IFNA((VLOOKUP(A41,CLASS!A:AY,20,FALSE)),"")</f>
        <v>0</v>
      </c>
      <c r="U41" s="11">
        <f t="shared" si="2"/>
        <v>0</v>
      </c>
      <c r="V41">
        <f>_xlfn.IFNA((VLOOKUP(A41,CLASS!A:AY,22,FALSE)),"")</f>
        <v>72</v>
      </c>
      <c r="W41" s="11">
        <f t="shared" si="23"/>
        <v>82</v>
      </c>
      <c r="X41">
        <f>_xlfn.IFNA((VLOOKUP(A41,CLASS!A:AY,24,FALSE)),"")</f>
        <v>0</v>
      </c>
      <c r="Y41" s="11">
        <f t="shared" si="4"/>
        <v>0</v>
      </c>
      <c r="Z41">
        <f>_xlfn.IFNA((VLOOKUP(A41,CLASS!A:AY,26,FALSE)),"")</f>
        <v>0</v>
      </c>
      <c r="AA41" s="11">
        <f t="shared" si="5"/>
        <v>0</v>
      </c>
      <c r="AB41">
        <f>_xlfn.IFNA((VLOOKUP(A41,CLASS!A:AY,28,FALSE)),"")</f>
        <v>0</v>
      </c>
      <c r="AC41" s="11">
        <f t="shared" si="6"/>
        <v>0</v>
      </c>
      <c r="AD41"/>
      <c r="AE41" s="11">
        <f t="shared" si="24"/>
        <v>0</v>
      </c>
      <c r="AF41"/>
      <c r="AG41" s="11">
        <f t="shared" si="25"/>
        <v>0</v>
      </c>
      <c r="AH41">
        <f>_xlfn.IFNA((VLOOKUP(A41,CLASS!A:AY,34,FALSE)),"")</f>
        <v>0</v>
      </c>
      <c r="AI41" s="11">
        <f t="shared" si="9"/>
        <v>0</v>
      </c>
      <c r="AJ41"/>
      <c r="AK41" s="11">
        <f t="shared" si="10"/>
        <v>0</v>
      </c>
      <c r="AL41" s="16">
        <f t="shared" si="11"/>
        <v>169</v>
      </c>
      <c r="AM41"/>
      <c r="AN41">
        <f t="shared" si="12"/>
        <v>0</v>
      </c>
      <c r="AO41">
        <f t="shared" si="13"/>
        <v>87</v>
      </c>
      <c r="AP41">
        <f t="shared" si="14"/>
        <v>0</v>
      </c>
      <c r="AQ41">
        <f t="shared" si="15"/>
        <v>82</v>
      </c>
      <c r="AR41">
        <f t="shared" si="16"/>
        <v>0</v>
      </c>
      <c r="AS41">
        <f t="shared" si="17"/>
        <v>0</v>
      </c>
      <c r="AT41">
        <f t="shared" si="18"/>
        <v>0</v>
      </c>
      <c r="AU41">
        <f t="shared" si="19"/>
        <v>0</v>
      </c>
      <c r="AV41">
        <f t="shared" si="20"/>
        <v>0</v>
      </c>
      <c r="AW41">
        <f t="shared" si="21"/>
        <v>0</v>
      </c>
      <c r="AX41">
        <f t="shared" si="22"/>
        <v>0</v>
      </c>
      <c r="AY41" s="14" cm="1">
        <f t="array" ref="AY41">SUMPRODUCT(LARGE(AN41:AX41, {1,2,3}))</f>
        <v>169</v>
      </c>
      <c r="AZ41"/>
    </row>
    <row r="42" spans="1:52" x14ac:dyDescent="0.35">
      <c r="A42">
        <f>CLASS!A32</f>
        <v>120278</v>
      </c>
      <c r="B42" t="str">
        <f>CLASS!B32</f>
        <v>EE120278</v>
      </c>
      <c r="C42" t="str">
        <f>_xlfn.IFNA((VLOOKUP(A42,CLASS!A:AY,3,FALSE)),"")</f>
        <v>Robert</v>
      </c>
      <c r="D42" t="str">
        <f>_xlfn.IFNA((VLOOKUP(A42,CLASS!A:AY,4,FALSE)),"")</f>
        <v>Allen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tr">
        <f>_xlfn.IFNA((VLOOKUP(A42,CLASS!A:AY,9,FALSE)),"")</f>
        <v>SNR</v>
      </c>
      <c r="J42" t="str">
        <f>_xlfn.IFNA((VLOOKUP(A42,CLASS!A:AY,10,FALSE)),"")</f>
        <v>ST</v>
      </c>
      <c r="K42" t="str">
        <f>_xlfn.IFNA((VLOOKUP(J42,DivisionLookup!A:B,2,FALSE)),"")</f>
        <v>North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84</v>
      </c>
      <c r="Q42" s="11">
        <f t="shared" si="0"/>
        <v>84</v>
      </c>
      <c r="R42">
        <f>_xlfn.IFNA((VLOOKUP(A42,CLASS!A:AY,18,FALSE)),"")</f>
        <v>0</v>
      </c>
      <c r="S42" s="11">
        <f t="shared" si="1"/>
        <v>0</v>
      </c>
      <c r="T42">
        <f>_xlfn.IFNA((VLOOKUP(A42,CLASS!A:AY,20,FALSE)),"")</f>
        <v>85</v>
      </c>
      <c r="U42" s="11">
        <f t="shared" si="2"/>
        <v>85</v>
      </c>
      <c r="V42">
        <f>_xlfn.IFNA((VLOOKUP(A42,CLASS!A:AY,22,FALSE)),"")</f>
        <v>0</v>
      </c>
      <c r="W42" s="11">
        <f t="shared" si="23"/>
        <v>0</v>
      </c>
      <c r="X42">
        <f>_xlfn.IFNA((VLOOKUP(A42,CLASS!A:AY,24,FALSE)),"")</f>
        <v>0</v>
      </c>
      <c r="Y42" s="11">
        <f t="shared" si="4"/>
        <v>0</v>
      </c>
      <c r="Z42">
        <f>_xlfn.IFNA((VLOOKUP(A42,CLASS!A:AY,26,FALSE)),"")</f>
        <v>0</v>
      </c>
      <c r="AA42" s="11">
        <f t="shared" si="5"/>
        <v>0</v>
      </c>
      <c r="AB42">
        <f>_xlfn.IFNA((VLOOKUP(A42,CLASS!A:AY,28,FALSE)),"")</f>
        <v>0</v>
      </c>
      <c r="AC42" s="11">
        <f t="shared" si="6"/>
        <v>0</v>
      </c>
      <c r="AD42"/>
      <c r="AE42" s="11">
        <f t="shared" si="24"/>
        <v>0</v>
      </c>
      <c r="AF42"/>
      <c r="AG42" s="11">
        <f t="shared" si="25"/>
        <v>0</v>
      </c>
      <c r="AH42">
        <f>_xlfn.IFNA((VLOOKUP(A42,CLASS!A:AY,34,FALSE)),"")</f>
        <v>0</v>
      </c>
      <c r="AI42" s="11">
        <f t="shared" si="9"/>
        <v>0</v>
      </c>
      <c r="AJ42"/>
      <c r="AK42" s="11">
        <f t="shared" si="10"/>
        <v>0</v>
      </c>
      <c r="AL42" s="16">
        <f t="shared" si="11"/>
        <v>169</v>
      </c>
      <c r="AM42"/>
      <c r="AN42">
        <f t="shared" si="12"/>
        <v>84</v>
      </c>
      <c r="AO42">
        <f t="shared" si="13"/>
        <v>0</v>
      </c>
      <c r="AP42">
        <f t="shared" si="14"/>
        <v>85</v>
      </c>
      <c r="AQ42">
        <f t="shared" si="15"/>
        <v>0</v>
      </c>
      <c r="AR42">
        <f t="shared" si="16"/>
        <v>0</v>
      </c>
      <c r="AS42">
        <f t="shared" si="17"/>
        <v>0</v>
      </c>
      <c r="AT42">
        <f t="shared" si="18"/>
        <v>0</v>
      </c>
      <c r="AU42">
        <f t="shared" si="19"/>
        <v>0</v>
      </c>
      <c r="AV42">
        <f t="shared" si="20"/>
        <v>0</v>
      </c>
      <c r="AW42">
        <f t="shared" si="21"/>
        <v>0</v>
      </c>
      <c r="AX42">
        <f t="shared" si="22"/>
        <v>0</v>
      </c>
      <c r="AY42" s="14" cm="1">
        <f t="array" ref="AY42">SUMPRODUCT(LARGE(AN42:AX42, {1,2,3}))</f>
        <v>169</v>
      </c>
      <c r="AZ42"/>
    </row>
    <row r="43" spans="1:52" x14ac:dyDescent="0.35">
      <c r="A43">
        <f>CLASS!A33</f>
        <v>120341</v>
      </c>
      <c r="B43" t="str">
        <f>CLASS!B33</f>
        <v>EE120341</v>
      </c>
      <c r="C43" t="str">
        <f>_xlfn.IFNA((VLOOKUP(A43,CLASS!A:AY,3,FALSE)),"")</f>
        <v>Nick</v>
      </c>
      <c r="D43" t="str">
        <f>_xlfn.IFNA((VLOOKUP(A43,CLASS!A:AY,4,FALSE)),"")</f>
        <v>Carter</v>
      </c>
      <c r="E43" s="26" t="str">
        <f>_xlfn.IFNA((VLOOKUP(B43,IssueLookup!A:B,2,FALSE)),"")</f>
        <v>AA</v>
      </c>
      <c r="F43" s="26" t="str">
        <f>_xlfn.IFNA((VLOOKUP(B43,IssueLookup!C:D,2,FALSE)),"")</f>
        <v>AA</v>
      </c>
      <c r="G43" s="26" t="str">
        <f>_xlfn.IFNA((VLOOKUP(B43,IssueLookup!E:F,2,FALSE)),"")</f>
        <v>AA</v>
      </c>
      <c r="H43" s="26" t="str">
        <f>_xlfn.IFNA((VLOOKUP(B43,IssueLookup!G:H,2,FALSE)),"")</f>
        <v>AA</v>
      </c>
      <c r="I43" t="str">
        <f>_xlfn.IFNA((VLOOKUP(A43,CLASS!A:AY,9,FALSE)),"")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_xlfn.IFNA(VLOOKUP(E43,HandicapLookup!A:B,2,FALSE),"")</f>
        <v>0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f>_xlfn.IFNA((VLOOKUP(A43,CLASS!A:AY,16,FALSE)),"")</f>
        <v>0</v>
      </c>
      <c r="Q43" s="11">
        <f t="shared" si="0"/>
        <v>0</v>
      </c>
      <c r="R43">
        <f>_xlfn.IFNA((VLOOKUP(A43,CLASS!A:AY,18,FALSE)),"")</f>
        <v>84</v>
      </c>
      <c r="S43" s="11">
        <f t="shared" si="1"/>
        <v>84</v>
      </c>
      <c r="T43">
        <f>_xlfn.IFNA((VLOOKUP(A43,CLASS!A:AY,20,FALSE)),"")</f>
        <v>0</v>
      </c>
      <c r="U43" s="11">
        <f t="shared" si="2"/>
        <v>0</v>
      </c>
      <c r="V43">
        <f>_xlfn.IFNA((VLOOKUP(A43,CLASS!A:AY,22,FALSE)),"")</f>
        <v>84</v>
      </c>
      <c r="W43" s="11">
        <f t="shared" si="23"/>
        <v>84</v>
      </c>
      <c r="X43">
        <f>_xlfn.IFNA((VLOOKUP(A43,CLASS!A:AY,24,FALSE)),"")</f>
        <v>0</v>
      </c>
      <c r="Y43" s="11">
        <f t="shared" si="4"/>
        <v>0</v>
      </c>
      <c r="Z43">
        <f>_xlfn.IFNA((VLOOKUP(A43,CLASS!A:AY,26,FALSE)),"")</f>
        <v>0</v>
      </c>
      <c r="AA43" s="11">
        <f t="shared" si="5"/>
        <v>0</v>
      </c>
      <c r="AB43">
        <f>_xlfn.IFNA((VLOOKUP(A43,CLASS!A:AY,28,FALSE)),"")</f>
        <v>0</v>
      </c>
      <c r="AC43" s="11">
        <f t="shared" si="6"/>
        <v>0</v>
      </c>
      <c r="AD43"/>
      <c r="AE43" s="11">
        <f t="shared" si="24"/>
        <v>0</v>
      </c>
      <c r="AF43"/>
      <c r="AG43" s="11">
        <f t="shared" si="25"/>
        <v>0</v>
      </c>
      <c r="AH43">
        <f>_xlfn.IFNA((VLOOKUP(A43,CLASS!A:AY,34,FALSE)),"")</f>
        <v>0</v>
      </c>
      <c r="AI43" s="11">
        <f t="shared" si="9"/>
        <v>0</v>
      </c>
      <c r="AJ43"/>
      <c r="AK43" s="11">
        <f t="shared" si="10"/>
        <v>0</v>
      </c>
      <c r="AL43" s="16">
        <f t="shared" si="11"/>
        <v>168</v>
      </c>
      <c r="AM43"/>
      <c r="AN43">
        <f t="shared" si="12"/>
        <v>0</v>
      </c>
      <c r="AO43">
        <f t="shared" si="13"/>
        <v>84</v>
      </c>
      <c r="AP43">
        <f t="shared" si="14"/>
        <v>0</v>
      </c>
      <c r="AQ43">
        <f t="shared" si="15"/>
        <v>84</v>
      </c>
      <c r="AR43">
        <f t="shared" si="16"/>
        <v>0</v>
      </c>
      <c r="AS43">
        <f t="shared" si="17"/>
        <v>0</v>
      </c>
      <c r="AT43">
        <f t="shared" si="18"/>
        <v>0</v>
      </c>
      <c r="AU43">
        <f t="shared" si="19"/>
        <v>0</v>
      </c>
      <c r="AV43">
        <f t="shared" si="20"/>
        <v>0</v>
      </c>
      <c r="AW43">
        <f t="shared" si="21"/>
        <v>0</v>
      </c>
      <c r="AX43">
        <f t="shared" si="22"/>
        <v>0</v>
      </c>
      <c r="AY43" s="14" cm="1">
        <f t="array" ref="AY43">SUMPRODUCT(LARGE(AN43:AX43, {1,2,3}))</f>
        <v>168</v>
      </c>
      <c r="AZ43"/>
    </row>
    <row r="44" spans="1:52" x14ac:dyDescent="0.35">
      <c r="A44">
        <f>CLASS!A58</f>
        <v>50101</v>
      </c>
      <c r="B44" t="str">
        <f>CLASS!B58</f>
        <v>EE50101</v>
      </c>
      <c r="C44" t="str">
        <f>_xlfn.IFNA((VLOOKUP(A44,CLASS!A:AY,3,FALSE)),"")</f>
        <v>Adrian</v>
      </c>
      <c r="D44" t="str">
        <f>_xlfn.IFNA((VLOOKUP(A44,CLASS!A:AY,4,FALSE)),"")</f>
        <v>Samways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0</v>
      </c>
      <c r="Q44" s="11">
        <f t="shared" si="0"/>
        <v>0</v>
      </c>
      <c r="R44">
        <f>_xlfn.IFNA((VLOOKUP(A44,CLASS!A:AY,18,FALSE)),"")</f>
        <v>75</v>
      </c>
      <c r="S44" s="11">
        <f t="shared" si="1"/>
        <v>80</v>
      </c>
      <c r="T44">
        <f>_xlfn.IFNA((VLOOKUP(A44,CLASS!A:AY,20,FALSE)),"")</f>
        <v>0</v>
      </c>
      <c r="U44" s="11">
        <f t="shared" si="2"/>
        <v>0</v>
      </c>
      <c r="V44">
        <f>_xlfn.IFNA((VLOOKUP(A44,CLASS!A:AY,22,FALSE)),"")</f>
        <v>82</v>
      </c>
      <c r="W44" s="11">
        <f t="shared" si="23"/>
        <v>87</v>
      </c>
      <c r="X44">
        <f>_xlfn.IFNA((VLOOKUP(A44,CLASS!A:AY,24,FALSE)),"")</f>
        <v>0</v>
      </c>
      <c r="Y44" s="11">
        <f t="shared" si="4"/>
        <v>0</v>
      </c>
      <c r="Z44">
        <f>_xlfn.IFNA((VLOOKUP(A44,CLASS!A:AY,26,FALSE)),"")</f>
        <v>0</v>
      </c>
      <c r="AA44" s="11">
        <f t="shared" si="5"/>
        <v>0</v>
      </c>
      <c r="AB44">
        <f>_xlfn.IFNA((VLOOKUP(A44,CLASS!A:AY,28,FALSE)),"")</f>
        <v>0</v>
      </c>
      <c r="AC44" s="11">
        <f t="shared" si="6"/>
        <v>0</v>
      </c>
      <c r="AD44"/>
      <c r="AE44" s="11">
        <f t="shared" si="24"/>
        <v>0</v>
      </c>
      <c r="AF44"/>
      <c r="AG44" s="11">
        <f t="shared" si="25"/>
        <v>0</v>
      </c>
      <c r="AH44">
        <f>_xlfn.IFNA((VLOOKUP(A44,CLASS!A:AY,34,FALSE)),"")</f>
        <v>0</v>
      </c>
      <c r="AI44" s="11">
        <f t="shared" si="9"/>
        <v>0</v>
      </c>
      <c r="AJ44"/>
      <c r="AK44" s="11">
        <f t="shared" si="10"/>
        <v>0</v>
      </c>
      <c r="AL44" s="16">
        <f t="shared" si="11"/>
        <v>167</v>
      </c>
      <c r="AM44"/>
      <c r="AN44">
        <f t="shared" si="12"/>
        <v>0</v>
      </c>
      <c r="AO44">
        <f t="shared" si="13"/>
        <v>80</v>
      </c>
      <c r="AP44">
        <f t="shared" si="14"/>
        <v>0</v>
      </c>
      <c r="AQ44">
        <f t="shared" si="15"/>
        <v>87</v>
      </c>
      <c r="AR44">
        <f t="shared" si="16"/>
        <v>0</v>
      </c>
      <c r="AS44">
        <f t="shared" si="17"/>
        <v>0</v>
      </c>
      <c r="AT44">
        <f t="shared" si="18"/>
        <v>0</v>
      </c>
      <c r="AU44">
        <f t="shared" si="19"/>
        <v>0</v>
      </c>
      <c r="AV44">
        <f t="shared" si="20"/>
        <v>0</v>
      </c>
      <c r="AW44">
        <f t="shared" si="21"/>
        <v>0</v>
      </c>
      <c r="AX44">
        <f t="shared" si="22"/>
        <v>0</v>
      </c>
      <c r="AY44" s="14" cm="1">
        <f t="array" ref="AY44">SUMPRODUCT(LARGE(AN44:AX44, {1,2,3}))</f>
        <v>167</v>
      </c>
      <c r="AZ44"/>
    </row>
    <row r="45" spans="1:52" x14ac:dyDescent="0.35">
      <c r="A45">
        <f>CLASS!A59</f>
        <v>118844</v>
      </c>
      <c r="B45" t="str">
        <f>CLASS!B59</f>
        <v>EE118844</v>
      </c>
      <c r="C45" t="str">
        <f>_xlfn.IFNA((VLOOKUP(A45,CLASS!A:AY,3,FALSE)),"")</f>
        <v>Alan</v>
      </c>
      <c r="D45" t="str">
        <f>_xlfn.IFNA((VLOOKUP(A45,CLASS!A:AY,4,FALSE)),"")</f>
        <v>Tyte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tr">
        <f>_xlfn.IFNA((VLOOKUP(A45,CLASS!A:AY,9,FALSE)),"")</f>
        <v>SNR</v>
      </c>
      <c r="J45" t="str">
        <f>_xlfn.IFNA((VLOOKUP(A45,CLASS!A:AY,10,FALSE)),"")</f>
        <v>CAM</v>
      </c>
      <c r="K45" t="str">
        <f>_xlfn.IFNA((VLOOKUP(J45,DivisionLookup!A:B,2,FALSE)),"")</f>
        <v>North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f>_xlfn.IFNA((VLOOKUP(A45,CLASS!A:AY,16,FALSE)),"")</f>
        <v>0</v>
      </c>
      <c r="Q45" s="11">
        <f t="shared" si="0"/>
        <v>0</v>
      </c>
      <c r="R45">
        <f>_xlfn.IFNA((VLOOKUP(A45,CLASS!A:AY,18,FALSE)),"")</f>
        <v>0</v>
      </c>
      <c r="S45" s="11">
        <f t="shared" si="1"/>
        <v>0</v>
      </c>
      <c r="T45">
        <f>_xlfn.IFNA((VLOOKUP(A45,CLASS!A:AY,20,FALSE)),"")</f>
        <v>73</v>
      </c>
      <c r="U45" s="11">
        <f t="shared" si="2"/>
        <v>78</v>
      </c>
      <c r="V45">
        <f>_xlfn.IFNA((VLOOKUP(A45,CLASS!A:AY,22,FALSE)),"")</f>
        <v>0</v>
      </c>
      <c r="W45" s="11">
        <f t="shared" si="23"/>
        <v>0</v>
      </c>
      <c r="X45">
        <f>_xlfn.IFNA((VLOOKUP(A45,CLASS!A:AY,24,FALSE)),"")</f>
        <v>0</v>
      </c>
      <c r="Y45" s="11">
        <f t="shared" si="4"/>
        <v>0</v>
      </c>
      <c r="Z45">
        <f>_xlfn.IFNA((VLOOKUP(A45,CLASS!A:AY,26,FALSE)),"")</f>
        <v>84</v>
      </c>
      <c r="AA45" s="11">
        <f t="shared" si="5"/>
        <v>89</v>
      </c>
      <c r="AB45">
        <f>_xlfn.IFNA((VLOOKUP(A45,CLASS!A:AY,28,FALSE)),"")</f>
        <v>0</v>
      </c>
      <c r="AC45" s="11">
        <f t="shared" si="6"/>
        <v>0</v>
      </c>
      <c r="AD45"/>
      <c r="AE45" s="11">
        <f t="shared" si="24"/>
        <v>0</v>
      </c>
      <c r="AF45"/>
      <c r="AG45" s="11">
        <f t="shared" si="25"/>
        <v>0</v>
      </c>
      <c r="AH45">
        <f>_xlfn.IFNA((VLOOKUP(A45,CLASS!A:AY,34,FALSE)),"")</f>
        <v>0</v>
      </c>
      <c r="AI45" s="11">
        <f t="shared" si="9"/>
        <v>0</v>
      </c>
      <c r="AJ45"/>
      <c r="AK45" s="11">
        <f t="shared" si="10"/>
        <v>0</v>
      </c>
      <c r="AL45" s="16">
        <f t="shared" si="11"/>
        <v>167</v>
      </c>
      <c r="AM45"/>
      <c r="AN45">
        <f t="shared" si="12"/>
        <v>0</v>
      </c>
      <c r="AO45">
        <f t="shared" si="13"/>
        <v>0</v>
      </c>
      <c r="AP45">
        <f t="shared" si="14"/>
        <v>78</v>
      </c>
      <c r="AQ45">
        <f t="shared" si="15"/>
        <v>0</v>
      </c>
      <c r="AR45">
        <f t="shared" si="16"/>
        <v>0</v>
      </c>
      <c r="AS45">
        <f t="shared" si="17"/>
        <v>89</v>
      </c>
      <c r="AT45">
        <f t="shared" si="18"/>
        <v>0</v>
      </c>
      <c r="AU45">
        <f t="shared" si="19"/>
        <v>0</v>
      </c>
      <c r="AV45">
        <f t="shared" si="20"/>
        <v>0</v>
      </c>
      <c r="AW45">
        <f t="shared" si="21"/>
        <v>0</v>
      </c>
      <c r="AX45">
        <f t="shared" si="22"/>
        <v>0</v>
      </c>
      <c r="AY45" s="14" cm="1">
        <f t="array" ref="AY45">SUMPRODUCT(LARGE(AN45:AX45, {1,2,3}))</f>
        <v>167</v>
      </c>
      <c r="AZ45"/>
    </row>
    <row r="46" spans="1:52" x14ac:dyDescent="0.35">
      <c r="A46">
        <f>CLASS!A120</f>
        <v>130780</v>
      </c>
      <c r="B46" t="str">
        <f>CLASS!B120</f>
        <v>EE130780</v>
      </c>
      <c r="C46" t="str">
        <f>_xlfn.IFNA((VLOOKUP(A46,CLASS!A:AY,3,FALSE)),"")</f>
        <v>Jennifer</v>
      </c>
      <c r="D46" t="str">
        <f>_xlfn.IFNA((VLOOKUP(A46,CLASS!A:AY,4,FALSE)),"")</f>
        <v>Baker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LDY</v>
      </c>
      <c r="J46" t="str">
        <f>_xlfn.IFNA((VLOOKUP(A46,CLASS!A:AY,10,FALSE)),"")</f>
        <v>AGL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 t="shared" si="0"/>
        <v>0</v>
      </c>
      <c r="R46">
        <f>_xlfn.IFNA((VLOOKUP(A46,CLASS!A:AY,18,FALSE)),"")</f>
        <v>75</v>
      </c>
      <c r="S46" s="11">
        <f t="shared" si="1"/>
        <v>85</v>
      </c>
      <c r="T46">
        <f>_xlfn.IFNA((VLOOKUP(A46,CLASS!A:AY,20,FALSE)),"")</f>
        <v>0</v>
      </c>
      <c r="U46" s="11">
        <f t="shared" si="2"/>
        <v>0</v>
      </c>
      <c r="V46">
        <f>_xlfn.IFNA((VLOOKUP(A46,CLASS!A:AY,22,FALSE)),"")</f>
        <v>70</v>
      </c>
      <c r="W46" s="11">
        <f t="shared" si="23"/>
        <v>80</v>
      </c>
      <c r="X46">
        <f>_xlfn.IFNA((VLOOKUP(A46,CLASS!A:AY,24,FALSE)),"")</f>
        <v>0</v>
      </c>
      <c r="Y46" s="11">
        <f t="shared" si="4"/>
        <v>0</v>
      </c>
      <c r="Z46">
        <f>_xlfn.IFNA((VLOOKUP(A46,CLASS!A:AY,26,FALSE)),"")</f>
        <v>0</v>
      </c>
      <c r="AA46" s="11">
        <f t="shared" si="5"/>
        <v>0</v>
      </c>
      <c r="AB46">
        <f>_xlfn.IFNA((VLOOKUP(A46,CLASS!A:AY,28,FALSE)),"")</f>
        <v>0</v>
      </c>
      <c r="AC46" s="11">
        <f t="shared" si="6"/>
        <v>0</v>
      </c>
      <c r="AD46"/>
      <c r="AE46" s="11">
        <f t="shared" si="24"/>
        <v>0</v>
      </c>
      <c r="AF46"/>
      <c r="AG46" s="11">
        <f t="shared" si="25"/>
        <v>0</v>
      </c>
      <c r="AH46">
        <f>_xlfn.IFNA((VLOOKUP(A46,CLASS!A:AY,34,FALSE)),"")</f>
        <v>0</v>
      </c>
      <c r="AI46" s="11">
        <f t="shared" si="9"/>
        <v>0</v>
      </c>
      <c r="AJ46"/>
      <c r="AK46" s="11">
        <f t="shared" si="10"/>
        <v>0</v>
      </c>
      <c r="AL46" s="16">
        <f t="shared" si="11"/>
        <v>165</v>
      </c>
      <c r="AN46">
        <f t="shared" si="12"/>
        <v>0</v>
      </c>
      <c r="AO46">
        <f t="shared" si="13"/>
        <v>85</v>
      </c>
      <c r="AP46">
        <f t="shared" si="14"/>
        <v>0</v>
      </c>
      <c r="AQ46">
        <f t="shared" si="15"/>
        <v>80</v>
      </c>
      <c r="AR46">
        <f t="shared" si="16"/>
        <v>0</v>
      </c>
      <c r="AS46">
        <f t="shared" si="17"/>
        <v>0</v>
      </c>
      <c r="AT46">
        <f t="shared" si="18"/>
        <v>0</v>
      </c>
      <c r="AU46">
        <f t="shared" si="19"/>
        <v>0</v>
      </c>
      <c r="AV46">
        <f t="shared" si="20"/>
        <v>0</v>
      </c>
      <c r="AW46">
        <f t="shared" si="21"/>
        <v>0</v>
      </c>
      <c r="AX46">
        <f t="shared" si="22"/>
        <v>0</v>
      </c>
      <c r="AY46" s="14" cm="1">
        <f t="array" ref="AY46">SUMPRODUCT(LARGE(AN46:AX46, {1,2,3}))</f>
        <v>165</v>
      </c>
      <c r="AZ46"/>
    </row>
    <row r="47" spans="1:52" x14ac:dyDescent="0.35">
      <c r="A47">
        <f>CLASS!A169</f>
        <v>134901</v>
      </c>
      <c r="B47" t="str">
        <f>CLASS!B169</f>
        <v>EE134901</v>
      </c>
      <c r="C47" t="str">
        <f>_xlfn.IFNA((VLOOKUP(A47,CLASS!A:AY,3,FALSE)),"")</f>
        <v>Graham</v>
      </c>
      <c r="D47" t="str">
        <f>_xlfn.IFNA((VLOOKUP(A47,CLASS!A:AY,4,FALSE)),"")</f>
        <v>Bright</v>
      </c>
      <c r="E47" s="26" t="str">
        <f>_xlfn.IFNA((VLOOKUP(B47,IssueLookup!A:B,2,FALSE)),"")</f>
        <v>C</v>
      </c>
      <c r="F47" s="26" t="str">
        <f>_xlfn.IFNA((VLOOKUP(B47,IssueLookup!C:D,2,FALSE)),"")</f>
        <v>C</v>
      </c>
      <c r="G47" s="26" t="str">
        <f>_xlfn.IFNA((VLOOKUP(B47,IssueLookup!E:F,2,FALSE)),"")</f>
        <v>C</v>
      </c>
      <c r="H47" s="26" t="str">
        <f>_xlfn.IFNA((VLOOKUP(B47,IssueLookup!G:H,2,FALSE)),"")</f>
        <v>C</v>
      </c>
      <c r="I47" t="str">
        <f>_xlfn.IFNA((VLOOKUP(A47,CLASS!A:AY,9,FALSE)),"")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15</v>
      </c>
      <c r="M47">
        <f>_xlfn.IFNA(VLOOKUP(F47,HandicapLookup!A:B,2,FALSE),"")</f>
        <v>15</v>
      </c>
      <c r="N47">
        <f>_xlfn.IFNA(VLOOKUP(G47,HandicapLookup!A:B,2,FALSE),"")</f>
        <v>15</v>
      </c>
      <c r="O47">
        <f>_xlfn.IFNA(VLOOKUP(H47,HandicapLookup!A:B,2,FALSE),"")</f>
        <v>15</v>
      </c>
      <c r="P47">
        <f>_xlfn.IFNA((VLOOKUP(A47,CLASS!A:AY,16,FALSE)),"")</f>
        <v>0</v>
      </c>
      <c r="Q47" s="11">
        <f t="shared" si="0"/>
        <v>0</v>
      </c>
      <c r="R47">
        <f>_xlfn.IFNA((VLOOKUP(A47,CLASS!A:AY,18,FALSE)),"")</f>
        <v>65</v>
      </c>
      <c r="S47" s="11">
        <f t="shared" si="1"/>
        <v>80</v>
      </c>
      <c r="T47">
        <f>_xlfn.IFNA((VLOOKUP(A47,CLASS!A:AY,20,FALSE)),"")</f>
        <v>0</v>
      </c>
      <c r="U47" s="11">
        <f t="shared" si="2"/>
        <v>0</v>
      </c>
      <c r="V47">
        <f>_xlfn.IFNA((VLOOKUP(A47,CLASS!A:AY,22,FALSE)),"")</f>
        <v>70</v>
      </c>
      <c r="W47" s="11">
        <f t="shared" si="23"/>
        <v>85</v>
      </c>
      <c r="X47">
        <f>_xlfn.IFNA((VLOOKUP(A47,CLASS!A:AY,24,FALSE)),"")</f>
        <v>0</v>
      </c>
      <c r="Y47" s="11">
        <f t="shared" si="4"/>
        <v>0</v>
      </c>
      <c r="Z47">
        <f>_xlfn.IFNA((VLOOKUP(A47,CLASS!A:AY,26,FALSE)),"")</f>
        <v>0</v>
      </c>
      <c r="AA47" s="11">
        <f t="shared" si="5"/>
        <v>0</v>
      </c>
      <c r="AB47">
        <f>_xlfn.IFNA((VLOOKUP(A47,CLASS!A:AY,28,FALSE)),"")</f>
        <v>0</v>
      </c>
      <c r="AC47" s="11">
        <f t="shared" si="6"/>
        <v>0</v>
      </c>
      <c r="AD47"/>
      <c r="AE47" s="11">
        <f t="shared" si="24"/>
        <v>0</v>
      </c>
      <c r="AF47"/>
      <c r="AG47" s="11">
        <f t="shared" si="25"/>
        <v>0</v>
      </c>
      <c r="AH47">
        <f>_xlfn.IFNA((VLOOKUP(A47,CLASS!A:AY,34,FALSE)),"")</f>
        <v>0</v>
      </c>
      <c r="AI47" s="11">
        <f t="shared" si="9"/>
        <v>0</v>
      </c>
      <c r="AJ47"/>
      <c r="AK47" s="11">
        <f t="shared" si="10"/>
        <v>0</v>
      </c>
      <c r="AL47" s="16">
        <f t="shared" si="11"/>
        <v>165</v>
      </c>
      <c r="AM47"/>
      <c r="AN47">
        <f t="shared" si="12"/>
        <v>0</v>
      </c>
      <c r="AO47">
        <f t="shared" si="13"/>
        <v>80</v>
      </c>
      <c r="AP47">
        <f t="shared" si="14"/>
        <v>0</v>
      </c>
      <c r="AQ47">
        <f t="shared" si="15"/>
        <v>85</v>
      </c>
      <c r="AR47">
        <f t="shared" si="16"/>
        <v>0</v>
      </c>
      <c r="AS47">
        <f t="shared" si="17"/>
        <v>0</v>
      </c>
      <c r="AT47">
        <f t="shared" si="18"/>
        <v>0</v>
      </c>
      <c r="AU47">
        <f t="shared" si="19"/>
        <v>0</v>
      </c>
      <c r="AV47">
        <f t="shared" si="20"/>
        <v>0</v>
      </c>
      <c r="AW47">
        <f t="shared" si="21"/>
        <v>0</v>
      </c>
      <c r="AX47">
        <f t="shared" si="22"/>
        <v>0</v>
      </c>
      <c r="AY47" s="14" cm="1">
        <f t="array" ref="AY47">SUMPRODUCT(LARGE(AN47:AX47, {1,2,3}))</f>
        <v>165</v>
      </c>
      <c r="AZ47"/>
    </row>
    <row r="48" spans="1:52" x14ac:dyDescent="0.35">
      <c r="A48">
        <f>CLASS!A121</f>
        <v>139165</v>
      </c>
      <c r="B48" t="str">
        <f>CLASS!B121</f>
        <v>EE139165</v>
      </c>
      <c r="C48" t="str">
        <f>_xlfn.IFNA((VLOOKUP(A48,CLASS!A:AY,3,FALSE)),"")</f>
        <v>Tim</v>
      </c>
      <c r="D48" t="str">
        <f>_xlfn.IFNA((VLOOKUP(A48,CLASS!A:AY,4,FALSE)),"")</f>
        <v>Skinner</v>
      </c>
      <c r="E48" s="26" t="str">
        <f>_xlfn.IFNA((VLOOKUP(B48,IssueLookup!A:B,2,FALSE)),"")</f>
        <v>B</v>
      </c>
      <c r="F48" s="26" t="str">
        <f>_xlfn.IFNA((VLOOKUP(B48,IssueLookup!C:D,2,FALSE)),"")</f>
        <v>B</v>
      </c>
      <c r="G48" s="26" t="str">
        <f>_xlfn.IFNA((VLOOKUP(B48,IssueLookup!E:F,2,FALSE)),"")</f>
        <v>B</v>
      </c>
      <c r="H48" s="26" t="str">
        <f>_xlfn.IFNA((VLOOKUP(B48,IssueLookup!G:H,2,FALSE)),"")</f>
        <v>B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10</v>
      </c>
      <c r="M48">
        <f>_xlfn.IFNA(VLOOKUP(F48,HandicapLookup!A:B,2,FALSE),"")</f>
        <v>10</v>
      </c>
      <c r="N48">
        <f>_xlfn.IFNA(VLOOKUP(G48,HandicapLookup!A:B,2,FALSE),"")</f>
        <v>10</v>
      </c>
      <c r="O48">
        <f>_xlfn.IFNA(VLOOKUP(H48,HandicapLookup!A:B,2,FALSE),"")</f>
        <v>10</v>
      </c>
      <c r="P48">
        <f>_xlfn.IFNA((VLOOKUP(A48,CLASS!A:AY,16,FALSE)),"")</f>
        <v>0</v>
      </c>
      <c r="Q48" s="11">
        <f t="shared" si="0"/>
        <v>0</v>
      </c>
      <c r="R48">
        <f>_xlfn.IFNA((VLOOKUP(A48,CLASS!A:AY,18,FALSE)),"")</f>
        <v>69</v>
      </c>
      <c r="S48" s="11">
        <f t="shared" si="1"/>
        <v>79</v>
      </c>
      <c r="T48">
        <f>_xlfn.IFNA((VLOOKUP(A48,CLASS!A:AY,20,FALSE)),"")</f>
        <v>0</v>
      </c>
      <c r="U48" s="11">
        <f t="shared" si="2"/>
        <v>0</v>
      </c>
      <c r="V48">
        <f>_xlfn.IFNA((VLOOKUP(A48,CLASS!A:AY,22,FALSE)),"")</f>
        <v>75</v>
      </c>
      <c r="W48" s="11">
        <f t="shared" si="23"/>
        <v>85</v>
      </c>
      <c r="X48">
        <f>_xlfn.IFNA((VLOOKUP(A48,CLASS!A:AY,24,FALSE)),"")</f>
        <v>0</v>
      </c>
      <c r="Y48" s="11">
        <f t="shared" si="4"/>
        <v>0</v>
      </c>
      <c r="Z48">
        <f>_xlfn.IFNA((VLOOKUP(A48,CLASS!A:AY,26,FALSE)),"")</f>
        <v>0</v>
      </c>
      <c r="AA48" s="11">
        <f t="shared" si="5"/>
        <v>0</v>
      </c>
      <c r="AB48">
        <f>_xlfn.IFNA((VLOOKUP(A48,CLASS!A:AY,28,FALSE)),"")</f>
        <v>0</v>
      </c>
      <c r="AC48" s="11">
        <f t="shared" si="6"/>
        <v>0</v>
      </c>
      <c r="AD48"/>
      <c r="AE48" s="11">
        <f t="shared" si="24"/>
        <v>0</v>
      </c>
      <c r="AF48"/>
      <c r="AG48" s="11">
        <f t="shared" si="25"/>
        <v>0</v>
      </c>
      <c r="AH48">
        <f>_xlfn.IFNA((VLOOKUP(A48,CLASS!A:AY,34,FALSE)),"")</f>
        <v>0</v>
      </c>
      <c r="AI48" s="11">
        <f t="shared" si="9"/>
        <v>0</v>
      </c>
      <c r="AJ48"/>
      <c r="AK48" s="11">
        <f t="shared" si="10"/>
        <v>0</v>
      </c>
      <c r="AL48" s="16">
        <f t="shared" si="11"/>
        <v>164</v>
      </c>
      <c r="AM48"/>
      <c r="AN48">
        <f t="shared" si="12"/>
        <v>0</v>
      </c>
      <c r="AO48">
        <f t="shared" si="13"/>
        <v>79</v>
      </c>
      <c r="AP48">
        <f t="shared" si="14"/>
        <v>0</v>
      </c>
      <c r="AQ48">
        <f t="shared" si="15"/>
        <v>85</v>
      </c>
      <c r="AR48">
        <f t="shared" si="16"/>
        <v>0</v>
      </c>
      <c r="AS48">
        <f t="shared" si="17"/>
        <v>0</v>
      </c>
      <c r="AT48">
        <f t="shared" si="18"/>
        <v>0</v>
      </c>
      <c r="AU48">
        <f t="shared" si="19"/>
        <v>0</v>
      </c>
      <c r="AV48">
        <f t="shared" si="20"/>
        <v>0</v>
      </c>
      <c r="AW48">
        <f t="shared" si="21"/>
        <v>0</v>
      </c>
      <c r="AX48">
        <f t="shared" si="22"/>
        <v>0</v>
      </c>
      <c r="AY48" s="14" cm="1">
        <f t="array" ref="AY48">SUMPRODUCT(LARGE(AN48:AX48, {1,2,3}))</f>
        <v>164</v>
      </c>
    </row>
    <row r="49" spans="1:52" x14ac:dyDescent="0.35">
      <c r="A49">
        <f>CLASS!A122</f>
        <v>129228</v>
      </c>
      <c r="B49" t="str">
        <f>CLASS!B122</f>
        <v>EE129228</v>
      </c>
      <c r="C49" t="str">
        <f>_xlfn.IFNA((VLOOKUP(A49,CLASS!A:AY,3,FALSE)),"")</f>
        <v>Robert</v>
      </c>
      <c r="D49" t="str">
        <f>_xlfn.IFNA((VLOOKUP(A49,CLASS!A:AY,4,FALSE)),"")</f>
        <v>Drake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0</v>
      </c>
      <c r="Q49" s="11">
        <f t="shared" si="0"/>
        <v>0</v>
      </c>
      <c r="R49">
        <f>_xlfn.IFNA((VLOOKUP(A49,CLASS!A:AY,18,FALSE)),"")</f>
        <v>72</v>
      </c>
      <c r="S49" s="11">
        <f t="shared" si="1"/>
        <v>82</v>
      </c>
      <c r="T49">
        <f>_xlfn.IFNA((VLOOKUP(A49,CLASS!A:AY,20,FALSE)),"")</f>
        <v>0</v>
      </c>
      <c r="U49" s="11">
        <f t="shared" si="2"/>
        <v>0</v>
      </c>
      <c r="V49">
        <f>_xlfn.IFNA((VLOOKUP(A49,CLASS!A:AY,22,FALSE)),"")</f>
        <v>71</v>
      </c>
      <c r="W49" s="11">
        <f t="shared" si="23"/>
        <v>81</v>
      </c>
      <c r="X49">
        <f>_xlfn.IFNA((VLOOKUP(A49,CLASS!A:AY,24,FALSE)),"")</f>
        <v>0</v>
      </c>
      <c r="Y49" s="11">
        <f t="shared" si="4"/>
        <v>0</v>
      </c>
      <c r="Z49">
        <f>_xlfn.IFNA((VLOOKUP(A49,CLASS!A:AY,26,FALSE)),"")</f>
        <v>0</v>
      </c>
      <c r="AA49" s="11">
        <f t="shared" si="5"/>
        <v>0</v>
      </c>
      <c r="AB49">
        <f>_xlfn.IFNA((VLOOKUP(A49,CLASS!A:AY,28,FALSE)),"")</f>
        <v>0</v>
      </c>
      <c r="AC49" s="11">
        <f t="shared" si="6"/>
        <v>0</v>
      </c>
      <c r="AD49"/>
      <c r="AE49" s="11">
        <f t="shared" si="24"/>
        <v>0</v>
      </c>
      <c r="AF49"/>
      <c r="AG49" s="11">
        <f t="shared" si="25"/>
        <v>0</v>
      </c>
      <c r="AH49">
        <f>_xlfn.IFNA((VLOOKUP(A49,CLASS!A:AY,34,FALSE)),"")</f>
        <v>0</v>
      </c>
      <c r="AI49" s="11">
        <f t="shared" si="9"/>
        <v>0</v>
      </c>
      <c r="AJ49"/>
      <c r="AK49" s="11">
        <f t="shared" si="10"/>
        <v>0</v>
      </c>
      <c r="AL49" s="16">
        <f t="shared" si="11"/>
        <v>163</v>
      </c>
      <c r="AM49"/>
      <c r="AN49">
        <f t="shared" si="12"/>
        <v>0</v>
      </c>
      <c r="AO49">
        <f t="shared" si="13"/>
        <v>82</v>
      </c>
      <c r="AP49">
        <f t="shared" si="14"/>
        <v>0</v>
      </c>
      <c r="AQ49">
        <f t="shared" si="15"/>
        <v>81</v>
      </c>
      <c r="AR49">
        <f t="shared" si="16"/>
        <v>0</v>
      </c>
      <c r="AS49">
        <f t="shared" si="17"/>
        <v>0</v>
      </c>
      <c r="AT49">
        <f t="shared" si="18"/>
        <v>0</v>
      </c>
      <c r="AU49">
        <f t="shared" si="19"/>
        <v>0</v>
      </c>
      <c r="AV49">
        <f t="shared" si="20"/>
        <v>0</v>
      </c>
      <c r="AW49">
        <f t="shared" si="21"/>
        <v>0</v>
      </c>
      <c r="AX49">
        <f t="shared" si="22"/>
        <v>0</v>
      </c>
      <c r="AY49" s="14" cm="1">
        <f t="array" ref="AY49">SUMPRODUCT(LARGE(AN49:AX49, {1,2,3}))</f>
        <v>163</v>
      </c>
      <c r="AZ49"/>
    </row>
    <row r="50" spans="1:52" x14ac:dyDescent="0.35">
      <c r="A50">
        <f>CLASS!A123</f>
        <v>138303</v>
      </c>
      <c r="B50" t="str">
        <f>CLASS!B123</f>
        <v>EE138303</v>
      </c>
      <c r="C50" t="str">
        <f>_xlfn.IFNA((VLOOKUP(A50,CLASS!A:AY,3,FALSE)),"")</f>
        <v>Brian</v>
      </c>
      <c r="D50" t="str">
        <f>_xlfn.IFNA((VLOOKUP(A50,CLASS!A:AY,4,FALSE)),"")</f>
        <v>Hartland</v>
      </c>
      <c r="E50" s="26" t="str">
        <f>_xlfn.IFNA((VLOOKUP(B50,IssueLookup!A:B,2,FALSE)),"")</f>
        <v>B</v>
      </c>
      <c r="F50" s="26" t="str">
        <f>_xlfn.IFNA((VLOOKUP(B50,IssueLookup!C:D,2,FALSE)),"")</f>
        <v>B</v>
      </c>
      <c r="G50" s="26" t="str">
        <f>_xlfn.IFNA((VLOOKUP(B50,IssueLookup!E:F,2,FALSE)),"")</f>
        <v>B</v>
      </c>
      <c r="H50" s="26" t="str">
        <f>_xlfn.IFNA((VLOOKUP(B50,IssueLookup!G:H,2,FALSE)),"")</f>
        <v>B</v>
      </c>
      <c r="I50" t="str">
        <f>_xlfn.IFNA((VLOOKUP(A50,CLASS!A:AY,9,FALSE)),"")</f>
        <v>SNR</v>
      </c>
      <c r="J50" t="str">
        <f>_xlfn.IFNA((VLOOKUP(A50,CLASS!A:AY,10,FALSE)),"")</f>
        <v>EJC</v>
      </c>
      <c r="K50" t="str">
        <f>_xlfn.IFNA((VLOOKUP(J50,DivisionLookup!A:B,2,FALSE)),"")</f>
        <v>South</v>
      </c>
      <c r="L50">
        <f>_xlfn.IFNA(VLOOKUP(E50,HandicapLookup!A:B,2,FALSE),"")</f>
        <v>10</v>
      </c>
      <c r="M50">
        <f>_xlfn.IFNA(VLOOKUP(F50,HandicapLookup!A:B,2,FALSE),"")</f>
        <v>10</v>
      </c>
      <c r="N50">
        <f>_xlfn.IFNA(VLOOKUP(G50,HandicapLookup!A:B,2,FALSE),"")</f>
        <v>10</v>
      </c>
      <c r="O50">
        <f>_xlfn.IFNA(VLOOKUP(H50,HandicapLookup!A:B,2,FALSE),"")</f>
        <v>10</v>
      </c>
      <c r="P50">
        <f>_xlfn.IFNA((VLOOKUP(A50,CLASS!A:AY,16,FALSE)),"")</f>
        <v>0</v>
      </c>
      <c r="Q50" s="11">
        <f t="shared" si="0"/>
        <v>0</v>
      </c>
      <c r="R50">
        <f>_xlfn.IFNA((VLOOKUP(A50,CLASS!A:AY,18,FALSE)),"")</f>
        <v>67</v>
      </c>
      <c r="S50" s="11">
        <f t="shared" si="1"/>
        <v>77</v>
      </c>
      <c r="T50">
        <f>_xlfn.IFNA((VLOOKUP(A50,CLASS!A:AY,20,FALSE)),"")</f>
        <v>0</v>
      </c>
      <c r="U50" s="11">
        <f t="shared" si="2"/>
        <v>0</v>
      </c>
      <c r="V50">
        <f>_xlfn.IFNA((VLOOKUP(A50,CLASS!A:AY,22,FALSE)),"")</f>
        <v>76</v>
      </c>
      <c r="W50" s="11">
        <f t="shared" si="23"/>
        <v>86</v>
      </c>
      <c r="X50">
        <f>_xlfn.IFNA((VLOOKUP(A50,CLASS!A:AY,24,FALSE)),"")</f>
        <v>0</v>
      </c>
      <c r="Y50" s="11">
        <f t="shared" si="4"/>
        <v>0</v>
      </c>
      <c r="Z50">
        <f>_xlfn.IFNA((VLOOKUP(A50,CLASS!A:AY,26,FALSE)),"")</f>
        <v>0</v>
      </c>
      <c r="AA50" s="11">
        <f t="shared" si="5"/>
        <v>0</v>
      </c>
      <c r="AB50">
        <f>_xlfn.IFNA((VLOOKUP(A50,CLASS!A:AY,28,FALSE)),"")</f>
        <v>0</v>
      </c>
      <c r="AC50" s="11">
        <f t="shared" si="6"/>
        <v>0</v>
      </c>
      <c r="AD50"/>
      <c r="AE50" s="11">
        <f t="shared" si="24"/>
        <v>0</v>
      </c>
      <c r="AF50"/>
      <c r="AG50" s="11">
        <f t="shared" si="25"/>
        <v>0</v>
      </c>
      <c r="AH50">
        <f>_xlfn.IFNA((VLOOKUP(A50,CLASS!A:AY,34,FALSE)),"")</f>
        <v>0</v>
      </c>
      <c r="AI50" s="11">
        <f t="shared" si="9"/>
        <v>0</v>
      </c>
      <c r="AJ50"/>
      <c r="AK50" s="11">
        <f t="shared" si="10"/>
        <v>0</v>
      </c>
      <c r="AL50" s="16">
        <f t="shared" si="11"/>
        <v>163</v>
      </c>
      <c r="AM50"/>
      <c r="AN50">
        <f t="shared" si="12"/>
        <v>0</v>
      </c>
      <c r="AO50">
        <f t="shared" si="13"/>
        <v>77</v>
      </c>
      <c r="AP50">
        <f t="shared" si="14"/>
        <v>0</v>
      </c>
      <c r="AQ50">
        <f t="shared" si="15"/>
        <v>86</v>
      </c>
      <c r="AR50">
        <f t="shared" si="16"/>
        <v>0</v>
      </c>
      <c r="AS50">
        <f t="shared" si="17"/>
        <v>0</v>
      </c>
      <c r="AT50">
        <f t="shared" si="18"/>
        <v>0</v>
      </c>
      <c r="AU50">
        <f t="shared" si="19"/>
        <v>0</v>
      </c>
      <c r="AV50">
        <f t="shared" si="20"/>
        <v>0</v>
      </c>
      <c r="AW50">
        <f t="shared" si="21"/>
        <v>0</v>
      </c>
      <c r="AX50">
        <f t="shared" si="22"/>
        <v>0</v>
      </c>
      <c r="AY50" s="14" cm="1">
        <f t="array" ref="AY50">SUMPRODUCT(LARGE(AN50:AX50, {1,2,3}))</f>
        <v>163</v>
      </c>
      <c r="AZ50"/>
    </row>
    <row r="51" spans="1:52" x14ac:dyDescent="0.35">
      <c r="A51">
        <f>CLASS!A60</f>
        <v>133056</v>
      </c>
      <c r="B51" t="str">
        <f>CLASS!B60</f>
        <v>EE133056</v>
      </c>
      <c r="C51" t="str">
        <f>_xlfn.IFNA((VLOOKUP(A51,CLASS!A:AY,3,FALSE)),"")</f>
        <v>David</v>
      </c>
      <c r="D51" t="str">
        <f>_xlfn.IFNA((VLOOKUP(A51,CLASS!A:AY,4,FALSE)),"")</f>
        <v>Lucas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tr">
        <f>_xlfn.IFNA((VLOOKUP(A51,CLASS!A:AY,9,FALSE)),"")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f>_xlfn.IFNA((VLOOKUP(A51,CLASS!A:AY,16,FALSE)),"")</f>
        <v>0</v>
      </c>
      <c r="Q51" s="11">
        <f t="shared" si="0"/>
        <v>0</v>
      </c>
      <c r="R51">
        <f>_xlfn.IFNA((VLOOKUP(A51,CLASS!A:AY,18,FALSE)),"")</f>
        <v>73</v>
      </c>
      <c r="S51" s="11">
        <f t="shared" si="1"/>
        <v>78</v>
      </c>
      <c r="T51">
        <f>_xlfn.IFNA((VLOOKUP(A51,CLASS!A:AY,20,FALSE)),"")</f>
        <v>0</v>
      </c>
      <c r="U51" s="11">
        <f t="shared" si="2"/>
        <v>0</v>
      </c>
      <c r="V51">
        <f>_xlfn.IFNA((VLOOKUP(A51,CLASS!A:AY,22,FALSE)),"")</f>
        <v>79</v>
      </c>
      <c r="W51" s="11">
        <f t="shared" si="23"/>
        <v>84</v>
      </c>
      <c r="X51">
        <f>_xlfn.IFNA((VLOOKUP(A51,CLASS!A:AY,24,FALSE)),"")</f>
        <v>0</v>
      </c>
      <c r="Y51" s="11">
        <f t="shared" si="4"/>
        <v>0</v>
      </c>
      <c r="Z51">
        <f>_xlfn.IFNA((VLOOKUP(A51,CLASS!A:AY,26,FALSE)),"")</f>
        <v>0</v>
      </c>
      <c r="AA51" s="11">
        <f t="shared" si="5"/>
        <v>0</v>
      </c>
      <c r="AB51">
        <f>_xlfn.IFNA((VLOOKUP(A51,CLASS!A:AY,28,FALSE)),"")</f>
        <v>0</v>
      </c>
      <c r="AC51" s="11">
        <f t="shared" si="6"/>
        <v>0</v>
      </c>
      <c r="AD51"/>
      <c r="AE51" s="11">
        <f t="shared" si="24"/>
        <v>0</v>
      </c>
      <c r="AF51"/>
      <c r="AG51" s="11">
        <f t="shared" si="25"/>
        <v>0</v>
      </c>
      <c r="AH51">
        <f>_xlfn.IFNA((VLOOKUP(A51,CLASS!A:AY,34,FALSE)),"")</f>
        <v>0</v>
      </c>
      <c r="AI51" s="11">
        <f t="shared" si="9"/>
        <v>0</v>
      </c>
      <c r="AJ51"/>
      <c r="AK51" s="11">
        <f t="shared" si="10"/>
        <v>0</v>
      </c>
      <c r="AL51" s="16">
        <f t="shared" si="11"/>
        <v>162</v>
      </c>
      <c r="AM51"/>
      <c r="AN51">
        <f t="shared" si="12"/>
        <v>0</v>
      </c>
      <c r="AO51">
        <f t="shared" si="13"/>
        <v>78</v>
      </c>
      <c r="AP51">
        <f t="shared" si="14"/>
        <v>0</v>
      </c>
      <c r="AQ51">
        <f t="shared" si="15"/>
        <v>84</v>
      </c>
      <c r="AR51">
        <f t="shared" si="16"/>
        <v>0</v>
      </c>
      <c r="AS51">
        <f t="shared" si="17"/>
        <v>0</v>
      </c>
      <c r="AT51">
        <f t="shared" si="18"/>
        <v>0</v>
      </c>
      <c r="AU51">
        <f t="shared" si="19"/>
        <v>0</v>
      </c>
      <c r="AV51">
        <f t="shared" si="20"/>
        <v>0</v>
      </c>
      <c r="AW51">
        <f t="shared" si="21"/>
        <v>0</v>
      </c>
      <c r="AX51">
        <f t="shared" si="22"/>
        <v>0</v>
      </c>
      <c r="AY51" s="14" cm="1">
        <f t="array" ref="AY51">SUMPRODUCT(LARGE(AN51:AX51, {1,2,3}))</f>
        <v>162</v>
      </c>
      <c r="AZ51"/>
    </row>
    <row r="52" spans="1:52" x14ac:dyDescent="0.35">
      <c r="A52">
        <f>CLASS!A62</f>
        <v>129846</v>
      </c>
      <c r="B52" t="str">
        <f>CLASS!B62</f>
        <v>EE129846</v>
      </c>
      <c r="C52" t="str">
        <f>_xlfn.IFNA((VLOOKUP(A52,CLASS!A:AY,3,FALSE)),"")</f>
        <v>Christopher</v>
      </c>
      <c r="D52" t="str">
        <f>_xlfn.IFNA((VLOOKUP(A52,CLASS!A:AY,4,FALSE)),"")</f>
        <v>Peacock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tr">
        <f>_xlfn.IFNA((VLOOKUP(A52,CLASS!A:AY,9,FALSE)),"")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f>_xlfn.IFNA((VLOOKUP(A52,CLASS!A:AY,16,FALSE)),"")</f>
        <v>0</v>
      </c>
      <c r="Q52" s="11">
        <f t="shared" si="0"/>
        <v>0</v>
      </c>
      <c r="R52">
        <f>_xlfn.IFNA((VLOOKUP(A52,CLASS!A:AY,18,FALSE)),"")</f>
        <v>73</v>
      </c>
      <c r="S52" s="11">
        <f t="shared" si="1"/>
        <v>78</v>
      </c>
      <c r="T52">
        <f>_xlfn.IFNA((VLOOKUP(A52,CLASS!A:AY,20,FALSE)),"")</f>
        <v>0</v>
      </c>
      <c r="U52" s="11">
        <f t="shared" si="2"/>
        <v>0</v>
      </c>
      <c r="V52">
        <f>_xlfn.IFNA((VLOOKUP(A52,CLASS!A:AY,22,FALSE)),"")</f>
        <v>79</v>
      </c>
      <c r="W52" s="11">
        <f t="shared" si="23"/>
        <v>84</v>
      </c>
      <c r="X52">
        <f>_xlfn.IFNA((VLOOKUP(A52,CLASS!A:AY,24,FALSE)),"")</f>
        <v>0</v>
      </c>
      <c r="Y52" s="11">
        <f t="shared" si="4"/>
        <v>0</v>
      </c>
      <c r="Z52">
        <f>_xlfn.IFNA((VLOOKUP(A52,CLASS!A:AY,26,FALSE)),"")</f>
        <v>0</v>
      </c>
      <c r="AA52" s="11">
        <f t="shared" si="5"/>
        <v>0</v>
      </c>
      <c r="AB52">
        <f>_xlfn.IFNA((VLOOKUP(A52,CLASS!A:AY,28,FALSE)),"")</f>
        <v>0</v>
      </c>
      <c r="AC52" s="11">
        <f t="shared" si="6"/>
        <v>0</v>
      </c>
      <c r="AD52"/>
      <c r="AE52" s="11">
        <f t="shared" si="24"/>
        <v>0</v>
      </c>
      <c r="AF52"/>
      <c r="AG52" s="11">
        <f t="shared" si="25"/>
        <v>0</v>
      </c>
      <c r="AH52">
        <f>_xlfn.IFNA((VLOOKUP(A52,CLASS!A:AY,34,FALSE)),"")</f>
        <v>0</v>
      </c>
      <c r="AI52" s="11">
        <f t="shared" si="9"/>
        <v>0</v>
      </c>
      <c r="AJ52"/>
      <c r="AK52" s="11">
        <f t="shared" si="10"/>
        <v>0</v>
      </c>
      <c r="AL52" s="16">
        <f t="shared" si="11"/>
        <v>162</v>
      </c>
      <c r="AN52">
        <f t="shared" si="12"/>
        <v>0</v>
      </c>
      <c r="AO52">
        <f t="shared" si="13"/>
        <v>78</v>
      </c>
      <c r="AP52">
        <f t="shared" si="14"/>
        <v>0</v>
      </c>
      <c r="AQ52">
        <f t="shared" si="15"/>
        <v>84</v>
      </c>
      <c r="AR52">
        <f t="shared" si="16"/>
        <v>0</v>
      </c>
      <c r="AS52">
        <f t="shared" si="17"/>
        <v>0</v>
      </c>
      <c r="AT52">
        <f t="shared" si="18"/>
        <v>0</v>
      </c>
      <c r="AU52">
        <f t="shared" si="19"/>
        <v>0</v>
      </c>
      <c r="AV52">
        <f t="shared" si="20"/>
        <v>0</v>
      </c>
      <c r="AW52">
        <f t="shared" si="21"/>
        <v>0</v>
      </c>
      <c r="AX52">
        <f t="shared" si="22"/>
        <v>0</v>
      </c>
      <c r="AY52" s="14" cm="1">
        <f t="array" ref="AY52">SUMPRODUCT(LARGE(AN52:AX52, {1,2,3}))</f>
        <v>162</v>
      </c>
      <c r="AZ52"/>
    </row>
    <row r="53" spans="1:52" x14ac:dyDescent="0.35">
      <c r="A53">
        <f>CLASS!A171</f>
        <v>140643</v>
      </c>
      <c r="B53" t="str">
        <f>CLASS!B171</f>
        <v>EE140643</v>
      </c>
      <c r="C53" t="str">
        <f>_xlfn.IFNA((VLOOKUP(A53,CLASS!A:AY,3,FALSE)),"")</f>
        <v>Ray</v>
      </c>
      <c r="D53" t="str">
        <f>_xlfn.IFNA((VLOOKUP(A53,CLASS!A:AY,4,FALSE)),"")</f>
        <v>Sheppard</v>
      </c>
      <c r="E53" s="26" t="str">
        <f>_xlfn.IFNA((VLOOKUP(B53,IssueLookup!A:B,2,FALSE)),"")</f>
        <v>C</v>
      </c>
      <c r="F53" s="26" t="str">
        <f>_xlfn.IFNA((VLOOKUP(B53,IssueLookup!C:D,2,FALSE)),"")</f>
        <v>C</v>
      </c>
      <c r="G53" s="26" t="str">
        <f>_xlfn.IFNA((VLOOKUP(B53,IssueLookup!E:F,2,FALSE)),"")</f>
        <v>C</v>
      </c>
      <c r="H53" s="26" t="str">
        <f>_xlfn.IFNA((VLOOKUP(B53,IssueLookup!G:H,2,FALSE)),"")</f>
        <v>C</v>
      </c>
      <c r="I53" t="str">
        <f>_xlfn.IFNA((VLOOKUP(A53,CLASS!A:AY,9,FALSE)),"")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_xlfn.IFNA(VLOOKUP(E53,HandicapLookup!A:B,2,FALSE),"")</f>
        <v>15</v>
      </c>
      <c r="M53">
        <f>_xlfn.IFNA(VLOOKUP(F53,HandicapLookup!A:B,2,FALSE),"")</f>
        <v>15</v>
      </c>
      <c r="N53">
        <f>_xlfn.IFNA(VLOOKUP(G53,HandicapLookup!A:B,2,FALSE),"")</f>
        <v>15</v>
      </c>
      <c r="O53">
        <f>_xlfn.IFNA(VLOOKUP(H53,HandicapLookup!A:B,2,FALSE),"")</f>
        <v>15</v>
      </c>
      <c r="P53">
        <f>_xlfn.IFNA((VLOOKUP(A53,CLASS!A:AY,16,FALSE)),"")</f>
        <v>0</v>
      </c>
      <c r="Q53" s="11">
        <f t="shared" si="0"/>
        <v>0</v>
      </c>
      <c r="R53">
        <f>_xlfn.IFNA((VLOOKUP(A53,CLASS!A:AY,18,FALSE)),"")</f>
        <v>69</v>
      </c>
      <c r="S53" s="11">
        <f t="shared" si="1"/>
        <v>84</v>
      </c>
      <c r="T53">
        <f>_xlfn.IFNA((VLOOKUP(A53,CLASS!A:AY,20,FALSE)),"")</f>
        <v>0</v>
      </c>
      <c r="U53" s="11">
        <f t="shared" si="2"/>
        <v>0</v>
      </c>
      <c r="V53">
        <f>_xlfn.IFNA((VLOOKUP(A53,CLASS!A:AY,22,FALSE)),"")</f>
        <v>63</v>
      </c>
      <c r="W53" s="11">
        <f t="shared" si="23"/>
        <v>78</v>
      </c>
      <c r="X53">
        <f>_xlfn.IFNA((VLOOKUP(A53,CLASS!A:AY,24,FALSE)),"")</f>
        <v>0</v>
      </c>
      <c r="Y53" s="11">
        <f t="shared" si="4"/>
        <v>0</v>
      </c>
      <c r="Z53">
        <f>_xlfn.IFNA((VLOOKUP(A53,CLASS!A:AY,26,FALSE)),"")</f>
        <v>0</v>
      </c>
      <c r="AA53" s="11">
        <f t="shared" si="5"/>
        <v>0</v>
      </c>
      <c r="AB53">
        <f>_xlfn.IFNA((VLOOKUP(A53,CLASS!A:AY,28,FALSE)),"")</f>
        <v>0</v>
      </c>
      <c r="AC53" s="11">
        <f t="shared" si="6"/>
        <v>0</v>
      </c>
      <c r="AD53"/>
      <c r="AE53" s="11">
        <f t="shared" si="24"/>
        <v>0</v>
      </c>
      <c r="AF53"/>
      <c r="AG53" s="11">
        <f t="shared" si="25"/>
        <v>0</v>
      </c>
      <c r="AH53">
        <f>_xlfn.IFNA((VLOOKUP(A53,CLASS!A:AY,34,FALSE)),"")</f>
        <v>0</v>
      </c>
      <c r="AI53" s="11">
        <f t="shared" si="9"/>
        <v>0</v>
      </c>
      <c r="AJ53"/>
      <c r="AK53" s="11">
        <f t="shared" si="10"/>
        <v>0</v>
      </c>
      <c r="AL53" s="16">
        <f t="shared" si="11"/>
        <v>162</v>
      </c>
      <c r="AM53"/>
      <c r="AN53">
        <f t="shared" si="12"/>
        <v>0</v>
      </c>
      <c r="AO53">
        <f t="shared" si="13"/>
        <v>84</v>
      </c>
      <c r="AP53">
        <f t="shared" si="14"/>
        <v>0</v>
      </c>
      <c r="AQ53">
        <f t="shared" si="15"/>
        <v>78</v>
      </c>
      <c r="AR53">
        <f t="shared" si="16"/>
        <v>0</v>
      </c>
      <c r="AS53">
        <f t="shared" si="17"/>
        <v>0</v>
      </c>
      <c r="AT53">
        <f t="shared" si="18"/>
        <v>0</v>
      </c>
      <c r="AU53">
        <f t="shared" si="19"/>
        <v>0</v>
      </c>
      <c r="AV53">
        <f t="shared" si="20"/>
        <v>0</v>
      </c>
      <c r="AW53">
        <f t="shared" si="21"/>
        <v>0</v>
      </c>
      <c r="AX53">
        <f t="shared" si="22"/>
        <v>0</v>
      </c>
      <c r="AY53" s="14" cm="1">
        <f t="array" ref="AY53">SUMPRODUCT(LARGE(AN53:AX53, {1,2,3}))</f>
        <v>162</v>
      </c>
      <c r="AZ53"/>
    </row>
    <row r="54" spans="1:52" x14ac:dyDescent="0.35">
      <c r="A54">
        <f>CLASS!A170</f>
        <v>139288</v>
      </c>
      <c r="B54" t="str">
        <f>CLASS!B170</f>
        <v>EE139288</v>
      </c>
      <c r="C54" t="str">
        <f>_xlfn.IFNA((VLOOKUP(A54,CLASS!A:AY,3,FALSE)),"")</f>
        <v>Stephen</v>
      </c>
      <c r="D54" t="str">
        <f>_xlfn.IFNA((VLOOKUP(A54,CLASS!A:AY,4,FALSE)),"")</f>
        <v>Elliott</v>
      </c>
      <c r="E54" s="26" t="str">
        <f>_xlfn.IFNA((VLOOKUP(B54,IssueLookup!A:B,2,FALSE)),"")</f>
        <v>C</v>
      </c>
      <c r="F54" s="26" t="str">
        <f>_xlfn.IFNA((VLOOKUP(B54,IssueLookup!C:D,2,FALSE)),"")</f>
        <v>C</v>
      </c>
      <c r="G54" s="26" t="str">
        <f>_xlfn.IFNA((VLOOKUP(B54,IssueLookup!E:F,2,FALSE)),"")</f>
        <v>C</v>
      </c>
      <c r="H54" s="26" t="str">
        <f>_xlfn.IFNA((VLOOKUP(B54,IssueLookup!G:H,2,FALSE)),"")</f>
        <v>C</v>
      </c>
      <c r="I54" t="str">
        <f>_xlfn.IFNA((VLOOKUP(A54,CLASS!A:AY,9,FALSE)),"")</f>
        <v>SNR</v>
      </c>
      <c r="J54" t="str">
        <f>_xlfn.IFNA((VLOOKUP(A54,CLASS!A:AY,10,FALSE)),"")</f>
        <v>CAM</v>
      </c>
      <c r="K54" t="str">
        <f>_xlfn.IFNA((VLOOKUP(J54,DivisionLookup!A:B,2,FALSE)),"")</f>
        <v>North</v>
      </c>
      <c r="L54">
        <f>_xlfn.IFNA(VLOOKUP(E54,HandicapLookup!A:B,2,FALSE),"")</f>
        <v>15</v>
      </c>
      <c r="M54">
        <f>_xlfn.IFNA(VLOOKUP(F54,HandicapLookup!A:B,2,FALSE),"")</f>
        <v>15</v>
      </c>
      <c r="N54">
        <f>_xlfn.IFNA(VLOOKUP(G54,HandicapLookup!A:B,2,FALSE),"")</f>
        <v>15</v>
      </c>
      <c r="O54">
        <f>_xlfn.IFNA(VLOOKUP(H54,HandicapLookup!A:B,2,FALSE),"")</f>
        <v>15</v>
      </c>
      <c r="P54">
        <f>_xlfn.IFNA((VLOOKUP(A54,CLASS!A:AY,16,FALSE)),"")</f>
        <v>0</v>
      </c>
      <c r="Q54" s="11">
        <f t="shared" si="0"/>
        <v>0</v>
      </c>
      <c r="R54">
        <f>_xlfn.IFNA((VLOOKUP(A54,CLASS!A:AY,18,FALSE)),"")</f>
        <v>0</v>
      </c>
      <c r="S54" s="11">
        <f t="shared" si="1"/>
        <v>0</v>
      </c>
      <c r="T54">
        <f>_xlfn.IFNA((VLOOKUP(A54,CLASS!A:AY,20,FALSE)),"")</f>
        <v>66</v>
      </c>
      <c r="U54" s="11">
        <f t="shared" si="2"/>
        <v>81</v>
      </c>
      <c r="V54">
        <f>_xlfn.IFNA((VLOOKUP(A54,CLASS!A:AY,22,FALSE)),"")</f>
        <v>0</v>
      </c>
      <c r="W54" s="11">
        <f t="shared" si="23"/>
        <v>0</v>
      </c>
      <c r="X54">
        <f>_xlfn.IFNA((VLOOKUP(A54,CLASS!A:AY,24,FALSE)),"")</f>
        <v>0</v>
      </c>
      <c r="Y54" s="11">
        <f t="shared" si="4"/>
        <v>0</v>
      </c>
      <c r="Z54">
        <f>_xlfn.IFNA((VLOOKUP(A54,CLASS!A:AY,26,FALSE)),"")</f>
        <v>66</v>
      </c>
      <c r="AA54" s="11">
        <f t="shared" si="5"/>
        <v>81</v>
      </c>
      <c r="AB54">
        <f>_xlfn.IFNA((VLOOKUP(A54,CLASS!A:AY,28,FALSE)),"")</f>
        <v>0</v>
      </c>
      <c r="AC54" s="11">
        <f t="shared" si="6"/>
        <v>0</v>
      </c>
      <c r="AD54"/>
      <c r="AE54" s="11">
        <f t="shared" si="24"/>
        <v>0</v>
      </c>
      <c r="AF54"/>
      <c r="AG54" s="11">
        <f t="shared" si="25"/>
        <v>0</v>
      </c>
      <c r="AH54">
        <f>_xlfn.IFNA((VLOOKUP(A54,CLASS!A:AY,34,FALSE)),"")</f>
        <v>0</v>
      </c>
      <c r="AI54" s="11">
        <f t="shared" si="9"/>
        <v>0</v>
      </c>
      <c r="AJ54"/>
      <c r="AK54" s="11">
        <f t="shared" si="10"/>
        <v>0</v>
      </c>
      <c r="AL54" s="16">
        <f t="shared" si="11"/>
        <v>162</v>
      </c>
      <c r="AM54"/>
      <c r="AN54">
        <f t="shared" si="12"/>
        <v>0</v>
      </c>
      <c r="AO54">
        <f t="shared" si="13"/>
        <v>0</v>
      </c>
      <c r="AP54">
        <f t="shared" si="14"/>
        <v>81</v>
      </c>
      <c r="AQ54">
        <f t="shared" si="15"/>
        <v>0</v>
      </c>
      <c r="AR54">
        <f t="shared" si="16"/>
        <v>0</v>
      </c>
      <c r="AS54">
        <f t="shared" si="17"/>
        <v>81</v>
      </c>
      <c r="AT54">
        <f t="shared" si="18"/>
        <v>0</v>
      </c>
      <c r="AU54">
        <f t="shared" si="19"/>
        <v>0</v>
      </c>
      <c r="AV54">
        <f t="shared" si="20"/>
        <v>0</v>
      </c>
      <c r="AW54">
        <f t="shared" si="21"/>
        <v>0</v>
      </c>
      <c r="AX54">
        <f t="shared" si="22"/>
        <v>0</v>
      </c>
      <c r="AY54" s="14" cm="1">
        <f t="array" ref="AY54">SUMPRODUCT(LARGE(AN54:AX54, {1,2,3}))</f>
        <v>162</v>
      </c>
      <c r="AZ54"/>
    </row>
    <row r="55" spans="1:52" x14ac:dyDescent="0.35">
      <c r="A55">
        <f>CLASS!A34</f>
        <v>116977</v>
      </c>
      <c r="B55" t="str">
        <f>CLASS!B34</f>
        <v>EE116977</v>
      </c>
      <c r="C55" t="str">
        <f>_xlfn.IFNA((VLOOKUP(A55,CLASS!A:AY,3,FALSE)),"")</f>
        <v>Taylor</v>
      </c>
      <c r="D55" t="str">
        <f>_xlfn.IFNA((VLOOKUP(A55,CLASS!A:AY,4,FALSE)),"")</f>
        <v>Hedgecock</v>
      </c>
      <c r="E55" s="26" t="str">
        <f>_xlfn.IFNA((VLOOKUP(B55,IssueLookup!A:B,2,FALSE)),"")</f>
        <v>AA</v>
      </c>
      <c r="F55" s="26" t="str">
        <f>_xlfn.IFNA((VLOOKUP(B55,IssueLookup!C:D,2,FALSE)),"")</f>
        <v>AA</v>
      </c>
      <c r="G55" s="26" t="str">
        <f>_xlfn.IFNA((VLOOKUP(B55,IssueLookup!E:F,2,FALSE)),"")</f>
        <v>AA</v>
      </c>
      <c r="H55" s="26" t="str">
        <f>_xlfn.IFNA((VLOOKUP(B55,IssueLookup!G:H,2,FALSE)),"")</f>
        <v>AA</v>
      </c>
      <c r="I55" t="str">
        <f>_xlfn.IFNA((VLOOKUP(A55,CLASS!A:AY,9,FALSE)),"")</f>
        <v>SNR</v>
      </c>
      <c r="J55" t="str">
        <f>_xlfn.IFNA((VLOOKUP(A55,CLASS!A:AY,10,FALSE)),"")</f>
        <v>CAM</v>
      </c>
      <c r="K55" t="str">
        <f>_xlfn.IFNA((VLOOKUP(J55,DivisionLookup!A:B,2,FALSE)),"")</f>
        <v>North</v>
      </c>
      <c r="L55">
        <f>_xlfn.IFNA(VLOOKUP(E55,HandicapLookup!A:B,2,FALSE),"")</f>
        <v>0</v>
      </c>
      <c r="M55">
        <f>_xlfn.IFNA(VLOOKUP(F55,HandicapLookup!A:B,2,FALSE),"")</f>
        <v>0</v>
      </c>
      <c r="N55">
        <f>_xlfn.IFNA(VLOOKUP(G55,HandicapLookup!A:B,2,FALSE),"")</f>
        <v>0</v>
      </c>
      <c r="O55">
        <f>_xlfn.IFNA(VLOOKUP(H55,HandicapLookup!A:B,2,FALSE),"")</f>
        <v>0</v>
      </c>
      <c r="P55">
        <f>_xlfn.IFNA((VLOOKUP(A55,CLASS!A:AY,16,FALSE)),"")</f>
        <v>83</v>
      </c>
      <c r="Q55" s="11">
        <f t="shared" si="0"/>
        <v>83</v>
      </c>
      <c r="R55">
        <f>_xlfn.IFNA((VLOOKUP(A55,CLASS!A:AY,18,FALSE)),"")</f>
        <v>0</v>
      </c>
      <c r="S55" s="11">
        <f t="shared" si="1"/>
        <v>0</v>
      </c>
      <c r="T55">
        <f>_xlfn.IFNA((VLOOKUP(A55,CLASS!A:AY,20,FALSE)),"")</f>
        <v>79</v>
      </c>
      <c r="U55" s="11">
        <f t="shared" si="2"/>
        <v>79</v>
      </c>
      <c r="V55">
        <f>_xlfn.IFNA((VLOOKUP(A55,CLASS!A:AY,22,FALSE)),"")</f>
        <v>0</v>
      </c>
      <c r="W55" s="11">
        <f t="shared" si="23"/>
        <v>0</v>
      </c>
      <c r="X55">
        <f>_xlfn.IFNA((VLOOKUP(A55,CLASS!A:AY,24,FALSE)),"")</f>
        <v>0</v>
      </c>
      <c r="Y55" s="11">
        <f t="shared" si="4"/>
        <v>0</v>
      </c>
      <c r="Z55">
        <f>_xlfn.IFNA((VLOOKUP(A55,CLASS!A:AY,26,FALSE)),"")</f>
        <v>0</v>
      </c>
      <c r="AA55" s="11">
        <f t="shared" si="5"/>
        <v>0</v>
      </c>
      <c r="AB55">
        <f>_xlfn.IFNA((VLOOKUP(A55,CLASS!A:AY,28,FALSE)),"")</f>
        <v>0</v>
      </c>
      <c r="AC55" s="11">
        <f t="shared" si="6"/>
        <v>0</v>
      </c>
      <c r="AD55"/>
      <c r="AE55" s="11">
        <f t="shared" si="24"/>
        <v>0</v>
      </c>
      <c r="AF55"/>
      <c r="AG55" s="11">
        <f t="shared" si="25"/>
        <v>0</v>
      </c>
      <c r="AH55">
        <f>_xlfn.IFNA((VLOOKUP(A55,CLASS!A:AY,34,FALSE)),"")</f>
        <v>0</v>
      </c>
      <c r="AI55" s="11">
        <f t="shared" si="9"/>
        <v>0</v>
      </c>
      <c r="AJ55"/>
      <c r="AK55" s="11">
        <f t="shared" si="10"/>
        <v>0</v>
      </c>
      <c r="AL55" s="16">
        <f t="shared" si="11"/>
        <v>162</v>
      </c>
      <c r="AM55"/>
      <c r="AN55">
        <f t="shared" si="12"/>
        <v>83</v>
      </c>
      <c r="AO55">
        <f t="shared" si="13"/>
        <v>0</v>
      </c>
      <c r="AP55">
        <f t="shared" si="14"/>
        <v>79</v>
      </c>
      <c r="AQ55">
        <f t="shared" si="15"/>
        <v>0</v>
      </c>
      <c r="AR55">
        <f t="shared" si="16"/>
        <v>0</v>
      </c>
      <c r="AS55">
        <f t="shared" si="17"/>
        <v>0</v>
      </c>
      <c r="AT55">
        <f t="shared" si="18"/>
        <v>0</v>
      </c>
      <c r="AU55">
        <f t="shared" si="19"/>
        <v>0</v>
      </c>
      <c r="AV55">
        <f t="shared" si="20"/>
        <v>0</v>
      </c>
      <c r="AW55">
        <f t="shared" si="21"/>
        <v>0</v>
      </c>
      <c r="AX55">
        <f t="shared" si="22"/>
        <v>0</v>
      </c>
      <c r="AY55" s="14" cm="1">
        <f t="array" ref="AY55">SUMPRODUCT(LARGE(AN55:AX55, {1,2,3}))</f>
        <v>162</v>
      </c>
      <c r="AZ55"/>
    </row>
    <row r="56" spans="1:52" x14ac:dyDescent="0.35">
      <c r="A56">
        <f>CLASS!A8</f>
        <v>103821</v>
      </c>
      <c r="B56" t="str">
        <f>CLASS!B8</f>
        <v>EE103821</v>
      </c>
      <c r="C56" t="str">
        <f>_xlfn.IFNA((VLOOKUP(A56,CLASS!A:AY,3,FALSE)),"")</f>
        <v>Glen</v>
      </c>
      <c r="D56" t="str">
        <f>_xlfn.IFNA((VLOOKUP(A56,CLASS!A:AY,4,FALSE)),"")</f>
        <v>Moore</v>
      </c>
      <c r="E56" s="26" t="str">
        <f>_xlfn.IFNA((VLOOKUP(B56,IssueLookup!A:B,2,FALSE)),"")</f>
        <v>AAA</v>
      </c>
      <c r="F56" s="26" t="str">
        <f>_xlfn.IFNA((VLOOKUP(B56,IssueLookup!C:D,2,FALSE)),"")</f>
        <v>AAA</v>
      </c>
      <c r="G56" s="26" t="str">
        <f>_xlfn.IFNA((VLOOKUP(B56,IssueLookup!E:F,2,FALSE)),"")</f>
        <v>AAA</v>
      </c>
      <c r="H56" s="26" t="str">
        <f>_xlfn.IFNA((VLOOKUP(B56,IssueLookup!G:H,2,FALSE)),"")</f>
        <v>AAA</v>
      </c>
      <c r="I56" t="str">
        <f>_xlfn.IFNA((VLOOKUP(A56,CLASS!A:AY,9,FALSE)),"")</f>
        <v>VET</v>
      </c>
      <c r="J56" t="str">
        <f>_xlfn.IFNA((VLOOKUP(A56,CLASS!A:AY,10,FALSE)),"")</f>
        <v>ST</v>
      </c>
      <c r="K56" t="str">
        <f>_xlfn.IFNA((VLOOKUP(J56,DivisionLookup!A:B,2,FALSE)),"")</f>
        <v>North</v>
      </c>
      <c r="L56">
        <f>_xlfn.IFNA(VLOOKUP(E56,HandicapLookup!A:B,2,FALSE),"")</f>
        <v>0</v>
      </c>
      <c r="M56">
        <f>_xlfn.IFNA(VLOOKUP(F56,HandicapLookup!A:B,2,FALSE),"")</f>
        <v>0</v>
      </c>
      <c r="N56">
        <f>_xlfn.IFNA(VLOOKUP(G56,HandicapLookup!A:B,2,FALSE),"")</f>
        <v>0</v>
      </c>
      <c r="O56">
        <f>_xlfn.IFNA(VLOOKUP(H56,HandicapLookup!A:B,2,FALSE),"")</f>
        <v>0</v>
      </c>
      <c r="P56">
        <f>_xlfn.IFNA((VLOOKUP(A56,CLASS!A:AY,16,FALSE)),"")</f>
        <v>81</v>
      </c>
      <c r="Q56" s="11">
        <f t="shared" si="0"/>
        <v>81</v>
      </c>
      <c r="R56">
        <f>_xlfn.IFNA((VLOOKUP(A56,CLASS!A:AY,18,FALSE)),"")</f>
        <v>0</v>
      </c>
      <c r="S56" s="11">
        <f t="shared" si="1"/>
        <v>0</v>
      </c>
      <c r="T56">
        <f>_xlfn.IFNA((VLOOKUP(A56,CLASS!A:AY,20,FALSE)),"")</f>
        <v>81</v>
      </c>
      <c r="U56" s="11">
        <f t="shared" si="2"/>
        <v>81</v>
      </c>
      <c r="V56">
        <f>_xlfn.IFNA((VLOOKUP(A56,CLASS!A:AY,22,FALSE)),"")</f>
        <v>0</v>
      </c>
      <c r="W56" s="11">
        <f t="shared" si="23"/>
        <v>0</v>
      </c>
      <c r="X56">
        <f>_xlfn.IFNA((VLOOKUP(A56,CLASS!A:AY,24,FALSE)),"")</f>
        <v>0</v>
      </c>
      <c r="Y56" s="11">
        <f t="shared" si="4"/>
        <v>0</v>
      </c>
      <c r="Z56">
        <f>_xlfn.IFNA((VLOOKUP(A56,CLASS!A:AY,26,FALSE)),"")</f>
        <v>0</v>
      </c>
      <c r="AA56" s="11">
        <f t="shared" si="5"/>
        <v>0</v>
      </c>
      <c r="AB56">
        <f>_xlfn.IFNA((VLOOKUP(A56,CLASS!A:AY,28,FALSE)),"")</f>
        <v>0</v>
      </c>
      <c r="AC56" s="11">
        <f t="shared" si="6"/>
        <v>0</v>
      </c>
      <c r="AD56"/>
      <c r="AE56" s="11">
        <f t="shared" si="24"/>
        <v>0</v>
      </c>
      <c r="AF56"/>
      <c r="AG56" s="11">
        <f t="shared" si="25"/>
        <v>0</v>
      </c>
      <c r="AH56">
        <f>_xlfn.IFNA((VLOOKUP(A56,CLASS!A:AY,34,FALSE)),"")</f>
        <v>0</v>
      </c>
      <c r="AI56" s="11">
        <f t="shared" si="9"/>
        <v>0</v>
      </c>
      <c r="AJ56"/>
      <c r="AK56" s="11">
        <f t="shared" si="10"/>
        <v>0</v>
      </c>
      <c r="AL56" s="16">
        <f t="shared" si="11"/>
        <v>162</v>
      </c>
      <c r="AN56">
        <f t="shared" si="12"/>
        <v>81</v>
      </c>
      <c r="AO56">
        <f t="shared" si="13"/>
        <v>0</v>
      </c>
      <c r="AP56">
        <f t="shared" si="14"/>
        <v>81</v>
      </c>
      <c r="AQ56">
        <f t="shared" si="15"/>
        <v>0</v>
      </c>
      <c r="AR56">
        <f t="shared" si="16"/>
        <v>0</v>
      </c>
      <c r="AS56">
        <f t="shared" si="17"/>
        <v>0</v>
      </c>
      <c r="AT56">
        <f t="shared" si="18"/>
        <v>0</v>
      </c>
      <c r="AU56">
        <f t="shared" si="19"/>
        <v>0</v>
      </c>
      <c r="AV56">
        <f t="shared" si="20"/>
        <v>0</v>
      </c>
      <c r="AW56">
        <f t="shared" si="21"/>
        <v>0</v>
      </c>
      <c r="AX56">
        <f t="shared" si="22"/>
        <v>0</v>
      </c>
      <c r="AY56" s="14" cm="1">
        <f t="array" ref="AY56">SUMPRODUCT(LARGE(AN56:AX56, {1,2,3}))</f>
        <v>162</v>
      </c>
      <c r="AZ56"/>
    </row>
    <row r="57" spans="1:52" x14ac:dyDescent="0.35">
      <c r="A57">
        <f>CLASS!A61</f>
        <v>122340</v>
      </c>
      <c r="B57" t="str">
        <f>CLASS!B61</f>
        <v>EE122340</v>
      </c>
      <c r="C57" t="str">
        <f>_xlfn.IFNA((VLOOKUP(A57,CLASS!A:AY,3,FALSE)),"")</f>
        <v>Stephen</v>
      </c>
      <c r="D57" t="str">
        <f>_xlfn.IFNA((VLOOKUP(A57,CLASS!A:AY,4,FALSE)),"")</f>
        <v>Ogden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tr">
        <f>_xlfn.IFNA((VLOOKUP(A57,CLASS!A:AY,9,FALSE)),"")</f>
        <v>SNR</v>
      </c>
      <c r="J57" t="str">
        <f>_xlfn.IFNA((VLOOKUP(A57,CLASS!A:AY,10,FALSE)),"")</f>
        <v>DOV</v>
      </c>
      <c r="K57" t="str">
        <f>_xlfn.IFNA((VLOOKUP(J57,DivisionLookup!A:B,2,FALSE)),"")</f>
        <v>North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f>_xlfn.IFNA((VLOOKUP(A57,CLASS!A:AY,16,FALSE)),"")</f>
        <v>76</v>
      </c>
      <c r="Q57" s="11">
        <f t="shared" si="0"/>
        <v>81</v>
      </c>
      <c r="R57">
        <f>_xlfn.IFNA((VLOOKUP(A57,CLASS!A:AY,18,FALSE)),"")</f>
        <v>0</v>
      </c>
      <c r="S57" s="11">
        <f t="shared" si="1"/>
        <v>0</v>
      </c>
      <c r="T57">
        <f>_xlfn.IFNA((VLOOKUP(A57,CLASS!A:AY,20,FALSE)),"")</f>
        <v>76</v>
      </c>
      <c r="U57" s="11">
        <f t="shared" si="2"/>
        <v>81</v>
      </c>
      <c r="V57">
        <f>_xlfn.IFNA((VLOOKUP(A57,CLASS!A:AY,22,FALSE)),"")</f>
        <v>0</v>
      </c>
      <c r="W57" s="11">
        <f t="shared" si="23"/>
        <v>0</v>
      </c>
      <c r="X57">
        <f>_xlfn.IFNA((VLOOKUP(A57,CLASS!A:AY,24,FALSE)),"")</f>
        <v>0</v>
      </c>
      <c r="Y57" s="11">
        <f t="shared" si="4"/>
        <v>0</v>
      </c>
      <c r="Z57">
        <f>_xlfn.IFNA((VLOOKUP(A57,CLASS!A:AY,26,FALSE)),"")</f>
        <v>0</v>
      </c>
      <c r="AA57" s="11">
        <f t="shared" si="5"/>
        <v>0</v>
      </c>
      <c r="AB57">
        <f>_xlfn.IFNA((VLOOKUP(A57,CLASS!A:AY,28,FALSE)),"")</f>
        <v>0</v>
      </c>
      <c r="AC57" s="11">
        <f t="shared" si="6"/>
        <v>0</v>
      </c>
      <c r="AD57"/>
      <c r="AE57" s="11">
        <f t="shared" si="24"/>
        <v>0</v>
      </c>
      <c r="AF57"/>
      <c r="AG57" s="11">
        <f t="shared" si="25"/>
        <v>0</v>
      </c>
      <c r="AH57">
        <f>_xlfn.IFNA((VLOOKUP(A57,CLASS!A:AY,34,FALSE)),"")</f>
        <v>0</v>
      </c>
      <c r="AI57" s="11">
        <f t="shared" si="9"/>
        <v>0</v>
      </c>
      <c r="AJ57"/>
      <c r="AK57" s="11">
        <f t="shared" si="10"/>
        <v>0</v>
      </c>
      <c r="AL57" s="16">
        <f t="shared" si="11"/>
        <v>162</v>
      </c>
      <c r="AM57"/>
      <c r="AN57">
        <f t="shared" si="12"/>
        <v>81</v>
      </c>
      <c r="AO57">
        <f t="shared" si="13"/>
        <v>0</v>
      </c>
      <c r="AP57">
        <f t="shared" si="14"/>
        <v>81</v>
      </c>
      <c r="AQ57">
        <f t="shared" si="15"/>
        <v>0</v>
      </c>
      <c r="AR57">
        <f t="shared" si="16"/>
        <v>0</v>
      </c>
      <c r="AS57">
        <f t="shared" si="17"/>
        <v>0</v>
      </c>
      <c r="AT57">
        <f t="shared" si="18"/>
        <v>0</v>
      </c>
      <c r="AU57">
        <f t="shared" si="19"/>
        <v>0</v>
      </c>
      <c r="AV57">
        <f t="shared" si="20"/>
        <v>0</v>
      </c>
      <c r="AW57">
        <f t="shared" si="21"/>
        <v>0</v>
      </c>
      <c r="AX57">
        <f t="shared" si="22"/>
        <v>0</v>
      </c>
      <c r="AY57" s="14" cm="1">
        <f t="array" ref="AY57">SUMPRODUCT(LARGE(AN57:AX57, {1,2,3}))</f>
        <v>162</v>
      </c>
      <c r="AZ57"/>
    </row>
    <row r="58" spans="1:52" x14ac:dyDescent="0.35">
      <c r="A58">
        <f>CLASS!A63</f>
        <v>114307</v>
      </c>
      <c r="B58" t="str">
        <f>CLASS!B63</f>
        <v>EE114307</v>
      </c>
      <c r="C58" t="str">
        <f>_xlfn.IFNA((VLOOKUP(A58,CLASS!A:AY,3,FALSE)),"")</f>
        <v>Karl</v>
      </c>
      <c r="D58" t="str">
        <f>_xlfn.IFNA((VLOOKUP(A58,CLASS!A:AY,4,FALSE)),"")</f>
        <v>Burnage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tr">
        <f>_xlfn.IFNA((VLOOKUP(A58,CLASS!A:AY,9,FALSE)),"")</f>
        <v>SNR</v>
      </c>
      <c r="J58" t="str">
        <f>_xlfn.IFNA((VLOOKUP(A58,CLASS!A:AY,10,FALSE)),"")</f>
        <v>ST</v>
      </c>
      <c r="K58" t="str">
        <f>_xlfn.IFNA((VLOOKUP(J58,DivisionLookup!A:B,2,FALSE)),"")</f>
        <v>North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f>_xlfn.IFNA((VLOOKUP(A58,CLASS!A:AY,16,FALSE)),"")</f>
        <v>0</v>
      </c>
      <c r="Q58" s="11">
        <f t="shared" si="0"/>
        <v>0</v>
      </c>
      <c r="R58">
        <f>_xlfn.IFNA((VLOOKUP(A58,CLASS!A:AY,18,FALSE)),"")</f>
        <v>0</v>
      </c>
      <c r="S58" s="11">
        <f t="shared" si="1"/>
        <v>0</v>
      </c>
      <c r="T58">
        <f>_xlfn.IFNA((VLOOKUP(A58,CLASS!A:AY,20,FALSE)),"")</f>
        <v>69</v>
      </c>
      <c r="U58" s="11">
        <f t="shared" si="2"/>
        <v>74</v>
      </c>
      <c r="V58">
        <f>_xlfn.IFNA((VLOOKUP(A58,CLASS!A:AY,22,FALSE)),"")</f>
        <v>0</v>
      </c>
      <c r="W58" s="11">
        <f t="shared" si="23"/>
        <v>0</v>
      </c>
      <c r="X58">
        <f>_xlfn.IFNA((VLOOKUP(A58,CLASS!A:AY,24,FALSE)),"")</f>
        <v>0</v>
      </c>
      <c r="Y58" s="11">
        <f t="shared" si="4"/>
        <v>0</v>
      </c>
      <c r="Z58">
        <f>_xlfn.IFNA((VLOOKUP(A58,CLASS!A:AY,26,FALSE)),"")</f>
        <v>82</v>
      </c>
      <c r="AA58" s="11">
        <f t="shared" si="5"/>
        <v>87</v>
      </c>
      <c r="AB58">
        <f>_xlfn.IFNA((VLOOKUP(A58,CLASS!A:AY,28,FALSE)),"")</f>
        <v>0</v>
      </c>
      <c r="AC58" s="11">
        <f t="shared" si="6"/>
        <v>0</v>
      </c>
      <c r="AD58"/>
      <c r="AE58" s="11">
        <f t="shared" si="24"/>
        <v>0</v>
      </c>
      <c r="AF58"/>
      <c r="AG58" s="11">
        <f t="shared" si="25"/>
        <v>0</v>
      </c>
      <c r="AH58">
        <f>_xlfn.IFNA((VLOOKUP(A58,CLASS!A:AY,34,FALSE)),"")</f>
        <v>0</v>
      </c>
      <c r="AI58" s="11">
        <f t="shared" si="9"/>
        <v>0</v>
      </c>
      <c r="AJ58"/>
      <c r="AK58" s="11">
        <f t="shared" si="10"/>
        <v>0</v>
      </c>
      <c r="AL58" s="16">
        <f t="shared" si="11"/>
        <v>161</v>
      </c>
      <c r="AN58">
        <f t="shared" si="12"/>
        <v>0</v>
      </c>
      <c r="AO58">
        <f t="shared" si="13"/>
        <v>0</v>
      </c>
      <c r="AP58">
        <f t="shared" si="14"/>
        <v>74</v>
      </c>
      <c r="AQ58">
        <f t="shared" si="15"/>
        <v>0</v>
      </c>
      <c r="AR58">
        <f t="shared" si="16"/>
        <v>0</v>
      </c>
      <c r="AS58">
        <f t="shared" si="17"/>
        <v>87</v>
      </c>
      <c r="AT58">
        <f t="shared" si="18"/>
        <v>0</v>
      </c>
      <c r="AU58">
        <f t="shared" si="19"/>
        <v>0</v>
      </c>
      <c r="AV58">
        <f t="shared" si="20"/>
        <v>0</v>
      </c>
      <c r="AW58">
        <f t="shared" si="21"/>
        <v>0</v>
      </c>
      <c r="AX58">
        <f t="shared" si="22"/>
        <v>0</v>
      </c>
      <c r="AY58" s="14" cm="1">
        <f t="array" ref="AY58">SUMPRODUCT(LARGE(AN58:AX58, {1,2,3}))</f>
        <v>161</v>
      </c>
      <c r="AZ58"/>
    </row>
    <row r="59" spans="1:52" x14ac:dyDescent="0.35">
      <c r="A59">
        <f>_xlfn.IFNA(CLASS!A124,"")</f>
        <v>138042</v>
      </c>
      <c r="B59" t="str">
        <f>CLASS!B124</f>
        <v>EE138042</v>
      </c>
      <c r="C59" t="str">
        <f>_xlfn.IFNA((VLOOKUP(A59,CLASS!A:AY,3,FALSE)),"")</f>
        <v>Peter</v>
      </c>
      <c r="D59" t="str">
        <f>_xlfn.IFNA((VLOOKUP(A59,CLASS!A:AY,4,FALSE)),"")</f>
        <v>Davies</v>
      </c>
      <c r="E59" s="26" t="str">
        <f>_xlfn.IFNA((VLOOKUP(B59,IssueLookup!A:B,2,FALSE)),"")</f>
        <v>B</v>
      </c>
      <c r="F59" s="26" t="str">
        <f>_xlfn.IFNA((VLOOKUP(B59,IssueLookup!C:D,2,FALSE)),"")</f>
        <v>B</v>
      </c>
      <c r="G59" s="26" t="str">
        <f>_xlfn.IFNA((VLOOKUP(B59,IssueLookup!E:F,2,FALSE)),"")</f>
        <v>B</v>
      </c>
      <c r="H59" s="26" t="str">
        <f>_xlfn.IFNA((VLOOKUP(B59,IssueLookup!G:H,2,FALSE)),"")</f>
        <v>B</v>
      </c>
      <c r="I59" t="str">
        <f>_xlfn.IFNA((VLOOKUP(A59,CLASS!A:AY,9,FALSE)),"")</f>
        <v>SNR</v>
      </c>
      <c r="J59" t="str">
        <f>_xlfn.IFNA((VLOOKUP(A59,CLASS!A:AY,10,FALSE)),"")</f>
        <v>ST</v>
      </c>
      <c r="K59" t="str">
        <f>_xlfn.IFNA((VLOOKUP(J59,DivisionLookup!A:B,2,FALSE)),"")</f>
        <v>North</v>
      </c>
      <c r="L59">
        <f>_xlfn.IFNA(VLOOKUP(E59,HandicapLookup!A:B,2,FALSE),"")</f>
        <v>10</v>
      </c>
      <c r="M59">
        <f>_xlfn.IFNA(VLOOKUP(F59,HandicapLookup!A:B,2,FALSE),"")</f>
        <v>10</v>
      </c>
      <c r="N59">
        <f>_xlfn.IFNA(VLOOKUP(G59,HandicapLookup!A:B,2,FALSE),"")</f>
        <v>10</v>
      </c>
      <c r="O59">
        <f>_xlfn.IFNA(VLOOKUP(H59,HandicapLookup!A:B,2,FALSE),"")</f>
        <v>10</v>
      </c>
      <c r="P59">
        <f>_xlfn.IFNA((VLOOKUP(A59,CLASS!A:AY,16,FALSE)),"")</f>
        <v>75</v>
      </c>
      <c r="Q59" s="11">
        <f t="shared" si="0"/>
        <v>85</v>
      </c>
      <c r="R59">
        <f>_xlfn.IFNA((VLOOKUP(A59,CLASS!A:AY,18,FALSE)),"")</f>
        <v>0</v>
      </c>
      <c r="S59" s="11">
        <f t="shared" si="1"/>
        <v>0</v>
      </c>
      <c r="T59">
        <f>_xlfn.IFNA((VLOOKUP(A59,CLASS!A:AY,20,FALSE)),"")</f>
        <v>66</v>
      </c>
      <c r="U59" s="11">
        <f t="shared" si="2"/>
        <v>76</v>
      </c>
      <c r="V59">
        <f>_xlfn.IFNA((VLOOKUP(A59,CLASS!A:AY,22,FALSE)),"")</f>
        <v>0</v>
      </c>
      <c r="W59" s="11">
        <f t="shared" si="23"/>
        <v>0</v>
      </c>
      <c r="X59">
        <f>_xlfn.IFNA((VLOOKUP(A59,CLASS!A:AY,24,FALSE)),"")</f>
        <v>0</v>
      </c>
      <c r="Y59" s="11">
        <f t="shared" si="4"/>
        <v>0</v>
      </c>
      <c r="Z59">
        <f>_xlfn.IFNA((VLOOKUP(A59,CLASS!A:AY,26,FALSE)),"")</f>
        <v>0</v>
      </c>
      <c r="AA59" s="11">
        <f t="shared" si="5"/>
        <v>0</v>
      </c>
      <c r="AB59">
        <f>_xlfn.IFNA((VLOOKUP(A59,CLASS!A:AY,28,FALSE)),"")</f>
        <v>0</v>
      </c>
      <c r="AC59" s="11">
        <f t="shared" si="6"/>
        <v>0</v>
      </c>
      <c r="AD59"/>
      <c r="AE59" s="11">
        <f t="shared" si="24"/>
        <v>0</v>
      </c>
      <c r="AF59"/>
      <c r="AG59" s="11">
        <f t="shared" si="25"/>
        <v>0</v>
      </c>
      <c r="AH59">
        <f>_xlfn.IFNA((VLOOKUP(A59,CLASS!A:AY,34,FALSE)),"")</f>
        <v>0</v>
      </c>
      <c r="AI59" s="11">
        <f t="shared" si="9"/>
        <v>0</v>
      </c>
      <c r="AJ59"/>
      <c r="AK59" s="11">
        <f t="shared" si="10"/>
        <v>0</v>
      </c>
      <c r="AL59" s="16">
        <f t="shared" si="11"/>
        <v>161</v>
      </c>
      <c r="AM59"/>
      <c r="AN59">
        <f t="shared" si="12"/>
        <v>85</v>
      </c>
      <c r="AO59">
        <f t="shared" si="13"/>
        <v>0</v>
      </c>
      <c r="AP59">
        <f t="shared" si="14"/>
        <v>76</v>
      </c>
      <c r="AQ59">
        <f t="shared" si="15"/>
        <v>0</v>
      </c>
      <c r="AR59">
        <f t="shared" si="16"/>
        <v>0</v>
      </c>
      <c r="AS59">
        <f t="shared" si="17"/>
        <v>0</v>
      </c>
      <c r="AT59">
        <f t="shared" si="18"/>
        <v>0</v>
      </c>
      <c r="AU59">
        <f t="shared" si="19"/>
        <v>0</v>
      </c>
      <c r="AV59">
        <f t="shared" si="20"/>
        <v>0</v>
      </c>
      <c r="AW59">
        <f t="shared" si="21"/>
        <v>0</v>
      </c>
      <c r="AX59">
        <f t="shared" si="22"/>
        <v>0</v>
      </c>
      <c r="AY59" s="14" cm="1">
        <f t="array" ref="AY59">SUMPRODUCT(LARGE(AN59:AX59, {1,2,3}))</f>
        <v>161</v>
      </c>
      <c r="AZ59"/>
    </row>
    <row r="60" spans="1:52" x14ac:dyDescent="0.35">
      <c r="A60">
        <f>CLASS!A64</f>
        <v>128767</v>
      </c>
      <c r="B60" t="str">
        <f>CLASS!B64</f>
        <v>EE128767</v>
      </c>
      <c r="C60" t="str">
        <f>_xlfn.IFNA((VLOOKUP(A60,CLASS!A:AY,3,FALSE)),"")</f>
        <v>Martin</v>
      </c>
      <c r="D60" t="str">
        <f>_xlfn.IFNA((VLOOKUP(A60,CLASS!A:AY,4,FALSE)),"")</f>
        <v>Walmsley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tr">
        <f>_xlfn.IFNA((VLOOKUP(A60,CLASS!A:AY,9,FALSE)),"")</f>
        <v>SNR</v>
      </c>
      <c r="J60" t="str">
        <f>_xlfn.IFNA((VLOOKUP(A60,CLASS!A:AY,10,FALSE)),"")</f>
        <v>DOV</v>
      </c>
      <c r="K60" t="str">
        <f>_xlfn.IFNA((VLOOKUP(J60,DivisionLookup!A:B,2,FALSE)),"")</f>
        <v>North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f>_xlfn.IFNA((VLOOKUP(A60,CLASS!A:AY,16,FALSE)),"")</f>
        <v>76</v>
      </c>
      <c r="Q60" s="11">
        <f t="shared" si="0"/>
        <v>81</v>
      </c>
      <c r="R60">
        <f>_xlfn.IFNA((VLOOKUP(A60,CLASS!A:AY,18,FALSE)),"")</f>
        <v>0</v>
      </c>
      <c r="S60" s="11">
        <f t="shared" si="1"/>
        <v>0</v>
      </c>
      <c r="T60">
        <f>_xlfn.IFNA((VLOOKUP(A60,CLASS!A:AY,20,FALSE)),"")</f>
        <v>75</v>
      </c>
      <c r="U60" s="11">
        <f t="shared" si="2"/>
        <v>80</v>
      </c>
      <c r="V60">
        <f>_xlfn.IFNA((VLOOKUP(A60,CLASS!A:AY,22,FALSE)),"")</f>
        <v>0</v>
      </c>
      <c r="W60" s="11">
        <f t="shared" si="23"/>
        <v>0</v>
      </c>
      <c r="X60">
        <f>_xlfn.IFNA((VLOOKUP(A60,CLASS!A:AY,24,FALSE)),"")</f>
        <v>0</v>
      </c>
      <c r="Y60" s="11">
        <f t="shared" si="4"/>
        <v>0</v>
      </c>
      <c r="Z60">
        <f>_xlfn.IFNA((VLOOKUP(A60,CLASS!A:AY,26,FALSE)),"")</f>
        <v>0</v>
      </c>
      <c r="AA60" s="11">
        <f t="shared" si="5"/>
        <v>0</v>
      </c>
      <c r="AB60">
        <f>_xlfn.IFNA((VLOOKUP(A60,CLASS!A:AY,28,FALSE)),"")</f>
        <v>0</v>
      </c>
      <c r="AC60" s="11">
        <f t="shared" si="6"/>
        <v>0</v>
      </c>
      <c r="AD60"/>
      <c r="AE60" s="11">
        <f t="shared" si="24"/>
        <v>0</v>
      </c>
      <c r="AF60"/>
      <c r="AG60" s="11">
        <f t="shared" si="25"/>
        <v>0</v>
      </c>
      <c r="AH60">
        <f>_xlfn.IFNA((VLOOKUP(A60,CLASS!A:AY,34,FALSE)),"")</f>
        <v>0</v>
      </c>
      <c r="AI60" s="11">
        <f t="shared" si="9"/>
        <v>0</v>
      </c>
      <c r="AJ60"/>
      <c r="AK60" s="11">
        <f t="shared" si="10"/>
        <v>0</v>
      </c>
      <c r="AL60" s="16">
        <f t="shared" si="11"/>
        <v>161</v>
      </c>
      <c r="AM60"/>
      <c r="AN60">
        <f t="shared" si="12"/>
        <v>81</v>
      </c>
      <c r="AO60">
        <f t="shared" si="13"/>
        <v>0</v>
      </c>
      <c r="AP60">
        <f t="shared" si="14"/>
        <v>80</v>
      </c>
      <c r="AQ60">
        <f t="shared" si="15"/>
        <v>0</v>
      </c>
      <c r="AR60">
        <f t="shared" si="16"/>
        <v>0</v>
      </c>
      <c r="AS60">
        <f t="shared" si="17"/>
        <v>0</v>
      </c>
      <c r="AT60">
        <f t="shared" si="18"/>
        <v>0</v>
      </c>
      <c r="AU60">
        <f t="shared" si="19"/>
        <v>0</v>
      </c>
      <c r="AV60">
        <f t="shared" si="20"/>
        <v>0</v>
      </c>
      <c r="AW60">
        <f t="shared" si="21"/>
        <v>0</v>
      </c>
      <c r="AX60">
        <f t="shared" si="22"/>
        <v>0</v>
      </c>
      <c r="AY60" s="14" cm="1">
        <f t="array" ref="AY60">SUMPRODUCT(LARGE(AN60:AX60, {1,2,3}))</f>
        <v>161</v>
      </c>
      <c r="AZ60"/>
    </row>
    <row r="61" spans="1:52" x14ac:dyDescent="0.35">
      <c r="A61">
        <f>CLASS!A65</f>
        <v>128552</v>
      </c>
      <c r="B61" t="str">
        <f>CLASS!B65</f>
        <v>EE128552</v>
      </c>
      <c r="C61" t="str">
        <f>_xlfn.IFNA((VLOOKUP(A61,CLASS!A:AY,3,FALSE)),"")</f>
        <v>David</v>
      </c>
      <c r="D61" t="str">
        <f>_xlfn.IFNA((VLOOKUP(A61,CLASS!A:AY,4,FALSE)),"")</f>
        <v>Green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tr">
        <f>_xlfn.IFNA((VLOOKUP(A61,CLASS!A:AY,9,FALSE)),"")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f>_xlfn.IFNA((VLOOKUP(A61,CLASS!A:AY,16,FALSE)),"")</f>
        <v>0</v>
      </c>
      <c r="Q61" s="11">
        <f t="shared" si="0"/>
        <v>0</v>
      </c>
      <c r="R61">
        <f>_xlfn.IFNA((VLOOKUP(A61,CLASS!A:AY,18,FALSE)),"")</f>
        <v>73</v>
      </c>
      <c r="S61" s="11">
        <f t="shared" si="1"/>
        <v>78</v>
      </c>
      <c r="T61">
        <f>_xlfn.IFNA((VLOOKUP(A61,CLASS!A:AY,20,FALSE)),"")</f>
        <v>0</v>
      </c>
      <c r="U61" s="11">
        <f t="shared" si="2"/>
        <v>0</v>
      </c>
      <c r="V61">
        <f>_xlfn.IFNA((VLOOKUP(A61,CLASS!A:AY,22,FALSE)),"")</f>
        <v>77</v>
      </c>
      <c r="W61" s="11">
        <f t="shared" si="23"/>
        <v>82</v>
      </c>
      <c r="X61">
        <f>_xlfn.IFNA((VLOOKUP(A61,CLASS!A:AY,24,FALSE)),"")</f>
        <v>0</v>
      </c>
      <c r="Y61" s="11">
        <f t="shared" si="4"/>
        <v>0</v>
      </c>
      <c r="Z61">
        <f>_xlfn.IFNA((VLOOKUP(A61,CLASS!A:AY,26,FALSE)),"")</f>
        <v>0</v>
      </c>
      <c r="AA61" s="11">
        <f t="shared" si="5"/>
        <v>0</v>
      </c>
      <c r="AB61">
        <f>_xlfn.IFNA((VLOOKUP(A61,CLASS!A:AY,28,FALSE)),"")</f>
        <v>0</v>
      </c>
      <c r="AC61" s="11">
        <f t="shared" si="6"/>
        <v>0</v>
      </c>
      <c r="AD61"/>
      <c r="AE61" s="11">
        <f t="shared" si="24"/>
        <v>0</v>
      </c>
      <c r="AF61"/>
      <c r="AG61" s="11">
        <f t="shared" si="25"/>
        <v>0</v>
      </c>
      <c r="AH61">
        <f>_xlfn.IFNA((VLOOKUP(A61,CLASS!A:AY,34,FALSE)),"")</f>
        <v>0</v>
      </c>
      <c r="AI61" s="11">
        <f t="shared" si="9"/>
        <v>0</v>
      </c>
      <c r="AJ61"/>
      <c r="AK61" s="11">
        <f t="shared" si="10"/>
        <v>0</v>
      </c>
      <c r="AL61" s="16">
        <f t="shared" si="11"/>
        <v>160</v>
      </c>
      <c r="AM61"/>
      <c r="AN61">
        <f t="shared" si="12"/>
        <v>0</v>
      </c>
      <c r="AO61">
        <f t="shared" si="13"/>
        <v>78</v>
      </c>
      <c r="AP61">
        <f t="shared" si="14"/>
        <v>0</v>
      </c>
      <c r="AQ61">
        <f t="shared" si="15"/>
        <v>82</v>
      </c>
      <c r="AR61">
        <f t="shared" si="16"/>
        <v>0</v>
      </c>
      <c r="AS61">
        <f t="shared" si="17"/>
        <v>0</v>
      </c>
      <c r="AT61">
        <f t="shared" si="18"/>
        <v>0</v>
      </c>
      <c r="AU61">
        <f t="shared" si="19"/>
        <v>0</v>
      </c>
      <c r="AV61">
        <f t="shared" si="20"/>
        <v>0</v>
      </c>
      <c r="AW61">
        <f t="shared" si="21"/>
        <v>0</v>
      </c>
      <c r="AX61">
        <f t="shared" si="22"/>
        <v>0</v>
      </c>
      <c r="AY61" s="14" cm="1">
        <f t="array" ref="AY61">SUMPRODUCT(LARGE(AN61:AX61, {1,2,3}))</f>
        <v>160</v>
      </c>
    </row>
    <row r="62" spans="1:52" x14ac:dyDescent="0.35">
      <c r="A62">
        <f>CLASS!A66</f>
        <v>116236</v>
      </c>
      <c r="B62" t="str">
        <f>CLASS!B66</f>
        <v>EE116236</v>
      </c>
      <c r="C62" t="str">
        <f>_xlfn.IFNA((VLOOKUP(A62,CLASS!A:AY,3,FALSE)),"")</f>
        <v>Adrian</v>
      </c>
      <c r="D62" t="str">
        <f>_xlfn.IFNA((VLOOKUP(A62,CLASS!A:AY,4,FALSE)),"")</f>
        <v>Salt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tr">
        <f>_xlfn.IFNA((VLOOKUP(A62,CLASS!A:AY,9,FALSE)),"")</f>
        <v>SNR</v>
      </c>
      <c r="J62" t="str">
        <f>_xlfn.IFNA((VLOOKUP(A62,CLASS!A:AY,10,FALSE)),"")</f>
        <v>DOV</v>
      </c>
      <c r="K62" t="str">
        <f>_xlfn.IFNA((VLOOKUP(J62,DivisionLookup!A:B,2,FALSE)),"")</f>
        <v>North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f>_xlfn.IFNA((VLOOKUP(A62,CLASS!A:AY,16,FALSE)),"")</f>
        <v>77</v>
      </c>
      <c r="Q62" s="11">
        <f t="shared" si="0"/>
        <v>82</v>
      </c>
      <c r="R62">
        <f>_xlfn.IFNA((VLOOKUP(A62,CLASS!A:AY,18,FALSE)),"")</f>
        <v>0</v>
      </c>
      <c r="S62" s="11">
        <f t="shared" si="1"/>
        <v>0</v>
      </c>
      <c r="T62">
        <f>_xlfn.IFNA((VLOOKUP(A62,CLASS!A:AY,20,FALSE)),"")</f>
        <v>73</v>
      </c>
      <c r="U62" s="11">
        <f t="shared" si="2"/>
        <v>78</v>
      </c>
      <c r="V62">
        <f>_xlfn.IFNA((VLOOKUP(A62,CLASS!A:AY,22,FALSE)),"")</f>
        <v>0</v>
      </c>
      <c r="W62" s="11">
        <f t="shared" si="23"/>
        <v>0</v>
      </c>
      <c r="X62">
        <f>_xlfn.IFNA((VLOOKUP(A62,CLASS!A:AY,24,FALSE)),"")</f>
        <v>0</v>
      </c>
      <c r="Y62" s="11">
        <f t="shared" si="4"/>
        <v>0</v>
      </c>
      <c r="Z62">
        <f>_xlfn.IFNA((VLOOKUP(A62,CLASS!A:AY,26,FALSE)),"")</f>
        <v>0</v>
      </c>
      <c r="AA62" s="11">
        <f t="shared" si="5"/>
        <v>0</v>
      </c>
      <c r="AB62">
        <f>_xlfn.IFNA((VLOOKUP(A62,CLASS!A:AY,28,FALSE)),"")</f>
        <v>0</v>
      </c>
      <c r="AC62" s="11">
        <f t="shared" si="6"/>
        <v>0</v>
      </c>
      <c r="AD62"/>
      <c r="AE62" s="11">
        <f t="shared" si="24"/>
        <v>0</v>
      </c>
      <c r="AF62"/>
      <c r="AG62" s="11">
        <f t="shared" si="25"/>
        <v>0</v>
      </c>
      <c r="AH62">
        <f>_xlfn.IFNA((VLOOKUP(A62,CLASS!A:AY,34,FALSE)),"")</f>
        <v>0</v>
      </c>
      <c r="AI62" s="11">
        <f t="shared" si="9"/>
        <v>0</v>
      </c>
      <c r="AJ62"/>
      <c r="AK62" s="11">
        <f t="shared" si="10"/>
        <v>0</v>
      </c>
      <c r="AL62" s="16">
        <f t="shared" si="11"/>
        <v>160</v>
      </c>
      <c r="AM62"/>
      <c r="AN62">
        <f t="shared" si="12"/>
        <v>82</v>
      </c>
      <c r="AO62">
        <f t="shared" si="13"/>
        <v>0</v>
      </c>
      <c r="AP62">
        <f t="shared" si="14"/>
        <v>78</v>
      </c>
      <c r="AQ62">
        <f t="shared" si="15"/>
        <v>0</v>
      </c>
      <c r="AR62">
        <f t="shared" si="16"/>
        <v>0</v>
      </c>
      <c r="AS62">
        <f t="shared" si="17"/>
        <v>0</v>
      </c>
      <c r="AT62">
        <f t="shared" si="18"/>
        <v>0</v>
      </c>
      <c r="AU62">
        <f t="shared" si="19"/>
        <v>0</v>
      </c>
      <c r="AV62">
        <f t="shared" si="20"/>
        <v>0</v>
      </c>
      <c r="AW62">
        <f t="shared" si="21"/>
        <v>0</v>
      </c>
      <c r="AX62">
        <f t="shared" si="22"/>
        <v>0</v>
      </c>
      <c r="AY62" s="14" cm="1">
        <f t="array" ref="AY62">SUMPRODUCT(LARGE(AN62:AX62, {1,2,3}))</f>
        <v>160</v>
      </c>
    </row>
    <row r="63" spans="1:52" x14ac:dyDescent="0.35">
      <c r="A63">
        <f>CLASS!A67</f>
        <v>92229</v>
      </c>
      <c r="B63" t="str">
        <f>CLASS!B67</f>
        <v>EE92229</v>
      </c>
      <c r="C63" t="str">
        <f>_xlfn.IFNA((VLOOKUP(A63,CLASS!A:AY,3,FALSE)),"")</f>
        <v>Dean</v>
      </c>
      <c r="D63" t="str">
        <f>_xlfn.IFNA((VLOOKUP(A63,CLASS!A:AY,4,FALSE)),"")</f>
        <v>Cann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tr">
        <f>_xlfn.IFNA((VLOOKUP(A63,CLASS!A:AY,9,FALSE)),"")</f>
        <v>SNR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f>_xlfn.IFNA((VLOOKUP(A63,CLASS!A:AY,16,FALSE)),"")</f>
        <v>0</v>
      </c>
      <c r="Q63" s="11">
        <f t="shared" si="0"/>
        <v>0</v>
      </c>
      <c r="R63">
        <f>_xlfn.IFNA((VLOOKUP(A63,CLASS!A:AY,18,FALSE)),"")</f>
        <v>0</v>
      </c>
      <c r="S63" s="11">
        <f t="shared" si="1"/>
        <v>0</v>
      </c>
      <c r="T63">
        <f>_xlfn.IFNA((VLOOKUP(A63,CLASS!A:AY,20,FALSE)),"")</f>
        <v>66</v>
      </c>
      <c r="U63" s="11">
        <f t="shared" si="2"/>
        <v>71</v>
      </c>
      <c r="V63">
        <f>_xlfn.IFNA((VLOOKUP(A63,CLASS!A:AY,22,FALSE)),"")</f>
        <v>0</v>
      </c>
      <c r="W63" s="11">
        <f t="shared" si="23"/>
        <v>0</v>
      </c>
      <c r="X63">
        <f>_xlfn.IFNA((VLOOKUP(A63,CLASS!A:AY,24,FALSE)),"")</f>
        <v>0</v>
      </c>
      <c r="Y63" s="11">
        <f t="shared" si="4"/>
        <v>0</v>
      </c>
      <c r="Z63">
        <f>_xlfn.IFNA((VLOOKUP(A63,CLASS!A:AY,26,FALSE)),"")</f>
        <v>83</v>
      </c>
      <c r="AA63" s="11">
        <f t="shared" si="5"/>
        <v>88</v>
      </c>
      <c r="AB63">
        <f>_xlfn.IFNA((VLOOKUP(A63,CLASS!A:AY,28,FALSE)),"")</f>
        <v>0</v>
      </c>
      <c r="AC63" s="11">
        <f t="shared" si="6"/>
        <v>0</v>
      </c>
      <c r="AD63"/>
      <c r="AE63" s="11">
        <f t="shared" si="24"/>
        <v>0</v>
      </c>
      <c r="AF63"/>
      <c r="AG63" s="11">
        <f t="shared" si="25"/>
        <v>0</v>
      </c>
      <c r="AH63">
        <f>_xlfn.IFNA((VLOOKUP(A63,CLASS!A:AY,34,FALSE)),"")</f>
        <v>0</v>
      </c>
      <c r="AI63" s="11">
        <f t="shared" si="9"/>
        <v>0</v>
      </c>
      <c r="AJ63"/>
      <c r="AK63" s="11">
        <f t="shared" si="10"/>
        <v>0</v>
      </c>
      <c r="AL63" s="16">
        <f t="shared" si="11"/>
        <v>159</v>
      </c>
      <c r="AN63">
        <f t="shared" si="12"/>
        <v>0</v>
      </c>
      <c r="AO63">
        <f t="shared" si="13"/>
        <v>0</v>
      </c>
      <c r="AP63">
        <f t="shared" si="14"/>
        <v>71</v>
      </c>
      <c r="AQ63">
        <f t="shared" si="15"/>
        <v>0</v>
      </c>
      <c r="AR63">
        <f t="shared" si="16"/>
        <v>0</v>
      </c>
      <c r="AS63">
        <f t="shared" si="17"/>
        <v>88</v>
      </c>
      <c r="AT63">
        <f t="shared" si="18"/>
        <v>0</v>
      </c>
      <c r="AU63">
        <f t="shared" si="19"/>
        <v>0</v>
      </c>
      <c r="AV63">
        <f t="shared" si="20"/>
        <v>0</v>
      </c>
      <c r="AW63">
        <f t="shared" si="21"/>
        <v>0</v>
      </c>
      <c r="AX63">
        <f t="shared" si="22"/>
        <v>0</v>
      </c>
      <c r="AY63" s="14" cm="1">
        <f t="array" ref="AY63">SUMPRODUCT(LARGE(AN63:AX63, {1,2,3}))</f>
        <v>159</v>
      </c>
      <c r="AZ63"/>
    </row>
    <row r="64" spans="1:52" x14ac:dyDescent="0.35">
      <c r="A64">
        <f>CLASS!A68</f>
        <v>107279</v>
      </c>
      <c r="B64" t="str">
        <f>CLASS!B68</f>
        <v>EE107279</v>
      </c>
      <c r="C64" t="str">
        <f>_xlfn.IFNA((VLOOKUP(A64,CLASS!A:AY,3,FALSE)),"")</f>
        <v>Andrew</v>
      </c>
      <c r="D64" t="str">
        <f>_xlfn.IFNA((VLOOKUP(A64,CLASS!A:AY,4,FALSE)),"")</f>
        <v>Anderson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tr">
        <f>_xlfn.IFNA((VLOOKUP(A64,CLASS!A:AY,9,FALSE)),"")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f>_xlfn.IFNA((VLOOKUP(A64,CLASS!A:AY,16,FALSE)),"")</f>
        <v>0</v>
      </c>
      <c r="Q64" s="11">
        <f t="shared" si="0"/>
        <v>0</v>
      </c>
      <c r="R64">
        <f>_xlfn.IFNA((VLOOKUP(A64,CLASS!A:AY,18,FALSE)),"")</f>
        <v>71</v>
      </c>
      <c r="S64" s="11">
        <f t="shared" si="1"/>
        <v>76</v>
      </c>
      <c r="T64">
        <f>_xlfn.IFNA((VLOOKUP(A64,CLASS!A:AY,20,FALSE)),"")</f>
        <v>0</v>
      </c>
      <c r="U64" s="11">
        <f t="shared" si="2"/>
        <v>0</v>
      </c>
      <c r="V64">
        <f>_xlfn.IFNA((VLOOKUP(A64,CLASS!A:AY,22,FALSE)),"")</f>
        <v>77</v>
      </c>
      <c r="W64" s="11">
        <f t="shared" si="23"/>
        <v>82</v>
      </c>
      <c r="X64">
        <f>_xlfn.IFNA((VLOOKUP(A64,CLASS!A:AY,24,FALSE)),"")</f>
        <v>0</v>
      </c>
      <c r="Y64" s="11">
        <f t="shared" si="4"/>
        <v>0</v>
      </c>
      <c r="Z64">
        <f>_xlfn.IFNA((VLOOKUP(A64,CLASS!A:AY,26,FALSE)),"")</f>
        <v>0</v>
      </c>
      <c r="AA64" s="11">
        <f t="shared" si="5"/>
        <v>0</v>
      </c>
      <c r="AB64">
        <f>_xlfn.IFNA((VLOOKUP(A64,CLASS!A:AY,28,FALSE)),"")</f>
        <v>0</v>
      </c>
      <c r="AC64" s="11">
        <f t="shared" si="6"/>
        <v>0</v>
      </c>
      <c r="AD64"/>
      <c r="AE64" s="11">
        <f t="shared" si="24"/>
        <v>0</v>
      </c>
      <c r="AF64"/>
      <c r="AG64" s="11">
        <f t="shared" si="25"/>
        <v>0</v>
      </c>
      <c r="AH64">
        <f>_xlfn.IFNA((VLOOKUP(A64,CLASS!A:AY,34,FALSE)),"")</f>
        <v>0</v>
      </c>
      <c r="AI64" s="11">
        <f t="shared" si="9"/>
        <v>0</v>
      </c>
      <c r="AJ64"/>
      <c r="AK64" s="11">
        <f t="shared" si="10"/>
        <v>0</v>
      </c>
      <c r="AL64" s="16">
        <f t="shared" si="11"/>
        <v>158</v>
      </c>
      <c r="AM64"/>
      <c r="AN64">
        <f t="shared" si="12"/>
        <v>0</v>
      </c>
      <c r="AO64">
        <f t="shared" si="13"/>
        <v>76</v>
      </c>
      <c r="AP64">
        <f t="shared" si="14"/>
        <v>0</v>
      </c>
      <c r="AQ64">
        <f t="shared" si="15"/>
        <v>82</v>
      </c>
      <c r="AR64">
        <f t="shared" si="16"/>
        <v>0</v>
      </c>
      <c r="AS64">
        <f t="shared" si="17"/>
        <v>0</v>
      </c>
      <c r="AT64">
        <f t="shared" si="18"/>
        <v>0</v>
      </c>
      <c r="AU64">
        <f t="shared" si="19"/>
        <v>0</v>
      </c>
      <c r="AV64">
        <f t="shared" si="20"/>
        <v>0</v>
      </c>
      <c r="AW64">
        <f t="shared" si="21"/>
        <v>0</v>
      </c>
      <c r="AX64">
        <f t="shared" si="22"/>
        <v>0</v>
      </c>
      <c r="AY64" s="14" cm="1">
        <f t="array" ref="AY64">SUMPRODUCT(LARGE(AN64:AX64, {1,2,3}))</f>
        <v>158</v>
      </c>
      <c r="AZ64"/>
    </row>
    <row r="65" spans="1:52" x14ac:dyDescent="0.35">
      <c r="A65">
        <f>CLASS!A125</f>
        <v>114087</v>
      </c>
      <c r="B65" t="str">
        <f>CLASS!B125</f>
        <v>EE114087</v>
      </c>
      <c r="C65" t="str">
        <f>_xlfn.IFNA((VLOOKUP(A65,CLASS!A:AY,3,FALSE)),"")</f>
        <v>Jackie</v>
      </c>
      <c r="D65" t="str">
        <f>_xlfn.IFNA((VLOOKUP(A65,CLASS!A:AY,4,FALSE)),"")</f>
        <v>Vines</v>
      </c>
      <c r="E65" s="26" t="str">
        <f>_xlfn.IFNA((VLOOKUP(B65,IssueLookup!A:B,2,FALSE)),"")</f>
        <v>B</v>
      </c>
      <c r="F65" s="26" t="str">
        <f>_xlfn.IFNA((VLOOKUP(B65,IssueLookup!C:D,2,FALSE)),"")</f>
        <v>B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tr">
        <f>_xlfn.IFNA((VLOOKUP(A65,CLASS!A:AY,9,FALSE)),"")</f>
        <v>LDY</v>
      </c>
      <c r="J65" t="str">
        <f>_xlfn.IFNA((VLOOKUP(A65,CLASS!A:AY,10,FALSE)),"")</f>
        <v>EJC</v>
      </c>
      <c r="K65" t="str">
        <f>_xlfn.IFNA((VLOOKUP(J65,DivisionLookup!A:B,2,FALSE)),"")</f>
        <v>South</v>
      </c>
      <c r="L65">
        <f>_xlfn.IFNA(VLOOKUP(E65,HandicapLookup!A:B,2,FALSE),"")</f>
        <v>10</v>
      </c>
      <c r="M65">
        <f>_xlfn.IFNA(VLOOKUP(F65,HandicapLookup!A:B,2,FALSE),"")</f>
        <v>10</v>
      </c>
      <c r="N65">
        <f>_xlfn.IFNA(VLOOKUP(G65,HandicapLookup!A:B,2,FALSE),"")</f>
        <v>10</v>
      </c>
      <c r="O65">
        <f>_xlfn.IFNA(VLOOKUP(H65,HandicapLookup!A:B,2,FALSE),"")</f>
        <v>10</v>
      </c>
      <c r="P65">
        <f>_xlfn.IFNA((VLOOKUP(A65,CLASS!A:AY,16,FALSE)),"")</f>
        <v>0</v>
      </c>
      <c r="Q65" s="11">
        <f t="shared" si="0"/>
        <v>0</v>
      </c>
      <c r="R65">
        <f>_xlfn.IFNA((VLOOKUP(A65,CLASS!A:AY,18,FALSE)),"")</f>
        <v>75</v>
      </c>
      <c r="S65" s="11">
        <f t="shared" si="1"/>
        <v>85</v>
      </c>
      <c r="T65">
        <f>_xlfn.IFNA((VLOOKUP(A65,CLASS!A:AY,20,FALSE)),"")</f>
        <v>0</v>
      </c>
      <c r="U65" s="11">
        <f t="shared" si="2"/>
        <v>0</v>
      </c>
      <c r="V65">
        <f>_xlfn.IFNA((VLOOKUP(A65,CLASS!A:AY,22,FALSE)),"")</f>
        <v>63</v>
      </c>
      <c r="W65" s="11">
        <f t="shared" si="23"/>
        <v>73</v>
      </c>
      <c r="X65">
        <f>_xlfn.IFNA((VLOOKUP(A65,CLASS!A:AY,24,FALSE)),"")</f>
        <v>0</v>
      </c>
      <c r="Y65" s="11">
        <f t="shared" si="4"/>
        <v>0</v>
      </c>
      <c r="Z65">
        <f>_xlfn.IFNA((VLOOKUP(A65,CLASS!A:AY,26,FALSE)),"")</f>
        <v>0</v>
      </c>
      <c r="AA65" s="11">
        <f t="shared" si="5"/>
        <v>0</v>
      </c>
      <c r="AB65">
        <f>_xlfn.IFNA((VLOOKUP(A65,CLASS!A:AY,28,FALSE)),"")</f>
        <v>0</v>
      </c>
      <c r="AC65" s="11">
        <f t="shared" si="6"/>
        <v>0</v>
      </c>
      <c r="AD65"/>
      <c r="AE65" s="11">
        <f t="shared" si="24"/>
        <v>0</v>
      </c>
      <c r="AF65"/>
      <c r="AG65" s="11">
        <f t="shared" si="25"/>
        <v>0</v>
      </c>
      <c r="AH65">
        <f>_xlfn.IFNA((VLOOKUP(A65,CLASS!A:AY,34,FALSE)),"")</f>
        <v>0</v>
      </c>
      <c r="AI65" s="11">
        <f t="shared" si="9"/>
        <v>0</v>
      </c>
      <c r="AJ65"/>
      <c r="AK65" s="11">
        <f t="shared" si="10"/>
        <v>0</v>
      </c>
      <c r="AL65" s="16">
        <f t="shared" si="11"/>
        <v>158</v>
      </c>
      <c r="AM65"/>
      <c r="AN65">
        <f t="shared" si="12"/>
        <v>0</v>
      </c>
      <c r="AO65">
        <f t="shared" si="13"/>
        <v>85</v>
      </c>
      <c r="AP65">
        <f t="shared" si="14"/>
        <v>0</v>
      </c>
      <c r="AQ65">
        <f t="shared" si="15"/>
        <v>73</v>
      </c>
      <c r="AR65">
        <f t="shared" si="16"/>
        <v>0</v>
      </c>
      <c r="AS65">
        <f t="shared" si="17"/>
        <v>0</v>
      </c>
      <c r="AT65">
        <f t="shared" si="18"/>
        <v>0</v>
      </c>
      <c r="AU65">
        <f t="shared" si="19"/>
        <v>0</v>
      </c>
      <c r="AV65">
        <f t="shared" si="20"/>
        <v>0</v>
      </c>
      <c r="AW65">
        <f t="shared" si="21"/>
        <v>0</v>
      </c>
      <c r="AX65">
        <f t="shared" si="22"/>
        <v>0</v>
      </c>
      <c r="AY65" s="14" cm="1">
        <f t="array" ref="AY65">SUMPRODUCT(LARGE(AN65:AX65, {1,2,3}))</f>
        <v>158</v>
      </c>
      <c r="AZ65"/>
    </row>
    <row r="66" spans="1:52" x14ac:dyDescent="0.35">
      <c r="A66">
        <f>CLASS!A127</f>
        <v>130499</v>
      </c>
      <c r="B66" t="str">
        <f>CLASS!B127</f>
        <v>EE130499</v>
      </c>
      <c r="C66" t="str">
        <f>_xlfn.IFNA((VLOOKUP(A66,CLASS!A:AY,3,FALSE)),"")</f>
        <v>John</v>
      </c>
      <c r="D66" t="str">
        <f>_xlfn.IFNA((VLOOKUP(A66,CLASS!A:AY,4,FALSE)),"")</f>
        <v>Quartermaine</v>
      </c>
      <c r="E66" s="26" t="str">
        <f>_xlfn.IFNA((VLOOKUP(B66,IssueLookup!A:B,2,FALSE)),"")</f>
        <v>B</v>
      </c>
      <c r="F66" s="26" t="str">
        <f>_xlfn.IFNA((VLOOKUP(B66,IssueLookup!C:D,2,FALSE)),"")</f>
        <v>B</v>
      </c>
      <c r="G66" s="26" t="str">
        <f>_xlfn.IFNA((VLOOKUP(B66,IssueLookup!E:F,2,FALSE)),"")</f>
        <v>B</v>
      </c>
      <c r="H66" s="26" t="str">
        <f>_xlfn.IFNA((VLOOKUP(B66,IssueLookup!G:H,2,FALSE)),"")</f>
        <v>B</v>
      </c>
      <c r="I66" t="str">
        <f>_xlfn.IFNA((VLOOKUP(A66,CLASS!A:AY,9,FALSE)),"")</f>
        <v>VET</v>
      </c>
      <c r="J66" t="str">
        <f>_xlfn.IFNA((VLOOKUP(A66,CLASS!A:AY,10,FALSE)),"")</f>
        <v>EJC</v>
      </c>
      <c r="K66" t="str">
        <f>_xlfn.IFNA((VLOOKUP(J66,DivisionLookup!A:B,2,FALSE)),"")</f>
        <v>South</v>
      </c>
      <c r="L66">
        <f>_xlfn.IFNA(VLOOKUP(E66,HandicapLookup!A:B,2,FALSE),"")</f>
        <v>10</v>
      </c>
      <c r="M66">
        <f>_xlfn.IFNA(VLOOKUP(F66,HandicapLookup!A:B,2,FALSE),"")</f>
        <v>10</v>
      </c>
      <c r="N66">
        <f>_xlfn.IFNA(VLOOKUP(G66,HandicapLookup!A:B,2,FALSE),"")</f>
        <v>10</v>
      </c>
      <c r="O66">
        <f>_xlfn.IFNA(VLOOKUP(H66,HandicapLookup!A:B,2,FALSE),"")</f>
        <v>10</v>
      </c>
      <c r="P66">
        <f>_xlfn.IFNA((VLOOKUP(A66,CLASS!A:AY,16,FALSE)),"")</f>
        <v>0</v>
      </c>
      <c r="Q66" s="11">
        <f t="shared" ref="Q66:Q129" si="26">IFERROR((IF(IF(P66,P66+$L66,0)&lt;=100,IF(P66,P66+$L66,0),100)),"")</f>
        <v>0</v>
      </c>
      <c r="R66">
        <f>_xlfn.IFNA((VLOOKUP(A66,CLASS!A:AY,18,FALSE)),"")</f>
        <v>76</v>
      </c>
      <c r="S66" s="11">
        <f t="shared" ref="S66:S129" si="27">IFERROR((IF(IF(R66,R66+$L66,0)&lt;=100,IF(R66,R66+$L66,0),100)),"")</f>
        <v>86</v>
      </c>
      <c r="T66">
        <f>_xlfn.IFNA((VLOOKUP(A66,CLASS!A:AY,20,FALSE)),"")</f>
        <v>0</v>
      </c>
      <c r="U66" s="11">
        <f t="shared" ref="U66:U129" si="28">IFERROR((IF(IF(T66,T66+$M66,0)&lt;=100,IF(T66,T66+$M66,0),100)),"")</f>
        <v>0</v>
      </c>
      <c r="V66">
        <f>_xlfn.IFNA((VLOOKUP(A66,CLASS!A:AY,22,FALSE)),"")</f>
        <v>60</v>
      </c>
      <c r="W66" s="11">
        <f t="shared" si="23"/>
        <v>70</v>
      </c>
      <c r="X66">
        <f>_xlfn.IFNA((VLOOKUP(A66,CLASS!A:AY,24,FALSE)),"")</f>
        <v>0</v>
      </c>
      <c r="Y66" s="11">
        <f t="shared" ref="Y66:Y129" si="29">IFERROR((IF(IF(X66,X66+$M66,0)&lt;=100,IF(X66,X66+$M66,0),100)),"")</f>
        <v>0</v>
      </c>
      <c r="Z66">
        <f>_xlfn.IFNA((VLOOKUP(A66,CLASS!A:AY,26,FALSE)),"")</f>
        <v>0</v>
      </c>
      <c r="AA66" s="11">
        <f t="shared" ref="AA66:AA129" si="30">IFERROR((IF(IF(Z66,Z66+$M66,0)&lt;=100,IF(Z66,Z66+$M66,0),100)),"")</f>
        <v>0</v>
      </c>
      <c r="AB66">
        <f>_xlfn.IFNA((VLOOKUP(A66,CLASS!A:AY,28,FALSE)),"")</f>
        <v>0</v>
      </c>
      <c r="AC66" s="11">
        <f t="shared" ref="AC66:AC129" si="31">IFERROR((IF(IF(AB66,AB66+$M66,0)&lt;=100,IF(AB66,AB66+$M66,0),100)),"")</f>
        <v>0</v>
      </c>
      <c r="AD66"/>
      <c r="AE66" s="11">
        <f t="shared" si="24"/>
        <v>0</v>
      </c>
      <c r="AF66"/>
      <c r="AG66" s="11">
        <f t="shared" si="25"/>
        <v>0</v>
      </c>
      <c r="AH66">
        <f>_xlfn.IFNA((VLOOKUP(A66,CLASS!A:AY,34,FALSE)),"")</f>
        <v>0</v>
      </c>
      <c r="AI66" s="11">
        <f t="shared" ref="AI66:AI129" si="32">IFERROR((IF(IF(AH66,AH66+$N66,0)&lt;=100,IF(AH66,AH66+$N66,0),100)+(IF(AH66&gt;0,1,))),"")</f>
        <v>0</v>
      </c>
      <c r="AJ66"/>
      <c r="AK66" s="11">
        <f t="shared" ref="AK66:AK129" si="33">IF(IF(AJ66,AJ66+$O66,0)&lt;=100,IF(AJ66,AJ66+$O66,0),100)</f>
        <v>0</v>
      </c>
      <c r="AL66" s="16">
        <f t="shared" ref="AL66:AL129" si="34">IFERROR((Q66+S66+U66+W66+Y66+AA66+AC66+AE66+AG66+AI66+AK66),"")</f>
        <v>156</v>
      </c>
      <c r="AM66"/>
      <c r="AN66">
        <f t="shared" ref="AN66:AN129" si="35">Q66</f>
        <v>0</v>
      </c>
      <c r="AO66">
        <f t="shared" ref="AO66:AO129" si="36">S66</f>
        <v>86</v>
      </c>
      <c r="AP66">
        <f t="shared" ref="AP66:AP129" si="37">U66</f>
        <v>0</v>
      </c>
      <c r="AQ66">
        <f t="shared" ref="AQ66:AQ129" si="38">W66</f>
        <v>70</v>
      </c>
      <c r="AR66">
        <f t="shared" ref="AR66:AR129" si="39">Y66</f>
        <v>0</v>
      </c>
      <c r="AS66">
        <f t="shared" ref="AS66:AS129" si="40">AA66</f>
        <v>0</v>
      </c>
      <c r="AT66">
        <f t="shared" ref="AT66:AT129" si="41">AC66</f>
        <v>0</v>
      </c>
      <c r="AU66">
        <f t="shared" ref="AU66:AU129" si="42">AE66</f>
        <v>0</v>
      </c>
      <c r="AV66">
        <f t="shared" ref="AV66:AV129" si="43">AG66</f>
        <v>0</v>
      </c>
      <c r="AW66">
        <f t="shared" ref="AW66:AW129" si="44">AI66</f>
        <v>0</v>
      </c>
      <c r="AX66">
        <f t="shared" ref="AX66:AX129" si="45">AK66</f>
        <v>0</v>
      </c>
      <c r="AY66" s="14" cm="1">
        <f t="array" ref="AY66">SUMPRODUCT(LARGE(AN66:AX66, {1,2,3}))</f>
        <v>156</v>
      </c>
      <c r="AZ66"/>
    </row>
    <row r="67" spans="1:52" x14ac:dyDescent="0.35">
      <c r="A67">
        <f>CLASS!A128</f>
        <v>119073</v>
      </c>
      <c r="B67" t="str">
        <f>CLASS!B128</f>
        <v>EE119073</v>
      </c>
      <c r="C67" t="str">
        <f>_xlfn.IFNA((VLOOKUP(A67,CLASS!A:AY,3,FALSE)),"")</f>
        <v>Lee</v>
      </c>
      <c r="D67" t="str">
        <f>_xlfn.IFNA((VLOOKUP(A67,CLASS!A:AY,4,FALSE)),"")</f>
        <v>Trott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tr">
        <f>_xlfn.IFNA((VLOOKUP(A67,CLASS!A:AY,9,FALSE)),"")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P67">
        <f>_xlfn.IFNA((VLOOKUP(A67,CLASS!A:AY,16,FALSE)),"")</f>
        <v>0</v>
      </c>
      <c r="Q67" s="11">
        <f t="shared" si="26"/>
        <v>0</v>
      </c>
      <c r="R67">
        <f>_xlfn.IFNA((VLOOKUP(A67,CLASS!A:AY,18,FALSE)),"")</f>
        <v>67</v>
      </c>
      <c r="S67" s="11">
        <f t="shared" si="27"/>
        <v>77</v>
      </c>
      <c r="T67">
        <f>_xlfn.IFNA((VLOOKUP(A67,CLASS!A:AY,20,FALSE)),"")</f>
        <v>0</v>
      </c>
      <c r="U67" s="11">
        <f t="shared" si="28"/>
        <v>0</v>
      </c>
      <c r="V67">
        <f>_xlfn.IFNA((VLOOKUP(A67,CLASS!A:AY,22,FALSE)),"")</f>
        <v>69</v>
      </c>
      <c r="W67" s="11">
        <f t="shared" si="23"/>
        <v>79</v>
      </c>
      <c r="X67">
        <f>_xlfn.IFNA((VLOOKUP(A67,CLASS!A:AY,24,FALSE)),"")</f>
        <v>0</v>
      </c>
      <c r="Y67" s="11">
        <f t="shared" si="29"/>
        <v>0</v>
      </c>
      <c r="Z67">
        <f>_xlfn.IFNA((VLOOKUP(A67,CLASS!A:AY,26,FALSE)),"")</f>
        <v>0</v>
      </c>
      <c r="AA67" s="11">
        <f t="shared" si="30"/>
        <v>0</v>
      </c>
      <c r="AB67">
        <f>_xlfn.IFNA((VLOOKUP(A67,CLASS!A:AY,28,FALSE)),"")</f>
        <v>0</v>
      </c>
      <c r="AC67" s="11">
        <f t="shared" si="31"/>
        <v>0</v>
      </c>
      <c r="AD67"/>
      <c r="AE67" s="11">
        <f t="shared" si="24"/>
        <v>0</v>
      </c>
      <c r="AF67"/>
      <c r="AG67" s="11">
        <f t="shared" si="25"/>
        <v>0</v>
      </c>
      <c r="AH67">
        <f>_xlfn.IFNA((VLOOKUP(A67,CLASS!A:AY,34,FALSE)),"")</f>
        <v>0</v>
      </c>
      <c r="AI67" s="11">
        <f t="shared" si="32"/>
        <v>0</v>
      </c>
      <c r="AJ67"/>
      <c r="AK67" s="11">
        <f t="shared" si="33"/>
        <v>0</v>
      </c>
      <c r="AL67" s="16">
        <f t="shared" si="34"/>
        <v>156</v>
      </c>
      <c r="AM67"/>
      <c r="AN67">
        <f t="shared" si="35"/>
        <v>0</v>
      </c>
      <c r="AO67">
        <f t="shared" si="36"/>
        <v>77</v>
      </c>
      <c r="AP67">
        <f t="shared" si="37"/>
        <v>0</v>
      </c>
      <c r="AQ67">
        <f t="shared" si="38"/>
        <v>79</v>
      </c>
      <c r="AR67">
        <f t="shared" si="39"/>
        <v>0</v>
      </c>
      <c r="AS67">
        <f t="shared" si="40"/>
        <v>0</v>
      </c>
      <c r="AT67">
        <f t="shared" si="41"/>
        <v>0</v>
      </c>
      <c r="AU67">
        <f t="shared" si="42"/>
        <v>0</v>
      </c>
      <c r="AV67">
        <f t="shared" si="43"/>
        <v>0</v>
      </c>
      <c r="AW67">
        <f t="shared" si="44"/>
        <v>0</v>
      </c>
      <c r="AX67">
        <f t="shared" si="45"/>
        <v>0</v>
      </c>
      <c r="AY67" s="14" cm="1">
        <f t="array" ref="AY67">SUMPRODUCT(LARGE(AN67:AX67, {1,2,3}))</f>
        <v>156</v>
      </c>
      <c r="AZ67"/>
    </row>
    <row r="68" spans="1:52" x14ac:dyDescent="0.35">
      <c r="A68">
        <f>CLASS!A126</f>
        <v>132337</v>
      </c>
      <c r="B68" t="str">
        <f>CLASS!B126</f>
        <v>EE132337</v>
      </c>
      <c r="C68" t="str">
        <f>_xlfn.IFNA((VLOOKUP(A68,CLASS!A:AY,3,FALSE)),"")</f>
        <v>Ami</v>
      </c>
      <c r="D68" t="str">
        <f>_xlfn.IFNA((VLOOKUP(A68,CLASS!A:AY,4,FALSE)),"")</f>
        <v>Hedgecock</v>
      </c>
      <c r="E68" s="26" t="str">
        <f>_xlfn.IFNA((VLOOKUP(B68,IssueLookup!A:B,2,FALSE)),"")</f>
        <v>B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LDC</v>
      </c>
      <c r="J68" t="str">
        <f>_xlfn.IFNA((VLOOKUP(A68,CLASS!A:AY,10,FALSE)),"")</f>
        <v>CAM</v>
      </c>
      <c r="K68" t="str">
        <f>_xlfn.IFNA((VLOOKUP(J68,DivisionLookup!A:B,2,FALSE)),"")</f>
        <v>North</v>
      </c>
      <c r="L68">
        <f>_xlfn.IFNA(VLOOKUP(E68,HandicapLookup!A:B,2,FALSE),"")</f>
        <v>10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67</v>
      </c>
      <c r="Q68" s="11">
        <f t="shared" si="26"/>
        <v>77</v>
      </c>
      <c r="R68">
        <f>_xlfn.IFNA((VLOOKUP(A68,CLASS!A:AY,18,FALSE)),"")</f>
        <v>0</v>
      </c>
      <c r="S68" s="11">
        <f t="shared" si="27"/>
        <v>0</v>
      </c>
      <c r="T68">
        <f>_xlfn.IFNA((VLOOKUP(A68,CLASS!A:AY,20,FALSE)),"")</f>
        <v>69</v>
      </c>
      <c r="U68" s="11">
        <f t="shared" si="28"/>
        <v>79</v>
      </c>
      <c r="V68">
        <f>_xlfn.IFNA((VLOOKUP(A68,CLASS!A:AY,22,FALSE)),"")</f>
        <v>0</v>
      </c>
      <c r="W68" s="11">
        <f t="shared" si="23"/>
        <v>0</v>
      </c>
      <c r="X68">
        <f>_xlfn.IFNA((VLOOKUP(A68,CLASS!A:AY,24,FALSE)),"")</f>
        <v>0</v>
      </c>
      <c r="Y68" s="11">
        <f t="shared" si="29"/>
        <v>0</v>
      </c>
      <c r="Z68">
        <f>_xlfn.IFNA((VLOOKUP(A68,CLASS!A:AY,26,FALSE)),"")</f>
        <v>0</v>
      </c>
      <c r="AA68" s="11">
        <f t="shared" si="30"/>
        <v>0</v>
      </c>
      <c r="AB68">
        <f>_xlfn.IFNA((VLOOKUP(A68,CLASS!A:AY,28,FALSE)),"")</f>
        <v>0</v>
      </c>
      <c r="AC68" s="11">
        <f t="shared" si="31"/>
        <v>0</v>
      </c>
      <c r="AD68"/>
      <c r="AE68" s="11">
        <f t="shared" si="24"/>
        <v>0</v>
      </c>
      <c r="AF68"/>
      <c r="AG68" s="11">
        <f t="shared" si="25"/>
        <v>0</v>
      </c>
      <c r="AH68">
        <f>_xlfn.IFNA((VLOOKUP(A68,CLASS!A:AY,34,FALSE)),"")</f>
        <v>0</v>
      </c>
      <c r="AI68" s="11">
        <f t="shared" si="32"/>
        <v>0</v>
      </c>
      <c r="AJ68"/>
      <c r="AK68" s="11">
        <f t="shared" si="33"/>
        <v>0</v>
      </c>
      <c r="AL68" s="16">
        <f t="shared" si="34"/>
        <v>156</v>
      </c>
      <c r="AM68"/>
      <c r="AN68">
        <f t="shared" si="35"/>
        <v>77</v>
      </c>
      <c r="AO68">
        <f t="shared" si="36"/>
        <v>0</v>
      </c>
      <c r="AP68">
        <f t="shared" si="37"/>
        <v>79</v>
      </c>
      <c r="AQ68">
        <f t="shared" si="38"/>
        <v>0</v>
      </c>
      <c r="AR68">
        <f t="shared" si="39"/>
        <v>0</v>
      </c>
      <c r="AS68">
        <f t="shared" si="40"/>
        <v>0</v>
      </c>
      <c r="AT68">
        <f t="shared" si="41"/>
        <v>0</v>
      </c>
      <c r="AU68">
        <f t="shared" si="42"/>
        <v>0</v>
      </c>
      <c r="AV68">
        <f t="shared" si="43"/>
        <v>0</v>
      </c>
      <c r="AW68">
        <f t="shared" si="44"/>
        <v>0</v>
      </c>
      <c r="AX68">
        <f t="shared" si="45"/>
        <v>0</v>
      </c>
      <c r="AY68" s="14" cm="1">
        <f t="array" ref="AY68">SUMPRODUCT(LARGE(AN68:AX68, {1,2,3}))</f>
        <v>156</v>
      </c>
      <c r="AZ68"/>
    </row>
    <row r="69" spans="1:52" x14ac:dyDescent="0.35">
      <c r="A69">
        <f>CLASS!A173</f>
        <v>134027</v>
      </c>
      <c r="B69" t="str">
        <f>CLASS!B173</f>
        <v>EE134027</v>
      </c>
      <c r="C69" t="str">
        <f>_xlfn.IFNA((VLOOKUP(A69,CLASS!A:AY,3,FALSE)),"")</f>
        <v>John</v>
      </c>
      <c r="D69" t="str">
        <f>_xlfn.IFNA((VLOOKUP(A69,CLASS!A:AY,4,FALSE)),"")</f>
        <v>Kitcher</v>
      </c>
      <c r="E69" s="26" t="str">
        <f>_xlfn.IFNA((VLOOKUP(B69,IssueLookup!A:B,2,FALSE)),"")</f>
        <v>C</v>
      </c>
      <c r="F69" s="26" t="str">
        <f>_xlfn.IFNA((VLOOKUP(B69,IssueLookup!C:D,2,FALSE)),"")</f>
        <v>C</v>
      </c>
      <c r="G69" s="26" t="str">
        <f>_xlfn.IFNA((VLOOKUP(B69,IssueLookup!E:F,2,FALSE)),"")</f>
        <v>C</v>
      </c>
      <c r="H69" s="26" t="str">
        <f>_xlfn.IFNA((VLOOKUP(B69,IssueLookup!G:H,2,FALSE)),"")</f>
        <v>C</v>
      </c>
      <c r="I69" t="str">
        <f>_xlfn.IFNA((VLOOKUP(A69,CLASS!A:AY,9,FALSE)),"")</f>
        <v>SNR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15</v>
      </c>
      <c r="M69">
        <f>_xlfn.IFNA(VLOOKUP(F69,HandicapLookup!A:B,2,FALSE),"")</f>
        <v>15</v>
      </c>
      <c r="N69">
        <f>_xlfn.IFNA(VLOOKUP(G69,HandicapLookup!A:B,2,FALSE),"")</f>
        <v>15</v>
      </c>
      <c r="O69">
        <f>_xlfn.IFNA(VLOOKUP(H69,HandicapLookup!A:B,2,FALSE),"")</f>
        <v>15</v>
      </c>
      <c r="P69">
        <f>_xlfn.IFNA((VLOOKUP(A69,CLASS!A:AY,16,FALSE)),"")</f>
        <v>0</v>
      </c>
      <c r="Q69" s="11">
        <f t="shared" si="26"/>
        <v>0</v>
      </c>
      <c r="R69">
        <f>_xlfn.IFNA((VLOOKUP(A69,CLASS!A:AY,18,FALSE)),"")</f>
        <v>72</v>
      </c>
      <c r="S69" s="11">
        <f t="shared" si="27"/>
        <v>87</v>
      </c>
      <c r="T69">
        <f>_xlfn.IFNA((VLOOKUP(A69,CLASS!A:AY,20,FALSE)),"")</f>
        <v>0</v>
      </c>
      <c r="U69" s="11">
        <f t="shared" si="28"/>
        <v>0</v>
      </c>
      <c r="V69">
        <f>_xlfn.IFNA((VLOOKUP(A69,CLASS!A:AY,22,FALSE)),"")</f>
        <v>53</v>
      </c>
      <c r="W69" s="11">
        <f t="shared" si="23"/>
        <v>68</v>
      </c>
      <c r="X69">
        <f>_xlfn.IFNA((VLOOKUP(A69,CLASS!A:AY,24,FALSE)),"")</f>
        <v>0</v>
      </c>
      <c r="Y69" s="11">
        <f t="shared" si="29"/>
        <v>0</v>
      </c>
      <c r="Z69">
        <f>_xlfn.IFNA((VLOOKUP(A69,CLASS!A:AY,26,FALSE)),"")</f>
        <v>0</v>
      </c>
      <c r="AA69" s="11">
        <f t="shared" si="30"/>
        <v>0</v>
      </c>
      <c r="AB69">
        <f>_xlfn.IFNA((VLOOKUP(A69,CLASS!A:AY,28,FALSE)),"")</f>
        <v>0</v>
      </c>
      <c r="AC69" s="11">
        <f t="shared" si="31"/>
        <v>0</v>
      </c>
      <c r="AD69"/>
      <c r="AE69" s="11">
        <f t="shared" si="24"/>
        <v>0</v>
      </c>
      <c r="AF69"/>
      <c r="AG69" s="11">
        <f t="shared" si="25"/>
        <v>0</v>
      </c>
      <c r="AH69">
        <f>_xlfn.IFNA((VLOOKUP(A69,CLASS!A:AY,34,FALSE)),"")</f>
        <v>0</v>
      </c>
      <c r="AI69" s="11">
        <f t="shared" si="32"/>
        <v>0</v>
      </c>
      <c r="AJ69"/>
      <c r="AK69" s="11">
        <f t="shared" si="33"/>
        <v>0</v>
      </c>
      <c r="AL69" s="16">
        <f t="shared" si="34"/>
        <v>155</v>
      </c>
      <c r="AM69"/>
      <c r="AN69">
        <f t="shared" si="35"/>
        <v>0</v>
      </c>
      <c r="AO69">
        <f t="shared" si="36"/>
        <v>87</v>
      </c>
      <c r="AP69">
        <f t="shared" si="37"/>
        <v>0</v>
      </c>
      <c r="AQ69">
        <f t="shared" si="38"/>
        <v>68</v>
      </c>
      <c r="AR69">
        <f t="shared" si="39"/>
        <v>0</v>
      </c>
      <c r="AS69">
        <f t="shared" si="40"/>
        <v>0</v>
      </c>
      <c r="AT69">
        <f t="shared" si="41"/>
        <v>0</v>
      </c>
      <c r="AU69">
        <f t="shared" si="42"/>
        <v>0</v>
      </c>
      <c r="AV69">
        <f t="shared" si="43"/>
        <v>0</v>
      </c>
      <c r="AW69">
        <f t="shared" si="44"/>
        <v>0</v>
      </c>
      <c r="AX69">
        <f t="shared" si="45"/>
        <v>0</v>
      </c>
      <c r="AY69" s="14" cm="1">
        <f t="array" ref="AY69">SUMPRODUCT(LARGE(AN69:AX69, {1,2,3}))</f>
        <v>155</v>
      </c>
      <c r="AZ69"/>
    </row>
    <row r="70" spans="1:52" x14ac:dyDescent="0.35">
      <c r="A70">
        <f>CLASS!A129</f>
        <v>3042</v>
      </c>
      <c r="B70" t="str">
        <f>CLASS!B129</f>
        <v>EE3042</v>
      </c>
      <c r="C70" t="str">
        <f>_xlfn.IFNA((VLOOKUP(A70,CLASS!A:AY,3,FALSE)),"")</f>
        <v>Lewis</v>
      </c>
      <c r="D70" t="str">
        <f>_xlfn.IFNA((VLOOKUP(A70,CLASS!A:AY,4,FALSE)),"")</f>
        <v>Cull</v>
      </c>
      <c r="E70" s="26" t="str">
        <f>_xlfn.IFNA((VLOOKUP(B70,IssueLookup!A:B,2,FALSE)),"")</f>
        <v>B</v>
      </c>
      <c r="F70" s="26" t="str">
        <f>_xlfn.IFNA((VLOOKUP(B70,IssueLookup!C:D,2,FALSE)),"")</f>
        <v>B</v>
      </c>
      <c r="G70" s="26" t="str">
        <f>_xlfn.IFNA((VLOOKUP(B70,IssueLookup!E:F,2,FALSE)),"")</f>
        <v>B</v>
      </c>
      <c r="H70" s="26" t="str">
        <f>_xlfn.IFNA((VLOOKUP(B70,IssueLookup!G:H,2,FALSE)),"")</f>
        <v>B</v>
      </c>
      <c r="I70" t="str">
        <f>_xlfn.IFNA((VLOOKUP(A70,CLASS!A:AY,9,FALSE)),"")</f>
        <v>VET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_xlfn.IFNA(VLOOKUP(E70,HandicapLookup!A:B,2,FALSE),"")</f>
        <v>10</v>
      </c>
      <c r="M70">
        <f>_xlfn.IFNA(VLOOKUP(F70,HandicapLookup!A:B,2,FALSE),"")</f>
        <v>10</v>
      </c>
      <c r="N70">
        <f>_xlfn.IFNA(VLOOKUP(G70,HandicapLookup!A:B,2,FALSE),"")</f>
        <v>10</v>
      </c>
      <c r="O70">
        <f>_xlfn.IFNA(VLOOKUP(H70,HandicapLookup!A:B,2,FALSE),"")</f>
        <v>10</v>
      </c>
      <c r="P70">
        <f>_xlfn.IFNA((VLOOKUP(A70,CLASS!A:AY,16,FALSE)),"")</f>
        <v>0</v>
      </c>
      <c r="Q70" s="11">
        <f t="shared" si="26"/>
        <v>0</v>
      </c>
      <c r="R70">
        <f>_xlfn.IFNA((VLOOKUP(A70,CLASS!A:AY,18,FALSE)),"")</f>
        <v>63</v>
      </c>
      <c r="S70" s="11">
        <f t="shared" si="27"/>
        <v>73</v>
      </c>
      <c r="T70">
        <f>_xlfn.IFNA((VLOOKUP(A70,CLASS!A:AY,20,FALSE)),"")</f>
        <v>0</v>
      </c>
      <c r="U70" s="11">
        <f t="shared" si="28"/>
        <v>0</v>
      </c>
      <c r="V70">
        <f>_xlfn.IFNA((VLOOKUP(A70,CLASS!A:AY,22,FALSE)),"")</f>
        <v>71</v>
      </c>
      <c r="W70" s="11">
        <f t="shared" si="23"/>
        <v>81</v>
      </c>
      <c r="X70">
        <f>_xlfn.IFNA((VLOOKUP(A70,CLASS!A:AY,24,FALSE)),"")</f>
        <v>0</v>
      </c>
      <c r="Y70" s="11">
        <f t="shared" si="29"/>
        <v>0</v>
      </c>
      <c r="Z70">
        <f>_xlfn.IFNA((VLOOKUP(A70,CLASS!A:AY,26,FALSE)),"")</f>
        <v>0</v>
      </c>
      <c r="AA70" s="11">
        <f t="shared" si="30"/>
        <v>0</v>
      </c>
      <c r="AB70">
        <f>_xlfn.IFNA((VLOOKUP(A70,CLASS!A:AY,28,FALSE)),"")</f>
        <v>0</v>
      </c>
      <c r="AC70" s="11">
        <f t="shared" si="31"/>
        <v>0</v>
      </c>
      <c r="AD70"/>
      <c r="AE70" s="11">
        <f t="shared" si="24"/>
        <v>0</v>
      </c>
      <c r="AF70"/>
      <c r="AG70" s="11">
        <f t="shared" si="25"/>
        <v>0</v>
      </c>
      <c r="AH70">
        <f>_xlfn.IFNA((VLOOKUP(A70,CLASS!A:AY,34,FALSE)),"")</f>
        <v>0</v>
      </c>
      <c r="AI70" s="11">
        <f t="shared" si="32"/>
        <v>0</v>
      </c>
      <c r="AJ70"/>
      <c r="AK70" s="11">
        <f t="shared" si="33"/>
        <v>0</v>
      </c>
      <c r="AL70" s="16">
        <f t="shared" si="34"/>
        <v>154</v>
      </c>
      <c r="AN70">
        <f t="shared" si="35"/>
        <v>0</v>
      </c>
      <c r="AO70">
        <f t="shared" si="36"/>
        <v>73</v>
      </c>
      <c r="AP70">
        <f t="shared" si="37"/>
        <v>0</v>
      </c>
      <c r="AQ70">
        <f t="shared" si="38"/>
        <v>81</v>
      </c>
      <c r="AR70">
        <f t="shared" si="39"/>
        <v>0</v>
      </c>
      <c r="AS70">
        <f t="shared" si="40"/>
        <v>0</v>
      </c>
      <c r="AT70">
        <f t="shared" si="41"/>
        <v>0</v>
      </c>
      <c r="AU70">
        <f t="shared" si="42"/>
        <v>0</v>
      </c>
      <c r="AV70">
        <f t="shared" si="43"/>
        <v>0</v>
      </c>
      <c r="AW70">
        <f t="shared" si="44"/>
        <v>0</v>
      </c>
      <c r="AX70">
        <f t="shared" si="45"/>
        <v>0</v>
      </c>
      <c r="AY70" s="14" cm="1">
        <f t="array" ref="AY70">SUMPRODUCT(LARGE(AN70:AX70, {1,2,3}))</f>
        <v>154</v>
      </c>
      <c r="AZ70"/>
    </row>
    <row r="71" spans="1:52" x14ac:dyDescent="0.35">
      <c r="A71">
        <f>CLASS!A69</f>
        <v>133250</v>
      </c>
      <c r="B71" t="str">
        <f>CLASS!B69</f>
        <v>EE133250</v>
      </c>
      <c r="C71" t="str">
        <f>_xlfn.IFNA((VLOOKUP(A71,CLASS!A:AY,3,FALSE)),"")</f>
        <v>James</v>
      </c>
      <c r="D71" t="str">
        <f>_xlfn.IFNA((VLOOKUP(A71,CLASS!A:AY,4,FALSE)),"")</f>
        <v>Yarrow</v>
      </c>
      <c r="E71" s="26" t="str">
        <f>_xlfn.IFNA((VLOOKUP(B71,IssueLookup!A:B,2,FALSE)),"")</f>
        <v>A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tr">
        <f>_xlfn.IFNA((VLOOKUP(A71,CLASS!A:AY,9,FALSE)),"")</f>
        <v>SNR</v>
      </c>
      <c r="J71" t="str">
        <f>_xlfn.IFNA((VLOOKUP(A71,CLASS!A:AY,10,FALSE)),"")</f>
        <v>CAM</v>
      </c>
      <c r="K71" t="str">
        <f>_xlfn.IFNA((VLOOKUP(J71,DivisionLookup!A:B,2,FALSE)),"")</f>
        <v>North</v>
      </c>
      <c r="L71">
        <f>_xlfn.IFNA(VLOOKUP(E71,HandicapLookup!A:B,2,FALSE),"")</f>
        <v>5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f>_xlfn.IFNA((VLOOKUP(A71,CLASS!A:AY,16,FALSE)),"")</f>
        <v>80</v>
      </c>
      <c r="Q71" s="11">
        <f t="shared" si="26"/>
        <v>85</v>
      </c>
      <c r="R71">
        <f>_xlfn.IFNA((VLOOKUP(A71,CLASS!A:AY,18,FALSE)),"")</f>
        <v>0</v>
      </c>
      <c r="S71" s="11">
        <f t="shared" si="27"/>
        <v>0</v>
      </c>
      <c r="T71">
        <f>_xlfn.IFNA((VLOOKUP(A71,CLASS!A:AY,20,FALSE)),"")</f>
        <v>64</v>
      </c>
      <c r="U71" s="11">
        <f t="shared" si="28"/>
        <v>69</v>
      </c>
      <c r="V71">
        <f>_xlfn.IFNA((VLOOKUP(A71,CLASS!A:AY,22,FALSE)),"")</f>
        <v>0</v>
      </c>
      <c r="W71" s="11">
        <f t="shared" si="23"/>
        <v>0</v>
      </c>
      <c r="X71">
        <f>_xlfn.IFNA((VLOOKUP(A71,CLASS!A:AY,24,FALSE)),"")</f>
        <v>0</v>
      </c>
      <c r="Y71" s="11">
        <f t="shared" si="29"/>
        <v>0</v>
      </c>
      <c r="Z71">
        <f>_xlfn.IFNA((VLOOKUP(A71,CLASS!A:AY,26,FALSE)),"")</f>
        <v>0</v>
      </c>
      <c r="AA71" s="11">
        <f t="shared" si="30"/>
        <v>0</v>
      </c>
      <c r="AB71">
        <f>_xlfn.IFNA((VLOOKUP(A71,CLASS!A:AY,28,FALSE)),"")</f>
        <v>0</v>
      </c>
      <c r="AC71" s="11">
        <f t="shared" si="31"/>
        <v>0</v>
      </c>
      <c r="AD71"/>
      <c r="AE71" s="11">
        <f t="shared" si="24"/>
        <v>0</v>
      </c>
      <c r="AF71"/>
      <c r="AG71" s="11">
        <f t="shared" si="25"/>
        <v>0</v>
      </c>
      <c r="AH71">
        <f>_xlfn.IFNA((VLOOKUP(A71,CLASS!A:AY,34,FALSE)),"")</f>
        <v>0</v>
      </c>
      <c r="AI71" s="11">
        <f t="shared" si="32"/>
        <v>0</v>
      </c>
      <c r="AJ71"/>
      <c r="AK71" s="11">
        <f t="shared" si="33"/>
        <v>0</v>
      </c>
      <c r="AL71" s="16">
        <f t="shared" si="34"/>
        <v>154</v>
      </c>
      <c r="AM71"/>
      <c r="AN71">
        <f t="shared" si="35"/>
        <v>85</v>
      </c>
      <c r="AO71">
        <f t="shared" si="36"/>
        <v>0</v>
      </c>
      <c r="AP71">
        <f t="shared" si="37"/>
        <v>69</v>
      </c>
      <c r="AQ71">
        <f t="shared" si="38"/>
        <v>0</v>
      </c>
      <c r="AR71">
        <f t="shared" si="39"/>
        <v>0</v>
      </c>
      <c r="AS71">
        <f t="shared" si="40"/>
        <v>0</v>
      </c>
      <c r="AT71">
        <f t="shared" si="41"/>
        <v>0</v>
      </c>
      <c r="AU71">
        <f t="shared" si="42"/>
        <v>0</v>
      </c>
      <c r="AV71">
        <f t="shared" si="43"/>
        <v>0</v>
      </c>
      <c r="AW71">
        <f t="shared" si="44"/>
        <v>0</v>
      </c>
      <c r="AX71">
        <f t="shared" si="45"/>
        <v>0</v>
      </c>
      <c r="AY71" s="14" cm="1">
        <f t="array" ref="AY71">SUMPRODUCT(LARGE(AN71:AX71, {1,2,3}))</f>
        <v>154</v>
      </c>
      <c r="AZ71"/>
    </row>
    <row r="72" spans="1:52" x14ac:dyDescent="0.35">
      <c r="A72">
        <f>CLASS!A130</f>
        <v>133800</v>
      </c>
      <c r="B72" t="str">
        <f>CLASS!B130</f>
        <v>EE133800</v>
      </c>
      <c r="C72" t="str">
        <f>_xlfn.IFNA((VLOOKUP(A72,CLASS!A:AY,3,FALSE)),"")</f>
        <v>Guy</v>
      </c>
      <c r="D72" t="str">
        <f>_xlfn.IFNA((VLOOKUP(A72,CLASS!A:AY,4,FALSE)),"")</f>
        <v>Rudd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SNR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 t="shared" si="26"/>
        <v>0</v>
      </c>
      <c r="R72">
        <f>_xlfn.IFNA((VLOOKUP(A72,CLASS!A:AY,18,FALSE)),"")</f>
        <v>71</v>
      </c>
      <c r="S72" s="11">
        <f t="shared" si="27"/>
        <v>81</v>
      </c>
      <c r="T72">
        <f>_xlfn.IFNA((VLOOKUP(A72,CLASS!A:AY,20,FALSE)),"")</f>
        <v>0</v>
      </c>
      <c r="U72" s="11">
        <f t="shared" si="28"/>
        <v>0</v>
      </c>
      <c r="V72">
        <f>_xlfn.IFNA((VLOOKUP(A72,CLASS!A:AY,22,FALSE)),"")</f>
        <v>62</v>
      </c>
      <c r="W72" s="11">
        <f t="shared" si="23"/>
        <v>72</v>
      </c>
      <c r="X72">
        <f>_xlfn.IFNA((VLOOKUP(A72,CLASS!A:AY,24,FALSE)),"")</f>
        <v>0</v>
      </c>
      <c r="Y72" s="11">
        <f t="shared" si="29"/>
        <v>0</v>
      </c>
      <c r="Z72">
        <f>_xlfn.IFNA((VLOOKUP(A72,CLASS!A:AY,26,FALSE)),"")</f>
        <v>0</v>
      </c>
      <c r="AA72" s="11">
        <f t="shared" si="30"/>
        <v>0</v>
      </c>
      <c r="AB72">
        <f>_xlfn.IFNA((VLOOKUP(A72,CLASS!A:AY,28,FALSE)),"")</f>
        <v>0</v>
      </c>
      <c r="AC72" s="11">
        <f t="shared" si="31"/>
        <v>0</v>
      </c>
      <c r="AD72"/>
      <c r="AE72" s="11">
        <f t="shared" si="24"/>
        <v>0</v>
      </c>
      <c r="AF72"/>
      <c r="AG72" s="11">
        <f t="shared" si="25"/>
        <v>0</v>
      </c>
      <c r="AH72">
        <f>_xlfn.IFNA((VLOOKUP(A72,CLASS!A:AY,34,FALSE)),"")</f>
        <v>0</v>
      </c>
      <c r="AI72" s="11">
        <f t="shared" si="32"/>
        <v>0</v>
      </c>
      <c r="AJ72"/>
      <c r="AK72" s="11">
        <f t="shared" si="33"/>
        <v>0</v>
      </c>
      <c r="AL72" s="16">
        <f t="shared" si="34"/>
        <v>153</v>
      </c>
      <c r="AM72"/>
      <c r="AN72">
        <f t="shared" si="35"/>
        <v>0</v>
      </c>
      <c r="AO72">
        <f t="shared" si="36"/>
        <v>81</v>
      </c>
      <c r="AP72">
        <f t="shared" si="37"/>
        <v>0</v>
      </c>
      <c r="AQ72">
        <f t="shared" si="38"/>
        <v>72</v>
      </c>
      <c r="AR72">
        <f t="shared" si="39"/>
        <v>0</v>
      </c>
      <c r="AS72">
        <f t="shared" si="40"/>
        <v>0</v>
      </c>
      <c r="AT72">
        <f t="shared" si="41"/>
        <v>0</v>
      </c>
      <c r="AU72">
        <f t="shared" si="42"/>
        <v>0</v>
      </c>
      <c r="AV72">
        <f t="shared" si="43"/>
        <v>0</v>
      </c>
      <c r="AW72">
        <f t="shared" si="44"/>
        <v>0</v>
      </c>
      <c r="AX72">
        <f t="shared" si="45"/>
        <v>0</v>
      </c>
      <c r="AY72" s="14" cm="1">
        <f t="array" ref="AY72">SUMPRODUCT(LARGE(AN72:AX72, {1,2,3}))</f>
        <v>153</v>
      </c>
      <c r="AZ72"/>
    </row>
    <row r="73" spans="1:52" x14ac:dyDescent="0.35">
      <c r="A73">
        <f>CLASS!A35</f>
        <v>104418</v>
      </c>
      <c r="B73" t="str">
        <f>CLASS!B35</f>
        <v>EE104418</v>
      </c>
      <c r="C73" t="str">
        <f>_xlfn.IFNA((VLOOKUP(A73,CLASS!A:AY,3,FALSE)),"")</f>
        <v>Keith</v>
      </c>
      <c r="D73" t="str">
        <f>_xlfn.IFNA((VLOOKUP(A73,CLASS!A:AY,4,FALSE)),"")</f>
        <v>Hodgkinson</v>
      </c>
      <c r="E73" s="26" t="str">
        <f>_xlfn.IFNA((VLOOKUP(B73,IssueLookup!A:B,2,FALSE)),"")</f>
        <v>AA</v>
      </c>
      <c r="F73" s="26" t="str">
        <f>_xlfn.IFNA((VLOOKUP(B73,IssueLookup!C:D,2,FALSE)),"")</f>
        <v>AA</v>
      </c>
      <c r="G73" s="26" t="str">
        <f>_xlfn.IFNA((VLOOKUP(B73,IssueLookup!E:F,2,FALSE)),"")</f>
        <v>AA</v>
      </c>
      <c r="H73" s="26" t="str">
        <f>_xlfn.IFNA((VLOOKUP(B73,IssueLookup!G:H,2,FALSE)),"")</f>
        <v>AA</v>
      </c>
      <c r="I73" t="str">
        <f>_xlfn.IFNA((VLOOKUP(A73,CLASS!A:AY,9,FALSE)),"")</f>
        <v>VET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_xlfn.IFNA(VLOOKUP(E73,HandicapLookup!A:B,2,FALSE),"")</f>
        <v>0</v>
      </c>
      <c r="M73">
        <f>_xlfn.IFNA(VLOOKUP(F73,HandicapLookup!A:B,2,FALSE),"")</f>
        <v>0</v>
      </c>
      <c r="N73">
        <f>_xlfn.IFNA(VLOOKUP(G73,HandicapLookup!A:B,2,FALSE),"")</f>
        <v>0</v>
      </c>
      <c r="O73">
        <f>_xlfn.IFNA(VLOOKUP(H73,HandicapLookup!A:B,2,FALSE),"")</f>
        <v>0</v>
      </c>
      <c r="P73">
        <f>_xlfn.IFNA((VLOOKUP(A73,CLASS!A:AY,16,FALSE)),"")</f>
        <v>76</v>
      </c>
      <c r="Q73" s="11">
        <f t="shared" si="26"/>
        <v>76</v>
      </c>
      <c r="R73">
        <f>_xlfn.IFNA((VLOOKUP(A73,CLASS!A:AY,18,FALSE)),"")</f>
        <v>0</v>
      </c>
      <c r="S73" s="11">
        <f t="shared" si="27"/>
        <v>0</v>
      </c>
      <c r="T73">
        <f>_xlfn.IFNA((VLOOKUP(A73,CLASS!A:AY,20,FALSE)),"")</f>
        <v>77</v>
      </c>
      <c r="U73" s="11">
        <f t="shared" si="28"/>
        <v>77</v>
      </c>
      <c r="V73">
        <f>_xlfn.IFNA((VLOOKUP(A73,CLASS!A:AY,22,FALSE)),"")</f>
        <v>0</v>
      </c>
      <c r="W73" s="11">
        <f t="shared" si="23"/>
        <v>0</v>
      </c>
      <c r="X73">
        <f>_xlfn.IFNA((VLOOKUP(A73,CLASS!A:AY,24,FALSE)),"")</f>
        <v>0</v>
      </c>
      <c r="Y73" s="11">
        <f t="shared" si="29"/>
        <v>0</v>
      </c>
      <c r="Z73">
        <f>_xlfn.IFNA((VLOOKUP(A73,CLASS!A:AY,26,FALSE)),"")</f>
        <v>0</v>
      </c>
      <c r="AA73" s="11">
        <f t="shared" si="30"/>
        <v>0</v>
      </c>
      <c r="AB73">
        <f>_xlfn.IFNA((VLOOKUP(A73,CLASS!A:AY,28,FALSE)),"")</f>
        <v>0</v>
      </c>
      <c r="AC73" s="11">
        <f t="shared" si="31"/>
        <v>0</v>
      </c>
      <c r="AD73"/>
      <c r="AE73" s="11">
        <f t="shared" si="24"/>
        <v>0</v>
      </c>
      <c r="AF73"/>
      <c r="AG73" s="11">
        <f t="shared" si="25"/>
        <v>0</v>
      </c>
      <c r="AH73">
        <f>_xlfn.IFNA((VLOOKUP(A73,CLASS!A:AY,34,FALSE)),"")</f>
        <v>0</v>
      </c>
      <c r="AI73" s="11">
        <f t="shared" si="32"/>
        <v>0</v>
      </c>
      <c r="AJ73"/>
      <c r="AK73" s="11">
        <f t="shared" si="33"/>
        <v>0</v>
      </c>
      <c r="AL73" s="16">
        <f t="shared" si="34"/>
        <v>153</v>
      </c>
      <c r="AN73">
        <f t="shared" si="35"/>
        <v>76</v>
      </c>
      <c r="AO73">
        <f t="shared" si="36"/>
        <v>0</v>
      </c>
      <c r="AP73">
        <f t="shared" si="37"/>
        <v>77</v>
      </c>
      <c r="AQ73">
        <f t="shared" si="38"/>
        <v>0</v>
      </c>
      <c r="AR73">
        <f t="shared" si="39"/>
        <v>0</v>
      </c>
      <c r="AS73">
        <f t="shared" si="40"/>
        <v>0</v>
      </c>
      <c r="AT73">
        <f t="shared" si="41"/>
        <v>0</v>
      </c>
      <c r="AU73">
        <f t="shared" si="42"/>
        <v>0</v>
      </c>
      <c r="AV73">
        <f t="shared" si="43"/>
        <v>0</v>
      </c>
      <c r="AW73">
        <f t="shared" si="44"/>
        <v>0</v>
      </c>
      <c r="AX73">
        <f t="shared" si="45"/>
        <v>0</v>
      </c>
      <c r="AY73" s="14" cm="1">
        <f t="array" ref="AY73">SUMPRODUCT(LARGE(AN73:AX73, {1,2,3}))</f>
        <v>153</v>
      </c>
      <c r="AZ73"/>
    </row>
    <row r="74" spans="1:52" x14ac:dyDescent="0.35">
      <c r="A74">
        <f>CLASS!A174</f>
        <v>133497</v>
      </c>
      <c r="B74" t="str">
        <f>CLASS!B174</f>
        <v>EE133497</v>
      </c>
      <c r="C74" t="str">
        <f>_xlfn.IFNA((VLOOKUP(A74,CLASS!A:AY,3,FALSE)),"")</f>
        <v>Michael</v>
      </c>
      <c r="D74" t="str">
        <f>_xlfn.IFNA((VLOOKUP(A74,CLASS!A:AY,4,FALSE)),"")</f>
        <v>Brookes</v>
      </c>
      <c r="E74" s="26" t="str">
        <f>_xlfn.IFNA((VLOOKUP(B74,IssueLookup!A:B,2,FALSE)),"")</f>
        <v>C</v>
      </c>
      <c r="F74" s="26" t="str">
        <f>_xlfn.IFNA((VLOOKUP(B74,IssueLookup!C:D,2,FALSE)),"")</f>
        <v>C</v>
      </c>
      <c r="G74" s="26" t="str">
        <f>_xlfn.IFNA((VLOOKUP(B74,IssueLookup!E:F,2,FALSE)),"")</f>
        <v>C</v>
      </c>
      <c r="H74" s="26" t="str">
        <f>_xlfn.IFNA((VLOOKUP(B74,IssueLookup!G:H,2,FALSE)),"")</f>
        <v>C</v>
      </c>
      <c r="I74" t="str">
        <f>_xlfn.IFNA((VLOOKUP(A74,CLASS!A:AY,9,FALSE)),"")</f>
        <v>SNR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_xlfn.IFNA(VLOOKUP(E74,HandicapLookup!A:B,2,FALSE),"")</f>
        <v>15</v>
      </c>
      <c r="M74">
        <f>_xlfn.IFNA(VLOOKUP(F74,HandicapLookup!A:B,2,FALSE),"")</f>
        <v>15</v>
      </c>
      <c r="N74">
        <f>_xlfn.IFNA(VLOOKUP(G74,HandicapLookup!A:B,2,FALSE),"")</f>
        <v>15</v>
      </c>
      <c r="O74">
        <f>_xlfn.IFNA(VLOOKUP(H74,HandicapLookup!A:B,2,FALSE),"")</f>
        <v>15</v>
      </c>
      <c r="P74">
        <f>_xlfn.IFNA((VLOOKUP(A74,CLASS!A:AY,16,FALSE)),"")</f>
        <v>57</v>
      </c>
      <c r="Q74" s="11">
        <f t="shared" si="26"/>
        <v>72</v>
      </c>
      <c r="R74">
        <f>_xlfn.IFNA((VLOOKUP(A74,CLASS!A:AY,18,FALSE)),"")</f>
        <v>0</v>
      </c>
      <c r="S74" s="11">
        <f t="shared" si="27"/>
        <v>0</v>
      </c>
      <c r="T74">
        <f>_xlfn.IFNA((VLOOKUP(A74,CLASS!A:AY,20,FALSE)),"")</f>
        <v>64</v>
      </c>
      <c r="U74" s="11">
        <f t="shared" si="28"/>
        <v>79</v>
      </c>
      <c r="V74">
        <f>_xlfn.IFNA((VLOOKUP(A74,CLASS!A:AY,22,FALSE)),"")</f>
        <v>0</v>
      </c>
      <c r="W74" s="11">
        <f t="shared" si="23"/>
        <v>0</v>
      </c>
      <c r="X74">
        <f>_xlfn.IFNA((VLOOKUP(A74,CLASS!A:AY,24,FALSE)),"")</f>
        <v>0</v>
      </c>
      <c r="Y74" s="11">
        <f t="shared" si="29"/>
        <v>0</v>
      </c>
      <c r="Z74">
        <f>_xlfn.IFNA((VLOOKUP(A74,CLASS!A:AY,26,FALSE)),"")</f>
        <v>0</v>
      </c>
      <c r="AA74" s="11">
        <f t="shared" si="30"/>
        <v>0</v>
      </c>
      <c r="AB74">
        <f>_xlfn.IFNA((VLOOKUP(A74,CLASS!A:AY,28,FALSE)),"")</f>
        <v>0</v>
      </c>
      <c r="AC74" s="11">
        <f t="shared" si="31"/>
        <v>0</v>
      </c>
      <c r="AD74"/>
      <c r="AE74" s="11">
        <f t="shared" si="24"/>
        <v>0</v>
      </c>
      <c r="AF74"/>
      <c r="AG74" s="11">
        <f t="shared" si="25"/>
        <v>0</v>
      </c>
      <c r="AH74">
        <f>_xlfn.IFNA((VLOOKUP(A74,CLASS!A:AY,34,FALSE)),"")</f>
        <v>0</v>
      </c>
      <c r="AI74" s="11">
        <f t="shared" si="32"/>
        <v>0</v>
      </c>
      <c r="AJ74"/>
      <c r="AK74" s="11">
        <f t="shared" si="33"/>
        <v>0</v>
      </c>
      <c r="AL74" s="16">
        <f t="shared" si="34"/>
        <v>151</v>
      </c>
      <c r="AN74">
        <f t="shared" si="35"/>
        <v>72</v>
      </c>
      <c r="AO74">
        <f t="shared" si="36"/>
        <v>0</v>
      </c>
      <c r="AP74">
        <f t="shared" si="37"/>
        <v>79</v>
      </c>
      <c r="AQ74">
        <f t="shared" si="38"/>
        <v>0</v>
      </c>
      <c r="AR74">
        <f t="shared" si="39"/>
        <v>0</v>
      </c>
      <c r="AS74">
        <f t="shared" si="40"/>
        <v>0</v>
      </c>
      <c r="AT74">
        <f t="shared" si="41"/>
        <v>0</v>
      </c>
      <c r="AU74">
        <f t="shared" si="42"/>
        <v>0</v>
      </c>
      <c r="AV74">
        <f t="shared" si="43"/>
        <v>0</v>
      </c>
      <c r="AW74">
        <f t="shared" si="44"/>
        <v>0</v>
      </c>
      <c r="AX74">
        <f t="shared" si="45"/>
        <v>0</v>
      </c>
      <c r="AY74" s="14" cm="1">
        <f t="array" ref="AY74">SUMPRODUCT(LARGE(AN74:AX74, {1,2,3}))</f>
        <v>151</v>
      </c>
      <c r="AZ74"/>
    </row>
    <row r="75" spans="1:52" x14ac:dyDescent="0.35">
      <c r="A75">
        <f>CLASS!A70</f>
        <v>12063</v>
      </c>
      <c r="B75" t="str">
        <f>CLASS!B70</f>
        <v>EE12063</v>
      </c>
      <c r="C75" t="str">
        <f>_xlfn.IFNA((VLOOKUP(A75,CLASS!A:AY,3,FALSE)),"")</f>
        <v>Richard</v>
      </c>
      <c r="D75" t="str">
        <f>_xlfn.IFNA((VLOOKUP(A75,CLASS!A:AY,4,FALSE)),"")</f>
        <v>Allen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tr">
        <f>_xlfn.IFNA((VLOOKUP(A75,CLASS!A:AY,9,FALSE)),"")</f>
        <v>VET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f>_xlfn.IFNA((VLOOKUP(A75,CLASS!A:AY,16,FALSE)),"")</f>
        <v>0</v>
      </c>
      <c r="Q75" s="11">
        <f t="shared" si="26"/>
        <v>0</v>
      </c>
      <c r="R75">
        <f>_xlfn.IFNA((VLOOKUP(A75,CLASS!A:AY,18,FALSE)),"")</f>
        <v>78</v>
      </c>
      <c r="S75" s="11">
        <f t="shared" si="27"/>
        <v>83</v>
      </c>
      <c r="T75">
        <f>_xlfn.IFNA((VLOOKUP(A75,CLASS!A:AY,20,FALSE)),"")</f>
        <v>0</v>
      </c>
      <c r="U75" s="11">
        <f t="shared" si="28"/>
        <v>0</v>
      </c>
      <c r="V75">
        <f>_xlfn.IFNA((VLOOKUP(A75,CLASS!A:AY,22,FALSE)),"")</f>
        <v>62</v>
      </c>
      <c r="W75" s="11">
        <f t="shared" si="23"/>
        <v>67</v>
      </c>
      <c r="X75">
        <f>_xlfn.IFNA((VLOOKUP(A75,CLASS!A:AY,24,FALSE)),"")</f>
        <v>0</v>
      </c>
      <c r="Y75" s="11">
        <f t="shared" si="29"/>
        <v>0</v>
      </c>
      <c r="Z75">
        <f>_xlfn.IFNA((VLOOKUP(A75,CLASS!A:AY,26,FALSE)),"")</f>
        <v>0</v>
      </c>
      <c r="AA75" s="11">
        <f t="shared" si="30"/>
        <v>0</v>
      </c>
      <c r="AB75">
        <f>_xlfn.IFNA((VLOOKUP(A75,CLASS!A:AY,28,FALSE)),"")</f>
        <v>0</v>
      </c>
      <c r="AC75" s="11">
        <f t="shared" si="31"/>
        <v>0</v>
      </c>
      <c r="AD75"/>
      <c r="AE75" s="11">
        <f t="shared" si="24"/>
        <v>0</v>
      </c>
      <c r="AF75"/>
      <c r="AG75" s="11">
        <f t="shared" si="25"/>
        <v>0</v>
      </c>
      <c r="AH75">
        <f>_xlfn.IFNA((VLOOKUP(A75,CLASS!A:AY,34,FALSE)),"")</f>
        <v>0</v>
      </c>
      <c r="AI75" s="11">
        <f t="shared" si="32"/>
        <v>0</v>
      </c>
      <c r="AJ75"/>
      <c r="AK75" s="11">
        <f t="shared" si="33"/>
        <v>0</v>
      </c>
      <c r="AL75" s="16">
        <f t="shared" si="34"/>
        <v>150</v>
      </c>
      <c r="AM75"/>
      <c r="AN75">
        <f t="shared" si="35"/>
        <v>0</v>
      </c>
      <c r="AO75">
        <f t="shared" si="36"/>
        <v>83</v>
      </c>
      <c r="AP75">
        <f t="shared" si="37"/>
        <v>0</v>
      </c>
      <c r="AQ75">
        <f t="shared" si="38"/>
        <v>67</v>
      </c>
      <c r="AR75">
        <f t="shared" si="39"/>
        <v>0</v>
      </c>
      <c r="AS75">
        <f t="shared" si="40"/>
        <v>0</v>
      </c>
      <c r="AT75">
        <f t="shared" si="41"/>
        <v>0</v>
      </c>
      <c r="AU75">
        <f t="shared" si="42"/>
        <v>0</v>
      </c>
      <c r="AV75">
        <f t="shared" si="43"/>
        <v>0</v>
      </c>
      <c r="AW75">
        <f t="shared" si="44"/>
        <v>0</v>
      </c>
      <c r="AX75">
        <f t="shared" si="45"/>
        <v>0</v>
      </c>
      <c r="AY75" s="14" cm="1">
        <f t="array" ref="AY75">SUMPRODUCT(LARGE(AN75:AX75, {1,2,3}))</f>
        <v>150</v>
      </c>
      <c r="AZ75"/>
    </row>
    <row r="76" spans="1:52" x14ac:dyDescent="0.35">
      <c r="A76">
        <f>CLASS!A71</f>
        <v>129598</v>
      </c>
      <c r="B76" t="str">
        <f>CLASS!B71</f>
        <v>EE129598</v>
      </c>
      <c r="C76" t="str">
        <f>_xlfn.IFNA((VLOOKUP(A76,CLASS!A:AY,3,FALSE)),"")</f>
        <v>James</v>
      </c>
      <c r="D76" t="str">
        <f>_xlfn.IFNA((VLOOKUP(A76,CLASS!A:AY,4,FALSE)),"")</f>
        <v>Mcguire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0</v>
      </c>
      <c r="Q76" s="11">
        <f t="shared" si="26"/>
        <v>0</v>
      </c>
      <c r="R76">
        <f>_xlfn.IFNA((VLOOKUP(A76,CLASS!A:AY,18,FALSE)),"")</f>
        <v>64</v>
      </c>
      <c r="S76" s="11">
        <f t="shared" si="27"/>
        <v>69</v>
      </c>
      <c r="T76">
        <f>_xlfn.IFNA((VLOOKUP(A76,CLASS!A:AY,20,FALSE)),"")</f>
        <v>0</v>
      </c>
      <c r="U76" s="11">
        <f t="shared" si="28"/>
        <v>0</v>
      </c>
      <c r="V76">
        <f>_xlfn.IFNA((VLOOKUP(A76,CLASS!A:AY,22,FALSE)),"")</f>
        <v>75</v>
      </c>
      <c r="W76" s="11">
        <f t="shared" si="23"/>
        <v>80</v>
      </c>
      <c r="X76">
        <f>_xlfn.IFNA((VLOOKUP(A76,CLASS!A:AY,24,FALSE)),"")</f>
        <v>0</v>
      </c>
      <c r="Y76" s="11">
        <f t="shared" si="29"/>
        <v>0</v>
      </c>
      <c r="Z76">
        <f>_xlfn.IFNA((VLOOKUP(A76,CLASS!A:AY,26,FALSE)),"")</f>
        <v>0</v>
      </c>
      <c r="AA76" s="11">
        <f t="shared" si="30"/>
        <v>0</v>
      </c>
      <c r="AB76">
        <f>_xlfn.IFNA((VLOOKUP(A76,CLASS!A:AY,28,FALSE)),"")</f>
        <v>0</v>
      </c>
      <c r="AC76" s="11">
        <f t="shared" si="31"/>
        <v>0</v>
      </c>
      <c r="AD76"/>
      <c r="AE76" s="11">
        <f t="shared" si="24"/>
        <v>0</v>
      </c>
      <c r="AF76"/>
      <c r="AG76" s="11">
        <f t="shared" si="25"/>
        <v>0</v>
      </c>
      <c r="AH76">
        <f>_xlfn.IFNA((VLOOKUP(A76,CLASS!A:AY,34,FALSE)),"")</f>
        <v>0</v>
      </c>
      <c r="AI76" s="11">
        <f t="shared" si="32"/>
        <v>0</v>
      </c>
      <c r="AJ76"/>
      <c r="AK76" s="11">
        <f t="shared" si="33"/>
        <v>0</v>
      </c>
      <c r="AL76" s="16">
        <f t="shared" si="34"/>
        <v>149</v>
      </c>
      <c r="AM76"/>
      <c r="AN76">
        <f t="shared" si="35"/>
        <v>0</v>
      </c>
      <c r="AO76">
        <f t="shared" si="36"/>
        <v>69</v>
      </c>
      <c r="AP76">
        <f t="shared" si="37"/>
        <v>0</v>
      </c>
      <c r="AQ76">
        <f t="shared" si="38"/>
        <v>80</v>
      </c>
      <c r="AR76">
        <f t="shared" si="39"/>
        <v>0</v>
      </c>
      <c r="AS76">
        <f t="shared" si="40"/>
        <v>0</v>
      </c>
      <c r="AT76">
        <f t="shared" si="41"/>
        <v>0</v>
      </c>
      <c r="AU76">
        <f t="shared" si="42"/>
        <v>0</v>
      </c>
      <c r="AV76">
        <f t="shared" si="43"/>
        <v>0</v>
      </c>
      <c r="AW76">
        <f t="shared" si="44"/>
        <v>0</v>
      </c>
      <c r="AX76">
        <f t="shared" si="45"/>
        <v>0</v>
      </c>
      <c r="AY76" s="14" cm="1">
        <f t="array" ref="AY76">SUMPRODUCT(LARGE(AN76:AX76, {1,2,3}))</f>
        <v>149</v>
      </c>
      <c r="AZ76"/>
    </row>
    <row r="77" spans="1:52" x14ac:dyDescent="0.35">
      <c r="A77">
        <f>CLASS!A131</f>
        <v>71767</v>
      </c>
      <c r="B77" t="str">
        <f>CLASS!B131</f>
        <v>EE71767</v>
      </c>
      <c r="C77" t="str">
        <f>_xlfn.IFNA((VLOOKUP(A77,CLASS!A:AY,3,FALSE)),"")</f>
        <v>Chris</v>
      </c>
      <c r="D77" t="str">
        <f>_xlfn.IFNA((VLOOKUP(A77,CLASS!A:AY,4,FALSE)),"")</f>
        <v>Coningsby</v>
      </c>
      <c r="E77" s="26" t="str">
        <f>_xlfn.IFNA((VLOOKUP(B77,IssueLookup!A:B,2,FALSE)),"")</f>
        <v>B</v>
      </c>
      <c r="F77" s="26" t="str">
        <f>_xlfn.IFNA((VLOOKUP(B77,IssueLookup!C:D,2,FALSE)),"")</f>
        <v>B</v>
      </c>
      <c r="G77" s="26" t="str">
        <f>_xlfn.IFNA((VLOOKUP(B77,IssueLookup!E:F,2,FALSE)),"")</f>
        <v>B</v>
      </c>
      <c r="H77" s="26" t="str">
        <f>_xlfn.IFNA((VLOOKUP(B77,IssueLookup!G:H,2,FALSE)),"")</f>
        <v>B</v>
      </c>
      <c r="I77" t="str">
        <f>_xlfn.IFNA((VLOOKUP(A77,CLASS!A:AY,9,FALSE)),"")</f>
        <v>VET</v>
      </c>
      <c r="J77" t="str">
        <f>_xlfn.IFNA((VLOOKUP(A77,CLASS!A:AY,10,FALSE)),"")</f>
        <v>CAM</v>
      </c>
      <c r="K77" t="str">
        <f>_xlfn.IFNA((VLOOKUP(J77,DivisionLookup!A:B,2,FALSE)),"")</f>
        <v>North</v>
      </c>
      <c r="L77">
        <f>_xlfn.IFNA(VLOOKUP(E77,HandicapLookup!A:B,2,FALSE),"")</f>
        <v>10</v>
      </c>
      <c r="M77">
        <f>_xlfn.IFNA(VLOOKUP(F77,HandicapLookup!A:B,2,FALSE),"")</f>
        <v>10</v>
      </c>
      <c r="N77">
        <f>_xlfn.IFNA(VLOOKUP(G77,HandicapLookup!A:B,2,FALSE),"")</f>
        <v>10</v>
      </c>
      <c r="O77">
        <f>_xlfn.IFNA(VLOOKUP(H77,HandicapLookup!A:B,2,FALSE),"")</f>
        <v>10</v>
      </c>
      <c r="P77">
        <f>_xlfn.IFNA((VLOOKUP(A77,CLASS!A:AY,16,FALSE)),"")</f>
        <v>67</v>
      </c>
      <c r="Q77" s="11">
        <f t="shared" si="26"/>
        <v>77</v>
      </c>
      <c r="R77">
        <f>_xlfn.IFNA((VLOOKUP(A77,CLASS!A:AY,18,FALSE)),"")</f>
        <v>0</v>
      </c>
      <c r="S77" s="11">
        <f t="shared" si="27"/>
        <v>0</v>
      </c>
      <c r="T77">
        <f>_xlfn.IFNA((VLOOKUP(A77,CLASS!A:AY,20,FALSE)),"")</f>
        <v>61</v>
      </c>
      <c r="U77" s="11">
        <f t="shared" si="28"/>
        <v>71</v>
      </c>
      <c r="V77">
        <f>_xlfn.IFNA((VLOOKUP(A77,CLASS!A:AY,22,FALSE)),"")</f>
        <v>0</v>
      </c>
      <c r="W77" s="11">
        <f t="shared" si="23"/>
        <v>0</v>
      </c>
      <c r="X77">
        <f>_xlfn.IFNA((VLOOKUP(A77,CLASS!A:AY,24,FALSE)),"")</f>
        <v>0</v>
      </c>
      <c r="Y77" s="11">
        <f t="shared" si="29"/>
        <v>0</v>
      </c>
      <c r="Z77">
        <f>_xlfn.IFNA((VLOOKUP(A77,CLASS!A:AY,26,FALSE)),"")</f>
        <v>0</v>
      </c>
      <c r="AA77" s="11">
        <f t="shared" si="30"/>
        <v>0</v>
      </c>
      <c r="AB77">
        <f>_xlfn.IFNA((VLOOKUP(A77,CLASS!A:AY,28,FALSE)),"")</f>
        <v>0</v>
      </c>
      <c r="AC77" s="11">
        <f t="shared" si="31"/>
        <v>0</v>
      </c>
      <c r="AD77"/>
      <c r="AE77" s="11">
        <f t="shared" si="24"/>
        <v>0</v>
      </c>
      <c r="AF77"/>
      <c r="AG77" s="11">
        <f t="shared" si="25"/>
        <v>0</v>
      </c>
      <c r="AH77">
        <f>_xlfn.IFNA((VLOOKUP(A77,CLASS!A:AY,34,FALSE)),"")</f>
        <v>0</v>
      </c>
      <c r="AI77" s="11">
        <f t="shared" si="32"/>
        <v>0</v>
      </c>
      <c r="AJ77"/>
      <c r="AK77" s="11">
        <f t="shared" si="33"/>
        <v>0</v>
      </c>
      <c r="AL77" s="16">
        <f t="shared" si="34"/>
        <v>148</v>
      </c>
      <c r="AM77"/>
      <c r="AN77">
        <f t="shared" si="35"/>
        <v>77</v>
      </c>
      <c r="AO77">
        <f t="shared" si="36"/>
        <v>0</v>
      </c>
      <c r="AP77">
        <f t="shared" si="37"/>
        <v>71</v>
      </c>
      <c r="AQ77">
        <f t="shared" si="38"/>
        <v>0</v>
      </c>
      <c r="AR77">
        <f t="shared" si="39"/>
        <v>0</v>
      </c>
      <c r="AS77">
        <f t="shared" si="40"/>
        <v>0</v>
      </c>
      <c r="AT77">
        <f t="shared" si="41"/>
        <v>0</v>
      </c>
      <c r="AU77">
        <f t="shared" si="42"/>
        <v>0</v>
      </c>
      <c r="AV77">
        <f t="shared" si="43"/>
        <v>0</v>
      </c>
      <c r="AW77">
        <f t="shared" si="44"/>
        <v>0</v>
      </c>
      <c r="AX77">
        <f t="shared" si="45"/>
        <v>0</v>
      </c>
      <c r="AY77" s="14" cm="1">
        <f t="array" ref="AY77">SUMPRODUCT(LARGE(AN77:AX77, {1,2,3}))</f>
        <v>148</v>
      </c>
    </row>
    <row r="78" spans="1:52" x14ac:dyDescent="0.35">
      <c r="A78">
        <f>CLASS!A72</f>
        <v>136620</v>
      </c>
      <c r="B78" t="str">
        <f>CLASS!B72</f>
        <v>EE136620</v>
      </c>
      <c r="C78" t="str">
        <f>_xlfn.IFNA((VLOOKUP(A78,CLASS!A:AY,3,FALSE)),"")</f>
        <v>Oliver</v>
      </c>
      <c r="D78" t="str">
        <f>_xlfn.IFNA((VLOOKUP(A78,CLASS!A:AY,4,FALSE)),"")</f>
        <v>Raymond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tr">
        <f>_xlfn.IFNA((VLOOKUP(A78,CLASS!A:AY,9,FALSE)),"")</f>
        <v>SNR</v>
      </c>
      <c r="J78" t="str">
        <f>_xlfn.IFNA((VLOOKUP(A78,CLASS!A:AY,10,FALSE)),"")</f>
        <v>CAM</v>
      </c>
      <c r="K78" t="str">
        <f>_xlfn.IFNA((VLOOKUP(J78,DivisionLookup!A:B,2,FALSE)),"")</f>
        <v>North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f>_xlfn.IFNA((VLOOKUP(A78,CLASS!A:AY,16,FALSE)),"")</f>
        <v>0</v>
      </c>
      <c r="Q78" s="11">
        <f t="shared" si="26"/>
        <v>0</v>
      </c>
      <c r="R78">
        <f>_xlfn.IFNA((VLOOKUP(A78,CLASS!A:AY,18,FALSE)),"")</f>
        <v>0</v>
      </c>
      <c r="S78" s="11">
        <f t="shared" si="27"/>
        <v>0</v>
      </c>
      <c r="T78">
        <f>_xlfn.IFNA((VLOOKUP(A78,CLASS!A:AY,20,FALSE)),"")</f>
        <v>56</v>
      </c>
      <c r="U78" s="11">
        <f t="shared" si="28"/>
        <v>61</v>
      </c>
      <c r="V78">
        <f>_xlfn.IFNA((VLOOKUP(A78,CLASS!A:AY,22,FALSE)),"")</f>
        <v>0</v>
      </c>
      <c r="W78" s="11">
        <f t="shared" si="23"/>
        <v>0</v>
      </c>
      <c r="X78">
        <f>_xlfn.IFNA((VLOOKUP(A78,CLASS!A:AY,24,FALSE)),"")</f>
        <v>0</v>
      </c>
      <c r="Y78" s="11">
        <f t="shared" si="29"/>
        <v>0</v>
      </c>
      <c r="Z78">
        <f>_xlfn.IFNA((VLOOKUP(A78,CLASS!A:AY,26,FALSE)),"")</f>
        <v>81</v>
      </c>
      <c r="AA78" s="11">
        <f t="shared" si="30"/>
        <v>86</v>
      </c>
      <c r="AB78">
        <f>_xlfn.IFNA((VLOOKUP(A78,CLASS!A:AY,28,FALSE)),"")</f>
        <v>0</v>
      </c>
      <c r="AC78" s="11">
        <f t="shared" si="31"/>
        <v>0</v>
      </c>
      <c r="AD78"/>
      <c r="AE78" s="11">
        <f t="shared" si="24"/>
        <v>0</v>
      </c>
      <c r="AF78"/>
      <c r="AG78" s="11">
        <f t="shared" si="25"/>
        <v>0</v>
      </c>
      <c r="AH78">
        <f>_xlfn.IFNA((VLOOKUP(A78,CLASS!A:AY,34,FALSE)),"")</f>
        <v>0</v>
      </c>
      <c r="AI78" s="11">
        <f t="shared" si="32"/>
        <v>0</v>
      </c>
      <c r="AJ78"/>
      <c r="AK78" s="11">
        <f t="shared" si="33"/>
        <v>0</v>
      </c>
      <c r="AL78" s="16">
        <f t="shared" si="34"/>
        <v>147</v>
      </c>
      <c r="AM78"/>
      <c r="AN78">
        <f t="shared" si="35"/>
        <v>0</v>
      </c>
      <c r="AO78">
        <f t="shared" si="36"/>
        <v>0</v>
      </c>
      <c r="AP78">
        <f t="shared" si="37"/>
        <v>61</v>
      </c>
      <c r="AQ78">
        <f t="shared" si="38"/>
        <v>0</v>
      </c>
      <c r="AR78">
        <f t="shared" si="39"/>
        <v>0</v>
      </c>
      <c r="AS78">
        <f t="shared" si="40"/>
        <v>86</v>
      </c>
      <c r="AT78">
        <f t="shared" si="41"/>
        <v>0</v>
      </c>
      <c r="AU78">
        <f t="shared" si="42"/>
        <v>0</v>
      </c>
      <c r="AV78">
        <f t="shared" si="43"/>
        <v>0</v>
      </c>
      <c r="AW78">
        <f t="shared" si="44"/>
        <v>0</v>
      </c>
      <c r="AX78">
        <f t="shared" si="45"/>
        <v>0</v>
      </c>
      <c r="AY78" s="14" cm="1">
        <f t="array" ref="AY78">SUMPRODUCT(LARGE(AN78:AX78, {1,2,3}))</f>
        <v>147</v>
      </c>
    </row>
    <row r="79" spans="1:52" x14ac:dyDescent="0.35">
      <c r="A79">
        <f>CLASS!A132</f>
        <v>141323</v>
      </c>
      <c r="B79" t="str">
        <f>CLASS!B132</f>
        <v>EE141323</v>
      </c>
      <c r="C79" t="str">
        <f>_xlfn.IFNA((VLOOKUP(A79,CLASS!A:AY,3,FALSE)),"")</f>
        <v>Simon</v>
      </c>
      <c r="D79" t="str">
        <f>_xlfn.IFNA((VLOOKUP(A79,CLASS!A:AY,4,FALSE)),"")</f>
        <v>Scott</v>
      </c>
      <c r="E79" s="26" t="str">
        <f>_xlfn.IFNA((VLOOKUP(B79,IssueLookup!A:B,2,FALSE)),"")</f>
        <v>B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_xlfn.IFNA(VLOOKUP(E79,HandicapLookup!A:B,2,FALSE),"")</f>
        <v>10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61</v>
      </c>
      <c r="Q79" s="11">
        <f t="shared" si="26"/>
        <v>71</v>
      </c>
      <c r="R79">
        <f>_xlfn.IFNA((VLOOKUP(A79,CLASS!A:AY,18,FALSE)),"")</f>
        <v>0</v>
      </c>
      <c r="S79" s="11">
        <f t="shared" si="27"/>
        <v>0</v>
      </c>
      <c r="T79">
        <f>_xlfn.IFNA((VLOOKUP(A79,CLASS!A:AY,20,FALSE)),"")</f>
        <v>66</v>
      </c>
      <c r="U79" s="11">
        <f t="shared" si="28"/>
        <v>76</v>
      </c>
      <c r="V79">
        <f>_xlfn.IFNA((VLOOKUP(A79,CLASS!A:AY,22,FALSE)),"")</f>
        <v>0</v>
      </c>
      <c r="W79" s="11">
        <f t="shared" ref="W79:W142" si="46">IFERROR((IF(IF(V79,V79+$M79,0)&lt;=100,IF(V79,V79+$M79,0),100)),"")</f>
        <v>0</v>
      </c>
      <c r="X79">
        <f>_xlfn.IFNA((VLOOKUP(A79,CLASS!A:AY,24,FALSE)),"")</f>
        <v>0</v>
      </c>
      <c r="Y79" s="11">
        <f t="shared" si="29"/>
        <v>0</v>
      </c>
      <c r="Z79">
        <f>_xlfn.IFNA((VLOOKUP(A79,CLASS!A:AY,26,FALSE)),"")</f>
        <v>0</v>
      </c>
      <c r="AA79" s="11">
        <f t="shared" si="30"/>
        <v>0</v>
      </c>
      <c r="AB79">
        <f>_xlfn.IFNA((VLOOKUP(A79,CLASS!A:AY,28,FALSE)),"")</f>
        <v>0</v>
      </c>
      <c r="AC79" s="11">
        <f t="shared" si="31"/>
        <v>0</v>
      </c>
      <c r="AD79"/>
      <c r="AE79" s="11">
        <f t="shared" si="24"/>
        <v>0</v>
      </c>
      <c r="AF79"/>
      <c r="AG79" s="11">
        <f t="shared" si="25"/>
        <v>0</v>
      </c>
      <c r="AH79">
        <f>_xlfn.IFNA((VLOOKUP(A79,CLASS!A:AY,34,FALSE)),"")</f>
        <v>0</v>
      </c>
      <c r="AI79" s="11">
        <f t="shared" si="32"/>
        <v>0</v>
      </c>
      <c r="AJ79"/>
      <c r="AK79" s="11">
        <f t="shared" si="33"/>
        <v>0</v>
      </c>
      <c r="AL79" s="16">
        <f t="shared" si="34"/>
        <v>147</v>
      </c>
      <c r="AN79">
        <f t="shared" si="35"/>
        <v>71</v>
      </c>
      <c r="AO79">
        <f t="shared" si="36"/>
        <v>0</v>
      </c>
      <c r="AP79">
        <f t="shared" si="37"/>
        <v>76</v>
      </c>
      <c r="AQ79">
        <f t="shared" si="38"/>
        <v>0</v>
      </c>
      <c r="AR79">
        <f t="shared" si="39"/>
        <v>0</v>
      </c>
      <c r="AS79">
        <f t="shared" si="40"/>
        <v>0</v>
      </c>
      <c r="AT79">
        <f t="shared" si="41"/>
        <v>0</v>
      </c>
      <c r="AU79">
        <f t="shared" si="42"/>
        <v>0</v>
      </c>
      <c r="AV79">
        <f t="shared" si="43"/>
        <v>0</v>
      </c>
      <c r="AW79">
        <f t="shared" si="44"/>
        <v>0</v>
      </c>
      <c r="AX79">
        <f t="shared" si="45"/>
        <v>0</v>
      </c>
      <c r="AY79" s="14" cm="1">
        <f t="array" ref="AY79">SUMPRODUCT(LARGE(AN79:AX79, {1,2,3}))</f>
        <v>147</v>
      </c>
      <c r="AZ79"/>
    </row>
    <row r="80" spans="1:52" x14ac:dyDescent="0.35">
      <c r="A80">
        <f>CLASS!A133</f>
        <v>139783</v>
      </c>
      <c r="B80" t="str">
        <f>CLASS!B133</f>
        <v>EE139783</v>
      </c>
      <c r="C80" t="str">
        <f>_xlfn.IFNA((VLOOKUP(A80,CLASS!A:AY,3,FALSE)),"")</f>
        <v>Peter</v>
      </c>
      <c r="D80" t="str">
        <f>_xlfn.IFNA((VLOOKUP(A80,CLASS!A:AY,4,FALSE)),"")</f>
        <v>Skillen</v>
      </c>
      <c r="E80" s="26" t="str">
        <f>_xlfn.IFNA((VLOOKUP(B80,IssueLookup!A:B,2,FALSE)),"")</f>
        <v>B</v>
      </c>
      <c r="F80" s="26" t="str">
        <f>_xlfn.IFNA((VLOOKUP(B80,IssueLookup!C:D,2,FALSE)),"")</f>
        <v>B</v>
      </c>
      <c r="G80" s="26" t="str">
        <f>_xlfn.IFNA((VLOOKUP(B80,IssueLookup!E:F,2,FALSE)),"")</f>
        <v>B</v>
      </c>
      <c r="H80" s="26" t="str">
        <f>_xlfn.IFNA((VLOOKUP(B80,IssueLookup!G:H,2,FALSE)),"")</f>
        <v>B</v>
      </c>
      <c r="I80" t="str">
        <f>_xlfn.IFNA((VLOOKUP(A80,CLASS!A:AY,9,FALSE)),"")</f>
        <v>SNR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_xlfn.IFNA(VLOOKUP(E80,HandicapLookup!A:B,2,FALSE),"")</f>
        <v>10</v>
      </c>
      <c r="M80">
        <f>_xlfn.IFNA(VLOOKUP(F80,HandicapLookup!A:B,2,FALSE),"")</f>
        <v>10</v>
      </c>
      <c r="N80">
        <f>_xlfn.IFNA(VLOOKUP(G80,HandicapLookup!A:B,2,FALSE),"")</f>
        <v>10</v>
      </c>
      <c r="O80">
        <f>_xlfn.IFNA(VLOOKUP(H80,HandicapLookup!A:B,2,FALSE),"")</f>
        <v>10</v>
      </c>
      <c r="P80">
        <f>_xlfn.IFNA((VLOOKUP(A80,CLASS!A:AY,16,FALSE)),"")</f>
        <v>68</v>
      </c>
      <c r="Q80" s="11">
        <f t="shared" si="26"/>
        <v>78</v>
      </c>
      <c r="R80">
        <f>_xlfn.IFNA((VLOOKUP(A80,CLASS!A:AY,18,FALSE)),"")</f>
        <v>0</v>
      </c>
      <c r="S80" s="11">
        <f t="shared" si="27"/>
        <v>0</v>
      </c>
      <c r="T80">
        <f>_xlfn.IFNA((VLOOKUP(A80,CLASS!A:AY,20,FALSE)),"")</f>
        <v>58</v>
      </c>
      <c r="U80" s="11">
        <f t="shared" si="28"/>
        <v>68</v>
      </c>
      <c r="V80">
        <f>_xlfn.IFNA((VLOOKUP(A80,CLASS!A:AY,22,FALSE)),"")</f>
        <v>0</v>
      </c>
      <c r="W80" s="11">
        <f t="shared" si="46"/>
        <v>0</v>
      </c>
      <c r="X80">
        <f>_xlfn.IFNA((VLOOKUP(A80,CLASS!A:AY,24,FALSE)),"")</f>
        <v>0</v>
      </c>
      <c r="Y80" s="11">
        <f t="shared" si="29"/>
        <v>0</v>
      </c>
      <c r="Z80">
        <f>_xlfn.IFNA((VLOOKUP(A80,CLASS!A:AY,26,FALSE)),"")</f>
        <v>0</v>
      </c>
      <c r="AA80" s="11">
        <f t="shared" si="30"/>
        <v>0</v>
      </c>
      <c r="AB80">
        <f>_xlfn.IFNA((VLOOKUP(A80,CLASS!A:AY,28,FALSE)),"")</f>
        <v>0</v>
      </c>
      <c r="AC80" s="11">
        <f t="shared" si="31"/>
        <v>0</v>
      </c>
      <c r="AD80"/>
      <c r="AE80" s="11">
        <f t="shared" si="24"/>
        <v>0</v>
      </c>
      <c r="AF80"/>
      <c r="AG80" s="11">
        <f t="shared" si="25"/>
        <v>0</v>
      </c>
      <c r="AH80">
        <f>_xlfn.IFNA((VLOOKUP(A80,CLASS!A:AY,34,FALSE)),"")</f>
        <v>0</v>
      </c>
      <c r="AI80" s="11">
        <f t="shared" si="32"/>
        <v>0</v>
      </c>
      <c r="AJ80"/>
      <c r="AK80" s="11">
        <f t="shared" si="33"/>
        <v>0</v>
      </c>
      <c r="AL80" s="16">
        <f t="shared" si="34"/>
        <v>146</v>
      </c>
      <c r="AM80"/>
      <c r="AN80">
        <f t="shared" si="35"/>
        <v>78</v>
      </c>
      <c r="AO80">
        <f t="shared" si="36"/>
        <v>0</v>
      </c>
      <c r="AP80">
        <f t="shared" si="37"/>
        <v>68</v>
      </c>
      <c r="AQ80">
        <f t="shared" si="38"/>
        <v>0</v>
      </c>
      <c r="AR80">
        <f t="shared" si="39"/>
        <v>0</v>
      </c>
      <c r="AS80">
        <f t="shared" si="40"/>
        <v>0</v>
      </c>
      <c r="AT80">
        <f t="shared" si="41"/>
        <v>0</v>
      </c>
      <c r="AU80">
        <f t="shared" si="42"/>
        <v>0</v>
      </c>
      <c r="AV80">
        <f t="shared" si="43"/>
        <v>0</v>
      </c>
      <c r="AW80">
        <f t="shared" si="44"/>
        <v>0</v>
      </c>
      <c r="AX80">
        <f t="shared" si="45"/>
        <v>0</v>
      </c>
      <c r="AY80" s="14" cm="1">
        <f t="array" ref="AY80">SUMPRODUCT(LARGE(AN80:AX80, {1,2,3}))</f>
        <v>146</v>
      </c>
      <c r="AZ80"/>
    </row>
    <row r="81" spans="1:52" x14ac:dyDescent="0.35">
      <c r="A81">
        <f>CLASS!A175</f>
        <v>121439</v>
      </c>
      <c r="B81" t="str">
        <f>CLASS!B175</f>
        <v>EE121439</v>
      </c>
      <c r="C81" t="str">
        <f>_xlfn.IFNA((VLOOKUP(A81,CLASS!A:AY,3,FALSE)),"")</f>
        <v>Tracey</v>
      </c>
      <c r="D81" t="str">
        <f>_xlfn.IFNA((VLOOKUP(A81,CLASS!A:AY,4,FALSE)),"")</f>
        <v>Sizeland</v>
      </c>
      <c r="E81" s="26" t="str">
        <f>_xlfn.IFNA((VLOOKUP(B81,IssueLookup!A:B,2,FALSE)),"")</f>
        <v>C</v>
      </c>
      <c r="F81" s="26" t="str">
        <f>_xlfn.IFNA((VLOOKUP(B81,IssueLookup!C:D,2,FALSE)),"")</f>
        <v>C</v>
      </c>
      <c r="G81" s="26" t="str">
        <f>_xlfn.IFNA((VLOOKUP(B81,IssueLookup!E:F,2,FALSE)),"")</f>
        <v>C</v>
      </c>
      <c r="H81" s="26" t="str">
        <f>_xlfn.IFNA((VLOOKUP(B81,IssueLookup!G:H,2,FALSE)),"")</f>
        <v>C</v>
      </c>
      <c r="I81" t="str">
        <f>_xlfn.IFNA((VLOOKUP(A81,CLASS!A:AY,9,FALSE)),"")</f>
        <v>LDY</v>
      </c>
      <c r="J81" t="str">
        <f>_xlfn.IFNA((VLOOKUP(A81,CLASS!A:AY,10,FALSE)),"")</f>
        <v>CAM</v>
      </c>
      <c r="K81" t="str">
        <f>_xlfn.IFNA((VLOOKUP(J81,DivisionLookup!A:B,2,FALSE)),"")</f>
        <v>North</v>
      </c>
      <c r="L81">
        <f>_xlfn.IFNA(VLOOKUP(E81,HandicapLookup!A:B,2,FALSE),"")</f>
        <v>15</v>
      </c>
      <c r="M81">
        <f>_xlfn.IFNA(VLOOKUP(F81,HandicapLookup!A:B,2,FALSE),"")</f>
        <v>15</v>
      </c>
      <c r="N81">
        <f>_xlfn.IFNA(VLOOKUP(G81,HandicapLookup!A:B,2,FALSE),"")</f>
        <v>15</v>
      </c>
      <c r="O81">
        <f>_xlfn.IFNA(VLOOKUP(H81,HandicapLookup!A:B,2,FALSE),"")</f>
        <v>15</v>
      </c>
      <c r="P81">
        <f>_xlfn.IFNA((VLOOKUP(A81,CLASS!A:AY,16,FALSE)),"")</f>
        <v>0</v>
      </c>
      <c r="Q81" s="11">
        <f t="shared" si="26"/>
        <v>0</v>
      </c>
      <c r="R81">
        <f>_xlfn.IFNA((VLOOKUP(A81,CLASS!A:AY,18,FALSE)),"")</f>
        <v>0</v>
      </c>
      <c r="S81" s="11">
        <f t="shared" si="27"/>
        <v>0</v>
      </c>
      <c r="T81">
        <f>_xlfn.IFNA((VLOOKUP(A81,CLASS!A:AY,20,FALSE)),"")</f>
        <v>55</v>
      </c>
      <c r="U81" s="11">
        <f t="shared" si="28"/>
        <v>70</v>
      </c>
      <c r="V81">
        <f>_xlfn.IFNA((VLOOKUP(A81,CLASS!A:AY,22,FALSE)),"")</f>
        <v>0</v>
      </c>
      <c r="W81" s="11">
        <f t="shared" si="46"/>
        <v>0</v>
      </c>
      <c r="X81">
        <f>_xlfn.IFNA((VLOOKUP(A81,CLASS!A:AY,24,FALSE)),"")</f>
        <v>0</v>
      </c>
      <c r="Y81" s="11">
        <f t="shared" si="29"/>
        <v>0</v>
      </c>
      <c r="Z81">
        <f>_xlfn.IFNA((VLOOKUP(A81,CLASS!A:AY,26,FALSE)),"")</f>
        <v>60</v>
      </c>
      <c r="AA81" s="11">
        <f t="shared" si="30"/>
        <v>75</v>
      </c>
      <c r="AB81">
        <f>_xlfn.IFNA((VLOOKUP(A81,CLASS!A:AY,28,FALSE)),"")</f>
        <v>0</v>
      </c>
      <c r="AC81" s="11">
        <f t="shared" si="31"/>
        <v>0</v>
      </c>
      <c r="AD81"/>
      <c r="AE81" s="11">
        <f t="shared" si="24"/>
        <v>0</v>
      </c>
      <c r="AF81"/>
      <c r="AG81" s="11">
        <f t="shared" si="25"/>
        <v>0</v>
      </c>
      <c r="AH81">
        <f>_xlfn.IFNA((VLOOKUP(A81,CLASS!A:AY,34,FALSE)),"")</f>
        <v>0</v>
      </c>
      <c r="AI81" s="11">
        <f t="shared" si="32"/>
        <v>0</v>
      </c>
      <c r="AJ81"/>
      <c r="AK81" s="11">
        <f t="shared" si="33"/>
        <v>0</v>
      </c>
      <c r="AL81" s="16">
        <f t="shared" si="34"/>
        <v>145</v>
      </c>
      <c r="AM81"/>
      <c r="AN81">
        <f t="shared" si="35"/>
        <v>0</v>
      </c>
      <c r="AO81">
        <f t="shared" si="36"/>
        <v>0</v>
      </c>
      <c r="AP81">
        <f t="shared" si="37"/>
        <v>70</v>
      </c>
      <c r="AQ81">
        <f t="shared" si="38"/>
        <v>0</v>
      </c>
      <c r="AR81">
        <f t="shared" si="39"/>
        <v>0</v>
      </c>
      <c r="AS81">
        <f t="shared" si="40"/>
        <v>75</v>
      </c>
      <c r="AT81">
        <f t="shared" si="41"/>
        <v>0</v>
      </c>
      <c r="AU81">
        <f t="shared" si="42"/>
        <v>0</v>
      </c>
      <c r="AV81">
        <f t="shared" si="43"/>
        <v>0</v>
      </c>
      <c r="AW81">
        <f t="shared" si="44"/>
        <v>0</v>
      </c>
      <c r="AX81">
        <f t="shared" si="45"/>
        <v>0</v>
      </c>
      <c r="AY81" s="14" cm="1">
        <f t="array" ref="AY81">SUMPRODUCT(LARGE(AN81:AX81, {1,2,3}))</f>
        <v>145</v>
      </c>
      <c r="AZ81"/>
    </row>
    <row r="82" spans="1:52" x14ac:dyDescent="0.35">
      <c r="A82">
        <f>CLASS!A73</f>
        <v>110699</v>
      </c>
      <c r="B82" t="str">
        <f>CLASS!B73</f>
        <v>EE110699</v>
      </c>
      <c r="C82" t="str">
        <f>_xlfn.IFNA((VLOOKUP(A82,CLASS!A:AY,3,FALSE)),"")</f>
        <v>Steve</v>
      </c>
      <c r="D82" t="str">
        <f>_xlfn.IFNA((VLOOKUP(A82,CLASS!A:AY,4,FALSE)),"")</f>
        <v>Pinchin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tr">
        <f>_xlfn.IFNA((VLOOKUP(A82,CLASS!A:AY,9,FALSE)),"")</f>
        <v>VET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f>_xlfn.IFNA((VLOOKUP(A82,CLASS!A:AY,16,FALSE)),"")</f>
        <v>0</v>
      </c>
      <c r="Q82" s="11">
        <f t="shared" si="26"/>
        <v>0</v>
      </c>
      <c r="R82">
        <f>_xlfn.IFNA((VLOOKUP(A82,CLASS!A:AY,18,FALSE)),"")</f>
        <v>73</v>
      </c>
      <c r="S82" s="11">
        <f t="shared" si="27"/>
        <v>78</v>
      </c>
      <c r="T82">
        <f>_xlfn.IFNA((VLOOKUP(A82,CLASS!A:AY,20,FALSE)),"")</f>
        <v>0</v>
      </c>
      <c r="U82" s="11">
        <f t="shared" si="28"/>
        <v>0</v>
      </c>
      <c r="V82">
        <f>_xlfn.IFNA((VLOOKUP(A82,CLASS!A:AY,22,FALSE)),"")</f>
        <v>61</v>
      </c>
      <c r="W82" s="11">
        <f t="shared" si="46"/>
        <v>66</v>
      </c>
      <c r="X82">
        <f>_xlfn.IFNA((VLOOKUP(A82,CLASS!A:AY,24,FALSE)),"")</f>
        <v>0</v>
      </c>
      <c r="Y82" s="11">
        <f t="shared" si="29"/>
        <v>0</v>
      </c>
      <c r="Z82">
        <f>_xlfn.IFNA((VLOOKUP(A82,CLASS!A:AY,26,FALSE)),"")</f>
        <v>0</v>
      </c>
      <c r="AA82" s="11">
        <f t="shared" si="30"/>
        <v>0</v>
      </c>
      <c r="AB82">
        <f>_xlfn.IFNA((VLOOKUP(A82,CLASS!A:AY,28,FALSE)),"")</f>
        <v>0</v>
      </c>
      <c r="AC82" s="11">
        <f t="shared" si="31"/>
        <v>0</v>
      </c>
      <c r="AD82"/>
      <c r="AE82" s="11">
        <f t="shared" si="24"/>
        <v>0</v>
      </c>
      <c r="AF82"/>
      <c r="AG82" s="11">
        <f t="shared" si="25"/>
        <v>0</v>
      </c>
      <c r="AH82">
        <f>_xlfn.IFNA((VLOOKUP(A82,CLASS!A:AY,34,FALSE)),"")</f>
        <v>0</v>
      </c>
      <c r="AI82" s="11">
        <f t="shared" si="32"/>
        <v>0</v>
      </c>
      <c r="AJ82"/>
      <c r="AK82" s="11">
        <f t="shared" si="33"/>
        <v>0</v>
      </c>
      <c r="AL82" s="16">
        <f t="shared" si="34"/>
        <v>144</v>
      </c>
      <c r="AN82">
        <f t="shared" si="35"/>
        <v>0</v>
      </c>
      <c r="AO82">
        <f t="shared" si="36"/>
        <v>78</v>
      </c>
      <c r="AP82">
        <f t="shared" si="37"/>
        <v>0</v>
      </c>
      <c r="AQ82">
        <f t="shared" si="38"/>
        <v>66</v>
      </c>
      <c r="AR82">
        <f t="shared" si="39"/>
        <v>0</v>
      </c>
      <c r="AS82">
        <f t="shared" si="40"/>
        <v>0</v>
      </c>
      <c r="AT82">
        <f t="shared" si="41"/>
        <v>0</v>
      </c>
      <c r="AU82">
        <f t="shared" si="42"/>
        <v>0</v>
      </c>
      <c r="AV82">
        <f t="shared" si="43"/>
        <v>0</v>
      </c>
      <c r="AW82">
        <f t="shared" si="44"/>
        <v>0</v>
      </c>
      <c r="AX82">
        <f t="shared" si="45"/>
        <v>0</v>
      </c>
      <c r="AY82" s="14" cm="1">
        <f t="array" ref="AY82">SUMPRODUCT(LARGE(AN82:AX82, {1,2,3}))</f>
        <v>144</v>
      </c>
      <c r="AZ82"/>
    </row>
    <row r="83" spans="1:52" x14ac:dyDescent="0.35">
      <c r="A83">
        <f>CLASS!A134</f>
        <v>130704</v>
      </c>
      <c r="B83" t="str">
        <f>CLASS!B134</f>
        <v>EE130704</v>
      </c>
      <c r="C83" t="str">
        <f>_xlfn.IFNA((VLOOKUP(A83,CLASS!A:AY,3,FALSE)),"")</f>
        <v>Stephen</v>
      </c>
      <c r="D83" t="str">
        <f>_xlfn.IFNA((VLOOKUP(A83,CLASS!A:AY,4,FALSE)),"")</f>
        <v>Simpson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VET</v>
      </c>
      <c r="J83" t="str">
        <f>_xlfn.IFNA((VLOOKUP(A83,CLASS!A:AY,10,FALSE)),"")</f>
        <v>AGL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 t="shared" si="26"/>
        <v>0</v>
      </c>
      <c r="R83">
        <f>_xlfn.IFNA((VLOOKUP(A83,CLASS!A:AY,18,FALSE)),"")</f>
        <v>67</v>
      </c>
      <c r="S83" s="11">
        <f t="shared" si="27"/>
        <v>77</v>
      </c>
      <c r="T83">
        <f>_xlfn.IFNA((VLOOKUP(A83,CLASS!A:AY,20,FALSE)),"")</f>
        <v>0</v>
      </c>
      <c r="U83" s="11">
        <f t="shared" si="28"/>
        <v>0</v>
      </c>
      <c r="V83">
        <f>_xlfn.IFNA((VLOOKUP(A83,CLASS!A:AY,22,FALSE)),"")</f>
        <v>56</v>
      </c>
      <c r="W83" s="11">
        <f t="shared" si="46"/>
        <v>66</v>
      </c>
      <c r="X83">
        <f>_xlfn.IFNA((VLOOKUP(A83,CLASS!A:AY,24,FALSE)),"")</f>
        <v>0</v>
      </c>
      <c r="Y83" s="11">
        <f t="shared" si="29"/>
        <v>0</v>
      </c>
      <c r="Z83">
        <f>_xlfn.IFNA((VLOOKUP(A83,CLASS!A:AY,26,FALSE)),"")</f>
        <v>0</v>
      </c>
      <c r="AA83" s="11">
        <f t="shared" si="30"/>
        <v>0</v>
      </c>
      <c r="AB83">
        <f>_xlfn.IFNA((VLOOKUP(A83,CLASS!A:AY,28,FALSE)),"")</f>
        <v>0</v>
      </c>
      <c r="AC83" s="11">
        <f t="shared" si="31"/>
        <v>0</v>
      </c>
      <c r="AD83"/>
      <c r="AE83" s="11">
        <f t="shared" si="24"/>
        <v>0</v>
      </c>
      <c r="AF83"/>
      <c r="AG83" s="11">
        <f t="shared" si="25"/>
        <v>0</v>
      </c>
      <c r="AH83">
        <f>_xlfn.IFNA((VLOOKUP(A83,CLASS!A:AY,34,FALSE)),"")</f>
        <v>0</v>
      </c>
      <c r="AI83" s="11">
        <f t="shared" si="32"/>
        <v>0</v>
      </c>
      <c r="AJ83"/>
      <c r="AK83" s="11">
        <f t="shared" si="33"/>
        <v>0</v>
      </c>
      <c r="AL83" s="16">
        <f t="shared" si="34"/>
        <v>143</v>
      </c>
      <c r="AM83"/>
      <c r="AN83">
        <f t="shared" si="35"/>
        <v>0</v>
      </c>
      <c r="AO83">
        <f t="shared" si="36"/>
        <v>77</v>
      </c>
      <c r="AP83">
        <f t="shared" si="37"/>
        <v>0</v>
      </c>
      <c r="AQ83">
        <f t="shared" si="38"/>
        <v>66</v>
      </c>
      <c r="AR83">
        <f t="shared" si="39"/>
        <v>0</v>
      </c>
      <c r="AS83">
        <f t="shared" si="40"/>
        <v>0</v>
      </c>
      <c r="AT83">
        <f t="shared" si="41"/>
        <v>0</v>
      </c>
      <c r="AU83">
        <f t="shared" si="42"/>
        <v>0</v>
      </c>
      <c r="AV83">
        <f t="shared" si="43"/>
        <v>0</v>
      </c>
      <c r="AW83">
        <f t="shared" si="44"/>
        <v>0</v>
      </c>
      <c r="AX83">
        <f t="shared" si="45"/>
        <v>0</v>
      </c>
      <c r="AY83" s="14" cm="1">
        <f t="array" ref="AY83">SUMPRODUCT(LARGE(AN83:AX83, {1,2,3}))</f>
        <v>143</v>
      </c>
      <c r="AZ83"/>
    </row>
    <row r="84" spans="1:52" x14ac:dyDescent="0.35">
      <c r="A84">
        <f>CLASS!A74</f>
        <v>134610</v>
      </c>
      <c r="B84" t="str">
        <f>CLASS!B74</f>
        <v>EE134610</v>
      </c>
      <c r="C84" t="str">
        <f>_xlfn.IFNA((VLOOKUP(A84,CLASS!A:AY,3,FALSE)),"")</f>
        <v>Allen</v>
      </c>
      <c r="D84" t="str">
        <f>_xlfn.IFNA((VLOOKUP(A84,CLASS!A:AY,4,FALSE)),"")</f>
        <v>Carriere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tr">
        <f>_xlfn.IFNA((VLOOKUP(A84,CLASS!A:AY,9,FALSE)),"")</f>
        <v>SNR</v>
      </c>
      <c r="J84" t="str">
        <f>_xlfn.IFNA((VLOOKUP(A84,CLASS!A:AY,10,FALSE)),"")</f>
        <v>DOV</v>
      </c>
      <c r="K84" t="str">
        <f>_xlfn.IFNA((VLOOKUP(J84,DivisionLookup!A:B,2,FALSE)),"")</f>
        <v>North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f>_xlfn.IFNA((VLOOKUP(A84,CLASS!A:AY,16,FALSE)),"")</f>
        <v>67</v>
      </c>
      <c r="Q84" s="11">
        <f t="shared" si="26"/>
        <v>72</v>
      </c>
      <c r="R84">
        <f>_xlfn.IFNA((VLOOKUP(A84,CLASS!A:AY,18,FALSE)),"")</f>
        <v>0</v>
      </c>
      <c r="S84" s="11">
        <f t="shared" si="27"/>
        <v>0</v>
      </c>
      <c r="T84">
        <f>_xlfn.IFNA((VLOOKUP(A84,CLASS!A:AY,20,FALSE)),"")</f>
        <v>66</v>
      </c>
      <c r="U84" s="11">
        <f t="shared" si="28"/>
        <v>71</v>
      </c>
      <c r="V84">
        <f>_xlfn.IFNA((VLOOKUP(A84,CLASS!A:AY,22,FALSE)),"")</f>
        <v>0</v>
      </c>
      <c r="W84" s="11">
        <f t="shared" si="46"/>
        <v>0</v>
      </c>
      <c r="X84">
        <f>_xlfn.IFNA((VLOOKUP(A84,CLASS!A:AY,24,FALSE)),"")</f>
        <v>0</v>
      </c>
      <c r="Y84" s="11">
        <f t="shared" si="29"/>
        <v>0</v>
      </c>
      <c r="Z84">
        <f>_xlfn.IFNA((VLOOKUP(A84,CLASS!A:AY,26,FALSE)),"")</f>
        <v>0</v>
      </c>
      <c r="AA84" s="11">
        <f t="shared" si="30"/>
        <v>0</v>
      </c>
      <c r="AB84">
        <f>_xlfn.IFNA((VLOOKUP(A84,CLASS!A:AY,28,FALSE)),"")</f>
        <v>0</v>
      </c>
      <c r="AC84" s="11">
        <f t="shared" si="31"/>
        <v>0</v>
      </c>
      <c r="AD84"/>
      <c r="AE84" s="11">
        <f t="shared" si="24"/>
        <v>0</v>
      </c>
      <c r="AF84"/>
      <c r="AG84" s="11">
        <f t="shared" si="25"/>
        <v>0</v>
      </c>
      <c r="AH84">
        <f>_xlfn.IFNA((VLOOKUP(A84,CLASS!A:AY,34,FALSE)),"")</f>
        <v>0</v>
      </c>
      <c r="AI84" s="11">
        <f t="shared" si="32"/>
        <v>0</v>
      </c>
      <c r="AJ84"/>
      <c r="AK84" s="11">
        <f t="shared" si="33"/>
        <v>0</v>
      </c>
      <c r="AL84" s="16">
        <f t="shared" si="34"/>
        <v>143</v>
      </c>
      <c r="AM84"/>
      <c r="AN84">
        <f t="shared" si="35"/>
        <v>72</v>
      </c>
      <c r="AO84">
        <f t="shared" si="36"/>
        <v>0</v>
      </c>
      <c r="AP84">
        <f t="shared" si="37"/>
        <v>71</v>
      </c>
      <c r="AQ84">
        <f t="shared" si="38"/>
        <v>0</v>
      </c>
      <c r="AR84">
        <f t="shared" si="39"/>
        <v>0</v>
      </c>
      <c r="AS84">
        <f t="shared" si="40"/>
        <v>0</v>
      </c>
      <c r="AT84">
        <f t="shared" si="41"/>
        <v>0</v>
      </c>
      <c r="AU84">
        <f t="shared" si="42"/>
        <v>0</v>
      </c>
      <c r="AV84">
        <f t="shared" si="43"/>
        <v>0</v>
      </c>
      <c r="AW84">
        <f t="shared" si="44"/>
        <v>0</v>
      </c>
      <c r="AX84">
        <f t="shared" si="45"/>
        <v>0</v>
      </c>
      <c r="AY84" s="14" cm="1">
        <f t="array" ref="AY84">SUMPRODUCT(LARGE(AN84:AX84, {1,2,3}))</f>
        <v>143</v>
      </c>
      <c r="AZ84"/>
    </row>
    <row r="85" spans="1:52" x14ac:dyDescent="0.35">
      <c r="A85">
        <f>CLASS!A75</f>
        <v>121767</v>
      </c>
      <c r="B85" t="str">
        <f>CLASS!B75</f>
        <v>EE121767</v>
      </c>
      <c r="C85" t="str">
        <f>_xlfn.IFNA((VLOOKUP(A85,CLASS!A:AY,3,FALSE)),"")</f>
        <v>David</v>
      </c>
      <c r="D85" t="str">
        <f>_xlfn.IFNA((VLOOKUP(A85,CLASS!A:AY,4,FALSE)),"")</f>
        <v>Spackman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tr">
        <f>_xlfn.IFNA((VLOOKUP(A85,CLASS!A:AY,9,FALSE)),"")</f>
        <v>VET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f>_xlfn.IFNA((VLOOKUP(A85,CLASS!A:AY,16,FALSE)),"")</f>
        <v>0</v>
      </c>
      <c r="Q85" s="11">
        <f t="shared" si="26"/>
        <v>0</v>
      </c>
      <c r="R85">
        <f>_xlfn.IFNA((VLOOKUP(A85,CLASS!A:AY,18,FALSE)),"")</f>
        <v>59</v>
      </c>
      <c r="S85" s="11">
        <f t="shared" si="27"/>
        <v>64</v>
      </c>
      <c r="T85">
        <f>_xlfn.IFNA((VLOOKUP(A85,CLASS!A:AY,20,FALSE)),"")</f>
        <v>0</v>
      </c>
      <c r="U85" s="11">
        <f t="shared" si="28"/>
        <v>0</v>
      </c>
      <c r="V85">
        <f>_xlfn.IFNA((VLOOKUP(A85,CLASS!A:AY,22,FALSE)),"")</f>
        <v>71</v>
      </c>
      <c r="W85" s="11">
        <f t="shared" si="46"/>
        <v>76</v>
      </c>
      <c r="X85">
        <f>_xlfn.IFNA((VLOOKUP(A85,CLASS!A:AY,24,FALSE)),"")</f>
        <v>0</v>
      </c>
      <c r="Y85" s="11">
        <f t="shared" si="29"/>
        <v>0</v>
      </c>
      <c r="Z85">
        <f>_xlfn.IFNA((VLOOKUP(A85,CLASS!A:AY,26,FALSE)),"")</f>
        <v>0</v>
      </c>
      <c r="AA85" s="11">
        <f t="shared" si="30"/>
        <v>0</v>
      </c>
      <c r="AB85">
        <f>_xlfn.IFNA((VLOOKUP(A85,CLASS!A:AY,28,FALSE)),"")</f>
        <v>0</v>
      </c>
      <c r="AC85" s="11">
        <f t="shared" si="31"/>
        <v>0</v>
      </c>
      <c r="AD85"/>
      <c r="AE85" s="11">
        <f t="shared" si="24"/>
        <v>0</v>
      </c>
      <c r="AF85"/>
      <c r="AG85" s="11">
        <f t="shared" si="25"/>
        <v>0</v>
      </c>
      <c r="AH85">
        <f>_xlfn.IFNA((VLOOKUP(A85,CLASS!A:AY,34,FALSE)),"")</f>
        <v>0</v>
      </c>
      <c r="AI85" s="11">
        <f t="shared" si="32"/>
        <v>0</v>
      </c>
      <c r="AJ85"/>
      <c r="AK85" s="11">
        <f t="shared" si="33"/>
        <v>0</v>
      </c>
      <c r="AL85" s="16">
        <f t="shared" si="34"/>
        <v>140</v>
      </c>
      <c r="AM85"/>
      <c r="AN85">
        <f t="shared" si="35"/>
        <v>0</v>
      </c>
      <c r="AO85">
        <f t="shared" si="36"/>
        <v>64</v>
      </c>
      <c r="AP85">
        <f t="shared" si="37"/>
        <v>0</v>
      </c>
      <c r="AQ85">
        <f t="shared" si="38"/>
        <v>76</v>
      </c>
      <c r="AR85">
        <f t="shared" si="39"/>
        <v>0</v>
      </c>
      <c r="AS85">
        <f t="shared" si="40"/>
        <v>0</v>
      </c>
      <c r="AT85">
        <f t="shared" si="41"/>
        <v>0</v>
      </c>
      <c r="AU85">
        <f t="shared" si="42"/>
        <v>0</v>
      </c>
      <c r="AV85">
        <f t="shared" si="43"/>
        <v>0</v>
      </c>
      <c r="AW85">
        <f t="shared" si="44"/>
        <v>0</v>
      </c>
      <c r="AX85">
        <f t="shared" si="45"/>
        <v>0</v>
      </c>
      <c r="AY85" s="14" cm="1">
        <f t="array" ref="AY85">SUMPRODUCT(LARGE(AN85:AX85, {1,2,3}))</f>
        <v>140</v>
      </c>
      <c r="AZ85"/>
    </row>
    <row r="86" spans="1:52" x14ac:dyDescent="0.35">
      <c r="A86">
        <f>CLASS!A204</f>
        <v>139821</v>
      </c>
      <c r="B86" t="str">
        <f>CLASS!B204</f>
        <v>EE139821</v>
      </c>
      <c r="C86" t="str">
        <f>_xlfn.IFNA((VLOOKUP(A86,CLASS!A:AY,3,FALSE)),"")</f>
        <v>Andrew</v>
      </c>
      <c r="D86" t="str">
        <f>_xlfn.IFNA((VLOOKUP(A86,CLASS!A:AY,4,FALSE)),"")</f>
        <v>Hales</v>
      </c>
      <c r="E86" s="26" t="str">
        <f>_xlfn.IFNA((VLOOKUP(B86,IssueLookup!A:B,2,FALSE)),"")</f>
        <v>C</v>
      </c>
      <c r="F86" s="26" t="str">
        <f>_xlfn.IFNA((VLOOKUP(B86,IssueLookup!C:D,2,FALSE)),"")</f>
        <v>C</v>
      </c>
      <c r="G86" s="26" t="str">
        <f>_xlfn.IFNA((VLOOKUP(B86,IssueLookup!E:F,2,FALSE)),"")</f>
        <v>C</v>
      </c>
      <c r="H86" s="26" t="str">
        <f>_xlfn.IFNA((VLOOKUP(B86,IssueLookup!G:H,2,FALSE)),"")</f>
        <v>C</v>
      </c>
      <c r="I86" t="str">
        <f>_xlfn.IFNA((VLOOKUP(A86,CLASS!A:AY,9,FALSE)),"")</f>
        <v>SNR</v>
      </c>
      <c r="J86" t="str">
        <f>_xlfn.IFNA((VLOOKUP(A86,CLASS!A:AY,10,FALSE)),"")</f>
        <v>DOV</v>
      </c>
      <c r="K86" t="str">
        <f>_xlfn.IFNA((VLOOKUP(J86,DivisionLookup!A:B,2,FALSE)),"")</f>
        <v>North</v>
      </c>
      <c r="L86">
        <f>_xlfn.IFNA(VLOOKUP(E86,HandicapLookup!A:B,2,FALSE),"")</f>
        <v>15</v>
      </c>
      <c r="M86">
        <f>_xlfn.IFNA(VLOOKUP(F86,HandicapLookup!A:B,2,FALSE),"")</f>
        <v>15</v>
      </c>
      <c r="N86">
        <f>_xlfn.IFNA(VLOOKUP(G86,HandicapLookup!A:B,2,FALSE),"")</f>
        <v>15</v>
      </c>
      <c r="O86">
        <f>_xlfn.IFNA(VLOOKUP(H86,HandicapLookup!A:B,2,FALSE),"")</f>
        <v>15</v>
      </c>
      <c r="P86">
        <f>_xlfn.IFNA((VLOOKUP(A86,CLASS!A:AY,16,FALSE)),"")</f>
        <v>50</v>
      </c>
      <c r="Q86" s="11">
        <f t="shared" si="26"/>
        <v>65</v>
      </c>
      <c r="R86">
        <f>_xlfn.IFNA((VLOOKUP(A86,CLASS!A:AY,18,FALSE)),"")</f>
        <v>0</v>
      </c>
      <c r="S86" s="11">
        <f t="shared" si="27"/>
        <v>0</v>
      </c>
      <c r="T86">
        <f>_xlfn.IFNA((VLOOKUP(A86,CLASS!A:AY,20,FALSE)),"")</f>
        <v>60</v>
      </c>
      <c r="U86" s="11">
        <f t="shared" si="28"/>
        <v>75</v>
      </c>
      <c r="V86">
        <f>_xlfn.IFNA((VLOOKUP(A86,CLASS!A:AY,22,FALSE)),"")</f>
        <v>0</v>
      </c>
      <c r="W86" s="11">
        <f t="shared" si="46"/>
        <v>0</v>
      </c>
      <c r="X86">
        <f>_xlfn.IFNA((VLOOKUP(A86,CLASS!A:AY,24,FALSE)),"")</f>
        <v>0</v>
      </c>
      <c r="Y86" s="11">
        <f t="shared" si="29"/>
        <v>0</v>
      </c>
      <c r="Z86">
        <f>_xlfn.IFNA((VLOOKUP(A86,CLASS!A:AY,26,FALSE)),"")</f>
        <v>0</v>
      </c>
      <c r="AA86" s="11">
        <f t="shared" si="30"/>
        <v>0</v>
      </c>
      <c r="AB86">
        <f>_xlfn.IFNA((VLOOKUP(A86,CLASS!A:AY,28,FALSE)),"")</f>
        <v>0</v>
      </c>
      <c r="AC86" s="11">
        <f t="shared" si="31"/>
        <v>0</v>
      </c>
      <c r="AD86"/>
      <c r="AE86" s="11">
        <f t="shared" si="24"/>
        <v>0</v>
      </c>
      <c r="AF86"/>
      <c r="AG86" s="11">
        <f t="shared" si="25"/>
        <v>0</v>
      </c>
      <c r="AH86">
        <f>_xlfn.IFNA((VLOOKUP(A86,CLASS!A:AY,34,FALSE)),"")</f>
        <v>0</v>
      </c>
      <c r="AI86" s="11">
        <f t="shared" si="32"/>
        <v>0</v>
      </c>
      <c r="AJ86"/>
      <c r="AK86" s="11">
        <f t="shared" si="33"/>
        <v>0</v>
      </c>
      <c r="AL86" s="16">
        <f t="shared" si="34"/>
        <v>140</v>
      </c>
      <c r="AN86">
        <f t="shared" si="35"/>
        <v>65</v>
      </c>
      <c r="AO86">
        <f t="shared" si="36"/>
        <v>0</v>
      </c>
      <c r="AP86">
        <f t="shared" si="37"/>
        <v>75</v>
      </c>
      <c r="AQ86">
        <f t="shared" si="38"/>
        <v>0</v>
      </c>
      <c r="AR86">
        <f t="shared" si="39"/>
        <v>0</v>
      </c>
      <c r="AS86">
        <f t="shared" si="40"/>
        <v>0</v>
      </c>
      <c r="AT86">
        <f t="shared" si="41"/>
        <v>0</v>
      </c>
      <c r="AU86">
        <f t="shared" si="42"/>
        <v>0</v>
      </c>
      <c r="AV86">
        <f t="shared" si="43"/>
        <v>0</v>
      </c>
      <c r="AW86">
        <f t="shared" si="44"/>
        <v>0</v>
      </c>
      <c r="AX86">
        <f t="shared" si="45"/>
        <v>0</v>
      </c>
      <c r="AY86" s="14" cm="1">
        <f t="array" ref="AY86">SUMPRODUCT(LARGE(AN86:AX86, {1,2,3}))</f>
        <v>140</v>
      </c>
      <c r="AZ86"/>
    </row>
    <row r="87" spans="1:52" x14ac:dyDescent="0.35">
      <c r="A87">
        <f>CLASS!A135</f>
        <v>118452</v>
      </c>
      <c r="B87" t="str">
        <f>CLASS!B135</f>
        <v>EE118452</v>
      </c>
      <c r="C87" t="str">
        <f>_xlfn.IFNA((VLOOKUP(A87,CLASS!A:AY,3,FALSE)),"")</f>
        <v>Janet</v>
      </c>
      <c r="D87" t="str">
        <f>_xlfn.IFNA((VLOOKUP(A87,CLASS!A:AY,4,FALSE)),"")</f>
        <v>Galland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LDV</v>
      </c>
      <c r="J87" t="str">
        <f>_xlfn.IFNA((VLOOKUP(A87,CLASS!A:AY,10,FALSE)),"")</f>
        <v>SDGC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 t="shared" si="26"/>
        <v>0</v>
      </c>
      <c r="R87">
        <f>_xlfn.IFNA((VLOOKUP(A87,CLASS!A:AY,18,FALSE)),"")</f>
        <v>66</v>
      </c>
      <c r="S87" s="11">
        <f t="shared" si="27"/>
        <v>76</v>
      </c>
      <c r="T87">
        <f>_xlfn.IFNA((VLOOKUP(A87,CLASS!A:AY,20,FALSE)),"")</f>
        <v>0</v>
      </c>
      <c r="U87" s="11">
        <f t="shared" si="28"/>
        <v>0</v>
      </c>
      <c r="V87">
        <f>_xlfn.IFNA((VLOOKUP(A87,CLASS!A:AY,22,FALSE)),"")</f>
        <v>51</v>
      </c>
      <c r="W87" s="11">
        <f t="shared" si="46"/>
        <v>61</v>
      </c>
      <c r="X87">
        <f>_xlfn.IFNA((VLOOKUP(A87,CLASS!A:AY,24,FALSE)),"")</f>
        <v>0</v>
      </c>
      <c r="Y87" s="11">
        <f t="shared" si="29"/>
        <v>0</v>
      </c>
      <c r="Z87">
        <f>_xlfn.IFNA((VLOOKUP(A87,CLASS!A:AY,26,FALSE)),"")</f>
        <v>0</v>
      </c>
      <c r="AA87" s="11">
        <f t="shared" si="30"/>
        <v>0</v>
      </c>
      <c r="AB87">
        <f>_xlfn.IFNA((VLOOKUP(A87,CLASS!A:AY,28,FALSE)),"")</f>
        <v>0</v>
      </c>
      <c r="AC87" s="11">
        <f t="shared" si="31"/>
        <v>0</v>
      </c>
      <c r="AD87"/>
      <c r="AE87" s="11">
        <f t="shared" si="24"/>
        <v>0</v>
      </c>
      <c r="AF87"/>
      <c r="AG87" s="11">
        <f t="shared" si="25"/>
        <v>0</v>
      </c>
      <c r="AH87">
        <f>_xlfn.IFNA((VLOOKUP(A87,CLASS!A:AY,34,FALSE)),"")</f>
        <v>0</v>
      </c>
      <c r="AI87" s="11">
        <f t="shared" si="32"/>
        <v>0</v>
      </c>
      <c r="AJ87"/>
      <c r="AK87" s="11">
        <f t="shared" si="33"/>
        <v>0</v>
      </c>
      <c r="AL87" s="16">
        <f t="shared" si="34"/>
        <v>137</v>
      </c>
      <c r="AN87">
        <f t="shared" si="35"/>
        <v>0</v>
      </c>
      <c r="AO87">
        <f t="shared" si="36"/>
        <v>76</v>
      </c>
      <c r="AP87">
        <f t="shared" si="37"/>
        <v>0</v>
      </c>
      <c r="AQ87">
        <f t="shared" si="38"/>
        <v>61</v>
      </c>
      <c r="AR87">
        <f t="shared" si="39"/>
        <v>0</v>
      </c>
      <c r="AS87">
        <f t="shared" si="40"/>
        <v>0</v>
      </c>
      <c r="AT87">
        <f t="shared" si="41"/>
        <v>0</v>
      </c>
      <c r="AU87">
        <f t="shared" si="42"/>
        <v>0</v>
      </c>
      <c r="AV87">
        <f t="shared" si="43"/>
        <v>0</v>
      </c>
      <c r="AW87">
        <f t="shared" si="44"/>
        <v>0</v>
      </c>
      <c r="AX87">
        <f t="shared" si="45"/>
        <v>0</v>
      </c>
      <c r="AY87" s="14" cm="1">
        <f t="array" ref="AY87">SUMPRODUCT(LARGE(AN87:AX87, {1,2,3}))</f>
        <v>137</v>
      </c>
      <c r="AZ87"/>
    </row>
    <row r="88" spans="1:52" x14ac:dyDescent="0.35">
      <c r="A88">
        <f>CLASS!A136</f>
        <v>133500</v>
      </c>
      <c r="B88" t="str">
        <f>CLASS!B136</f>
        <v>EE133500</v>
      </c>
      <c r="C88" t="str">
        <f>_xlfn.IFNA((VLOOKUP(A88,CLASS!A:AY,3,FALSE)),"")</f>
        <v>Mark</v>
      </c>
      <c r="D88" t="str">
        <f>_xlfn.IFNA((VLOOKUP(A88,CLASS!A:AY,4,FALSE)),"")</f>
        <v>Piercy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54</v>
      </c>
      <c r="Q88" s="11">
        <f t="shared" si="26"/>
        <v>64</v>
      </c>
      <c r="R88">
        <f>_xlfn.IFNA((VLOOKUP(A88,CLASS!A:AY,18,FALSE)),"")</f>
        <v>0</v>
      </c>
      <c r="S88" s="11">
        <f t="shared" si="27"/>
        <v>0</v>
      </c>
      <c r="T88">
        <f>_xlfn.IFNA((VLOOKUP(A88,CLASS!A:AY,20,FALSE)),"")</f>
        <v>63</v>
      </c>
      <c r="U88" s="11">
        <f t="shared" si="28"/>
        <v>73</v>
      </c>
      <c r="V88">
        <f>_xlfn.IFNA((VLOOKUP(A88,CLASS!A:AY,22,FALSE)),"")</f>
        <v>0</v>
      </c>
      <c r="W88" s="11">
        <f t="shared" si="46"/>
        <v>0</v>
      </c>
      <c r="X88">
        <f>_xlfn.IFNA((VLOOKUP(A88,CLASS!A:AY,24,FALSE)),"")</f>
        <v>0</v>
      </c>
      <c r="Y88" s="11">
        <f t="shared" si="29"/>
        <v>0</v>
      </c>
      <c r="Z88">
        <f>_xlfn.IFNA((VLOOKUP(A88,CLASS!A:AY,26,FALSE)),"")</f>
        <v>0</v>
      </c>
      <c r="AA88" s="11">
        <f t="shared" si="30"/>
        <v>0</v>
      </c>
      <c r="AB88">
        <f>_xlfn.IFNA((VLOOKUP(A88,CLASS!A:AY,28,FALSE)),"")</f>
        <v>0</v>
      </c>
      <c r="AC88" s="11">
        <f t="shared" si="31"/>
        <v>0</v>
      </c>
      <c r="AD88"/>
      <c r="AE88" s="11">
        <f t="shared" si="24"/>
        <v>0</v>
      </c>
      <c r="AF88"/>
      <c r="AG88" s="11">
        <f t="shared" si="25"/>
        <v>0</v>
      </c>
      <c r="AH88">
        <f>_xlfn.IFNA((VLOOKUP(A88,CLASS!A:AY,34,FALSE)),"")</f>
        <v>0</v>
      </c>
      <c r="AI88" s="11">
        <f t="shared" si="32"/>
        <v>0</v>
      </c>
      <c r="AJ88"/>
      <c r="AK88" s="11">
        <f t="shared" si="33"/>
        <v>0</v>
      </c>
      <c r="AL88" s="16">
        <f t="shared" si="34"/>
        <v>137</v>
      </c>
      <c r="AN88">
        <f t="shared" si="35"/>
        <v>64</v>
      </c>
      <c r="AO88">
        <f t="shared" si="36"/>
        <v>0</v>
      </c>
      <c r="AP88">
        <f t="shared" si="37"/>
        <v>73</v>
      </c>
      <c r="AQ88">
        <f t="shared" si="38"/>
        <v>0</v>
      </c>
      <c r="AR88">
        <f t="shared" si="39"/>
        <v>0</v>
      </c>
      <c r="AS88">
        <f t="shared" si="40"/>
        <v>0</v>
      </c>
      <c r="AT88">
        <f t="shared" si="41"/>
        <v>0</v>
      </c>
      <c r="AU88">
        <f t="shared" si="42"/>
        <v>0</v>
      </c>
      <c r="AV88">
        <f t="shared" si="43"/>
        <v>0</v>
      </c>
      <c r="AW88">
        <f t="shared" si="44"/>
        <v>0</v>
      </c>
      <c r="AX88">
        <f t="shared" si="45"/>
        <v>0</v>
      </c>
      <c r="AY88" s="14" cm="1">
        <f t="array" ref="AY88">SUMPRODUCT(LARGE(AN88:AX88, {1,2,3}))</f>
        <v>137</v>
      </c>
      <c r="AZ88"/>
    </row>
    <row r="89" spans="1:52" x14ac:dyDescent="0.35">
      <c r="A89">
        <f>CLASS!A176</f>
        <v>139306</v>
      </c>
      <c r="B89" t="str">
        <f>CLASS!B176</f>
        <v>EE139306</v>
      </c>
      <c r="C89" t="str">
        <f>_xlfn.IFNA((VLOOKUP(A89,CLASS!A:AY,3,FALSE)),"")</f>
        <v>Geoffrey</v>
      </c>
      <c r="D89" t="str">
        <f>_xlfn.IFNA((VLOOKUP(A89,CLASS!A:AY,4,FALSE)),"")</f>
        <v>Simmonds</v>
      </c>
      <c r="E89" s="26" t="str">
        <f>_xlfn.IFNA((VLOOKUP(B89,IssueLookup!A:B,2,FALSE)),"")</f>
        <v>C</v>
      </c>
      <c r="F89" s="26" t="str">
        <f>_xlfn.IFNA((VLOOKUP(B89,IssueLookup!C:D,2,FALSE)),"")</f>
        <v>C</v>
      </c>
      <c r="G89" s="26" t="str">
        <f>_xlfn.IFNA((VLOOKUP(B89,IssueLookup!E:F,2,FALSE)),"")</f>
        <v>C</v>
      </c>
      <c r="H89" s="26" t="str">
        <f>_xlfn.IFNA((VLOOKUP(B89,IssueLookup!G:H,2,FALSE)),"")</f>
        <v>C</v>
      </c>
      <c r="I89" t="str">
        <f>_xlfn.IFNA((VLOOKUP(A89,CLASS!A:AY,9,FALSE)),"")</f>
        <v>SNR</v>
      </c>
      <c r="J89" t="str">
        <f>_xlfn.IFNA((VLOOKUP(A89,CLASS!A:AY,10,FALSE)),"")</f>
        <v>ORST</v>
      </c>
      <c r="K89" t="str">
        <f>_xlfn.IFNA((VLOOKUP(J89,DivisionLookup!A:B,2,FALSE)),"")</f>
        <v>North</v>
      </c>
      <c r="L89">
        <f>_xlfn.IFNA(VLOOKUP(E89,HandicapLookup!A:B,2,FALSE),"")</f>
        <v>15</v>
      </c>
      <c r="M89">
        <f>_xlfn.IFNA(VLOOKUP(F89,HandicapLookup!A:B,2,FALSE),"")</f>
        <v>15</v>
      </c>
      <c r="N89">
        <f>_xlfn.IFNA(VLOOKUP(G89,HandicapLookup!A:B,2,FALSE),"")</f>
        <v>15</v>
      </c>
      <c r="O89">
        <f>_xlfn.IFNA(VLOOKUP(H89,HandicapLookup!A:B,2,FALSE),"")</f>
        <v>15</v>
      </c>
      <c r="P89">
        <f>_xlfn.IFNA((VLOOKUP(A89,CLASS!A:AY,16,FALSE)),"")</f>
        <v>51</v>
      </c>
      <c r="Q89" s="11">
        <f t="shared" si="26"/>
        <v>66</v>
      </c>
      <c r="R89">
        <f>_xlfn.IFNA((VLOOKUP(A89,CLASS!A:AY,18,FALSE)),"")</f>
        <v>0</v>
      </c>
      <c r="S89" s="11">
        <f t="shared" si="27"/>
        <v>0</v>
      </c>
      <c r="T89">
        <f>_xlfn.IFNA((VLOOKUP(A89,CLASS!A:AY,20,FALSE)),"")</f>
        <v>55</v>
      </c>
      <c r="U89" s="11">
        <f t="shared" si="28"/>
        <v>70</v>
      </c>
      <c r="V89">
        <f>_xlfn.IFNA((VLOOKUP(A89,CLASS!A:AY,22,FALSE)),"")</f>
        <v>0</v>
      </c>
      <c r="W89" s="11">
        <f t="shared" si="46"/>
        <v>0</v>
      </c>
      <c r="X89">
        <f>_xlfn.IFNA((VLOOKUP(A89,CLASS!A:AY,24,FALSE)),"")</f>
        <v>0</v>
      </c>
      <c r="Y89" s="11">
        <f t="shared" si="29"/>
        <v>0</v>
      </c>
      <c r="Z89">
        <f>_xlfn.IFNA((VLOOKUP(A89,CLASS!A:AY,26,FALSE)),"")</f>
        <v>0</v>
      </c>
      <c r="AA89" s="11">
        <f t="shared" si="30"/>
        <v>0</v>
      </c>
      <c r="AB89">
        <f>_xlfn.IFNA((VLOOKUP(A89,CLASS!A:AY,28,FALSE)),"")</f>
        <v>0</v>
      </c>
      <c r="AC89" s="11">
        <f t="shared" si="31"/>
        <v>0</v>
      </c>
      <c r="AD89"/>
      <c r="AE89" s="11">
        <f t="shared" si="24"/>
        <v>0</v>
      </c>
      <c r="AF89"/>
      <c r="AG89" s="11">
        <f t="shared" si="25"/>
        <v>0</v>
      </c>
      <c r="AH89">
        <f>_xlfn.IFNA((VLOOKUP(A89,CLASS!A:AY,34,FALSE)),"")</f>
        <v>0</v>
      </c>
      <c r="AI89" s="11">
        <f t="shared" si="32"/>
        <v>0</v>
      </c>
      <c r="AJ89"/>
      <c r="AK89" s="11">
        <f t="shared" si="33"/>
        <v>0</v>
      </c>
      <c r="AL89" s="16">
        <f t="shared" si="34"/>
        <v>136</v>
      </c>
      <c r="AM89"/>
      <c r="AN89">
        <f t="shared" si="35"/>
        <v>66</v>
      </c>
      <c r="AO89">
        <f t="shared" si="36"/>
        <v>0</v>
      </c>
      <c r="AP89">
        <f t="shared" si="37"/>
        <v>70</v>
      </c>
      <c r="AQ89">
        <f t="shared" si="38"/>
        <v>0</v>
      </c>
      <c r="AR89">
        <f t="shared" si="39"/>
        <v>0</v>
      </c>
      <c r="AS89">
        <f t="shared" si="40"/>
        <v>0</v>
      </c>
      <c r="AT89">
        <f t="shared" si="41"/>
        <v>0</v>
      </c>
      <c r="AU89">
        <f t="shared" si="42"/>
        <v>0</v>
      </c>
      <c r="AV89">
        <f t="shared" si="43"/>
        <v>0</v>
      </c>
      <c r="AW89">
        <f t="shared" si="44"/>
        <v>0</v>
      </c>
      <c r="AX89">
        <f t="shared" si="45"/>
        <v>0</v>
      </c>
      <c r="AY89" s="14" cm="1">
        <f t="array" ref="AY89">SUMPRODUCT(LARGE(AN89:AX89, {1,2,3}))</f>
        <v>136</v>
      </c>
    </row>
    <row r="90" spans="1:52" x14ac:dyDescent="0.35">
      <c r="A90">
        <f>CLASS!A76</f>
        <v>133480</v>
      </c>
      <c r="B90" t="str">
        <f>CLASS!B76</f>
        <v>EE133480</v>
      </c>
      <c r="C90" t="str">
        <f>_xlfn.IFNA((VLOOKUP(A90,CLASS!A:AY,3,FALSE)),"")</f>
        <v>Harry</v>
      </c>
      <c r="D90" t="str">
        <f>_xlfn.IFNA((VLOOKUP(A90,CLASS!A:AY,4,FALSE)),"")</f>
        <v>Piercy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CLT</v>
      </c>
      <c r="J90" t="str">
        <f>_xlfn.IFNA((VLOOKUP(A90,CLASS!A:AY,10,FALSE)),"")</f>
        <v>ST</v>
      </c>
      <c r="K90" t="str">
        <f>_xlfn.IFNA((VLOOKUP(J90,DivisionLookup!A:B,2,FALSE)),"")</f>
        <v>North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60</v>
      </c>
      <c r="Q90" s="11">
        <f t="shared" si="26"/>
        <v>65</v>
      </c>
      <c r="R90">
        <f>_xlfn.IFNA((VLOOKUP(A90,CLASS!A:AY,18,FALSE)),"")</f>
        <v>0</v>
      </c>
      <c r="S90" s="11">
        <f t="shared" si="27"/>
        <v>0</v>
      </c>
      <c r="T90">
        <f>_xlfn.IFNA((VLOOKUP(A90,CLASS!A:AY,20,FALSE)),"")</f>
        <v>59</v>
      </c>
      <c r="U90" s="11">
        <f t="shared" si="28"/>
        <v>64</v>
      </c>
      <c r="V90">
        <f>_xlfn.IFNA((VLOOKUP(A90,CLASS!A:AY,22,FALSE)),"")</f>
        <v>0</v>
      </c>
      <c r="W90" s="11">
        <f t="shared" si="46"/>
        <v>0</v>
      </c>
      <c r="X90">
        <f>_xlfn.IFNA((VLOOKUP(A90,CLASS!A:AY,24,FALSE)),"")</f>
        <v>0</v>
      </c>
      <c r="Y90" s="11">
        <f t="shared" si="29"/>
        <v>0</v>
      </c>
      <c r="Z90">
        <f>_xlfn.IFNA((VLOOKUP(A90,CLASS!A:AY,26,FALSE)),"")</f>
        <v>0</v>
      </c>
      <c r="AA90" s="11">
        <f t="shared" si="30"/>
        <v>0</v>
      </c>
      <c r="AB90">
        <f>_xlfn.IFNA((VLOOKUP(A90,CLASS!A:AY,28,FALSE)),"")</f>
        <v>0</v>
      </c>
      <c r="AC90" s="11">
        <f t="shared" si="31"/>
        <v>0</v>
      </c>
      <c r="AD90"/>
      <c r="AE90" s="11">
        <f t="shared" si="24"/>
        <v>0</v>
      </c>
      <c r="AF90"/>
      <c r="AG90" s="11">
        <f t="shared" si="25"/>
        <v>0</v>
      </c>
      <c r="AH90">
        <f>_xlfn.IFNA((VLOOKUP(A90,CLASS!A:AY,34,FALSE)),"")</f>
        <v>0</v>
      </c>
      <c r="AI90" s="11">
        <f t="shared" si="32"/>
        <v>0</v>
      </c>
      <c r="AJ90"/>
      <c r="AK90" s="11">
        <f t="shared" si="33"/>
        <v>0</v>
      </c>
      <c r="AL90" s="16">
        <f t="shared" si="34"/>
        <v>129</v>
      </c>
      <c r="AN90">
        <f t="shared" si="35"/>
        <v>65</v>
      </c>
      <c r="AO90">
        <f t="shared" si="36"/>
        <v>0</v>
      </c>
      <c r="AP90">
        <f t="shared" si="37"/>
        <v>64</v>
      </c>
      <c r="AQ90">
        <f t="shared" si="38"/>
        <v>0</v>
      </c>
      <c r="AR90">
        <f t="shared" si="39"/>
        <v>0</v>
      </c>
      <c r="AS90">
        <f t="shared" si="40"/>
        <v>0</v>
      </c>
      <c r="AT90">
        <f t="shared" si="41"/>
        <v>0</v>
      </c>
      <c r="AU90">
        <f t="shared" si="42"/>
        <v>0</v>
      </c>
      <c r="AV90">
        <f t="shared" si="43"/>
        <v>0</v>
      </c>
      <c r="AW90">
        <f t="shared" si="44"/>
        <v>0</v>
      </c>
      <c r="AX90">
        <f t="shared" si="45"/>
        <v>0</v>
      </c>
      <c r="AY90" s="14" cm="1">
        <f t="array" ref="AY90">SUMPRODUCT(LARGE(AN90:AX90, {1,2,3}))</f>
        <v>129</v>
      </c>
      <c r="AZ90"/>
    </row>
    <row r="91" spans="1:52" x14ac:dyDescent="0.35">
      <c r="A91">
        <f>CLASS!A177</f>
        <v>35944</v>
      </c>
      <c r="B91" t="str">
        <f>CLASS!B177</f>
        <v>EE35944</v>
      </c>
      <c r="C91" t="str">
        <f>_xlfn.IFNA((VLOOKUP(A91,CLASS!A:AY,3,FALSE)),"")</f>
        <v>Tim</v>
      </c>
      <c r="D91" t="str">
        <f>_xlfn.IFNA((VLOOKUP(A91,CLASS!A:AY,4,FALSE)),"")</f>
        <v>Tyler</v>
      </c>
      <c r="E91" s="26" t="str">
        <f>_xlfn.IFNA((VLOOKUP(B91,IssueLookup!A:B,2,FALSE)),"")</f>
        <v>C</v>
      </c>
      <c r="F91" s="26" t="str">
        <f>_xlfn.IFNA((VLOOKUP(B91,IssueLookup!C:D,2,FALSE)),"")</f>
        <v>C</v>
      </c>
      <c r="G91" s="26" t="str">
        <f>_xlfn.IFNA((VLOOKUP(B91,IssueLookup!E:F,2,FALSE)),"")</f>
        <v>C</v>
      </c>
      <c r="H91" s="26" t="str">
        <f>_xlfn.IFNA((VLOOKUP(B91,IssueLookup!G:H,2,FALSE)),"")</f>
        <v>C</v>
      </c>
      <c r="I91" t="str">
        <f>_xlfn.IFNA((VLOOKUP(A91,CLASS!A:AY,9,FALSE)),"")</f>
        <v>VET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_xlfn.IFNA(VLOOKUP(E91,HandicapLookup!A:B,2,FALSE),"")</f>
        <v>15</v>
      </c>
      <c r="M91">
        <f>_xlfn.IFNA(VLOOKUP(F91,HandicapLookup!A:B,2,FALSE),"")</f>
        <v>15</v>
      </c>
      <c r="N91">
        <f>_xlfn.IFNA(VLOOKUP(G91,HandicapLookup!A:B,2,FALSE),"")</f>
        <v>15</v>
      </c>
      <c r="O91">
        <f>_xlfn.IFNA(VLOOKUP(H91,HandicapLookup!A:B,2,FALSE),"")</f>
        <v>15</v>
      </c>
      <c r="P91">
        <f>_xlfn.IFNA((VLOOKUP(A91,CLASS!A:AY,16,FALSE)),"")</f>
        <v>47</v>
      </c>
      <c r="Q91" s="11">
        <f t="shared" si="26"/>
        <v>62</v>
      </c>
      <c r="R91">
        <f>_xlfn.IFNA((VLOOKUP(A91,CLASS!A:AY,18,FALSE)),"")</f>
        <v>0</v>
      </c>
      <c r="S91" s="11">
        <f t="shared" si="27"/>
        <v>0</v>
      </c>
      <c r="T91">
        <f>_xlfn.IFNA((VLOOKUP(A91,CLASS!A:AY,20,FALSE)),"")</f>
        <v>47</v>
      </c>
      <c r="U91" s="11">
        <f t="shared" si="28"/>
        <v>62</v>
      </c>
      <c r="V91">
        <f>_xlfn.IFNA((VLOOKUP(A91,CLASS!A:AY,22,FALSE)),"")</f>
        <v>0</v>
      </c>
      <c r="W91" s="11">
        <f t="shared" si="46"/>
        <v>0</v>
      </c>
      <c r="X91">
        <f>_xlfn.IFNA((VLOOKUP(A91,CLASS!A:AY,24,FALSE)),"")</f>
        <v>0</v>
      </c>
      <c r="Y91" s="11">
        <f t="shared" si="29"/>
        <v>0</v>
      </c>
      <c r="Z91">
        <f>_xlfn.IFNA((VLOOKUP(A91,CLASS!A:AY,26,FALSE)),"")</f>
        <v>0</v>
      </c>
      <c r="AA91" s="11">
        <f t="shared" si="30"/>
        <v>0</v>
      </c>
      <c r="AB91">
        <f>_xlfn.IFNA((VLOOKUP(A91,CLASS!A:AY,28,FALSE)),"")</f>
        <v>0</v>
      </c>
      <c r="AC91" s="11">
        <f t="shared" si="31"/>
        <v>0</v>
      </c>
      <c r="AD91"/>
      <c r="AE91" s="11">
        <f t="shared" si="24"/>
        <v>0</v>
      </c>
      <c r="AF91"/>
      <c r="AG91" s="11">
        <f t="shared" si="25"/>
        <v>0</v>
      </c>
      <c r="AH91">
        <f>_xlfn.IFNA((VLOOKUP(A91,CLASS!A:AY,34,FALSE)),"")</f>
        <v>0</v>
      </c>
      <c r="AI91" s="11">
        <f t="shared" si="32"/>
        <v>0</v>
      </c>
      <c r="AJ91"/>
      <c r="AK91" s="11">
        <f t="shared" si="33"/>
        <v>0</v>
      </c>
      <c r="AL91" s="16">
        <f t="shared" si="34"/>
        <v>124</v>
      </c>
      <c r="AN91">
        <f t="shared" si="35"/>
        <v>62</v>
      </c>
      <c r="AO91">
        <f t="shared" si="36"/>
        <v>0</v>
      </c>
      <c r="AP91">
        <f t="shared" si="37"/>
        <v>62</v>
      </c>
      <c r="AQ91">
        <f t="shared" si="38"/>
        <v>0</v>
      </c>
      <c r="AR91">
        <f t="shared" si="39"/>
        <v>0</v>
      </c>
      <c r="AS91">
        <f t="shared" si="40"/>
        <v>0</v>
      </c>
      <c r="AT91">
        <f t="shared" si="41"/>
        <v>0</v>
      </c>
      <c r="AU91">
        <f t="shared" si="42"/>
        <v>0</v>
      </c>
      <c r="AV91">
        <f t="shared" si="43"/>
        <v>0</v>
      </c>
      <c r="AW91">
        <f t="shared" si="44"/>
        <v>0</v>
      </c>
      <c r="AX91">
        <f t="shared" si="45"/>
        <v>0</v>
      </c>
      <c r="AY91" s="14" cm="1">
        <f t="array" ref="AY91">SUMPRODUCT(LARGE(AN91:AX91, {1,2,3}))</f>
        <v>124</v>
      </c>
      <c r="AZ91"/>
    </row>
    <row r="92" spans="1:52" x14ac:dyDescent="0.35">
      <c r="A92">
        <f>CLASS!A178</f>
        <v>141283</v>
      </c>
      <c r="B92" t="str">
        <f>CLASS!B178</f>
        <v>EE141283</v>
      </c>
      <c r="C92" t="str">
        <f>_xlfn.IFNA((VLOOKUP(A92,CLASS!A:AY,3,FALSE)),"")</f>
        <v>Jamie</v>
      </c>
      <c r="D92" t="str">
        <f>_xlfn.IFNA((VLOOKUP(A92,CLASS!A:AY,4,FALSE)),"")</f>
        <v>Pope</v>
      </c>
      <c r="E92" s="26" t="str">
        <f>_xlfn.IFNA((VLOOKUP(B92,IssueLookup!A:B,2,FALSE)),"")</f>
        <v>C</v>
      </c>
      <c r="F92" s="26" t="str">
        <f>_xlfn.IFNA((VLOOKUP(B92,IssueLookup!C:D,2,FALSE)),"")</f>
        <v>C</v>
      </c>
      <c r="G92" s="26" t="str">
        <f>_xlfn.IFNA((VLOOKUP(B92,IssueLookup!E:F,2,FALSE)),"")</f>
        <v>C</v>
      </c>
      <c r="H92" s="26" t="str">
        <f>_xlfn.IFNA((VLOOKUP(B92,IssueLookup!G:H,2,FALSE)),"")</f>
        <v>C</v>
      </c>
      <c r="I92" t="str">
        <f>_xlfn.IFNA((VLOOKUP(A92,CLASS!A:AY,9,FALSE)),"")</f>
        <v>SNR</v>
      </c>
      <c r="J92" t="str">
        <f>_xlfn.IFNA((VLOOKUP(A92,CLASS!A:AY,10,FALSE)),"")</f>
        <v>AGL</v>
      </c>
      <c r="K92" t="str">
        <f>_xlfn.IFNA((VLOOKUP(J92,DivisionLookup!A:B,2,FALSE)),"")</f>
        <v>South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P92">
        <f>_xlfn.IFNA((VLOOKUP(A92,CLASS!A:AY,16,FALSE)),"")</f>
        <v>0</v>
      </c>
      <c r="Q92" s="11">
        <f t="shared" si="26"/>
        <v>0</v>
      </c>
      <c r="R92">
        <f>_xlfn.IFNA((VLOOKUP(A92,CLASS!A:AY,18,FALSE)),"")</f>
        <v>45</v>
      </c>
      <c r="S92" s="11">
        <f t="shared" si="27"/>
        <v>60</v>
      </c>
      <c r="T92">
        <f>_xlfn.IFNA((VLOOKUP(A92,CLASS!A:AY,20,FALSE)),"")</f>
        <v>0</v>
      </c>
      <c r="U92" s="11">
        <f t="shared" si="28"/>
        <v>0</v>
      </c>
      <c r="V92">
        <f>_xlfn.IFNA((VLOOKUP(A92,CLASS!A:AY,22,FALSE)),"")</f>
        <v>45</v>
      </c>
      <c r="W92" s="11">
        <f t="shared" si="46"/>
        <v>60</v>
      </c>
      <c r="X92">
        <f>_xlfn.IFNA((VLOOKUP(A92,CLASS!A:AY,24,FALSE)),"")</f>
        <v>0</v>
      </c>
      <c r="Y92" s="11">
        <f t="shared" si="29"/>
        <v>0</v>
      </c>
      <c r="Z92">
        <f>_xlfn.IFNA((VLOOKUP(A92,CLASS!A:AY,26,FALSE)),"")</f>
        <v>0</v>
      </c>
      <c r="AA92" s="11">
        <f t="shared" si="30"/>
        <v>0</v>
      </c>
      <c r="AB92">
        <f>_xlfn.IFNA((VLOOKUP(A92,CLASS!A:AY,28,FALSE)),"")</f>
        <v>0</v>
      </c>
      <c r="AC92" s="11">
        <f t="shared" si="31"/>
        <v>0</v>
      </c>
      <c r="AD92"/>
      <c r="AE92" s="11">
        <f t="shared" si="24"/>
        <v>0</v>
      </c>
      <c r="AF92"/>
      <c r="AG92" s="11">
        <f t="shared" si="25"/>
        <v>0</v>
      </c>
      <c r="AH92">
        <f>_xlfn.IFNA((VLOOKUP(A92,CLASS!A:AY,34,FALSE)),"")</f>
        <v>0</v>
      </c>
      <c r="AI92" s="11">
        <f t="shared" si="32"/>
        <v>0</v>
      </c>
      <c r="AJ92"/>
      <c r="AK92" s="11">
        <f t="shared" si="33"/>
        <v>0</v>
      </c>
      <c r="AL92" s="16">
        <f t="shared" si="34"/>
        <v>120</v>
      </c>
      <c r="AN92">
        <f t="shared" si="35"/>
        <v>0</v>
      </c>
      <c r="AO92">
        <f t="shared" si="36"/>
        <v>60</v>
      </c>
      <c r="AP92">
        <f t="shared" si="37"/>
        <v>0</v>
      </c>
      <c r="AQ92">
        <f t="shared" si="38"/>
        <v>60</v>
      </c>
      <c r="AR92">
        <f t="shared" si="39"/>
        <v>0</v>
      </c>
      <c r="AS92">
        <f t="shared" si="40"/>
        <v>0</v>
      </c>
      <c r="AT92">
        <f t="shared" si="41"/>
        <v>0</v>
      </c>
      <c r="AU92">
        <f t="shared" si="42"/>
        <v>0</v>
      </c>
      <c r="AV92">
        <f t="shared" si="43"/>
        <v>0</v>
      </c>
      <c r="AW92">
        <f t="shared" si="44"/>
        <v>0</v>
      </c>
      <c r="AX92">
        <f t="shared" si="45"/>
        <v>0</v>
      </c>
      <c r="AY92" s="14" cm="1">
        <f t="array" ref="AY92">SUMPRODUCT(LARGE(AN92:AX92, {1,2,3}))</f>
        <v>120</v>
      </c>
      <c r="AZ92"/>
    </row>
    <row r="93" spans="1:52" x14ac:dyDescent="0.35">
      <c r="A93">
        <f>CLASS!A9</f>
        <v>96439</v>
      </c>
      <c r="B93" t="str">
        <f>CLASS!B9</f>
        <v>EE96439</v>
      </c>
      <c r="C93" t="str">
        <f>_xlfn.IFNA((VLOOKUP(A93,CLASS!A:AY,3,FALSE)),"")</f>
        <v>Chris</v>
      </c>
      <c r="D93" t="str">
        <f>_xlfn.IFNA((VLOOKUP(A93,CLASS!A:AY,4,FALSE)),"")</f>
        <v>Childerhouse</v>
      </c>
      <c r="E93" s="26" t="str">
        <f>_xlfn.IFNA((VLOOKUP(B93,IssueLookup!A:B,2,FALSE)),"")</f>
        <v>AAA</v>
      </c>
      <c r="F93" s="26" t="str">
        <f>_xlfn.IFNA((VLOOKUP(B93,IssueLookup!C:D,2,FALSE)),"")</f>
        <v>AAA</v>
      </c>
      <c r="G93" s="26" t="str">
        <f>_xlfn.IFNA((VLOOKUP(B93,IssueLookup!E:F,2,FALSE)),"")</f>
        <v>AAA</v>
      </c>
      <c r="H93" s="26" t="str">
        <f>_xlfn.IFNA((VLOOKUP(B93,IssueLookup!G:H,2,FALSE)),"")</f>
        <v>AAA</v>
      </c>
      <c r="I93" t="str">
        <f>_xlfn.IFNA((VLOOKUP(A93,CLASS!A:AY,9,FALSE)),"")</f>
        <v>SNR</v>
      </c>
      <c r="J93" t="str">
        <f>_xlfn.IFNA((VLOOKUP(A93,CLASS!A:AY,10,FALSE)),"")</f>
        <v>SDGC</v>
      </c>
      <c r="K93" t="str">
        <f>_xlfn.IFNA((VLOOKUP(J93,DivisionLookup!A:B,2,FALSE)),"")</f>
        <v>South</v>
      </c>
      <c r="L93">
        <f>_xlfn.IFNA(VLOOKUP(E93,HandicapLookup!A:B,2,FALSE),"")</f>
        <v>0</v>
      </c>
      <c r="M93">
        <f>_xlfn.IFNA(VLOOKUP(F93,HandicapLookup!A:B,2,FALSE),"")</f>
        <v>0</v>
      </c>
      <c r="N93">
        <f>_xlfn.IFNA(VLOOKUP(G93,HandicapLookup!A:B,2,FALSE),"")</f>
        <v>0</v>
      </c>
      <c r="O93">
        <f>_xlfn.IFNA(VLOOKUP(H93,HandicapLookup!A:B,2,FALSE),"")</f>
        <v>0</v>
      </c>
      <c r="P93">
        <f>_xlfn.IFNA((VLOOKUP(A93,CLASS!A:AY,16,FALSE)),"")</f>
        <v>0</v>
      </c>
      <c r="Q93" s="11">
        <f t="shared" si="26"/>
        <v>0</v>
      </c>
      <c r="R93">
        <f>_xlfn.IFNA((VLOOKUP(A93,CLASS!A:AY,18,FALSE)),"")</f>
        <v>0</v>
      </c>
      <c r="S93" s="11">
        <f t="shared" si="27"/>
        <v>0</v>
      </c>
      <c r="T93">
        <f>_xlfn.IFNA((VLOOKUP(A93,CLASS!A:AY,20,FALSE)),"")</f>
        <v>0</v>
      </c>
      <c r="U93" s="11">
        <f t="shared" si="28"/>
        <v>0</v>
      </c>
      <c r="V93">
        <f>_xlfn.IFNA((VLOOKUP(A93,CLASS!A:AY,22,FALSE)),"")</f>
        <v>93</v>
      </c>
      <c r="W93" s="11">
        <f t="shared" si="46"/>
        <v>93</v>
      </c>
      <c r="X93">
        <f>_xlfn.IFNA((VLOOKUP(A93,CLASS!A:AY,24,FALSE)),"")</f>
        <v>0</v>
      </c>
      <c r="Y93" s="11">
        <f t="shared" si="29"/>
        <v>0</v>
      </c>
      <c r="Z93">
        <f>_xlfn.IFNA((VLOOKUP(A93,CLASS!A:AY,26,FALSE)),"")</f>
        <v>0</v>
      </c>
      <c r="AA93" s="11">
        <f t="shared" si="30"/>
        <v>0</v>
      </c>
      <c r="AB93">
        <f>_xlfn.IFNA((VLOOKUP(A93,CLASS!A:AY,28,FALSE)),"")</f>
        <v>0</v>
      </c>
      <c r="AC93" s="11">
        <f t="shared" si="31"/>
        <v>0</v>
      </c>
      <c r="AD93"/>
      <c r="AE93" s="11">
        <f t="shared" si="24"/>
        <v>0</v>
      </c>
      <c r="AF93"/>
      <c r="AG93" s="11">
        <f t="shared" si="25"/>
        <v>0</v>
      </c>
      <c r="AH93">
        <f>_xlfn.IFNA((VLOOKUP(A93,CLASS!A:AY,34,FALSE)),"")</f>
        <v>0</v>
      </c>
      <c r="AI93" s="11">
        <f t="shared" si="32"/>
        <v>0</v>
      </c>
      <c r="AJ93"/>
      <c r="AK93" s="11">
        <f t="shared" si="33"/>
        <v>0</v>
      </c>
      <c r="AL93" s="16">
        <f t="shared" si="34"/>
        <v>93</v>
      </c>
      <c r="AM93"/>
      <c r="AN93">
        <f t="shared" si="35"/>
        <v>0</v>
      </c>
      <c r="AO93">
        <f t="shared" si="36"/>
        <v>0</v>
      </c>
      <c r="AP93">
        <f t="shared" si="37"/>
        <v>0</v>
      </c>
      <c r="AQ93">
        <f t="shared" si="38"/>
        <v>93</v>
      </c>
      <c r="AR93">
        <f t="shared" si="39"/>
        <v>0</v>
      </c>
      <c r="AS93">
        <f t="shared" si="40"/>
        <v>0</v>
      </c>
      <c r="AT93">
        <f t="shared" si="41"/>
        <v>0</v>
      </c>
      <c r="AU93">
        <f t="shared" si="42"/>
        <v>0</v>
      </c>
      <c r="AV93">
        <f t="shared" si="43"/>
        <v>0</v>
      </c>
      <c r="AW93">
        <f t="shared" si="44"/>
        <v>0</v>
      </c>
      <c r="AX93">
        <f t="shared" si="45"/>
        <v>0</v>
      </c>
      <c r="AY93" s="14" cm="1">
        <f t="array" ref="AY93">SUMPRODUCT(LARGE(AN93:AX93, {1,2,3}))</f>
        <v>93</v>
      </c>
      <c r="AZ93"/>
    </row>
    <row r="94" spans="1:52" x14ac:dyDescent="0.35">
      <c r="A94">
        <f>CLASS!A77</f>
        <v>136316</v>
      </c>
      <c r="B94" t="str">
        <f>CLASS!B77</f>
        <v>EE136316</v>
      </c>
      <c r="C94" t="str">
        <f>_xlfn.IFNA((VLOOKUP(A94,CLASS!A:AY,3,FALSE)),"")</f>
        <v>Darcy</v>
      </c>
      <c r="D94" t="str">
        <f>_xlfn.IFNA((VLOOKUP(A94,CLASS!A:AY,4,FALSE)),"")</f>
        <v>McBride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tr">
        <f>_xlfn.IFNA((VLOOKUP(A94,CLASS!A:AY,9,FALSE)),"")</f>
        <v>CLT</v>
      </c>
      <c r="J94" t="str">
        <f>_xlfn.IFNA((VLOOKUP(A94,CLASS!A:AY,10,FALSE)),"")</f>
        <v>AGL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f>_xlfn.IFNA((VLOOKUP(A94,CLASS!A:AY,16,FALSE)),"")</f>
        <v>0</v>
      </c>
      <c r="Q94" s="11">
        <f t="shared" si="26"/>
        <v>0</v>
      </c>
      <c r="R94">
        <f>_xlfn.IFNA((VLOOKUP(A94,CLASS!A:AY,18,FALSE)),"")</f>
        <v>88</v>
      </c>
      <c r="S94" s="11">
        <f t="shared" si="27"/>
        <v>93</v>
      </c>
      <c r="T94">
        <f>_xlfn.IFNA((VLOOKUP(A94,CLASS!A:AY,20,FALSE)),"")</f>
        <v>0</v>
      </c>
      <c r="U94" s="11">
        <f t="shared" si="28"/>
        <v>0</v>
      </c>
      <c r="V94">
        <f>_xlfn.IFNA((VLOOKUP(A94,CLASS!A:AY,22,FALSE)),"")</f>
        <v>0</v>
      </c>
      <c r="W94" s="11">
        <f t="shared" si="46"/>
        <v>0</v>
      </c>
      <c r="X94">
        <f>_xlfn.IFNA((VLOOKUP(A94,CLASS!A:AY,24,FALSE)),"")</f>
        <v>0</v>
      </c>
      <c r="Y94" s="11">
        <f t="shared" si="29"/>
        <v>0</v>
      </c>
      <c r="Z94">
        <f>_xlfn.IFNA((VLOOKUP(A94,CLASS!A:AY,26,FALSE)),"")</f>
        <v>0</v>
      </c>
      <c r="AA94" s="11">
        <f t="shared" si="30"/>
        <v>0</v>
      </c>
      <c r="AB94">
        <f>_xlfn.IFNA((VLOOKUP(A94,CLASS!A:AY,28,FALSE)),"")</f>
        <v>0</v>
      </c>
      <c r="AC94" s="11">
        <f t="shared" si="31"/>
        <v>0</v>
      </c>
      <c r="AD94"/>
      <c r="AE94" s="11">
        <f t="shared" si="24"/>
        <v>0</v>
      </c>
      <c r="AF94"/>
      <c r="AG94" s="11">
        <f t="shared" si="25"/>
        <v>0</v>
      </c>
      <c r="AH94">
        <f>_xlfn.IFNA((VLOOKUP(A94,CLASS!A:AY,34,FALSE)),"")</f>
        <v>0</v>
      </c>
      <c r="AI94" s="11">
        <f t="shared" si="32"/>
        <v>0</v>
      </c>
      <c r="AJ94"/>
      <c r="AK94" s="11">
        <f t="shared" si="33"/>
        <v>0</v>
      </c>
      <c r="AL94" s="16">
        <f t="shared" si="34"/>
        <v>93</v>
      </c>
      <c r="AM94"/>
      <c r="AN94">
        <f t="shared" si="35"/>
        <v>0</v>
      </c>
      <c r="AO94">
        <f t="shared" si="36"/>
        <v>93</v>
      </c>
      <c r="AP94">
        <f t="shared" si="37"/>
        <v>0</v>
      </c>
      <c r="AQ94">
        <f t="shared" si="38"/>
        <v>0</v>
      </c>
      <c r="AR94">
        <f t="shared" si="39"/>
        <v>0</v>
      </c>
      <c r="AS94">
        <f t="shared" si="40"/>
        <v>0</v>
      </c>
      <c r="AT94">
        <f t="shared" si="41"/>
        <v>0</v>
      </c>
      <c r="AU94">
        <f t="shared" si="42"/>
        <v>0</v>
      </c>
      <c r="AV94">
        <f t="shared" si="43"/>
        <v>0</v>
      </c>
      <c r="AW94">
        <f t="shared" si="44"/>
        <v>0</v>
      </c>
      <c r="AX94">
        <f t="shared" si="45"/>
        <v>0</v>
      </c>
      <c r="AY94" s="14" cm="1">
        <f t="array" ref="AY94">SUMPRODUCT(LARGE(AN94:AX94, {1,2,3}))</f>
        <v>93</v>
      </c>
      <c r="AZ94"/>
    </row>
    <row r="95" spans="1:52" x14ac:dyDescent="0.35">
      <c r="A95">
        <f>CLASS!A36</f>
        <v>91579</v>
      </c>
      <c r="B95" t="str">
        <f>CLASS!B36</f>
        <v>EE91579</v>
      </c>
      <c r="C95" t="str">
        <f>_xlfn.IFNA((VLOOKUP(A95,CLASS!A:AY,3,FALSE)),"")</f>
        <v>Phil</v>
      </c>
      <c r="D95" t="str">
        <f>_xlfn.IFNA((VLOOKUP(A95,CLASS!A:AY,4,FALSE)),"")</f>
        <v>Easeman</v>
      </c>
      <c r="E95" s="26" t="str">
        <f>_xlfn.IFNA((VLOOKUP(B95,IssueLookup!A:B,2,FALSE)),"")</f>
        <v>AA</v>
      </c>
      <c r="F95" s="26" t="str">
        <f>_xlfn.IFNA((VLOOKUP(B95,IssueLookup!C:D,2,FALSE)),"")</f>
        <v>AA</v>
      </c>
      <c r="G95" s="26" t="str">
        <f>_xlfn.IFNA((VLOOKUP(B95,IssueLookup!E:F,2,FALSE)),"")</f>
        <v>AA</v>
      </c>
      <c r="H95" s="26" t="str">
        <f>_xlfn.IFNA((VLOOKUP(B95,IssueLookup!G:H,2,FALSE)),"")</f>
        <v>AA</v>
      </c>
      <c r="I95" t="str">
        <f>_xlfn.IFNA((VLOOKUP(A95,CLASS!A:AY,9,FALSE)),"")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0</v>
      </c>
      <c r="M95">
        <f>_xlfn.IFNA(VLOOKUP(F95,HandicapLookup!A:B,2,FALSE),"")</f>
        <v>0</v>
      </c>
      <c r="N95">
        <f>_xlfn.IFNA(VLOOKUP(G95,HandicapLookup!A:B,2,FALSE),"")</f>
        <v>0</v>
      </c>
      <c r="O95">
        <f>_xlfn.IFNA(VLOOKUP(H95,HandicapLookup!A:B,2,FALSE),"")</f>
        <v>0</v>
      </c>
      <c r="P95">
        <f>_xlfn.IFNA((VLOOKUP(A95,CLASS!A:AY,16,FALSE)),"")</f>
        <v>0</v>
      </c>
      <c r="Q95" s="11">
        <f t="shared" si="26"/>
        <v>0</v>
      </c>
      <c r="R95">
        <f>_xlfn.IFNA((VLOOKUP(A95,CLASS!A:AY,18,FALSE)),"")</f>
        <v>92</v>
      </c>
      <c r="S95" s="11">
        <f t="shared" si="27"/>
        <v>92</v>
      </c>
      <c r="T95">
        <f>_xlfn.IFNA((VLOOKUP(A95,CLASS!A:AY,20,FALSE)),"")</f>
        <v>0</v>
      </c>
      <c r="U95" s="11">
        <f t="shared" si="28"/>
        <v>0</v>
      </c>
      <c r="V95">
        <f>_xlfn.IFNA((VLOOKUP(A95,CLASS!A:AY,22,FALSE)),"")</f>
        <v>0</v>
      </c>
      <c r="W95" s="11">
        <f t="shared" si="46"/>
        <v>0</v>
      </c>
      <c r="X95">
        <f>_xlfn.IFNA((VLOOKUP(A95,CLASS!A:AY,24,FALSE)),"")</f>
        <v>0</v>
      </c>
      <c r="Y95" s="11">
        <f t="shared" si="29"/>
        <v>0</v>
      </c>
      <c r="Z95">
        <f>_xlfn.IFNA((VLOOKUP(A95,CLASS!A:AY,26,FALSE)),"")</f>
        <v>0</v>
      </c>
      <c r="AA95" s="11">
        <f t="shared" si="30"/>
        <v>0</v>
      </c>
      <c r="AB95">
        <f>_xlfn.IFNA((VLOOKUP(A95,CLASS!A:AY,28,FALSE)),"")</f>
        <v>0</v>
      </c>
      <c r="AC95" s="11">
        <f t="shared" si="31"/>
        <v>0</v>
      </c>
      <c r="AD95"/>
      <c r="AE95" s="11">
        <f t="shared" si="24"/>
        <v>0</v>
      </c>
      <c r="AF95"/>
      <c r="AG95" s="11">
        <f t="shared" si="25"/>
        <v>0</v>
      </c>
      <c r="AH95">
        <f>_xlfn.IFNA((VLOOKUP(A95,CLASS!A:AY,34,FALSE)),"")</f>
        <v>0</v>
      </c>
      <c r="AI95" s="11">
        <f t="shared" si="32"/>
        <v>0</v>
      </c>
      <c r="AJ95"/>
      <c r="AK95" s="11">
        <f t="shared" si="33"/>
        <v>0</v>
      </c>
      <c r="AL95" s="16">
        <f t="shared" si="34"/>
        <v>92</v>
      </c>
      <c r="AM95"/>
      <c r="AN95">
        <f t="shared" si="35"/>
        <v>0</v>
      </c>
      <c r="AO95">
        <f t="shared" si="36"/>
        <v>92</v>
      </c>
      <c r="AP95">
        <f t="shared" si="37"/>
        <v>0</v>
      </c>
      <c r="AQ95">
        <f t="shared" si="38"/>
        <v>0</v>
      </c>
      <c r="AR95">
        <f t="shared" si="39"/>
        <v>0</v>
      </c>
      <c r="AS95">
        <f t="shared" si="40"/>
        <v>0</v>
      </c>
      <c r="AT95">
        <f t="shared" si="41"/>
        <v>0</v>
      </c>
      <c r="AU95">
        <f t="shared" si="42"/>
        <v>0</v>
      </c>
      <c r="AV95">
        <f t="shared" si="43"/>
        <v>0</v>
      </c>
      <c r="AW95">
        <f t="shared" si="44"/>
        <v>0</v>
      </c>
      <c r="AX95">
        <f t="shared" si="45"/>
        <v>0</v>
      </c>
      <c r="AY95" s="14" cm="1">
        <f t="array" ref="AY95">SUMPRODUCT(LARGE(AN95:AX95, {1,2,3}))</f>
        <v>92</v>
      </c>
    </row>
    <row r="96" spans="1:52" x14ac:dyDescent="0.35">
      <c r="A96">
        <f>CLASS!A78</f>
        <v>81785</v>
      </c>
      <c r="B96" t="str">
        <f>CLASS!B78</f>
        <v>EE81785</v>
      </c>
      <c r="C96" t="str">
        <f>_xlfn.IFNA((VLOOKUP(A96,CLASS!A:AY,3,FALSE)),"")</f>
        <v>Nigel</v>
      </c>
      <c r="D96" t="str">
        <f>_xlfn.IFNA((VLOOKUP(A96,CLASS!A:AY,4,FALSE)),"")</f>
        <v>Kent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tr">
        <f>_xlfn.IFNA((VLOOKUP(A96,CLASS!A:AY,9,FALSE)),"")</f>
        <v>VET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f>_xlfn.IFNA((VLOOKUP(A96,CLASS!A:AY,16,FALSE)),"")</f>
        <v>0</v>
      </c>
      <c r="Q96" s="11">
        <f t="shared" si="26"/>
        <v>0</v>
      </c>
      <c r="R96">
        <f>_xlfn.IFNA((VLOOKUP(A96,CLASS!A:AY,18,FALSE)),"")</f>
        <v>86</v>
      </c>
      <c r="S96" s="11">
        <f t="shared" si="27"/>
        <v>91</v>
      </c>
      <c r="T96">
        <f>_xlfn.IFNA((VLOOKUP(A96,CLASS!A:AY,20,FALSE)),"")</f>
        <v>0</v>
      </c>
      <c r="U96" s="11">
        <f t="shared" si="28"/>
        <v>0</v>
      </c>
      <c r="V96">
        <f>_xlfn.IFNA((VLOOKUP(A96,CLASS!A:AY,22,FALSE)),"")</f>
        <v>0</v>
      </c>
      <c r="W96" s="11">
        <f t="shared" si="46"/>
        <v>0</v>
      </c>
      <c r="X96">
        <f>_xlfn.IFNA((VLOOKUP(A96,CLASS!A:AY,24,FALSE)),"")</f>
        <v>0</v>
      </c>
      <c r="Y96" s="11">
        <f t="shared" si="29"/>
        <v>0</v>
      </c>
      <c r="Z96">
        <f>_xlfn.IFNA((VLOOKUP(A96,CLASS!A:AY,26,FALSE)),"")</f>
        <v>0</v>
      </c>
      <c r="AA96" s="11">
        <f t="shared" si="30"/>
        <v>0</v>
      </c>
      <c r="AB96">
        <f>_xlfn.IFNA((VLOOKUP(A96,CLASS!A:AY,28,FALSE)),"")</f>
        <v>0</v>
      </c>
      <c r="AC96" s="11">
        <f t="shared" si="31"/>
        <v>0</v>
      </c>
      <c r="AD96"/>
      <c r="AE96" s="11">
        <f t="shared" si="24"/>
        <v>0</v>
      </c>
      <c r="AF96"/>
      <c r="AG96" s="11">
        <f t="shared" si="25"/>
        <v>0</v>
      </c>
      <c r="AH96">
        <f>_xlfn.IFNA((VLOOKUP(A96,CLASS!A:AY,34,FALSE)),"")</f>
        <v>0</v>
      </c>
      <c r="AI96" s="11">
        <f t="shared" si="32"/>
        <v>0</v>
      </c>
      <c r="AJ96"/>
      <c r="AK96" s="11">
        <f t="shared" si="33"/>
        <v>0</v>
      </c>
      <c r="AL96" s="16">
        <f t="shared" si="34"/>
        <v>91</v>
      </c>
      <c r="AM96"/>
      <c r="AN96">
        <f t="shared" si="35"/>
        <v>0</v>
      </c>
      <c r="AO96">
        <f t="shared" si="36"/>
        <v>91</v>
      </c>
      <c r="AP96">
        <f t="shared" si="37"/>
        <v>0</v>
      </c>
      <c r="AQ96">
        <f t="shared" si="38"/>
        <v>0</v>
      </c>
      <c r="AR96">
        <f t="shared" si="39"/>
        <v>0</v>
      </c>
      <c r="AS96">
        <f t="shared" si="40"/>
        <v>0</v>
      </c>
      <c r="AT96">
        <f t="shared" si="41"/>
        <v>0</v>
      </c>
      <c r="AU96">
        <f t="shared" si="42"/>
        <v>0</v>
      </c>
      <c r="AV96">
        <f t="shared" si="43"/>
        <v>0</v>
      </c>
      <c r="AW96">
        <f t="shared" si="44"/>
        <v>0</v>
      </c>
      <c r="AX96">
        <f t="shared" si="45"/>
        <v>0</v>
      </c>
      <c r="AY96" s="14" cm="1">
        <f t="array" ref="AY96">SUMPRODUCT(LARGE(AN96:AX96, {1,2,3}))</f>
        <v>91</v>
      </c>
      <c r="AZ96"/>
    </row>
    <row r="97" spans="1:52" x14ac:dyDescent="0.35">
      <c r="A97">
        <f>CLASS!A179</f>
        <v>140288</v>
      </c>
      <c r="B97" t="str">
        <f>CLASS!B179</f>
        <v>EE140288</v>
      </c>
      <c r="C97" t="str">
        <f>_xlfn.IFNA((VLOOKUP(A97,CLASS!A:AY,3,FALSE)),"")</f>
        <v>Chris</v>
      </c>
      <c r="D97" t="str">
        <f>_xlfn.IFNA((VLOOKUP(A97,CLASS!A:AY,4,FALSE)),"")</f>
        <v>Brown</v>
      </c>
      <c r="E97" s="26" t="str">
        <f>_xlfn.IFNA((VLOOKUP(B97,IssueLookup!A:B,2,FALSE)),"")</f>
        <v>C</v>
      </c>
      <c r="F97" s="26" t="str">
        <f>_xlfn.IFNA((VLOOKUP(B97,IssueLookup!C:D,2,FALSE)),"")</f>
        <v>C</v>
      </c>
      <c r="G97" s="26" t="str">
        <f>_xlfn.IFNA((VLOOKUP(B97,IssueLookup!E:F,2,FALSE)),"")</f>
        <v>C</v>
      </c>
      <c r="H97" s="26" t="str">
        <f>_xlfn.IFNA((VLOOKUP(B97,IssueLookup!G:H,2,FALSE)),"")</f>
        <v>C</v>
      </c>
      <c r="I97" t="str">
        <f>_xlfn.IFNA((VLOOKUP(A97,CLASS!A:AY,9,FALSE)),"")</f>
        <v>SNR</v>
      </c>
      <c r="J97" t="str">
        <f>_xlfn.IFNA((VLOOKUP(A97,CLASS!A:AY,10,FALSE)),"")</f>
        <v>AGL</v>
      </c>
      <c r="K97" t="str">
        <f>_xlfn.IFNA((VLOOKUP(J97,DivisionLookup!A:B,2,FALSE)),"")</f>
        <v>South</v>
      </c>
      <c r="L97">
        <f>_xlfn.IFNA(VLOOKUP(E97,HandicapLookup!A:B,2,FALSE),"")</f>
        <v>15</v>
      </c>
      <c r="M97">
        <f>_xlfn.IFNA(VLOOKUP(F97,HandicapLookup!A:B,2,FALSE),"")</f>
        <v>15</v>
      </c>
      <c r="N97">
        <f>_xlfn.IFNA(VLOOKUP(G97,HandicapLookup!A:B,2,FALSE),"")</f>
        <v>15</v>
      </c>
      <c r="O97">
        <f>_xlfn.IFNA(VLOOKUP(H97,HandicapLookup!A:B,2,FALSE),"")</f>
        <v>15</v>
      </c>
      <c r="P97">
        <f>_xlfn.IFNA((VLOOKUP(A97,CLASS!A:AY,16,FALSE)),"")</f>
        <v>0</v>
      </c>
      <c r="Q97" s="11">
        <f t="shared" si="26"/>
        <v>0</v>
      </c>
      <c r="R97">
        <f>_xlfn.IFNA((VLOOKUP(A97,CLASS!A:AY,18,FALSE)),"")</f>
        <v>75</v>
      </c>
      <c r="S97" s="11">
        <f t="shared" si="27"/>
        <v>90</v>
      </c>
      <c r="T97">
        <f>_xlfn.IFNA((VLOOKUP(A97,CLASS!A:AY,20,FALSE)),"")</f>
        <v>0</v>
      </c>
      <c r="U97" s="11">
        <f t="shared" si="28"/>
        <v>0</v>
      </c>
      <c r="V97">
        <f>_xlfn.IFNA((VLOOKUP(A97,CLASS!A:AY,22,FALSE)),"")</f>
        <v>0</v>
      </c>
      <c r="W97" s="11">
        <f t="shared" si="46"/>
        <v>0</v>
      </c>
      <c r="X97">
        <f>_xlfn.IFNA((VLOOKUP(A97,CLASS!A:AY,24,FALSE)),"")</f>
        <v>0</v>
      </c>
      <c r="Y97" s="11">
        <f t="shared" si="29"/>
        <v>0</v>
      </c>
      <c r="Z97">
        <f>_xlfn.IFNA((VLOOKUP(A97,CLASS!A:AY,26,FALSE)),"")</f>
        <v>0</v>
      </c>
      <c r="AA97" s="11">
        <f t="shared" si="30"/>
        <v>0</v>
      </c>
      <c r="AB97">
        <f>_xlfn.IFNA((VLOOKUP(A97,CLASS!A:AY,28,FALSE)),"")</f>
        <v>0</v>
      </c>
      <c r="AC97" s="11">
        <f t="shared" si="31"/>
        <v>0</v>
      </c>
      <c r="AD97"/>
      <c r="AE97" s="11">
        <f t="shared" si="24"/>
        <v>0</v>
      </c>
      <c r="AF97"/>
      <c r="AG97" s="11">
        <f t="shared" si="25"/>
        <v>0</v>
      </c>
      <c r="AH97">
        <f>_xlfn.IFNA((VLOOKUP(A97,CLASS!A:AY,34,FALSE)),"")</f>
        <v>0</v>
      </c>
      <c r="AI97" s="11">
        <f t="shared" si="32"/>
        <v>0</v>
      </c>
      <c r="AJ97"/>
      <c r="AK97" s="11">
        <f t="shared" si="33"/>
        <v>0</v>
      </c>
      <c r="AL97" s="16">
        <f t="shared" si="34"/>
        <v>90</v>
      </c>
      <c r="AM97"/>
      <c r="AN97">
        <f t="shared" si="35"/>
        <v>0</v>
      </c>
      <c r="AO97">
        <f t="shared" si="36"/>
        <v>90</v>
      </c>
      <c r="AP97">
        <f t="shared" si="37"/>
        <v>0</v>
      </c>
      <c r="AQ97">
        <f t="shared" si="38"/>
        <v>0</v>
      </c>
      <c r="AR97">
        <f t="shared" si="39"/>
        <v>0</v>
      </c>
      <c r="AS97">
        <f t="shared" si="40"/>
        <v>0</v>
      </c>
      <c r="AT97">
        <f t="shared" si="41"/>
        <v>0</v>
      </c>
      <c r="AU97">
        <f t="shared" si="42"/>
        <v>0</v>
      </c>
      <c r="AV97">
        <f t="shared" si="43"/>
        <v>0</v>
      </c>
      <c r="AW97">
        <f t="shared" si="44"/>
        <v>0</v>
      </c>
      <c r="AX97">
        <f t="shared" si="45"/>
        <v>0</v>
      </c>
      <c r="AY97" s="14" cm="1">
        <f t="array" ref="AY97">SUMPRODUCT(LARGE(AN97:AX97, {1,2,3}))</f>
        <v>90</v>
      </c>
      <c r="AZ97"/>
    </row>
    <row r="98" spans="1:52" x14ac:dyDescent="0.35">
      <c r="A98">
        <f>CLASS!A180</f>
        <v>137814</v>
      </c>
      <c r="B98" t="str">
        <f>CLASS!B180</f>
        <v>EE137814</v>
      </c>
      <c r="C98" t="str">
        <f>_xlfn.IFNA((VLOOKUP(A98,CLASS!A:AY,3,FALSE)),"")</f>
        <v>Stephen</v>
      </c>
      <c r="D98" t="str">
        <f>_xlfn.IFNA((VLOOKUP(A98,CLASS!A:AY,4,FALSE)),"")</f>
        <v>Crowley</v>
      </c>
      <c r="E98" s="26" t="str">
        <f>_xlfn.IFNA((VLOOKUP(B98,IssueLookup!A:B,2,FALSE)),"")</f>
        <v>C</v>
      </c>
      <c r="F98" s="26" t="str">
        <f>_xlfn.IFNA((VLOOKUP(B98,IssueLookup!C:D,2,FALSE)),"")</f>
        <v>C</v>
      </c>
      <c r="G98" s="26" t="str">
        <f>_xlfn.IFNA((VLOOKUP(B98,IssueLookup!E:F,2,FALSE)),"")</f>
        <v>C</v>
      </c>
      <c r="H98" s="26" t="str">
        <f>_xlfn.IFNA((VLOOKUP(B98,IssueLookup!G:H,2,FALSE)),"")</f>
        <v>C</v>
      </c>
      <c r="I98" t="str">
        <f>_xlfn.IFNA((VLOOKUP(A98,CLASS!A:AY,9,FALSE)),"")</f>
        <v>SNR</v>
      </c>
      <c r="J98" t="str">
        <f>_xlfn.IFNA((VLOOKUP(A98,CLASS!A:AY,10,FALSE)),"")</f>
        <v>SDGC</v>
      </c>
      <c r="K98" t="str">
        <f>_xlfn.IFNA((VLOOKUP(J98,DivisionLookup!A:B,2,FALSE)),"")</f>
        <v>South</v>
      </c>
      <c r="L98">
        <f>_xlfn.IFNA(VLOOKUP(E98,HandicapLookup!A:B,2,FALSE),"")</f>
        <v>15</v>
      </c>
      <c r="M98">
        <f>_xlfn.IFNA(VLOOKUP(F98,HandicapLookup!A:B,2,FALSE),"")</f>
        <v>15</v>
      </c>
      <c r="N98">
        <f>_xlfn.IFNA(VLOOKUP(G98,HandicapLookup!A:B,2,FALSE),"")</f>
        <v>15</v>
      </c>
      <c r="O98">
        <f>_xlfn.IFNA(VLOOKUP(H98,HandicapLookup!A:B,2,FALSE),"")</f>
        <v>15</v>
      </c>
      <c r="P98">
        <f>_xlfn.IFNA((VLOOKUP(A98,CLASS!A:AY,16,FALSE)),"")</f>
        <v>0</v>
      </c>
      <c r="Q98" s="11">
        <f t="shared" si="26"/>
        <v>0</v>
      </c>
      <c r="R98">
        <f>_xlfn.IFNA((VLOOKUP(A98,CLASS!A:AY,18,FALSE)),"")</f>
        <v>75</v>
      </c>
      <c r="S98" s="11">
        <f t="shared" si="27"/>
        <v>90</v>
      </c>
      <c r="T98">
        <f>_xlfn.IFNA((VLOOKUP(A98,CLASS!A:AY,20,FALSE)),"")</f>
        <v>0</v>
      </c>
      <c r="U98" s="11">
        <f t="shared" si="28"/>
        <v>0</v>
      </c>
      <c r="V98">
        <f>_xlfn.IFNA((VLOOKUP(A98,CLASS!A:AY,22,FALSE)),"")</f>
        <v>0</v>
      </c>
      <c r="W98" s="11">
        <f t="shared" si="46"/>
        <v>0</v>
      </c>
      <c r="X98">
        <f>_xlfn.IFNA((VLOOKUP(A98,CLASS!A:AY,24,FALSE)),"")</f>
        <v>0</v>
      </c>
      <c r="Y98" s="11">
        <f t="shared" si="29"/>
        <v>0</v>
      </c>
      <c r="Z98">
        <f>_xlfn.IFNA((VLOOKUP(A98,CLASS!A:AY,26,FALSE)),"")</f>
        <v>0</v>
      </c>
      <c r="AA98" s="11">
        <f t="shared" si="30"/>
        <v>0</v>
      </c>
      <c r="AB98">
        <f>_xlfn.IFNA((VLOOKUP(A98,CLASS!A:AY,28,FALSE)),"")</f>
        <v>0</v>
      </c>
      <c r="AC98" s="11">
        <f t="shared" si="31"/>
        <v>0</v>
      </c>
      <c r="AD98"/>
      <c r="AE98" s="11">
        <f t="shared" si="24"/>
        <v>0</v>
      </c>
      <c r="AF98"/>
      <c r="AG98" s="11">
        <f t="shared" si="25"/>
        <v>0</v>
      </c>
      <c r="AH98">
        <f>_xlfn.IFNA((VLOOKUP(A98,CLASS!A:AY,34,FALSE)),"")</f>
        <v>0</v>
      </c>
      <c r="AI98" s="11">
        <f t="shared" si="32"/>
        <v>0</v>
      </c>
      <c r="AJ98"/>
      <c r="AK98" s="11">
        <f t="shared" si="33"/>
        <v>0</v>
      </c>
      <c r="AL98" s="16">
        <f t="shared" si="34"/>
        <v>90</v>
      </c>
      <c r="AM98"/>
      <c r="AN98">
        <f t="shared" si="35"/>
        <v>0</v>
      </c>
      <c r="AO98">
        <f t="shared" si="36"/>
        <v>90</v>
      </c>
      <c r="AP98">
        <f t="shared" si="37"/>
        <v>0</v>
      </c>
      <c r="AQ98">
        <f t="shared" si="38"/>
        <v>0</v>
      </c>
      <c r="AR98">
        <f t="shared" si="39"/>
        <v>0</v>
      </c>
      <c r="AS98">
        <f t="shared" si="40"/>
        <v>0</v>
      </c>
      <c r="AT98">
        <f t="shared" si="41"/>
        <v>0</v>
      </c>
      <c r="AU98">
        <f t="shared" si="42"/>
        <v>0</v>
      </c>
      <c r="AV98">
        <f t="shared" si="43"/>
        <v>0</v>
      </c>
      <c r="AW98">
        <f t="shared" si="44"/>
        <v>0</v>
      </c>
      <c r="AX98">
        <f t="shared" si="45"/>
        <v>0</v>
      </c>
      <c r="AY98" s="14" cm="1">
        <f t="array" ref="AY98">SUMPRODUCT(LARGE(AN98:AX98, {1,2,3}))</f>
        <v>90</v>
      </c>
      <c r="AZ98"/>
    </row>
    <row r="99" spans="1:52" x14ac:dyDescent="0.35">
      <c r="A99">
        <f>CLASS!A37</f>
        <v>129151</v>
      </c>
      <c r="B99" t="str">
        <f>CLASS!B37</f>
        <v>EE129151</v>
      </c>
      <c r="C99" t="str">
        <f>_xlfn.IFNA((VLOOKUP(A99,CLASS!A:AY,3,FALSE)),"")</f>
        <v>Paul</v>
      </c>
      <c r="D99" t="str">
        <f>_xlfn.IFNA((VLOOKUP(A99,CLASS!A:AY,4,FALSE)),"")</f>
        <v>Finney</v>
      </c>
      <c r="E99" s="26" t="str">
        <f>_xlfn.IFNA((VLOOKUP(B99,IssueLookup!A:B,2,FALSE)),"")</f>
        <v>AA</v>
      </c>
      <c r="F99" s="26" t="str">
        <f>_xlfn.IFNA((VLOOKUP(B99,IssueLookup!C:D,2,FALSE)),"")</f>
        <v>AA</v>
      </c>
      <c r="G99" s="26" t="str">
        <f>_xlfn.IFNA((VLOOKUP(B99,IssueLookup!E:F,2,FALSE)),"")</f>
        <v>AA</v>
      </c>
      <c r="H99" s="26" t="str">
        <f>_xlfn.IFNA((VLOOKUP(B99,IssueLookup!G:H,2,FALSE)),"")</f>
        <v>AA</v>
      </c>
      <c r="I99" t="str">
        <f>_xlfn.IFNA((VLOOKUP(A99,CLASS!A:AY,9,FALSE)),"")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_xlfn.IFNA(VLOOKUP(E99,HandicapLookup!A:B,2,FALSE),"")</f>
        <v>0</v>
      </c>
      <c r="M99">
        <f>_xlfn.IFNA(VLOOKUP(F99,HandicapLookup!A:B,2,FALSE),"")</f>
        <v>0</v>
      </c>
      <c r="N99">
        <f>_xlfn.IFNA(VLOOKUP(G99,HandicapLookup!A:B,2,FALSE),"")</f>
        <v>0</v>
      </c>
      <c r="O99">
        <f>_xlfn.IFNA(VLOOKUP(H99,HandicapLookup!A:B,2,FALSE),"")</f>
        <v>0</v>
      </c>
      <c r="P99">
        <f>_xlfn.IFNA((VLOOKUP(A99,CLASS!A:AY,16,FALSE)),"")</f>
        <v>0</v>
      </c>
      <c r="Q99" s="11">
        <f t="shared" si="26"/>
        <v>0</v>
      </c>
      <c r="R99">
        <f>_xlfn.IFNA((VLOOKUP(A99,CLASS!A:AY,18,FALSE)),"")</f>
        <v>0</v>
      </c>
      <c r="S99" s="11">
        <f t="shared" si="27"/>
        <v>0</v>
      </c>
      <c r="T99">
        <f>_xlfn.IFNA((VLOOKUP(A99,CLASS!A:AY,20,FALSE)),"")</f>
        <v>0</v>
      </c>
      <c r="U99" s="11">
        <f t="shared" si="28"/>
        <v>0</v>
      </c>
      <c r="V99">
        <f>_xlfn.IFNA((VLOOKUP(A99,CLASS!A:AY,22,FALSE)),"")</f>
        <v>90</v>
      </c>
      <c r="W99" s="11">
        <f t="shared" si="46"/>
        <v>90</v>
      </c>
      <c r="X99">
        <f>_xlfn.IFNA((VLOOKUP(A99,CLASS!A:AY,24,FALSE)),"")</f>
        <v>0</v>
      </c>
      <c r="Y99" s="11">
        <f t="shared" si="29"/>
        <v>0</v>
      </c>
      <c r="Z99">
        <f>_xlfn.IFNA((VLOOKUP(A99,CLASS!A:AY,26,FALSE)),"")</f>
        <v>0</v>
      </c>
      <c r="AA99" s="11">
        <f t="shared" si="30"/>
        <v>0</v>
      </c>
      <c r="AB99">
        <f>_xlfn.IFNA((VLOOKUP(A99,CLASS!A:AY,28,FALSE)),"")</f>
        <v>0</v>
      </c>
      <c r="AC99" s="11">
        <f t="shared" si="31"/>
        <v>0</v>
      </c>
      <c r="AD99"/>
      <c r="AE99" s="11">
        <f t="shared" si="24"/>
        <v>0</v>
      </c>
      <c r="AF99"/>
      <c r="AG99" s="11">
        <f t="shared" si="25"/>
        <v>0</v>
      </c>
      <c r="AH99">
        <f>_xlfn.IFNA((VLOOKUP(A99,CLASS!A:AY,34,FALSE)),"")</f>
        <v>0</v>
      </c>
      <c r="AI99" s="11">
        <f t="shared" si="32"/>
        <v>0</v>
      </c>
      <c r="AJ99"/>
      <c r="AK99" s="11">
        <f t="shared" si="33"/>
        <v>0</v>
      </c>
      <c r="AL99" s="16">
        <f t="shared" si="34"/>
        <v>90</v>
      </c>
      <c r="AN99">
        <f t="shared" si="35"/>
        <v>0</v>
      </c>
      <c r="AO99">
        <f t="shared" si="36"/>
        <v>0</v>
      </c>
      <c r="AP99">
        <f t="shared" si="37"/>
        <v>0</v>
      </c>
      <c r="AQ99">
        <f t="shared" si="38"/>
        <v>90</v>
      </c>
      <c r="AR99">
        <f t="shared" si="39"/>
        <v>0</v>
      </c>
      <c r="AS99">
        <f t="shared" si="40"/>
        <v>0</v>
      </c>
      <c r="AT99">
        <f t="shared" si="41"/>
        <v>0</v>
      </c>
      <c r="AU99">
        <f t="shared" si="42"/>
        <v>0</v>
      </c>
      <c r="AV99">
        <f t="shared" si="43"/>
        <v>0</v>
      </c>
      <c r="AW99">
        <f t="shared" si="44"/>
        <v>0</v>
      </c>
      <c r="AX99">
        <f t="shared" si="45"/>
        <v>0</v>
      </c>
      <c r="AY99" s="14" cm="1">
        <f t="array" ref="AY99">SUMPRODUCT(LARGE(AN99:AX99, {1,2,3}))</f>
        <v>90</v>
      </c>
      <c r="AZ99"/>
    </row>
    <row r="100" spans="1:52" x14ac:dyDescent="0.35">
      <c r="A100">
        <f>CLASS!A137</f>
        <v>98867</v>
      </c>
      <c r="B100" t="str">
        <f>CLASS!B137</f>
        <v>EE98867</v>
      </c>
      <c r="C100" t="str">
        <f>_xlfn.IFNA((VLOOKUP(A100,CLASS!A:AY,3,FALSE)),"")</f>
        <v>Christopher</v>
      </c>
      <c r="D100" t="str">
        <f>_xlfn.IFNA((VLOOKUP(A100,CLASS!A:AY,4,FALSE)),"")</f>
        <v>Bloxham</v>
      </c>
      <c r="E100" s="26" t="str">
        <f>_xlfn.IFNA((VLOOKUP(B100,IssueLookup!A:B,2,FALSE)),"")</f>
        <v>B</v>
      </c>
      <c r="F100" s="26" t="str">
        <f>_xlfn.IFNA((VLOOKUP(B100,IssueLookup!C:D,2,FALSE)),"")</f>
        <v>B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tr">
        <f>_xlfn.IFNA((VLOOKUP(A100,CLASS!A:AY,9,FALSE)),"")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_xlfn.IFNA(VLOOKUP(E100,HandicapLookup!A:B,2,FALSE),"")</f>
        <v>10</v>
      </c>
      <c r="M100">
        <f>_xlfn.IFNA(VLOOKUP(F100,HandicapLookup!A:B,2,FALSE),"")</f>
        <v>10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f>_xlfn.IFNA((VLOOKUP(A100,CLASS!A:AY,16,FALSE)),"")</f>
        <v>0</v>
      </c>
      <c r="Q100" s="11">
        <f t="shared" si="26"/>
        <v>0</v>
      </c>
      <c r="R100">
        <f>_xlfn.IFNA((VLOOKUP(A100,CLASS!A:AY,18,FALSE)),"")</f>
        <v>0</v>
      </c>
      <c r="S100" s="11">
        <f t="shared" si="27"/>
        <v>0</v>
      </c>
      <c r="T100">
        <f>_xlfn.IFNA((VLOOKUP(A100,CLASS!A:AY,20,FALSE)),"")</f>
        <v>0</v>
      </c>
      <c r="U100" s="11">
        <f t="shared" si="28"/>
        <v>0</v>
      </c>
      <c r="V100">
        <f>_xlfn.IFNA((VLOOKUP(A100,CLASS!A:AY,22,FALSE)),"")</f>
        <v>79</v>
      </c>
      <c r="W100" s="11">
        <f t="shared" si="46"/>
        <v>89</v>
      </c>
      <c r="X100">
        <f>_xlfn.IFNA((VLOOKUP(A100,CLASS!A:AY,24,FALSE)),"")</f>
        <v>0</v>
      </c>
      <c r="Y100" s="11">
        <f t="shared" si="29"/>
        <v>0</v>
      </c>
      <c r="Z100">
        <f>_xlfn.IFNA((VLOOKUP(A100,CLASS!A:AY,26,FALSE)),"")</f>
        <v>0</v>
      </c>
      <c r="AA100" s="11">
        <f t="shared" si="30"/>
        <v>0</v>
      </c>
      <c r="AB100">
        <f>_xlfn.IFNA((VLOOKUP(A100,CLASS!A:AY,28,FALSE)),"")</f>
        <v>0</v>
      </c>
      <c r="AC100" s="11">
        <f t="shared" si="31"/>
        <v>0</v>
      </c>
      <c r="AD100"/>
      <c r="AE100" s="11">
        <f t="shared" si="24"/>
        <v>0</v>
      </c>
      <c r="AF100"/>
      <c r="AG100" s="11">
        <f t="shared" si="25"/>
        <v>0</v>
      </c>
      <c r="AH100">
        <f>_xlfn.IFNA((VLOOKUP(A100,CLASS!A:AY,34,FALSE)),"")</f>
        <v>0</v>
      </c>
      <c r="AI100" s="11">
        <f t="shared" si="32"/>
        <v>0</v>
      </c>
      <c r="AJ100"/>
      <c r="AK100" s="11">
        <f t="shared" si="33"/>
        <v>0</v>
      </c>
      <c r="AL100" s="16">
        <f t="shared" si="34"/>
        <v>89</v>
      </c>
      <c r="AN100">
        <f t="shared" si="35"/>
        <v>0</v>
      </c>
      <c r="AO100">
        <f t="shared" si="36"/>
        <v>0</v>
      </c>
      <c r="AP100">
        <f t="shared" si="37"/>
        <v>0</v>
      </c>
      <c r="AQ100">
        <f t="shared" si="38"/>
        <v>89</v>
      </c>
      <c r="AR100">
        <f t="shared" si="39"/>
        <v>0</v>
      </c>
      <c r="AS100">
        <f t="shared" si="40"/>
        <v>0</v>
      </c>
      <c r="AT100">
        <f t="shared" si="41"/>
        <v>0</v>
      </c>
      <c r="AU100">
        <f t="shared" si="42"/>
        <v>0</v>
      </c>
      <c r="AV100">
        <f t="shared" si="43"/>
        <v>0</v>
      </c>
      <c r="AW100">
        <f t="shared" si="44"/>
        <v>0</v>
      </c>
      <c r="AX100">
        <f t="shared" si="45"/>
        <v>0</v>
      </c>
      <c r="AY100" s="14" cm="1">
        <f t="array" ref="AY100">SUMPRODUCT(LARGE(AN100:AX100, {1,2,3}))</f>
        <v>89</v>
      </c>
      <c r="AZ100"/>
    </row>
    <row r="101" spans="1:52" x14ac:dyDescent="0.35">
      <c r="A101">
        <f>CLASS!A10</f>
        <v>187</v>
      </c>
      <c r="B101" t="str">
        <f>CLASS!B10</f>
        <v>EE187</v>
      </c>
      <c r="C101" t="str">
        <f>_xlfn.IFNA((VLOOKUP(A101,CLASS!A:AY,3,FALSE)),"")</f>
        <v>Richard</v>
      </c>
      <c r="D101" t="str">
        <f>_xlfn.IFNA((VLOOKUP(A101,CLASS!A:AY,4,FALSE)),"")</f>
        <v>Faulds</v>
      </c>
      <c r="E101" s="26" t="str">
        <f>_xlfn.IFNA((VLOOKUP(B101,IssueLookup!A:B,2,FALSE)),"")</f>
        <v>AAA</v>
      </c>
      <c r="F101" s="26" t="str">
        <f>_xlfn.IFNA((VLOOKUP(B101,IssueLookup!C:D,2,FALSE)),"")</f>
        <v>AAA</v>
      </c>
      <c r="G101" s="26" t="str">
        <f>_xlfn.IFNA((VLOOKUP(B101,IssueLookup!E:F,2,FALSE)),"")</f>
        <v>AAA</v>
      </c>
      <c r="H101" s="26" t="str">
        <f>_xlfn.IFNA((VLOOKUP(B101,IssueLookup!G:H,2,FALSE)),"")</f>
        <v>AAA</v>
      </c>
      <c r="I101" t="str">
        <f>_xlfn.IFNA((VLOOKUP(A101,CLASS!A:AY,9,FALSE)),"")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_xlfn.IFNA(VLOOKUP(E101,HandicapLookup!A:B,2,FALSE),"")</f>
        <v>0</v>
      </c>
      <c r="M101">
        <f>_xlfn.IFNA(VLOOKUP(F101,HandicapLookup!A:B,2,FALSE),"")</f>
        <v>0</v>
      </c>
      <c r="N101">
        <f>_xlfn.IFNA(VLOOKUP(G101,HandicapLookup!A:B,2,FALSE),"")</f>
        <v>0</v>
      </c>
      <c r="O101">
        <f>_xlfn.IFNA(VLOOKUP(H101,HandicapLookup!A:B,2,FALSE),"")</f>
        <v>0</v>
      </c>
      <c r="P101">
        <f>_xlfn.IFNA((VLOOKUP(A101,CLASS!A:AY,16,FALSE)),"")</f>
        <v>0</v>
      </c>
      <c r="Q101" s="11">
        <f t="shared" si="26"/>
        <v>0</v>
      </c>
      <c r="R101">
        <f>_xlfn.IFNA((VLOOKUP(A101,CLASS!A:AY,18,FALSE)),"")</f>
        <v>89</v>
      </c>
      <c r="S101" s="11">
        <f t="shared" si="27"/>
        <v>89</v>
      </c>
      <c r="T101">
        <f>_xlfn.IFNA((VLOOKUP(A101,CLASS!A:AY,20,FALSE)),"")</f>
        <v>0</v>
      </c>
      <c r="U101" s="11">
        <f t="shared" si="28"/>
        <v>0</v>
      </c>
      <c r="V101">
        <f>_xlfn.IFNA((VLOOKUP(A101,CLASS!A:AY,22,FALSE)),"")</f>
        <v>0</v>
      </c>
      <c r="W101" s="11">
        <f t="shared" si="46"/>
        <v>0</v>
      </c>
      <c r="X101">
        <f>_xlfn.IFNA((VLOOKUP(A101,CLASS!A:AY,24,FALSE)),"")</f>
        <v>0</v>
      </c>
      <c r="Y101" s="11">
        <f t="shared" si="29"/>
        <v>0</v>
      </c>
      <c r="Z101">
        <f>_xlfn.IFNA((VLOOKUP(A101,CLASS!A:AY,26,FALSE)),"")</f>
        <v>0</v>
      </c>
      <c r="AA101" s="11">
        <f t="shared" si="30"/>
        <v>0</v>
      </c>
      <c r="AB101">
        <f>_xlfn.IFNA((VLOOKUP(A101,CLASS!A:AY,28,FALSE)),"")</f>
        <v>0</v>
      </c>
      <c r="AC101" s="11">
        <f t="shared" si="31"/>
        <v>0</v>
      </c>
      <c r="AD101"/>
      <c r="AE101" s="11">
        <f t="shared" ref="AE101:AE164" si="47">IFERROR((IF(IF(AD101,AD101+$O101,0)&lt;=100,IF(AD101,AD101+$O101,0),100)),"")</f>
        <v>0</v>
      </c>
      <c r="AF101"/>
      <c r="AG101" s="11">
        <f t="shared" ref="AG101:AG164" si="48">IFERROR((IF(IF(AF101,AF101+$O101,0)&lt;=100,IF(AF101,AF101+$O101,0),100)),"")</f>
        <v>0</v>
      </c>
      <c r="AH101">
        <f>_xlfn.IFNA((VLOOKUP(A101,CLASS!A:AY,34,FALSE)),"")</f>
        <v>0</v>
      </c>
      <c r="AI101" s="11">
        <f t="shared" si="32"/>
        <v>0</v>
      </c>
      <c r="AJ101"/>
      <c r="AK101" s="11">
        <f t="shared" si="33"/>
        <v>0</v>
      </c>
      <c r="AL101" s="16">
        <f t="shared" si="34"/>
        <v>89</v>
      </c>
      <c r="AM101"/>
      <c r="AN101">
        <f t="shared" si="35"/>
        <v>0</v>
      </c>
      <c r="AO101">
        <f t="shared" si="36"/>
        <v>89</v>
      </c>
      <c r="AP101">
        <f t="shared" si="37"/>
        <v>0</v>
      </c>
      <c r="AQ101">
        <f t="shared" si="38"/>
        <v>0</v>
      </c>
      <c r="AR101">
        <f t="shared" si="39"/>
        <v>0</v>
      </c>
      <c r="AS101">
        <f t="shared" si="40"/>
        <v>0</v>
      </c>
      <c r="AT101">
        <f t="shared" si="41"/>
        <v>0</v>
      </c>
      <c r="AU101">
        <f t="shared" si="42"/>
        <v>0</v>
      </c>
      <c r="AV101">
        <f t="shared" si="43"/>
        <v>0</v>
      </c>
      <c r="AW101">
        <f t="shared" si="44"/>
        <v>0</v>
      </c>
      <c r="AX101">
        <f t="shared" si="45"/>
        <v>0</v>
      </c>
      <c r="AY101" s="14" cm="1">
        <f t="array" ref="AY101">SUMPRODUCT(LARGE(AN101:AX101, {1,2,3}))</f>
        <v>89</v>
      </c>
      <c r="AZ101"/>
    </row>
    <row r="102" spans="1:52" x14ac:dyDescent="0.35">
      <c r="A102">
        <f>CLASS!A138</f>
        <v>140166</v>
      </c>
      <c r="B102" t="str">
        <f>CLASS!B138</f>
        <v>EE140166</v>
      </c>
      <c r="C102" t="str">
        <f>_xlfn.IFNA((VLOOKUP(A102,CLASS!A:AY,3,FALSE)),"")</f>
        <v>Anthony</v>
      </c>
      <c r="D102" t="str">
        <f>_xlfn.IFNA((VLOOKUP(A102,CLASS!A:AY,4,FALSE)),"")</f>
        <v>Harvey</v>
      </c>
      <c r="E102" s="26" t="str">
        <f>_xlfn.IFNA((VLOOKUP(B102,IssueLookup!A:B,2,FALSE)),"")</f>
        <v>B</v>
      </c>
      <c r="F102" s="26" t="str">
        <f>_xlfn.IFNA((VLOOKUP(B102,IssueLookup!C:D,2,FALSE)),"")</f>
        <v>B</v>
      </c>
      <c r="G102" s="26" t="str">
        <f>_xlfn.IFNA((VLOOKUP(B102,IssueLookup!E:F,2,FALSE)),"")</f>
        <v>B</v>
      </c>
      <c r="H102" s="26" t="str">
        <f>_xlfn.IFNA((VLOOKUP(B102,IssueLookup!G:H,2,FALSE)),"")</f>
        <v>B</v>
      </c>
      <c r="I102" t="str">
        <f>_xlfn.IFNA((VLOOKUP(A102,CLASS!A:AY,9,FALSE)),"")</f>
        <v>SNR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_xlfn.IFNA(VLOOKUP(E102,HandicapLookup!A:B,2,FALSE),"")</f>
        <v>10</v>
      </c>
      <c r="M102">
        <f>_xlfn.IFNA(VLOOKUP(F102,HandicapLookup!A:B,2,FALSE),"")</f>
        <v>10</v>
      </c>
      <c r="N102">
        <f>_xlfn.IFNA(VLOOKUP(G102,HandicapLookup!A:B,2,FALSE),"")</f>
        <v>10</v>
      </c>
      <c r="O102">
        <f>_xlfn.IFNA(VLOOKUP(H102,HandicapLookup!A:B,2,FALSE),"")</f>
        <v>10</v>
      </c>
      <c r="P102">
        <f>_xlfn.IFNA((VLOOKUP(A102,CLASS!A:AY,16,FALSE)),"")</f>
        <v>0</v>
      </c>
      <c r="Q102" s="11">
        <f t="shared" si="26"/>
        <v>0</v>
      </c>
      <c r="R102">
        <f>_xlfn.IFNA((VLOOKUP(A102,CLASS!A:AY,18,FALSE)),"")</f>
        <v>79</v>
      </c>
      <c r="S102" s="11">
        <f t="shared" si="27"/>
        <v>89</v>
      </c>
      <c r="T102">
        <f>_xlfn.IFNA((VLOOKUP(A102,CLASS!A:AY,20,FALSE)),"")</f>
        <v>0</v>
      </c>
      <c r="U102" s="11">
        <f t="shared" si="28"/>
        <v>0</v>
      </c>
      <c r="V102">
        <f>_xlfn.IFNA((VLOOKUP(A102,CLASS!A:AY,22,FALSE)),"")</f>
        <v>0</v>
      </c>
      <c r="W102" s="11">
        <f t="shared" si="46"/>
        <v>0</v>
      </c>
      <c r="X102">
        <f>_xlfn.IFNA((VLOOKUP(A102,CLASS!A:AY,24,FALSE)),"")</f>
        <v>0</v>
      </c>
      <c r="Y102" s="11">
        <f t="shared" si="29"/>
        <v>0</v>
      </c>
      <c r="Z102">
        <f>_xlfn.IFNA((VLOOKUP(A102,CLASS!A:AY,26,FALSE)),"")</f>
        <v>0</v>
      </c>
      <c r="AA102" s="11">
        <f t="shared" si="30"/>
        <v>0</v>
      </c>
      <c r="AB102">
        <f>_xlfn.IFNA((VLOOKUP(A102,CLASS!A:AY,28,FALSE)),"")</f>
        <v>0</v>
      </c>
      <c r="AC102" s="11">
        <f t="shared" si="31"/>
        <v>0</v>
      </c>
      <c r="AD102"/>
      <c r="AE102" s="11">
        <f t="shared" si="47"/>
        <v>0</v>
      </c>
      <c r="AF102"/>
      <c r="AG102" s="11">
        <f t="shared" si="48"/>
        <v>0</v>
      </c>
      <c r="AH102">
        <f>_xlfn.IFNA((VLOOKUP(A102,CLASS!A:AY,34,FALSE)),"")</f>
        <v>0</v>
      </c>
      <c r="AI102" s="11">
        <f t="shared" si="32"/>
        <v>0</v>
      </c>
      <c r="AJ102"/>
      <c r="AK102" s="11">
        <f t="shared" si="33"/>
        <v>0</v>
      </c>
      <c r="AL102" s="16">
        <f t="shared" si="34"/>
        <v>89</v>
      </c>
      <c r="AM102"/>
      <c r="AN102">
        <f t="shared" si="35"/>
        <v>0</v>
      </c>
      <c r="AO102">
        <f t="shared" si="36"/>
        <v>89</v>
      </c>
      <c r="AP102">
        <f t="shared" si="37"/>
        <v>0</v>
      </c>
      <c r="AQ102">
        <f t="shared" si="38"/>
        <v>0</v>
      </c>
      <c r="AR102">
        <f t="shared" si="39"/>
        <v>0</v>
      </c>
      <c r="AS102">
        <f t="shared" si="40"/>
        <v>0</v>
      </c>
      <c r="AT102">
        <f t="shared" si="41"/>
        <v>0</v>
      </c>
      <c r="AU102">
        <f t="shared" si="42"/>
        <v>0</v>
      </c>
      <c r="AV102">
        <f t="shared" si="43"/>
        <v>0</v>
      </c>
      <c r="AW102">
        <f t="shared" si="44"/>
        <v>0</v>
      </c>
      <c r="AX102">
        <f t="shared" si="45"/>
        <v>0</v>
      </c>
      <c r="AY102" s="14" cm="1">
        <f t="array" ref="AY102">SUMPRODUCT(LARGE(AN102:AX102, {1,2,3}))</f>
        <v>89</v>
      </c>
      <c r="AZ102"/>
    </row>
    <row r="103" spans="1:52" x14ac:dyDescent="0.35">
      <c r="A103">
        <f>CLASS!A181</f>
        <v>138867</v>
      </c>
      <c r="B103" t="str">
        <f>CLASS!B181</f>
        <v>EE138867</v>
      </c>
      <c r="C103" t="str">
        <f>_xlfn.IFNA((VLOOKUP(A103,CLASS!A:AY,3,FALSE)),"")</f>
        <v>Tina</v>
      </c>
      <c r="D103" t="str">
        <f>_xlfn.IFNA((VLOOKUP(A103,CLASS!A:AY,4,FALSE)),"")</f>
        <v>Henshaw</v>
      </c>
      <c r="E103" s="26" t="str">
        <f>_xlfn.IFNA((VLOOKUP(B103,IssueLookup!A:B,2,FALSE)),"")</f>
        <v>C</v>
      </c>
      <c r="F103" s="26" t="str">
        <f>_xlfn.IFNA((VLOOKUP(B103,IssueLookup!C:D,2,FALSE)),"")</f>
        <v>C</v>
      </c>
      <c r="G103" s="26" t="str">
        <f>_xlfn.IFNA((VLOOKUP(B103,IssueLookup!E:F,2,FALSE)),"")</f>
        <v>C</v>
      </c>
      <c r="H103" s="26" t="str">
        <f>_xlfn.IFNA((VLOOKUP(B103,IssueLookup!G:H,2,FALSE)),"")</f>
        <v>C</v>
      </c>
      <c r="I103" t="str">
        <f>_xlfn.IFNA((VLOOKUP(A103,CLASS!A:AY,9,FALSE)),"")</f>
        <v>LDY</v>
      </c>
      <c r="J103" t="str">
        <f>_xlfn.IFNA((VLOOKUP(A103,CLASS!A:AY,10,FALSE)),"")</f>
        <v>AGL</v>
      </c>
      <c r="K103" t="str">
        <f>_xlfn.IFNA((VLOOKUP(J103,DivisionLookup!A:B,2,FALSE)),"")</f>
        <v>South</v>
      </c>
      <c r="L103">
        <f>_xlfn.IFNA(VLOOKUP(E103,HandicapLookup!A:B,2,FALSE),"")</f>
        <v>15</v>
      </c>
      <c r="M103">
        <f>_xlfn.IFNA(VLOOKUP(F103,HandicapLookup!A:B,2,FALSE),"")</f>
        <v>15</v>
      </c>
      <c r="N103">
        <f>_xlfn.IFNA(VLOOKUP(G103,HandicapLookup!A:B,2,FALSE),"")</f>
        <v>15</v>
      </c>
      <c r="O103">
        <f>_xlfn.IFNA(VLOOKUP(H103,HandicapLookup!A:B,2,FALSE),"")</f>
        <v>15</v>
      </c>
      <c r="P103">
        <f>_xlfn.IFNA((VLOOKUP(A103,CLASS!A:AY,16,FALSE)),"")</f>
        <v>0</v>
      </c>
      <c r="Q103" s="11">
        <f t="shared" si="26"/>
        <v>0</v>
      </c>
      <c r="R103">
        <f>_xlfn.IFNA((VLOOKUP(A103,CLASS!A:AY,18,FALSE)),"")</f>
        <v>73</v>
      </c>
      <c r="S103" s="11">
        <f t="shared" si="27"/>
        <v>88</v>
      </c>
      <c r="T103">
        <f>_xlfn.IFNA((VLOOKUP(A103,CLASS!A:AY,20,FALSE)),"")</f>
        <v>0</v>
      </c>
      <c r="U103" s="11">
        <f t="shared" si="28"/>
        <v>0</v>
      </c>
      <c r="V103">
        <f>_xlfn.IFNA((VLOOKUP(A103,CLASS!A:AY,22,FALSE)),"")</f>
        <v>0</v>
      </c>
      <c r="W103" s="11">
        <f t="shared" si="46"/>
        <v>0</v>
      </c>
      <c r="X103">
        <f>_xlfn.IFNA((VLOOKUP(A103,CLASS!A:AY,24,FALSE)),"")</f>
        <v>0</v>
      </c>
      <c r="Y103" s="11">
        <f t="shared" si="29"/>
        <v>0</v>
      </c>
      <c r="Z103">
        <f>_xlfn.IFNA((VLOOKUP(A103,CLASS!A:AY,26,FALSE)),"")</f>
        <v>0</v>
      </c>
      <c r="AA103" s="11">
        <f t="shared" si="30"/>
        <v>0</v>
      </c>
      <c r="AB103">
        <f>_xlfn.IFNA((VLOOKUP(A103,CLASS!A:AY,28,FALSE)),"")</f>
        <v>0</v>
      </c>
      <c r="AC103" s="11">
        <f t="shared" si="31"/>
        <v>0</v>
      </c>
      <c r="AD103"/>
      <c r="AE103" s="11">
        <f t="shared" si="47"/>
        <v>0</v>
      </c>
      <c r="AF103"/>
      <c r="AG103" s="11">
        <f t="shared" si="48"/>
        <v>0</v>
      </c>
      <c r="AH103">
        <f>_xlfn.IFNA((VLOOKUP(A103,CLASS!A:AY,34,FALSE)),"")</f>
        <v>0</v>
      </c>
      <c r="AI103" s="11">
        <f t="shared" si="32"/>
        <v>0</v>
      </c>
      <c r="AJ103"/>
      <c r="AK103" s="11">
        <f t="shared" si="33"/>
        <v>0</v>
      </c>
      <c r="AL103" s="16">
        <f t="shared" si="34"/>
        <v>88</v>
      </c>
      <c r="AM103"/>
      <c r="AN103">
        <f t="shared" si="35"/>
        <v>0</v>
      </c>
      <c r="AO103">
        <f t="shared" si="36"/>
        <v>88</v>
      </c>
      <c r="AP103">
        <f t="shared" si="37"/>
        <v>0</v>
      </c>
      <c r="AQ103">
        <f t="shared" si="38"/>
        <v>0</v>
      </c>
      <c r="AR103">
        <f t="shared" si="39"/>
        <v>0</v>
      </c>
      <c r="AS103">
        <f t="shared" si="40"/>
        <v>0</v>
      </c>
      <c r="AT103">
        <f t="shared" si="41"/>
        <v>0</v>
      </c>
      <c r="AU103">
        <f t="shared" si="42"/>
        <v>0</v>
      </c>
      <c r="AV103">
        <f t="shared" si="43"/>
        <v>0</v>
      </c>
      <c r="AW103">
        <f t="shared" si="44"/>
        <v>0</v>
      </c>
      <c r="AX103">
        <f t="shared" si="45"/>
        <v>0</v>
      </c>
      <c r="AY103" s="14" cm="1">
        <f t="array" ref="AY103">SUMPRODUCT(LARGE(AN103:AX103, {1,2,3}))</f>
        <v>88</v>
      </c>
      <c r="AZ103"/>
    </row>
    <row r="104" spans="1:52" x14ac:dyDescent="0.35">
      <c r="A104">
        <f>CLASS!A139</f>
        <v>140350</v>
      </c>
      <c r="B104" t="str">
        <f>CLASS!B139</f>
        <v>EE140350</v>
      </c>
      <c r="C104" t="str">
        <f>_xlfn.IFNA((VLOOKUP(A104,CLASS!A:AY,3,FALSE)),"")</f>
        <v>Chris</v>
      </c>
      <c r="D104" t="str">
        <f>_xlfn.IFNA((VLOOKUP(A104,CLASS!A:AY,4,FALSE)),"")</f>
        <v>Lambert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tr">
        <f>_xlfn.IFNA((VLOOKUP(A104,CLASS!A:AY,9,FALSE)),"")</f>
        <v>SNR</v>
      </c>
      <c r="J104" t="str">
        <f>_xlfn.IFNA((VLOOKUP(A104,CLASS!A:AY,10,FALSE)),"")</f>
        <v>SDGC</v>
      </c>
      <c r="K104" t="str">
        <f>_xlfn.IFNA((VLOOKUP(J104,DivisionLookup!A:B,2,FALSE)),"")</f>
        <v>South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10</v>
      </c>
      <c r="O104">
        <f>_xlfn.IFNA(VLOOKUP(H104,HandicapLookup!A:B,2,FALSE),"")</f>
        <v>10</v>
      </c>
      <c r="P104">
        <f>_xlfn.IFNA((VLOOKUP(A104,CLASS!A:AY,16,FALSE)),"")</f>
        <v>0</v>
      </c>
      <c r="Q104" s="11">
        <f t="shared" si="26"/>
        <v>0</v>
      </c>
      <c r="R104">
        <f>_xlfn.IFNA((VLOOKUP(A104,CLASS!A:AY,18,FALSE)),"")</f>
        <v>78</v>
      </c>
      <c r="S104" s="11">
        <f t="shared" si="27"/>
        <v>88</v>
      </c>
      <c r="T104">
        <f>_xlfn.IFNA((VLOOKUP(A104,CLASS!A:AY,20,FALSE)),"")</f>
        <v>0</v>
      </c>
      <c r="U104" s="11">
        <f t="shared" si="28"/>
        <v>0</v>
      </c>
      <c r="V104">
        <f>_xlfn.IFNA((VLOOKUP(A104,CLASS!A:AY,22,FALSE)),"")</f>
        <v>0</v>
      </c>
      <c r="W104" s="11">
        <f t="shared" si="46"/>
        <v>0</v>
      </c>
      <c r="X104">
        <f>_xlfn.IFNA((VLOOKUP(A104,CLASS!A:AY,24,FALSE)),"")</f>
        <v>0</v>
      </c>
      <c r="Y104" s="11">
        <f t="shared" si="29"/>
        <v>0</v>
      </c>
      <c r="Z104">
        <f>_xlfn.IFNA((VLOOKUP(A104,CLASS!A:AY,26,FALSE)),"")</f>
        <v>0</v>
      </c>
      <c r="AA104" s="11">
        <f t="shared" si="30"/>
        <v>0</v>
      </c>
      <c r="AB104">
        <f>_xlfn.IFNA((VLOOKUP(A104,CLASS!A:AY,28,FALSE)),"")</f>
        <v>0</v>
      </c>
      <c r="AC104" s="11">
        <f t="shared" si="31"/>
        <v>0</v>
      </c>
      <c r="AD104"/>
      <c r="AE104" s="11">
        <f t="shared" si="47"/>
        <v>0</v>
      </c>
      <c r="AF104"/>
      <c r="AG104" s="11">
        <f t="shared" si="48"/>
        <v>0</v>
      </c>
      <c r="AH104">
        <f>_xlfn.IFNA((VLOOKUP(A104,CLASS!A:AY,34,FALSE)),"")</f>
        <v>0</v>
      </c>
      <c r="AI104" s="11">
        <f t="shared" si="32"/>
        <v>0</v>
      </c>
      <c r="AJ104"/>
      <c r="AK104" s="11">
        <f t="shared" si="33"/>
        <v>0</v>
      </c>
      <c r="AL104" s="16">
        <f t="shared" si="34"/>
        <v>88</v>
      </c>
      <c r="AM104"/>
      <c r="AN104">
        <f t="shared" si="35"/>
        <v>0</v>
      </c>
      <c r="AO104">
        <f t="shared" si="36"/>
        <v>88</v>
      </c>
      <c r="AP104">
        <f t="shared" si="37"/>
        <v>0</v>
      </c>
      <c r="AQ104">
        <f t="shared" si="38"/>
        <v>0</v>
      </c>
      <c r="AR104">
        <f t="shared" si="39"/>
        <v>0</v>
      </c>
      <c r="AS104">
        <f t="shared" si="40"/>
        <v>0</v>
      </c>
      <c r="AT104">
        <f t="shared" si="41"/>
        <v>0</v>
      </c>
      <c r="AU104">
        <f t="shared" si="42"/>
        <v>0</v>
      </c>
      <c r="AV104">
        <f t="shared" si="43"/>
        <v>0</v>
      </c>
      <c r="AW104">
        <f t="shared" si="44"/>
        <v>0</v>
      </c>
      <c r="AX104">
        <f t="shared" si="45"/>
        <v>0</v>
      </c>
      <c r="AY104" s="14" cm="1">
        <f t="array" ref="AY104">SUMPRODUCT(LARGE(AN104:AX104, {1,2,3}))</f>
        <v>88</v>
      </c>
      <c r="AZ104"/>
    </row>
    <row r="105" spans="1:52" x14ac:dyDescent="0.35">
      <c r="A105">
        <f>CLASS!A140</f>
        <v>137318</v>
      </c>
      <c r="B105" t="str">
        <f>CLASS!B140</f>
        <v>EE137318</v>
      </c>
      <c r="C105" t="str">
        <f>_xlfn.IFNA((VLOOKUP(A105,CLASS!A:AY,3,FALSE)),"")</f>
        <v>James</v>
      </c>
      <c r="D105" t="str">
        <f>_xlfn.IFNA((VLOOKUP(A105,CLASS!A:AY,4,FALSE)),"")</f>
        <v>Stafford</v>
      </c>
      <c r="E105" s="26" t="str">
        <f>_xlfn.IFNA((VLOOKUP(B105,IssueLookup!A:B,2,FALSE)),"")</f>
        <v>B</v>
      </c>
      <c r="F105" s="26" t="str">
        <f>_xlfn.IFNA((VLOOKUP(B105,IssueLookup!C:D,2,FALSE)),"")</f>
        <v>B</v>
      </c>
      <c r="G105" s="26" t="str">
        <f>_xlfn.IFNA((VLOOKUP(B105,IssueLookup!E:F,2,FALSE)),"")</f>
        <v>B</v>
      </c>
      <c r="H105" s="26" t="str">
        <f>_xlfn.IFNA((VLOOKUP(B105,IssueLookup!G:H,2,FALSE)),"")</f>
        <v>B</v>
      </c>
      <c r="I105" t="str">
        <f>_xlfn.IFNA((VLOOKUP(A105,CLASS!A:AY,9,FALSE)),"")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_xlfn.IFNA(VLOOKUP(E105,HandicapLookup!A:B,2,FALSE),"")</f>
        <v>10</v>
      </c>
      <c r="M105">
        <f>_xlfn.IFNA(VLOOKUP(F105,HandicapLookup!A:B,2,FALSE),"")</f>
        <v>10</v>
      </c>
      <c r="N105">
        <f>_xlfn.IFNA(VLOOKUP(G105,HandicapLookup!A:B,2,FALSE),"")</f>
        <v>10</v>
      </c>
      <c r="O105">
        <f>_xlfn.IFNA(VLOOKUP(H105,HandicapLookup!A:B,2,FALSE),"")</f>
        <v>10</v>
      </c>
      <c r="P105">
        <f>_xlfn.IFNA((VLOOKUP(A105,CLASS!A:AY,16,FALSE)),"")</f>
        <v>0</v>
      </c>
      <c r="Q105" s="11">
        <f t="shared" si="26"/>
        <v>0</v>
      </c>
      <c r="R105">
        <f>_xlfn.IFNA((VLOOKUP(A105,CLASS!A:AY,18,FALSE)),"")</f>
        <v>77</v>
      </c>
      <c r="S105" s="11">
        <f t="shared" si="27"/>
        <v>87</v>
      </c>
      <c r="T105">
        <f>_xlfn.IFNA((VLOOKUP(A105,CLASS!A:AY,20,FALSE)),"")</f>
        <v>0</v>
      </c>
      <c r="U105" s="11">
        <f t="shared" si="28"/>
        <v>0</v>
      </c>
      <c r="V105">
        <f>_xlfn.IFNA((VLOOKUP(A105,CLASS!A:AY,22,FALSE)),"")</f>
        <v>0</v>
      </c>
      <c r="W105" s="11">
        <f t="shared" si="46"/>
        <v>0</v>
      </c>
      <c r="X105">
        <f>_xlfn.IFNA((VLOOKUP(A105,CLASS!A:AY,24,FALSE)),"")</f>
        <v>0</v>
      </c>
      <c r="Y105" s="11">
        <f t="shared" si="29"/>
        <v>0</v>
      </c>
      <c r="Z105">
        <f>_xlfn.IFNA((VLOOKUP(A105,CLASS!A:AY,26,FALSE)),"")</f>
        <v>0</v>
      </c>
      <c r="AA105" s="11">
        <f t="shared" si="30"/>
        <v>0</v>
      </c>
      <c r="AB105">
        <f>_xlfn.IFNA((VLOOKUP(A105,CLASS!A:AY,28,FALSE)),"")</f>
        <v>0</v>
      </c>
      <c r="AC105" s="11">
        <f t="shared" si="31"/>
        <v>0</v>
      </c>
      <c r="AD105"/>
      <c r="AE105" s="11">
        <f t="shared" si="47"/>
        <v>0</v>
      </c>
      <c r="AF105"/>
      <c r="AG105" s="11">
        <f t="shared" si="48"/>
        <v>0</v>
      </c>
      <c r="AH105">
        <f>_xlfn.IFNA((VLOOKUP(A105,CLASS!A:AY,34,FALSE)),"")</f>
        <v>0</v>
      </c>
      <c r="AI105" s="11">
        <f t="shared" si="32"/>
        <v>0</v>
      </c>
      <c r="AJ105"/>
      <c r="AK105" s="11">
        <f t="shared" si="33"/>
        <v>0</v>
      </c>
      <c r="AL105" s="16">
        <f t="shared" si="34"/>
        <v>87</v>
      </c>
      <c r="AM105"/>
      <c r="AN105">
        <f t="shared" si="35"/>
        <v>0</v>
      </c>
      <c r="AO105">
        <f t="shared" si="36"/>
        <v>87</v>
      </c>
      <c r="AP105">
        <f t="shared" si="37"/>
        <v>0</v>
      </c>
      <c r="AQ105">
        <f t="shared" si="38"/>
        <v>0</v>
      </c>
      <c r="AR105">
        <f t="shared" si="39"/>
        <v>0</v>
      </c>
      <c r="AS105">
        <f t="shared" si="40"/>
        <v>0</v>
      </c>
      <c r="AT105">
        <f t="shared" si="41"/>
        <v>0</v>
      </c>
      <c r="AU105">
        <f t="shared" si="42"/>
        <v>0</v>
      </c>
      <c r="AV105">
        <f t="shared" si="43"/>
        <v>0</v>
      </c>
      <c r="AW105">
        <f t="shared" si="44"/>
        <v>0</v>
      </c>
      <c r="AX105">
        <f t="shared" si="45"/>
        <v>0</v>
      </c>
      <c r="AY105" s="14" cm="1">
        <f t="array" ref="AY105">SUMPRODUCT(LARGE(AN105:AX105, {1,2,3}))</f>
        <v>87</v>
      </c>
      <c r="AZ105"/>
    </row>
    <row r="106" spans="1:52" x14ac:dyDescent="0.35">
      <c r="A106">
        <f>CLASS!A38</f>
        <v>119703</v>
      </c>
      <c r="B106" t="str">
        <f>CLASS!B38</f>
        <v>EE119703</v>
      </c>
      <c r="C106" t="str">
        <f>_xlfn.IFNA((VLOOKUP(A106,CLASS!A:AY,3,FALSE)),"")</f>
        <v>Jason</v>
      </c>
      <c r="D106" t="str">
        <f>_xlfn.IFNA((VLOOKUP(A106,CLASS!A:AY,4,FALSE)),"")</f>
        <v>Mclean</v>
      </c>
      <c r="E106" s="26" t="str">
        <f>_xlfn.IFNA((VLOOKUP(B106,IssueLookup!A:B,2,FALSE)),"")</f>
        <v>AA</v>
      </c>
      <c r="F106" s="26" t="str">
        <f>_xlfn.IFNA((VLOOKUP(B106,IssueLookup!C:D,2,FALSE)),"")</f>
        <v>AA</v>
      </c>
      <c r="G106" s="26" t="str">
        <f>_xlfn.IFNA((VLOOKUP(B106,IssueLookup!E:F,2,FALSE)),"")</f>
        <v>AA</v>
      </c>
      <c r="H106" s="26" t="str">
        <f>_xlfn.IFNA((VLOOKUP(B106,IssueLookup!G:H,2,FALSE)),"")</f>
        <v>AA</v>
      </c>
      <c r="I106" t="str">
        <f>_xlfn.IFNA((VLOOKUP(A106,CLASS!A:AY,9,FALSE)),"")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_xlfn.IFNA(VLOOKUP(E106,HandicapLookup!A:B,2,FALSE),"")</f>
        <v>0</v>
      </c>
      <c r="M106">
        <f>_xlfn.IFNA(VLOOKUP(F106,HandicapLookup!A:B,2,FALSE),"")</f>
        <v>0</v>
      </c>
      <c r="N106">
        <f>_xlfn.IFNA(VLOOKUP(G106,HandicapLookup!A:B,2,FALSE),"")</f>
        <v>0</v>
      </c>
      <c r="O106">
        <f>_xlfn.IFNA(VLOOKUP(H106,HandicapLookup!A:B,2,FALSE),"")</f>
        <v>0</v>
      </c>
      <c r="P106">
        <f>_xlfn.IFNA((VLOOKUP(A106,CLASS!A:AY,16,FALSE)),"")</f>
        <v>0</v>
      </c>
      <c r="Q106" s="11">
        <f t="shared" si="26"/>
        <v>0</v>
      </c>
      <c r="R106">
        <f>_xlfn.IFNA((VLOOKUP(A106,CLASS!A:AY,18,FALSE)),"")</f>
        <v>86</v>
      </c>
      <c r="S106" s="11">
        <f t="shared" si="27"/>
        <v>86</v>
      </c>
      <c r="T106">
        <f>_xlfn.IFNA((VLOOKUP(A106,CLASS!A:AY,20,FALSE)),"")</f>
        <v>0</v>
      </c>
      <c r="U106" s="11">
        <f t="shared" si="28"/>
        <v>0</v>
      </c>
      <c r="V106">
        <f>_xlfn.IFNA((VLOOKUP(A106,CLASS!A:AY,22,FALSE)),"")</f>
        <v>0</v>
      </c>
      <c r="W106" s="11">
        <f t="shared" si="46"/>
        <v>0</v>
      </c>
      <c r="X106">
        <f>_xlfn.IFNA((VLOOKUP(A106,CLASS!A:AY,24,FALSE)),"")</f>
        <v>0</v>
      </c>
      <c r="Y106" s="11">
        <f t="shared" si="29"/>
        <v>0</v>
      </c>
      <c r="Z106">
        <f>_xlfn.IFNA((VLOOKUP(A106,CLASS!A:AY,26,FALSE)),"")</f>
        <v>0</v>
      </c>
      <c r="AA106" s="11">
        <f t="shared" si="30"/>
        <v>0</v>
      </c>
      <c r="AB106">
        <f>_xlfn.IFNA((VLOOKUP(A106,CLASS!A:AY,28,FALSE)),"")</f>
        <v>0</v>
      </c>
      <c r="AC106" s="11">
        <f t="shared" si="31"/>
        <v>0</v>
      </c>
      <c r="AD106"/>
      <c r="AE106" s="11">
        <f t="shared" si="47"/>
        <v>0</v>
      </c>
      <c r="AF106"/>
      <c r="AG106" s="11">
        <f t="shared" si="48"/>
        <v>0</v>
      </c>
      <c r="AH106">
        <f>_xlfn.IFNA((VLOOKUP(A106,CLASS!A:AY,34,FALSE)),"")</f>
        <v>0</v>
      </c>
      <c r="AI106" s="11">
        <f t="shared" si="32"/>
        <v>0</v>
      </c>
      <c r="AJ106"/>
      <c r="AK106" s="11">
        <f t="shared" si="33"/>
        <v>0</v>
      </c>
      <c r="AL106" s="16">
        <f t="shared" si="34"/>
        <v>86</v>
      </c>
      <c r="AM106"/>
      <c r="AN106">
        <f t="shared" si="35"/>
        <v>0</v>
      </c>
      <c r="AO106">
        <f t="shared" si="36"/>
        <v>86</v>
      </c>
      <c r="AP106">
        <f t="shared" si="37"/>
        <v>0</v>
      </c>
      <c r="AQ106">
        <f t="shared" si="38"/>
        <v>0</v>
      </c>
      <c r="AR106">
        <f t="shared" si="39"/>
        <v>0</v>
      </c>
      <c r="AS106">
        <f t="shared" si="40"/>
        <v>0</v>
      </c>
      <c r="AT106">
        <f t="shared" si="41"/>
        <v>0</v>
      </c>
      <c r="AU106">
        <f t="shared" si="42"/>
        <v>0</v>
      </c>
      <c r="AV106">
        <f t="shared" si="43"/>
        <v>0</v>
      </c>
      <c r="AW106">
        <f t="shared" si="44"/>
        <v>0</v>
      </c>
      <c r="AX106">
        <f t="shared" si="45"/>
        <v>0</v>
      </c>
      <c r="AY106" s="14" cm="1">
        <f t="array" ref="AY106">SUMPRODUCT(LARGE(AN106:AX106, {1,2,3}))</f>
        <v>86</v>
      </c>
    </row>
    <row r="107" spans="1:52" x14ac:dyDescent="0.35">
      <c r="A107">
        <f>CLASS!A182</f>
        <v>141238</v>
      </c>
      <c r="B107" t="str">
        <f>CLASS!B182</f>
        <v>EE141238</v>
      </c>
      <c r="C107" t="str">
        <f>_xlfn.IFNA((VLOOKUP(A107,CLASS!A:AY,3,FALSE)),"")</f>
        <v>Chloe</v>
      </c>
      <c r="D107" t="str">
        <f>_xlfn.IFNA((VLOOKUP(A107,CLASS!A:AY,4,FALSE)),"")</f>
        <v>Lambert</v>
      </c>
      <c r="E107" s="26" t="str">
        <f>_xlfn.IFNA((VLOOKUP(B107,IssueLookup!A:B,2,FALSE)),"")</f>
        <v>C</v>
      </c>
      <c r="F107" s="26" t="str">
        <f>_xlfn.IFNA((VLOOKUP(B107,IssueLookup!C:D,2,FALSE)),"")</f>
        <v>C</v>
      </c>
      <c r="G107" s="26" t="str">
        <f>_xlfn.IFNA((VLOOKUP(B107,IssueLookup!E:F,2,FALSE)),"")</f>
        <v>C</v>
      </c>
      <c r="H107" s="26" t="str">
        <f>_xlfn.IFNA((VLOOKUP(B107,IssueLookup!G:H,2,FALSE)),"")</f>
        <v>C</v>
      </c>
      <c r="I107" t="str">
        <f>_xlfn.IFNA((VLOOKUP(A107,CLASS!A:AY,9,FALSE)),"")</f>
        <v>LDY</v>
      </c>
      <c r="J107" t="str">
        <f>_xlfn.IFNA((VLOOKUP(A107,CLASS!A:AY,10,FALSE)),"")</f>
        <v>SDGC</v>
      </c>
      <c r="K107" t="str">
        <f>_xlfn.IFNA((VLOOKUP(J107,DivisionLookup!A:B,2,FALSE)),"")</f>
        <v>South</v>
      </c>
      <c r="L107">
        <f>_xlfn.IFNA(VLOOKUP(E107,HandicapLookup!A:B,2,FALSE),"")</f>
        <v>15</v>
      </c>
      <c r="M107">
        <f>_xlfn.IFNA(VLOOKUP(F107,HandicapLookup!A:B,2,FALSE),"")</f>
        <v>15</v>
      </c>
      <c r="N107">
        <f>_xlfn.IFNA(VLOOKUP(G107,HandicapLookup!A:B,2,FALSE),"")</f>
        <v>15</v>
      </c>
      <c r="O107">
        <f>_xlfn.IFNA(VLOOKUP(H107,HandicapLookup!A:B,2,FALSE),"")</f>
        <v>15</v>
      </c>
      <c r="P107">
        <f>_xlfn.IFNA((VLOOKUP(A107,CLASS!A:AY,16,FALSE)),"")</f>
        <v>0</v>
      </c>
      <c r="Q107" s="11">
        <f t="shared" si="26"/>
        <v>0</v>
      </c>
      <c r="R107">
        <f>_xlfn.IFNA((VLOOKUP(A107,CLASS!A:AY,18,FALSE)),"")</f>
        <v>70</v>
      </c>
      <c r="S107" s="11">
        <f t="shared" si="27"/>
        <v>85</v>
      </c>
      <c r="T107">
        <f>_xlfn.IFNA((VLOOKUP(A107,CLASS!A:AY,20,FALSE)),"")</f>
        <v>0</v>
      </c>
      <c r="U107" s="11">
        <f t="shared" si="28"/>
        <v>0</v>
      </c>
      <c r="V107">
        <f>_xlfn.IFNA((VLOOKUP(A107,CLASS!A:AY,22,FALSE)),"")</f>
        <v>0</v>
      </c>
      <c r="W107" s="11">
        <f t="shared" si="46"/>
        <v>0</v>
      </c>
      <c r="X107">
        <f>_xlfn.IFNA((VLOOKUP(A107,CLASS!A:AY,24,FALSE)),"")</f>
        <v>0</v>
      </c>
      <c r="Y107" s="11">
        <f t="shared" si="29"/>
        <v>0</v>
      </c>
      <c r="Z107">
        <f>_xlfn.IFNA((VLOOKUP(A107,CLASS!A:AY,26,FALSE)),"")</f>
        <v>0</v>
      </c>
      <c r="AA107" s="11">
        <f t="shared" si="30"/>
        <v>0</v>
      </c>
      <c r="AB107">
        <f>_xlfn.IFNA((VLOOKUP(A107,CLASS!A:AY,28,FALSE)),"")</f>
        <v>0</v>
      </c>
      <c r="AC107" s="11">
        <f t="shared" si="31"/>
        <v>0</v>
      </c>
      <c r="AD107"/>
      <c r="AE107" s="11">
        <f t="shared" si="47"/>
        <v>0</v>
      </c>
      <c r="AF107"/>
      <c r="AG107" s="11">
        <f t="shared" si="48"/>
        <v>0</v>
      </c>
      <c r="AH107">
        <f>_xlfn.IFNA((VLOOKUP(A107,CLASS!A:AY,34,FALSE)),"")</f>
        <v>0</v>
      </c>
      <c r="AI107" s="11">
        <f t="shared" si="32"/>
        <v>0</v>
      </c>
      <c r="AJ107"/>
      <c r="AK107" s="11">
        <f t="shared" si="33"/>
        <v>0</v>
      </c>
      <c r="AL107" s="16">
        <f t="shared" si="34"/>
        <v>85</v>
      </c>
      <c r="AM107"/>
      <c r="AN107">
        <f t="shared" si="35"/>
        <v>0</v>
      </c>
      <c r="AO107">
        <f t="shared" si="36"/>
        <v>85</v>
      </c>
      <c r="AP107">
        <f t="shared" si="37"/>
        <v>0</v>
      </c>
      <c r="AQ107">
        <f t="shared" si="38"/>
        <v>0</v>
      </c>
      <c r="AR107">
        <f t="shared" si="39"/>
        <v>0</v>
      </c>
      <c r="AS107">
        <f t="shared" si="40"/>
        <v>0</v>
      </c>
      <c r="AT107">
        <f t="shared" si="41"/>
        <v>0</v>
      </c>
      <c r="AU107">
        <f t="shared" si="42"/>
        <v>0</v>
      </c>
      <c r="AV107">
        <f t="shared" si="43"/>
        <v>0</v>
      </c>
      <c r="AW107">
        <f t="shared" si="44"/>
        <v>0</v>
      </c>
      <c r="AX107">
        <f t="shared" si="45"/>
        <v>0</v>
      </c>
      <c r="AY107" s="14" cm="1">
        <f t="array" ref="AY107">SUMPRODUCT(LARGE(AN107:AX107, {1,2,3}))</f>
        <v>85</v>
      </c>
      <c r="AZ107"/>
    </row>
    <row r="108" spans="1:52" x14ac:dyDescent="0.35">
      <c r="A108">
        <f>CLASS!A183</f>
        <v>135138</v>
      </c>
      <c r="B108" t="str">
        <f>CLASS!B183</f>
        <v>EE135138</v>
      </c>
      <c r="C108" t="str">
        <f>_xlfn.IFNA((VLOOKUP(A108,CLASS!A:AY,3,FALSE)),"")</f>
        <v>Luke</v>
      </c>
      <c r="D108" t="str">
        <f>_xlfn.IFNA((VLOOKUP(A108,CLASS!A:AY,4,FALSE)),"")</f>
        <v>Maud</v>
      </c>
      <c r="E108" s="26" t="str">
        <f>_xlfn.IFNA((VLOOKUP(B108,IssueLookup!A:B,2,FALSE)),"")</f>
        <v>C</v>
      </c>
      <c r="F108" s="26" t="str">
        <f>_xlfn.IFNA((VLOOKUP(B108,IssueLookup!C:D,2,FALSE)),"")</f>
        <v>C</v>
      </c>
      <c r="G108" s="26" t="str">
        <f>_xlfn.IFNA((VLOOKUP(B108,IssueLookup!E:F,2,FALSE)),"")</f>
        <v>C</v>
      </c>
      <c r="H108" s="26" t="str">
        <f>_xlfn.IFNA((VLOOKUP(B108,IssueLookup!G:H,2,FALSE)),"")</f>
        <v>C</v>
      </c>
      <c r="I108" t="str">
        <f>_xlfn.IFNA((VLOOKUP(A108,CLASS!A:AY,9,FALSE)),"")</f>
        <v>SNR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_xlfn.IFNA(VLOOKUP(E108,HandicapLookup!A:B,2,FALSE),"")</f>
        <v>15</v>
      </c>
      <c r="M108">
        <f>_xlfn.IFNA(VLOOKUP(F108,HandicapLookup!A:B,2,FALSE),"")</f>
        <v>15</v>
      </c>
      <c r="N108">
        <f>_xlfn.IFNA(VLOOKUP(G108,HandicapLookup!A:B,2,FALSE),"")</f>
        <v>15</v>
      </c>
      <c r="O108">
        <f>_xlfn.IFNA(VLOOKUP(H108,HandicapLookup!A:B,2,FALSE),"")</f>
        <v>15</v>
      </c>
      <c r="P108">
        <f>_xlfn.IFNA((VLOOKUP(A108,CLASS!A:AY,16,FALSE)),"")</f>
        <v>0</v>
      </c>
      <c r="Q108" s="11">
        <f t="shared" si="26"/>
        <v>0</v>
      </c>
      <c r="R108">
        <f>_xlfn.IFNA((VLOOKUP(A108,CLASS!A:AY,18,FALSE)),"")</f>
        <v>0</v>
      </c>
      <c r="S108" s="11">
        <f t="shared" si="27"/>
        <v>0</v>
      </c>
      <c r="T108">
        <f>_xlfn.IFNA((VLOOKUP(A108,CLASS!A:AY,20,FALSE)),"")</f>
        <v>70</v>
      </c>
      <c r="U108" s="11">
        <f t="shared" si="28"/>
        <v>85</v>
      </c>
      <c r="V108">
        <f>_xlfn.IFNA((VLOOKUP(A108,CLASS!A:AY,22,FALSE)),"")</f>
        <v>0</v>
      </c>
      <c r="W108" s="11">
        <f t="shared" si="46"/>
        <v>0</v>
      </c>
      <c r="X108">
        <f>_xlfn.IFNA((VLOOKUP(A108,CLASS!A:AY,24,FALSE)),"")</f>
        <v>0</v>
      </c>
      <c r="Y108" s="11">
        <f t="shared" si="29"/>
        <v>0</v>
      </c>
      <c r="Z108">
        <f>_xlfn.IFNA((VLOOKUP(A108,CLASS!A:AY,26,FALSE)),"")</f>
        <v>0</v>
      </c>
      <c r="AA108" s="11">
        <f t="shared" si="30"/>
        <v>0</v>
      </c>
      <c r="AB108">
        <f>_xlfn.IFNA((VLOOKUP(A108,CLASS!A:AY,28,FALSE)),"")</f>
        <v>0</v>
      </c>
      <c r="AC108" s="11">
        <f t="shared" si="31"/>
        <v>0</v>
      </c>
      <c r="AD108"/>
      <c r="AE108" s="11">
        <f t="shared" si="47"/>
        <v>0</v>
      </c>
      <c r="AF108"/>
      <c r="AG108" s="11">
        <f t="shared" si="48"/>
        <v>0</v>
      </c>
      <c r="AH108">
        <f>_xlfn.IFNA((VLOOKUP(A108,CLASS!A:AY,34,FALSE)),"")</f>
        <v>0</v>
      </c>
      <c r="AI108" s="11">
        <f t="shared" si="32"/>
        <v>0</v>
      </c>
      <c r="AJ108"/>
      <c r="AK108" s="11">
        <f t="shared" si="33"/>
        <v>0</v>
      </c>
      <c r="AL108" s="16">
        <f t="shared" si="34"/>
        <v>85</v>
      </c>
      <c r="AM108"/>
      <c r="AN108">
        <f t="shared" si="35"/>
        <v>0</v>
      </c>
      <c r="AO108">
        <f t="shared" si="36"/>
        <v>0</v>
      </c>
      <c r="AP108">
        <f t="shared" si="37"/>
        <v>85</v>
      </c>
      <c r="AQ108">
        <f t="shared" si="38"/>
        <v>0</v>
      </c>
      <c r="AR108">
        <f t="shared" si="39"/>
        <v>0</v>
      </c>
      <c r="AS108">
        <f t="shared" si="40"/>
        <v>0</v>
      </c>
      <c r="AT108">
        <f t="shared" si="41"/>
        <v>0</v>
      </c>
      <c r="AU108">
        <f t="shared" si="42"/>
        <v>0</v>
      </c>
      <c r="AV108">
        <f t="shared" si="43"/>
        <v>0</v>
      </c>
      <c r="AW108">
        <f t="shared" si="44"/>
        <v>0</v>
      </c>
      <c r="AX108">
        <f t="shared" si="45"/>
        <v>0</v>
      </c>
      <c r="AY108" s="14" cm="1">
        <f t="array" ref="AY108">SUMPRODUCT(LARGE(AN108:AX108, {1,2,3}))</f>
        <v>85</v>
      </c>
      <c r="AZ108"/>
    </row>
    <row r="109" spans="1:52" x14ac:dyDescent="0.35">
      <c r="A109">
        <f>CLASS!A79</f>
        <v>133490</v>
      </c>
      <c r="B109" t="str">
        <f>CLASS!B79</f>
        <v>EE133490</v>
      </c>
      <c r="C109" t="str">
        <f>_xlfn.IFNA((VLOOKUP(A109,CLASS!A:AY,3,FALSE)),"")</f>
        <v>Colin</v>
      </c>
      <c r="D109" t="str">
        <f>_xlfn.IFNA((VLOOKUP(A109,CLASS!A:AY,4,FALSE)),"")</f>
        <v>Ferguson</v>
      </c>
      <c r="E109" s="26" t="str">
        <f>_xlfn.IFNA((VLOOKUP(B109,IssueLookup!A:B,2,FALSE)),"")</f>
        <v>A</v>
      </c>
      <c r="F109" s="26" t="str">
        <f>_xlfn.IFNA((VLOOKUP(B109,IssueLookup!C:D,2,FALSE)),"")</f>
        <v>A</v>
      </c>
      <c r="G109" s="26" t="str">
        <f>_xlfn.IFNA((VLOOKUP(B109,IssueLookup!E:F,2,FALSE)),"")</f>
        <v>A</v>
      </c>
      <c r="H109" s="26" t="str">
        <f>_xlfn.IFNA((VLOOKUP(B109,IssueLookup!G:H,2,FALSE)),"")</f>
        <v>A</v>
      </c>
      <c r="I109" t="str">
        <f>_xlfn.IFNA((VLOOKUP(A109,CLASS!A:AY,9,FALSE)),"")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_xlfn.IFNA(VLOOKUP(E109,HandicapLookup!A:B,2,FALSE),"")</f>
        <v>5</v>
      </c>
      <c r="M109">
        <f>_xlfn.IFNA(VLOOKUP(F109,HandicapLookup!A:B,2,FALSE),"")</f>
        <v>5</v>
      </c>
      <c r="N109">
        <f>_xlfn.IFNA(VLOOKUP(G109,HandicapLookup!A:B,2,FALSE),"")</f>
        <v>5</v>
      </c>
      <c r="O109">
        <f>_xlfn.IFNA(VLOOKUP(H109,HandicapLookup!A:B,2,FALSE),"")</f>
        <v>5</v>
      </c>
      <c r="P109">
        <f>_xlfn.IFNA((VLOOKUP(A109,CLASS!A:AY,16,FALSE)),"")</f>
        <v>0</v>
      </c>
      <c r="Q109" s="11">
        <f t="shared" si="26"/>
        <v>0</v>
      </c>
      <c r="R109">
        <f>_xlfn.IFNA((VLOOKUP(A109,CLASS!A:AY,18,FALSE)),"")</f>
        <v>0</v>
      </c>
      <c r="S109" s="11">
        <f t="shared" si="27"/>
        <v>0</v>
      </c>
      <c r="T109">
        <f>_xlfn.IFNA((VLOOKUP(A109,CLASS!A:AY,20,FALSE)),"")</f>
        <v>0</v>
      </c>
      <c r="U109" s="11">
        <f t="shared" si="28"/>
        <v>0</v>
      </c>
      <c r="V109">
        <f>_xlfn.IFNA((VLOOKUP(A109,CLASS!A:AY,22,FALSE)),"")</f>
        <v>79</v>
      </c>
      <c r="W109" s="11">
        <f t="shared" si="46"/>
        <v>84</v>
      </c>
      <c r="X109">
        <f>_xlfn.IFNA((VLOOKUP(A109,CLASS!A:AY,24,FALSE)),"")</f>
        <v>0</v>
      </c>
      <c r="Y109" s="11">
        <f t="shared" si="29"/>
        <v>0</v>
      </c>
      <c r="Z109">
        <f>_xlfn.IFNA((VLOOKUP(A109,CLASS!A:AY,26,FALSE)),"")</f>
        <v>0</v>
      </c>
      <c r="AA109" s="11">
        <f t="shared" si="30"/>
        <v>0</v>
      </c>
      <c r="AB109">
        <f>_xlfn.IFNA((VLOOKUP(A109,CLASS!A:AY,28,FALSE)),"")</f>
        <v>0</v>
      </c>
      <c r="AC109" s="11">
        <f t="shared" si="31"/>
        <v>0</v>
      </c>
      <c r="AD109"/>
      <c r="AE109" s="11">
        <f t="shared" si="47"/>
        <v>0</v>
      </c>
      <c r="AF109"/>
      <c r="AG109" s="11">
        <f t="shared" si="48"/>
        <v>0</v>
      </c>
      <c r="AH109">
        <f>_xlfn.IFNA((VLOOKUP(A109,CLASS!A:AY,34,FALSE)),"")</f>
        <v>0</v>
      </c>
      <c r="AI109" s="11">
        <f t="shared" si="32"/>
        <v>0</v>
      </c>
      <c r="AJ109"/>
      <c r="AK109" s="11">
        <f t="shared" si="33"/>
        <v>0</v>
      </c>
      <c r="AL109" s="16">
        <f t="shared" si="34"/>
        <v>84</v>
      </c>
      <c r="AM109"/>
      <c r="AN109">
        <f t="shared" si="35"/>
        <v>0</v>
      </c>
      <c r="AO109">
        <f t="shared" si="36"/>
        <v>0</v>
      </c>
      <c r="AP109">
        <f t="shared" si="37"/>
        <v>0</v>
      </c>
      <c r="AQ109">
        <f t="shared" si="38"/>
        <v>84</v>
      </c>
      <c r="AR109">
        <f t="shared" si="39"/>
        <v>0</v>
      </c>
      <c r="AS109">
        <f t="shared" si="40"/>
        <v>0</v>
      </c>
      <c r="AT109">
        <f t="shared" si="41"/>
        <v>0</v>
      </c>
      <c r="AU109">
        <f t="shared" si="42"/>
        <v>0</v>
      </c>
      <c r="AV109">
        <f t="shared" si="43"/>
        <v>0</v>
      </c>
      <c r="AW109">
        <f t="shared" si="44"/>
        <v>0</v>
      </c>
      <c r="AX109">
        <f t="shared" si="45"/>
        <v>0</v>
      </c>
      <c r="AY109" s="14" cm="1">
        <f t="array" ref="AY109">SUMPRODUCT(LARGE(AN109:AX109, {1,2,3}))</f>
        <v>84</v>
      </c>
      <c r="AZ109"/>
    </row>
    <row r="110" spans="1:52" x14ac:dyDescent="0.35">
      <c r="A110">
        <f>CLASS!A39</f>
        <v>136284</v>
      </c>
      <c r="B110" t="str">
        <f>CLASS!B39</f>
        <v>EE136284</v>
      </c>
      <c r="C110" t="str">
        <f>_xlfn.IFNA((VLOOKUP(A110,CLASS!A:AY,3,FALSE)),"")</f>
        <v>Matthew</v>
      </c>
      <c r="D110" t="str">
        <f>_xlfn.IFNA((VLOOKUP(A110,CLASS!A:AY,4,FALSE)),"")</f>
        <v>Haffenden</v>
      </c>
      <c r="E110" s="26" t="str">
        <f>_xlfn.IFNA((VLOOKUP(B110,IssueLookup!A:B,2,FALSE)),"")</f>
        <v>AA</v>
      </c>
      <c r="F110" s="26" t="str">
        <f>_xlfn.IFNA((VLOOKUP(B110,IssueLookup!C:D,2,FALSE)),"")</f>
        <v>AA</v>
      </c>
      <c r="G110" s="26" t="str">
        <f>_xlfn.IFNA((VLOOKUP(B110,IssueLookup!E:F,2,FALSE)),"")</f>
        <v>AA</v>
      </c>
      <c r="H110" s="26" t="str">
        <f>_xlfn.IFNA((VLOOKUP(B110,IssueLookup!G:H,2,FALSE)),"")</f>
        <v>AA</v>
      </c>
      <c r="I110" t="str">
        <f>_xlfn.IFNA((VLOOKUP(A110,CLASS!A:AY,9,FALSE)),"")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_xlfn.IFNA(VLOOKUP(E110,HandicapLookup!A:B,2,FALSE),"")</f>
        <v>0</v>
      </c>
      <c r="M110">
        <f>_xlfn.IFNA(VLOOKUP(F110,HandicapLookup!A:B,2,FALSE),"")</f>
        <v>0</v>
      </c>
      <c r="N110">
        <f>_xlfn.IFNA(VLOOKUP(G110,HandicapLookup!A:B,2,FALSE),"")</f>
        <v>0</v>
      </c>
      <c r="O110">
        <f>_xlfn.IFNA(VLOOKUP(H110,HandicapLookup!A:B,2,FALSE),"")</f>
        <v>0</v>
      </c>
      <c r="P110">
        <f>_xlfn.IFNA((VLOOKUP(A110,CLASS!A:AY,16,FALSE)),"")</f>
        <v>0</v>
      </c>
      <c r="Q110" s="11">
        <f t="shared" si="26"/>
        <v>0</v>
      </c>
      <c r="R110">
        <f>_xlfn.IFNA((VLOOKUP(A110,CLASS!A:AY,18,FALSE)),"")</f>
        <v>0</v>
      </c>
      <c r="S110" s="11">
        <f t="shared" si="27"/>
        <v>0</v>
      </c>
      <c r="T110">
        <f>_xlfn.IFNA((VLOOKUP(A110,CLASS!A:AY,20,FALSE)),"")</f>
        <v>0</v>
      </c>
      <c r="U110" s="11">
        <f t="shared" si="28"/>
        <v>0</v>
      </c>
      <c r="V110">
        <f>_xlfn.IFNA((VLOOKUP(A110,CLASS!A:AY,22,FALSE)),"")</f>
        <v>84</v>
      </c>
      <c r="W110" s="11">
        <f t="shared" si="46"/>
        <v>84</v>
      </c>
      <c r="X110">
        <f>_xlfn.IFNA((VLOOKUP(A110,CLASS!A:AY,24,FALSE)),"")</f>
        <v>0</v>
      </c>
      <c r="Y110" s="11">
        <f t="shared" si="29"/>
        <v>0</v>
      </c>
      <c r="Z110">
        <f>_xlfn.IFNA((VLOOKUP(A110,CLASS!A:AY,26,FALSE)),"")</f>
        <v>0</v>
      </c>
      <c r="AA110" s="11">
        <f t="shared" si="30"/>
        <v>0</v>
      </c>
      <c r="AB110">
        <f>_xlfn.IFNA((VLOOKUP(A110,CLASS!A:AY,28,FALSE)),"")</f>
        <v>0</v>
      </c>
      <c r="AC110" s="11">
        <f t="shared" si="31"/>
        <v>0</v>
      </c>
      <c r="AD110"/>
      <c r="AE110" s="11">
        <f t="shared" si="47"/>
        <v>0</v>
      </c>
      <c r="AF110"/>
      <c r="AG110" s="11">
        <f t="shared" si="48"/>
        <v>0</v>
      </c>
      <c r="AH110">
        <f>_xlfn.IFNA((VLOOKUP(A110,CLASS!A:AY,34,FALSE)),"")</f>
        <v>0</v>
      </c>
      <c r="AI110" s="11">
        <f t="shared" si="32"/>
        <v>0</v>
      </c>
      <c r="AJ110"/>
      <c r="AK110" s="11">
        <f t="shared" si="33"/>
        <v>0</v>
      </c>
      <c r="AL110" s="16">
        <f t="shared" si="34"/>
        <v>84</v>
      </c>
      <c r="AM110"/>
      <c r="AN110">
        <f t="shared" si="35"/>
        <v>0</v>
      </c>
      <c r="AO110">
        <f t="shared" si="36"/>
        <v>0</v>
      </c>
      <c r="AP110">
        <f t="shared" si="37"/>
        <v>0</v>
      </c>
      <c r="AQ110">
        <f t="shared" si="38"/>
        <v>84</v>
      </c>
      <c r="AR110">
        <f t="shared" si="39"/>
        <v>0</v>
      </c>
      <c r="AS110">
        <f t="shared" si="40"/>
        <v>0</v>
      </c>
      <c r="AT110">
        <f t="shared" si="41"/>
        <v>0</v>
      </c>
      <c r="AU110">
        <f t="shared" si="42"/>
        <v>0</v>
      </c>
      <c r="AV110">
        <f t="shared" si="43"/>
        <v>0</v>
      </c>
      <c r="AW110">
        <f t="shared" si="44"/>
        <v>0</v>
      </c>
      <c r="AX110">
        <f t="shared" si="45"/>
        <v>0</v>
      </c>
      <c r="AY110" s="14" cm="1">
        <f t="array" ref="AY110">SUMPRODUCT(LARGE(AN110:AX110, {1,2,3}))</f>
        <v>84</v>
      </c>
      <c r="AZ110"/>
    </row>
    <row r="111" spans="1:52" x14ac:dyDescent="0.35">
      <c r="A111">
        <f>CLASS!A141</f>
        <v>119717</v>
      </c>
      <c r="B111" t="str">
        <f>CLASS!B141</f>
        <v>EE119717</v>
      </c>
      <c r="C111" t="str">
        <f>_xlfn.IFNA((VLOOKUP(A111,CLASS!A:AY,3,FALSE)),"")</f>
        <v>Matthew</v>
      </c>
      <c r="D111" t="str">
        <f>_xlfn.IFNA((VLOOKUP(A111,CLASS!A:AY,4,FALSE)),"")</f>
        <v>Sudds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tr">
        <f>_xlfn.IFNA((VLOOKUP(A111,CLASS!A:AY,9,FALSE)),"")</f>
        <v>SNR</v>
      </c>
      <c r="J111" t="str">
        <f>_xlfn.IFNA((VLOOKUP(A111,CLASS!A:AY,10,FALSE)),"")</f>
        <v>EJC</v>
      </c>
      <c r="K111" t="str">
        <f>_xlfn.IFNA((VLOOKUP(J111,DivisionLookup!A:B,2,FALSE)),"")</f>
        <v>South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O111">
        <f>_xlfn.IFNA(VLOOKUP(H111,HandicapLookup!A:B,2,FALSE),"")</f>
        <v>10</v>
      </c>
      <c r="P111">
        <f>_xlfn.IFNA((VLOOKUP(A111,CLASS!A:AY,16,FALSE)),"")</f>
        <v>0</v>
      </c>
      <c r="Q111" s="11">
        <f t="shared" si="26"/>
        <v>0</v>
      </c>
      <c r="R111">
        <f>_xlfn.IFNA((VLOOKUP(A111,CLASS!A:AY,18,FALSE)),"")</f>
        <v>74</v>
      </c>
      <c r="S111" s="11">
        <f t="shared" si="27"/>
        <v>84</v>
      </c>
      <c r="T111">
        <f>_xlfn.IFNA((VLOOKUP(A111,CLASS!A:AY,20,FALSE)),"")</f>
        <v>0</v>
      </c>
      <c r="U111" s="11">
        <f t="shared" si="28"/>
        <v>0</v>
      </c>
      <c r="V111">
        <f>_xlfn.IFNA((VLOOKUP(A111,CLASS!A:AY,22,FALSE)),"")</f>
        <v>0</v>
      </c>
      <c r="W111" s="11">
        <f t="shared" si="46"/>
        <v>0</v>
      </c>
      <c r="X111">
        <f>_xlfn.IFNA((VLOOKUP(A111,CLASS!A:AY,24,FALSE)),"")</f>
        <v>0</v>
      </c>
      <c r="Y111" s="11">
        <f t="shared" si="29"/>
        <v>0</v>
      </c>
      <c r="Z111">
        <f>_xlfn.IFNA((VLOOKUP(A111,CLASS!A:AY,26,FALSE)),"")</f>
        <v>0</v>
      </c>
      <c r="AA111" s="11">
        <f t="shared" si="30"/>
        <v>0</v>
      </c>
      <c r="AB111">
        <f>_xlfn.IFNA((VLOOKUP(A111,CLASS!A:AY,28,FALSE)),"")</f>
        <v>0</v>
      </c>
      <c r="AC111" s="11">
        <f t="shared" si="31"/>
        <v>0</v>
      </c>
      <c r="AD111"/>
      <c r="AE111" s="11">
        <f t="shared" si="47"/>
        <v>0</v>
      </c>
      <c r="AF111"/>
      <c r="AG111" s="11">
        <f t="shared" si="48"/>
        <v>0</v>
      </c>
      <c r="AH111">
        <f>_xlfn.IFNA((VLOOKUP(A111,CLASS!A:AY,34,FALSE)),"")</f>
        <v>0</v>
      </c>
      <c r="AI111" s="11">
        <f t="shared" si="32"/>
        <v>0</v>
      </c>
      <c r="AJ111"/>
      <c r="AK111" s="11">
        <f t="shared" si="33"/>
        <v>0</v>
      </c>
      <c r="AL111" s="16">
        <f t="shared" si="34"/>
        <v>84</v>
      </c>
      <c r="AM111"/>
      <c r="AN111">
        <f t="shared" si="35"/>
        <v>0</v>
      </c>
      <c r="AO111">
        <f t="shared" si="36"/>
        <v>84</v>
      </c>
      <c r="AP111">
        <f t="shared" si="37"/>
        <v>0</v>
      </c>
      <c r="AQ111">
        <f t="shared" si="38"/>
        <v>0</v>
      </c>
      <c r="AR111">
        <f t="shared" si="39"/>
        <v>0</v>
      </c>
      <c r="AS111">
        <f t="shared" si="40"/>
        <v>0</v>
      </c>
      <c r="AT111">
        <f t="shared" si="41"/>
        <v>0</v>
      </c>
      <c r="AU111">
        <f t="shared" si="42"/>
        <v>0</v>
      </c>
      <c r="AV111">
        <f t="shared" si="43"/>
        <v>0</v>
      </c>
      <c r="AW111">
        <f t="shared" si="44"/>
        <v>0</v>
      </c>
      <c r="AX111">
        <f t="shared" si="45"/>
        <v>0</v>
      </c>
      <c r="AY111" s="14" cm="1">
        <f t="array" ref="AY111">SUMPRODUCT(LARGE(AN111:AX111, {1,2,3}))</f>
        <v>84</v>
      </c>
      <c r="AZ111"/>
    </row>
    <row r="112" spans="1:52" x14ac:dyDescent="0.35">
      <c r="A112">
        <f>CLASS!A40</f>
        <v>88473</v>
      </c>
      <c r="B112" t="str">
        <f>CLASS!B40</f>
        <v>EE88473</v>
      </c>
      <c r="C112" t="str">
        <f>_xlfn.IFNA((VLOOKUP(A112,CLASS!A:AY,3,FALSE)),"")</f>
        <v>Robert</v>
      </c>
      <c r="D112" t="str">
        <f>_xlfn.IFNA((VLOOKUP(A112,CLASS!A:AY,4,FALSE)),"")</f>
        <v>Taylor</v>
      </c>
      <c r="E112" s="26" t="str">
        <f>_xlfn.IFNA((VLOOKUP(B112,IssueLookup!A:B,2,FALSE)),"")</f>
        <v>AA</v>
      </c>
      <c r="F112" s="26" t="str">
        <f>_xlfn.IFNA((VLOOKUP(B112,IssueLookup!C:D,2,FALSE)),"")</f>
        <v>AA</v>
      </c>
      <c r="G112" s="26" t="str">
        <f>_xlfn.IFNA((VLOOKUP(B112,IssueLookup!E:F,2,FALSE)),"")</f>
        <v>AA</v>
      </c>
      <c r="H112" s="26" t="str">
        <f>_xlfn.IFNA((VLOOKUP(B112,IssueLookup!G:H,2,FALSE)),"")</f>
        <v>AA</v>
      </c>
      <c r="I112" t="str">
        <f>_xlfn.IFNA((VLOOKUP(A112,CLASS!A:AY,9,FALSE)),"")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_xlfn.IFNA(VLOOKUP(E112,HandicapLookup!A:B,2,FALSE),"")</f>
        <v>0</v>
      </c>
      <c r="M112">
        <f>_xlfn.IFNA(VLOOKUP(F112,HandicapLookup!A:B,2,FALSE),"")</f>
        <v>0</v>
      </c>
      <c r="N112">
        <f>_xlfn.IFNA(VLOOKUP(G112,HandicapLookup!A:B,2,FALSE),"")</f>
        <v>0</v>
      </c>
      <c r="O112">
        <f>_xlfn.IFNA(VLOOKUP(H112,HandicapLookup!A:B,2,FALSE),"")</f>
        <v>0</v>
      </c>
      <c r="P112">
        <f>_xlfn.IFNA((VLOOKUP(A112,CLASS!A:AY,16,FALSE)),"")</f>
        <v>0</v>
      </c>
      <c r="Q112" s="11">
        <f t="shared" si="26"/>
        <v>0</v>
      </c>
      <c r="R112">
        <f>_xlfn.IFNA((VLOOKUP(A112,CLASS!A:AY,18,FALSE)),"")</f>
        <v>84</v>
      </c>
      <c r="S112" s="11">
        <f t="shared" si="27"/>
        <v>84</v>
      </c>
      <c r="T112">
        <f>_xlfn.IFNA((VLOOKUP(A112,CLASS!A:AY,20,FALSE)),"")</f>
        <v>0</v>
      </c>
      <c r="U112" s="11">
        <f t="shared" si="28"/>
        <v>0</v>
      </c>
      <c r="V112">
        <f>_xlfn.IFNA((VLOOKUP(A112,CLASS!A:AY,22,FALSE)),"")</f>
        <v>0</v>
      </c>
      <c r="W112" s="11">
        <f t="shared" si="46"/>
        <v>0</v>
      </c>
      <c r="X112">
        <f>_xlfn.IFNA((VLOOKUP(A112,CLASS!A:AY,24,FALSE)),"")</f>
        <v>0</v>
      </c>
      <c r="Y112" s="11">
        <f t="shared" si="29"/>
        <v>0</v>
      </c>
      <c r="Z112">
        <f>_xlfn.IFNA((VLOOKUP(A112,CLASS!A:AY,26,FALSE)),"")</f>
        <v>0</v>
      </c>
      <c r="AA112" s="11">
        <f t="shared" si="30"/>
        <v>0</v>
      </c>
      <c r="AB112">
        <f>_xlfn.IFNA((VLOOKUP(A112,CLASS!A:AY,28,FALSE)),"")</f>
        <v>0</v>
      </c>
      <c r="AC112" s="11">
        <f t="shared" si="31"/>
        <v>0</v>
      </c>
      <c r="AD112"/>
      <c r="AE112" s="11">
        <f t="shared" si="47"/>
        <v>0</v>
      </c>
      <c r="AF112"/>
      <c r="AG112" s="11">
        <f t="shared" si="48"/>
        <v>0</v>
      </c>
      <c r="AH112">
        <f>_xlfn.IFNA((VLOOKUP(A112,CLASS!A:AY,34,FALSE)),"")</f>
        <v>0</v>
      </c>
      <c r="AI112" s="11">
        <f t="shared" si="32"/>
        <v>0</v>
      </c>
      <c r="AJ112"/>
      <c r="AK112" s="11">
        <f t="shared" si="33"/>
        <v>0</v>
      </c>
      <c r="AL112" s="16">
        <f t="shared" si="34"/>
        <v>84</v>
      </c>
      <c r="AM112"/>
      <c r="AN112">
        <f t="shared" si="35"/>
        <v>0</v>
      </c>
      <c r="AO112">
        <f t="shared" si="36"/>
        <v>84</v>
      </c>
      <c r="AP112">
        <f t="shared" si="37"/>
        <v>0</v>
      </c>
      <c r="AQ112">
        <f t="shared" si="38"/>
        <v>0</v>
      </c>
      <c r="AR112">
        <f t="shared" si="39"/>
        <v>0</v>
      </c>
      <c r="AS112">
        <f t="shared" si="40"/>
        <v>0</v>
      </c>
      <c r="AT112">
        <f t="shared" si="41"/>
        <v>0</v>
      </c>
      <c r="AU112">
        <f t="shared" si="42"/>
        <v>0</v>
      </c>
      <c r="AV112">
        <f t="shared" si="43"/>
        <v>0</v>
      </c>
      <c r="AW112">
        <f t="shared" si="44"/>
        <v>0</v>
      </c>
      <c r="AX112">
        <f t="shared" si="45"/>
        <v>0</v>
      </c>
      <c r="AY112" s="14" cm="1">
        <f t="array" ref="AY112">SUMPRODUCT(LARGE(AN112:AX112, {1,2,3}))</f>
        <v>84</v>
      </c>
      <c r="AZ112"/>
    </row>
    <row r="113" spans="1:52" x14ac:dyDescent="0.35">
      <c r="A113">
        <f>CLASS!A142</f>
        <v>105589</v>
      </c>
      <c r="B113" t="str">
        <f>CLASS!B142</f>
        <v>EE105589</v>
      </c>
      <c r="C113" t="str">
        <f>_xlfn.IFNA((VLOOKUP(A113,CLASS!A:AY,3,FALSE)),"")</f>
        <v>Mark</v>
      </c>
      <c r="D113" t="str">
        <f>_xlfn.IFNA((VLOOKUP(A113,CLASS!A:AY,4,FALSE)),"")</f>
        <v>Blamey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EJC</v>
      </c>
      <c r="K113" t="str">
        <f>_xlfn.IFNA((VLOOKUP(J113,DivisionLookup!A:B,2,FALSE)),"")</f>
        <v>South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0</v>
      </c>
      <c r="Q113" s="11">
        <f t="shared" si="26"/>
        <v>0</v>
      </c>
      <c r="R113">
        <f>_xlfn.IFNA((VLOOKUP(A113,CLASS!A:AY,18,FALSE)),"")</f>
        <v>0</v>
      </c>
      <c r="S113" s="11">
        <f t="shared" si="27"/>
        <v>0</v>
      </c>
      <c r="T113">
        <f>_xlfn.IFNA((VLOOKUP(A113,CLASS!A:AY,20,FALSE)),"")</f>
        <v>0</v>
      </c>
      <c r="U113" s="11">
        <f t="shared" si="28"/>
        <v>0</v>
      </c>
      <c r="V113">
        <f>_xlfn.IFNA((VLOOKUP(A113,CLASS!A:AY,22,FALSE)),"")</f>
        <v>73</v>
      </c>
      <c r="W113" s="11">
        <f t="shared" si="46"/>
        <v>83</v>
      </c>
      <c r="X113">
        <f>_xlfn.IFNA((VLOOKUP(A113,CLASS!A:AY,24,FALSE)),"")</f>
        <v>0</v>
      </c>
      <c r="Y113" s="11">
        <f t="shared" si="29"/>
        <v>0</v>
      </c>
      <c r="Z113">
        <f>_xlfn.IFNA((VLOOKUP(A113,CLASS!A:AY,26,FALSE)),"")</f>
        <v>0</v>
      </c>
      <c r="AA113" s="11">
        <f t="shared" si="30"/>
        <v>0</v>
      </c>
      <c r="AB113">
        <f>_xlfn.IFNA((VLOOKUP(A113,CLASS!A:AY,28,FALSE)),"")</f>
        <v>0</v>
      </c>
      <c r="AC113" s="11">
        <f t="shared" si="31"/>
        <v>0</v>
      </c>
      <c r="AD113"/>
      <c r="AE113" s="11">
        <f t="shared" si="47"/>
        <v>0</v>
      </c>
      <c r="AF113"/>
      <c r="AG113" s="11">
        <f t="shared" si="48"/>
        <v>0</v>
      </c>
      <c r="AH113">
        <f>_xlfn.IFNA((VLOOKUP(A113,CLASS!A:AY,34,FALSE)),"")</f>
        <v>0</v>
      </c>
      <c r="AI113" s="11">
        <f t="shared" si="32"/>
        <v>0</v>
      </c>
      <c r="AJ113"/>
      <c r="AK113" s="11">
        <f t="shared" si="33"/>
        <v>0</v>
      </c>
      <c r="AL113" s="16">
        <f t="shared" si="34"/>
        <v>83</v>
      </c>
      <c r="AM113"/>
      <c r="AN113">
        <f t="shared" si="35"/>
        <v>0</v>
      </c>
      <c r="AO113">
        <f t="shared" si="36"/>
        <v>0</v>
      </c>
      <c r="AP113">
        <f t="shared" si="37"/>
        <v>0</v>
      </c>
      <c r="AQ113">
        <f t="shared" si="38"/>
        <v>83</v>
      </c>
      <c r="AR113">
        <f t="shared" si="39"/>
        <v>0</v>
      </c>
      <c r="AS113">
        <f t="shared" si="40"/>
        <v>0</v>
      </c>
      <c r="AT113">
        <f t="shared" si="41"/>
        <v>0</v>
      </c>
      <c r="AU113">
        <f t="shared" si="42"/>
        <v>0</v>
      </c>
      <c r="AV113">
        <f t="shared" si="43"/>
        <v>0</v>
      </c>
      <c r="AW113">
        <f t="shared" si="44"/>
        <v>0</v>
      </c>
      <c r="AX113">
        <f t="shared" si="45"/>
        <v>0</v>
      </c>
      <c r="AY113" s="14" cm="1">
        <f t="array" ref="AY113">SUMPRODUCT(LARGE(AN113:AX113, {1,2,3}))</f>
        <v>83</v>
      </c>
      <c r="AZ113"/>
    </row>
    <row r="114" spans="1:52" x14ac:dyDescent="0.35">
      <c r="A114">
        <f>CLASS!A80</f>
        <v>124977</v>
      </c>
      <c r="B114" t="str">
        <f>CLASS!B80</f>
        <v>EE124977</v>
      </c>
      <c r="C114" t="str">
        <f>_xlfn.IFNA((VLOOKUP(A114,CLASS!A:AY,3,FALSE)),"")</f>
        <v>Robert</v>
      </c>
      <c r="D114" t="str">
        <f>_xlfn.IFNA((VLOOKUP(A114,CLASS!A:AY,4,FALSE)),"")</f>
        <v>Dawson</v>
      </c>
      <c r="E114" s="26" t="str">
        <f>_xlfn.IFNA((VLOOKUP(B114,IssueLookup!A:B,2,FALSE)),"")</f>
        <v>A</v>
      </c>
      <c r="F114" s="26" t="str">
        <f>_xlfn.IFNA((VLOOKUP(B114,IssueLookup!C:D,2,FALSE)),"")</f>
        <v>A</v>
      </c>
      <c r="G114" s="26" t="str">
        <f>_xlfn.IFNA((VLOOKUP(B114,IssueLookup!E:F,2,FALSE)),"")</f>
        <v>A</v>
      </c>
      <c r="H114" s="26" t="str">
        <f>_xlfn.IFNA((VLOOKUP(B114,IssueLookup!G:H,2,FALSE)),"")</f>
        <v>A</v>
      </c>
      <c r="I114" t="str">
        <f>_xlfn.IFNA((VLOOKUP(A114,CLASS!A:AY,9,FALSE)),"")</f>
        <v>SNR</v>
      </c>
      <c r="J114" t="str">
        <f>_xlfn.IFNA((VLOOKUP(A114,CLASS!A:AY,10,FALSE)),"")</f>
        <v>OLSS</v>
      </c>
      <c r="K114" t="str">
        <f>_xlfn.IFNA((VLOOKUP(J114,DivisionLookup!A:B,2,FALSE)),"")</f>
        <v>South</v>
      </c>
      <c r="L114">
        <f>_xlfn.IFNA(VLOOKUP(E114,HandicapLookup!A:B,2,FALSE),"")</f>
        <v>5</v>
      </c>
      <c r="M114">
        <f>_xlfn.IFNA(VLOOKUP(F114,HandicapLookup!A:B,2,FALSE),"")</f>
        <v>5</v>
      </c>
      <c r="N114">
        <f>_xlfn.IFNA(VLOOKUP(G114,HandicapLookup!A:B,2,FALSE),"")</f>
        <v>5</v>
      </c>
      <c r="O114">
        <f>_xlfn.IFNA(VLOOKUP(H114,HandicapLookup!A:B,2,FALSE),"")</f>
        <v>5</v>
      </c>
      <c r="P114">
        <f>_xlfn.IFNA((VLOOKUP(A114,CLASS!A:AY,16,FALSE)),"")</f>
        <v>0</v>
      </c>
      <c r="Q114" s="11">
        <f t="shared" si="26"/>
        <v>0</v>
      </c>
      <c r="R114">
        <f>_xlfn.IFNA((VLOOKUP(A114,CLASS!A:AY,18,FALSE)),"")</f>
        <v>78</v>
      </c>
      <c r="S114" s="11">
        <f t="shared" si="27"/>
        <v>83</v>
      </c>
      <c r="T114">
        <f>_xlfn.IFNA((VLOOKUP(A114,CLASS!A:AY,20,FALSE)),"")</f>
        <v>0</v>
      </c>
      <c r="U114" s="11">
        <f t="shared" si="28"/>
        <v>0</v>
      </c>
      <c r="V114">
        <f>_xlfn.IFNA((VLOOKUP(A114,CLASS!A:AY,22,FALSE)),"")</f>
        <v>0</v>
      </c>
      <c r="W114" s="11">
        <f t="shared" si="46"/>
        <v>0</v>
      </c>
      <c r="X114">
        <f>_xlfn.IFNA((VLOOKUP(A114,CLASS!A:AY,24,FALSE)),"")</f>
        <v>0</v>
      </c>
      <c r="Y114" s="11">
        <f t="shared" si="29"/>
        <v>0</v>
      </c>
      <c r="Z114">
        <f>_xlfn.IFNA((VLOOKUP(A114,CLASS!A:AY,26,FALSE)),"")</f>
        <v>0</v>
      </c>
      <c r="AA114" s="11">
        <f t="shared" si="30"/>
        <v>0</v>
      </c>
      <c r="AB114">
        <f>_xlfn.IFNA((VLOOKUP(A114,CLASS!A:AY,28,FALSE)),"")</f>
        <v>0</v>
      </c>
      <c r="AC114" s="11">
        <f t="shared" si="31"/>
        <v>0</v>
      </c>
      <c r="AD114"/>
      <c r="AE114" s="11">
        <f t="shared" si="47"/>
        <v>0</v>
      </c>
      <c r="AF114"/>
      <c r="AG114" s="11">
        <f t="shared" si="48"/>
        <v>0</v>
      </c>
      <c r="AH114">
        <f>_xlfn.IFNA((VLOOKUP(A114,CLASS!A:AY,34,FALSE)),"")</f>
        <v>0</v>
      </c>
      <c r="AI114" s="11">
        <f t="shared" si="32"/>
        <v>0</v>
      </c>
      <c r="AJ114"/>
      <c r="AK114" s="11">
        <f t="shared" si="33"/>
        <v>0</v>
      </c>
      <c r="AL114" s="16">
        <f t="shared" si="34"/>
        <v>83</v>
      </c>
      <c r="AM114"/>
      <c r="AN114">
        <f t="shared" si="35"/>
        <v>0</v>
      </c>
      <c r="AO114">
        <f t="shared" si="36"/>
        <v>83</v>
      </c>
      <c r="AP114">
        <f t="shared" si="37"/>
        <v>0</v>
      </c>
      <c r="AQ114">
        <f t="shared" si="38"/>
        <v>0</v>
      </c>
      <c r="AR114">
        <f t="shared" si="39"/>
        <v>0</v>
      </c>
      <c r="AS114">
        <f t="shared" si="40"/>
        <v>0</v>
      </c>
      <c r="AT114">
        <f t="shared" si="41"/>
        <v>0</v>
      </c>
      <c r="AU114">
        <f t="shared" si="42"/>
        <v>0</v>
      </c>
      <c r="AV114">
        <f t="shared" si="43"/>
        <v>0</v>
      </c>
      <c r="AW114">
        <f t="shared" si="44"/>
        <v>0</v>
      </c>
      <c r="AX114">
        <f t="shared" si="45"/>
        <v>0</v>
      </c>
      <c r="AY114" s="14" cm="1">
        <f t="array" ref="AY114">SUMPRODUCT(LARGE(AN114:AX114, {1,2,3}))</f>
        <v>83</v>
      </c>
      <c r="AZ114"/>
    </row>
    <row r="115" spans="1:52" x14ac:dyDescent="0.35">
      <c r="A115">
        <f>CLASS!A11</f>
        <v>115804</v>
      </c>
      <c r="B115" t="str">
        <f>CLASS!B11</f>
        <v>EE115804</v>
      </c>
      <c r="C115" t="str">
        <f>_xlfn.IFNA((VLOOKUP(A115,CLASS!A:AY,3,FALSE)),"")</f>
        <v>Sean</v>
      </c>
      <c r="D115" t="str">
        <f>_xlfn.IFNA((VLOOKUP(A115,CLASS!A:AY,4,FALSE)),"")</f>
        <v>Gamblen</v>
      </c>
      <c r="E115" s="26" t="str">
        <f>_xlfn.IFNA((VLOOKUP(B115,IssueLookup!A:B,2,FALSE)),"")</f>
        <v>AAA</v>
      </c>
      <c r="F115" s="26" t="str">
        <f>_xlfn.IFNA((VLOOKUP(B115,IssueLookup!C:D,2,FALSE)),"")</f>
        <v>AAA</v>
      </c>
      <c r="G115" s="26" t="str">
        <f>_xlfn.IFNA((VLOOKUP(B115,IssueLookup!E:F,2,FALSE)),"")</f>
        <v>AAA</v>
      </c>
      <c r="H115" s="26" t="str">
        <f>_xlfn.IFNA((VLOOKUP(B115,IssueLookup!G:H,2,FALSE)),"")</f>
        <v>AAA</v>
      </c>
      <c r="I115" t="str">
        <f>_xlfn.IFNA((VLOOKUP(A115,CLASS!A:AY,9,FALSE)),"")</f>
        <v>SNR</v>
      </c>
      <c r="J115" t="str">
        <f>_xlfn.IFNA((VLOOKUP(A115,CLASS!A:AY,10,FALSE)),"")</f>
        <v>OLSS</v>
      </c>
      <c r="K115" t="str">
        <f>_xlfn.IFNA((VLOOKUP(J115,DivisionLookup!A:B,2,FALSE)),"")</f>
        <v>South</v>
      </c>
      <c r="L115">
        <f>_xlfn.IFNA(VLOOKUP(E115,HandicapLookup!A:B,2,FALSE),"")</f>
        <v>0</v>
      </c>
      <c r="M115">
        <f>_xlfn.IFNA(VLOOKUP(F115,HandicapLookup!A:B,2,FALSE),"")</f>
        <v>0</v>
      </c>
      <c r="N115">
        <f>_xlfn.IFNA(VLOOKUP(G115,HandicapLookup!A:B,2,FALSE),"")</f>
        <v>0</v>
      </c>
      <c r="O115">
        <f>_xlfn.IFNA(VLOOKUP(H115,HandicapLookup!A:B,2,FALSE),"")</f>
        <v>0</v>
      </c>
      <c r="P115">
        <f>_xlfn.IFNA((VLOOKUP(A115,CLASS!A:AY,16,FALSE)),"")</f>
        <v>0</v>
      </c>
      <c r="Q115" s="11">
        <f t="shared" si="26"/>
        <v>0</v>
      </c>
      <c r="R115">
        <f>_xlfn.IFNA((VLOOKUP(A115,CLASS!A:AY,18,FALSE)),"")</f>
        <v>83</v>
      </c>
      <c r="S115" s="11">
        <f t="shared" si="27"/>
        <v>83</v>
      </c>
      <c r="T115">
        <f>_xlfn.IFNA((VLOOKUP(A115,CLASS!A:AY,20,FALSE)),"")</f>
        <v>0</v>
      </c>
      <c r="U115" s="11">
        <f t="shared" si="28"/>
        <v>0</v>
      </c>
      <c r="V115">
        <f>_xlfn.IFNA((VLOOKUP(A115,CLASS!A:AY,22,FALSE)),"")</f>
        <v>0</v>
      </c>
      <c r="W115" s="11">
        <f t="shared" si="46"/>
        <v>0</v>
      </c>
      <c r="X115">
        <f>_xlfn.IFNA((VLOOKUP(A115,CLASS!A:AY,24,FALSE)),"")</f>
        <v>0</v>
      </c>
      <c r="Y115" s="11">
        <f t="shared" si="29"/>
        <v>0</v>
      </c>
      <c r="Z115">
        <f>_xlfn.IFNA((VLOOKUP(A115,CLASS!A:AY,26,FALSE)),"")</f>
        <v>0</v>
      </c>
      <c r="AA115" s="11">
        <f t="shared" si="30"/>
        <v>0</v>
      </c>
      <c r="AB115">
        <f>_xlfn.IFNA((VLOOKUP(A115,CLASS!A:AY,28,FALSE)),"")</f>
        <v>0</v>
      </c>
      <c r="AC115" s="11">
        <f t="shared" si="31"/>
        <v>0</v>
      </c>
      <c r="AD115"/>
      <c r="AE115" s="11">
        <f t="shared" si="47"/>
        <v>0</v>
      </c>
      <c r="AF115"/>
      <c r="AG115" s="11">
        <f t="shared" si="48"/>
        <v>0</v>
      </c>
      <c r="AH115">
        <f>_xlfn.IFNA((VLOOKUP(A115,CLASS!A:AY,34,FALSE)),"")</f>
        <v>0</v>
      </c>
      <c r="AI115" s="11">
        <f t="shared" si="32"/>
        <v>0</v>
      </c>
      <c r="AJ115"/>
      <c r="AK115" s="11">
        <f t="shared" si="33"/>
        <v>0</v>
      </c>
      <c r="AL115" s="16">
        <f t="shared" si="34"/>
        <v>83</v>
      </c>
      <c r="AM115"/>
      <c r="AN115">
        <f t="shared" si="35"/>
        <v>0</v>
      </c>
      <c r="AO115">
        <f t="shared" si="36"/>
        <v>83</v>
      </c>
      <c r="AP115">
        <f t="shared" si="37"/>
        <v>0</v>
      </c>
      <c r="AQ115">
        <f t="shared" si="38"/>
        <v>0</v>
      </c>
      <c r="AR115">
        <f t="shared" si="39"/>
        <v>0</v>
      </c>
      <c r="AS115">
        <f t="shared" si="40"/>
        <v>0</v>
      </c>
      <c r="AT115">
        <f t="shared" si="41"/>
        <v>0</v>
      </c>
      <c r="AU115">
        <f t="shared" si="42"/>
        <v>0</v>
      </c>
      <c r="AV115">
        <f t="shared" si="43"/>
        <v>0</v>
      </c>
      <c r="AW115">
        <f t="shared" si="44"/>
        <v>0</v>
      </c>
      <c r="AX115">
        <f t="shared" si="45"/>
        <v>0</v>
      </c>
      <c r="AY115" s="14" cm="1">
        <f t="array" ref="AY115">SUMPRODUCT(LARGE(AN115:AX115, {1,2,3}))</f>
        <v>83</v>
      </c>
    </row>
    <row r="116" spans="1:52" x14ac:dyDescent="0.35">
      <c r="A116">
        <f>CLASS!A81</f>
        <v>109844</v>
      </c>
      <c r="B116" t="str">
        <f>CLASS!B81</f>
        <v>EE109844</v>
      </c>
      <c r="C116" t="str">
        <f>_xlfn.IFNA((VLOOKUP(A116,CLASS!A:AY,3,FALSE)),"")</f>
        <v>Christopher</v>
      </c>
      <c r="D116" t="str">
        <f>_xlfn.IFNA((VLOOKUP(A116,CLASS!A:AY,4,FALSE)),"")</f>
        <v>Goodman</v>
      </c>
      <c r="E116" s="26" t="str">
        <f>_xlfn.IFNA((VLOOKUP(B116,IssueLookup!A:B,2,FALSE)),"")</f>
        <v>A</v>
      </c>
      <c r="F116" s="26" t="str">
        <f>_xlfn.IFNA((VLOOKUP(B116,IssueLookup!C:D,2,FALSE)),"")</f>
        <v>A</v>
      </c>
      <c r="G116" s="26" t="str">
        <f>_xlfn.IFNA((VLOOKUP(B116,IssueLookup!E:F,2,FALSE)),"")</f>
        <v>A</v>
      </c>
      <c r="H116" s="26" t="str">
        <f>_xlfn.IFNA((VLOOKUP(B116,IssueLookup!G:H,2,FALSE)),"")</f>
        <v>A</v>
      </c>
      <c r="I116" t="str">
        <f>_xlfn.IFNA((VLOOKUP(A116,CLASS!A:AY,9,FALSE)),"")</f>
        <v>SNR</v>
      </c>
      <c r="J116" t="str">
        <f>_xlfn.IFNA((VLOOKUP(A116,CLASS!A:AY,10,FALSE)),"")</f>
        <v>OLSS</v>
      </c>
      <c r="K116" t="str">
        <f>_xlfn.IFNA((VLOOKUP(J116,DivisionLookup!A:B,2,FALSE)),"")</f>
        <v>South</v>
      </c>
      <c r="L116">
        <f>_xlfn.IFNA(VLOOKUP(E116,HandicapLookup!A:B,2,FALSE),"")</f>
        <v>5</v>
      </c>
      <c r="M116">
        <f>_xlfn.IFNA(VLOOKUP(F116,HandicapLookup!A:B,2,FALSE),"")</f>
        <v>5</v>
      </c>
      <c r="N116">
        <f>_xlfn.IFNA(VLOOKUP(G116,HandicapLookup!A:B,2,FALSE),"")</f>
        <v>5</v>
      </c>
      <c r="O116">
        <f>_xlfn.IFNA(VLOOKUP(H116,HandicapLookup!A:B,2,FALSE),"")</f>
        <v>5</v>
      </c>
      <c r="P116">
        <f>_xlfn.IFNA((VLOOKUP(A116,CLASS!A:AY,16,FALSE)),"")</f>
        <v>0</v>
      </c>
      <c r="Q116" s="11">
        <f t="shared" si="26"/>
        <v>0</v>
      </c>
      <c r="R116">
        <f>_xlfn.IFNA((VLOOKUP(A116,CLASS!A:AY,18,FALSE)),"")</f>
        <v>78</v>
      </c>
      <c r="S116" s="11">
        <f t="shared" si="27"/>
        <v>83</v>
      </c>
      <c r="T116">
        <f>_xlfn.IFNA((VLOOKUP(A116,CLASS!A:AY,20,FALSE)),"")</f>
        <v>0</v>
      </c>
      <c r="U116" s="11">
        <f t="shared" si="28"/>
        <v>0</v>
      </c>
      <c r="V116">
        <f>_xlfn.IFNA((VLOOKUP(A116,CLASS!A:AY,22,FALSE)),"")</f>
        <v>0</v>
      </c>
      <c r="W116" s="11">
        <f t="shared" si="46"/>
        <v>0</v>
      </c>
      <c r="X116">
        <f>_xlfn.IFNA((VLOOKUP(A116,CLASS!A:AY,24,FALSE)),"")</f>
        <v>0</v>
      </c>
      <c r="Y116" s="11">
        <f t="shared" si="29"/>
        <v>0</v>
      </c>
      <c r="Z116">
        <f>_xlfn.IFNA((VLOOKUP(A116,CLASS!A:AY,26,FALSE)),"")</f>
        <v>0</v>
      </c>
      <c r="AA116" s="11">
        <f t="shared" si="30"/>
        <v>0</v>
      </c>
      <c r="AB116">
        <f>_xlfn.IFNA((VLOOKUP(A116,CLASS!A:AY,28,FALSE)),"")</f>
        <v>0</v>
      </c>
      <c r="AC116" s="11">
        <f t="shared" si="31"/>
        <v>0</v>
      </c>
      <c r="AD116"/>
      <c r="AE116" s="11">
        <f t="shared" si="47"/>
        <v>0</v>
      </c>
      <c r="AF116"/>
      <c r="AG116" s="11">
        <f t="shared" si="48"/>
        <v>0</v>
      </c>
      <c r="AH116">
        <f>_xlfn.IFNA((VLOOKUP(A116,CLASS!A:AY,34,FALSE)),"")</f>
        <v>0</v>
      </c>
      <c r="AI116" s="11">
        <f t="shared" si="32"/>
        <v>0</v>
      </c>
      <c r="AJ116"/>
      <c r="AK116" s="11">
        <f t="shared" si="33"/>
        <v>0</v>
      </c>
      <c r="AL116" s="16">
        <f t="shared" si="34"/>
        <v>83</v>
      </c>
      <c r="AN116">
        <f t="shared" si="35"/>
        <v>0</v>
      </c>
      <c r="AO116">
        <f t="shared" si="36"/>
        <v>83</v>
      </c>
      <c r="AP116">
        <f t="shared" si="37"/>
        <v>0</v>
      </c>
      <c r="AQ116">
        <f t="shared" si="38"/>
        <v>0</v>
      </c>
      <c r="AR116">
        <f t="shared" si="39"/>
        <v>0</v>
      </c>
      <c r="AS116">
        <f t="shared" si="40"/>
        <v>0</v>
      </c>
      <c r="AT116">
        <f t="shared" si="41"/>
        <v>0</v>
      </c>
      <c r="AU116">
        <f t="shared" si="42"/>
        <v>0</v>
      </c>
      <c r="AV116">
        <f t="shared" si="43"/>
        <v>0</v>
      </c>
      <c r="AW116">
        <f t="shared" si="44"/>
        <v>0</v>
      </c>
      <c r="AX116">
        <f t="shared" si="45"/>
        <v>0</v>
      </c>
      <c r="AY116" s="14" cm="1">
        <f t="array" ref="AY116">SUMPRODUCT(LARGE(AN116:AX116, {1,2,3}))</f>
        <v>83</v>
      </c>
      <c r="AZ116"/>
    </row>
    <row r="117" spans="1:52" x14ac:dyDescent="0.35">
      <c r="A117">
        <f>CLASS!A143</f>
        <v>134813</v>
      </c>
      <c r="B117" t="str">
        <f>CLASS!B143</f>
        <v>EE134813</v>
      </c>
      <c r="C117" t="str">
        <f>_xlfn.IFNA((VLOOKUP(A117,CLASS!A:AY,3,FALSE)),"")</f>
        <v>Sammy</v>
      </c>
      <c r="D117" t="str">
        <f>_xlfn.IFNA((VLOOKUP(A117,CLASS!A:AY,4,FALSE)),"")</f>
        <v>Halsey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tr">
        <f>_xlfn.IFNA((VLOOKUP(A117,CLASS!A:AY,9,FALSE)),"")</f>
        <v>LDY</v>
      </c>
      <c r="J117" t="str">
        <f>_xlfn.IFNA((VLOOKUP(A117,CLASS!A:AY,10,FALSE)),"")</f>
        <v>AGL</v>
      </c>
      <c r="K117" t="str">
        <f>_xlfn.IFNA((VLOOKUP(J117,DivisionLookup!A:B,2,FALSE)),"")</f>
        <v>South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f>_xlfn.IFNA((VLOOKUP(A117,CLASS!A:AY,16,FALSE)),"")</f>
        <v>0</v>
      </c>
      <c r="Q117" s="11">
        <f t="shared" si="26"/>
        <v>0</v>
      </c>
      <c r="R117">
        <f>_xlfn.IFNA((VLOOKUP(A117,CLASS!A:AY,18,FALSE)),"")</f>
        <v>73</v>
      </c>
      <c r="S117" s="11">
        <f t="shared" si="27"/>
        <v>83</v>
      </c>
      <c r="T117">
        <f>_xlfn.IFNA((VLOOKUP(A117,CLASS!A:AY,20,FALSE)),"")</f>
        <v>0</v>
      </c>
      <c r="U117" s="11">
        <f t="shared" si="28"/>
        <v>0</v>
      </c>
      <c r="V117">
        <f>_xlfn.IFNA((VLOOKUP(A117,CLASS!A:AY,22,FALSE)),"")</f>
        <v>0</v>
      </c>
      <c r="W117" s="11">
        <f t="shared" si="46"/>
        <v>0</v>
      </c>
      <c r="X117">
        <f>_xlfn.IFNA((VLOOKUP(A117,CLASS!A:AY,24,FALSE)),"")</f>
        <v>0</v>
      </c>
      <c r="Y117" s="11">
        <f t="shared" si="29"/>
        <v>0</v>
      </c>
      <c r="Z117">
        <f>_xlfn.IFNA((VLOOKUP(A117,CLASS!A:AY,26,FALSE)),"")</f>
        <v>0</v>
      </c>
      <c r="AA117" s="11">
        <f t="shared" si="30"/>
        <v>0</v>
      </c>
      <c r="AB117">
        <f>_xlfn.IFNA((VLOOKUP(A117,CLASS!A:AY,28,FALSE)),"")</f>
        <v>0</v>
      </c>
      <c r="AC117" s="11">
        <f t="shared" si="31"/>
        <v>0</v>
      </c>
      <c r="AD117"/>
      <c r="AE117" s="11">
        <f t="shared" si="47"/>
        <v>0</v>
      </c>
      <c r="AF117"/>
      <c r="AG117" s="11">
        <f t="shared" si="48"/>
        <v>0</v>
      </c>
      <c r="AH117">
        <f>_xlfn.IFNA((VLOOKUP(A117,CLASS!A:AY,34,FALSE)),"")</f>
        <v>0</v>
      </c>
      <c r="AI117" s="11">
        <f t="shared" si="32"/>
        <v>0</v>
      </c>
      <c r="AJ117"/>
      <c r="AK117" s="11">
        <f t="shared" si="33"/>
        <v>0</v>
      </c>
      <c r="AL117" s="16">
        <f t="shared" si="34"/>
        <v>83</v>
      </c>
      <c r="AN117">
        <f t="shared" si="35"/>
        <v>0</v>
      </c>
      <c r="AO117">
        <f t="shared" si="36"/>
        <v>83</v>
      </c>
      <c r="AP117">
        <f t="shared" si="37"/>
        <v>0</v>
      </c>
      <c r="AQ117">
        <f t="shared" si="38"/>
        <v>0</v>
      </c>
      <c r="AR117">
        <f t="shared" si="39"/>
        <v>0</v>
      </c>
      <c r="AS117">
        <f t="shared" si="40"/>
        <v>0</v>
      </c>
      <c r="AT117">
        <f t="shared" si="41"/>
        <v>0</v>
      </c>
      <c r="AU117">
        <f t="shared" si="42"/>
        <v>0</v>
      </c>
      <c r="AV117">
        <f t="shared" si="43"/>
        <v>0</v>
      </c>
      <c r="AW117">
        <f t="shared" si="44"/>
        <v>0</v>
      </c>
      <c r="AX117">
        <f t="shared" si="45"/>
        <v>0</v>
      </c>
      <c r="AY117" s="14" cm="1">
        <f t="array" ref="AY117">SUMPRODUCT(LARGE(AN117:AX117, {1,2,3}))</f>
        <v>83</v>
      </c>
    </row>
    <row r="118" spans="1:52" x14ac:dyDescent="0.35">
      <c r="A118">
        <f>CLASS!A12</f>
        <v>98171</v>
      </c>
      <c r="B118" t="str">
        <f>CLASS!B12</f>
        <v>EE98171</v>
      </c>
      <c r="C118" t="str">
        <f>_xlfn.IFNA((VLOOKUP(A118,CLASS!A:AY,3,FALSE)),"")</f>
        <v>Neil</v>
      </c>
      <c r="D118" t="str">
        <f>_xlfn.IFNA((VLOOKUP(A118,CLASS!A:AY,4,FALSE)),"")</f>
        <v>Lockton</v>
      </c>
      <c r="E118" s="26" t="str">
        <f>_xlfn.IFNA((VLOOKUP(B118,IssueLookup!A:B,2,FALSE)),"")</f>
        <v>AAA</v>
      </c>
      <c r="F118" s="26" t="str">
        <f>_xlfn.IFNA((VLOOKUP(B118,IssueLookup!C:D,2,FALSE)),"")</f>
        <v>AAA</v>
      </c>
      <c r="G118" s="26" t="str">
        <f>_xlfn.IFNA((VLOOKUP(B118,IssueLookup!E:F,2,FALSE)),"")</f>
        <v>AAA</v>
      </c>
      <c r="H118" s="26" t="str">
        <f>_xlfn.IFNA((VLOOKUP(B118,IssueLookup!G:H,2,FALSE)),"")</f>
        <v>AAA</v>
      </c>
      <c r="I118" t="str">
        <f>_xlfn.IFNA((VLOOKUP(A118,CLASS!A:AY,9,FALSE)),"")</f>
        <v>SNR</v>
      </c>
      <c r="J118" t="str">
        <f>_xlfn.IFNA((VLOOKUP(A118,CLASS!A:AY,10,FALSE)),"")</f>
        <v>OLSS</v>
      </c>
      <c r="K118" t="str">
        <f>_xlfn.IFNA((VLOOKUP(J118,DivisionLookup!A:B,2,FALSE)),"")</f>
        <v>South</v>
      </c>
      <c r="L118">
        <f>_xlfn.IFNA(VLOOKUP(E118,HandicapLookup!A:B,2,FALSE),"")</f>
        <v>0</v>
      </c>
      <c r="M118">
        <f>_xlfn.IFNA(VLOOKUP(F118,HandicapLookup!A:B,2,FALSE),"")</f>
        <v>0</v>
      </c>
      <c r="N118">
        <f>_xlfn.IFNA(VLOOKUP(G118,HandicapLookup!A:B,2,FALSE),"")</f>
        <v>0</v>
      </c>
      <c r="O118">
        <f>_xlfn.IFNA(VLOOKUP(H118,HandicapLookup!A:B,2,FALSE),"")</f>
        <v>0</v>
      </c>
      <c r="P118">
        <f>_xlfn.IFNA((VLOOKUP(A118,CLASS!A:AY,16,FALSE)),"")</f>
        <v>0</v>
      </c>
      <c r="Q118" s="11">
        <f t="shared" si="26"/>
        <v>0</v>
      </c>
      <c r="R118">
        <f>_xlfn.IFNA((VLOOKUP(A118,CLASS!A:AY,18,FALSE)),"")</f>
        <v>83</v>
      </c>
      <c r="S118" s="11">
        <f t="shared" si="27"/>
        <v>83</v>
      </c>
      <c r="T118">
        <f>_xlfn.IFNA((VLOOKUP(A118,CLASS!A:AY,20,FALSE)),"")</f>
        <v>0</v>
      </c>
      <c r="U118" s="11">
        <f t="shared" si="28"/>
        <v>0</v>
      </c>
      <c r="V118">
        <f>_xlfn.IFNA((VLOOKUP(A118,CLASS!A:AY,22,FALSE)),"")</f>
        <v>0</v>
      </c>
      <c r="W118" s="11">
        <f t="shared" si="46"/>
        <v>0</v>
      </c>
      <c r="X118">
        <f>_xlfn.IFNA((VLOOKUP(A118,CLASS!A:AY,24,FALSE)),"")</f>
        <v>0</v>
      </c>
      <c r="Y118" s="11">
        <f t="shared" si="29"/>
        <v>0</v>
      </c>
      <c r="Z118">
        <f>_xlfn.IFNA((VLOOKUP(A118,CLASS!A:AY,26,FALSE)),"")</f>
        <v>0</v>
      </c>
      <c r="AA118" s="11">
        <f t="shared" si="30"/>
        <v>0</v>
      </c>
      <c r="AB118">
        <f>_xlfn.IFNA((VLOOKUP(A118,CLASS!A:AY,28,FALSE)),"")</f>
        <v>0</v>
      </c>
      <c r="AC118" s="11">
        <f t="shared" si="31"/>
        <v>0</v>
      </c>
      <c r="AD118"/>
      <c r="AE118" s="11">
        <f t="shared" si="47"/>
        <v>0</v>
      </c>
      <c r="AF118"/>
      <c r="AG118" s="11">
        <f t="shared" si="48"/>
        <v>0</v>
      </c>
      <c r="AH118">
        <f>_xlfn.IFNA((VLOOKUP(A118,CLASS!A:AY,34,FALSE)),"")</f>
        <v>0</v>
      </c>
      <c r="AI118" s="11">
        <f t="shared" si="32"/>
        <v>0</v>
      </c>
      <c r="AJ118"/>
      <c r="AK118" s="11">
        <f t="shared" si="33"/>
        <v>0</v>
      </c>
      <c r="AL118" s="16">
        <f t="shared" si="34"/>
        <v>83</v>
      </c>
      <c r="AM118"/>
      <c r="AN118">
        <f t="shared" si="35"/>
        <v>0</v>
      </c>
      <c r="AO118">
        <f t="shared" si="36"/>
        <v>83</v>
      </c>
      <c r="AP118">
        <f t="shared" si="37"/>
        <v>0</v>
      </c>
      <c r="AQ118">
        <f t="shared" si="38"/>
        <v>0</v>
      </c>
      <c r="AR118">
        <f t="shared" si="39"/>
        <v>0</v>
      </c>
      <c r="AS118">
        <f t="shared" si="40"/>
        <v>0</v>
      </c>
      <c r="AT118">
        <f t="shared" si="41"/>
        <v>0</v>
      </c>
      <c r="AU118">
        <f t="shared" si="42"/>
        <v>0</v>
      </c>
      <c r="AV118">
        <f t="shared" si="43"/>
        <v>0</v>
      </c>
      <c r="AW118">
        <f t="shared" si="44"/>
        <v>0</v>
      </c>
      <c r="AX118">
        <f t="shared" si="45"/>
        <v>0</v>
      </c>
      <c r="AY118" s="14" cm="1">
        <f t="array" ref="AY118">SUMPRODUCT(LARGE(AN118:AX118, {1,2,3}))</f>
        <v>83</v>
      </c>
      <c r="AZ118"/>
    </row>
    <row r="119" spans="1:52" x14ac:dyDescent="0.35">
      <c r="A119">
        <f>CLASS!A82</f>
        <v>130250</v>
      </c>
      <c r="B119" t="str">
        <f>CLASS!B82</f>
        <v>EE130250</v>
      </c>
      <c r="C119" t="str">
        <f>_xlfn.IFNA((VLOOKUP(A119,CLASS!A:AY,3,FALSE)),"")</f>
        <v>Daniel</v>
      </c>
      <c r="D119" t="str">
        <f>_xlfn.IFNA((VLOOKUP(A119,CLASS!A:AY,4,FALSE)),"")</f>
        <v>Vallis</v>
      </c>
      <c r="E119" s="26" t="str">
        <f>_xlfn.IFNA((VLOOKUP(B119,IssueLookup!A:B,2,FALSE)),"")</f>
        <v>A</v>
      </c>
      <c r="F119" s="26" t="str">
        <f>_xlfn.IFNA((VLOOKUP(B119,IssueLookup!C:D,2,FALSE)),"")</f>
        <v>A</v>
      </c>
      <c r="G119" s="26" t="str">
        <f>_xlfn.IFNA((VLOOKUP(B119,IssueLookup!E:F,2,FALSE)),"")</f>
        <v>A</v>
      </c>
      <c r="H119" s="26" t="str">
        <f>_xlfn.IFNA((VLOOKUP(B119,IssueLookup!G:H,2,FALSE)),"")</f>
        <v>A</v>
      </c>
      <c r="I119" t="str">
        <f>_xlfn.IFNA((VLOOKUP(A119,CLASS!A:AY,9,FALSE)),"")</f>
        <v>SNR</v>
      </c>
      <c r="J119" t="str">
        <f>_xlfn.IFNA((VLOOKUP(A119,CLASS!A:AY,10,FALSE)),"")</f>
        <v>OLSS</v>
      </c>
      <c r="K119" t="str">
        <f>_xlfn.IFNA((VLOOKUP(J119,DivisionLookup!A:B,2,FALSE)),"")</f>
        <v>South</v>
      </c>
      <c r="L119">
        <f>_xlfn.IFNA(VLOOKUP(E119,HandicapLookup!A:B,2,FALSE),"")</f>
        <v>5</v>
      </c>
      <c r="M119">
        <f>_xlfn.IFNA(VLOOKUP(F119,HandicapLookup!A:B,2,FALSE),"")</f>
        <v>5</v>
      </c>
      <c r="N119">
        <f>_xlfn.IFNA(VLOOKUP(G119,HandicapLookup!A:B,2,FALSE),"")</f>
        <v>5</v>
      </c>
      <c r="O119">
        <f>_xlfn.IFNA(VLOOKUP(H119,HandicapLookup!A:B,2,FALSE),"")</f>
        <v>5</v>
      </c>
      <c r="P119">
        <f>_xlfn.IFNA((VLOOKUP(A119,CLASS!A:AY,16,FALSE)),"")</f>
        <v>0</v>
      </c>
      <c r="Q119" s="11">
        <f t="shared" si="26"/>
        <v>0</v>
      </c>
      <c r="R119">
        <f>_xlfn.IFNA((VLOOKUP(A119,CLASS!A:AY,18,FALSE)),"")</f>
        <v>78</v>
      </c>
      <c r="S119" s="11">
        <f t="shared" si="27"/>
        <v>83</v>
      </c>
      <c r="T119">
        <f>_xlfn.IFNA((VLOOKUP(A119,CLASS!A:AY,20,FALSE)),"")</f>
        <v>0</v>
      </c>
      <c r="U119" s="11">
        <f t="shared" si="28"/>
        <v>0</v>
      </c>
      <c r="V119">
        <f>_xlfn.IFNA((VLOOKUP(A119,CLASS!A:AY,22,FALSE)),"")</f>
        <v>0</v>
      </c>
      <c r="W119" s="11">
        <f t="shared" si="46"/>
        <v>0</v>
      </c>
      <c r="X119">
        <f>_xlfn.IFNA((VLOOKUP(A119,CLASS!A:AY,24,FALSE)),"")</f>
        <v>0</v>
      </c>
      <c r="Y119" s="11">
        <f t="shared" si="29"/>
        <v>0</v>
      </c>
      <c r="Z119">
        <f>_xlfn.IFNA((VLOOKUP(A119,CLASS!A:AY,26,FALSE)),"")</f>
        <v>0</v>
      </c>
      <c r="AA119" s="11">
        <f t="shared" si="30"/>
        <v>0</v>
      </c>
      <c r="AB119">
        <f>_xlfn.IFNA((VLOOKUP(A119,CLASS!A:AY,28,FALSE)),"")</f>
        <v>0</v>
      </c>
      <c r="AC119" s="11">
        <f t="shared" si="31"/>
        <v>0</v>
      </c>
      <c r="AD119"/>
      <c r="AE119" s="11">
        <f t="shared" si="47"/>
        <v>0</v>
      </c>
      <c r="AF119"/>
      <c r="AG119" s="11">
        <f t="shared" si="48"/>
        <v>0</v>
      </c>
      <c r="AH119">
        <f>_xlfn.IFNA((VLOOKUP(A119,CLASS!A:AY,34,FALSE)),"")</f>
        <v>0</v>
      </c>
      <c r="AI119" s="11">
        <f t="shared" si="32"/>
        <v>0</v>
      </c>
      <c r="AJ119"/>
      <c r="AK119" s="11">
        <f t="shared" si="33"/>
        <v>0</v>
      </c>
      <c r="AL119" s="16">
        <f t="shared" si="34"/>
        <v>83</v>
      </c>
      <c r="AM119"/>
      <c r="AN119">
        <f t="shared" si="35"/>
        <v>0</v>
      </c>
      <c r="AO119">
        <f t="shared" si="36"/>
        <v>83</v>
      </c>
      <c r="AP119">
        <f t="shared" si="37"/>
        <v>0</v>
      </c>
      <c r="AQ119">
        <f t="shared" si="38"/>
        <v>0</v>
      </c>
      <c r="AR119">
        <f t="shared" si="39"/>
        <v>0</v>
      </c>
      <c r="AS119">
        <f t="shared" si="40"/>
        <v>0</v>
      </c>
      <c r="AT119">
        <f t="shared" si="41"/>
        <v>0</v>
      </c>
      <c r="AU119">
        <f t="shared" si="42"/>
        <v>0</v>
      </c>
      <c r="AV119">
        <f t="shared" si="43"/>
        <v>0</v>
      </c>
      <c r="AW119">
        <f t="shared" si="44"/>
        <v>0</v>
      </c>
      <c r="AX119">
        <f t="shared" si="45"/>
        <v>0</v>
      </c>
      <c r="AY119" s="14" cm="1">
        <f t="array" ref="AY119">SUMPRODUCT(LARGE(AN119:AX119, {1,2,3}))</f>
        <v>83</v>
      </c>
      <c r="AZ119"/>
    </row>
    <row r="120" spans="1:52" x14ac:dyDescent="0.35">
      <c r="A120">
        <f>CLASS!A41</f>
        <v>99919</v>
      </c>
      <c r="B120" t="str">
        <f>CLASS!B41</f>
        <v>EE99919</v>
      </c>
      <c r="C120" t="str">
        <f>_xlfn.IFNA((VLOOKUP(A120,CLASS!A:AY,3,FALSE)),"")</f>
        <v>Matthew</v>
      </c>
      <c r="D120" t="str">
        <f>_xlfn.IFNA((VLOOKUP(A120,CLASS!A:AY,4,FALSE)),"")</f>
        <v>Sheppard</v>
      </c>
      <c r="E120" s="26" t="str">
        <f>_xlfn.IFNA((VLOOKUP(B120,IssueLookup!A:B,2,FALSE)),"")</f>
        <v>AA</v>
      </c>
      <c r="F120" s="26" t="str">
        <f>_xlfn.IFNA((VLOOKUP(B120,IssueLookup!C:D,2,FALSE)),"")</f>
        <v>AA</v>
      </c>
      <c r="G120" s="26" t="str">
        <f>_xlfn.IFNA((VLOOKUP(B120,IssueLookup!E:F,2,FALSE)),"")</f>
        <v>AA</v>
      </c>
      <c r="H120" s="26" t="str">
        <f>_xlfn.IFNA((VLOOKUP(B120,IssueLookup!G:H,2,FALSE)),"")</f>
        <v>AA</v>
      </c>
      <c r="I120" t="str">
        <f>_xlfn.IFNA((VLOOKUP(A120,CLASS!A:AY,9,FALSE)),"")</f>
        <v>SNR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_xlfn.IFNA(VLOOKUP(E120,HandicapLookup!A:B,2,FALSE),"")</f>
        <v>0</v>
      </c>
      <c r="M120">
        <f>_xlfn.IFNA(VLOOKUP(F120,HandicapLookup!A:B,2,FALSE),"")</f>
        <v>0</v>
      </c>
      <c r="N120">
        <f>_xlfn.IFNA(VLOOKUP(G120,HandicapLookup!A:B,2,FALSE),"")</f>
        <v>0</v>
      </c>
      <c r="O120">
        <f>_xlfn.IFNA(VLOOKUP(H120,HandicapLookup!A:B,2,FALSE),"")</f>
        <v>0</v>
      </c>
      <c r="P120">
        <f>_xlfn.IFNA((VLOOKUP(A120,CLASS!A:AY,16,FALSE)),"")</f>
        <v>0</v>
      </c>
      <c r="Q120" s="11">
        <f t="shared" si="26"/>
        <v>0</v>
      </c>
      <c r="R120">
        <f>_xlfn.IFNA((VLOOKUP(A120,CLASS!A:AY,18,FALSE)),"")</f>
        <v>0</v>
      </c>
      <c r="S120" s="11">
        <f t="shared" si="27"/>
        <v>0</v>
      </c>
      <c r="T120">
        <f>_xlfn.IFNA((VLOOKUP(A120,CLASS!A:AY,20,FALSE)),"")</f>
        <v>83</v>
      </c>
      <c r="U120" s="11">
        <f t="shared" si="28"/>
        <v>83</v>
      </c>
      <c r="V120">
        <f>_xlfn.IFNA((VLOOKUP(A120,CLASS!A:AY,22,FALSE)),"")</f>
        <v>0</v>
      </c>
      <c r="W120" s="11">
        <f t="shared" si="46"/>
        <v>0</v>
      </c>
      <c r="X120">
        <f>_xlfn.IFNA((VLOOKUP(A120,CLASS!A:AY,24,FALSE)),"")</f>
        <v>0</v>
      </c>
      <c r="Y120" s="11">
        <f t="shared" si="29"/>
        <v>0</v>
      </c>
      <c r="Z120">
        <f>_xlfn.IFNA((VLOOKUP(A120,CLASS!A:AY,26,FALSE)),"")</f>
        <v>0</v>
      </c>
      <c r="AA120" s="11">
        <f t="shared" si="30"/>
        <v>0</v>
      </c>
      <c r="AB120">
        <f>_xlfn.IFNA((VLOOKUP(A120,CLASS!A:AY,28,FALSE)),"")</f>
        <v>0</v>
      </c>
      <c r="AC120" s="11">
        <f t="shared" si="31"/>
        <v>0</v>
      </c>
      <c r="AD120"/>
      <c r="AE120" s="11">
        <f t="shared" si="47"/>
        <v>0</v>
      </c>
      <c r="AF120"/>
      <c r="AG120" s="11">
        <f t="shared" si="48"/>
        <v>0</v>
      </c>
      <c r="AH120">
        <f>_xlfn.IFNA((VLOOKUP(A120,CLASS!A:AY,34,FALSE)),"")</f>
        <v>0</v>
      </c>
      <c r="AI120" s="11">
        <f t="shared" si="32"/>
        <v>0</v>
      </c>
      <c r="AJ120"/>
      <c r="AK120" s="11">
        <f t="shared" si="33"/>
        <v>0</v>
      </c>
      <c r="AL120" s="16">
        <f t="shared" si="34"/>
        <v>83</v>
      </c>
      <c r="AM120"/>
      <c r="AN120">
        <f t="shared" si="35"/>
        <v>0</v>
      </c>
      <c r="AO120">
        <f t="shared" si="36"/>
        <v>0</v>
      </c>
      <c r="AP120">
        <f t="shared" si="37"/>
        <v>83</v>
      </c>
      <c r="AQ120">
        <f t="shared" si="38"/>
        <v>0</v>
      </c>
      <c r="AR120">
        <f t="shared" si="39"/>
        <v>0</v>
      </c>
      <c r="AS120">
        <f t="shared" si="40"/>
        <v>0</v>
      </c>
      <c r="AT120">
        <f t="shared" si="41"/>
        <v>0</v>
      </c>
      <c r="AU120">
        <f t="shared" si="42"/>
        <v>0</v>
      </c>
      <c r="AV120">
        <f t="shared" si="43"/>
        <v>0</v>
      </c>
      <c r="AW120">
        <f t="shared" si="44"/>
        <v>0</v>
      </c>
      <c r="AX120">
        <f t="shared" si="45"/>
        <v>0</v>
      </c>
      <c r="AY120" s="14" cm="1">
        <f t="array" ref="AY120">SUMPRODUCT(LARGE(AN120:AX120, {1,2,3}))</f>
        <v>83</v>
      </c>
      <c r="AZ120"/>
    </row>
    <row r="121" spans="1:52" x14ac:dyDescent="0.35">
      <c r="A121">
        <f>CLASS!A184</f>
        <v>104452</v>
      </c>
      <c r="B121" t="str">
        <f>CLASS!B184</f>
        <v>EE104452</v>
      </c>
      <c r="C121" t="str">
        <f>_xlfn.IFNA((VLOOKUP(A121,CLASS!A:AY,3,FALSE)),"")</f>
        <v>Suzanne</v>
      </c>
      <c r="D121" t="str">
        <f>_xlfn.IFNA((VLOOKUP(A121,CLASS!A:AY,4,FALSE)),"")</f>
        <v>Curtis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LDV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0</v>
      </c>
      <c r="Q121" s="11">
        <f t="shared" si="26"/>
        <v>0</v>
      </c>
      <c r="R121">
        <f>_xlfn.IFNA((VLOOKUP(A121,CLASS!A:AY,18,FALSE)),"")</f>
        <v>67</v>
      </c>
      <c r="S121" s="11">
        <f t="shared" si="27"/>
        <v>82</v>
      </c>
      <c r="T121">
        <f>_xlfn.IFNA((VLOOKUP(A121,CLASS!A:AY,20,FALSE)),"")</f>
        <v>0</v>
      </c>
      <c r="U121" s="11">
        <f t="shared" si="28"/>
        <v>0</v>
      </c>
      <c r="V121">
        <f>_xlfn.IFNA((VLOOKUP(A121,CLASS!A:AY,22,FALSE)),"")</f>
        <v>0</v>
      </c>
      <c r="W121" s="11">
        <f t="shared" si="46"/>
        <v>0</v>
      </c>
      <c r="X121">
        <f>_xlfn.IFNA((VLOOKUP(A121,CLASS!A:AY,24,FALSE)),"")</f>
        <v>0</v>
      </c>
      <c r="Y121" s="11">
        <f t="shared" si="29"/>
        <v>0</v>
      </c>
      <c r="Z121">
        <f>_xlfn.IFNA((VLOOKUP(A121,CLASS!A:AY,26,FALSE)),"")</f>
        <v>0</v>
      </c>
      <c r="AA121" s="11">
        <f t="shared" si="30"/>
        <v>0</v>
      </c>
      <c r="AB121">
        <f>_xlfn.IFNA((VLOOKUP(A121,CLASS!A:AY,28,FALSE)),"")</f>
        <v>0</v>
      </c>
      <c r="AC121" s="11">
        <f t="shared" si="31"/>
        <v>0</v>
      </c>
      <c r="AD121"/>
      <c r="AE121" s="11">
        <f t="shared" si="47"/>
        <v>0</v>
      </c>
      <c r="AF121"/>
      <c r="AG121" s="11">
        <f t="shared" si="48"/>
        <v>0</v>
      </c>
      <c r="AH121">
        <f>_xlfn.IFNA((VLOOKUP(A121,CLASS!A:AY,34,FALSE)),"")</f>
        <v>0</v>
      </c>
      <c r="AI121" s="11">
        <f t="shared" si="32"/>
        <v>0</v>
      </c>
      <c r="AJ121"/>
      <c r="AK121" s="11">
        <f t="shared" si="33"/>
        <v>0</v>
      </c>
      <c r="AL121" s="16">
        <f t="shared" si="34"/>
        <v>82</v>
      </c>
      <c r="AN121">
        <f t="shared" si="35"/>
        <v>0</v>
      </c>
      <c r="AO121">
        <f t="shared" si="36"/>
        <v>82</v>
      </c>
      <c r="AP121">
        <f t="shared" si="37"/>
        <v>0</v>
      </c>
      <c r="AQ121">
        <f t="shared" si="38"/>
        <v>0</v>
      </c>
      <c r="AR121">
        <f t="shared" si="39"/>
        <v>0</v>
      </c>
      <c r="AS121">
        <f t="shared" si="40"/>
        <v>0</v>
      </c>
      <c r="AT121">
        <f t="shared" si="41"/>
        <v>0</v>
      </c>
      <c r="AU121">
        <f t="shared" si="42"/>
        <v>0</v>
      </c>
      <c r="AV121">
        <f t="shared" si="43"/>
        <v>0</v>
      </c>
      <c r="AW121">
        <f t="shared" si="44"/>
        <v>0</v>
      </c>
      <c r="AX121">
        <f t="shared" si="45"/>
        <v>0</v>
      </c>
      <c r="AY121" s="14" cm="1">
        <f t="array" ref="AY121">SUMPRODUCT(LARGE(AN121:AX121, {1,2,3}))</f>
        <v>82</v>
      </c>
    </row>
    <row r="122" spans="1:52" x14ac:dyDescent="0.35">
      <c r="A122">
        <f>CLASS!A144</f>
        <v>125718</v>
      </c>
      <c r="B122" t="str">
        <f>CLASS!B144</f>
        <v>EE125718</v>
      </c>
      <c r="C122" t="str">
        <f>_xlfn.IFNA((VLOOKUP(A122,CLASS!A:AY,3,FALSE)),"")</f>
        <v>Ricky</v>
      </c>
      <c r="D122" t="str">
        <f>_xlfn.IFNA((VLOOKUP(A122,CLASS!A:AY,4,FALSE)),"")</f>
        <v>Hartland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tr">
        <f>_xlfn.IFNA((VLOOKUP(A122,CLASS!A:AY,9,FALSE)),"")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f>_xlfn.IFNA((VLOOKUP(A122,CLASS!A:AY,16,FALSE)),"")</f>
        <v>0</v>
      </c>
      <c r="Q122" s="11">
        <f t="shared" si="26"/>
        <v>0</v>
      </c>
      <c r="R122">
        <f>_xlfn.IFNA((VLOOKUP(A122,CLASS!A:AY,18,FALSE)),"")</f>
        <v>72</v>
      </c>
      <c r="S122" s="11">
        <f t="shared" si="27"/>
        <v>82</v>
      </c>
      <c r="T122">
        <f>_xlfn.IFNA((VLOOKUP(A122,CLASS!A:AY,20,FALSE)),"")</f>
        <v>0</v>
      </c>
      <c r="U122" s="11">
        <f t="shared" si="28"/>
        <v>0</v>
      </c>
      <c r="V122">
        <f>_xlfn.IFNA((VLOOKUP(A122,CLASS!A:AY,22,FALSE)),"")</f>
        <v>0</v>
      </c>
      <c r="W122" s="11">
        <f t="shared" si="46"/>
        <v>0</v>
      </c>
      <c r="X122">
        <f>_xlfn.IFNA((VLOOKUP(A122,CLASS!A:AY,24,FALSE)),"")</f>
        <v>0</v>
      </c>
      <c r="Y122" s="11">
        <f t="shared" si="29"/>
        <v>0</v>
      </c>
      <c r="Z122">
        <f>_xlfn.IFNA((VLOOKUP(A122,CLASS!A:AY,26,FALSE)),"")</f>
        <v>0</v>
      </c>
      <c r="AA122" s="11">
        <f t="shared" si="30"/>
        <v>0</v>
      </c>
      <c r="AB122">
        <f>_xlfn.IFNA((VLOOKUP(A122,CLASS!A:AY,28,FALSE)),"")</f>
        <v>0</v>
      </c>
      <c r="AC122" s="11">
        <f t="shared" si="31"/>
        <v>0</v>
      </c>
      <c r="AD122"/>
      <c r="AE122" s="11">
        <f t="shared" si="47"/>
        <v>0</v>
      </c>
      <c r="AF122"/>
      <c r="AG122" s="11">
        <f t="shared" si="48"/>
        <v>0</v>
      </c>
      <c r="AH122">
        <f>_xlfn.IFNA((VLOOKUP(A122,CLASS!A:AY,34,FALSE)),"")</f>
        <v>0</v>
      </c>
      <c r="AI122" s="11">
        <f t="shared" si="32"/>
        <v>0</v>
      </c>
      <c r="AJ122"/>
      <c r="AK122" s="11">
        <f t="shared" si="33"/>
        <v>0</v>
      </c>
      <c r="AL122" s="16">
        <f t="shared" si="34"/>
        <v>82</v>
      </c>
      <c r="AM122"/>
      <c r="AN122">
        <f t="shared" si="35"/>
        <v>0</v>
      </c>
      <c r="AO122">
        <f t="shared" si="36"/>
        <v>82</v>
      </c>
      <c r="AP122">
        <f t="shared" si="37"/>
        <v>0</v>
      </c>
      <c r="AQ122">
        <f t="shared" si="38"/>
        <v>0</v>
      </c>
      <c r="AR122">
        <f t="shared" si="39"/>
        <v>0</v>
      </c>
      <c r="AS122">
        <f t="shared" si="40"/>
        <v>0</v>
      </c>
      <c r="AT122">
        <f t="shared" si="41"/>
        <v>0</v>
      </c>
      <c r="AU122">
        <f t="shared" si="42"/>
        <v>0</v>
      </c>
      <c r="AV122">
        <f t="shared" si="43"/>
        <v>0</v>
      </c>
      <c r="AW122">
        <f t="shared" si="44"/>
        <v>0</v>
      </c>
      <c r="AX122">
        <f t="shared" si="45"/>
        <v>0</v>
      </c>
      <c r="AY122" s="14" cm="1">
        <f t="array" ref="AY122">SUMPRODUCT(LARGE(AN122:AX122, {1,2,3}))</f>
        <v>82</v>
      </c>
      <c r="AZ122"/>
    </row>
    <row r="123" spans="1:52" x14ac:dyDescent="0.35">
      <c r="A123">
        <f>CLASS!A84</f>
        <v>89013</v>
      </c>
      <c r="B123" t="str">
        <f>CLASS!B84</f>
        <v>EE89013</v>
      </c>
      <c r="C123" t="str">
        <f>_xlfn.IFNA((VLOOKUP(A123,CLASS!A:AY,3,FALSE)),"")</f>
        <v>Anthony</v>
      </c>
      <c r="D123" t="str">
        <f>_xlfn.IFNA((VLOOKUP(A123,CLASS!A:AY,4,FALSE)),"")</f>
        <v>Hoskins</v>
      </c>
      <c r="E123" s="26" t="str">
        <f>_xlfn.IFNA((VLOOKUP(B123,IssueLookup!A:B,2,FALSE)),"")</f>
        <v>A</v>
      </c>
      <c r="F123" s="26" t="str">
        <f>_xlfn.IFNA((VLOOKUP(B123,IssueLookup!C:D,2,FALSE)),"")</f>
        <v>A</v>
      </c>
      <c r="G123" s="26" t="str">
        <f>_xlfn.IFNA((VLOOKUP(B123,IssueLookup!E:F,2,FALSE)),"")</f>
        <v>A</v>
      </c>
      <c r="H123" s="26" t="str">
        <f>_xlfn.IFNA((VLOOKUP(B123,IssueLookup!G:H,2,FALSE)),"")</f>
        <v>A</v>
      </c>
      <c r="I123" t="str">
        <f>_xlfn.IFNA((VLOOKUP(A123,CLASS!A:AY,9,FALSE)),"")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_xlfn.IFNA(VLOOKUP(E123,HandicapLookup!A:B,2,FALSE),"")</f>
        <v>5</v>
      </c>
      <c r="M123">
        <f>_xlfn.IFNA(VLOOKUP(F123,HandicapLookup!A:B,2,FALSE),"")</f>
        <v>5</v>
      </c>
      <c r="N123">
        <f>_xlfn.IFNA(VLOOKUP(G123,HandicapLookup!A:B,2,FALSE),"")</f>
        <v>5</v>
      </c>
      <c r="O123">
        <f>_xlfn.IFNA(VLOOKUP(H123,HandicapLookup!A:B,2,FALSE),"")</f>
        <v>5</v>
      </c>
      <c r="P123">
        <f>_xlfn.IFNA((VLOOKUP(A123,CLASS!A:AY,16,FALSE)),"")</f>
        <v>0</v>
      </c>
      <c r="Q123" s="11">
        <f t="shared" si="26"/>
        <v>0</v>
      </c>
      <c r="R123">
        <f>_xlfn.IFNA((VLOOKUP(A123,CLASS!A:AY,18,FALSE)),"")</f>
        <v>77</v>
      </c>
      <c r="S123" s="11">
        <f t="shared" si="27"/>
        <v>82</v>
      </c>
      <c r="T123">
        <f>_xlfn.IFNA((VLOOKUP(A123,CLASS!A:AY,20,FALSE)),"")</f>
        <v>0</v>
      </c>
      <c r="U123" s="11">
        <f t="shared" si="28"/>
        <v>0</v>
      </c>
      <c r="V123">
        <f>_xlfn.IFNA((VLOOKUP(A123,CLASS!A:AY,22,FALSE)),"")</f>
        <v>0</v>
      </c>
      <c r="W123" s="11">
        <f t="shared" si="46"/>
        <v>0</v>
      </c>
      <c r="X123">
        <f>_xlfn.IFNA((VLOOKUP(A123,CLASS!A:AY,24,FALSE)),"")</f>
        <v>0</v>
      </c>
      <c r="Y123" s="11">
        <f t="shared" si="29"/>
        <v>0</v>
      </c>
      <c r="Z123">
        <f>_xlfn.IFNA((VLOOKUP(A123,CLASS!A:AY,26,FALSE)),"")</f>
        <v>0</v>
      </c>
      <c r="AA123" s="11">
        <f t="shared" si="30"/>
        <v>0</v>
      </c>
      <c r="AB123">
        <f>_xlfn.IFNA((VLOOKUP(A123,CLASS!A:AY,28,FALSE)),"")</f>
        <v>0</v>
      </c>
      <c r="AC123" s="11">
        <f t="shared" si="31"/>
        <v>0</v>
      </c>
      <c r="AD123"/>
      <c r="AE123" s="11">
        <f t="shared" si="47"/>
        <v>0</v>
      </c>
      <c r="AF123"/>
      <c r="AG123" s="11">
        <f t="shared" si="48"/>
        <v>0</v>
      </c>
      <c r="AH123">
        <f>_xlfn.IFNA((VLOOKUP(A123,CLASS!A:AY,34,FALSE)),"")</f>
        <v>0</v>
      </c>
      <c r="AI123" s="11">
        <f t="shared" si="32"/>
        <v>0</v>
      </c>
      <c r="AJ123"/>
      <c r="AK123" s="11">
        <f t="shared" si="33"/>
        <v>0</v>
      </c>
      <c r="AL123" s="16">
        <f t="shared" si="34"/>
        <v>82</v>
      </c>
      <c r="AM123"/>
      <c r="AN123">
        <f t="shared" si="35"/>
        <v>0</v>
      </c>
      <c r="AO123">
        <f t="shared" si="36"/>
        <v>82</v>
      </c>
      <c r="AP123">
        <f t="shared" si="37"/>
        <v>0</v>
      </c>
      <c r="AQ123">
        <f t="shared" si="38"/>
        <v>0</v>
      </c>
      <c r="AR123">
        <f t="shared" si="39"/>
        <v>0</v>
      </c>
      <c r="AS123">
        <f t="shared" si="40"/>
        <v>0</v>
      </c>
      <c r="AT123">
        <f t="shared" si="41"/>
        <v>0</v>
      </c>
      <c r="AU123">
        <f t="shared" si="42"/>
        <v>0</v>
      </c>
      <c r="AV123">
        <f t="shared" si="43"/>
        <v>0</v>
      </c>
      <c r="AW123">
        <f t="shared" si="44"/>
        <v>0</v>
      </c>
      <c r="AX123">
        <f t="shared" si="45"/>
        <v>0</v>
      </c>
      <c r="AY123" s="14" cm="1">
        <f t="array" ref="AY123">SUMPRODUCT(LARGE(AN123:AX123, {1,2,3}))</f>
        <v>82</v>
      </c>
      <c r="AZ123"/>
    </row>
    <row r="124" spans="1:52" x14ac:dyDescent="0.35">
      <c r="A124">
        <f>CLASS!A145</f>
        <v>112272</v>
      </c>
      <c r="B124" t="str">
        <f>CLASS!B145</f>
        <v>EE112272</v>
      </c>
      <c r="C124" t="str">
        <f>_xlfn.IFNA((VLOOKUP(A124,CLASS!A:AY,3,FALSE)),"")</f>
        <v>Philip</v>
      </c>
      <c r="D124" t="str">
        <f>_xlfn.IFNA((VLOOKUP(A124,CLASS!A:AY,4,FALSE)),"")</f>
        <v>Seastram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tr">
        <f>_xlfn.IFNA((VLOOKUP(A124,CLASS!A:AY,9,FALSE)),"")</f>
        <v>SNR</v>
      </c>
      <c r="J124" t="str">
        <f>_xlfn.IFNA((VLOOKUP(A124,CLASS!A:AY,10,FALSE)),"")</f>
        <v>EJC</v>
      </c>
      <c r="K124" t="str">
        <f>_xlfn.IFNA((VLOOKUP(J124,DivisionLookup!A:B,2,FALSE)),"")</f>
        <v>South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f>_xlfn.IFNA((VLOOKUP(A124,CLASS!A:AY,16,FALSE)),"")</f>
        <v>0</v>
      </c>
      <c r="Q124" s="11">
        <f t="shared" si="26"/>
        <v>0</v>
      </c>
      <c r="R124">
        <f>_xlfn.IFNA((VLOOKUP(A124,CLASS!A:AY,18,FALSE)),"")</f>
        <v>72</v>
      </c>
      <c r="S124" s="11">
        <f t="shared" si="27"/>
        <v>82</v>
      </c>
      <c r="T124">
        <f>_xlfn.IFNA((VLOOKUP(A124,CLASS!A:AY,20,FALSE)),"")</f>
        <v>0</v>
      </c>
      <c r="U124" s="11">
        <f t="shared" si="28"/>
        <v>0</v>
      </c>
      <c r="V124">
        <f>_xlfn.IFNA((VLOOKUP(A124,CLASS!A:AY,22,FALSE)),"")</f>
        <v>0</v>
      </c>
      <c r="W124" s="11">
        <f t="shared" si="46"/>
        <v>0</v>
      </c>
      <c r="X124">
        <f>_xlfn.IFNA((VLOOKUP(A124,CLASS!A:AY,24,FALSE)),"")</f>
        <v>0</v>
      </c>
      <c r="Y124" s="11">
        <f t="shared" si="29"/>
        <v>0</v>
      </c>
      <c r="Z124">
        <f>_xlfn.IFNA((VLOOKUP(A124,CLASS!A:AY,26,FALSE)),"")</f>
        <v>0</v>
      </c>
      <c r="AA124" s="11">
        <f t="shared" si="30"/>
        <v>0</v>
      </c>
      <c r="AB124">
        <f>_xlfn.IFNA((VLOOKUP(A124,CLASS!A:AY,28,FALSE)),"")</f>
        <v>0</v>
      </c>
      <c r="AC124" s="11">
        <f t="shared" si="31"/>
        <v>0</v>
      </c>
      <c r="AD124"/>
      <c r="AE124" s="11">
        <f t="shared" si="47"/>
        <v>0</v>
      </c>
      <c r="AF124"/>
      <c r="AG124" s="11">
        <f t="shared" si="48"/>
        <v>0</v>
      </c>
      <c r="AH124">
        <f>_xlfn.IFNA((VLOOKUP(A124,CLASS!A:AY,34,FALSE)),"")</f>
        <v>0</v>
      </c>
      <c r="AI124" s="11">
        <f t="shared" si="32"/>
        <v>0</v>
      </c>
      <c r="AJ124"/>
      <c r="AK124" s="11">
        <f t="shared" si="33"/>
        <v>0</v>
      </c>
      <c r="AL124" s="16">
        <f t="shared" si="34"/>
        <v>82</v>
      </c>
      <c r="AM124"/>
      <c r="AN124">
        <f t="shared" si="35"/>
        <v>0</v>
      </c>
      <c r="AO124">
        <f t="shared" si="36"/>
        <v>82</v>
      </c>
      <c r="AP124">
        <f t="shared" si="37"/>
        <v>0</v>
      </c>
      <c r="AQ124">
        <f t="shared" si="38"/>
        <v>0</v>
      </c>
      <c r="AR124">
        <f t="shared" si="39"/>
        <v>0</v>
      </c>
      <c r="AS124">
        <f t="shared" si="40"/>
        <v>0</v>
      </c>
      <c r="AT124">
        <f t="shared" si="41"/>
        <v>0</v>
      </c>
      <c r="AU124">
        <f t="shared" si="42"/>
        <v>0</v>
      </c>
      <c r="AV124">
        <f t="shared" si="43"/>
        <v>0</v>
      </c>
      <c r="AW124">
        <f t="shared" si="44"/>
        <v>0</v>
      </c>
      <c r="AX124">
        <f t="shared" si="45"/>
        <v>0</v>
      </c>
      <c r="AY124" s="14" cm="1">
        <f t="array" ref="AY124">SUMPRODUCT(LARGE(AN124:AX124, {1,2,3}))</f>
        <v>82</v>
      </c>
    </row>
    <row r="125" spans="1:52" x14ac:dyDescent="0.35">
      <c r="A125">
        <f>CLASS!A83</f>
        <v>91465</v>
      </c>
      <c r="B125" t="str">
        <f>CLASS!B83</f>
        <v>EE91465</v>
      </c>
      <c r="C125" t="str">
        <f>_xlfn.IFNA((VLOOKUP(A125,CLASS!A:AY,3,FALSE)),"")</f>
        <v>Peter</v>
      </c>
      <c r="D125" t="str">
        <f>_xlfn.IFNA((VLOOKUP(A125,CLASS!A:AY,4,FALSE)),"")</f>
        <v>Critchley</v>
      </c>
      <c r="E125" s="26" t="str">
        <f>_xlfn.IFNA((VLOOKUP(B125,IssueLookup!A:B,2,FALSE)),"")</f>
        <v>A</v>
      </c>
      <c r="F125" s="26" t="str">
        <f>_xlfn.IFNA((VLOOKUP(B125,IssueLookup!C:D,2,FALSE)),"")</f>
        <v>A</v>
      </c>
      <c r="G125" s="26" t="str">
        <f>_xlfn.IFNA((VLOOKUP(B125,IssueLookup!E:F,2,FALSE)),"")</f>
        <v>A</v>
      </c>
      <c r="H125" s="26" t="str">
        <f>_xlfn.IFNA((VLOOKUP(B125,IssueLookup!G:H,2,FALSE)),"")</f>
        <v>A</v>
      </c>
      <c r="I125" t="str">
        <f>_xlfn.IFNA((VLOOKUP(A125,CLASS!A:AY,9,FALSE)),"")</f>
        <v>SNR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_xlfn.IFNA(VLOOKUP(E125,HandicapLookup!A:B,2,FALSE),"")</f>
        <v>5</v>
      </c>
      <c r="M125">
        <f>_xlfn.IFNA(VLOOKUP(F125,HandicapLookup!A:B,2,FALSE),"")</f>
        <v>5</v>
      </c>
      <c r="N125">
        <f>_xlfn.IFNA(VLOOKUP(G125,HandicapLookup!A:B,2,FALSE),"")</f>
        <v>5</v>
      </c>
      <c r="O125">
        <f>_xlfn.IFNA(VLOOKUP(H125,HandicapLookup!A:B,2,FALSE),"")</f>
        <v>5</v>
      </c>
      <c r="P125">
        <f>_xlfn.IFNA((VLOOKUP(A125,CLASS!A:AY,16,FALSE)),"")</f>
        <v>77</v>
      </c>
      <c r="Q125" s="11">
        <f t="shared" si="26"/>
        <v>82</v>
      </c>
      <c r="R125">
        <f>_xlfn.IFNA((VLOOKUP(A125,CLASS!A:AY,18,FALSE)),"")</f>
        <v>0</v>
      </c>
      <c r="S125" s="11">
        <f t="shared" si="27"/>
        <v>0</v>
      </c>
      <c r="T125">
        <f>_xlfn.IFNA((VLOOKUP(A125,CLASS!A:AY,20,FALSE)),"")</f>
        <v>0</v>
      </c>
      <c r="U125" s="11">
        <f t="shared" si="28"/>
        <v>0</v>
      </c>
      <c r="V125">
        <f>_xlfn.IFNA((VLOOKUP(A125,CLASS!A:AY,22,FALSE)),"")</f>
        <v>0</v>
      </c>
      <c r="W125" s="11">
        <f t="shared" si="46"/>
        <v>0</v>
      </c>
      <c r="X125">
        <f>_xlfn.IFNA((VLOOKUP(A125,CLASS!A:AY,24,FALSE)),"")</f>
        <v>0</v>
      </c>
      <c r="Y125" s="11">
        <f t="shared" si="29"/>
        <v>0</v>
      </c>
      <c r="Z125">
        <f>_xlfn.IFNA((VLOOKUP(A125,CLASS!A:AY,26,FALSE)),"")</f>
        <v>0</v>
      </c>
      <c r="AA125" s="11">
        <f t="shared" si="30"/>
        <v>0</v>
      </c>
      <c r="AB125">
        <f>_xlfn.IFNA((VLOOKUP(A125,CLASS!A:AY,28,FALSE)),"")</f>
        <v>0</v>
      </c>
      <c r="AC125" s="11">
        <f t="shared" si="31"/>
        <v>0</v>
      </c>
      <c r="AD125"/>
      <c r="AE125" s="11">
        <f t="shared" si="47"/>
        <v>0</v>
      </c>
      <c r="AF125"/>
      <c r="AG125" s="11">
        <f t="shared" si="48"/>
        <v>0</v>
      </c>
      <c r="AH125">
        <f>_xlfn.IFNA((VLOOKUP(A125,CLASS!A:AY,34,FALSE)),"")</f>
        <v>0</v>
      </c>
      <c r="AI125" s="11">
        <f t="shared" si="32"/>
        <v>0</v>
      </c>
      <c r="AJ125"/>
      <c r="AK125" s="11">
        <f t="shared" si="33"/>
        <v>0</v>
      </c>
      <c r="AL125" s="16">
        <f t="shared" si="34"/>
        <v>82</v>
      </c>
      <c r="AM125"/>
      <c r="AN125">
        <f t="shared" si="35"/>
        <v>82</v>
      </c>
      <c r="AO125">
        <f t="shared" si="36"/>
        <v>0</v>
      </c>
      <c r="AP125">
        <f t="shared" si="37"/>
        <v>0</v>
      </c>
      <c r="AQ125">
        <f t="shared" si="38"/>
        <v>0</v>
      </c>
      <c r="AR125">
        <f t="shared" si="39"/>
        <v>0</v>
      </c>
      <c r="AS125">
        <f t="shared" si="40"/>
        <v>0</v>
      </c>
      <c r="AT125">
        <f t="shared" si="41"/>
        <v>0</v>
      </c>
      <c r="AU125">
        <f t="shared" si="42"/>
        <v>0</v>
      </c>
      <c r="AV125">
        <f t="shared" si="43"/>
        <v>0</v>
      </c>
      <c r="AW125">
        <f t="shared" si="44"/>
        <v>0</v>
      </c>
      <c r="AX125">
        <f t="shared" si="45"/>
        <v>0</v>
      </c>
      <c r="AY125" s="14" cm="1">
        <f t="array" ref="AY125">SUMPRODUCT(LARGE(AN125:AX125, {1,2,3}))</f>
        <v>82</v>
      </c>
      <c r="AZ125"/>
    </row>
    <row r="126" spans="1:52" x14ac:dyDescent="0.35">
      <c r="A126">
        <f>CLASS!A185</f>
        <v>139593</v>
      </c>
      <c r="B126" t="str">
        <f>CLASS!B185</f>
        <v>EE139593</v>
      </c>
      <c r="C126" t="str">
        <f>_xlfn.IFNA((VLOOKUP(A126,CLASS!A:AY,3,FALSE)),"")</f>
        <v>Charlie</v>
      </c>
      <c r="D126" t="str">
        <f>_xlfn.IFNA((VLOOKUP(A126,CLASS!A:AY,4,FALSE)),"")</f>
        <v>Faulds</v>
      </c>
      <c r="E126" s="26" t="str">
        <f>_xlfn.IFNA((VLOOKUP(B126,IssueLookup!A:B,2,FALSE)),"")</f>
        <v>C</v>
      </c>
      <c r="F126" s="26" t="str">
        <f>_xlfn.IFNA((VLOOKUP(B126,IssueLookup!C:D,2,FALSE)),"")</f>
        <v>C</v>
      </c>
      <c r="G126" s="26" t="str">
        <f>_xlfn.IFNA((VLOOKUP(B126,IssueLookup!E:F,2,FALSE)),"")</f>
        <v>C</v>
      </c>
      <c r="H126" s="26" t="str">
        <f>_xlfn.IFNA((VLOOKUP(B126,IssueLookup!G:H,2,FALSE)),"")</f>
        <v>C</v>
      </c>
      <c r="I126" t="str">
        <f>_xlfn.IFNA((VLOOKUP(A126,CLASS!A:AY,9,FALSE)),"")</f>
        <v>CLT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f>_xlfn.IFNA(VLOOKUP(E126,HandicapLookup!A:B,2,FALSE),"")</f>
        <v>15</v>
      </c>
      <c r="M126">
        <f>_xlfn.IFNA(VLOOKUP(F126,HandicapLookup!A:B,2,FALSE),"")</f>
        <v>15</v>
      </c>
      <c r="N126">
        <f>_xlfn.IFNA(VLOOKUP(G126,HandicapLookup!A:B,2,FALSE),"")</f>
        <v>15</v>
      </c>
      <c r="O126">
        <f>_xlfn.IFNA(VLOOKUP(H126,HandicapLookup!A:B,2,FALSE),"")</f>
        <v>15</v>
      </c>
      <c r="P126">
        <f>_xlfn.IFNA((VLOOKUP(A126,CLASS!A:AY,16,FALSE)),"")</f>
        <v>0</v>
      </c>
      <c r="Q126" s="11">
        <f t="shared" si="26"/>
        <v>0</v>
      </c>
      <c r="R126">
        <f>_xlfn.IFNA((VLOOKUP(A126,CLASS!A:AY,18,FALSE)),"")</f>
        <v>66</v>
      </c>
      <c r="S126" s="11">
        <f t="shared" si="27"/>
        <v>81</v>
      </c>
      <c r="T126">
        <f>_xlfn.IFNA((VLOOKUP(A126,CLASS!A:AY,20,FALSE)),"")</f>
        <v>0</v>
      </c>
      <c r="U126" s="11">
        <f t="shared" si="28"/>
        <v>0</v>
      </c>
      <c r="V126">
        <f>_xlfn.IFNA((VLOOKUP(A126,CLASS!A:AY,22,FALSE)),"")</f>
        <v>0</v>
      </c>
      <c r="W126" s="11">
        <f t="shared" si="46"/>
        <v>0</v>
      </c>
      <c r="X126">
        <f>_xlfn.IFNA((VLOOKUP(A126,CLASS!A:AY,24,FALSE)),"")</f>
        <v>0</v>
      </c>
      <c r="Y126" s="11">
        <f t="shared" si="29"/>
        <v>0</v>
      </c>
      <c r="Z126">
        <f>_xlfn.IFNA((VLOOKUP(A126,CLASS!A:AY,26,FALSE)),"")</f>
        <v>0</v>
      </c>
      <c r="AA126" s="11">
        <f t="shared" si="30"/>
        <v>0</v>
      </c>
      <c r="AB126">
        <f>_xlfn.IFNA((VLOOKUP(A126,CLASS!A:AY,28,FALSE)),"")</f>
        <v>0</v>
      </c>
      <c r="AC126" s="11">
        <f t="shared" si="31"/>
        <v>0</v>
      </c>
      <c r="AD126"/>
      <c r="AE126" s="11">
        <f t="shared" si="47"/>
        <v>0</v>
      </c>
      <c r="AF126"/>
      <c r="AG126" s="11">
        <f t="shared" si="48"/>
        <v>0</v>
      </c>
      <c r="AH126">
        <f>_xlfn.IFNA((VLOOKUP(A126,CLASS!A:AY,34,FALSE)),"")</f>
        <v>0</v>
      </c>
      <c r="AI126" s="11">
        <f t="shared" si="32"/>
        <v>0</v>
      </c>
      <c r="AJ126"/>
      <c r="AK126" s="11">
        <f t="shared" si="33"/>
        <v>0</v>
      </c>
      <c r="AL126" s="16">
        <f t="shared" si="34"/>
        <v>81</v>
      </c>
      <c r="AM126"/>
      <c r="AN126">
        <f t="shared" si="35"/>
        <v>0</v>
      </c>
      <c r="AO126">
        <f t="shared" si="36"/>
        <v>81</v>
      </c>
      <c r="AP126">
        <f t="shared" si="37"/>
        <v>0</v>
      </c>
      <c r="AQ126">
        <f t="shared" si="38"/>
        <v>0</v>
      </c>
      <c r="AR126">
        <f t="shared" si="39"/>
        <v>0</v>
      </c>
      <c r="AS126">
        <f t="shared" si="40"/>
        <v>0</v>
      </c>
      <c r="AT126">
        <f t="shared" si="41"/>
        <v>0</v>
      </c>
      <c r="AU126">
        <f t="shared" si="42"/>
        <v>0</v>
      </c>
      <c r="AV126">
        <f t="shared" si="43"/>
        <v>0</v>
      </c>
      <c r="AW126">
        <f t="shared" si="44"/>
        <v>0</v>
      </c>
      <c r="AX126">
        <f t="shared" si="45"/>
        <v>0</v>
      </c>
      <c r="AY126" s="14" cm="1">
        <f t="array" ref="AY126">SUMPRODUCT(LARGE(AN126:AX126, {1,2,3}))</f>
        <v>81</v>
      </c>
      <c r="AZ126"/>
    </row>
    <row r="127" spans="1:52" x14ac:dyDescent="0.35">
      <c r="A127">
        <f>CLASS!A146</f>
        <v>137999</v>
      </c>
      <c r="B127" t="str">
        <f>CLASS!B146</f>
        <v>EE137999</v>
      </c>
      <c r="C127" t="str">
        <f>_xlfn.IFNA((VLOOKUP(A127,CLASS!A:AY,3,FALSE)),"")</f>
        <v>Richard</v>
      </c>
      <c r="D127" t="str">
        <f>_xlfn.IFNA((VLOOKUP(A127,CLASS!A:AY,4,FALSE)),"")</f>
        <v>Hoskins</v>
      </c>
      <c r="E127" s="26" t="str">
        <f>_xlfn.IFNA((VLOOKUP(B127,IssueLookup!A:B,2,FALSE)),"")</f>
        <v>B</v>
      </c>
      <c r="F127" s="26" t="str">
        <f>_xlfn.IFNA((VLOOKUP(B127,IssueLookup!C:D,2,FALSE)),"")</f>
        <v>B</v>
      </c>
      <c r="G127" s="26" t="str">
        <f>_xlfn.IFNA((VLOOKUP(B127,IssueLookup!E:F,2,FALSE)),"")</f>
        <v>B</v>
      </c>
      <c r="H127" s="26" t="str">
        <f>_xlfn.IFNA((VLOOKUP(B127,IssueLookup!G:H,2,FALSE)),"")</f>
        <v>B</v>
      </c>
      <c r="I127" t="str">
        <f>_xlfn.IFNA((VLOOKUP(A127,CLASS!A:AY,9,FALSE)),"")</f>
        <v>VET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_xlfn.IFNA(VLOOKUP(E127,HandicapLookup!A:B,2,FALSE),"")</f>
        <v>10</v>
      </c>
      <c r="M127">
        <f>_xlfn.IFNA(VLOOKUP(F127,HandicapLookup!A:B,2,FALSE),"")</f>
        <v>10</v>
      </c>
      <c r="N127">
        <f>_xlfn.IFNA(VLOOKUP(G127,HandicapLookup!A:B,2,FALSE),"")</f>
        <v>10</v>
      </c>
      <c r="O127">
        <f>_xlfn.IFNA(VLOOKUP(H127,HandicapLookup!A:B,2,FALSE),"")</f>
        <v>10</v>
      </c>
      <c r="P127">
        <f>_xlfn.IFNA((VLOOKUP(A127,CLASS!A:AY,16,FALSE)),"")</f>
        <v>0</v>
      </c>
      <c r="Q127" s="11">
        <f t="shared" si="26"/>
        <v>0</v>
      </c>
      <c r="R127">
        <f>_xlfn.IFNA((VLOOKUP(A127,CLASS!A:AY,18,FALSE)),"")</f>
        <v>71</v>
      </c>
      <c r="S127" s="11">
        <f t="shared" si="27"/>
        <v>81</v>
      </c>
      <c r="T127">
        <f>_xlfn.IFNA((VLOOKUP(A127,CLASS!A:AY,20,FALSE)),"")</f>
        <v>0</v>
      </c>
      <c r="U127" s="11">
        <f t="shared" si="28"/>
        <v>0</v>
      </c>
      <c r="V127">
        <f>_xlfn.IFNA((VLOOKUP(A127,CLASS!A:AY,22,FALSE)),"")</f>
        <v>0</v>
      </c>
      <c r="W127" s="11">
        <f t="shared" si="46"/>
        <v>0</v>
      </c>
      <c r="X127">
        <f>_xlfn.IFNA((VLOOKUP(A127,CLASS!A:AY,24,FALSE)),"")</f>
        <v>0</v>
      </c>
      <c r="Y127" s="11">
        <f t="shared" si="29"/>
        <v>0</v>
      </c>
      <c r="Z127">
        <f>_xlfn.IFNA((VLOOKUP(A127,CLASS!A:AY,26,FALSE)),"")</f>
        <v>0</v>
      </c>
      <c r="AA127" s="11">
        <f t="shared" si="30"/>
        <v>0</v>
      </c>
      <c r="AB127">
        <f>_xlfn.IFNA((VLOOKUP(A127,CLASS!A:AY,28,FALSE)),"")</f>
        <v>0</v>
      </c>
      <c r="AC127" s="11">
        <f t="shared" si="31"/>
        <v>0</v>
      </c>
      <c r="AD127"/>
      <c r="AE127" s="11">
        <f t="shared" si="47"/>
        <v>0</v>
      </c>
      <c r="AF127"/>
      <c r="AG127" s="11">
        <f t="shared" si="48"/>
        <v>0</v>
      </c>
      <c r="AH127">
        <f>_xlfn.IFNA((VLOOKUP(A127,CLASS!A:AY,34,FALSE)),"")</f>
        <v>0</v>
      </c>
      <c r="AI127" s="11">
        <f t="shared" si="32"/>
        <v>0</v>
      </c>
      <c r="AJ127"/>
      <c r="AK127" s="11">
        <f t="shared" si="33"/>
        <v>0</v>
      </c>
      <c r="AL127" s="16">
        <f t="shared" si="34"/>
        <v>81</v>
      </c>
      <c r="AM127"/>
      <c r="AN127">
        <f t="shared" si="35"/>
        <v>0</v>
      </c>
      <c r="AO127">
        <f t="shared" si="36"/>
        <v>81</v>
      </c>
      <c r="AP127">
        <f t="shared" si="37"/>
        <v>0</v>
      </c>
      <c r="AQ127">
        <f t="shared" si="38"/>
        <v>0</v>
      </c>
      <c r="AR127">
        <f t="shared" si="39"/>
        <v>0</v>
      </c>
      <c r="AS127">
        <f t="shared" si="40"/>
        <v>0</v>
      </c>
      <c r="AT127">
        <f t="shared" si="41"/>
        <v>0</v>
      </c>
      <c r="AU127">
        <f t="shared" si="42"/>
        <v>0</v>
      </c>
      <c r="AV127">
        <f t="shared" si="43"/>
        <v>0</v>
      </c>
      <c r="AW127">
        <f t="shared" si="44"/>
        <v>0</v>
      </c>
      <c r="AX127">
        <f t="shared" si="45"/>
        <v>0</v>
      </c>
      <c r="AY127" s="14" cm="1">
        <f t="array" ref="AY127">SUMPRODUCT(LARGE(AN127:AX127, {1,2,3}))</f>
        <v>81</v>
      </c>
      <c r="AZ127"/>
    </row>
    <row r="128" spans="1:52" x14ac:dyDescent="0.35">
      <c r="A128">
        <f>CLASS!A186</f>
        <v>125390</v>
      </c>
      <c r="B128" t="str">
        <f>CLASS!B186</f>
        <v>EE125390</v>
      </c>
      <c r="C128" t="str">
        <f>_xlfn.IFNA((VLOOKUP(A128,CLASS!A:AY,3,FALSE)),"")</f>
        <v>Robert</v>
      </c>
      <c r="D128" t="str">
        <f>_xlfn.IFNA((VLOOKUP(A128,CLASS!A:AY,4,FALSE)),"")</f>
        <v>Owen</v>
      </c>
      <c r="E128" s="26" t="str">
        <f>_xlfn.IFNA((VLOOKUP(B128,IssueLookup!A:B,2,FALSE)),"")</f>
        <v>C</v>
      </c>
      <c r="F128" s="26" t="str">
        <f>_xlfn.IFNA((VLOOKUP(B128,IssueLookup!C:D,2,FALSE)),"")</f>
        <v>C</v>
      </c>
      <c r="G128" s="26" t="str">
        <f>_xlfn.IFNA((VLOOKUP(B128,IssueLookup!E:F,2,FALSE)),"")</f>
        <v>C</v>
      </c>
      <c r="H128" s="26" t="str">
        <f>_xlfn.IFNA((VLOOKUP(B128,IssueLookup!G:H,2,FALSE)),"")</f>
        <v>C</v>
      </c>
      <c r="I128" t="str">
        <f>_xlfn.IFNA((VLOOKUP(A128,CLASS!A:AY,9,FALSE)),"")</f>
        <v>VET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_xlfn.IFNA(VLOOKUP(E128,HandicapLookup!A:B,2,FALSE),"")</f>
        <v>15</v>
      </c>
      <c r="M128">
        <f>_xlfn.IFNA(VLOOKUP(F128,HandicapLookup!A:B,2,FALSE),"")</f>
        <v>15</v>
      </c>
      <c r="N128">
        <f>_xlfn.IFNA(VLOOKUP(G128,HandicapLookup!A:B,2,FALSE),"")</f>
        <v>15</v>
      </c>
      <c r="O128">
        <f>_xlfn.IFNA(VLOOKUP(H128,HandicapLookup!A:B,2,FALSE),"")</f>
        <v>15</v>
      </c>
      <c r="P128">
        <f>_xlfn.IFNA((VLOOKUP(A128,CLASS!A:AY,16,FALSE)),"")</f>
        <v>0</v>
      </c>
      <c r="Q128" s="11">
        <f t="shared" si="26"/>
        <v>0</v>
      </c>
      <c r="R128">
        <f>_xlfn.IFNA((VLOOKUP(A128,CLASS!A:AY,18,FALSE)),"")</f>
        <v>66</v>
      </c>
      <c r="S128" s="11">
        <f t="shared" si="27"/>
        <v>81</v>
      </c>
      <c r="T128">
        <f>_xlfn.IFNA((VLOOKUP(A128,CLASS!A:AY,20,FALSE)),"")</f>
        <v>0</v>
      </c>
      <c r="U128" s="11">
        <f t="shared" si="28"/>
        <v>0</v>
      </c>
      <c r="V128">
        <f>_xlfn.IFNA((VLOOKUP(A128,CLASS!A:AY,22,FALSE)),"")</f>
        <v>0</v>
      </c>
      <c r="W128" s="11">
        <f t="shared" si="46"/>
        <v>0</v>
      </c>
      <c r="X128">
        <f>_xlfn.IFNA((VLOOKUP(A128,CLASS!A:AY,24,FALSE)),"")</f>
        <v>0</v>
      </c>
      <c r="Y128" s="11">
        <f t="shared" si="29"/>
        <v>0</v>
      </c>
      <c r="Z128">
        <f>_xlfn.IFNA((VLOOKUP(A128,CLASS!A:AY,26,FALSE)),"")</f>
        <v>0</v>
      </c>
      <c r="AA128" s="11">
        <f t="shared" si="30"/>
        <v>0</v>
      </c>
      <c r="AB128">
        <f>_xlfn.IFNA((VLOOKUP(A128,CLASS!A:AY,28,FALSE)),"")</f>
        <v>0</v>
      </c>
      <c r="AC128" s="11">
        <f t="shared" si="31"/>
        <v>0</v>
      </c>
      <c r="AD128"/>
      <c r="AE128" s="11">
        <f t="shared" si="47"/>
        <v>0</v>
      </c>
      <c r="AF128"/>
      <c r="AG128" s="11">
        <f t="shared" si="48"/>
        <v>0</v>
      </c>
      <c r="AH128">
        <f>_xlfn.IFNA((VLOOKUP(A128,CLASS!A:AY,34,FALSE)),"")</f>
        <v>0</v>
      </c>
      <c r="AI128" s="11">
        <f t="shared" si="32"/>
        <v>0</v>
      </c>
      <c r="AJ128"/>
      <c r="AK128" s="11">
        <f t="shared" si="33"/>
        <v>0</v>
      </c>
      <c r="AL128" s="16">
        <f t="shared" si="34"/>
        <v>81</v>
      </c>
      <c r="AM128"/>
      <c r="AN128">
        <f t="shared" si="35"/>
        <v>0</v>
      </c>
      <c r="AO128">
        <f t="shared" si="36"/>
        <v>81</v>
      </c>
      <c r="AP128">
        <f t="shared" si="37"/>
        <v>0</v>
      </c>
      <c r="AQ128">
        <f t="shared" si="38"/>
        <v>0</v>
      </c>
      <c r="AR128">
        <f t="shared" si="39"/>
        <v>0</v>
      </c>
      <c r="AS128">
        <f t="shared" si="40"/>
        <v>0</v>
      </c>
      <c r="AT128">
        <f t="shared" si="41"/>
        <v>0</v>
      </c>
      <c r="AU128">
        <f t="shared" si="42"/>
        <v>0</v>
      </c>
      <c r="AV128">
        <f t="shared" si="43"/>
        <v>0</v>
      </c>
      <c r="AW128">
        <f t="shared" si="44"/>
        <v>0</v>
      </c>
      <c r="AX128">
        <f t="shared" si="45"/>
        <v>0</v>
      </c>
      <c r="AY128" s="14" cm="1">
        <f t="array" ref="AY128">SUMPRODUCT(LARGE(AN128:AX128, {1,2,3}))</f>
        <v>81</v>
      </c>
    </row>
    <row r="129" spans="1:52" x14ac:dyDescent="0.35">
      <c r="A129">
        <f>CLASS!A147</f>
        <v>139919</v>
      </c>
      <c r="B129" t="str">
        <f>CLASS!B147</f>
        <v>EE139919</v>
      </c>
      <c r="C129" t="str">
        <f>_xlfn.IFNA((VLOOKUP(A129,CLASS!A:AY,3,FALSE)),"")</f>
        <v>Luke</v>
      </c>
      <c r="D129" t="str">
        <f>_xlfn.IFNA((VLOOKUP(A129,CLASS!A:AY,4,FALSE)),"")</f>
        <v>Parish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tr">
        <f>_xlfn.IFNA((VLOOKUP(A129,CLASS!A:AY,9,FALSE)),"")</f>
        <v>SNR</v>
      </c>
      <c r="J129" t="str">
        <f>_xlfn.IFNA((VLOOKUP(A129,CLASS!A:AY,10,FALSE)),"")</f>
        <v>AGL</v>
      </c>
      <c r="K129" t="str">
        <f>_xlfn.IFNA((VLOOKUP(J129,DivisionLookup!A:B,2,FALSE)),"")</f>
        <v>South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f>_xlfn.IFNA((VLOOKUP(A129,CLASS!A:AY,16,FALSE)),"")</f>
        <v>0</v>
      </c>
      <c r="Q129" s="11">
        <f t="shared" si="26"/>
        <v>0</v>
      </c>
      <c r="R129">
        <f>_xlfn.IFNA((VLOOKUP(A129,CLASS!A:AY,18,FALSE)),"")</f>
        <v>71</v>
      </c>
      <c r="S129" s="11">
        <f t="shared" si="27"/>
        <v>81</v>
      </c>
      <c r="T129">
        <f>_xlfn.IFNA((VLOOKUP(A129,CLASS!A:AY,20,FALSE)),"")</f>
        <v>0</v>
      </c>
      <c r="U129" s="11">
        <f t="shared" si="28"/>
        <v>0</v>
      </c>
      <c r="V129">
        <f>_xlfn.IFNA((VLOOKUP(A129,CLASS!A:AY,22,FALSE)),"")</f>
        <v>0</v>
      </c>
      <c r="W129" s="11">
        <f t="shared" si="46"/>
        <v>0</v>
      </c>
      <c r="X129">
        <f>_xlfn.IFNA((VLOOKUP(A129,CLASS!A:AY,24,FALSE)),"")</f>
        <v>0</v>
      </c>
      <c r="Y129" s="11">
        <f t="shared" si="29"/>
        <v>0</v>
      </c>
      <c r="Z129">
        <f>_xlfn.IFNA((VLOOKUP(A129,CLASS!A:AY,26,FALSE)),"")</f>
        <v>0</v>
      </c>
      <c r="AA129" s="11">
        <f t="shared" si="30"/>
        <v>0</v>
      </c>
      <c r="AB129">
        <f>_xlfn.IFNA((VLOOKUP(A129,CLASS!A:AY,28,FALSE)),"")</f>
        <v>0</v>
      </c>
      <c r="AC129" s="11">
        <f t="shared" si="31"/>
        <v>0</v>
      </c>
      <c r="AD129"/>
      <c r="AE129" s="11">
        <f t="shared" si="47"/>
        <v>0</v>
      </c>
      <c r="AF129"/>
      <c r="AG129" s="11">
        <f t="shared" si="48"/>
        <v>0</v>
      </c>
      <c r="AH129">
        <f>_xlfn.IFNA((VLOOKUP(A129,CLASS!A:AY,34,FALSE)),"")</f>
        <v>0</v>
      </c>
      <c r="AI129" s="11">
        <f t="shared" si="32"/>
        <v>0</v>
      </c>
      <c r="AJ129"/>
      <c r="AK129" s="11">
        <f t="shared" si="33"/>
        <v>0</v>
      </c>
      <c r="AL129" s="16">
        <f t="shared" si="34"/>
        <v>81</v>
      </c>
      <c r="AM129"/>
      <c r="AN129">
        <f t="shared" si="35"/>
        <v>0</v>
      </c>
      <c r="AO129">
        <f t="shared" si="36"/>
        <v>81</v>
      </c>
      <c r="AP129">
        <f t="shared" si="37"/>
        <v>0</v>
      </c>
      <c r="AQ129">
        <f t="shared" si="38"/>
        <v>0</v>
      </c>
      <c r="AR129">
        <f t="shared" si="39"/>
        <v>0</v>
      </c>
      <c r="AS129">
        <f t="shared" si="40"/>
        <v>0</v>
      </c>
      <c r="AT129">
        <f t="shared" si="41"/>
        <v>0</v>
      </c>
      <c r="AU129">
        <f t="shared" si="42"/>
        <v>0</v>
      </c>
      <c r="AV129">
        <f t="shared" si="43"/>
        <v>0</v>
      </c>
      <c r="AW129">
        <f t="shared" si="44"/>
        <v>0</v>
      </c>
      <c r="AX129">
        <f t="shared" si="45"/>
        <v>0</v>
      </c>
      <c r="AY129" s="14" cm="1">
        <f t="array" ref="AY129">SUMPRODUCT(LARGE(AN129:AX129, {1,2,3}))</f>
        <v>81</v>
      </c>
      <c r="AZ129"/>
    </row>
    <row r="130" spans="1:52" x14ac:dyDescent="0.35">
      <c r="A130">
        <f>CLASS!A85</f>
        <v>92903</v>
      </c>
      <c r="B130" t="str">
        <f>CLASS!B85</f>
        <v>EE92903</v>
      </c>
      <c r="C130" t="str">
        <f>_xlfn.IFNA((VLOOKUP(A130,CLASS!A:AY,3,FALSE)),"")</f>
        <v>Shaun</v>
      </c>
      <c r="D130" t="str">
        <f>_xlfn.IFNA((VLOOKUP(A130,CLASS!A:AY,4,FALSE)),"")</f>
        <v>Mcnamara</v>
      </c>
      <c r="E130" s="26" t="str">
        <f>_xlfn.IFNA((VLOOKUP(B130,IssueLookup!A:B,2,FALSE)),"")</f>
        <v>A</v>
      </c>
      <c r="F130" s="26" t="str">
        <f>_xlfn.IFNA((VLOOKUP(B130,IssueLookup!C:D,2,FALSE)),"")</f>
        <v>A</v>
      </c>
      <c r="G130" s="26" t="str">
        <f>_xlfn.IFNA((VLOOKUP(B130,IssueLookup!E:F,2,FALSE)),"")</f>
        <v>A</v>
      </c>
      <c r="H130" s="26" t="str">
        <f>_xlfn.IFNA((VLOOKUP(B130,IssueLookup!G:H,2,FALSE)),"")</f>
        <v>A</v>
      </c>
      <c r="I130" t="str">
        <f>_xlfn.IFNA((VLOOKUP(A130,CLASS!A:AY,9,FALSE)),"")</f>
        <v>VET</v>
      </c>
      <c r="J130" t="str">
        <f>_xlfn.IFNA((VLOOKUP(A130,CLASS!A:AY,10,FALSE)),"")</f>
        <v>DOV</v>
      </c>
      <c r="K130" t="str">
        <f>_xlfn.IFNA((VLOOKUP(J130,DivisionLookup!A:B,2,FALSE)),"")</f>
        <v>North</v>
      </c>
      <c r="L130">
        <f>_xlfn.IFNA(VLOOKUP(E130,HandicapLookup!A:B,2,FALSE),"")</f>
        <v>5</v>
      </c>
      <c r="M130">
        <f>_xlfn.IFNA(VLOOKUP(F130,HandicapLookup!A:B,2,FALSE),"")</f>
        <v>5</v>
      </c>
      <c r="N130">
        <f>_xlfn.IFNA(VLOOKUP(G130,HandicapLookup!A:B,2,FALSE),"")</f>
        <v>5</v>
      </c>
      <c r="O130">
        <f>_xlfn.IFNA(VLOOKUP(H130,HandicapLookup!A:B,2,FALSE),"")</f>
        <v>5</v>
      </c>
      <c r="P130">
        <f>_xlfn.IFNA((VLOOKUP(A130,CLASS!A:AY,16,FALSE)),"")</f>
        <v>76</v>
      </c>
      <c r="Q130" s="11">
        <f t="shared" ref="Q130:Q193" si="49">IFERROR((IF(IF(P130,P130+$L130,0)&lt;=100,IF(P130,P130+$L130,0),100)),"")</f>
        <v>81</v>
      </c>
      <c r="R130">
        <f>_xlfn.IFNA((VLOOKUP(A130,CLASS!A:AY,18,FALSE)),"")</f>
        <v>0</v>
      </c>
      <c r="S130" s="11">
        <f t="shared" ref="S130:S193" si="50">IFERROR((IF(IF(R130,R130+$L130,0)&lt;=100,IF(R130,R130+$L130,0),100)),"")</f>
        <v>0</v>
      </c>
      <c r="T130">
        <f>_xlfn.IFNA((VLOOKUP(A130,CLASS!A:AY,20,FALSE)),"")</f>
        <v>0</v>
      </c>
      <c r="U130" s="11">
        <f t="shared" ref="U130:U193" si="51">IFERROR((IF(IF(T130,T130+$M130,0)&lt;=100,IF(T130,T130+$M130,0),100)),"")</f>
        <v>0</v>
      </c>
      <c r="V130">
        <f>_xlfn.IFNA((VLOOKUP(A130,CLASS!A:AY,22,FALSE)),"")</f>
        <v>0</v>
      </c>
      <c r="W130" s="11">
        <f t="shared" si="46"/>
        <v>0</v>
      </c>
      <c r="X130">
        <f>_xlfn.IFNA((VLOOKUP(A130,CLASS!A:AY,24,FALSE)),"")</f>
        <v>0</v>
      </c>
      <c r="Y130" s="11">
        <f t="shared" ref="Y130:Y193" si="52">IFERROR((IF(IF(X130,X130+$M130,0)&lt;=100,IF(X130,X130+$M130,0),100)),"")</f>
        <v>0</v>
      </c>
      <c r="Z130">
        <f>_xlfn.IFNA((VLOOKUP(A130,CLASS!A:AY,26,FALSE)),"")</f>
        <v>0</v>
      </c>
      <c r="AA130" s="11">
        <f t="shared" ref="AA130:AA193" si="53">IFERROR((IF(IF(Z130,Z130+$M130,0)&lt;=100,IF(Z130,Z130+$M130,0),100)),"")</f>
        <v>0</v>
      </c>
      <c r="AB130">
        <f>_xlfn.IFNA((VLOOKUP(A130,CLASS!A:AY,28,FALSE)),"")</f>
        <v>0</v>
      </c>
      <c r="AC130" s="11">
        <f t="shared" ref="AC130:AC193" si="54">IFERROR((IF(IF(AB130,AB130+$M130,0)&lt;=100,IF(AB130,AB130+$M130,0),100)),"")</f>
        <v>0</v>
      </c>
      <c r="AD130"/>
      <c r="AE130" s="11">
        <f t="shared" si="47"/>
        <v>0</v>
      </c>
      <c r="AF130"/>
      <c r="AG130" s="11">
        <f t="shared" si="48"/>
        <v>0</v>
      </c>
      <c r="AH130">
        <f>_xlfn.IFNA((VLOOKUP(A130,CLASS!A:AY,34,FALSE)),"")</f>
        <v>0</v>
      </c>
      <c r="AI130" s="11">
        <f t="shared" ref="AI130:AI193" si="55">IFERROR((IF(IF(AH130,AH130+$N130,0)&lt;=100,IF(AH130,AH130+$N130,0),100)+(IF(AH130&gt;0,1,))),"")</f>
        <v>0</v>
      </c>
      <c r="AJ130"/>
      <c r="AK130" s="11">
        <f t="shared" ref="AK130:AK193" si="56">IF(IF(AJ130,AJ130+$O130,0)&lt;=100,IF(AJ130,AJ130+$O130,0),100)</f>
        <v>0</v>
      </c>
      <c r="AL130" s="16">
        <f t="shared" ref="AL130:AL193" si="57">IFERROR((Q130+S130+U130+W130+Y130+AA130+AC130+AE130+AG130+AI130+AK130),"")</f>
        <v>81</v>
      </c>
      <c r="AM130"/>
      <c r="AN130">
        <f t="shared" ref="AN130:AN193" si="58">Q130</f>
        <v>81</v>
      </c>
      <c r="AO130">
        <f t="shared" ref="AO130:AO193" si="59">S130</f>
        <v>0</v>
      </c>
      <c r="AP130">
        <f t="shared" ref="AP130:AP193" si="60">U130</f>
        <v>0</v>
      </c>
      <c r="AQ130">
        <f t="shared" ref="AQ130:AQ193" si="61">W130</f>
        <v>0</v>
      </c>
      <c r="AR130">
        <f t="shared" ref="AR130:AR193" si="62">Y130</f>
        <v>0</v>
      </c>
      <c r="AS130">
        <f t="shared" ref="AS130:AS193" si="63">AA130</f>
        <v>0</v>
      </c>
      <c r="AT130">
        <f t="shared" ref="AT130:AT193" si="64">AC130</f>
        <v>0</v>
      </c>
      <c r="AU130">
        <f t="shared" ref="AU130:AU193" si="65">AE130</f>
        <v>0</v>
      </c>
      <c r="AV130">
        <f t="shared" ref="AV130:AV193" si="66">AG130</f>
        <v>0</v>
      </c>
      <c r="AW130">
        <f t="shared" ref="AW130:AW193" si="67">AI130</f>
        <v>0</v>
      </c>
      <c r="AX130">
        <f t="shared" ref="AX130:AX193" si="68">AK130</f>
        <v>0</v>
      </c>
      <c r="AY130" s="14" cm="1">
        <f t="array" ref="AY130">SUMPRODUCT(LARGE(AN130:AX130, {1,2,3}))</f>
        <v>81</v>
      </c>
      <c r="AZ130"/>
    </row>
    <row r="131" spans="1:52" x14ac:dyDescent="0.35">
      <c r="A131">
        <f>CLASS!A148</f>
        <v>1969</v>
      </c>
      <c r="B131" t="str">
        <f>CLASS!B148</f>
        <v>EE1969</v>
      </c>
      <c r="C131" t="str">
        <f>_xlfn.IFNA((VLOOKUP(A131,CLASS!A:AY,3,FALSE)),"")</f>
        <v>Jane</v>
      </c>
      <c r="D131" t="str">
        <f>_xlfn.IFNA((VLOOKUP(A131,CLASS!A:AY,4,FALSE)),"")</f>
        <v>Bennett</v>
      </c>
      <c r="E131" s="26" t="str">
        <f>_xlfn.IFNA((VLOOKUP(B131,IssueLookup!A:B,2,FALSE)),"")</f>
        <v>B</v>
      </c>
      <c r="F131" s="26" t="str">
        <f>_xlfn.IFNA((VLOOKUP(B131,IssueLookup!C:D,2,FALSE)),"")</f>
        <v>B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tr">
        <f>_xlfn.IFNA((VLOOKUP(A131,CLASS!A:AY,9,FALSE)),"")</f>
        <v>LDY</v>
      </c>
      <c r="J131" t="str">
        <f>_xlfn.IFNA((VLOOKUP(A131,CLASS!A:AY,10,FALSE)),"")</f>
        <v>SDGC</v>
      </c>
      <c r="K131" t="str">
        <f>_xlfn.IFNA((VLOOKUP(J131,DivisionLookup!A:B,2,FALSE)),"")</f>
        <v>South</v>
      </c>
      <c r="L131">
        <f>_xlfn.IFNA(VLOOKUP(E131,HandicapLookup!A:B,2,FALSE),"")</f>
        <v>10</v>
      </c>
      <c r="M131">
        <f>_xlfn.IFNA(VLOOKUP(F131,HandicapLookup!A:B,2,FALSE),"")</f>
        <v>10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f>_xlfn.IFNA((VLOOKUP(A131,CLASS!A:AY,16,FALSE)),"")</f>
        <v>0</v>
      </c>
      <c r="Q131" s="11">
        <f t="shared" si="49"/>
        <v>0</v>
      </c>
      <c r="R131">
        <f>_xlfn.IFNA((VLOOKUP(A131,CLASS!A:AY,18,FALSE)),"")</f>
        <v>70</v>
      </c>
      <c r="S131" s="11">
        <f t="shared" si="50"/>
        <v>80</v>
      </c>
      <c r="T131">
        <f>_xlfn.IFNA((VLOOKUP(A131,CLASS!A:AY,20,FALSE)),"")</f>
        <v>0</v>
      </c>
      <c r="U131" s="11">
        <f t="shared" si="51"/>
        <v>0</v>
      </c>
      <c r="V131">
        <f>_xlfn.IFNA((VLOOKUP(A131,CLASS!A:AY,22,FALSE)),"")</f>
        <v>0</v>
      </c>
      <c r="W131" s="11">
        <f t="shared" si="46"/>
        <v>0</v>
      </c>
      <c r="X131">
        <f>_xlfn.IFNA((VLOOKUP(A131,CLASS!A:AY,24,FALSE)),"")</f>
        <v>0</v>
      </c>
      <c r="Y131" s="11">
        <f t="shared" si="52"/>
        <v>0</v>
      </c>
      <c r="Z131">
        <f>_xlfn.IFNA((VLOOKUP(A131,CLASS!A:AY,26,FALSE)),"")</f>
        <v>0</v>
      </c>
      <c r="AA131" s="11">
        <f t="shared" si="53"/>
        <v>0</v>
      </c>
      <c r="AB131">
        <f>_xlfn.IFNA((VLOOKUP(A131,CLASS!A:AY,28,FALSE)),"")</f>
        <v>0</v>
      </c>
      <c r="AC131" s="11">
        <f t="shared" si="54"/>
        <v>0</v>
      </c>
      <c r="AD131"/>
      <c r="AE131" s="11">
        <f t="shared" si="47"/>
        <v>0</v>
      </c>
      <c r="AF131"/>
      <c r="AG131" s="11">
        <f t="shared" si="48"/>
        <v>0</v>
      </c>
      <c r="AH131">
        <f>_xlfn.IFNA((VLOOKUP(A131,CLASS!A:AY,34,FALSE)),"")</f>
        <v>0</v>
      </c>
      <c r="AI131" s="11">
        <f t="shared" si="55"/>
        <v>0</v>
      </c>
      <c r="AJ131"/>
      <c r="AK131" s="11">
        <f t="shared" si="56"/>
        <v>0</v>
      </c>
      <c r="AL131" s="16">
        <f t="shared" si="57"/>
        <v>80</v>
      </c>
      <c r="AM131"/>
      <c r="AN131">
        <f t="shared" si="58"/>
        <v>0</v>
      </c>
      <c r="AO131">
        <f t="shared" si="59"/>
        <v>80</v>
      </c>
      <c r="AP131">
        <f t="shared" si="60"/>
        <v>0</v>
      </c>
      <c r="AQ131">
        <f t="shared" si="61"/>
        <v>0</v>
      </c>
      <c r="AR131">
        <f t="shared" si="62"/>
        <v>0</v>
      </c>
      <c r="AS131">
        <f t="shared" si="63"/>
        <v>0</v>
      </c>
      <c r="AT131">
        <f t="shared" si="64"/>
        <v>0</v>
      </c>
      <c r="AU131">
        <f t="shared" si="65"/>
        <v>0</v>
      </c>
      <c r="AV131">
        <f t="shared" si="66"/>
        <v>0</v>
      </c>
      <c r="AW131">
        <f t="shared" si="67"/>
        <v>0</v>
      </c>
      <c r="AX131">
        <f t="shared" si="68"/>
        <v>0</v>
      </c>
      <c r="AY131" s="14" cm="1">
        <f t="array" ref="AY131">SUMPRODUCT(LARGE(AN131:AX131, {1,2,3}))</f>
        <v>80</v>
      </c>
    </row>
    <row r="132" spans="1:52" x14ac:dyDescent="0.35">
      <c r="A132">
        <f>CLASS!A87</f>
        <v>107995</v>
      </c>
      <c r="B132" t="str">
        <f>CLASS!B87</f>
        <v>EE107995</v>
      </c>
      <c r="C132" t="str">
        <f>_xlfn.IFNA((VLOOKUP(A132,CLASS!A:AY,3,FALSE)),"")</f>
        <v>Stuart</v>
      </c>
      <c r="D132" t="str">
        <f>_xlfn.IFNA((VLOOKUP(A132,CLASS!A:AY,4,FALSE)),"")</f>
        <v>Cole</v>
      </c>
      <c r="E132" s="26" t="str">
        <f>_xlfn.IFNA((VLOOKUP(B132,IssueLookup!A:B,2,FALSE)),"")</f>
        <v>A</v>
      </c>
      <c r="F132" s="26" t="str">
        <f>_xlfn.IFNA((VLOOKUP(B132,IssueLookup!C:D,2,FALSE)),"")</f>
        <v>A</v>
      </c>
      <c r="G132" s="26" t="str">
        <f>_xlfn.IFNA((VLOOKUP(B132,IssueLookup!E:F,2,FALSE)),"")</f>
        <v>A</v>
      </c>
      <c r="H132" s="26" t="str">
        <f>_xlfn.IFNA((VLOOKUP(B132,IssueLookup!G:H,2,FALSE)),"")</f>
        <v>A</v>
      </c>
      <c r="I132" t="str">
        <f>_xlfn.IFNA((VLOOKUP(A132,CLASS!A:AY,9,FALSE)),"")</f>
        <v>VET</v>
      </c>
      <c r="J132" t="str">
        <f>_xlfn.IFNA((VLOOKUP(A132,CLASS!A:AY,10,FALSE)),"")</f>
        <v>EJC</v>
      </c>
      <c r="K132" t="str">
        <f>_xlfn.IFNA((VLOOKUP(J132,DivisionLookup!A:B,2,FALSE)),"")</f>
        <v>South</v>
      </c>
      <c r="L132">
        <f>_xlfn.IFNA(VLOOKUP(E132,HandicapLookup!A:B,2,FALSE),"")</f>
        <v>5</v>
      </c>
      <c r="M132">
        <f>_xlfn.IFNA(VLOOKUP(F132,HandicapLookup!A:B,2,FALSE),"")</f>
        <v>5</v>
      </c>
      <c r="N132">
        <f>_xlfn.IFNA(VLOOKUP(G132,HandicapLookup!A:B,2,FALSE),"")</f>
        <v>5</v>
      </c>
      <c r="O132">
        <f>_xlfn.IFNA(VLOOKUP(H132,HandicapLookup!A:B,2,FALSE),"")</f>
        <v>5</v>
      </c>
      <c r="P132">
        <f>_xlfn.IFNA((VLOOKUP(A132,CLASS!A:AY,16,FALSE)),"")</f>
        <v>0</v>
      </c>
      <c r="Q132" s="11">
        <f t="shared" si="49"/>
        <v>0</v>
      </c>
      <c r="R132">
        <f>_xlfn.IFNA((VLOOKUP(A132,CLASS!A:AY,18,FALSE)),"")</f>
        <v>75</v>
      </c>
      <c r="S132" s="11">
        <f t="shared" si="50"/>
        <v>80</v>
      </c>
      <c r="T132">
        <f>_xlfn.IFNA((VLOOKUP(A132,CLASS!A:AY,20,FALSE)),"")</f>
        <v>0</v>
      </c>
      <c r="U132" s="11">
        <f t="shared" si="51"/>
        <v>0</v>
      </c>
      <c r="V132">
        <f>_xlfn.IFNA((VLOOKUP(A132,CLASS!A:AY,22,FALSE)),"")</f>
        <v>0</v>
      </c>
      <c r="W132" s="11">
        <f t="shared" si="46"/>
        <v>0</v>
      </c>
      <c r="X132">
        <f>_xlfn.IFNA((VLOOKUP(A132,CLASS!A:AY,24,FALSE)),"")</f>
        <v>0</v>
      </c>
      <c r="Y132" s="11">
        <f t="shared" si="52"/>
        <v>0</v>
      </c>
      <c r="Z132">
        <f>_xlfn.IFNA((VLOOKUP(A132,CLASS!A:AY,26,FALSE)),"")</f>
        <v>0</v>
      </c>
      <c r="AA132" s="11">
        <f t="shared" si="53"/>
        <v>0</v>
      </c>
      <c r="AB132">
        <f>_xlfn.IFNA((VLOOKUP(A132,CLASS!A:AY,28,FALSE)),"")</f>
        <v>0</v>
      </c>
      <c r="AC132" s="11">
        <f t="shared" si="54"/>
        <v>0</v>
      </c>
      <c r="AD132"/>
      <c r="AE132" s="11">
        <f t="shared" si="47"/>
        <v>0</v>
      </c>
      <c r="AF132"/>
      <c r="AG132" s="11">
        <f t="shared" si="48"/>
        <v>0</v>
      </c>
      <c r="AH132">
        <f>_xlfn.IFNA((VLOOKUP(A132,CLASS!A:AY,34,FALSE)),"")</f>
        <v>0</v>
      </c>
      <c r="AI132" s="11">
        <f t="shared" si="55"/>
        <v>0</v>
      </c>
      <c r="AJ132"/>
      <c r="AK132" s="11">
        <f t="shared" si="56"/>
        <v>0</v>
      </c>
      <c r="AL132" s="16">
        <f t="shared" si="57"/>
        <v>80</v>
      </c>
      <c r="AM132"/>
      <c r="AN132">
        <f t="shared" si="58"/>
        <v>0</v>
      </c>
      <c r="AO132">
        <f t="shared" si="59"/>
        <v>80</v>
      </c>
      <c r="AP132">
        <f t="shared" si="60"/>
        <v>0</v>
      </c>
      <c r="AQ132">
        <f t="shared" si="61"/>
        <v>0</v>
      </c>
      <c r="AR132">
        <f t="shared" si="62"/>
        <v>0</v>
      </c>
      <c r="AS132">
        <f t="shared" si="63"/>
        <v>0</v>
      </c>
      <c r="AT132">
        <f t="shared" si="64"/>
        <v>0</v>
      </c>
      <c r="AU132">
        <f t="shared" si="65"/>
        <v>0</v>
      </c>
      <c r="AV132">
        <f t="shared" si="66"/>
        <v>0</v>
      </c>
      <c r="AW132">
        <f t="shared" si="67"/>
        <v>0</v>
      </c>
      <c r="AX132">
        <f t="shared" si="68"/>
        <v>0</v>
      </c>
      <c r="AY132" s="14" cm="1">
        <f t="array" ref="AY132">SUMPRODUCT(LARGE(AN132:AX132, {1,2,3}))</f>
        <v>80</v>
      </c>
      <c r="AZ132"/>
    </row>
    <row r="133" spans="1:52" x14ac:dyDescent="0.35">
      <c r="A133">
        <f>CLASS!A42</f>
        <v>126704</v>
      </c>
      <c r="B133" t="str">
        <f>CLASS!B42</f>
        <v>EE126704</v>
      </c>
      <c r="C133" t="str">
        <f>_xlfn.IFNA((VLOOKUP(A133,CLASS!A:AY,3,FALSE)),"")</f>
        <v>Jussi</v>
      </c>
      <c r="D133" t="str">
        <f>_xlfn.IFNA((VLOOKUP(A133,CLASS!A:AY,4,FALSE)),"")</f>
        <v>Maki-Hokkonen</v>
      </c>
      <c r="E133" s="26" t="str">
        <f>_xlfn.IFNA((VLOOKUP(B133,IssueLookup!A:B,2,FALSE)),"")</f>
        <v>AA</v>
      </c>
      <c r="F133" s="26" t="str">
        <f>_xlfn.IFNA((VLOOKUP(B133,IssueLookup!C:D,2,FALSE)),"")</f>
        <v>AA</v>
      </c>
      <c r="G133" s="26" t="str">
        <f>_xlfn.IFNA((VLOOKUP(B133,IssueLookup!E:F,2,FALSE)),"")</f>
        <v>AA</v>
      </c>
      <c r="H133" s="26" t="str">
        <f>_xlfn.IFNA((VLOOKUP(B133,IssueLookup!G:H,2,FALSE)),"")</f>
        <v>AA</v>
      </c>
      <c r="I133" t="str">
        <f>_xlfn.IFNA((VLOOKUP(A133,CLASS!A:AY,9,FALSE)),"")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_xlfn.IFNA(VLOOKUP(E133,HandicapLookup!A:B,2,FALSE),"")</f>
        <v>0</v>
      </c>
      <c r="M133">
        <f>_xlfn.IFNA(VLOOKUP(F133,HandicapLookup!A:B,2,FALSE),"")</f>
        <v>0</v>
      </c>
      <c r="N133">
        <f>_xlfn.IFNA(VLOOKUP(G133,HandicapLookup!A:B,2,FALSE),"")</f>
        <v>0</v>
      </c>
      <c r="O133">
        <f>_xlfn.IFNA(VLOOKUP(H133,HandicapLookup!A:B,2,FALSE),"")</f>
        <v>0</v>
      </c>
      <c r="P133">
        <f>_xlfn.IFNA((VLOOKUP(A133,CLASS!A:AY,16,FALSE)),"")</f>
        <v>0</v>
      </c>
      <c r="Q133" s="11">
        <f t="shared" si="49"/>
        <v>0</v>
      </c>
      <c r="R133">
        <f>_xlfn.IFNA((VLOOKUP(A133,CLASS!A:AY,18,FALSE)),"")</f>
        <v>80</v>
      </c>
      <c r="S133" s="11">
        <f t="shared" si="50"/>
        <v>80</v>
      </c>
      <c r="T133">
        <f>_xlfn.IFNA((VLOOKUP(A133,CLASS!A:AY,20,FALSE)),"")</f>
        <v>0</v>
      </c>
      <c r="U133" s="11">
        <f t="shared" si="51"/>
        <v>0</v>
      </c>
      <c r="V133">
        <f>_xlfn.IFNA((VLOOKUP(A133,CLASS!A:AY,22,FALSE)),"")</f>
        <v>0</v>
      </c>
      <c r="W133" s="11">
        <f t="shared" si="46"/>
        <v>0</v>
      </c>
      <c r="X133">
        <f>_xlfn.IFNA((VLOOKUP(A133,CLASS!A:AY,24,FALSE)),"")</f>
        <v>0</v>
      </c>
      <c r="Y133" s="11">
        <f t="shared" si="52"/>
        <v>0</v>
      </c>
      <c r="Z133">
        <f>_xlfn.IFNA((VLOOKUP(A133,CLASS!A:AY,26,FALSE)),"")</f>
        <v>0</v>
      </c>
      <c r="AA133" s="11">
        <f t="shared" si="53"/>
        <v>0</v>
      </c>
      <c r="AB133">
        <f>_xlfn.IFNA((VLOOKUP(A133,CLASS!A:AY,28,FALSE)),"")</f>
        <v>0</v>
      </c>
      <c r="AC133" s="11">
        <f t="shared" si="54"/>
        <v>0</v>
      </c>
      <c r="AD133"/>
      <c r="AE133" s="11">
        <f t="shared" si="47"/>
        <v>0</v>
      </c>
      <c r="AF133"/>
      <c r="AG133" s="11">
        <f t="shared" si="48"/>
        <v>0</v>
      </c>
      <c r="AH133">
        <f>_xlfn.IFNA((VLOOKUP(A133,CLASS!A:AY,34,FALSE)),"")</f>
        <v>0</v>
      </c>
      <c r="AI133" s="11">
        <f t="shared" si="55"/>
        <v>0</v>
      </c>
      <c r="AJ133"/>
      <c r="AK133" s="11">
        <f t="shared" si="56"/>
        <v>0</v>
      </c>
      <c r="AL133" s="16">
        <f t="shared" si="57"/>
        <v>80</v>
      </c>
      <c r="AM133"/>
      <c r="AN133">
        <f t="shared" si="58"/>
        <v>0</v>
      </c>
      <c r="AO133">
        <f t="shared" si="59"/>
        <v>80</v>
      </c>
      <c r="AP133">
        <f t="shared" si="60"/>
        <v>0</v>
      </c>
      <c r="AQ133">
        <f t="shared" si="61"/>
        <v>0</v>
      </c>
      <c r="AR133">
        <f t="shared" si="62"/>
        <v>0</v>
      </c>
      <c r="AS133">
        <f t="shared" si="63"/>
        <v>0</v>
      </c>
      <c r="AT133">
        <f t="shared" si="64"/>
        <v>0</v>
      </c>
      <c r="AU133">
        <f t="shared" si="65"/>
        <v>0</v>
      </c>
      <c r="AV133">
        <f t="shared" si="66"/>
        <v>0</v>
      </c>
      <c r="AW133">
        <f t="shared" si="67"/>
        <v>0</v>
      </c>
      <c r="AX133">
        <f t="shared" si="68"/>
        <v>0</v>
      </c>
      <c r="AY133" s="14" cm="1">
        <f t="array" ref="AY133">SUMPRODUCT(LARGE(AN133:AX133, {1,2,3}))</f>
        <v>80</v>
      </c>
      <c r="AZ133"/>
    </row>
    <row r="134" spans="1:52" x14ac:dyDescent="0.35">
      <c r="A134">
        <f>CLASS!A86</f>
        <v>132643</v>
      </c>
      <c r="B134" t="str">
        <f>CLASS!B86</f>
        <v>EE132643</v>
      </c>
      <c r="C134" t="str">
        <f>_xlfn.IFNA((VLOOKUP(A134,CLASS!A:AY,3,FALSE)),"")</f>
        <v>Nick</v>
      </c>
      <c r="D134" t="str">
        <f>_xlfn.IFNA((VLOOKUP(A134,CLASS!A:AY,4,FALSE)),"")</f>
        <v>Adams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SNR</v>
      </c>
      <c r="J134" t="str">
        <f>_xlfn.IFNA((VLOOKUP(A134,CLASS!A:AY,10,FALSE)),"")</f>
        <v>CAM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 t="shared" si="49"/>
        <v>0</v>
      </c>
      <c r="R134">
        <f>_xlfn.IFNA((VLOOKUP(A134,CLASS!A:AY,18,FALSE)),"")</f>
        <v>0</v>
      </c>
      <c r="S134" s="11">
        <f t="shared" si="50"/>
        <v>0</v>
      </c>
      <c r="T134">
        <f>_xlfn.IFNA((VLOOKUP(A134,CLASS!A:AY,20,FALSE)),"")</f>
        <v>75</v>
      </c>
      <c r="U134" s="11">
        <f t="shared" si="51"/>
        <v>80</v>
      </c>
      <c r="V134">
        <f>_xlfn.IFNA((VLOOKUP(A134,CLASS!A:AY,22,FALSE)),"")</f>
        <v>0</v>
      </c>
      <c r="W134" s="11">
        <f t="shared" si="46"/>
        <v>0</v>
      </c>
      <c r="X134">
        <f>_xlfn.IFNA((VLOOKUP(A134,CLASS!A:AY,24,FALSE)),"")</f>
        <v>0</v>
      </c>
      <c r="Y134" s="11">
        <f t="shared" si="52"/>
        <v>0</v>
      </c>
      <c r="Z134">
        <f>_xlfn.IFNA((VLOOKUP(A134,CLASS!A:AY,26,FALSE)),"")</f>
        <v>0</v>
      </c>
      <c r="AA134" s="11">
        <f t="shared" si="53"/>
        <v>0</v>
      </c>
      <c r="AB134">
        <f>_xlfn.IFNA((VLOOKUP(A134,CLASS!A:AY,28,FALSE)),"")</f>
        <v>0</v>
      </c>
      <c r="AC134" s="11">
        <f t="shared" si="54"/>
        <v>0</v>
      </c>
      <c r="AD134"/>
      <c r="AE134" s="11">
        <f t="shared" si="47"/>
        <v>0</v>
      </c>
      <c r="AF134"/>
      <c r="AG134" s="11">
        <f t="shared" si="48"/>
        <v>0</v>
      </c>
      <c r="AH134">
        <f>_xlfn.IFNA((VLOOKUP(A134,CLASS!A:AY,34,FALSE)),"")</f>
        <v>0</v>
      </c>
      <c r="AI134" s="11">
        <f t="shared" si="55"/>
        <v>0</v>
      </c>
      <c r="AJ134"/>
      <c r="AK134" s="11">
        <f t="shared" si="56"/>
        <v>0</v>
      </c>
      <c r="AL134" s="16">
        <f t="shared" si="57"/>
        <v>80</v>
      </c>
      <c r="AM134"/>
      <c r="AN134">
        <f t="shared" si="58"/>
        <v>0</v>
      </c>
      <c r="AO134">
        <f t="shared" si="59"/>
        <v>0</v>
      </c>
      <c r="AP134">
        <f t="shared" si="60"/>
        <v>80</v>
      </c>
      <c r="AQ134">
        <f t="shared" si="61"/>
        <v>0</v>
      </c>
      <c r="AR134">
        <f t="shared" si="62"/>
        <v>0</v>
      </c>
      <c r="AS134">
        <f t="shared" si="63"/>
        <v>0</v>
      </c>
      <c r="AT134">
        <f t="shared" si="64"/>
        <v>0</v>
      </c>
      <c r="AU134">
        <f t="shared" si="65"/>
        <v>0</v>
      </c>
      <c r="AV134">
        <f t="shared" si="66"/>
        <v>0</v>
      </c>
      <c r="AW134">
        <f t="shared" si="67"/>
        <v>0</v>
      </c>
      <c r="AX134">
        <f t="shared" si="68"/>
        <v>0</v>
      </c>
      <c r="AY134" s="14" cm="1">
        <f t="array" ref="AY134">SUMPRODUCT(LARGE(AN134:AX134, {1,2,3}))</f>
        <v>80</v>
      </c>
      <c r="AZ134"/>
    </row>
    <row r="135" spans="1:52" x14ac:dyDescent="0.35">
      <c r="A135">
        <f>CLASS!A149</f>
        <v>130061</v>
      </c>
      <c r="B135" t="str">
        <f>CLASS!B149</f>
        <v>EE130061</v>
      </c>
      <c r="C135" t="str">
        <f>_xlfn.IFNA((VLOOKUP(A135,CLASS!A:AY,3,FALSE)),"")</f>
        <v>Andi</v>
      </c>
      <c r="D135" t="str">
        <f>_xlfn.IFNA((VLOOKUP(A135,CLASS!A:AY,4,FALSE)),"")</f>
        <v>Deeks</v>
      </c>
      <c r="E135" s="26" t="str">
        <f>_xlfn.IFNA((VLOOKUP(B135,IssueLookup!A:B,2,FALSE)),"")</f>
        <v>B</v>
      </c>
      <c r="F135" s="26" t="str">
        <f>_xlfn.IFNA((VLOOKUP(B135,IssueLookup!C:D,2,FALSE)),"")</f>
        <v>B</v>
      </c>
      <c r="G135" s="26" t="str">
        <f>_xlfn.IFNA((VLOOKUP(B135,IssueLookup!E:F,2,FALSE)),"")</f>
        <v>B</v>
      </c>
      <c r="H135" s="26" t="str">
        <f>_xlfn.IFNA((VLOOKUP(B135,IssueLookup!G:H,2,FALSE)),"")</f>
        <v>B</v>
      </c>
      <c r="I135" t="str">
        <f>_xlfn.IFNA((VLOOKUP(A135,CLASS!A:AY,9,FALSE)),"")</f>
        <v>SNR</v>
      </c>
      <c r="J135" t="str">
        <f>_xlfn.IFNA((VLOOKUP(A135,CLASS!A:AY,10,FALSE)),"")</f>
        <v>CAM</v>
      </c>
      <c r="K135" t="str">
        <f>_xlfn.IFNA((VLOOKUP(J135,DivisionLookup!A:B,2,FALSE)),"")</f>
        <v>North</v>
      </c>
      <c r="L135">
        <f>_xlfn.IFNA(VLOOKUP(E135,HandicapLookup!A:B,2,FALSE),"")</f>
        <v>10</v>
      </c>
      <c r="M135">
        <f>_xlfn.IFNA(VLOOKUP(F135,HandicapLookup!A:B,2,FALSE),"")</f>
        <v>10</v>
      </c>
      <c r="N135">
        <f>_xlfn.IFNA(VLOOKUP(G135,HandicapLookup!A:B,2,FALSE),"")</f>
        <v>10</v>
      </c>
      <c r="O135">
        <f>_xlfn.IFNA(VLOOKUP(H135,HandicapLookup!A:B,2,FALSE),"")</f>
        <v>10</v>
      </c>
      <c r="P135">
        <f>_xlfn.IFNA((VLOOKUP(A135,CLASS!A:AY,16,FALSE)),"")</f>
        <v>0</v>
      </c>
      <c r="Q135" s="11">
        <f t="shared" si="49"/>
        <v>0</v>
      </c>
      <c r="R135">
        <f>_xlfn.IFNA((VLOOKUP(A135,CLASS!A:AY,18,FALSE)),"")</f>
        <v>0</v>
      </c>
      <c r="S135" s="11">
        <f t="shared" si="50"/>
        <v>0</v>
      </c>
      <c r="T135">
        <f>_xlfn.IFNA((VLOOKUP(A135,CLASS!A:AY,20,FALSE)),"")</f>
        <v>70</v>
      </c>
      <c r="U135" s="11">
        <f t="shared" si="51"/>
        <v>80</v>
      </c>
      <c r="V135">
        <f>_xlfn.IFNA((VLOOKUP(A135,CLASS!A:AY,22,FALSE)),"")</f>
        <v>0</v>
      </c>
      <c r="W135" s="11">
        <f t="shared" si="46"/>
        <v>0</v>
      </c>
      <c r="X135">
        <f>_xlfn.IFNA((VLOOKUP(A135,CLASS!A:AY,24,FALSE)),"")</f>
        <v>0</v>
      </c>
      <c r="Y135" s="11">
        <f t="shared" si="52"/>
        <v>0</v>
      </c>
      <c r="Z135">
        <f>_xlfn.IFNA((VLOOKUP(A135,CLASS!A:AY,26,FALSE)),"")</f>
        <v>0</v>
      </c>
      <c r="AA135" s="11">
        <f t="shared" si="53"/>
        <v>0</v>
      </c>
      <c r="AB135">
        <f>_xlfn.IFNA((VLOOKUP(A135,CLASS!A:AY,28,FALSE)),"")</f>
        <v>0</v>
      </c>
      <c r="AC135" s="11">
        <f t="shared" si="54"/>
        <v>0</v>
      </c>
      <c r="AD135"/>
      <c r="AE135" s="11">
        <f t="shared" si="47"/>
        <v>0</v>
      </c>
      <c r="AF135"/>
      <c r="AG135" s="11">
        <f t="shared" si="48"/>
        <v>0</v>
      </c>
      <c r="AH135">
        <f>_xlfn.IFNA((VLOOKUP(A135,CLASS!A:AY,34,FALSE)),"")</f>
        <v>0</v>
      </c>
      <c r="AI135" s="11">
        <f t="shared" si="55"/>
        <v>0</v>
      </c>
      <c r="AJ135"/>
      <c r="AK135" s="11">
        <f t="shared" si="56"/>
        <v>0</v>
      </c>
      <c r="AL135" s="16">
        <f t="shared" si="57"/>
        <v>80</v>
      </c>
      <c r="AM135"/>
      <c r="AN135">
        <f t="shared" si="58"/>
        <v>0</v>
      </c>
      <c r="AO135">
        <f t="shared" si="59"/>
        <v>0</v>
      </c>
      <c r="AP135">
        <f t="shared" si="60"/>
        <v>80</v>
      </c>
      <c r="AQ135">
        <f t="shared" si="61"/>
        <v>0</v>
      </c>
      <c r="AR135">
        <f t="shared" si="62"/>
        <v>0</v>
      </c>
      <c r="AS135">
        <f t="shared" si="63"/>
        <v>0</v>
      </c>
      <c r="AT135">
        <f t="shared" si="64"/>
        <v>0</v>
      </c>
      <c r="AU135">
        <f t="shared" si="65"/>
        <v>0</v>
      </c>
      <c r="AV135">
        <f t="shared" si="66"/>
        <v>0</v>
      </c>
      <c r="AW135">
        <f t="shared" si="67"/>
        <v>0</v>
      </c>
      <c r="AX135">
        <f t="shared" si="68"/>
        <v>0</v>
      </c>
      <c r="AY135" s="14" cm="1">
        <f t="array" ref="AY135">SUMPRODUCT(LARGE(AN135:AX135, {1,2,3}))</f>
        <v>80</v>
      </c>
      <c r="AZ135"/>
    </row>
    <row r="136" spans="1:52" x14ac:dyDescent="0.35">
      <c r="A136">
        <f>CLASS!A88</f>
        <v>111096</v>
      </c>
      <c r="B136" t="str">
        <f>CLASS!B88</f>
        <v>EE111096</v>
      </c>
      <c r="C136" t="str">
        <f>_xlfn.IFNA((VLOOKUP(A136,CLASS!A:AY,3,FALSE)),"")</f>
        <v>Craig</v>
      </c>
      <c r="D136" t="str">
        <f>_xlfn.IFNA((VLOOKUP(A136,CLASS!A:AY,4,FALSE)),"")</f>
        <v>Tolley</v>
      </c>
      <c r="E136" s="26" t="str">
        <f>_xlfn.IFNA((VLOOKUP(B136,IssueLookup!A:B,2,FALSE)),"")</f>
        <v>A</v>
      </c>
      <c r="F136" s="26" t="str">
        <f>_xlfn.IFNA((VLOOKUP(B136,IssueLookup!C:D,2,FALSE)),"")</f>
        <v>A</v>
      </c>
      <c r="G136" s="26" t="str">
        <f>_xlfn.IFNA((VLOOKUP(B136,IssueLookup!E:F,2,FALSE)),"")</f>
        <v>A</v>
      </c>
      <c r="H136" s="26" t="str">
        <f>_xlfn.IFNA((VLOOKUP(B136,IssueLookup!G:H,2,FALSE)),"")</f>
        <v>A</v>
      </c>
      <c r="I136" t="str">
        <f>_xlfn.IFNA((VLOOKUP(A136,CLASS!A:AY,9,FALSE)),"")</f>
        <v>SNR</v>
      </c>
      <c r="J136" t="str">
        <f>_xlfn.IFNA((VLOOKUP(A136,CLASS!A:AY,10,FALSE)),"")</f>
        <v>ORST</v>
      </c>
      <c r="K136" t="str">
        <f>_xlfn.IFNA((VLOOKUP(J136,DivisionLookup!A:B,2,FALSE)),"")</f>
        <v>North</v>
      </c>
      <c r="L136">
        <f>_xlfn.IFNA(VLOOKUP(E136,HandicapLookup!A:B,2,FALSE),"")</f>
        <v>5</v>
      </c>
      <c r="M136">
        <f>_xlfn.IFNA(VLOOKUP(F136,HandicapLookup!A:B,2,FALSE),"")</f>
        <v>5</v>
      </c>
      <c r="N136">
        <f>_xlfn.IFNA(VLOOKUP(G136,HandicapLookup!A:B,2,FALSE),"")</f>
        <v>5</v>
      </c>
      <c r="O136">
        <f>_xlfn.IFNA(VLOOKUP(H136,HandicapLookup!A:B,2,FALSE),"")</f>
        <v>5</v>
      </c>
      <c r="P136">
        <f>_xlfn.IFNA((VLOOKUP(A136,CLASS!A:AY,16,FALSE)),"")</f>
        <v>75</v>
      </c>
      <c r="Q136" s="11">
        <f t="shared" si="49"/>
        <v>80</v>
      </c>
      <c r="R136">
        <f>_xlfn.IFNA((VLOOKUP(A136,CLASS!A:AY,18,FALSE)),"")</f>
        <v>0</v>
      </c>
      <c r="S136" s="11">
        <f t="shared" si="50"/>
        <v>0</v>
      </c>
      <c r="T136">
        <f>_xlfn.IFNA((VLOOKUP(A136,CLASS!A:AY,20,FALSE)),"")</f>
        <v>0</v>
      </c>
      <c r="U136" s="11">
        <f t="shared" si="51"/>
        <v>0</v>
      </c>
      <c r="V136">
        <f>_xlfn.IFNA((VLOOKUP(A136,CLASS!A:AY,22,FALSE)),"")</f>
        <v>0</v>
      </c>
      <c r="W136" s="11">
        <f t="shared" si="46"/>
        <v>0</v>
      </c>
      <c r="X136">
        <f>_xlfn.IFNA((VLOOKUP(A136,CLASS!A:AY,24,FALSE)),"")</f>
        <v>0</v>
      </c>
      <c r="Y136" s="11">
        <f t="shared" si="52"/>
        <v>0</v>
      </c>
      <c r="Z136">
        <f>_xlfn.IFNA((VLOOKUP(A136,CLASS!A:AY,26,FALSE)),"")</f>
        <v>0</v>
      </c>
      <c r="AA136" s="11">
        <f t="shared" si="53"/>
        <v>0</v>
      </c>
      <c r="AB136">
        <f>_xlfn.IFNA((VLOOKUP(A136,CLASS!A:AY,28,FALSE)),"")</f>
        <v>0</v>
      </c>
      <c r="AC136" s="11">
        <f t="shared" si="54"/>
        <v>0</v>
      </c>
      <c r="AD136"/>
      <c r="AE136" s="11">
        <f t="shared" si="47"/>
        <v>0</v>
      </c>
      <c r="AF136"/>
      <c r="AG136" s="11">
        <f t="shared" si="48"/>
        <v>0</v>
      </c>
      <c r="AH136">
        <f>_xlfn.IFNA((VLOOKUP(A136,CLASS!A:AY,34,FALSE)),"")</f>
        <v>0</v>
      </c>
      <c r="AI136" s="11">
        <f t="shared" si="55"/>
        <v>0</v>
      </c>
      <c r="AJ136"/>
      <c r="AK136" s="11">
        <f t="shared" si="56"/>
        <v>0</v>
      </c>
      <c r="AL136" s="16">
        <f t="shared" si="57"/>
        <v>80</v>
      </c>
      <c r="AM136"/>
      <c r="AN136">
        <f t="shared" si="58"/>
        <v>80</v>
      </c>
      <c r="AO136">
        <f t="shared" si="59"/>
        <v>0</v>
      </c>
      <c r="AP136">
        <f t="shared" si="60"/>
        <v>0</v>
      </c>
      <c r="AQ136">
        <f t="shared" si="61"/>
        <v>0</v>
      </c>
      <c r="AR136">
        <f t="shared" si="62"/>
        <v>0</v>
      </c>
      <c r="AS136">
        <f t="shared" si="63"/>
        <v>0</v>
      </c>
      <c r="AT136">
        <f t="shared" si="64"/>
        <v>0</v>
      </c>
      <c r="AU136">
        <f t="shared" si="65"/>
        <v>0</v>
      </c>
      <c r="AV136">
        <f t="shared" si="66"/>
        <v>0</v>
      </c>
      <c r="AW136">
        <f t="shared" si="67"/>
        <v>0</v>
      </c>
      <c r="AX136">
        <f t="shared" si="68"/>
        <v>0</v>
      </c>
      <c r="AY136" s="14" cm="1">
        <f t="array" ref="AY136">SUMPRODUCT(LARGE(AN136:AX136, {1,2,3}))</f>
        <v>80</v>
      </c>
      <c r="AZ136"/>
    </row>
    <row r="137" spans="1:52" x14ac:dyDescent="0.35">
      <c r="A137">
        <f>CLASS!A43</f>
        <v>123128</v>
      </c>
      <c r="B137" t="str">
        <f>CLASS!B43</f>
        <v>EE123128</v>
      </c>
      <c r="C137" t="str">
        <f>_xlfn.IFNA((VLOOKUP(A137,CLASS!A:AY,3,FALSE)),"")</f>
        <v>Brody</v>
      </c>
      <c r="D137" t="str">
        <f>_xlfn.IFNA((VLOOKUP(A137,CLASS!A:AY,4,FALSE)),"")</f>
        <v>Woollard</v>
      </c>
      <c r="E137" s="26" t="str">
        <f>_xlfn.IFNA((VLOOKUP(B137,IssueLookup!A:B,2,FALSE)),"")</f>
        <v>AA</v>
      </c>
      <c r="F137" s="26" t="str">
        <f>_xlfn.IFNA((VLOOKUP(B137,IssueLookup!C:D,2,FALSE)),"")</f>
        <v>AA</v>
      </c>
      <c r="G137" s="26" t="str">
        <f>_xlfn.IFNA((VLOOKUP(B137,IssueLookup!E:F,2,FALSE)),"")</f>
        <v>AA</v>
      </c>
      <c r="H137" s="26" t="str">
        <f>_xlfn.IFNA((VLOOKUP(B137,IssueLookup!G:H,2,FALSE)),"")</f>
        <v>AA</v>
      </c>
      <c r="I137" t="str">
        <f>_xlfn.IFNA((VLOOKUP(A137,CLASS!A:AY,9,FALSE)),"")</f>
        <v>JNR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_xlfn.IFNA(VLOOKUP(E137,HandicapLookup!A:B,2,FALSE),"")</f>
        <v>0</v>
      </c>
      <c r="M137">
        <f>_xlfn.IFNA(VLOOKUP(F137,HandicapLookup!A:B,2,FALSE),"")</f>
        <v>0</v>
      </c>
      <c r="N137">
        <f>_xlfn.IFNA(VLOOKUP(G137,HandicapLookup!A:B,2,FALSE),"")</f>
        <v>0</v>
      </c>
      <c r="O137">
        <f>_xlfn.IFNA(VLOOKUP(H137,HandicapLookup!A:B,2,FALSE),"")</f>
        <v>0</v>
      </c>
      <c r="P137">
        <f>_xlfn.IFNA((VLOOKUP(A137,CLASS!A:AY,16,FALSE)),"")</f>
        <v>80</v>
      </c>
      <c r="Q137" s="11">
        <f t="shared" si="49"/>
        <v>80</v>
      </c>
      <c r="R137">
        <f>_xlfn.IFNA((VLOOKUP(A137,CLASS!A:AY,18,FALSE)),"")</f>
        <v>0</v>
      </c>
      <c r="S137" s="11">
        <f t="shared" si="50"/>
        <v>0</v>
      </c>
      <c r="T137">
        <f>_xlfn.IFNA((VLOOKUP(A137,CLASS!A:AY,20,FALSE)),"")</f>
        <v>0</v>
      </c>
      <c r="U137" s="11">
        <f t="shared" si="51"/>
        <v>0</v>
      </c>
      <c r="V137">
        <f>_xlfn.IFNA((VLOOKUP(A137,CLASS!A:AY,22,FALSE)),"")</f>
        <v>0</v>
      </c>
      <c r="W137" s="11">
        <f t="shared" si="46"/>
        <v>0</v>
      </c>
      <c r="X137">
        <f>_xlfn.IFNA((VLOOKUP(A137,CLASS!A:AY,24,FALSE)),"")</f>
        <v>0</v>
      </c>
      <c r="Y137" s="11">
        <f t="shared" si="52"/>
        <v>0</v>
      </c>
      <c r="Z137">
        <f>_xlfn.IFNA((VLOOKUP(A137,CLASS!A:AY,26,FALSE)),"")</f>
        <v>0</v>
      </c>
      <c r="AA137" s="11">
        <f t="shared" si="53"/>
        <v>0</v>
      </c>
      <c r="AB137">
        <f>_xlfn.IFNA((VLOOKUP(A137,CLASS!A:AY,28,FALSE)),"")</f>
        <v>0</v>
      </c>
      <c r="AC137" s="11">
        <f t="shared" si="54"/>
        <v>0</v>
      </c>
      <c r="AD137"/>
      <c r="AE137" s="11">
        <f t="shared" si="47"/>
        <v>0</v>
      </c>
      <c r="AF137"/>
      <c r="AG137" s="11">
        <f t="shared" si="48"/>
        <v>0</v>
      </c>
      <c r="AH137">
        <f>_xlfn.IFNA((VLOOKUP(A137,CLASS!A:AY,34,FALSE)),"")</f>
        <v>0</v>
      </c>
      <c r="AI137" s="11">
        <f t="shared" si="55"/>
        <v>0</v>
      </c>
      <c r="AJ137"/>
      <c r="AK137" s="11">
        <f t="shared" si="56"/>
        <v>0</v>
      </c>
      <c r="AL137" s="16">
        <f t="shared" si="57"/>
        <v>80</v>
      </c>
      <c r="AN137">
        <f t="shared" si="58"/>
        <v>80</v>
      </c>
      <c r="AO137">
        <f t="shared" si="59"/>
        <v>0</v>
      </c>
      <c r="AP137">
        <f t="shared" si="60"/>
        <v>0</v>
      </c>
      <c r="AQ137">
        <f t="shared" si="61"/>
        <v>0</v>
      </c>
      <c r="AR137">
        <f t="shared" si="62"/>
        <v>0</v>
      </c>
      <c r="AS137">
        <f t="shared" si="63"/>
        <v>0</v>
      </c>
      <c r="AT137">
        <f t="shared" si="64"/>
        <v>0</v>
      </c>
      <c r="AU137">
        <f t="shared" si="65"/>
        <v>0</v>
      </c>
      <c r="AV137">
        <f t="shared" si="66"/>
        <v>0</v>
      </c>
      <c r="AW137">
        <f t="shared" si="67"/>
        <v>0</v>
      </c>
      <c r="AX137">
        <f t="shared" si="68"/>
        <v>0</v>
      </c>
      <c r="AY137" s="14" cm="1">
        <f t="array" ref="AY137">SUMPRODUCT(LARGE(AN137:AX137, {1,2,3}))</f>
        <v>80</v>
      </c>
      <c r="AZ137"/>
    </row>
    <row r="138" spans="1:52" x14ac:dyDescent="0.35">
      <c r="A138">
        <f>CLASS!A187</f>
        <v>141831</v>
      </c>
      <c r="B138" t="str">
        <f>CLASS!B187</f>
        <v>EE141831</v>
      </c>
      <c r="C138" t="str">
        <f>_xlfn.IFNA((VLOOKUP(A138,CLASS!A:AY,3,FALSE)),"")</f>
        <v>Neil</v>
      </c>
      <c r="D138" t="str">
        <f>_xlfn.IFNA((VLOOKUP(A138,CLASS!A:AY,4,FALSE)),"")</f>
        <v>Clark</v>
      </c>
      <c r="E138" s="26" t="str">
        <f>_xlfn.IFNA((VLOOKUP(B138,IssueLookup!A:B,2,FALSE)),"")</f>
        <v>C</v>
      </c>
      <c r="F138" s="26" t="str">
        <f>_xlfn.IFNA((VLOOKUP(B138,IssueLookup!C:D,2,FALSE)),"")</f>
        <v>C</v>
      </c>
      <c r="G138" s="26" t="str">
        <f>_xlfn.IFNA((VLOOKUP(B138,IssueLookup!E:F,2,FALSE)),"")</f>
        <v>C</v>
      </c>
      <c r="H138" s="26" t="str">
        <f>_xlfn.IFNA((VLOOKUP(B138,IssueLookup!G:H,2,FALSE)),"")</f>
        <v>C</v>
      </c>
      <c r="I138" t="str">
        <f>_xlfn.IFNA((VLOOKUP(A138,CLASS!A:AY,9,FALSE)),"")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_xlfn.IFNA(VLOOKUP(E138,HandicapLookup!A:B,2,FALSE),"")</f>
        <v>15</v>
      </c>
      <c r="M138">
        <f>_xlfn.IFNA(VLOOKUP(F138,HandicapLookup!A:B,2,FALSE),"")</f>
        <v>15</v>
      </c>
      <c r="N138">
        <f>_xlfn.IFNA(VLOOKUP(G138,HandicapLookup!A:B,2,FALSE),"")</f>
        <v>15</v>
      </c>
      <c r="O138">
        <f>_xlfn.IFNA(VLOOKUP(H138,HandicapLookup!A:B,2,FALSE),"")</f>
        <v>15</v>
      </c>
      <c r="P138">
        <f>_xlfn.IFNA((VLOOKUP(A138,CLASS!A:AY,16,FALSE)),"")</f>
        <v>0</v>
      </c>
      <c r="Q138" s="11">
        <f t="shared" si="49"/>
        <v>0</v>
      </c>
      <c r="R138">
        <f>_xlfn.IFNA((VLOOKUP(A138,CLASS!A:AY,18,FALSE)),"")</f>
        <v>0</v>
      </c>
      <c r="S138" s="11">
        <f t="shared" si="50"/>
        <v>0</v>
      </c>
      <c r="T138">
        <f>_xlfn.IFNA((VLOOKUP(A138,CLASS!A:AY,20,FALSE)),"")</f>
        <v>0</v>
      </c>
      <c r="U138" s="11">
        <f t="shared" si="51"/>
        <v>0</v>
      </c>
      <c r="V138">
        <f>_xlfn.IFNA((VLOOKUP(A138,CLASS!A:AY,22,FALSE)),"")</f>
        <v>64</v>
      </c>
      <c r="W138" s="11">
        <f t="shared" si="46"/>
        <v>79</v>
      </c>
      <c r="X138">
        <f>_xlfn.IFNA((VLOOKUP(A138,CLASS!A:AY,24,FALSE)),"")</f>
        <v>0</v>
      </c>
      <c r="Y138" s="11">
        <f t="shared" si="52"/>
        <v>0</v>
      </c>
      <c r="Z138">
        <f>_xlfn.IFNA((VLOOKUP(A138,CLASS!A:AY,26,FALSE)),"")</f>
        <v>0</v>
      </c>
      <c r="AA138" s="11">
        <f t="shared" si="53"/>
        <v>0</v>
      </c>
      <c r="AB138">
        <f>_xlfn.IFNA((VLOOKUP(A138,CLASS!A:AY,28,FALSE)),"")</f>
        <v>0</v>
      </c>
      <c r="AC138" s="11">
        <f t="shared" si="54"/>
        <v>0</v>
      </c>
      <c r="AD138"/>
      <c r="AE138" s="11">
        <f t="shared" si="47"/>
        <v>0</v>
      </c>
      <c r="AF138"/>
      <c r="AG138" s="11">
        <f t="shared" si="48"/>
        <v>0</v>
      </c>
      <c r="AH138">
        <f>_xlfn.IFNA((VLOOKUP(A138,CLASS!A:AY,34,FALSE)),"")</f>
        <v>0</v>
      </c>
      <c r="AI138" s="11">
        <f t="shared" si="55"/>
        <v>0</v>
      </c>
      <c r="AJ138"/>
      <c r="AK138" s="11">
        <f t="shared" si="56"/>
        <v>0</v>
      </c>
      <c r="AL138" s="16">
        <f t="shared" si="57"/>
        <v>79</v>
      </c>
      <c r="AM138"/>
      <c r="AN138">
        <f t="shared" si="58"/>
        <v>0</v>
      </c>
      <c r="AO138">
        <f t="shared" si="59"/>
        <v>0</v>
      </c>
      <c r="AP138">
        <f t="shared" si="60"/>
        <v>0</v>
      </c>
      <c r="AQ138">
        <f t="shared" si="61"/>
        <v>79</v>
      </c>
      <c r="AR138">
        <f t="shared" si="62"/>
        <v>0</v>
      </c>
      <c r="AS138">
        <f t="shared" si="63"/>
        <v>0</v>
      </c>
      <c r="AT138">
        <f t="shared" si="64"/>
        <v>0</v>
      </c>
      <c r="AU138">
        <f t="shared" si="65"/>
        <v>0</v>
      </c>
      <c r="AV138">
        <f t="shared" si="66"/>
        <v>0</v>
      </c>
      <c r="AW138">
        <f t="shared" si="67"/>
        <v>0</v>
      </c>
      <c r="AX138">
        <f t="shared" si="68"/>
        <v>0</v>
      </c>
      <c r="AY138" s="14" cm="1">
        <f t="array" ref="AY138">SUMPRODUCT(LARGE(AN138:AX138, {1,2,3}))</f>
        <v>79</v>
      </c>
      <c r="AZ138"/>
    </row>
    <row r="139" spans="1:52" x14ac:dyDescent="0.35">
      <c r="A139">
        <f>CLASS!A150</f>
        <v>132107</v>
      </c>
      <c r="B139" t="str">
        <f>CLASS!B150</f>
        <v>EE132107</v>
      </c>
      <c r="C139" t="str">
        <f>_xlfn.IFNA((VLOOKUP(A139,CLASS!A:AY,3,FALSE)),"")</f>
        <v>Daniel</v>
      </c>
      <c r="D139" t="str">
        <f>_xlfn.IFNA((VLOOKUP(A139,CLASS!A:AY,4,FALSE)),"")</f>
        <v>Parsons</v>
      </c>
      <c r="E139" s="26" t="str">
        <f>_xlfn.IFNA((VLOOKUP(B139,IssueLookup!A:B,2,FALSE)),"")</f>
        <v>B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tr">
        <f>_xlfn.IFNA((VLOOKUP(A139,CLASS!A:AY,9,FALSE)),"")</f>
        <v>SNR</v>
      </c>
      <c r="J139" t="str">
        <f>_xlfn.IFNA((VLOOKUP(A139,CLASS!A:AY,10,FALSE)),"")</f>
        <v>EJC</v>
      </c>
      <c r="K139" t="str">
        <f>_xlfn.IFNA((VLOOKUP(J139,DivisionLookup!A:B,2,FALSE)),"")</f>
        <v>South</v>
      </c>
      <c r="L139">
        <f>_xlfn.IFNA(VLOOKUP(E139,HandicapLookup!A:B,2,FALSE),"")</f>
        <v>10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f>_xlfn.IFNA((VLOOKUP(A139,CLASS!A:AY,16,FALSE)),"")</f>
        <v>0</v>
      </c>
      <c r="Q139" s="11">
        <f t="shared" si="49"/>
        <v>0</v>
      </c>
      <c r="R139">
        <f>_xlfn.IFNA((VLOOKUP(A139,CLASS!A:AY,18,FALSE)),"")</f>
        <v>69</v>
      </c>
      <c r="S139" s="11">
        <f t="shared" si="50"/>
        <v>79</v>
      </c>
      <c r="T139">
        <f>_xlfn.IFNA((VLOOKUP(A139,CLASS!A:AY,20,FALSE)),"")</f>
        <v>0</v>
      </c>
      <c r="U139" s="11">
        <f t="shared" si="51"/>
        <v>0</v>
      </c>
      <c r="V139">
        <f>_xlfn.IFNA((VLOOKUP(A139,CLASS!A:AY,22,FALSE)),"")</f>
        <v>0</v>
      </c>
      <c r="W139" s="11">
        <f t="shared" si="46"/>
        <v>0</v>
      </c>
      <c r="X139">
        <f>_xlfn.IFNA((VLOOKUP(A139,CLASS!A:AY,24,FALSE)),"")</f>
        <v>0</v>
      </c>
      <c r="Y139" s="11">
        <f t="shared" si="52"/>
        <v>0</v>
      </c>
      <c r="Z139">
        <f>_xlfn.IFNA((VLOOKUP(A139,CLASS!A:AY,26,FALSE)),"")</f>
        <v>0</v>
      </c>
      <c r="AA139" s="11">
        <f t="shared" si="53"/>
        <v>0</v>
      </c>
      <c r="AB139">
        <f>_xlfn.IFNA((VLOOKUP(A139,CLASS!A:AY,28,FALSE)),"")</f>
        <v>0</v>
      </c>
      <c r="AC139" s="11">
        <f t="shared" si="54"/>
        <v>0</v>
      </c>
      <c r="AD139"/>
      <c r="AE139" s="11">
        <f t="shared" si="47"/>
        <v>0</v>
      </c>
      <c r="AF139"/>
      <c r="AG139" s="11">
        <f t="shared" si="48"/>
        <v>0</v>
      </c>
      <c r="AH139">
        <f>_xlfn.IFNA((VLOOKUP(A139,CLASS!A:AY,34,FALSE)),"")</f>
        <v>0</v>
      </c>
      <c r="AI139" s="11">
        <f t="shared" si="55"/>
        <v>0</v>
      </c>
      <c r="AJ139"/>
      <c r="AK139" s="11">
        <f t="shared" si="56"/>
        <v>0</v>
      </c>
      <c r="AL139" s="16">
        <f t="shared" si="57"/>
        <v>79</v>
      </c>
      <c r="AM139"/>
      <c r="AN139">
        <f t="shared" si="58"/>
        <v>0</v>
      </c>
      <c r="AO139">
        <f t="shared" si="59"/>
        <v>79</v>
      </c>
      <c r="AP139">
        <f t="shared" si="60"/>
        <v>0</v>
      </c>
      <c r="AQ139">
        <f t="shared" si="61"/>
        <v>0</v>
      </c>
      <c r="AR139">
        <f t="shared" si="62"/>
        <v>0</v>
      </c>
      <c r="AS139">
        <f t="shared" si="63"/>
        <v>0</v>
      </c>
      <c r="AT139">
        <f t="shared" si="64"/>
        <v>0</v>
      </c>
      <c r="AU139">
        <f t="shared" si="65"/>
        <v>0</v>
      </c>
      <c r="AV139">
        <f t="shared" si="66"/>
        <v>0</v>
      </c>
      <c r="AW139">
        <f t="shared" si="67"/>
        <v>0</v>
      </c>
      <c r="AX139">
        <f t="shared" si="68"/>
        <v>0</v>
      </c>
      <c r="AY139" s="14" cm="1">
        <f t="array" ref="AY139">SUMPRODUCT(LARGE(AN139:AX139, {1,2,3}))</f>
        <v>79</v>
      </c>
      <c r="AZ139"/>
    </row>
    <row r="140" spans="1:52" x14ac:dyDescent="0.35">
      <c r="A140">
        <f>CLASS!A89</f>
        <v>131248</v>
      </c>
      <c r="B140" t="str">
        <f>CLASS!B89</f>
        <v>EE131248</v>
      </c>
      <c r="C140" t="str">
        <f>_xlfn.IFNA((VLOOKUP(A140,CLASS!A:AY,3,FALSE)),"")</f>
        <v>Paul</v>
      </c>
      <c r="D140" t="str">
        <f>_xlfn.IFNA((VLOOKUP(A140,CLASS!A:AY,4,FALSE)),"")</f>
        <v>Ricketts</v>
      </c>
      <c r="E140" s="26" t="str">
        <f>_xlfn.IFNA((VLOOKUP(B140,IssueLookup!A:B,2,FALSE)),"")</f>
        <v>A</v>
      </c>
      <c r="F140" s="26" t="str">
        <f>_xlfn.IFNA((VLOOKUP(B140,IssueLookup!C:D,2,FALSE)),"")</f>
        <v>A</v>
      </c>
      <c r="G140" s="26" t="str">
        <f>_xlfn.IFNA((VLOOKUP(B140,IssueLookup!E:F,2,FALSE)),"")</f>
        <v>A</v>
      </c>
      <c r="H140" s="26" t="str">
        <f>_xlfn.IFNA((VLOOKUP(B140,IssueLookup!G:H,2,FALSE)),"")</f>
        <v>A</v>
      </c>
      <c r="I140" t="str">
        <f>_xlfn.IFNA((VLOOKUP(A140,CLASS!A:AY,9,FALSE)),"")</f>
        <v>SNR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_xlfn.IFNA(VLOOKUP(E140,HandicapLookup!A:B,2,FALSE),"")</f>
        <v>5</v>
      </c>
      <c r="M140">
        <f>_xlfn.IFNA(VLOOKUP(F140,HandicapLookup!A:B,2,FALSE),"")</f>
        <v>5</v>
      </c>
      <c r="N140">
        <f>_xlfn.IFNA(VLOOKUP(G140,HandicapLookup!A:B,2,FALSE),"")</f>
        <v>5</v>
      </c>
      <c r="O140">
        <f>_xlfn.IFNA(VLOOKUP(H140,HandicapLookup!A:B,2,FALSE),"")</f>
        <v>5</v>
      </c>
      <c r="P140">
        <f>_xlfn.IFNA((VLOOKUP(A140,CLASS!A:AY,16,FALSE)),"")</f>
        <v>0</v>
      </c>
      <c r="Q140" s="11">
        <f t="shared" si="49"/>
        <v>0</v>
      </c>
      <c r="R140">
        <f>_xlfn.IFNA((VLOOKUP(A140,CLASS!A:AY,18,FALSE)),"")</f>
        <v>74</v>
      </c>
      <c r="S140" s="11">
        <f t="shared" si="50"/>
        <v>79</v>
      </c>
      <c r="T140">
        <f>_xlfn.IFNA((VLOOKUP(A140,CLASS!A:AY,20,FALSE)),"")</f>
        <v>0</v>
      </c>
      <c r="U140" s="11">
        <f t="shared" si="51"/>
        <v>0</v>
      </c>
      <c r="V140">
        <f>_xlfn.IFNA((VLOOKUP(A140,CLASS!A:AY,22,FALSE)),"")</f>
        <v>0</v>
      </c>
      <c r="W140" s="11">
        <f t="shared" si="46"/>
        <v>0</v>
      </c>
      <c r="X140">
        <f>_xlfn.IFNA((VLOOKUP(A140,CLASS!A:AY,24,FALSE)),"")</f>
        <v>0</v>
      </c>
      <c r="Y140" s="11">
        <f t="shared" si="52"/>
        <v>0</v>
      </c>
      <c r="Z140">
        <f>_xlfn.IFNA((VLOOKUP(A140,CLASS!A:AY,26,FALSE)),"")</f>
        <v>0</v>
      </c>
      <c r="AA140" s="11">
        <f t="shared" si="53"/>
        <v>0</v>
      </c>
      <c r="AB140">
        <f>_xlfn.IFNA((VLOOKUP(A140,CLASS!A:AY,28,FALSE)),"")</f>
        <v>0</v>
      </c>
      <c r="AC140" s="11">
        <f t="shared" si="54"/>
        <v>0</v>
      </c>
      <c r="AD140"/>
      <c r="AE140" s="11">
        <f t="shared" si="47"/>
        <v>0</v>
      </c>
      <c r="AF140"/>
      <c r="AG140" s="11">
        <f t="shared" si="48"/>
        <v>0</v>
      </c>
      <c r="AH140">
        <f>_xlfn.IFNA((VLOOKUP(A140,CLASS!A:AY,34,FALSE)),"")</f>
        <v>0</v>
      </c>
      <c r="AI140" s="11">
        <f t="shared" si="55"/>
        <v>0</v>
      </c>
      <c r="AJ140"/>
      <c r="AK140" s="11">
        <f t="shared" si="56"/>
        <v>0</v>
      </c>
      <c r="AL140" s="16">
        <f t="shared" si="57"/>
        <v>79</v>
      </c>
      <c r="AM140"/>
      <c r="AN140">
        <f t="shared" si="58"/>
        <v>0</v>
      </c>
      <c r="AO140">
        <f t="shared" si="59"/>
        <v>79</v>
      </c>
      <c r="AP140">
        <f t="shared" si="60"/>
        <v>0</v>
      </c>
      <c r="AQ140">
        <f t="shared" si="61"/>
        <v>0</v>
      </c>
      <c r="AR140">
        <f t="shared" si="62"/>
        <v>0</v>
      </c>
      <c r="AS140">
        <f t="shared" si="63"/>
        <v>0</v>
      </c>
      <c r="AT140">
        <f t="shared" si="64"/>
        <v>0</v>
      </c>
      <c r="AU140">
        <f t="shared" si="65"/>
        <v>0</v>
      </c>
      <c r="AV140">
        <f t="shared" si="66"/>
        <v>0</v>
      </c>
      <c r="AW140">
        <f t="shared" si="67"/>
        <v>0</v>
      </c>
      <c r="AX140">
        <f t="shared" si="68"/>
        <v>0</v>
      </c>
      <c r="AY140" s="14" cm="1">
        <f t="array" ref="AY140">SUMPRODUCT(LARGE(AN140:AX140, {1,2,3}))</f>
        <v>79</v>
      </c>
      <c r="AZ140"/>
    </row>
    <row r="141" spans="1:52" x14ac:dyDescent="0.35">
      <c r="A141">
        <f>CLASS!A188</f>
        <v>131997</v>
      </c>
      <c r="B141" t="str">
        <f>CLASS!B188</f>
        <v>EE131997</v>
      </c>
      <c r="C141" t="str">
        <f>_xlfn.IFNA((VLOOKUP(A141,CLASS!A:AY,3,FALSE)),"")</f>
        <v>Mark</v>
      </c>
      <c r="D141" t="str">
        <f>_xlfn.IFNA((VLOOKUP(A141,CLASS!A:AY,4,FALSE)),"")</f>
        <v>Vyse</v>
      </c>
      <c r="E141" s="26" t="str">
        <f>_xlfn.IFNA((VLOOKUP(B141,IssueLookup!A:B,2,FALSE)),"")</f>
        <v>C</v>
      </c>
      <c r="F141" s="26" t="str">
        <f>_xlfn.IFNA((VLOOKUP(B141,IssueLookup!C:D,2,FALSE)),"")</f>
        <v>C</v>
      </c>
      <c r="G141" s="26" t="str">
        <f>_xlfn.IFNA((VLOOKUP(B141,IssueLookup!E:F,2,FALSE)),"")</f>
        <v>C</v>
      </c>
      <c r="H141" s="26" t="str">
        <f>_xlfn.IFNA((VLOOKUP(B141,IssueLookup!G:H,2,FALSE)),"")</f>
        <v>C</v>
      </c>
      <c r="I141" t="str">
        <f>_xlfn.IFNA((VLOOKUP(A141,CLASS!A:AY,9,FALSE)),"")</f>
        <v>SNR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15</v>
      </c>
      <c r="N141">
        <f>_xlfn.IFNA(VLOOKUP(G141,HandicapLookup!A:B,2,FALSE),"")</f>
        <v>15</v>
      </c>
      <c r="O141">
        <f>_xlfn.IFNA(VLOOKUP(H141,HandicapLookup!A:B,2,FALSE),"")</f>
        <v>15</v>
      </c>
      <c r="P141">
        <f>_xlfn.IFNA((VLOOKUP(A141,CLASS!A:AY,16,FALSE)),"")</f>
        <v>0</v>
      </c>
      <c r="Q141" s="11">
        <f t="shared" si="49"/>
        <v>0</v>
      </c>
      <c r="R141">
        <f>_xlfn.IFNA((VLOOKUP(A141,CLASS!A:AY,18,FALSE)),"")</f>
        <v>64</v>
      </c>
      <c r="S141" s="11">
        <f t="shared" si="50"/>
        <v>79</v>
      </c>
      <c r="T141">
        <f>_xlfn.IFNA((VLOOKUP(A141,CLASS!A:AY,20,FALSE)),"")</f>
        <v>0</v>
      </c>
      <c r="U141" s="11">
        <f t="shared" si="51"/>
        <v>0</v>
      </c>
      <c r="V141">
        <f>_xlfn.IFNA((VLOOKUP(A141,CLASS!A:AY,22,FALSE)),"")</f>
        <v>0</v>
      </c>
      <c r="W141" s="11">
        <f t="shared" si="46"/>
        <v>0</v>
      </c>
      <c r="X141">
        <f>_xlfn.IFNA((VLOOKUP(A141,CLASS!A:AY,24,FALSE)),"")</f>
        <v>0</v>
      </c>
      <c r="Y141" s="11">
        <f t="shared" si="52"/>
        <v>0</v>
      </c>
      <c r="Z141">
        <f>_xlfn.IFNA((VLOOKUP(A141,CLASS!A:AY,26,FALSE)),"")</f>
        <v>0</v>
      </c>
      <c r="AA141" s="11">
        <f t="shared" si="53"/>
        <v>0</v>
      </c>
      <c r="AB141">
        <f>_xlfn.IFNA((VLOOKUP(A141,CLASS!A:AY,28,FALSE)),"")</f>
        <v>0</v>
      </c>
      <c r="AC141" s="11">
        <f t="shared" si="54"/>
        <v>0</v>
      </c>
      <c r="AD141"/>
      <c r="AE141" s="11">
        <f t="shared" si="47"/>
        <v>0</v>
      </c>
      <c r="AF141"/>
      <c r="AG141" s="11">
        <f t="shared" si="48"/>
        <v>0</v>
      </c>
      <c r="AH141">
        <f>_xlfn.IFNA((VLOOKUP(A141,CLASS!A:AY,34,FALSE)),"")</f>
        <v>0</v>
      </c>
      <c r="AI141" s="11">
        <f t="shared" si="55"/>
        <v>0</v>
      </c>
      <c r="AJ141"/>
      <c r="AK141" s="11">
        <f t="shared" si="56"/>
        <v>0</v>
      </c>
      <c r="AL141" s="16">
        <f t="shared" si="57"/>
        <v>79</v>
      </c>
      <c r="AM141"/>
      <c r="AN141">
        <f t="shared" si="58"/>
        <v>0</v>
      </c>
      <c r="AO141">
        <f t="shared" si="59"/>
        <v>79</v>
      </c>
      <c r="AP141">
        <f t="shared" si="60"/>
        <v>0</v>
      </c>
      <c r="AQ141">
        <f t="shared" si="61"/>
        <v>0</v>
      </c>
      <c r="AR141">
        <f t="shared" si="62"/>
        <v>0</v>
      </c>
      <c r="AS141">
        <f t="shared" si="63"/>
        <v>0</v>
      </c>
      <c r="AT141">
        <f t="shared" si="64"/>
        <v>0</v>
      </c>
      <c r="AU141">
        <f t="shared" si="65"/>
        <v>0</v>
      </c>
      <c r="AV141">
        <f t="shared" si="66"/>
        <v>0</v>
      </c>
      <c r="AW141">
        <f t="shared" si="67"/>
        <v>0</v>
      </c>
      <c r="AX141">
        <f t="shared" si="68"/>
        <v>0</v>
      </c>
      <c r="AY141" s="14" cm="1">
        <f t="array" ref="AY141">SUMPRODUCT(LARGE(AN141:AX141, {1,2,3}))</f>
        <v>79</v>
      </c>
    </row>
    <row r="142" spans="1:52" x14ac:dyDescent="0.35">
      <c r="A142">
        <f>CLASS!A13</f>
        <v>102643</v>
      </c>
      <c r="B142" t="str">
        <f>CLASS!B13</f>
        <v>EE102643</v>
      </c>
      <c r="C142" t="str">
        <f>_xlfn.IFNA((VLOOKUP(A142,CLASS!A:AY,3,FALSE)),"")</f>
        <v>Pietro</v>
      </c>
      <c r="D142" t="str">
        <f>_xlfn.IFNA((VLOOKUP(A142,CLASS!A:AY,4,FALSE)),"")</f>
        <v>Mastroeni</v>
      </c>
      <c r="E142" s="26" t="str">
        <f>_xlfn.IFNA((VLOOKUP(B142,IssueLookup!A:B,2,FALSE)),"")</f>
        <v>AAA</v>
      </c>
      <c r="F142" s="26" t="str">
        <f>_xlfn.IFNA((VLOOKUP(B142,IssueLookup!C:D,2,FALSE)),"")</f>
        <v>AAA</v>
      </c>
      <c r="G142" s="26" t="str">
        <f>_xlfn.IFNA((VLOOKUP(B142,IssueLookup!E:F,2,FALSE)),"")</f>
        <v>AAA</v>
      </c>
      <c r="H142" s="26" t="str">
        <f>_xlfn.IFNA((VLOOKUP(B142,IssueLookup!G:H,2,FALSE)),"")</f>
        <v>AAA</v>
      </c>
      <c r="I142" t="str">
        <f>_xlfn.IFNA((VLOOKUP(A142,CLASS!A:AY,9,FALSE)),"")</f>
        <v>SNR</v>
      </c>
      <c r="J142" t="str">
        <f>_xlfn.IFNA((VLOOKUP(A142,CLASS!A:AY,10,FALSE)),"")</f>
        <v>ST</v>
      </c>
      <c r="K142" t="str">
        <f>_xlfn.IFNA((VLOOKUP(J142,DivisionLookup!A:B,2,FALSE)),"")</f>
        <v>North</v>
      </c>
      <c r="L142">
        <f>_xlfn.IFNA(VLOOKUP(E142,HandicapLookup!A:B,2,FALSE),"")</f>
        <v>0</v>
      </c>
      <c r="M142">
        <f>_xlfn.IFNA(VLOOKUP(F142,HandicapLookup!A:B,2,FALSE),"")</f>
        <v>0</v>
      </c>
      <c r="N142">
        <f>_xlfn.IFNA(VLOOKUP(G142,HandicapLookup!A:B,2,FALSE),"")</f>
        <v>0</v>
      </c>
      <c r="O142">
        <f>_xlfn.IFNA(VLOOKUP(H142,HandicapLookup!A:B,2,FALSE),"")</f>
        <v>0</v>
      </c>
      <c r="P142">
        <f>_xlfn.IFNA((VLOOKUP(A142,CLASS!A:AY,16,FALSE)),"")</f>
        <v>0</v>
      </c>
      <c r="Q142" s="11">
        <f t="shared" si="49"/>
        <v>0</v>
      </c>
      <c r="R142">
        <f>_xlfn.IFNA((VLOOKUP(A142,CLASS!A:AY,18,FALSE)),"")</f>
        <v>0</v>
      </c>
      <c r="S142" s="11">
        <f t="shared" si="50"/>
        <v>0</v>
      </c>
      <c r="T142">
        <f>_xlfn.IFNA((VLOOKUP(A142,CLASS!A:AY,20,FALSE)),"")</f>
        <v>79</v>
      </c>
      <c r="U142" s="11">
        <f t="shared" si="51"/>
        <v>79</v>
      </c>
      <c r="V142">
        <f>_xlfn.IFNA((VLOOKUP(A142,CLASS!A:AY,22,FALSE)),"")</f>
        <v>0</v>
      </c>
      <c r="W142" s="11">
        <f t="shared" si="46"/>
        <v>0</v>
      </c>
      <c r="X142">
        <f>_xlfn.IFNA((VLOOKUP(A142,CLASS!A:AY,24,FALSE)),"")</f>
        <v>0</v>
      </c>
      <c r="Y142" s="11">
        <f t="shared" si="52"/>
        <v>0</v>
      </c>
      <c r="Z142">
        <f>_xlfn.IFNA((VLOOKUP(A142,CLASS!A:AY,26,FALSE)),"")</f>
        <v>0</v>
      </c>
      <c r="AA142" s="11">
        <f t="shared" si="53"/>
        <v>0</v>
      </c>
      <c r="AB142">
        <f>_xlfn.IFNA((VLOOKUP(A142,CLASS!A:AY,28,FALSE)),"")</f>
        <v>0</v>
      </c>
      <c r="AC142" s="11">
        <f t="shared" si="54"/>
        <v>0</v>
      </c>
      <c r="AD142"/>
      <c r="AE142" s="11">
        <f t="shared" si="47"/>
        <v>0</v>
      </c>
      <c r="AF142"/>
      <c r="AG142" s="11">
        <f t="shared" si="48"/>
        <v>0</v>
      </c>
      <c r="AH142">
        <f>_xlfn.IFNA((VLOOKUP(A142,CLASS!A:AY,34,FALSE)),"")</f>
        <v>0</v>
      </c>
      <c r="AI142" s="11">
        <f t="shared" si="55"/>
        <v>0</v>
      </c>
      <c r="AJ142"/>
      <c r="AK142" s="11">
        <f t="shared" si="56"/>
        <v>0</v>
      </c>
      <c r="AL142" s="16">
        <f t="shared" si="57"/>
        <v>79</v>
      </c>
      <c r="AM142"/>
      <c r="AN142">
        <f t="shared" si="58"/>
        <v>0</v>
      </c>
      <c r="AO142">
        <f t="shared" si="59"/>
        <v>0</v>
      </c>
      <c r="AP142">
        <f t="shared" si="60"/>
        <v>79</v>
      </c>
      <c r="AQ142">
        <f t="shared" si="61"/>
        <v>0</v>
      </c>
      <c r="AR142">
        <f t="shared" si="62"/>
        <v>0</v>
      </c>
      <c r="AS142">
        <f t="shared" si="63"/>
        <v>0</v>
      </c>
      <c r="AT142">
        <f t="shared" si="64"/>
        <v>0</v>
      </c>
      <c r="AU142">
        <f t="shared" si="65"/>
        <v>0</v>
      </c>
      <c r="AV142">
        <f t="shared" si="66"/>
        <v>0</v>
      </c>
      <c r="AW142">
        <f t="shared" si="67"/>
        <v>0</v>
      </c>
      <c r="AX142">
        <f t="shared" si="68"/>
        <v>0</v>
      </c>
      <c r="AY142" s="14" cm="1">
        <f t="array" ref="AY142">SUMPRODUCT(LARGE(AN142:AX142, {1,2,3}))</f>
        <v>79</v>
      </c>
    </row>
    <row r="143" spans="1:52" x14ac:dyDescent="0.35">
      <c r="A143" t="str">
        <f>CLASS!A90</f>
        <v>SS6007</v>
      </c>
      <c r="B143" t="str">
        <f>CLASS!B90</f>
        <v>SS6007</v>
      </c>
      <c r="C143" t="str">
        <f>_xlfn.IFNA((VLOOKUP(A143,CLASS!A:AY,3,FALSE)),"")</f>
        <v xml:space="preserve">Stewart </v>
      </c>
      <c r="D143" t="str">
        <f>_xlfn.IFNA((VLOOKUP(A143,CLASS!A:AY,4,FALSE)),"")</f>
        <v>Gordon</v>
      </c>
      <c r="E143" s="26" t="str">
        <f>_xlfn.IFNA((VLOOKUP(B143,IssueLookup!A:B,2,FALSE)),"")</f>
        <v>A</v>
      </c>
      <c r="F143" s="26" t="str">
        <f>_xlfn.IFNA((VLOOKUP(B143,IssueLookup!C:D,2,FALSE)),"")</f>
        <v/>
      </c>
      <c r="G143" s="26" t="str">
        <f>_xlfn.IFNA((VLOOKUP(B143,IssueLookup!E:F,2,FALSE)),"")</f>
        <v/>
      </c>
      <c r="H143" s="26" t="str">
        <f>_xlfn.IFNA((VLOOKUP(B143,IssueLookup!G:H,2,FALSE)),"")</f>
        <v/>
      </c>
      <c r="I143" t="str">
        <f>_xlfn.IFNA((VLOOKUP(A143,CLASS!A:AY,9,FALSE)),"")</f>
        <v>VET</v>
      </c>
      <c r="J143" t="str">
        <f>_xlfn.IFNA((VLOOKUP(A143,CLASS!A:AY,10,FALSE)),"")</f>
        <v>OLSS</v>
      </c>
      <c r="K143" t="str">
        <f>_xlfn.IFNA((VLOOKUP(J143,DivisionLookup!A:B,2,FALSE)),"")</f>
        <v>South</v>
      </c>
      <c r="L143">
        <f>_xlfn.IFNA(VLOOKUP(E143,HandicapLookup!A:B,2,FALSE),"")</f>
        <v>5</v>
      </c>
      <c r="M143" t="str">
        <f>_xlfn.IFNA(VLOOKUP(F143,HandicapLookup!A:B,2,FALSE),"")</f>
        <v/>
      </c>
      <c r="N143" t="str">
        <f>_xlfn.IFNA(VLOOKUP(G143,HandicapLookup!A:B,2,FALSE),"")</f>
        <v/>
      </c>
      <c r="O143" t="str">
        <f>_xlfn.IFNA(VLOOKUP(H143,HandicapLookup!A:B,2,FALSE),"")</f>
        <v/>
      </c>
      <c r="P143">
        <f>_xlfn.IFNA((VLOOKUP(A143,CLASS!A:AY,16,FALSE)),"")</f>
        <v>0</v>
      </c>
      <c r="Q143" s="11">
        <f t="shared" si="49"/>
        <v>0</v>
      </c>
      <c r="R143">
        <f>_xlfn.IFNA((VLOOKUP(A143,CLASS!A:AY,18,FALSE)),"")</f>
        <v>73</v>
      </c>
      <c r="S143" s="11">
        <f t="shared" si="50"/>
        <v>78</v>
      </c>
      <c r="T143">
        <f>_xlfn.IFNA((VLOOKUP(A143,CLASS!A:AY,20,FALSE)),"")</f>
        <v>0</v>
      </c>
      <c r="U143" s="11">
        <f t="shared" si="51"/>
        <v>0</v>
      </c>
      <c r="V143">
        <f>_xlfn.IFNA((VLOOKUP(A143,CLASS!A:AY,22,FALSE)),"")</f>
        <v>0</v>
      </c>
      <c r="W143" s="11">
        <f t="shared" ref="W143:W206" si="69">IFERROR((IF(IF(V143,V143+$M143,0)&lt;=100,IF(V143,V143+$M143,0),100)),"")</f>
        <v>0</v>
      </c>
      <c r="X143">
        <f>_xlfn.IFNA((VLOOKUP(A143,CLASS!A:AY,24,FALSE)),"")</f>
        <v>0</v>
      </c>
      <c r="Y143" s="11">
        <f t="shared" si="52"/>
        <v>0</v>
      </c>
      <c r="Z143">
        <f>_xlfn.IFNA((VLOOKUP(A143,CLASS!A:AY,26,FALSE)),"")</f>
        <v>0</v>
      </c>
      <c r="AA143" s="11">
        <f t="shared" si="53"/>
        <v>0</v>
      </c>
      <c r="AB143">
        <f>_xlfn.IFNA((VLOOKUP(A143,CLASS!A:AY,28,FALSE)),"")</f>
        <v>0</v>
      </c>
      <c r="AC143" s="11">
        <f t="shared" si="54"/>
        <v>0</v>
      </c>
      <c r="AD143"/>
      <c r="AE143" s="11">
        <f t="shared" si="47"/>
        <v>0</v>
      </c>
      <c r="AF143"/>
      <c r="AG143" s="11">
        <f t="shared" si="48"/>
        <v>0</v>
      </c>
      <c r="AH143">
        <f>_xlfn.IFNA((VLOOKUP(A143,CLASS!A:AY,34,FALSE)),"")</f>
        <v>0</v>
      </c>
      <c r="AI143" s="11">
        <f t="shared" si="55"/>
        <v>0</v>
      </c>
      <c r="AJ143"/>
      <c r="AK143" s="11">
        <f t="shared" si="56"/>
        <v>0</v>
      </c>
      <c r="AL143" s="16">
        <f t="shared" si="57"/>
        <v>78</v>
      </c>
      <c r="AM143"/>
      <c r="AN143">
        <f t="shared" si="58"/>
        <v>0</v>
      </c>
      <c r="AO143">
        <f t="shared" si="59"/>
        <v>78</v>
      </c>
      <c r="AP143">
        <f t="shared" si="60"/>
        <v>0</v>
      </c>
      <c r="AQ143">
        <f t="shared" si="61"/>
        <v>0</v>
      </c>
      <c r="AR143">
        <f t="shared" si="62"/>
        <v>0</v>
      </c>
      <c r="AS143">
        <f t="shared" si="63"/>
        <v>0</v>
      </c>
      <c r="AT143">
        <f t="shared" si="64"/>
        <v>0</v>
      </c>
      <c r="AU143">
        <f t="shared" si="65"/>
        <v>0</v>
      </c>
      <c r="AV143">
        <f t="shared" si="66"/>
        <v>0</v>
      </c>
      <c r="AW143">
        <f t="shared" si="67"/>
        <v>0</v>
      </c>
      <c r="AX143">
        <f t="shared" si="68"/>
        <v>0</v>
      </c>
      <c r="AY143" s="14" cm="1">
        <f t="array" ref="AY143">SUMPRODUCT(LARGE(AN143:AX143, {1,2,3}))</f>
        <v>78</v>
      </c>
      <c r="AZ143"/>
    </row>
    <row r="144" spans="1:52" x14ac:dyDescent="0.35">
      <c r="A144">
        <f>CLASS!A189</f>
        <v>138618</v>
      </c>
      <c r="B144" t="str">
        <f>CLASS!B189</f>
        <v>EE138618</v>
      </c>
      <c r="C144" t="str">
        <f>_xlfn.IFNA((VLOOKUP(A144,CLASS!A:AY,3,FALSE)),"")</f>
        <v>Chelsea</v>
      </c>
      <c r="D144" t="str">
        <f>_xlfn.IFNA((VLOOKUP(A144,CLASS!A:AY,4,FALSE)),"")</f>
        <v>King</v>
      </c>
      <c r="E144" s="26" t="str">
        <f>_xlfn.IFNA((VLOOKUP(B144,IssueLookup!A:B,2,FALSE)),"")</f>
        <v>C</v>
      </c>
      <c r="F144" s="26" t="str">
        <f>_xlfn.IFNA((VLOOKUP(B144,IssueLookup!C:D,2,FALSE)),"")</f>
        <v>C</v>
      </c>
      <c r="G144" s="26" t="str">
        <f>_xlfn.IFNA((VLOOKUP(B144,IssueLookup!E:F,2,FALSE)),"")</f>
        <v>C</v>
      </c>
      <c r="H144" s="26" t="str">
        <f>_xlfn.IFNA((VLOOKUP(B144,IssueLookup!G:H,2,FALSE)),"")</f>
        <v>C</v>
      </c>
      <c r="I144" t="str">
        <f>_xlfn.IFNA((VLOOKUP(A144,CLASS!A:AY,9,FALSE)),"")</f>
        <v>LDY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_xlfn.IFNA(VLOOKUP(E144,HandicapLookup!A:B,2,FALSE),"")</f>
        <v>15</v>
      </c>
      <c r="M144">
        <f>_xlfn.IFNA(VLOOKUP(F144,HandicapLookup!A:B,2,FALSE),"")</f>
        <v>15</v>
      </c>
      <c r="N144">
        <f>_xlfn.IFNA(VLOOKUP(G144,HandicapLookup!A:B,2,FALSE),"")</f>
        <v>15</v>
      </c>
      <c r="O144">
        <f>_xlfn.IFNA(VLOOKUP(H144,HandicapLookup!A:B,2,FALSE),"")</f>
        <v>15</v>
      </c>
      <c r="P144">
        <f>_xlfn.IFNA((VLOOKUP(A144,CLASS!A:AY,16,FALSE)),"")</f>
        <v>0</v>
      </c>
      <c r="Q144" s="11">
        <f t="shared" si="49"/>
        <v>0</v>
      </c>
      <c r="R144">
        <f>_xlfn.IFNA((VLOOKUP(A144,CLASS!A:AY,18,FALSE)),"")</f>
        <v>63</v>
      </c>
      <c r="S144" s="11">
        <f t="shared" si="50"/>
        <v>78</v>
      </c>
      <c r="T144">
        <f>_xlfn.IFNA((VLOOKUP(A144,CLASS!A:AY,20,FALSE)),"")</f>
        <v>0</v>
      </c>
      <c r="U144" s="11">
        <f t="shared" si="51"/>
        <v>0</v>
      </c>
      <c r="V144">
        <f>_xlfn.IFNA((VLOOKUP(A144,CLASS!A:AY,22,FALSE)),"")</f>
        <v>0</v>
      </c>
      <c r="W144" s="11">
        <f t="shared" si="69"/>
        <v>0</v>
      </c>
      <c r="X144">
        <f>_xlfn.IFNA((VLOOKUP(A144,CLASS!A:AY,24,FALSE)),"")</f>
        <v>0</v>
      </c>
      <c r="Y144" s="11">
        <f t="shared" si="52"/>
        <v>0</v>
      </c>
      <c r="Z144">
        <f>_xlfn.IFNA((VLOOKUP(A144,CLASS!A:AY,26,FALSE)),"")</f>
        <v>0</v>
      </c>
      <c r="AA144" s="11">
        <f t="shared" si="53"/>
        <v>0</v>
      </c>
      <c r="AB144">
        <f>_xlfn.IFNA((VLOOKUP(A144,CLASS!A:AY,28,FALSE)),"")</f>
        <v>0</v>
      </c>
      <c r="AC144" s="11">
        <f t="shared" si="54"/>
        <v>0</v>
      </c>
      <c r="AD144"/>
      <c r="AE144" s="11">
        <f t="shared" si="47"/>
        <v>0</v>
      </c>
      <c r="AF144"/>
      <c r="AG144" s="11">
        <f t="shared" si="48"/>
        <v>0</v>
      </c>
      <c r="AH144">
        <f>_xlfn.IFNA((VLOOKUP(A144,CLASS!A:AY,34,FALSE)),"")</f>
        <v>0</v>
      </c>
      <c r="AI144" s="11">
        <f t="shared" si="55"/>
        <v>0</v>
      </c>
      <c r="AJ144"/>
      <c r="AK144" s="11">
        <f t="shared" si="56"/>
        <v>0</v>
      </c>
      <c r="AL144" s="16">
        <f t="shared" si="57"/>
        <v>78</v>
      </c>
      <c r="AN144">
        <f t="shared" si="58"/>
        <v>0</v>
      </c>
      <c r="AO144">
        <f t="shared" si="59"/>
        <v>78</v>
      </c>
      <c r="AP144">
        <f t="shared" si="60"/>
        <v>0</v>
      </c>
      <c r="AQ144">
        <f t="shared" si="61"/>
        <v>0</v>
      </c>
      <c r="AR144">
        <f t="shared" si="62"/>
        <v>0</v>
      </c>
      <c r="AS144">
        <f t="shared" si="63"/>
        <v>0</v>
      </c>
      <c r="AT144">
        <f t="shared" si="64"/>
        <v>0</v>
      </c>
      <c r="AU144">
        <f t="shared" si="65"/>
        <v>0</v>
      </c>
      <c r="AV144">
        <f t="shared" si="66"/>
        <v>0</v>
      </c>
      <c r="AW144">
        <f t="shared" si="67"/>
        <v>0</v>
      </c>
      <c r="AX144">
        <f t="shared" si="68"/>
        <v>0</v>
      </c>
      <c r="AY144" s="14" cm="1">
        <f t="array" ref="AY144">SUMPRODUCT(LARGE(AN144:AX144, {1,2,3}))</f>
        <v>78</v>
      </c>
      <c r="AZ144"/>
    </row>
    <row r="145" spans="1:52" x14ac:dyDescent="0.35">
      <c r="A145">
        <f>CLASS!A151</f>
        <v>137287</v>
      </c>
      <c r="B145" t="str">
        <f>CLASS!B151</f>
        <v>EE137287</v>
      </c>
      <c r="C145" t="str">
        <f>_xlfn.IFNA((VLOOKUP(A145,CLASS!A:AY,3,FALSE)),"")</f>
        <v>Adam</v>
      </c>
      <c r="D145" t="str">
        <f>_xlfn.IFNA((VLOOKUP(A145,CLASS!A:AY,4,FALSE)),"")</f>
        <v>Poyser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tr">
        <f>_xlfn.IFNA((VLOOKUP(A145,CLASS!A:AY,9,FALSE)),"")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f>_xlfn.IFNA((VLOOKUP(A145,CLASS!A:AY,16,FALSE)),"")</f>
        <v>0</v>
      </c>
      <c r="Q145" s="11">
        <f t="shared" si="49"/>
        <v>0</v>
      </c>
      <c r="R145">
        <f>_xlfn.IFNA((VLOOKUP(A145,CLASS!A:AY,18,FALSE)),"")</f>
        <v>68</v>
      </c>
      <c r="S145" s="11">
        <f t="shared" si="50"/>
        <v>78</v>
      </c>
      <c r="T145">
        <f>_xlfn.IFNA((VLOOKUP(A145,CLASS!A:AY,20,FALSE)),"")</f>
        <v>0</v>
      </c>
      <c r="U145" s="11">
        <f t="shared" si="51"/>
        <v>0</v>
      </c>
      <c r="V145">
        <f>_xlfn.IFNA((VLOOKUP(A145,CLASS!A:AY,22,FALSE)),"")</f>
        <v>0</v>
      </c>
      <c r="W145" s="11">
        <f t="shared" si="69"/>
        <v>0</v>
      </c>
      <c r="X145">
        <f>_xlfn.IFNA((VLOOKUP(A145,CLASS!A:AY,24,FALSE)),"")</f>
        <v>0</v>
      </c>
      <c r="Y145" s="11">
        <f t="shared" si="52"/>
        <v>0</v>
      </c>
      <c r="Z145">
        <f>_xlfn.IFNA((VLOOKUP(A145,CLASS!A:AY,26,FALSE)),"")</f>
        <v>0</v>
      </c>
      <c r="AA145" s="11">
        <f t="shared" si="53"/>
        <v>0</v>
      </c>
      <c r="AB145">
        <f>_xlfn.IFNA((VLOOKUP(A145,CLASS!A:AY,28,FALSE)),"")</f>
        <v>0</v>
      </c>
      <c r="AC145" s="11">
        <f t="shared" si="54"/>
        <v>0</v>
      </c>
      <c r="AD145"/>
      <c r="AE145" s="11">
        <f t="shared" si="47"/>
        <v>0</v>
      </c>
      <c r="AF145"/>
      <c r="AG145" s="11">
        <f t="shared" si="48"/>
        <v>0</v>
      </c>
      <c r="AH145">
        <f>_xlfn.IFNA((VLOOKUP(A145,CLASS!A:AY,34,FALSE)),"")</f>
        <v>0</v>
      </c>
      <c r="AI145" s="11">
        <f t="shared" si="55"/>
        <v>0</v>
      </c>
      <c r="AJ145"/>
      <c r="AK145" s="11">
        <f t="shared" si="56"/>
        <v>0</v>
      </c>
      <c r="AL145" s="16">
        <f t="shared" si="57"/>
        <v>78</v>
      </c>
      <c r="AN145">
        <f t="shared" si="58"/>
        <v>0</v>
      </c>
      <c r="AO145">
        <f t="shared" si="59"/>
        <v>78</v>
      </c>
      <c r="AP145">
        <f t="shared" si="60"/>
        <v>0</v>
      </c>
      <c r="AQ145">
        <f t="shared" si="61"/>
        <v>0</v>
      </c>
      <c r="AR145">
        <f t="shared" si="62"/>
        <v>0</v>
      </c>
      <c r="AS145">
        <f t="shared" si="63"/>
        <v>0</v>
      </c>
      <c r="AT145">
        <f t="shared" si="64"/>
        <v>0</v>
      </c>
      <c r="AU145">
        <f t="shared" si="65"/>
        <v>0</v>
      </c>
      <c r="AV145">
        <f t="shared" si="66"/>
        <v>0</v>
      </c>
      <c r="AW145">
        <f t="shared" si="67"/>
        <v>0</v>
      </c>
      <c r="AX145">
        <f t="shared" si="68"/>
        <v>0</v>
      </c>
      <c r="AY145" s="14" cm="1">
        <f t="array" ref="AY145">SUMPRODUCT(LARGE(AN145:AX145, {1,2,3}))</f>
        <v>78</v>
      </c>
      <c r="AZ145"/>
    </row>
    <row r="146" spans="1:52" x14ac:dyDescent="0.35">
      <c r="A146">
        <f>CLASS!A190</f>
        <v>118011</v>
      </c>
      <c r="B146" t="str">
        <f>CLASS!B190</f>
        <v>EE118011</v>
      </c>
      <c r="C146" t="str">
        <f>_xlfn.IFNA((VLOOKUP(A146,CLASS!A:AY,3,FALSE)),"")</f>
        <v>Peter</v>
      </c>
      <c r="D146" t="str">
        <f>_xlfn.IFNA((VLOOKUP(A146,CLASS!A:AY,4,FALSE)),"")</f>
        <v>Tomlin</v>
      </c>
      <c r="E146" s="26" t="str">
        <f>_xlfn.IFNA((VLOOKUP(B146,IssueLookup!A:B,2,FALSE)),"")</f>
        <v>C</v>
      </c>
      <c r="F146" s="26" t="str">
        <f>_xlfn.IFNA((VLOOKUP(B146,IssueLookup!C:D,2,FALSE)),"")</f>
        <v>C</v>
      </c>
      <c r="G146" s="26" t="str">
        <f>_xlfn.IFNA((VLOOKUP(B146,IssueLookup!E:F,2,FALSE)),"")</f>
        <v>C</v>
      </c>
      <c r="H146" s="26" t="str">
        <f>_xlfn.IFNA((VLOOKUP(B146,IssueLookup!G:H,2,FALSE)),"")</f>
        <v>C</v>
      </c>
      <c r="I146" t="str">
        <f>_xlfn.IFNA((VLOOKUP(A146,CLASS!A:AY,9,FALSE)),"")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>
        <f>_xlfn.IFNA(VLOOKUP(F146,HandicapLookup!A:B,2,FALSE),"")</f>
        <v>15</v>
      </c>
      <c r="N146">
        <f>_xlfn.IFNA(VLOOKUP(G146,HandicapLookup!A:B,2,FALSE),"")</f>
        <v>15</v>
      </c>
      <c r="O146">
        <f>_xlfn.IFNA(VLOOKUP(H146,HandicapLookup!A:B,2,FALSE),"")</f>
        <v>15</v>
      </c>
      <c r="P146">
        <f>_xlfn.IFNA((VLOOKUP(A146,CLASS!A:AY,16,FALSE)),"")</f>
        <v>0</v>
      </c>
      <c r="Q146" s="11">
        <f t="shared" si="49"/>
        <v>0</v>
      </c>
      <c r="R146">
        <f>_xlfn.IFNA((VLOOKUP(A146,CLASS!A:AY,18,FALSE)),"")</f>
        <v>63</v>
      </c>
      <c r="S146" s="11">
        <f t="shared" si="50"/>
        <v>78</v>
      </c>
      <c r="T146">
        <f>_xlfn.IFNA((VLOOKUP(A146,CLASS!A:AY,20,FALSE)),"")</f>
        <v>0</v>
      </c>
      <c r="U146" s="11">
        <f t="shared" si="51"/>
        <v>0</v>
      </c>
      <c r="V146">
        <f>_xlfn.IFNA((VLOOKUP(A146,CLASS!A:AY,22,FALSE)),"")</f>
        <v>0</v>
      </c>
      <c r="W146" s="11">
        <f t="shared" si="69"/>
        <v>0</v>
      </c>
      <c r="X146">
        <f>_xlfn.IFNA((VLOOKUP(A146,CLASS!A:AY,24,FALSE)),"")</f>
        <v>0</v>
      </c>
      <c r="Y146" s="11">
        <f t="shared" si="52"/>
        <v>0</v>
      </c>
      <c r="Z146">
        <f>_xlfn.IFNA((VLOOKUP(A146,CLASS!A:AY,26,FALSE)),"")</f>
        <v>0</v>
      </c>
      <c r="AA146" s="11">
        <f t="shared" si="53"/>
        <v>0</v>
      </c>
      <c r="AB146">
        <f>_xlfn.IFNA((VLOOKUP(A146,CLASS!A:AY,28,FALSE)),"")</f>
        <v>0</v>
      </c>
      <c r="AC146" s="11">
        <f t="shared" si="54"/>
        <v>0</v>
      </c>
      <c r="AD146"/>
      <c r="AE146" s="11">
        <f t="shared" si="47"/>
        <v>0</v>
      </c>
      <c r="AF146"/>
      <c r="AG146" s="11">
        <f t="shared" si="48"/>
        <v>0</v>
      </c>
      <c r="AH146">
        <f>_xlfn.IFNA((VLOOKUP(A146,CLASS!A:AY,34,FALSE)),"")</f>
        <v>0</v>
      </c>
      <c r="AI146" s="11">
        <f t="shared" si="55"/>
        <v>0</v>
      </c>
      <c r="AJ146"/>
      <c r="AK146" s="11">
        <f t="shared" si="56"/>
        <v>0</v>
      </c>
      <c r="AL146" s="16">
        <f t="shared" si="57"/>
        <v>78</v>
      </c>
      <c r="AN146">
        <f t="shared" si="58"/>
        <v>0</v>
      </c>
      <c r="AO146">
        <f t="shared" si="59"/>
        <v>78</v>
      </c>
      <c r="AP146">
        <f t="shared" si="60"/>
        <v>0</v>
      </c>
      <c r="AQ146">
        <f t="shared" si="61"/>
        <v>0</v>
      </c>
      <c r="AR146">
        <f t="shared" si="62"/>
        <v>0</v>
      </c>
      <c r="AS146">
        <f t="shared" si="63"/>
        <v>0</v>
      </c>
      <c r="AT146">
        <f t="shared" si="64"/>
        <v>0</v>
      </c>
      <c r="AU146">
        <f t="shared" si="65"/>
        <v>0</v>
      </c>
      <c r="AV146">
        <f t="shared" si="66"/>
        <v>0</v>
      </c>
      <c r="AW146">
        <f t="shared" si="67"/>
        <v>0</v>
      </c>
      <c r="AX146">
        <f t="shared" si="68"/>
        <v>0</v>
      </c>
      <c r="AY146" s="14" cm="1">
        <f t="array" ref="AY146">SUMPRODUCT(LARGE(AN146:AX146, {1,2,3}))</f>
        <v>78</v>
      </c>
      <c r="AZ146"/>
    </row>
    <row r="147" spans="1:52" x14ac:dyDescent="0.35">
      <c r="A147">
        <f>CLASS!A172</f>
        <v>125217</v>
      </c>
      <c r="B147" t="str">
        <f>CLASS!B172</f>
        <v>EE125217</v>
      </c>
      <c r="C147" t="str">
        <f>_xlfn.IFNA((VLOOKUP(A147,CLASS!A:AY,3,FALSE)),"")</f>
        <v>Faye</v>
      </c>
      <c r="D147" t="str">
        <f>_xlfn.IFNA((VLOOKUP(A147,CLASS!A:AY,4,FALSE)),"")</f>
        <v>Wills</v>
      </c>
      <c r="E147" s="26" t="str">
        <f>_xlfn.IFNA((VLOOKUP(B147,IssueLookup!A:B,2,FALSE)),"")</f>
        <v>C</v>
      </c>
      <c r="F147" s="26" t="str">
        <f>_xlfn.IFNA((VLOOKUP(B147,IssueLookup!C:D,2,FALSE)),"")</f>
        <v/>
      </c>
      <c r="G147" s="26" t="str">
        <f>_xlfn.IFNA((VLOOKUP(B147,IssueLookup!E:F,2,FALSE)),"")</f>
        <v/>
      </c>
      <c r="H147" s="26" t="str">
        <f>_xlfn.IFNA((VLOOKUP(B147,IssueLookup!G:H,2,FALSE)),"")</f>
        <v/>
      </c>
      <c r="I147" t="str">
        <f>_xlfn.IFNA((VLOOKUP(A147,CLASS!A:AY,9,FALSE)),"")</f>
        <v>LDY</v>
      </c>
      <c r="J147" t="str">
        <f>_xlfn.IFNA((VLOOKUP(A147,CLASS!A:AY,10,FALSE)),"")</f>
        <v>SDGC</v>
      </c>
      <c r="K147" t="str">
        <f>_xlfn.IFNA((VLOOKUP(J147,DivisionLookup!A:B,2,FALSE)),"")</f>
        <v>South</v>
      </c>
      <c r="L147">
        <f>_xlfn.IFNA(VLOOKUP(E147,HandicapLookup!A:B,2,FALSE),"")</f>
        <v>15</v>
      </c>
      <c r="M147" t="str">
        <f>_xlfn.IFNA(VLOOKUP(F147,HandicapLookup!A:B,2,FALSE),"")</f>
        <v/>
      </c>
      <c r="N147" t="str">
        <f>_xlfn.IFNA(VLOOKUP(G147,HandicapLookup!A:B,2,FALSE),"")</f>
        <v/>
      </c>
      <c r="O147" t="str">
        <f>_xlfn.IFNA(VLOOKUP(H147,HandicapLookup!A:B,2,FALSE),"")</f>
        <v/>
      </c>
      <c r="P147">
        <f>_xlfn.IFNA((VLOOKUP(A147,CLASS!A:AY,16,FALSE)),"")</f>
        <v>0</v>
      </c>
      <c r="Q147" s="11">
        <f t="shared" si="49"/>
        <v>0</v>
      </c>
      <c r="R147">
        <f>_xlfn.IFNA((VLOOKUP(A147,CLASS!A:AY,18,FALSE)),"")</f>
        <v>63</v>
      </c>
      <c r="S147" s="11">
        <f t="shared" si="50"/>
        <v>78</v>
      </c>
      <c r="T147">
        <f>_xlfn.IFNA((VLOOKUP(A147,CLASS!A:AY,20,FALSE)),"")</f>
        <v>0</v>
      </c>
      <c r="U147" s="11">
        <f t="shared" si="51"/>
        <v>0</v>
      </c>
      <c r="V147">
        <f>_xlfn.IFNA((VLOOKUP(A147,CLASS!A:AY,22,FALSE)),"")</f>
        <v>64</v>
      </c>
      <c r="W147" s="11" t="str">
        <f t="shared" si="69"/>
        <v/>
      </c>
      <c r="X147">
        <f>_xlfn.IFNA((VLOOKUP(A147,CLASS!A:AY,24,FALSE)),"")</f>
        <v>0</v>
      </c>
      <c r="Y147" s="11">
        <f t="shared" si="52"/>
        <v>0</v>
      </c>
      <c r="Z147">
        <f>_xlfn.IFNA((VLOOKUP(A147,CLASS!A:AY,26,FALSE)),"")</f>
        <v>0</v>
      </c>
      <c r="AA147" s="11">
        <f t="shared" si="53"/>
        <v>0</v>
      </c>
      <c r="AB147">
        <f>_xlfn.IFNA((VLOOKUP(A147,CLASS!A:AY,28,FALSE)),"")</f>
        <v>0</v>
      </c>
      <c r="AC147" s="11">
        <f t="shared" si="54"/>
        <v>0</v>
      </c>
      <c r="AD147"/>
      <c r="AE147" s="11">
        <f t="shared" si="47"/>
        <v>0</v>
      </c>
      <c r="AF147"/>
      <c r="AG147" s="11">
        <f t="shared" si="48"/>
        <v>0</v>
      </c>
      <c r="AH147">
        <f>_xlfn.IFNA((VLOOKUP(A147,CLASS!A:AY,34,FALSE)),"")</f>
        <v>0</v>
      </c>
      <c r="AI147" s="11">
        <f t="shared" si="55"/>
        <v>0</v>
      </c>
      <c r="AJ147"/>
      <c r="AK147" s="11">
        <f t="shared" si="56"/>
        <v>0</v>
      </c>
      <c r="AL147" s="16" t="str">
        <f t="shared" si="57"/>
        <v/>
      </c>
      <c r="AM147"/>
      <c r="AN147">
        <f t="shared" si="58"/>
        <v>0</v>
      </c>
      <c r="AO147">
        <f t="shared" si="59"/>
        <v>78</v>
      </c>
      <c r="AP147">
        <f t="shared" si="60"/>
        <v>0</v>
      </c>
      <c r="AQ147" t="str">
        <f t="shared" si="61"/>
        <v/>
      </c>
      <c r="AR147">
        <f t="shared" si="62"/>
        <v>0</v>
      </c>
      <c r="AS147">
        <f t="shared" si="63"/>
        <v>0</v>
      </c>
      <c r="AT147">
        <f t="shared" si="64"/>
        <v>0</v>
      </c>
      <c r="AU147">
        <f t="shared" si="65"/>
        <v>0</v>
      </c>
      <c r="AV147">
        <f t="shared" si="66"/>
        <v>0</v>
      </c>
      <c r="AW147">
        <f t="shared" si="67"/>
        <v>0</v>
      </c>
      <c r="AX147">
        <f t="shared" si="68"/>
        <v>0</v>
      </c>
      <c r="AY147" s="14" cm="1">
        <f t="array" ref="AY147">SUMPRODUCT(LARGE(AN147:AX147, {1,2,3}))</f>
        <v>78</v>
      </c>
      <c r="AZ147"/>
    </row>
    <row r="148" spans="1:52" x14ac:dyDescent="0.35">
      <c r="A148">
        <f>CLASS!A191</f>
        <v>129280</v>
      </c>
      <c r="B148" t="str">
        <f>CLASS!B191</f>
        <v>EE129280</v>
      </c>
      <c r="C148" t="str">
        <f>_xlfn.IFNA((VLOOKUP(A148,CLASS!A:AY,3,FALSE)),"")</f>
        <v>Richard</v>
      </c>
      <c r="D148" t="str">
        <f>_xlfn.IFNA((VLOOKUP(A148,CLASS!A:AY,4,FALSE)),"")</f>
        <v>Dumpleton</v>
      </c>
      <c r="E148" s="26" t="str">
        <f>_xlfn.IFNA((VLOOKUP(B148,IssueLookup!A:B,2,FALSE)),"")</f>
        <v>C</v>
      </c>
      <c r="F148" s="26" t="str">
        <f>_xlfn.IFNA((VLOOKUP(B148,IssueLookup!C:D,2,FALSE)),"")</f>
        <v>C</v>
      </c>
      <c r="G148" s="26" t="str">
        <f>_xlfn.IFNA((VLOOKUP(B148,IssueLookup!E:F,2,FALSE)),"")</f>
        <v>C</v>
      </c>
      <c r="H148" s="26" t="str">
        <f>_xlfn.IFNA((VLOOKUP(B148,IssueLookup!G:H,2,FALSE)),"")</f>
        <v>C</v>
      </c>
      <c r="I148" t="str">
        <f>_xlfn.IFNA((VLOOKUP(A148,CLASS!A:AY,9,FALSE)),"")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15</v>
      </c>
      <c r="M148">
        <f>_xlfn.IFNA(VLOOKUP(F148,HandicapLookup!A:B,2,FALSE),"")</f>
        <v>15</v>
      </c>
      <c r="N148">
        <f>_xlfn.IFNA(VLOOKUP(G148,HandicapLookup!A:B,2,FALSE),"")</f>
        <v>15</v>
      </c>
      <c r="O148">
        <f>_xlfn.IFNA(VLOOKUP(H148,HandicapLookup!A:B,2,FALSE),"")</f>
        <v>15</v>
      </c>
      <c r="P148">
        <f>_xlfn.IFNA((VLOOKUP(A148,CLASS!A:AY,16,FALSE)),"")</f>
        <v>0</v>
      </c>
      <c r="Q148" s="11">
        <f t="shared" si="49"/>
        <v>0</v>
      </c>
      <c r="R148">
        <f>_xlfn.IFNA((VLOOKUP(A148,CLASS!A:AY,18,FALSE)),"")</f>
        <v>62</v>
      </c>
      <c r="S148" s="11">
        <f t="shared" si="50"/>
        <v>77</v>
      </c>
      <c r="T148">
        <f>_xlfn.IFNA((VLOOKUP(A148,CLASS!A:AY,20,FALSE)),"")</f>
        <v>0</v>
      </c>
      <c r="U148" s="11">
        <f t="shared" si="51"/>
        <v>0</v>
      </c>
      <c r="V148">
        <f>_xlfn.IFNA((VLOOKUP(A148,CLASS!A:AY,22,FALSE)),"")</f>
        <v>0</v>
      </c>
      <c r="W148" s="11">
        <f t="shared" si="69"/>
        <v>0</v>
      </c>
      <c r="X148">
        <f>_xlfn.IFNA((VLOOKUP(A148,CLASS!A:AY,24,FALSE)),"")</f>
        <v>0</v>
      </c>
      <c r="Y148" s="11">
        <f t="shared" si="52"/>
        <v>0</v>
      </c>
      <c r="Z148">
        <f>_xlfn.IFNA((VLOOKUP(A148,CLASS!A:AY,26,FALSE)),"")</f>
        <v>0</v>
      </c>
      <c r="AA148" s="11">
        <f t="shared" si="53"/>
        <v>0</v>
      </c>
      <c r="AB148">
        <f>_xlfn.IFNA((VLOOKUP(A148,CLASS!A:AY,28,FALSE)),"")</f>
        <v>0</v>
      </c>
      <c r="AC148" s="11">
        <f t="shared" si="54"/>
        <v>0</v>
      </c>
      <c r="AD148"/>
      <c r="AE148" s="11">
        <f t="shared" si="47"/>
        <v>0</v>
      </c>
      <c r="AF148"/>
      <c r="AG148" s="11">
        <f t="shared" si="48"/>
        <v>0</v>
      </c>
      <c r="AH148">
        <f>_xlfn.IFNA((VLOOKUP(A148,CLASS!A:AY,34,FALSE)),"")</f>
        <v>0</v>
      </c>
      <c r="AI148" s="11">
        <f t="shared" si="55"/>
        <v>0</v>
      </c>
      <c r="AJ148"/>
      <c r="AK148" s="11">
        <f t="shared" si="56"/>
        <v>0</v>
      </c>
      <c r="AL148" s="16">
        <f t="shared" si="57"/>
        <v>77</v>
      </c>
      <c r="AM148"/>
      <c r="AN148">
        <f t="shared" si="58"/>
        <v>0</v>
      </c>
      <c r="AO148">
        <f t="shared" si="59"/>
        <v>77</v>
      </c>
      <c r="AP148">
        <f t="shared" si="60"/>
        <v>0</v>
      </c>
      <c r="AQ148">
        <f t="shared" si="61"/>
        <v>0</v>
      </c>
      <c r="AR148">
        <f t="shared" si="62"/>
        <v>0</v>
      </c>
      <c r="AS148">
        <f t="shared" si="63"/>
        <v>0</v>
      </c>
      <c r="AT148">
        <f t="shared" si="64"/>
        <v>0</v>
      </c>
      <c r="AU148">
        <f t="shared" si="65"/>
        <v>0</v>
      </c>
      <c r="AV148">
        <f t="shared" si="66"/>
        <v>0</v>
      </c>
      <c r="AW148">
        <f t="shared" si="67"/>
        <v>0</v>
      </c>
      <c r="AX148">
        <f t="shared" si="68"/>
        <v>0</v>
      </c>
      <c r="AY148" s="14" cm="1">
        <f t="array" ref="AY148">SUMPRODUCT(LARGE(AN148:AX148, {1,2,3}))</f>
        <v>77</v>
      </c>
      <c r="AZ148"/>
    </row>
    <row r="149" spans="1:52" x14ac:dyDescent="0.35">
      <c r="A149">
        <f>CLASS!A91</f>
        <v>110769</v>
      </c>
      <c r="B149" t="str">
        <f>CLASS!B91</f>
        <v>EE110769</v>
      </c>
      <c r="C149" t="str">
        <f>_xlfn.IFNA((VLOOKUP(A149,CLASS!A:AY,3,FALSE)),"")</f>
        <v>Edward</v>
      </c>
      <c r="D149" t="str">
        <f>_xlfn.IFNA((VLOOKUP(A149,CLASS!A:AY,4,FALSE)),"")</f>
        <v>Harding</v>
      </c>
      <c r="E149" s="26" t="str">
        <f>_xlfn.IFNA((VLOOKUP(B149,IssueLookup!A:B,2,FALSE)),"")</f>
        <v>A</v>
      </c>
      <c r="F149" s="26" t="str">
        <f>_xlfn.IFNA((VLOOKUP(B149,IssueLookup!C:D,2,FALSE)),"")</f>
        <v>A</v>
      </c>
      <c r="G149" s="26" t="str">
        <f>_xlfn.IFNA((VLOOKUP(B149,IssueLookup!E:F,2,FALSE)),"")</f>
        <v>A</v>
      </c>
      <c r="H149" s="26" t="str">
        <f>_xlfn.IFNA((VLOOKUP(B149,IssueLookup!G:H,2,FALSE)),"")</f>
        <v>A</v>
      </c>
      <c r="I149" t="str">
        <f>_xlfn.IFNA((VLOOKUP(A149,CLASS!A:AY,9,FALSE)),"")</f>
        <v>SNR</v>
      </c>
      <c r="J149" t="str">
        <f>_xlfn.IFNA((VLOOKUP(A149,CLASS!A:AY,10,FALSE)),"")</f>
        <v>EJC</v>
      </c>
      <c r="K149" t="str">
        <f>_xlfn.IFNA((VLOOKUP(J149,DivisionLookup!A:B,2,FALSE)),"")</f>
        <v>South</v>
      </c>
      <c r="L149">
        <f>_xlfn.IFNA(VLOOKUP(E149,HandicapLookup!A:B,2,FALSE),"")</f>
        <v>5</v>
      </c>
      <c r="M149">
        <f>_xlfn.IFNA(VLOOKUP(F149,HandicapLookup!A:B,2,FALSE),"")</f>
        <v>5</v>
      </c>
      <c r="N149">
        <f>_xlfn.IFNA(VLOOKUP(G149,HandicapLookup!A:B,2,FALSE),"")</f>
        <v>5</v>
      </c>
      <c r="O149">
        <f>_xlfn.IFNA(VLOOKUP(H149,HandicapLookup!A:B,2,FALSE),"")</f>
        <v>5</v>
      </c>
      <c r="P149">
        <f>_xlfn.IFNA((VLOOKUP(A149,CLASS!A:AY,16,FALSE)),"")</f>
        <v>0</v>
      </c>
      <c r="Q149" s="11">
        <f t="shared" si="49"/>
        <v>0</v>
      </c>
      <c r="R149">
        <f>_xlfn.IFNA((VLOOKUP(A149,CLASS!A:AY,18,FALSE)),"")</f>
        <v>72</v>
      </c>
      <c r="S149" s="11">
        <f t="shared" si="50"/>
        <v>77</v>
      </c>
      <c r="T149">
        <f>_xlfn.IFNA((VLOOKUP(A149,CLASS!A:AY,20,FALSE)),"")</f>
        <v>0</v>
      </c>
      <c r="U149" s="11">
        <f t="shared" si="51"/>
        <v>0</v>
      </c>
      <c r="V149">
        <f>_xlfn.IFNA((VLOOKUP(A149,CLASS!A:AY,22,FALSE)),"")</f>
        <v>0</v>
      </c>
      <c r="W149" s="11">
        <f t="shared" si="69"/>
        <v>0</v>
      </c>
      <c r="X149">
        <f>_xlfn.IFNA((VLOOKUP(A149,CLASS!A:AY,24,FALSE)),"")</f>
        <v>0</v>
      </c>
      <c r="Y149" s="11">
        <f t="shared" si="52"/>
        <v>0</v>
      </c>
      <c r="Z149">
        <f>_xlfn.IFNA((VLOOKUP(A149,CLASS!A:AY,26,FALSE)),"")</f>
        <v>0</v>
      </c>
      <c r="AA149" s="11">
        <f t="shared" si="53"/>
        <v>0</v>
      </c>
      <c r="AB149">
        <f>_xlfn.IFNA((VLOOKUP(A149,CLASS!A:AY,28,FALSE)),"")</f>
        <v>0</v>
      </c>
      <c r="AC149" s="11">
        <f t="shared" si="54"/>
        <v>0</v>
      </c>
      <c r="AD149"/>
      <c r="AE149" s="11">
        <f t="shared" si="47"/>
        <v>0</v>
      </c>
      <c r="AF149"/>
      <c r="AG149" s="11">
        <f t="shared" si="48"/>
        <v>0</v>
      </c>
      <c r="AH149">
        <f>_xlfn.IFNA((VLOOKUP(A149,CLASS!A:AY,34,FALSE)),"")</f>
        <v>0</v>
      </c>
      <c r="AI149" s="11">
        <f t="shared" si="55"/>
        <v>0</v>
      </c>
      <c r="AJ149"/>
      <c r="AK149" s="11">
        <f t="shared" si="56"/>
        <v>0</v>
      </c>
      <c r="AL149" s="16">
        <f t="shared" si="57"/>
        <v>77</v>
      </c>
      <c r="AM149"/>
      <c r="AN149">
        <f t="shared" si="58"/>
        <v>0</v>
      </c>
      <c r="AO149">
        <f t="shared" si="59"/>
        <v>77</v>
      </c>
      <c r="AP149">
        <f t="shared" si="60"/>
        <v>0</v>
      </c>
      <c r="AQ149">
        <f t="shared" si="61"/>
        <v>0</v>
      </c>
      <c r="AR149">
        <f t="shared" si="62"/>
        <v>0</v>
      </c>
      <c r="AS149">
        <f t="shared" si="63"/>
        <v>0</v>
      </c>
      <c r="AT149">
        <f t="shared" si="64"/>
        <v>0</v>
      </c>
      <c r="AU149">
        <f t="shared" si="65"/>
        <v>0</v>
      </c>
      <c r="AV149">
        <f t="shared" si="66"/>
        <v>0</v>
      </c>
      <c r="AW149">
        <f t="shared" si="67"/>
        <v>0</v>
      </c>
      <c r="AX149">
        <f t="shared" si="68"/>
        <v>0</v>
      </c>
      <c r="AY149" s="14" cm="1">
        <f t="array" ref="AY149">SUMPRODUCT(LARGE(AN149:AX149, {1,2,3}))</f>
        <v>77</v>
      </c>
    </row>
    <row r="150" spans="1:52" x14ac:dyDescent="0.35">
      <c r="A150">
        <f>CLASS!A192</f>
        <v>139341</v>
      </c>
      <c r="B150" t="str">
        <f>CLASS!B192</f>
        <v>EE139341</v>
      </c>
      <c r="C150" t="str">
        <f>_xlfn.IFNA((VLOOKUP(A150,CLASS!A:AY,3,FALSE)),"")</f>
        <v>Iain</v>
      </c>
      <c r="D150" t="str">
        <f>_xlfn.IFNA((VLOOKUP(A150,CLASS!A:AY,4,FALSE)),"")</f>
        <v>Parker</v>
      </c>
      <c r="E150" s="26" t="str">
        <f>_xlfn.IFNA((VLOOKUP(B150,IssueLookup!A:B,2,FALSE)),"")</f>
        <v>C</v>
      </c>
      <c r="F150" s="26" t="str">
        <f>_xlfn.IFNA((VLOOKUP(B150,IssueLookup!C:D,2,FALSE)),"")</f>
        <v/>
      </c>
      <c r="G150" s="26" t="str">
        <f>_xlfn.IFNA((VLOOKUP(B150,IssueLookup!E:F,2,FALSE)),"")</f>
        <v/>
      </c>
      <c r="H150" s="26" t="str">
        <f>_xlfn.IFNA((VLOOKUP(B150,IssueLookup!G:H,2,FALSE)),"")</f>
        <v/>
      </c>
      <c r="I150" t="str">
        <f>_xlfn.IFNA((VLOOKUP(A150,CLASS!A:AY,9,FALSE)),"")</f>
        <v>SNR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f>_xlfn.IFNA(VLOOKUP(E150,HandicapLookup!A:B,2,FALSE),"")</f>
        <v>15</v>
      </c>
      <c r="M150" t="str">
        <f>_xlfn.IFNA(VLOOKUP(F150,HandicapLookup!A:B,2,FALSE),"")</f>
        <v/>
      </c>
      <c r="N150" t="str">
        <f>_xlfn.IFNA(VLOOKUP(G150,HandicapLookup!A:B,2,FALSE),"")</f>
        <v/>
      </c>
      <c r="O150" t="str">
        <f>_xlfn.IFNA(VLOOKUP(H150,HandicapLookup!A:B,2,FALSE),"")</f>
        <v/>
      </c>
      <c r="P150">
        <f>_xlfn.IFNA((VLOOKUP(A150,CLASS!A:AY,16,FALSE)),"")</f>
        <v>0</v>
      </c>
      <c r="Q150" s="11">
        <f t="shared" si="49"/>
        <v>0</v>
      </c>
      <c r="R150">
        <f>_xlfn.IFNA((VLOOKUP(A150,CLASS!A:AY,18,FALSE)),"")</f>
        <v>62</v>
      </c>
      <c r="S150" s="11">
        <f t="shared" si="50"/>
        <v>77</v>
      </c>
      <c r="T150">
        <f>_xlfn.IFNA((VLOOKUP(A150,CLASS!A:AY,20,FALSE)),"")</f>
        <v>0</v>
      </c>
      <c r="U150" s="11">
        <f t="shared" si="51"/>
        <v>0</v>
      </c>
      <c r="V150">
        <f>_xlfn.IFNA((VLOOKUP(A150,CLASS!A:AY,22,FALSE)),"")</f>
        <v>0</v>
      </c>
      <c r="W150" s="11">
        <f t="shared" si="69"/>
        <v>0</v>
      </c>
      <c r="X150">
        <f>_xlfn.IFNA((VLOOKUP(A150,CLASS!A:AY,24,FALSE)),"")</f>
        <v>0</v>
      </c>
      <c r="Y150" s="11">
        <f t="shared" si="52"/>
        <v>0</v>
      </c>
      <c r="Z150">
        <f>_xlfn.IFNA((VLOOKUP(A150,CLASS!A:AY,26,FALSE)),"")</f>
        <v>0</v>
      </c>
      <c r="AA150" s="11">
        <f t="shared" si="53"/>
        <v>0</v>
      </c>
      <c r="AB150">
        <f>_xlfn.IFNA((VLOOKUP(A150,CLASS!A:AY,28,FALSE)),"")</f>
        <v>0</v>
      </c>
      <c r="AC150" s="11">
        <f t="shared" si="54"/>
        <v>0</v>
      </c>
      <c r="AD150"/>
      <c r="AE150" s="11">
        <f t="shared" si="47"/>
        <v>0</v>
      </c>
      <c r="AF150"/>
      <c r="AG150" s="11">
        <f t="shared" si="48"/>
        <v>0</v>
      </c>
      <c r="AH150">
        <f>_xlfn.IFNA((VLOOKUP(A150,CLASS!A:AY,34,FALSE)),"")</f>
        <v>0</v>
      </c>
      <c r="AI150" s="11">
        <f t="shared" si="55"/>
        <v>0</v>
      </c>
      <c r="AJ150"/>
      <c r="AK150" s="11">
        <f t="shared" si="56"/>
        <v>0</v>
      </c>
      <c r="AL150" s="16">
        <f t="shared" si="57"/>
        <v>77</v>
      </c>
      <c r="AM150"/>
      <c r="AN150">
        <f t="shared" si="58"/>
        <v>0</v>
      </c>
      <c r="AO150">
        <f t="shared" si="59"/>
        <v>77</v>
      </c>
      <c r="AP150">
        <f t="shared" si="60"/>
        <v>0</v>
      </c>
      <c r="AQ150">
        <f t="shared" si="61"/>
        <v>0</v>
      </c>
      <c r="AR150">
        <f t="shared" si="62"/>
        <v>0</v>
      </c>
      <c r="AS150">
        <f t="shared" si="63"/>
        <v>0</v>
      </c>
      <c r="AT150">
        <f t="shared" si="64"/>
        <v>0</v>
      </c>
      <c r="AU150">
        <f t="shared" si="65"/>
        <v>0</v>
      </c>
      <c r="AV150">
        <f t="shared" si="66"/>
        <v>0</v>
      </c>
      <c r="AW150">
        <f t="shared" si="67"/>
        <v>0</v>
      </c>
      <c r="AX150">
        <f t="shared" si="68"/>
        <v>0</v>
      </c>
      <c r="AY150" s="14" cm="1">
        <f t="array" ref="AY150">SUMPRODUCT(LARGE(AN150:AX150, {1,2,3}))</f>
        <v>77</v>
      </c>
    </row>
    <row r="151" spans="1:52" x14ac:dyDescent="0.35">
      <c r="A151">
        <f>CLASS!A193</f>
        <v>138501</v>
      </c>
      <c r="B151" t="str">
        <f>CLASS!B193</f>
        <v>EE138501</v>
      </c>
      <c r="C151" t="str">
        <f>_xlfn.IFNA((VLOOKUP(A151,CLASS!A:AY,3,FALSE)),"")</f>
        <v>Joshua</v>
      </c>
      <c r="D151" t="str">
        <f>_xlfn.IFNA((VLOOKUP(A151,CLASS!A:AY,4,FALSE)),"")</f>
        <v>Poyser</v>
      </c>
      <c r="E151" s="26" t="str">
        <f>_xlfn.IFNA((VLOOKUP(B151,IssueLookup!A:B,2,FALSE)),"")</f>
        <v>C</v>
      </c>
      <c r="F151" s="26" t="str">
        <f>_xlfn.IFNA((VLOOKUP(B151,IssueLookup!C:D,2,FALSE)),"")</f>
        <v>C</v>
      </c>
      <c r="G151" s="26" t="str">
        <f>_xlfn.IFNA((VLOOKUP(B151,IssueLookup!E:F,2,FALSE)),"")</f>
        <v>C</v>
      </c>
      <c r="H151" s="26" t="str">
        <f>_xlfn.IFNA((VLOOKUP(B151,IssueLookup!G:H,2,FALSE)),"")</f>
        <v>C</v>
      </c>
      <c r="I151" t="str">
        <f>_xlfn.IFNA((VLOOKUP(A151,CLASS!A:AY,9,FALSE)),"")</f>
        <v>CLT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_xlfn.IFNA(VLOOKUP(E151,HandicapLookup!A:B,2,FALSE),"")</f>
        <v>15</v>
      </c>
      <c r="M151">
        <f>_xlfn.IFNA(VLOOKUP(F151,HandicapLookup!A:B,2,FALSE),"")</f>
        <v>15</v>
      </c>
      <c r="N151">
        <f>_xlfn.IFNA(VLOOKUP(G151,HandicapLookup!A:B,2,FALSE),"")</f>
        <v>15</v>
      </c>
      <c r="O151">
        <f>_xlfn.IFNA(VLOOKUP(H151,HandicapLookup!A:B,2,FALSE),"")</f>
        <v>15</v>
      </c>
      <c r="P151">
        <f>_xlfn.IFNA((VLOOKUP(A151,CLASS!A:AY,16,FALSE)),"")</f>
        <v>0</v>
      </c>
      <c r="Q151" s="11">
        <f t="shared" si="49"/>
        <v>0</v>
      </c>
      <c r="R151">
        <f>_xlfn.IFNA((VLOOKUP(A151,CLASS!A:AY,18,FALSE)),"")</f>
        <v>62</v>
      </c>
      <c r="S151" s="11">
        <f t="shared" si="50"/>
        <v>77</v>
      </c>
      <c r="T151">
        <f>_xlfn.IFNA((VLOOKUP(A151,CLASS!A:AY,20,FALSE)),"")</f>
        <v>0</v>
      </c>
      <c r="U151" s="11">
        <f t="shared" si="51"/>
        <v>0</v>
      </c>
      <c r="V151">
        <f>_xlfn.IFNA((VLOOKUP(A151,CLASS!A:AY,22,FALSE)),"")</f>
        <v>0</v>
      </c>
      <c r="W151" s="11">
        <f t="shared" si="69"/>
        <v>0</v>
      </c>
      <c r="X151">
        <f>_xlfn.IFNA((VLOOKUP(A151,CLASS!A:AY,24,FALSE)),"")</f>
        <v>0</v>
      </c>
      <c r="Y151" s="11">
        <f t="shared" si="52"/>
        <v>0</v>
      </c>
      <c r="Z151">
        <f>_xlfn.IFNA((VLOOKUP(A151,CLASS!A:AY,26,FALSE)),"")</f>
        <v>0</v>
      </c>
      <c r="AA151" s="11">
        <f t="shared" si="53"/>
        <v>0</v>
      </c>
      <c r="AB151">
        <f>_xlfn.IFNA((VLOOKUP(A151,CLASS!A:AY,28,FALSE)),"")</f>
        <v>0</v>
      </c>
      <c r="AC151" s="11">
        <f t="shared" si="54"/>
        <v>0</v>
      </c>
      <c r="AD151"/>
      <c r="AE151" s="11">
        <f t="shared" si="47"/>
        <v>0</v>
      </c>
      <c r="AF151"/>
      <c r="AG151" s="11">
        <f t="shared" si="48"/>
        <v>0</v>
      </c>
      <c r="AH151">
        <f>_xlfn.IFNA((VLOOKUP(A151,CLASS!A:AY,34,FALSE)),"")</f>
        <v>0</v>
      </c>
      <c r="AI151" s="11">
        <f t="shared" si="55"/>
        <v>0</v>
      </c>
      <c r="AJ151"/>
      <c r="AK151" s="11">
        <f t="shared" si="56"/>
        <v>0</v>
      </c>
      <c r="AL151" s="16">
        <f t="shared" si="57"/>
        <v>77</v>
      </c>
      <c r="AN151">
        <f t="shared" si="58"/>
        <v>0</v>
      </c>
      <c r="AO151">
        <f t="shared" si="59"/>
        <v>77</v>
      </c>
      <c r="AP151">
        <f t="shared" si="60"/>
        <v>0</v>
      </c>
      <c r="AQ151">
        <f t="shared" si="61"/>
        <v>0</v>
      </c>
      <c r="AR151">
        <f t="shared" si="62"/>
        <v>0</v>
      </c>
      <c r="AS151">
        <f t="shared" si="63"/>
        <v>0</v>
      </c>
      <c r="AT151">
        <f t="shared" si="64"/>
        <v>0</v>
      </c>
      <c r="AU151">
        <f t="shared" si="65"/>
        <v>0</v>
      </c>
      <c r="AV151">
        <f t="shared" si="66"/>
        <v>0</v>
      </c>
      <c r="AW151">
        <f t="shared" si="67"/>
        <v>0</v>
      </c>
      <c r="AX151">
        <f t="shared" si="68"/>
        <v>0</v>
      </c>
      <c r="AY151" s="14" cm="1">
        <f t="array" ref="AY151">SUMPRODUCT(LARGE(AN151:AX151, {1,2,3}))</f>
        <v>77</v>
      </c>
    </row>
    <row r="152" spans="1:52" x14ac:dyDescent="0.35">
      <c r="A152">
        <f>CLASS!A152</f>
        <v>136388</v>
      </c>
      <c r="B152" t="str">
        <f>CLASS!B152</f>
        <v>EE136388</v>
      </c>
      <c r="C152" t="str">
        <f>_xlfn.IFNA((VLOOKUP(A152,CLASS!A:AY,3,FALSE)),"")</f>
        <v>Patrick</v>
      </c>
      <c r="D152" t="str">
        <f>_xlfn.IFNA((VLOOKUP(A152,CLASS!A:AY,4,FALSE)),"")</f>
        <v>Bird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tr">
        <f>_xlfn.IFNA((VLOOKUP(A152,CLASS!A:AY,9,FALSE)),"")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f>_xlfn.IFNA((VLOOKUP(A152,CLASS!A:AY,16,FALSE)),"")</f>
        <v>67</v>
      </c>
      <c r="Q152" s="11">
        <f t="shared" si="49"/>
        <v>77</v>
      </c>
      <c r="R152">
        <f>_xlfn.IFNA((VLOOKUP(A152,CLASS!A:AY,18,FALSE)),"")</f>
        <v>0</v>
      </c>
      <c r="S152" s="11">
        <f t="shared" si="50"/>
        <v>0</v>
      </c>
      <c r="T152">
        <f>_xlfn.IFNA((VLOOKUP(A152,CLASS!A:AY,20,FALSE)),"")</f>
        <v>0</v>
      </c>
      <c r="U152" s="11">
        <f t="shared" si="51"/>
        <v>0</v>
      </c>
      <c r="V152">
        <f>_xlfn.IFNA((VLOOKUP(A152,CLASS!A:AY,22,FALSE)),"")</f>
        <v>0</v>
      </c>
      <c r="W152" s="11">
        <f t="shared" si="69"/>
        <v>0</v>
      </c>
      <c r="X152">
        <f>_xlfn.IFNA((VLOOKUP(A152,CLASS!A:AY,24,FALSE)),"")</f>
        <v>0</v>
      </c>
      <c r="Y152" s="11">
        <f t="shared" si="52"/>
        <v>0</v>
      </c>
      <c r="Z152">
        <f>_xlfn.IFNA((VLOOKUP(A152,CLASS!A:AY,26,FALSE)),"")</f>
        <v>0</v>
      </c>
      <c r="AA152" s="11">
        <f t="shared" si="53"/>
        <v>0</v>
      </c>
      <c r="AB152">
        <f>_xlfn.IFNA((VLOOKUP(A152,CLASS!A:AY,28,FALSE)),"")</f>
        <v>0</v>
      </c>
      <c r="AC152" s="11">
        <f t="shared" si="54"/>
        <v>0</v>
      </c>
      <c r="AD152"/>
      <c r="AE152" s="11">
        <f t="shared" si="47"/>
        <v>0</v>
      </c>
      <c r="AF152"/>
      <c r="AG152" s="11">
        <f t="shared" si="48"/>
        <v>0</v>
      </c>
      <c r="AH152">
        <f>_xlfn.IFNA((VLOOKUP(A152,CLASS!A:AY,34,FALSE)),"")</f>
        <v>0</v>
      </c>
      <c r="AI152" s="11">
        <f t="shared" si="55"/>
        <v>0</v>
      </c>
      <c r="AJ152"/>
      <c r="AK152" s="11">
        <f t="shared" si="56"/>
        <v>0</v>
      </c>
      <c r="AL152" s="16">
        <f t="shared" si="57"/>
        <v>77</v>
      </c>
      <c r="AM152"/>
      <c r="AN152">
        <f t="shared" si="58"/>
        <v>77</v>
      </c>
      <c r="AO152">
        <f t="shared" si="59"/>
        <v>0</v>
      </c>
      <c r="AP152">
        <f t="shared" si="60"/>
        <v>0</v>
      </c>
      <c r="AQ152">
        <f t="shared" si="61"/>
        <v>0</v>
      </c>
      <c r="AR152">
        <f t="shared" si="62"/>
        <v>0</v>
      </c>
      <c r="AS152">
        <f t="shared" si="63"/>
        <v>0</v>
      </c>
      <c r="AT152">
        <f t="shared" si="64"/>
        <v>0</v>
      </c>
      <c r="AU152">
        <f t="shared" si="65"/>
        <v>0</v>
      </c>
      <c r="AV152">
        <f t="shared" si="66"/>
        <v>0</v>
      </c>
      <c r="AW152">
        <f t="shared" si="67"/>
        <v>0</v>
      </c>
      <c r="AX152">
        <f t="shared" si="68"/>
        <v>0</v>
      </c>
      <c r="AY152" s="14" cm="1">
        <f t="array" ref="AY152">SUMPRODUCT(LARGE(AN152:AX152, {1,2,3}))</f>
        <v>77</v>
      </c>
      <c r="AZ152"/>
    </row>
    <row r="153" spans="1:52" x14ac:dyDescent="0.35">
      <c r="A153">
        <f>CLASS!A14</f>
        <v>96738</v>
      </c>
      <c r="B153" t="str">
        <f>CLASS!B14</f>
        <v>EE96738</v>
      </c>
      <c r="C153" t="str">
        <f>_xlfn.IFNA((VLOOKUP(A153,CLASS!A:AY,3,FALSE)),"")</f>
        <v>Christopher</v>
      </c>
      <c r="D153" t="str">
        <f>_xlfn.IFNA((VLOOKUP(A153,CLASS!A:AY,4,FALSE)),"")</f>
        <v>Daniels</v>
      </c>
      <c r="E153" s="26" t="str">
        <f>_xlfn.IFNA((VLOOKUP(B153,IssueLookup!A:B,2,FALSE)),"")</f>
        <v>AAA</v>
      </c>
      <c r="F153" s="26" t="str">
        <f>_xlfn.IFNA((VLOOKUP(B153,IssueLookup!C:D,2,FALSE)),"")</f>
        <v>AAA</v>
      </c>
      <c r="G153" s="26" t="str">
        <f>_xlfn.IFNA((VLOOKUP(B153,IssueLookup!E:F,2,FALSE)),"")</f>
        <v>AAA</v>
      </c>
      <c r="H153" s="26" t="str">
        <f>_xlfn.IFNA((VLOOKUP(B153,IssueLookup!G:H,2,FALSE)),"")</f>
        <v>AAA</v>
      </c>
      <c r="I153" t="str">
        <f>_xlfn.IFNA((VLOOKUP(A153,CLASS!A:AY,9,FALSE)),"")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_xlfn.IFNA(VLOOKUP(E153,HandicapLookup!A:B,2,FALSE),"")</f>
        <v>0</v>
      </c>
      <c r="M153">
        <f>_xlfn.IFNA(VLOOKUP(F153,HandicapLookup!A:B,2,FALSE),"")</f>
        <v>0</v>
      </c>
      <c r="N153">
        <f>_xlfn.IFNA(VLOOKUP(G153,HandicapLookup!A:B,2,FALSE),"")</f>
        <v>0</v>
      </c>
      <c r="O153">
        <f>_xlfn.IFNA(VLOOKUP(H153,HandicapLookup!A:B,2,FALSE),"")</f>
        <v>0</v>
      </c>
      <c r="P153">
        <f>_xlfn.IFNA((VLOOKUP(A153,CLASS!A:AY,16,FALSE)),"")</f>
        <v>0</v>
      </c>
      <c r="Q153" s="11">
        <f t="shared" si="49"/>
        <v>0</v>
      </c>
      <c r="R153">
        <f>_xlfn.IFNA((VLOOKUP(A153,CLASS!A:AY,18,FALSE)),"")</f>
        <v>0</v>
      </c>
      <c r="S153" s="11">
        <f t="shared" si="50"/>
        <v>0</v>
      </c>
      <c r="T153">
        <f>_xlfn.IFNA((VLOOKUP(A153,CLASS!A:AY,20,FALSE)),"")</f>
        <v>77</v>
      </c>
      <c r="U153" s="11">
        <f t="shared" si="51"/>
        <v>77</v>
      </c>
      <c r="V153">
        <f>_xlfn.IFNA((VLOOKUP(A153,CLASS!A:AY,22,FALSE)),"")</f>
        <v>0</v>
      </c>
      <c r="W153" s="11">
        <f t="shared" si="69"/>
        <v>0</v>
      </c>
      <c r="X153">
        <f>_xlfn.IFNA((VLOOKUP(A153,CLASS!A:AY,24,FALSE)),"")</f>
        <v>0</v>
      </c>
      <c r="Y153" s="11">
        <f t="shared" si="52"/>
        <v>0</v>
      </c>
      <c r="Z153">
        <f>_xlfn.IFNA((VLOOKUP(A153,CLASS!A:AY,26,FALSE)),"")</f>
        <v>0</v>
      </c>
      <c r="AA153" s="11">
        <f t="shared" si="53"/>
        <v>0</v>
      </c>
      <c r="AB153">
        <f>_xlfn.IFNA((VLOOKUP(A153,CLASS!A:AY,28,FALSE)),"")</f>
        <v>0</v>
      </c>
      <c r="AC153" s="11">
        <f t="shared" si="54"/>
        <v>0</v>
      </c>
      <c r="AD153"/>
      <c r="AE153" s="11">
        <f t="shared" si="47"/>
        <v>0</v>
      </c>
      <c r="AF153"/>
      <c r="AG153" s="11">
        <f t="shared" si="48"/>
        <v>0</v>
      </c>
      <c r="AH153">
        <f>_xlfn.IFNA((VLOOKUP(A153,CLASS!A:AY,34,FALSE)),"")</f>
        <v>0</v>
      </c>
      <c r="AI153" s="11">
        <f t="shared" si="55"/>
        <v>0</v>
      </c>
      <c r="AJ153"/>
      <c r="AK153" s="11">
        <f t="shared" si="56"/>
        <v>0</v>
      </c>
      <c r="AL153" s="16">
        <f t="shared" si="57"/>
        <v>77</v>
      </c>
      <c r="AM153"/>
      <c r="AN153">
        <f t="shared" si="58"/>
        <v>0</v>
      </c>
      <c r="AO153">
        <f t="shared" si="59"/>
        <v>0</v>
      </c>
      <c r="AP153">
        <f t="shared" si="60"/>
        <v>77</v>
      </c>
      <c r="AQ153">
        <f t="shared" si="61"/>
        <v>0</v>
      </c>
      <c r="AR153">
        <f t="shared" si="62"/>
        <v>0</v>
      </c>
      <c r="AS153">
        <f t="shared" si="63"/>
        <v>0</v>
      </c>
      <c r="AT153">
        <f t="shared" si="64"/>
        <v>0</v>
      </c>
      <c r="AU153">
        <f t="shared" si="65"/>
        <v>0</v>
      </c>
      <c r="AV153">
        <f t="shared" si="66"/>
        <v>0</v>
      </c>
      <c r="AW153">
        <f t="shared" si="67"/>
        <v>0</v>
      </c>
      <c r="AX153">
        <f t="shared" si="68"/>
        <v>0</v>
      </c>
      <c r="AY153" s="14" cm="1">
        <f t="array" ref="AY153">SUMPRODUCT(LARGE(AN153:AX153, {1,2,3}))</f>
        <v>77</v>
      </c>
      <c r="AZ153"/>
    </row>
    <row r="154" spans="1:52" x14ac:dyDescent="0.35">
      <c r="A154">
        <f>CLASS!A153</f>
        <v>91174</v>
      </c>
      <c r="B154" t="str">
        <f>CLASS!B153</f>
        <v>EE91174</v>
      </c>
      <c r="C154" t="str">
        <f>_xlfn.IFNA((VLOOKUP(A154,CLASS!A:AY,3,FALSE)),"")</f>
        <v>Patrick</v>
      </c>
      <c r="D154" t="str">
        <f>_xlfn.IFNA((VLOOKUP(A154,CLASS!A:AY,4,FALSE)),"")</f>
        <v>Hawthorne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tr">
        <f>_xlfn.IFNA((VLOOKUP(A154,CLASS!A:AY,9,FALSE)),"")</f>
        <v>SNR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f>_xlfn.IFNA((VLOOKUP(A154,CLASS!A:AY,16,FALSE)),"")</f>
        <v>67</v>
      </c>
      <c r="Q154" s="11">
        <f t="shared" si="49"/>
        <v>77</v>
      </c>
      <c r="R154">
        <f>_xlfn.IFNA((VLOOKUP(A154,CLASS!A:AY,18,FALSE)),"")</f>
        <v>0</v>
      </c>
      <c r="S154" s="11">
        <f t="shared" si="50"/>
        <v>0</v>
      </c>
      <c r="T154">
        <f>_xlfn.IFNA((VLOOKUP(A154,CLASS!A:AY,20,FALSE)),"")</f>
        <v>0</v>
      </c>
      <c r="U154" s="11">
        <f t="shared" si="51"/>
        <v>0</v>
      </c>
      <c r="V154">
        <f>_xlfn.IFNA((VLOOKUP(A154,CLASS!A:AY,22,FALSE)),"")</f>
        <v>0</v>
      </c>
      <c r="W154" s="11">
        <f t="shared" si="69"/>
        <v>0</v>
      </c>
      <c r="X154">
        <f>_xlfn.IFNA((VLOOKUP(A154,CLASS!A:AY,24,FALSE)),"")</f>
        <v>0</v>
      </c>
      <c r="Y154" s="11">
        <f t="shared" si="52"/>
        <v>0</v>
      </c>
      <c r="Z154">
        <f>_xlfn.IFNA((VLOOKUP(A154,CLASS!A:AY,26,FALSE)),"")</f>
        <v>0</v>
      </c>
      <c r="AA154" s="11">
        <f t="shared" si="53"/>
        <v>0</v>
      </c>
      <c r="AB154">
        <f>_xlfn.IFNA((VLOOKUP(A154,CLASS!A:AY,28,FALSE)),"")</f>
        <v>0</v>
      </c>
      <c r="AC154" s="11">
        <f t="shared" si="54"/>
        <v>0</v>
      </c>
      <c r="AD154"/>
      <c r="AE154" s="11">
        <f t="shared" si="47"/>
        <v>0</v>
      </c>
      <c r="AF154"/>
      <c r="AG154" s="11">
        <f t="shared" si="48"/>
        <v>0</v>
      </c>
      <c r="AH154">
        <f>_xlfn.IFNA((VLOOKUP(A154,CLASS!A:AY,34,FALSE)),"")</f>
        <v>0</v>
      </c>
      <c r="AI154" s="11">
        <f t="shared" si="55"/>
        <v>0</v>
      </c>
      <c r="AJ154"/>
      <c r="AK154" s="11">
        <f t="shared" si="56"/>
        <v>0</v>
      </c>
      <c r="AL154" s="16">
        <f t="shared" si="57"/>
        <v>77</v>
      </c>
      <c r="AM154"/>
      <c r="AN154">
        <f t="shared" si="58"/>
        <v>77</v>
      </c>
      <c r="AO154">
        <f t="shared" si="59"/>
        <v>0</v>
      </c>
      <c r="AP154">
        <f t="shared" si="60"/>
        <v>0</v>
      </c>
      <c r="AQ154">
        <f t="shared" si="61"/>
        <v>0</v>
      </c>
      <c r="AR154">
        <f t="shared" si="62"/>
        <v>0</v>
      </c>
      <c r="AS154">
        <f t="shared" si="63"/>
        <v>0</v>
      </c>
      <c r="AT154">
        <f t="shared" si="64"/>
        <v>0</v>
      </c>
      <c r="AU154">
        <f t="shared" si="65"/>
        <v>0</v>
      </c>
      <c r="AV154">
        <f t="shared" si="66"/>
        <v>0</v>
      </c>
      <c r="AW154">
        <f t="shared" si="67"/>
        <v>0</v>
      </c>
      <c r="AX154">
        <f t="shared" si="68"/>
        <v>0</v>
      </c>
      <c r="AY154" s="14" cm="1">
        <f t="array" ref="AY154">SUMPRODUCT(LARGE(AN154:AX154, {1,2,3}))</f>
        <v>77</v>
      </c>
      <c r="AZ154"/>
    </row>
    <row r="155" spans="1:52" x14ac:dyDescent="0.35">
      <c r="A155">
        <f>CLASS!A154</f>
        <v>135148</v>
      </c>
      <c r="B155" t="str">
        <f>CLASS!B154</f>
        <v>EE135148</v>
      </c>
      <c r="C155" t="str">
        <f>_xlfn.IFNA((VLOOKUP(A155,CLASS!A:AY,3,FALSE)),"")</f>
        <v>Lauren</v>
      </c>
      <c r="D155" t="str">
        <f>_xlfn.IFNA((VLOOKUP(A155,CLASS!A:AY,4,FALSE)),"")</f>
        <v>Goodman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LDY</v>
      </c>
      <c r="J155" t="str">
        <f>_xlfn.IFNA((VLOOKUP(A155,CLASS!A:AY,10,FALSE)),"")</f>
        <v>OLSS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 t="shared" si="49"/>
        <v>0</v>
      </c>
      <c r="R155">
        <f>_xlfn.IFNA((VLOOKUP(A155,CLASS!A:AY,18,FALSE)),"")</f>
        <v>66</v>
      </c>
      <c r="S155" s="11">
        <f t="shared" si="50"/>
        <v>76</v>
      </c>
      <c r="T155">
        <f>_xlfn.IFNA((VLOOKUP(A155,CLASS!A:AY,20,FALSE)),"")</f>
        <v>0</v>
      </c>
      <c r="U155" s="11">
        <f t="shared" si="51"/>
        <v>0</v>
      </c>
      <c r="V155">
        <f>_xlfn.IFNA((VLOOKUP(A155,CLASS!A:AY,22,FALSE)),"")</f>
        <v>0</v>
      </c>
      <c r="W155" s="11">
        <f t="shared" si="69"/>
        <v>0</v>
      </c>
      <c r="X155">
        <f>_xlfn.IFNA((VLOOKUP(A155,CLASS!A:AY,24,FALSE)),"")</f>
        <v>0</v>
      </c>
      <c r="Y155" s="11">
        <f t="shared" si="52"/>
        <v>0</v>
      </c>
      <c r="Z155">
        <f>_xlfn.IFNA((VLOOKUP(A155,CLASS!A:AY,26,FALSE)),"")</f>
        <v>0</v>
      </c>
      <c r="AA155" s="11">
        <f t="shared" si="53"/>
        <v>0</v>
      </c>
      <c r="AB155">
        <f>_xlfn.IFNA((VLOOKUP(A155,CLASS!A:AY,28,FALSE)),"")</f>
        <v>0</v>
      </c>
      <c r="AC155" s="11">
        <f t="shared" si="54"/>
        <v>0</v>
      </c>
      <c r="AD155"/>
      <c r="AE155" s="11">
        <f t="shared" si="47"/>
        <v>0</v>
      </c>
      <c r="AF155"/>
      <c r="AG155" s="11">
        <f t="shared" si="48"/>
        <v>0</v>
      </c>
      <c r="AH155">
        <f>_xlfn.IFNA((VLOOKUP(A155,CLASS!A:AY,34,FALSE)),"")</f>
        <v>0</v>
      </c>
      <c r="AI155" s="11">
        <f t="shared" si="55"/>
        <v>0</v>
      </c>
      <c r="AJ155"/>
      <c r="AK155" s="11">
        <f t="shared" si="56"/>
        <v>0</v>
      </c>
      <c r="AL155" s="16">
        <f t="shared" si="57"/>
        <v>76</v>
      </c>
      <c r="AN155">
        <f t="shared" si="58"/>
        <v>0</v>
      </c>
      <c r="AO155">
        <f t="shared" si="59"/>
        <v>76</v>
      </c>
      <c r="AP155">
        <f t="shared" si="60"/>
        <v>0</v>
      </c>
      <c r="AQ155">
        <f t="shared" si="61"/>
        <v>0</v>
      </c>
      <c r="AR155">
        <f t="shared" si="62"/>
        <v>0</v>
      </c>
      <c r="AS155">
        <f t="shared" si="63"/>
        <v>0</v>
      </c>
      <c r="AT155">
        <f t="shared" si="64"/>
        <v>0</v>
      </c>
      <c r="AU155">
        <f t="shared" si="65"/>
        <v>0</v>
      </c>
      <c r="AV155">
        <f t="shared" si="66"/>
        <v>0</v>
      </c>
      <c r="AW155">
        <f t="shared" si="67"/>
        <v>0</v>
      </c>
      <c r="AX155">
        <f t="shared" si="68"/>
        <v>0</v>
      </c>
      <c r="AY155" s="14" cm="1">
        <f t="array" ref="AY155">SUMPRODUCT(LARGE(AN155:AX155, {1,2,3}))</f>
        <v>76</v>
      </c>
      <c r="AZ155"/>
    </row>
    <row r="156" spans="1:52" x14ac:dyDescent="0.35">
      <c r="A156">
        <f>CLASS!A155</f>
        <v>137937</v>
      </c>
      <c r="B156" t="str">
        <f>CLASS!B155</f>
        <v>EE137937</v>
      </c>
      <c r="C156" t="str">
        <f>_xlfn.IFNA((VLOOKUP(A156,CLASS!A:AY,3,FALSE)),"")</f>
        <v>Matthew</v>
      </c>
      <c r="D156" t="str">
        <f>_xlfn.IFNA((VLOOKUP(A156,CLASS!A:AY,4,FALSE)),"")</f>
        <v>Lazarczuk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tr">
        <f>_xlfn.IFNA((VLOOKUP(A156,CLASS!A:AY,9,FALSE)),"")</f>
        <v>SNR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f>_xlfn.IFNA((VLOOKUP(A156,CLASS!A:AY,16,FALSE)),"")</f>
        <v>0</v>
      </c>
      <c r="Q156" s="11">
        <f t="shared" si="49"/>
        <v>0</v>
      </c>
      <c r="R156">
        <f>_xlfn.IFNA((VLOOKUP(A156,CLASS!A:AY,18,FALSE)),"")</f>
        <v>66</v>
      </c>
      <c r="S156" s="11">
        <f t="shared" si="50"/>
        <v>76</v>
      </c>
      <c r="T156">
        <f>_xlfn.IFNA((VLOOKUP(A156,CLASS!A:AY,20,FALSE)),"")</f>
        <v>0</v>
      </c>
      <c r="U156" s="11">
        <f t="shared" si="51"/>
        <v>0</v>
      </c>
      <c r="V156">
        <f>_xlfn.IFNA((VLOOKUP(A156,CLASS!A:AY,22,FALSE)),"")</f>
        <v>0</v>
      </c>
      <c r="W156" s="11">
        <f t="shared" si="69"/>
        <v>0</v>
      </c>
      <c r="X156">
        <f>_xlfn.IFNA((VLOOKUP(A156,CLASS!A:AY,24,FALSE)),"")</f>
        <v>0</v>
      </c>
      <c r="Y156" s="11">
        <f t="shared" si="52"/>
        <v>0</v>
      </c>
      <c r="Z156">
        <f>_xlfn.IFNA((VLOOKUP(A156,CLASS!A:AY,26,FALSE)),"")</f>
        <v>0</v>
      </c>
      <c r="AA156" s="11">
        <f t="shared" si="53"/>
        <v>0</v>
      </c>
      <c r="AB156">
        <f>_xlfn.IFNA((VLOOKUP(A156,CLASS!A:AY,28,FALSE)),"")</f>
        <v>0</v>
      </c>
      <c r="AC156" s="11">
        <f t="shared" si="54"/>
        <v>0</v>
      </c>
      <c r="AD156"/>
      <c r="AE156" s="11">
        <f t="shared" si="47"/>
        <v>0</v>
      </c>
      <c r="AF156"/>
      <c r="AG156" s="11">
        <f t="shared" si="48"/>
        <v>0</v>
      </c>
      <c r="AH156">
        <f>_xlfn.IFNA((VLOOKUP(A156,CLASS!A:AY,34,FALSE)),"")</f>
        <v>0</v>
      </c>
      <c r="AI156" s="11">
        <f t="shared" si="55"/>
        <v>0</v>
      </c>
      <c r="AJ156"/>
      <c r="AK156" s="11">
        <f t="shared" si="56"/>
        <v>0</v>
      </c>
      <c r="AL156" s="16">
        <f t="shared" si="57"/>
        <v>76</v>
      </c>
      <c r="AM156"/>
      <c r="AN156">
        <f t="shared" si="58"/>
        <v>0</v>
      </c>
      <c r="AO156">
        <f t="shared" si="59"/>
        <v>76</v>
      </c>
      <c r="AP156">
        <f t="shared" si="60"/>
        <v>0</v>
      </c>
      <c r="AQ156">
        <f t="shared" si="61"/>
        <v>0</v>
      </c>
      <c r="AR156">
        <f t="shared" si="62"/>
        <v>0</v>
      </c>
      <c r="AS156">
        <f t="shared" si="63"/>
        <v>0</v>
      </c>
      <c r="AT156">
        <f t="shared" si="64"/>
        <v>0</v>
      </c>
      <c r="AU156">
        <f t="shared" si="65"/>
        <v>0</v>
      </c>
      <c r="AV156">
        <f t="shared" si="66"/>
        <v>0</v>
      </c>
      <c r="AW156">
        <f t="shared" si="67"/>
        <v>0</v>
      </c>
      <c r="AX156">
        <f t="shared" si="68"/>
        <v>0</v>
      </c>
      <c r="AY156" s="14" cm="1">
        <f t="array" ref="AY156">SUMPRODUCT(LARGE(AN156:AX156, {1,2,3}))</f>
        <v>76</v>
      </c>
      <c r="AZ156"/>
    </row>
    <row r="157" spans="1:52" x14ac:dyDescent="0.35">
      <c r="A157">
        <f>CLASS!A156</f>
        <v>123217</v>
      </c>
      <c r="B157" t="str">
        <f>CLASS!B156</f>
        <v>EE123217</v>
      </c>
      <c r="C157" t="str">
        <f>_xlfn.IFNA((VLOOKUP(A157,CLASS!A:AY,3,FALSE)),"")</f>
        <v>Richard</v>
      </c>
      <c r="D157" t="str">
        <f>_xlfn.IFNA((VLOOKUP(A157,CLASS!A:AY,4,FALSE)),"")</f>
        <v>Worthington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tr">
        <f>_xlfn.IFNA((VLOOKUP(A157,CLASS!A:AY,9,FALSE)),"")</f>
        <v>SNR</v>
      </c>
      <c r="J157" t="str">
        <f>_xlfn.IFNA((VLOOKUP(A157,CLASS!A:AY,10,FALSE)),"")</f>
        <v>AGL</v>
      </c>
      <c r="K157" t="str">
        <f>_xlfn.IFNA((VLOOKUP(J157,DivisionLookup!A:B,2,FALSE)),"")</f>
        <v>South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f>_xlfn.IFNA((VLOOKUP(A157,CLASS!A:AY,16,FALSE)),"")</f>
        <v>0</v>
      </c>
      <c r="Q157" s="11">
        <f t="shared" si="49"/>
        <v>0</v>
      </c>
      <c r="R157">
        <f>_xlfn.IFNA((VLOOKUP(A157,CLASS!A:AY,18,FALSE)),"")</f>
        <v>66</v>
      </c>
      <c r="S157" s="11">
        <f t="shared" si="50"/>
        <v>76</v>
      </c>
      <c r="T157">
        <f>_xlfn.IFNA((VLOOKUP(A157,CLASS!A:AY,20,FALSE)),"")</f>
        <v>0</v>
      </c>
      <c r="U157" s="11">
        <f t="shared" si="51"/>
        <v>0</v>
      </c>
      <c r="V157">
        <f>_xlfn.IFNA((VLOOKUP(A157,CLASS!A:AY,22,FALSE)),"")</f>
        <v>0</v>
      </c>
      <c r="W157" s="11">
        <f t="shared" si="69"/>
        <v>0</v>
      </c>
      <c r="X157">
        <f>_xlfn.IFNA((VLOOKUP(A157,CLASS!A:AY,24,FALSE)),"")</f>
        <v>0</v>
      </c>
      <c r="Y157" s="11">
        <f t="shared" si="52"/>
        <v>0</v>
      </c>
      <c r="Z157">
        <f>_xlfn.IFNA((VLOOKUP(A157,CLASS!A:AY,26,FALSE)),"")</f>
        <v>0</v>
      </c>
      <c r="AA157" s="11">
        <f t="shared" si="53"/>
        <v>0</v>
      </c>
      <c r="AB157">
        <f>_xlfn.IFNA((VLOOKUP(A157,CLASS!A:AY,28,FALSE)),"")</f>
        <v>0</v>
      </c>
      <c r="AC157" s="11">
        <f t="shared" si="54"/>
        <v>0</v>
      </c>
      <c r="AD157"/>
      <c r="AE157" s="11">
        <f t="shared" si="47"/>
        <v>0</v>
      </c>
      <c r="AF157"/>
      <c r="AG157" s="11">
        <f t="shared" si="48"/>
        <v>0</v>
      </c>
      <c r="AH157">
        <f>_xlfn.IFNA((VLOOKUP(A157,CLASS!A:AY,34,FALSE)),"")</f>
        <v>0</v>
      </c>
      <c r="AI157" s="11">
        <f t="shared" si="55"/>
        <v>0</v>
      </c>
      <c r="AJ157"/>
      <c r="AK157" s="11">
        <f t="shared" si="56"/>
        <v>0</v>
      </c>
      <c r="AL157" s="16">
        <f t="shared" si="57"/>
        <v>76</v>
      </c>
      <c r="AN157">
        <f t="shared" si="58"/>
        <v>0</v>
      </c>
      <c r="AO157">
        <f t="shared" si="59"/>
        <v>76</v>
      </c>
      <c r="AP157">
        <f t="shared" si="60"/>
        <v>0</v>
      </c>
      <c r="AQ157">
        <f t="shared" si="61"/>
        <v>0</v>
      </c>
      <c r="AR157">
        <f t="shared" si="62"/>
        <v>0</v>
      </c>
      <c r="AS157">
        <f t="shared" si="63"/>
        <v>0</v>
      </c>
      <c r="AT157">
        <f t="shared" si="64"/>
        <v>0</v>
      </c>
      <c r="AU157">
        <f t="shared" si="65"/>
        <v>0</v>
      </c>
      <c r="AV157">
        <f t="shared" si="66"/>
        <v>0</v>
      </c>
      <c r="AW157">
        <f t="shared" si="67"/>
        <v>0</v>
      </c>
      <c r="AX157">
        <f t="shared" si="68"/>
        <v>0</v>
      </c>
      <c r="AY157" s="14" cm="1">
        <f t="array" ref="AY157">SUMPRODUCT(LARGE(AN157:AX157, {1,2,3}))</f>
        <v>76</v>
      </c>
    </row>
    <row r="158" spans="1:52" x14ac:dyDescent="0.35">
      <c r="A158">
        <f>CLASS!A92</f>
        <v>101213</v>
      </c>
      <c r="B158" t="str">
        <f>CLASS!B92</f>
        <v>EE101213</v>
      </c>
      <c r="C158" t="str">
        <f>_xlfn.IFNA((VLOOKUP(A158,CLASS!A:AY,3,FALSE)),"")</f>
        <v>David</v>
      </c>
      <c r="D158" t="str">
        <f>_xlfn.IFNA((VLOOKUP(A158,CLASS!A:AY,4,FALSE)),"")</f>
        <v>Whieldon</v>
      </c>
      <c r="E158" s="26" t="str">
        <f>_xlfn.IFNA((VLOOKUP(B158,IssueLookup!A:B,2,FALSE)),"")</f>
        <v>A</v>
      </c>
      <c r="F158" s="26" t="str">
        <f>_xlfn.IFNA((VLOOKUP(B158,IssueLookup!C:D,2,FALSE)),"")</f>
        <v>A</v>
      </c>
      <c r="G158" s="26" t="str">
        <f>_xlfn.IFNA((VLOOKUP(B158,IssueLookup!E:F,2,FALSE)),"")</f>
        <v>A</v>
      </c>
      <c r="H158" s="26" t="str">
        <f>_xlfn.IFNA((VLOOKUP(B158,IssueLookup!G:H,2,FALSE)),"")</f>
        <v>A</v>
      </c>
      <c r="I158" t="str">
        <f>_xlfn.IFNA((VLOOKUP(A158,CLASS!A:AY,9,FALSE)),"")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_xlfn.IFNA(VLOOKUP(E158,HandicapLookup!A:B,2,FALSE),"")</f>
        <v>5</v>
      </c>
      <c r="M158">
        <f>_xlfn.IFNA(VLOOKUP(F158,HandicapLookup!A:B,2,FALSE),"")</f>
        <v>5</v>
      </c>
      <c r="N158">
        <f>_xlfn.IFNA(VLOOKUP(G158,HandicapLookup!A:B,2,FALSE),"")</f>
        <v>5</v>
      </c>
      <c r="O158">
        <f>_xlfn.IFNA(VLOOKUP(H158,HandicapLookup!A:B,2,FALSE),"")</f>
        <v>5</v>
      </c>
      <c r="P158">
        <f>_xlfn.IFNA((VLOOKUP(A158,CLASS!A:AY,16,FALSE)),"")</f>
        <v>71</v>
      </c>
      <c r="Q158" s="11">
        <f t="shared" si="49"/>
        <v>76</v>
      </c>
      <c r="R158">
        <f>_xlfn.IFNA((VLOOKUP(A158,CLASS!A:AY,18,FALSE)),"")</f>
        <v>0</v>
      </c>
      <c r="S158" s="11">
        <f t="shared" si="50"/>
        <v>0</v>
      </c>
      <c r="T158">
        <f>_xlfn.IFNA((VLOOKUP(A158,CLASS!A:AY,20,FALSE)),"")</f>
        <v>0</v>
      </c>
      <c r="U158" s="11">
        <f t="shared" si="51"/>
        <v>0</v>
      </c>
      <c r="V158">
        <f>_xlfn.IFNA((VLOOKUP(A158,CLASS!A:AY,22,FALSE)),"")</f>
        <v>0</v>
      </c>
      <c r="W158" s="11">
        <f t="shared" si="69"/>
        <v>0</v>
      </c>
      <c r="X158">
        <f>_xlfn.IFNA((VLOOKUP(A158,CLASS!A:AY,24,FALSE)),"")</f>
        <v>0</v>
      </c>
      <c r="Y158" s="11">
        <f t="shared" si="52"/>
        <v>0</v>
      </c>
      <c r="Z158">
        <f>_xlfn.IFNA((VLOOKUP(A158,CLASS!A:AY,26,FALSE)),"")</f>
        <v>0</v>
      </c>
      <c r="AA158" s="11">
        <f t="shared" si="53"/>
        <v>0</v>
      </c>
      <c r="AB158">
        <f>_xlfn.IFNA((VLOOKUP(A158,CLASS!A:AY,28,FALSE)),"")</f>
        <v>0</v>
      </c>
      <c r="AC158" s="11">
        <f t="shared" si="54"/>
        <v>0</v>
      </c>
      <c r="AD158"/>
      <c r="AE158" s="11">
        <f t="shared" si="47"/>
        <v>0</v>
      </c>
      <c r="AF158"/>
      <c r="AG158" s="11">
        <f t="shared" si="48"/>
        <v>0</v>
      </c>
      <c r="AH158">
        <f>_xlfn.IFNA((VLOOKUP(A158,CLASS!A:AY,34,FALSE)),"")</f>
        <v>0</v>
      </c>
      <c r="AI158" s="11">
        <f t="shared" si="55"/>
        <v>0</v>
      </c>
      <c r="AJ158"/>
      <c r="AK158" s="11">
        <f t="shared" si="56"/>
        <v>0</v>
      </c>
      <c r="AL158" s="16">
        <f t="shared" si="57"/>
        <v>76</v>
      </c>
      <c r="AM158"/>
      <c r="AN158">
        <f t="shared" si="58"/>
        <v>76</v>
      </c>
      <c r="AO158">
        <f t="shared" si="59"/>
        <v>0</v>
      </c>
      <c r="AP158">
        <f t="shared" si="60"/>
        <v>0</v>
      </c>
      <c r="AQ158">
        <f t="shared" si="61"/>
        <v>0</v>
      </c>
      <c r="AR158">
        <f t="shared" si="62"/>
        <v>0</v>
      </c>
      <c r="AS158">
        <f t="shared" si="63"/>
        <v>0</v>
      </c>
      <c r="AT158">
        <f t="shared" si="64"/>
        <v>0</v>
      </c>
      <c r="AU158">
        <f t="shared" si="65"/>
        <v>0</v>
      </c>
      <c r="AV158">
        <f t="shared" si="66"/>
        <v>0</v>
      </c>
      <c r="AW158">
        <f t="shared" si="67"/>
        <v>0</v>
      </c>
      <c r="AX158">
        <f t="shared" si="68"/>
        <v>0</v>
      </c>
      <c r="AY158" s="14" cm="1">
        <f t="array" ref="AY158">SUMPRODUCT(LARGE(AN158:AX158, {1,2,3}))</f>
        <v>76</v>
      </c>
      <c r="AZ158"/>
    </row>
    <row r="159" spans="1:52" x14ac:dyDescent="0.35">
      <c r="A159">
        <f>CLASS!A194</f>
        <v>141272</v>
      </c>
      <c r="B159" t="str">
        <f>CLASS!B194</f>
        <v>EE141272</v>
      </c>
      <c r="C159" t="str">
        <f>_xlfn.IFNA((VLOOKUP(A159,CLASS!A:AY,3,FALSE)),"")</f>
        <v>Greg</v>
      </c>
      <c r="D159" t="str">
        <f>_xlfn.IFNA((VLOOKUP(A159,CLASS!A:AY,4,FALSE)),"")</f>
        <v>Holmes</v>
      </c>
      <c r="E159" s="26" t="str">
        <f>_xlfn.IFNA((VLOOKUP(B159,IssueLookup!A:B,2,FALSE)),"")</f>
        <v>C</v>
      </c>
      <c r="F159" s="26" t="str">
        <f>_xlfn.IFNA((VLOOKUP(B159,IssueLookup!C:D,2,FALSE)),"")</f>
        <v>C</v>
      </c>
      <c r="G159" s="26" t="str">
        <f>_xlfn.IFNA((VLOOKUP(B159,IssueLookup!E:F,2,FALSE)),"")</f>
        <v>C</v>
      </c>
      <c r="H159" s="26" t="str">
        <f>_xlfn.IFNA((VLOOKUP(B159,IssueLookup!G:H,2,FALSE)),"")</f>
        <v>C</v>
      </c>
      <c r="I159" t="str">
        <f>_xlfn.IFNA((VLOOKUP(A159,CLASS!A:AY,9,FALSE)),"")</f>
        <v>SNR</v>
      </c>
      <c r="J159" t="str">
        <f>_xlfn.IFNA((VLOOKUP(A159,CLASS!A:AY,10,FALSE)),"")</f>
        <v>ST</v>
      </c>
      <c r="K159" t="str">
        <f>_xlfn.IFNA((VLOOKUP(J159,DivisionLookup!A:B,2,FALSE)),"")</f>
        <v>North</v>
      </c>
      <c r="L159">
        <f>_xlfn.IFNA(VLOOKUP(E159,HandicapLookup!A:B,2,FALSE),"")</f>
        <v>15</v>
      </c>
      <c r="M159">
        <f>_xlfn.IFNA(VLOOKUP(F159,HandicapLookup!A:B,2,FALSE),"")</f>
        <v>15</v>
      </c>
      <c r="N159">
        <f>_xlfn.IFNA(VLOOKUP(G159,HandicapLookup!A:B,2,FALSE),"")</f>
        <v>15</v>
      </c>
      <c r="O159">
        <f>_xlfn.IFNA(VLOOKUP(H159,HandicapLookup!A:B,2,FALSE),"")</f>
        <v>15</v>
      </c>
      <c r="P159">
        <f>_xlfn.IFNA((VLOOKUP(A159,CLASS!A:AY,16,FALSE)),"")</f>
        <v>60</v>
      </c>
      <c r="Q159" s="11">
        <f t="shared" si="49"/>
        <v>75</v>
      </c>
      <c r="R159">
        <f>_xlfn.IFNA((VLOOKUP(A159,CLASS!A:AY,18,FALSE)),"")</f>
        <v>0</v>
      </c>
      <c r="S159" s="11">
        <f t="shared" si="50"/>
        <v>0</v>
      </c>
      <c r="T159">
        <f>_xlfn.IFNA((VLOOKUP(A159,CLASS!A:AY,20,FALSE)),"")</f>
        <v>0</v>
      </c>
      <c r="U159" s="11">
        <f t="shared" si="51"/>
        <v>0</v>
      </c>
      <c r="V159">
        <f>_xlfn.IFNA((VLOOKUP(A159,CLASS!A:AY,22,FALSE)),"")</f>
        <v>0</v>
      </c>
      <c r="W159" s="11">
        <f t="shared" si="69"/>
        <v>0</v>
      </c>
      <c r="X159">
        <f>_xlfn.IFNA((VLOOKUP(A159,CLASS!A:AY,24,FALSE)),"")</f>
        <v>0</v>
      </c>
      <c r="Y159" s="11">
        <f t="shared" si="52"/>
        <v>0</v>
      </c>
      <c r="Z159">
        <f>_xlfn.IFNA((VLOOKUP(A159,CLASS!A:AY,26,FALSE)),"")</f>
        <v>0</v>
      </c>
      <c r="AA159" s="11">
        <f t="shared" si="53"/>
        <v>0</v>
      </c>
      <c r="AB159">
        <f>_xlfn.IFNA((VLOOKUP(A159,CLASS!A:AY,28,FALSE)),"")</f>
        <v>0</v>
      </c>
      <c r="AC159" s="11">
        <f t="shared" si="54"/>
        <v>0</v>
      </c>
      <c r="AD159"/>
      <c r="AE159" s="11">
        <f t="shared" si="47"/>
        <v>0</v>
      </c>
      <c r="AF159"/>
      <c r="AG159" s="11">
        <f t="shared" si="48"/>
        <v>0</v>
      </c>
      <c r="AH159">
        <f>_xlfn.IFNA((VLOOKUP(A159,CLASS!A:AY,34,FALSE)),"")</f>
        <v>0</v>
      </c>
      <c r="AI159" s="11">
        <f t="shared" si="55"/>
        <v>0</v>
      </c>
      <c r="AJ159"/>
      <c r="AK159" s="11">
        <f t="shared" si="56"/>
        <v>0</v>
      </c>
      <c r="AL159" s="16">
        <f t="shared" si="57"/>
        <v>75</v>
      </c>
      <c r="AM159"/>
      <c r="AN159">
        <f t="shared" si="58"/>
        <v>75</v>
      </c>
      <c r="AO159">
        <f t="shared" si="59"/>
        <v>0</v>
      </c>
      <c r="AP159">
        <f t="shared" si="60"/>
        <v>0</v>
      </c>
      <c r="AQ159">
        <f t="shared" si="61"/>
        <v>0</v>
      </c>
      <c r="AR159">
        <f t="shared" si="62"/>
        <v>0</v>
      </c>
      <c r="AS159">
        <f t="shared" si="63"/>
        <v>0</v>
      </c>
      <c r="AT159">
        <f t="shared" si="64"/>
        <v>0</v>
      </c>
      <c r="AU159">
        <f t="shared" si="65"/>
        <v>0</v>
      </c>
      <c r="AV159">
        <f t="shared" si="66"/>
        <v>0</v>
      </c>
      <c r="AW159">
        <f t="shared" si="67"/>
        <v>0</v>
      </c>
      <c r="AX159">
        <f t="shared" si="68"/>
        <v>0</v>
      </c>
      <c r="AY159" s="14" cm="1">
        <f t="array" ref="AY159">SUMPRODUCT(LARGE(AN159:AX159, {1,2,3}))</f>
        <v>75</v>
      </c>
      <c r="AZ159"/>
    </row>
    <row r="160" spans="1:52" x14ac:dyDescent="0.35">
      <c r="A160">
        <f>CLASS!A93</f>
        <v>64203</v>
      </c>
      <c r="B160" t="str">
        <f>CLASS!B93</f>
        <v>EE64203</v>
      </c>
      <c r="C160" t="str">
        <f>_xlfn.IFNA((VLOOKUP(A160,CLASS!A:AY,3,FALSE)),"")</f>
        <v>Andrew</v>
      </c>
      <c r="D160" t="str">
        <f>_xlfn.IFNA((VLOOKUP(A160,CLASS!A:AY,4,FALSE)),"")</f>
        <v>Read</v>
      </c>
      <c r="E160" s="26" t="str">
        <f>_xlfn.IFNA((VLOOKUP(B160,IssueLookup!A:B,2,FALSE)),"")</f>
        <v>A</v>
      </c>
      <c r="F160" s="26" t="str">
        <f>_xlfn.IFNA((VLOOKUP(B160,IssueLookup!C:D,2,FALSE)),"")</f>
        <v>A</v>
      </c>
      <c r="G160" s="26" t="str">
        <f>_xlfn.IFNA((VLOOKUP(B160,IssueLookup!E:F,2,FALSE)),"")</f>
        <v>A</v>
      </c>
      <c r="H160" s="26" t="str">
        <f>_xlfn.IFNA((VLOOKUP(B160,IssueLookup!G:H,2,FALSE)),"")</f>
        <v>A</v>
      </c>
      <c r="I160" t="str">
        <f>_xlfn.IFNA((VLOOKUP(A160,CLASS!A:AY,9,FALSE)),"")</f>
        <v>VET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_xlfn.IFNA(VLOOKUP(E160,HandicapLookup!A:B,2,FALSE),"")</f>
        <v>5</v>
      </c>
      <c r="M160">
        <f>_xlfn.IFNA(VLOOKUP(F160,HandicapLookup!A:B,2,FALSE),"")</f>
        <v>5</v>
      </c>
      <c r="N160">
        <f>_xlfn.IFNA(VLOOKUP(G160,HandicapLookup!A:B,2,FALSE),"")</f>
        <v>5</v>
      </c>
      <c r="O160">
        <f>_xlfn.IFNA(VLOOKUP(H160,HandicapLookup!A:B,2,FALSE),"")</f>
        <v>5</v>
      </c>
      <c r="P160">
        <f>_xlfn.IFNA((VLOOKUP(A160,CLASS!A:AY,16,FALSE)),"")</f>
        <v>70</v>
      </c>
      <c r="Q160" s="11">
        <f t="shared" si="49"/>
        <v>75</v>
      </c>
      <c r="R160">
        <f>_xlfn.IFNA((VLOOKUP(A160,CLASS!A:AY,18,FALSE)),"")</f>
        <v>0</v>
      </c>
      <c r="S160" s="11">
        <f t="shared" si="50"/>
        <v>0</v>
      </c>
      <c r="T160">
        <f>_xlfn.IFNA((VLOOKUP(A160,CLASS!A:AY,20,FALSE)),"")</f>
        <v>0</v>
      </c>
      <c r="U160" s="11">
        <f t="shared" si="51"/>
        <v>0</v>
      </c>
      <c r="V160">
        <f>_xlfn.IFNA((VLOOKUP(A160,CLASS!A:AY,22,FALSE)),"")</f>
        <v>0</v>
      </c>
      <c r="W160" s="11">
        <f t="shared" si="69"/>
        <v>0</v>
      </c>
      <c r="X160">
        <f>_xlfn.IFNA((VLOOKUP(A160,CLASS!A:AY,24,FALSE)),"")</f>
        <v>0</v>
      </c>
      <c r="Y160" s="11">
        <f t="shared" si="52"/>
        <v>0</v>
      </c>
      <c r="Z160">
        <f>_xlfn.IFNA((VLOOKUP(A160,CLASS!A:AY,26,FALSE)),"")</f>
        <v>0</v>
      </c>
      <c r="AA160" s="11">
        <f t="shared" si="53"/>
        <v>0</v>
      </c>
      <c r="AB160">
        <f>_xlfn.IFNA((VLOOKUP(A160,CLASS!A:AY,28,FALSE)),"")</f>
        <v>0</v>
      </c>
      <c r="AC160" s="11">
        <f t="shared" si="54"/>
        <v>0</v>
      </c>
      <c r="AD160"/>
      <c r="AE160" s="11">
        <f t="shared" si="47"/>
        <v>0</v>
      </c>
      <c r="AF160"/>
      <c r="AG160" s="11">
        <f t="shared" si="48"/>
        <v>0</v>
      </c>
      <c r="AH160">
        <f>_xlfn.IFNA((VLOOKUP(A160,CLASS!A:AY,34,FALSE)),"")</f>
        <v>0</v>
      </c>
      <c r="AI160" s="11">
        <f t="shared" si="55"/>
        <v>0</v>
      </c>
      <c r="AJ160"/>
      <c r="AK160" s="11">
        <f t="shared" si="56"/>
        <v>0</v>
      </c>
      <c r="AL160" s="16">
        <f t="shared" si="57"/>
        <v>75</v>
      </c>
      <c r="AM160"/>
      <c r="AN160">
        <f t="shared" si="58"/>
        <v>75</v>
      </c>
      <c r="AO160">
        <f t="shared" si="59"/>
        <v>0</v>
      </c>
      <c r="AP160">
        <f t="shared" si="60"/>
        <v>0</v>
      </c>
      <c r="AQ160">
        <f t="shared" si="61"/>
        <v>0</v>
      </c>
      <c r="AR160">
        <f t="shared" si="62"/>
        <v>0</v>
      </c>
      <c r="AS160">
        <f t="shared" si="63"/>
        <v>0</v>
      </c>
      <c r="AT160">
        <f t="shared" si="64"/>
        <v>0</v>
      </c>
      <c r="AU160">
        <f t="shared" si="65"/>
        <v>0</v>
      </c>
      <c r="AV160">
        <f t="shared" si="66"/>
        <v>0</v>
      </c>
      <c r="AW160">
        <f t="shared" si="67"/>
        <v>0</v>
      </c>
      <c r="AX160">
        <f t="shared" si="68"/>
        <v>0</v>
      </c>
      <c r="AY160" s="14" cm="1">
        <f t="array" ref="AY160">SUMPRODUCT(LARGE(AN160:AX160, {1,2,3}))</f>
        <v>75</v>
      </c>
      <c r="AZ160"/>
    </row>
    <row r="161" spans="1:52" x14ac:dyDescent="0.35">
      <c r="A161">
        <f>CLASS!A157</f>
        <v>119726</v>
      </c>
      <c r="B161" t="str">
        <f>CLASS!B157</f>
        <v>EE119726</v>
      </c>
      <c r="C161" t="str">
        <f>_xlfn.IFNA((VLOOKUP(A161,CLASS!A:AY,3,FALSE)),"")</f>
        <v>Stephen</v>
      </c>
      <c r="D161" t="str">
        <f>_xlfn.IFNA((VLOOKUP(A161,CLASS!A:AY,4,FALSE)),"")</f>
        <v>O'Reilly</v>
      </c>
      <c r="E161" s="26" t="str">
        <f>_xlfn.IFNA((VLOOKUP(B161,IssueLookup!A:B,2,FALSE)),"")</f>
        <v>B</v>
      </c>
      <c r="F161" s="26" t="str">
        <f>_xlfn.IFNA((VLOOKUP(B161,IssueLookup!C:D,2,FALSE)),"")</f>
        <v>B</v>
      </c>
      <c r="G161" s="26" t="str">
        <f>_xlfn.IFNA((VLOOKUP(B161,IssueLookup!E:F,2,FALSE)),"")</f>
        <v>B</v>
      </c>
      <c r="H161" s="26" t="str">
        <f>_xlfn.IFNA((VLOOKUP(B161,IssueLookup!G:H,2,FALSE)),"")</f>
        <v>B</v>
      </c>
      <c r="I161" t="str">
        <f>_xlfn.IFNA((VLOOKUP(A161,CLASS!A:AY,9,FALSE)),"")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_xlfn.IFNA(VLOOKUP(E161,HandicapLookup!A:B,2,FALSE),"")</f>
        <v>10</v>
      </c>
      <c r="M161">
        <f>_xlfn.IFNA(VLOOKUP(F161,HandicapLookup!A:B,2,FALSE),"")</f>
        <v>10</v>
      </c>
      <c r="N161">
        <f>_xlfn.IFNA(VLOOKUP(G161,HandicapLookup!A:B,2,FALSE),"")</f>
        <v>10</v>
      </c>
      <c r="O161">
        <f>_xlfn.IFNA(VLOOKUP(H161,HandicapLookup!A:B,2,FALSE),"")</f>
        <v>10</v>
      </c>
      <c r="P161">
        <f>_xlfn.IFNA((VLOOKUP(A161,CLASS!A:AY,16,FALSE)),"")</f>
        <v>64</v>
      </c>
      <c r="Q161" s="11">
        <f t="shared" si="49"/>
        <v>74</v>
      </c>
      <c r="R161">
        <f>_xlfn.IFNA((VLOOKUP(A161,CLASS!A:AY,18,FALSE)),"")</f>
        <v>0</v>
      </c>
      <c r="S161" s="11">
        <f t="shared" si="50"/>
        <v>0</v>
      </c>
      <c r="T161">
        <f>_xlfn.IFNA((VLOOKUP(A161,CLASS!A:AY,20,FALSE)),"")</f>
        <v>0</v>
      </c>
      <c r="U161" s="11">
        <f t="shared" si="51"/>
        <v>0</v>
      </c>
      <c r="V161">
        <f>_xlfn.IFNA((VLOOKUP(A161,CLASS!A:AY,22,FALSE)),"")</f>
        <v>0</v>
      </c>
      <c r="W161" s="11">
        <f t="shared" si="69"/>
        <v>0</v>
      </c>
      <c r="X161">
        <f>_xlfn.IFNA((VLOOKUP(A161,CLASS!A:AY,24,FALSE)),"")</f>
        <v>0</v>
      </c>
      <c r="Y161" s="11">
        <f t="shared" si="52"/>
        <v>0</v>
      </c>
      <c r="Z161">
        <f>_xlfn.IFNA((VLOOKUP(A161,CLASS!A:AY,26,FALSE)),"")</f>
        <v>0</v>
      </c>
      <c r="AA161" s="11">
        <f t="shared" si="53"/>
        <v>0</v>
      </c>
      <c r="AB161">
        <f>_xlfn.IFNA((VLOOKUP(A161,CLASS!A:AY,28,FALSE)),"")</f>
        <v>0</v>
      </c>
      <c r="AC161" s="11">
        <f t="shared" si="54"/>
        <v>0</v>
      </c>
      <c r="AD161"/>
      <c r="AE161" s="11">
        <f t="shared" si="47"/>
        <v>0</v>
      </c>
      <c r="AF161"/>
      <c r="AG161" s="11">
        <f t="shared" si="48"/>
        <v>0</v>
      </c>
      <c r="AH161">
        <f>_xlfn.IFNA((VLOOKUP(A161,CLASS!A:AY,34,FALSE)),"")</f>
        <v>0</v>
      </c>
      <c r="AI161" s="11">
        <f t="shared" si="55"/>
        <v>0</v>
      </c>
      <c r="AJ161"/>
      <c r="AK161" s="11">
        <f t="shared" si="56"/>
        <v>0</v>
      </c>
      <c r="AL161" s="16">
        <f t="shared" si="57"/>
        <v>74</v>
      </c>
      <c r="AM161"/>
      <c r="AN161">
        <f t="shared" si="58"/>
        <v>74</v>
      </c>
      <c r="AO161">
        <f t="shared" si="59"/>
        <v>0</v>
      </c>
      <c r="AP161">
        <f t="shared" si="60"/>
        <v>0</v>
      </c>
      <c r="AQ161">
        <f t="shared" si="61"/>
        <v>0</v>
      </c>
      <c r="AR161">
        <f t="shared" si="62"/>
        <v>0</v>
      </c>
      <c r="AS161">
        <f t="shared" si="63"/>
        <v>0</v>
      </c>
      <c r="AT161">
        <f t="shared" si="64"/>
        <v>0</v>
      </c>
      <c r="AU161">
        <f t="shared" si="65"/>
        <v>0</v>
      </c>
      <c r="AV161">
        <f t="shared" si="66"/>
        <v>0</v>
      </c>
      <c r="AW161">
        <f t="shared" si="67"/>
        <v>0</v>
      </c>
      <c r="AX161">
        <f t="shared" si="68"/>
        <v>0</v>
      </c>
      <c r="AY161" s="14" cm="1">
        <f t="array" ref="AY161">SUMPRODUCT(LARGE(AN161:AX161, {1,2,3}))</f>
        <v>74</v>
      </c>
      <c r="AZ161"/>
    </row>
    <row r="162" spans="1:52" x14ac:dyDescent="0.35">
      <c r="A162">
        <f>CLASS!A195</f>
        <v>138744</v>
      </c>
      <c r="B162" t="str">
        <f>CLASS!B195</f>
        <v>EE138744</v>
      </c>
      <c r="C162" t="str">
        <f>_xlfn.IFNA((VLOOKUP(A162,CLASS!A:AY,3,FALSE)),"")</f>
        <v xml:space="preserve">Leo </v>
      </c>
      <c r="D162" t="str">
        <f>_xlfn.IFNA((VLOOKUP(A162,CLASS!A:AY,4,FALSE)),"")</f>
        <v>Falcone</v>
      </c>
      <c r="E162" s="26" t="str">
        <f>_xlfn.IFNA((VLOOKUP(B162,IssueLookup!A:B,2,FALSE)),"")</f>
        <v>C</v>
      </c>
      <c r="F162" s="26" t="str">
        <f>_xlfn.IFNA((VLOOKUP(B162,IssueLookup!C:D,2,FALSE)),"")</f>
        <v/>
      </c>
      <c r="G162" s="26" t="str">
        <f>_xlfn.IFNA((VLOOKUP(B162,IssueLookup!E:F,2,FALSE)),"")</f>
        <v/>
      </c>
      <c r="H162" s="26" t="str">
        <f>_xlfn.IFNA((VLOOKUP(B162,IssueLookup!G:H,2,FALSE)),"")</f>
        <v/>
      </c>
      <c r="I162" t="str">
        <f>_xlfn.IFNA((VLOOKUP(A162,CLASS!A:AY,9,FALSE)),"")</f>
        <v>SNR</v>
      </c>
      <c r="J162" t="str">
        <f>_xlfn.IFNA((VLOOKUP(A162,CLASS!A:AY,10,FALSE)),"")</f>
        <v>EJC</v>
      </c>
      <c r="K162" t="str">
        <f>_xlfn.IFNA((VLOOKUP(J162,DivisionLookup!A:B,2,FALSE)),"")</f>
        <v>South</v>
      </c>
      <c r="L162">
        <f>_xlfn.IFNA(VLOOKUP(E162,HandicapLookup!A:B,2,FALSE),"")</f>
        <v>15</v>
      </c>
      <c r="M162" t="str">
        <f>_xlfn.IFNA(VLOOKUP(F162,HandicapLookup!A:B,2,FALSE),"")</f>
        <v/>
      </c>
      <c r="N162" t="str">
        <f>_xlfn.IFNA(VLOOKUP(G162,HandicapLookup!A:B,2,FALSE),"")</f>
        <v/>
      </c>
      <c r="O162" t="str">
        <f>_xlfn.IFNA(VLOOKUP(H162,HandicapLookup!A:B,2,FALSE),"")</f>
        <v/>
      </c>
      <c r="P162">
        <f>_xlfn.IFNA((VLOOKUP(A162,CLASS!A:AY,16,FALSE)),"")</f>
        <v>0</v>
      </c>
      <c r="Q162" s="11">
        <f t="shared" si="49"/>
        <v>0</v>
      </c>
      <c r="R162">
        <f>_xlfn.IFNA((VLOOKUP(A162,CLASS!A:AY,18,FALSE)),"")</f>
        <v>58</v>
      </c>
      <c r="S162" s="11">
        <f t="shared" si="50"/>
        <v>73</v>
      </c>
      <c r="T162">
        <f>_xlfn.IFNA((VLOOKUP(A162,CLASS!A:AY,20,FALSE)),"")</f>
        <v>0</v>
      </c>
      <c r="U162" s="11">
        <f t="shared" si="51"/>
        <v>0</v>
      </c>
      <c r="V162">
        <f>_xlfn.IFNA((VLOOKUP(A162,CLASS!A:AY,22,FALSE)),"")</f>
        <v>0</v>
      </c>
      <c r="W162" s="11">
        <f t="shared" si="69"/>
        <v>0</v>
      </c>
      <c r="X162">
        <f>_xlfn.IFNA((VLOOKUP(A162,CLASS!A:AY,24,FALSE)),"")</f>
        <v>0</v>
      </c>
      <c r="Y162" s="11">
        <f t="shared" si="52"/>
        <v>0</v>
      </c>
      <c r="Z162">
        <f>_xlfn.IFNA((VLOOKUP(A162,CLASS!A:AY,26,FALSE)),"")</f>
        <v>0</v>
      </c>
      <c r="AA162" s="11">
        <f t="shared" si="53"/>
        <v>0</v>
      </c>
      <c r="AB162">
        <f>_xlfn.IFNA((VLOOKUP(A162,CLASS!A:AY,28,FALSE)),"")</f>
        <v>0</v>
      </c>
      <c r="AC162" s="11">
        <f t="shared" si="54"/>
        <v>0</v>
      </c>
      <c r="AD162"/>
      <c r="AE162" s="11">
        <f t="shared" si="47"/>
        <v>0</v>
      </c>
      <c r="AF162"/>
      <c r="AG162" s="11">
        <f t="shared" si="48"/>
        <v>0</v>
      </c>
      <c r="AH162">
        <f>_xlfn.IFNA((VLOOKUP(A162,CLASS!A:AY,34,FALSE)),"")</f>
        <v>0</v>
      </c>
      <c r="AI162" s="11">
        <f t="shared" si="55"/>
        <v>0</v>
      </c>
      <c r="AJ162"/>
      <c r="AK162" s="11">
        <f t="shared" si="56"/>
        <v>0</v>
      </c>
      <c r="AL162" s="16">
        <f t="shared" si="57"/>
        <v>73</v>
      </c>
      <c r="AN162">
        <f t="shared" si="58"/>
        <v>0</v>
      </c>
      <c r="AO162">
        <f t="shared" si="59"/>
        <v>73</v>
      </c>
      <c r="AP162">
        <f t="shared" si="60"/>
        <v>0</v>
      </c>
      <c r="AQ162">
        <f t="shared" si="61"/>
        <v>0</v>
      </c>
      <c r="AR162">
        <f t="shared" si="62"/>
        <v>0</v>
      </c>
      <c r="AS162">
        <f t="shared" si="63"/>
        <v>0</v>
      </c>
      <c r="AT162">
        <f t="shared" si="64"/>
        <v>0</v>
      </c>
      <c r="AU162">
        <f t="shared" si="65"/>
        <v>0</v>
      </c>
      <c r="AV162">
        <f t="shared" si="66"/>
        <v>0</v>
      </c>
      <c r="AW162">
        <f t="shared" si="67"/>
        <v>0</v>
      </c>
      <c r="AX162">
        <f t="shared" si="68"/>
        <v>0</v>
      </c>
      <c r="AY162" s="14" cm="1">
        <f t="array" ref="AY162">SUMPRODUCT(LARGE(AN162:AX162, {1,2,3}))</f>
        <v>73</v>
      </c>
      <c r="AZ162"/>
    </row>
    <row r="163" spans="1:52" x14ac:dyDescent="0.35">
      <c r="A163">
        <f>CLASS!A196</f>
        <v>100000</v>
      </c>
      <c r="B163" t="str">
        <f>CLASS!B196</f>
        <v>EE100000</v>
      </c>
      <c r="C163" t="str">
        <f>_xlfn.IFNA((VLOOKUP(A163,CLASS!A:AY,3,FALSE)),"")</f>
        <v>Kenneth</v>
      </c>
      <c r="D163" t="str">
        <f>_xlfn.IFNA((VLOOKUP(A163,CLASS!A:AY,4,FALSE)),"")</f>
        <v>Farr</v>
      </c>
      <c r="E163" s="26" t="str">
        <f>_xlfn.IFNA((VLOOKUP(B163,IssueLookup!A:B,2,FALSE)),"")</f>
        <v>C</v>
      </c>
      <c r="F163" s="26" t="str">
        <f>_xlfn.IFNA((VLOOKUP(B163,IssueLookup!C:D,2,FALSE)),"")</f>
        <v>C</v>
      </c>
      <c r="G163" s="26" t="str">
        <f>_xlfn.IFNA((VLOOKUP(B163,IssueLookup!E:F,2,FALSE)),"")</f>
        <v>C</v>
      </c>
      <c r="H163" s="26" t="str">
        <f>_xlfn.IFNA((VLOOKUP(B163,IssueLookup!G:H,2,FALSE)),"")</f>
        <v>C</v>
      </c>
      <c r="I163" t="str">
        <f>_xlfn.IFNA((VLOOKUP(A163,CLASS!A:AY,9,FALSE)),"")</f>
        <v>VET</v>
      </c>
      <c r="J163" t="str">
        <f>_xlfn.IFNA((VLOOKUP(A163,CLASS!A:AY,10,FALSE)),"")</f>
        <v>OLSS</v>
      </c>
      <c r="K163" t="str">
        <f>_xlfn.IFNA((VLOOKUP(J163,DivisionLookup!A:B,2,FALSE)),"")</f>
        <v>South</v>
      </c>
      <c r="L163">
        <f>_xlfn.IFNA(VLOOKUP(E163,HandicapLookup!A:B,2,FALSE),"")</f>
        <v>15</v>
      </c>
      <c r="M163">
        <f>_xlfn.IFNA(VLOOKUP(F163,HandicapLookup!A:B,2,FALSE),"")</f>
        <v>15</v>
      </c>
      <c r="N163">
        <f>_xlfn.IFNA(VLOOKUP(G163,HandicapLookup!A:B,2,FALSE),"")</f>
        <v>15</v>
      </c>
      <c r="O163">
        <f>_xlfn.IFNA(VLOOKUP(H163,HandicapLookup!A:B,2,FALSE),"")</f>
        <v>15</v>
      </c>
      <c r="P163">
        <f>_xlfn.IFNA((VLOOKUP(A163,CLASS!A:AY,16,FALSE)),"")</f>
        <v>0</v>
      </c>
      <c r="Q163" s="11">
        <f t="shared" si="49"/>
        <v>0</v>
      </c>
      <c r="R163">
        <f>_xlfn.IFNA((VLOOKUP(A163,CLASS!A:AY,18,FALSE)),"")</f>
        <v>58</v>
      </c>
      <c r="S163" s="11">
        <f t="shared" si="50"/>
        <v>73</v>
      </c>
      <c r="T163">
        <f>_xlfn.IFNA((VLOOKUP(A163,CLASS!A:AY,20,FALSE)),"")</f>
        <v>0</v>
      </c>
      <c r="U163" s="11">
        <f t="shared" si="51"/>
        <v>0</v>
      </c>
      <c r="V163">
        <f>_xlfn.IFNA((VLOOKUP(A163,CLASS!A:AY,22,FALSE)),"")</f>
        <v>0</v>
      </c>
      <c r="W163" s="11">
        <f t="shared" si="69"/>
        <v>0</v>
      </c>
      <c r="X163">
        <f>_xlfn.IFNA((VLOOKUP(A163,CLASS!A:AY,24,FALSE)),"")</f>
        <v>0</v>
      </c>
      <c r="Y163" s="11">
        <f t="shared" si="52"/>
        <v>0</v>
      </c>
      <c r="Z163">
        <f>_xlfn.IFNA((VLOOKUP(A163,CLASS!A:AY,26,FALSE)),"")</f>
        <v>0</v>
      </c>
      <c r="AA163" s="11">
        <f t="shared" si="53"/>
        <v>0</v>
      </c>
      <c r="AB163">
        <f>_xlfn.IFNA((VLOOKUP(A163,CLASS!A:AY,28,FALSE)),"")</f>
        <v>0</v>
      </c>
      <c r="AC163" s="11">
        <f t="shared" si="54"/>
        <v>0</v>
      </c>
      <c r="AD163"/>
      <c r="AE163" s="11">
        <f t="shared" si="47"/>
        <v>0</v>
      </c>
      <c r="AF163"/>
      <c r="AG163" s="11">
        <f t="shared" si="48"/>
        <v>0</v>
      </c>
      <c r="AH163">
        <f>_xlfn.IFNA((VLOOKUP(A163,CLASS!A:AY,34,FALSE)),"")</f>
        <v>0</v>
      </c>
      <c r="AI163" s="11">
        <f t="shared" si="55"/>
        <v>0</v>
      </c>
      <c r="AJ163"/>
      <c r="AK163" s="11">
        <f t="shared" si="56"/>
        <v>0</v>
      </c>
      <c r="AL163" s="16">
        <f t="shared" si="57"/>
        <v>73</v>
      </c>
      <c r="AN163">
        <f t="shared" si="58"/>
        <v>0</v>
      </c>
      <c r="AO163">
        <f t="shared" si="59"/>
        <v>73</v>
      </c>
      <c r="AP163">
        <f t="shared" si="60"/>
        <v>0</v>
      </c>
      <c r="AQ163">
        <f t="shared" si="61"/>
        <v>0</v>
      </c>
      <c r="AR163">
        <f t="shared" si="62"/>
        <v>0</v>
      </c>
      <c r="AS163">
        <f t="shared" si="63"/>
        <v>0</v>
      </c>
      <c r="AT163">
        <f t="shared" si="64"/>
        <v>0</v>
      </c>
      <c r="AU163">
        <f t="shared" si="65"/>
        <v>0</v>
      </c>
      <c r="AV163">
        <f t="shared" si="66"/>
        <v>0</v>
      </c>
      <c r="AW163">
        <f t="shared" si="67"/>
        <v>0</v>
      </c>
      <c r="AX163">
        <f t="shared" si="68"/>
        <v>0</v>
      </c>
      <c r="AY163" s="14" cm="1">
        <f t="array" ref="AY163">SUMPRODUCT(LARGE(AN163:AX163, {1,2,3}))</f>
        <v>73</v>
      </c>
      <c r="AZ163"/>
    </row>
    <row r="164" spans="1:52" x14ac:dyDescent="0.35">
      <c r="A164">
        <f>CLASS!A197</f>
        <v>136649</v>
      </c>
      <c r="B164" t="str">
        <f>CLASS!B197</f>
        <v>EE136649</v>
      </c>
      <c r="C164" t="str">
        <f>_xlfn.IFNA((VLOOKUP(A164,CLASS!A:AY,3,FALSE)),"")</f>
        <v>Neil</v>
      </c>
      <c r="D164" t="str">
        <f>_xlfn.IFNA((VLOOKUP(A164,CLASS!A:AY,4,FALSE)),"")</f>
        <v>Hogg</v>
      </c>
      <c r="E164" s="26" t="str">
        <f>_xlfn.IFNA((VLOOKUP(B164,IssueLookup!A:B,2,FALSE)),"")</f>
        <v>C</v>
      </c>
      <c r="F164" s="26" t="str">
        <f>_xlfn.IFNA((VLOOKUP(B164,IssueLookup!C:D,2,FALSE)),"")</f>
        <v>C</v>
      </c>
      <c r="G164" s="26" t="str">
        <f>_xlfn.IFNA((VLOOKUP(B164,IssueLookup!E:F,2,FALSE)),"")</f>
        <v>C</v>
      </c>
      <c r="H164" s="26" t="str">
        <f>_xlfn.IFNA((VLOOKUP(B164,IssueLookup!G:H,2,FALSE)),"")</f>
        <v>C</v>
      </c>
      <c r="I164" t="str">
        <f>_xlfn.IFNA((VLOOKUP(A164,CLASS!A:AY,9,FALSE)),"")</f>
        <v>VET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_xlfn.IFNA(VLOOKUP(E164,HandicapLookup!A:B,2,FALSE),"")</f>
        <v>15</v>
      </c>
      <c r="M164">
        <f>_xlfn.IFNA(VLOOKUP(F164,HandicapLookup!A:B,2,FALSE),"")</f>
        <v>15</v>
      </c>
      <c r="N164">
        <f>_xlfn.IFNA(VLOOKUP(G164,HandicapLookup!A:B,2,FALSE),"")</f>
        <v>15</v>
      </c>
      <c r="O164">
        <f>_xlfn.IFNA(VLOOKUP(H164,HandicapLookup!A:B,2,FALSE),"")</f>
        <v>15</v>
      </c>
      <c r="P164">
        <f>_xlfn.IFNA((VLOOKUP(A164,CLASS!A:AY,16,FALSE)),"")</f>
        <v>0</v>
      </c>
      <c r="Q164" s="11">
        <f t="shared" si="49"/>
        <v>0</v>
      </c>
      <c r="R164">
        <f>_xlfn.IFNA((VLOOKUP(A164,CLASS!A:AY,18,FALSE)),"")</f>
        <v>57</v>
      </c>
      <c r="S164" s="11">
        <f t="shared" si="50"/>
        <v>72</v>
      </c>
      <c r="T164">
        <f>_xlfn.IFNA((VLOOKUP(A164,CLASS!A:AY,20,FALSE)),"")</f>
        <v>0</v>
      </c>
      <c r="U164" s="11">
        <f t="shared" si="51"/>
        <v>0</v>
      </c>
      <c r="V164">
        <f>_xlfn.IFNA((VLOOKUP(A164,CLASS!A:AY,22,FALSE)),"")</f>
        <v>0</v>
      </c>
      <c r="W164" s="11">
        <f t="shared" si="69"/>
        <v>0</v>
      </c>
      <c r="X164">
        <f>_xlfn.IFNA((VLOOKUP(A164,CLASS!A:AY,24,FALSE)),"")</f>
        <v>0</v>
      </c>
      <c r="Y164" s="11">
        <f t="shared" si="52"/>
        <v>0</v>
      </c>
      <c r="Z164">
        <f>_xlfn.IFNA((VLOOKUP(A164,CLASS!A:AY,26,FALSE)),"")</f>
        <v>0</v>
      </c>
      <c r="AA164" s="11">
        <f t="shared" si="53"/>
        <v>0</v>
      </c>
      <c r="AB164">
        <f>_xlfn.IFNA((VLOOKUP(A164,CLASS!A:AY,28,FALSE)),"")</f>
        <v>0</v>
      </c>
      <c r="AC164" s="11">
        <f t="shared" si="54"/>
        <v>0</v>
      </c>
      <c r="AD164"/>
      <c r="AE164" s="11">
        <f t="shared" si="47"/>
        <v>0</v>
      </c>
      <c r="AF164"/>
      <c r="AG164" s="11">
        <f t="shared" si="48"/>
        <v>0</v>
      </c>
      <c r="AH164">
        <f>_xlfn.IFNA((VLOOKUP(A164,CLASS!A:AY,34,FALSE)),"")</f>
        <v>0</v>
      </c>
      <c r="AI164" s="11">
        <f t="shared" si="55"/>
        <v>0</v>
      </c>
      <c r="AJ164"/>
      <c r="AK164" s="11">
        <f t="shared" si="56"/>
        <v>0</v>
      </c>
      <c r="AL164" s="16">
        <f t="shared" si="57"/>
        <v>72</v>
      </c>
      <c r="AM164"/>
      <c r="AN164">
        <f t="shared" si="58"/>
        <v>0</v>
      </c>
      <c r="AO164">
        <f t="shared" si="59"/>
        <v>72</v>
      </c>
      <c r="AP164">
        <f t="shared" si="60"/>
        <v>0</v>
      </c>
      <c r="AQ164">
        <f t="shared" si="61"/>
        <v>0</v>
      </c>
      <c r="AR164">
        <f t="shared" si="62"/>
        <v>0</v>
      </c>
      <c r="AS164">
        <f t="shared" si="63"/>
        <v>0</v>
      </c>
      <c r="AT164">
        <f t="shared" si="64"/>
        <v>0</v>
      </c>
      <c r="AU164">
        <f t="shared" si="65"/>
        <v>0</v>
      </c>
      <c r="AV164">
        <f t="shared" si="66"/>
        <v>0</v>
      </c>
      <c r="AW164">
        <f t="shared" si="67"/>
        <v>0</v>
      </c>
      <c r="AX164">
        <f t="shared" si="68"/>
        <v>0</v>
      </c>
      <c r="AY164" s="14" cm="1">
        <f t="array" ref="AY164">SUMPRODUCT(LARGE(AN164:AX164, {1,2,3}))</f>
        <v>72</v>
      </c>
    </row>
    <row r="165" spans="1:52" x14ac:dyDescent="0.35">
      <c r="A165">
        <f>CLASS!A94</f>
        <v>126098</v>
      </c>
      <c r="B165" t="str">
        <f>CLASS!B94</f>
        <v>EE126098</v>
      </c>
      <c r="C165" t="str">
        <f>_xlfn.IFNA((VLOOKUP(A165,CLASS!A:AY,3,FALSE)),"")</f>
        <v>Sian</v>
      </c>
      <c r="D165" t="str">
        <f>_xlfn.IFNA((VLOOKUP(A165,CLASS!A:AY,4,FALSE)),"")</f>
        <v>Hoskins</v>
      </c>
      <c r="E165" s="26" t="str">
        <f>_xlfn.IFNA((VLOOKUP(B165,IssueLookup!A:B,2,FALSE)),"")</f>
        <v>A</v>
      </c>
      <c r="F165" s="26" t="str">
        <f>_xlfn.IFNA((VLOOKUP(B165,IssueLookup!C:D,2,FALSE)),"")</f>
        <v>A</v>
      </c>
      <c r="G165" s="26" t="str">
        <f>_xlfn.IFNA((VLOOKUP(B165,IssueLookup!E:F,2,FALSE)),"")</f>
        <v>A</v>
      </c>
      <c r="H165" s="26" t="str">
        <f>_xlfn.IFNA((VLOOKUP(B165,IssueLookup!G:H,2,FALSE)),"")</f>
        <v>A</v>
      </c>
      <c r="I165" t="str">
        <f>_xlfn.IFNA((VLOOKUP(A165,CLASS!A:AY,9,FALSE)),"")</f>
        <v>LDY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_xlfn.IFNA(VLOOKUP(E165,HandicapLookup!A:B,2,FALSE),"")</f>
        <v>5</v>
      </c>
      <c r="M165">
        <f>_xlfn.IFNA(VLOOKUP(F165,HandicapLookup!A:B,2,FALSE),"")</f>
        <v>5</v>
      </c>
      <c r="N165">
        <f>_xlfn.IFNA(VLOOKUP(G165,HandicapLookup!A:B,2,FALSE),"")</f>
        <v>5</v>
      </c>
      <c r="O165">
        <f>_xlfn.IFNA(VLOOKUP(H165,HandicapLookup!A:B,2,FALSE),"")</f>
        <v>5</v>
      </c>
      <c r="P165">
        <f>_xlfn.IFNA((VLOOKUP(A165,CLASS!A:AY,16,FALSE)),"")</f>
        <v>0</v>
      </c>
      <c r="Q165" s="11">
        <f t="shared" si="49"/>
        <v>0</v>
      </c>
      <c r="R165">
        <f>_xlfn.IFNA((VLOOKUP(A165,CLASS!A:AY,18,FALSE)),"")</f>
        <v>67</v>
      </c>
      <c r="S165" s="11">
        <f t="shared" si="50"/>
        <v>72</v>
      </c>
      <c r="T165">
        <f>_xlfn.IFNA((VLOOKUP(A165,CLASS!A:AY,20,FALSE)),"")</f>
        <v>0</v>
      </c>
      <c r="U165" s="11">
        <f t="shared" si="51"/>
        <v>0</v>
      </c>
      <c r="V165">
        <f>_xlfn.IFNA((VLOOKUP(A165,CLASS!A:AY,22,FALSE)),"")</f>
        <v>0</v>
      </c>
      <c r="W165" s="11">
        <f t="shared" si="69"/>
        <v>0</v>
      </c>
      <c r="X165">
        <f>_xlfn.IFNA((VLOOKUP(A165,CLASS!A:AY,24,FALSE)),"")</f>
        <v>0</v>
      </c>
      <c r="Y165" s="11">
        <f t="shared" si="52"/>
        <v>0</v>
      </c>
      <c r="Z165">
        <f>_xlfn.IFNA((VLOOKUP(A165,CLASS!A:AY,26,FALSE)),"")</f>
        <v>0</v>
      </c>
      <c r="AA165" s="11">
        <f t="shared" si="53"/>
        <v>0</v>
      </c>
      <c r="AB165">
        <f>_xlfn.IFNA((VLOOKUP(A165,CLASS!A:AY,28,FALSE)),"")</f>
        <v>0</v>
      </c>
      <c r="AC165" s="11">
        <f t="shared" si="54"/>
        <v>0</v>
      </c>
      <c r="AD165"/>
      <c r="AE165" s="11">
        <f t="shared" ref="AE165:AE228" si="70">IFERROR((IF(IF(AD165,AD165+$O165,0)&lt;=100,IF(AD165,AD165+$O165,0),100)),"")</f>
        <v>0</v>
      </c>
      <c r="AF165"/>
      <c r="AG165" s="11">
        <f t="shared" ref="AG165:AG228" si="71">IFERROR((IF(IF(AF165,AF165+$O165,0)&lt;=100,IF(AF165,AF165+$O165,0),100)),"")</f>
        <v>0</v>
      </c>
      <c r="AH165">
        <f>_xlfn.IFNA((VLOOKUP(A165,CLASS!A:AY,34,FALSE)),"")</f>
        <v>0</v>
      </c>
      <c r="AI165" s="11">
        <f t="shared" si="55"/>
        <v>0</v>
      </c>
      <c r="AJ165"/>
      <c r="AK165" s="11">
        <f t="shared" si="56"/>
        <v>0</v>
      </c>
      <c r="AL165" s="16">
        <f t="shared" si="57"/>
        <v>72</v>
      </c>
      <c r="AM165"/>
      <c r="AN165">
        <f t="shared" si="58"/>
        <v>0</v>
      </c>
      <c r="AO165">
        <f t="shared" si="59"/>
        <v>72</v>
      </c>
      <c r="AP165">
        <f t="shared" si="60"/>
        <v>0</v>
      </c>
      <c r="AQ165">
        <f t="shared" si="61"/>
        <v>0</v>
      </c>
      <c r="AR165">
        <f t="shared" si="62"/>
        <v>0</v>
      </c>
      <c r="AS165">
        <f t="shared" si="63"/>
        <v>0</v>
      </c>
      <c r="AT165">
        <f t="shared" si="64"/>
        <v>0</v>
      </c>
      <c r="AU165">
        <f t="shared" si="65"/>
        <v>0</v>
      </c>
      <c r="AV165">
        <f t="shared" si="66"/>
        <v>0</v>
      </c>
      <c r="AW165">
        <f t="shared" si="67"/>
        <v>0</v>
      </c>
      <c r="AX165">
        <f t="shared" si="68"/>
        <v>0</v>
      </c>
      <c r="AY165" s="14" cm="1">
        <f t="array" ref="AY165">SUMPRODUCT(LARGE(AN165:AX165, {1,2,3}))</f>
        <v>72</v>
      </c>
    </row>
    <row r="166" spans="1:52" x14ac:dyDescent="0.35">
      <c r="A166">
        <f>CLASS!A198</f>
        <v>142289</v>
      </c>
      <c r="B166" t="str">
        <f>CLASS!B198</f>
        <v>EE142289</v>
      </c>
      <c r="C166" t="str">
        <f>_xlfn.IFNA((VLOOKUP(A166,CLASS!A:AY,3,FALSE)),"")</f>
        <v xml:space="preserve">Dean </v>
      </c>
      <c r="D166" t="str">
        <f>_xlfn.IFNA((VLOOKUP(A166,CLASS!A:AY,4,FALSE)),"")</f>
        <v>Lambert</v>
      </c>
      <c r="E166" s="26" t="str">
        <f>_xlfn.IFNA((VLOOKUP(B166,IssueLookup!A:B,2,FALSE)),"")</f>
        <v>C</v>
      </c>
      <c r="F166" s="26" t="str">
        <f>_xlfn.IFNA((VLOOKUP(B166,IssueLookup!C:D,2,FALSE)),"")</f>
        <v/>
      </c>
      <c r="G166" s="26" t="str">
        <f>_xlfn.IFNA((VLOOKUP(B166,IssueLookup!E:F,2,FALSE)),"")</f>
        <v/>
      </c>
      <c r="H166" s="26" t="str">
        <f>_xlfn.IFNA((VLOOKUP(B166,IssueLookup!G:H,2,FALSE)),"")</f>
        <v/>
      </c>
      <c r="I166" t="str">
        <f>_xlfn.IFNA((VLOOKUP(A166,CLASS!A:AY,9,FALSE)),"")</f>
        <v>VET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_xlfn.IFNA(VLOOKUP(E166,HandicapLookup!A:B,2,FALSE),"")</f>
        <v>15</v>
      </c>
      <c r="M166" t="str">
        <f>_xlfn.IFNA(VLOOKUP(F166,HandicapLookup!A:B,2,FALSE),"")</f>
        <v/>
      </c>
      <c r="N166" t="str">
        <f>_xlfn.IFNA(VLOOKUP(G166,HandicapLookup!A:B,2,FALSE),"")</f>
        <v/>
      </c>
      <c r="O166" t="str">
        <f>_xlfn.IFNA(VLOOKUP(H166,HandicapLookup!A:B,2,FALSE),"")</f>
        <v/>
      </c>
      <c r="P166">
        <f>_xlfn.IFNA((VLOOKUP(A166,CLASS!A:AY,16,FALSE)),"")</f>
        <v>0</v>
      </c>
      <c r="Q166" s="11">
        <f t="shared" si="49"/>
        <v>0</v>
      </c>
      <c r="R166">
        <f>_xlfn.IFNA((VLOOKUP(A166,CLASS!A:AY,18,FALSE)),"")</f>
        <v>57</v>
      </c>
      <c r="S166" s="11">
        <f t="shared" si="50"/>
        <v>72</v>
      </c>
      <c r="T166">
        <f>_xlfn.IFNA((VLOOKUP(A166,CLASS!A:AY,20,FALSE)),"")</f>
        <v>0</v>
      </c>
      <c r="U166" s="11">
        <f t="shared" si="51"/>
        <v>0</v>
      </c>
      <c r="V166">
        <f>_xlfn.IFNA((VLOOKUP(A166,CLASS!A:AY,22,FALSE)),"")</f>
        <v>0</v>
      </c>
      <c r="W166" s="11">
        <f t="shared" si="69"/>
        <v>0</v>
      </c>
      <c r="X166">
        <f>_xlfn.IFNA((VLOOKUP(A166,CLASS!A:AY,24,FALSE)),"")</f>
        <v>0</v>
      </c>
      <c r="Y166" s="11">
        <f t="shared" si="52"/>
        <v>0</v>
      </c>
      <c r="Z166">
        <f>_xlfn.IFNA((VLOOKUP(A166,CLASS!A:AY,26,FALSE)),"")</f>
        <v>0</v>
      </c>
      <c r="AA166" s="11">
        <f t="shared" si="53"/>
        <v>0</v>
      </c>
      <c r="AB166">
        <f>_xlfn.IFNA((VLOOKUP(A166,CLASS!A:AY,28,FALSE)),"")</f>
        <v>0</v>
      </c>
      <c r="AC166" s="11">
        <f t="shared" si="54"/>
        <v>0</v>
      </c>
      <c r="AD166"/>
      <c r="AE166" s="11">
        <f t="shared" si="70"/>
        <v>0</v>
      </c>
      <c r="AF166"/>
      <c r="AG166" s="11">
        <f t="shared" si="71"/>
        <v>0</v>
      </c>
      <c r="AH166">
        <f>_xlfn.IFNA((VLOOKUP(A166,CLASS!A:AY,34,FALSE)),"")</f>
        <v>0</v>
      </c>
      <c r="AI166" s="11">
        <f t="shared" si="55"/>
        <v>0</v>
      </c>
      <c r="AJ166"/>
      <c r="AK166" s="11">
        <f t="shared" si="56"/>
        <v>0</v>
      </c>
      <c r="AL166" s="16">
        <f t="shared" si="57"/>
        <v>72</v>
      </c>
      <c r="AN166">
        <f t="shared" si="58"/>
        <v>0</v>
      </c>
      <c r="AO166">
        <f t="shared" si="59"/>
        <v>72</v>
      </c>
      <c r="AP166">
        <f t="shared" si="60"/>
        <v>0</v>
      </c>
      <c r="AQ166">
        <f t="shared" si="61"/>
        <v>0</v>
      </c>
      <c r="AR166">
        <f t="shared" si="62"/>
        <v>0</v>
      </c>
      <c r="AS166">
        <f t="shared" si="63"/>
        <v>0</v>
      </c>
      <c r="AT166">
        <f t="shared" si="64"/>
        <v>0</v>
      </c>
      <c r="AU166">
        <f t="shared" si="65"/>
        <v>0</v>
      </c>
      <c r="AV166">
        <f t="shared" si="66"/>
        <v>0</v>
      </c>
      <c r="AW166">
        <f t="shared" si="67"/>
        <v>0</v>
      </c>
      <c r="AX166">
        <f t="shared" si="68"/>
        <v>0</v>
      </c>
      <c r="AY166" s="14" cm="1">
        <f t="array" ref="AY166">SUMPRODUCT(LARGE(AN166:AX166, {1,2,3}))</f>
        <v>72</v>
      </c>
      <c r="AZ166"/>
    </row>
    <row r="167" spans="1:52" x14ac:dyDescent="0.35">
      <c r="A167">
        <f>CLASS!A199</f>
        <v>86765</v>
      </c>
      <c r="B167" t="str">
        <f>CLASS!B199</f>
        <v>EE86765</v>
      </c>
      <c r="C167" t="str">
        <f>_xlfn.IFNA((VLOOKUP(A167,CLASS!A:AY,3,FALSE)),"")</f>
        <v>LG</v>
      </c>
      <c r="D167" t="str">
        <f>_xlfn.IFNA((VLOOKUP(A167,CLASS!A:AY,4,FALSE)),"")</f>
        <v>Millard</v>
      </c>
      <c r="E167" s="26" t="str">
        <f>_xlfn.IFNA((VLOOKUP(B167,IssueLookup!A:B,2,FALSE)),"")</f>
        <v>C</v>
      </c>
      <c r="F167" s="26" t="str">
        <f>_xlfn.IFNA((VLOOKUP(B167,IssueLookup!C:D,2,FALSE)),"")</f>
        <v>C</v>
      </c>
      <c r="G167" s="26" t="str">
        <f>_xlfn.IFNA((VLOOKUP(B167,IssueLookup!E:F,2,FALSE)),"")</f>
        <v>C</v>
      </c>
      <c r="H167" s="26" t="str">
        <f>_xlfn.IFNA((VLOOKUP(B167,IssueLookup!G:H,2,FALSE)),"")</f>
        <v>C</v>
      </c>
      <c r="I167" t="str">
        <f>_xlfn.IFNA((VLOOKUP(A167,CLASS!A:AY,9,FALSE)),"")</f>
        <v>VET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_xlfn.IFNA(VLOOKUP(E167,HandicapLookup!A:B,2,FALSE),"")</f>
        <v>15</v>
      </c>
      <c r="M167">
        <f>_xlfn.IFNA(VLOOKUP(F167,HandicapLookup!A:B,2,FALSE),"")</f>
        <v>15</v>
      </c>
      <c r="N167">
        <f>_xlfn.IFNA(VLOOKUP(G167,HandicapLookup!A:B,2,FALSE),"")</f>
        <v>15</v>
      </c>
      <c r="O167">
        <f>_xlfn.IFNA(VLOOKUP(H167,HandicapLookup!A:B,2,FALSE),"")</f>
        <v>15</v>
      </c>
      <c r="P167">
        <f>_xlfn.IFNA((VLOOKUP(A167,CLASS!A:AY,16,FALSE)),"")</f>
        <v>0</v>
      </c>
      <c r="Q167" s="11">
        <f t="shared" si="49"/>
        <v>0</v>
      </c>
      <c r="R167">
        <f>_xlfn.IFNA((VLOOKUP(A167,CLASS!A:AY,18,FALSE)),"")</f>
        <v>57</v>
      </c>
      <c r="S167" s="11">
        <f t="shared" si="50"/>
        <v>72</v>
      </c>
      <c r="T167">
        <f>_xlfn.IFNA((VLOOKUP(A167,CLASS!A:AY,20,FALSE)),"")</f>
        <v>0</v>
      </c>
      <c r="U167" s="11">
        <f t="shared" si="51"/>
        <v>0</v>
      </c>
      <c r="V167">
        <f>_xlfn.IFNA((VLOOKUP(A167,CLASS!A:AY,22,FALSE)),"")</f>
        <v>0</v>
      </c>
      <c r="W167" s="11">
        <f t="shared" si="69"/>
        <v>0</v>
      </c>
      <c r="X167">
        <f>_xlfn.IFNA((VLOOKUP(A167,CLASS!A:AY,24,FALSE)),"")</f>
        <v>0</v>
      </c>
      <c r="Y167" s="11">
        <f t="shared" si="52"/>
        <v>0</v>
      </c>
      <c r="Z167">
        <f>_xlfn.IFNA((VLOOKUP(A167,CLASS!A:AY,26,FALSE)),"")</f>
        <v>0</v>
      </c>
      <c r="AA167" s="11">
        <f t="shared" si="53"/>
        <v>0</v>
      </c>
      <c r="AB167">
        <f>_xlfn.IFNA((VLOOKUP(A167,CLASS!A:AY,28,FALSE)),"")</f>
        <v>0</v>
      </c>
      <c r="AC167" s="11">
        <f t="shared" si="54"/>
        <v>0</v>
      </c>
      <c r="AD167"/>
      <c r="AE167" s="11">
        <f t="shared" si="70"/>
        <v>0</v>
      </c>
      <c r="AF167"/>
      <c r="AG167" s="11">
        <f t="shared" si="71"/>
        <v>0</v>
      </c>
      <c r="AH167">
        <f>_xlfn.IFNA((VLOOKUP(A167,CLASS!A:AY,34,FALSE)),"")</f>
        <v>0</v>
      </c>
      <c r="AI167" s="11">
        <f t="shared" si="55"/>
        <v>0</v>
      </c>
      <c r="AJ167"/>
      <c r="AK167" s="11">
        <f t="shared" si="56"/>
        <v>0</v>
      </c>
      <c r="AL167" s="16">
        <f t="shared" si="57"/>
        <v>72</v>
      </c>
      <c r="AM167"/>
      <c r="AN167">
        <f t="shared" si="58"/>
        <v>0</v>
      </c>
      <c r="AO167">
        <f t="shared" si="59"/>
        <v>72</v>
      </c>
      <c r="AP167">
        <f t="shared" si="60"/>
        <v>0</v>
      </c>
      <c r="AQ167">
        <f t="shared" si="61"/>
        <v>0</v>
      </c>
      <c r="AR167">
        <f t="shared" si="62"/>
        <v>0</v>
      </c>
      <c r="AS167">
        <f t="shared" si="63"/>
        <v>0</v>
      </c>
      <c r="AT167">
        <f t="shared" si="64"/>
        <v>0</v>
      </c>
      <c r="AU167">
        <f t="shared" si="65"/>
        <v>0</v>
      </c>
      <c r="AV167">
        <f t="shared" si="66"/>
        <v>0</v>
      </c>
      <c r="AW167">
        <f t="shared" si="67"/>
        <v>0</v>
      </c>
      <c r="AX167">
        <f t="shared" si="68"/>
        <v>0</v>
      </c>
      <c r="AY167" s="14" cm="1">
        <f t="array" ref="AY167">SUMPRODUCT(LARGE(AN167:AX167, {1,2,3}))</f>
        <v>72</v>
      </c>
    </row>
    <row r="168" spans="1:52" x14ac:dyDescent="0.35">
      <c r="A168">
        <f>CLASS!A159</f>
        <v>131648</v>
      </c>
      <c r="B168" t="str">
        <f>CLASS!B159</f>
        <v>EE131648</v>
      </c>
      <c r="C168" t="str">
        <f>_xlfn.IFNA((VLOOKUP(A168,CLASS!A:AY,3,FALSE)),"")</f>
        <v>Richard</v>
      </c>
      <c r="D168" t="str">
        <f>_xlfn.IFNA((VLOOKUP(A168,CLASS!A:AY,4,FALSE)),"")</f>
        <v>Steeples</v>
      </c>
      <c r="E168" s="26" t="str">
        <f>_xlfn.IFNA((VLOOKUP(B168,IssueLookup!A:B,2,FALSE)),"")</f>
        <v>B</v>
      </c>
      <c r="F168" s="26" t="str">
        <f>_xlfn.IFNA((VLOOKUP(B168,IssueLookup!C:D,2,FALSE)),"")</f>
        <v>B</v>
      </c>
      <c r="G168" s="26" t="str">
        <f>_xlfn.IFNA((VLOOKUP(B168,IssueLookup!E:F,2,FALSE)),"")</f>
        <v>B</v>
      </c>
      <c r="H168" s="26" t="str">
        <f>_xlfn.IFNA((VLOOKUP(B168,IssueLookup!G:H,2,FALSE)),"")</f>
        <v>B</v>
      </c>
      <c r="I168" t="str">
        <f>_xlfn.IFNA((VLOOKUP(A168,CLASS!A:AY,9,FALSE)),"")</f>
        <v>SNR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_xlfn.IFNA(VLOOKUP(E168,HandicapLookup!A:B,2,FALSE),"")</f>
        <v>10</v>
      </c>
      <c r="M168">
        <f>_xlfn.IFNA(VLOOKUP(F168,HandicapLookup!A:B,2,FALSE),"")</f>
        <v>10</v>
      </c>
      <c r="N168">
        <f>_xlfn.IFNA(VLOOKUP(G168,HandicapLookup!A:B,2,FALSE),"")</f>
        <v>10</v>
      </c>
      <c r="O168">
        <f>_xlfn.IFNA(VLOOKUP(H168,HandicapLookup!A:B,2,FALSE),"")</f>
        <v>10</v>
      </c>
      <c r="P168">
        <f>_xlfn.IFNA((VLOOKUP(A168,CLASS!A:AY,16,FALSE)),"")</f>
        <v>0</v>
      </c>
      <c r="Q168" s="11">
        <f t="shared" si="49"/>
        <v>0</v>
      </c>
      <c r="R168">
        <f>_xlfn.IFNA((VLOOKUP(A168,CLASS!A:AY,18,FALSE)),"")</f>
        <v>62</v>
      </c>
      <c r="S168" s="11">
        <f t="shared" si="50"/>
        <v>72</v>
      </c>
      <c r="T168">
        <f>_xlfn.IFNA((VLOOKUP(A168,CLASS!A:AY,20,FALSE)),"")</f>
        <v>0</v>
      </c>
      <c r="U168" s="11">
        <f t="shared" si="51"/>
        <v>0</v>
      </c>
      <c r="V168">
        <f>_xlfn.IFNA((VLOOKUP(A168,CLASS!A:AY,22,FALSE)),"")</f>
        <v>0</v>
      </c>
      <c r="W168" s="11">
        <f t="shared" si="69"/>
        <v>0</v>
      </c>
      <c r="X168">
        <f>_xlfn.IFNA((VLOOKUP(A168,CLASS!A:AY,24,FALSE)),"")</f>
        <v>0</v>
      </c>
      <c r="Y168" s="11">
        <f t="shared" si="52"/>
        <v>0</v>
      </c>
      <c r="Z168">
        <f>_xlfn.IFNA((VLOOKUP(A168,CLASS!A:AY,26,FALSE)),"")</f>
        <v>0</v>
      </c>
      <c r="AA168" s="11">
        <f t="shared" si="53"/>
        <v>0</v>
      </c>
      <c r="AB168">
        <f>_xlfn.IFNA((VLOOKUP(A168,CLASS!A:AY,28,FALSE)),"")</f>
        <v>0</v>
      </c>
      <c r="AC168" s="11">
        <f t="shared" si="54"/>
        <v>0</v>
      </c>
      <c r="AD168"/>
      <c r="AE168" s="11">
        <f t="shared" si="70"/>
        <v>0</v>
      </c>
      <c r="AF168"/>
      <c r="AG168" s="11">
        <f t="shared" si="71"/>
        <v>0</v>
      </c>
      <c r="AH168">
        <f>_xlfn.IFNA((VLOOKUP(A168,CLASS!A:AY,34,FALSE)),"")</f>
        <v>0</v>
      </c>
      <c r="AI168" s="11">
        <f t="shared" si="55"/>
        <v>0</v>
      </c>
      <c r="AJ168"/>
      <c r="AK168" s="11">
        <f t="shared" si="56"/>
        <v>0</v>
      </c>
      <c r="AL168" s="16">
        <f t="shared" si="57"/>
        <v>72</v>
      </c>
      <c r="AM168"/>
      <c r="AN168">
        <f t="shared" si="58"/>
        <v>0</v>
      </c>
      <c r="AO168">
        <f t="shared" si="59"/>
        <v>72</v>
      </c>
      <c r="AP168">
        <f t="shared" si="60"/>
        <v>0</v>
      </c>
      <c r="AQ168">
        <f t="shared" si="61"/>
        <v>0</v>
      </c>
      <c r="AR168">
        <f t="shared" si="62"/>
        <v>0</v>
      </c>
      <c r="AS168">
        <f t="shared" si="63"/>
        <v>0</v>
      </c>
      <c r="AT168">
        <f t="shared" si="64"/>
        <v>0</v>
      </c>
      <c r="AU168">
        <f t="shared" si="65"/>
        <v>0</v>
      </c>
      <c r="AV168">
        <f t="shared" si="66"/>
        <v>0</v>
      </c>
      <c r="AW168">
        <f t="shared" si="67"/>
        <v>0</v>
      </c>
      <c r="AX168">
        <f t="shared" si="68"/>
        <v>0</v>
      </c>
      <c r="AY168" s="14" cm="1">
        <f t="array" ref="AY168">SUMPRODUCT(LARGE(AN168:AX168, {1,2,3}))</f>
        <v>72</v>
      </c>
    </row>
    <row r="169" spans="1:52" x14ac:dyDescent="0.35">
      <c r="A169">
        <f>CLASS!A158</f>
        <v>138153</v>
      </c>
      <c r="B169" t="str">
        <f>CLASS!B158</f>
        <v>EE138153</v>
      </c>
      <c r="C169" t="str">
        <f>_xlfn.IFNA((VLOOKUP(A169,CLASS!A:AY,3,FALSE)),"")</f>
        <v>Neil</v>
      </c>
      <c r="D169" t="str">
        <f>_xlfn.IFNA((VLOOKUP(A169,CLASS!A:AY,4,FALSE)),"")</f>
        <v>Hastilow</v>
      </c>
      <c r="E169" s="26" t="str">
        <f>_xlfn.IFNA((VLOOKUP(B169,IssueLookup!A:B,2,FALSE)),"")</f>
        <v>B</v>
      </c>
      <c r="F169" s="26" t="str">
        <f>_xlfn.IFNA((VLOOKUP(B169,IssueLookup!C:D,2,FALSE)),"")</f>
        <v>B</v>
      </c>
      <c r="G169" s="26" t="str">
        <f>_xlfn.IFNA((VLOOKUP(B169,IssueLookup!E:F,2,FALSE)),"")</f>
        <v>B</v>
      </c>
      <c r="H169" s="26" t="str">
        <f>_xlfn.IFNA((VLOOKUP(B169,IssueLookup!G:H,2,FALSE)),"")</f>
        <v>B</v>
      </c>
      <c r="I169" t="str">
        <f>_xlfn.IFNA((VLOOKUP(A169,CLASS!A:AY,9,FALSE)),"")</f>
        <v>SNR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_xlfn.IFNA(VLOOKUP(E169,HandicapLookup!A:B,2,FALSE),"")</f>
        <v>10</v>
      </c>
      <c r="M169">
        <f>_xlfn.IFNA(VLOOKUP(F169,HandicapLookup!A:B,2,FALSE),"")</f>
        <v>10</v>
      </c>
      <c r="N169">
        <f>_xlfn.IFNA(VLOOKUP(G169,HandicapLookup!A:B,2,FALSE),"")</f>
        <v>10</v>
      </c>
      <c r="O169">
        <f>_xlfn.IFNA(VLOOKUP(H169,HandicapLookup!A:B,2,FALSE),"")</f>
        <v>10</v>
      </c>
      <c r="P169">
        <f>_xlfn.IFNA((VLOOKUP(A169,CLASS!A:AY,16,FALSE)),"")</f>
        <v>62</v>
      </c>
      <c r="Q169" s="11">
        <f t="shared" si="49"/>
        <v>72</v>
      </c>
      <c r="R169">
        <f>_xlfn.IFNA((VLOOKUP(A169,CLASS!A:AY,18,FALSE)),"")</f>
        <v>0</v>
      </c>
      <c r="S169" s="11">
        <f t="shared" si="50"/>
        <v>0</v>
      </c>
      <c r="T169">
        <f>_xlfn.IFNA((VLOOKUP(A169,CLASS!A:AY,20,FALSE)),"")</f>
        <v>0</v>
      </c>
      <c r="U169" s="11">
        <f t="shared" si="51"/>
        <v>0</v>
      </c>
      <c r="V169">
        <f>_xlfn.IFNA((VLOOKUP(A169,CLASS!A:AY,22,FALSE)),"")</f>
        <v>0</v>
      </c>
      <c r="W169" s="11">
        <f t="shared" si="69"/>
        <v>0</v>
      </c>
      <c r="X169">
        <f>_xlfn.IFNA((VLOOKUP(A169,CLASS!A:AY,24,FALSE)),"")</f>
        <v>0</v>
      </c>
      <c r="Y169" s="11">
        <f t="shared" si="52"/>
        <v>0</v>
      </c>
      <c r="Z169">
        <f>_xlfn.IFNA((VLOOKUP(A169,CLASS!A:AY,26,FALSE)),"")</f>
        <v>0</v>
      </c>
      <c r="AA169" s="11">
        <f t="shared" si="53"/>
        <v>0</v>
      </c>
      <c r="AB169">
        <f>_xlfn.IFNA((VLOOKUP(A169,CLASS!A:AY,28,FALSE)),"")</f>
        <v>0</v>
      </c>
      <c r="AC169" s="11">
        <f t="shared" si="54"/>
        <v>0</v>
      </c>
      <c r="AD169"/>
      <c r="AE169" s="11">
        <f t="shared" si="70"/>
        <v>0</v>
      </c>
      <c r="AF169"/>
      <c r="AG169" s="11">
        <f t="shared" si="71"/>
        <v>0</v>
      </c>
      <c r="AH169">
        <f>_xlfn.IFNA((VLOOKUP(A169,CLASS!A:AY,34,FALSE)),"")</f>
        <v>0</v>
      </c>
      <c r="AI169" s="11">
        <f t="shared" si="55"/>
        <v>0</v>
      </c>
      <c r="AJ169"/>
      <c r="AK169" s="11">
        <f t="shared" si="56"/>
        <v>0</v>
      </c>
      <c r="AL169" s="16">
        <f t="shared" si="57"/>
        <v>72</v>
      </c>
      <c r="AM169"/>
      <c r="AN169">
        <f t="shared" si="58"/>
        <v>72</v>
      </c>
      <c r="AO169">
        <f t="shared" si="59"/>
        <v>0</v>
      </c>
      <c r="AP169">
        <f t="shared" si="60"/>
        <v>0</v>
      </c>
      <c r="AQ169">
        <f t="shared" si="61"/>
        <v>0</v>
      </c>
      <c r="AR169">
        <f t="shared" si="62"/>
        <v>0</v>
      </c>
      <c r="AS169">
        <f t="shared" si="63"/>
        <v>0</v>
      </c>
      <c r="AT169">
        <f t="shared" si="64"/>
        <v>0</v>
      </c>
      <c r="AU169">
        <f t="shared" si="65"/>
        <v>0</v>
      </c>
      <c r="AV169">
        <f t="shared" si="66"/>
        <v>0</v>
      </c>
      <c r="AW169">
        <f t="shared" si="67"/>
        <v>0</v>
      </c>
      <c r="AX169">
        <f t="shared" si="68"/>
        <v>0</v>
      </c>
      <c r="AY169" s="14" cm="1">
        <f t="array" ref="AY169">SUMPRODUCT(LARGE(AN169:AX169, {1,2,3}))</f>
        <v>72</v>
      </c>
      <c r="AZ169"/>
    </row>
    <row r="170" spans="1:52" x14ac:dyDescent="0.35">
      <c r="A170">
        <f>CLASS!A200</f>
        <v>1947</v>
      </c>
      <c r="B170" t="str">
        <f>CLASS!B200</f>
        <v>EE1947</v>
      </c>
      <c r="C170" t="str">
        <f>_xlfn.IFNA((VLOOKUP(A170,CLASS!A:AY,3,FALSE)),"")</f>
        <v>Robert</v>
      </c>
      <c r="D170" t="str">
        <f>_xlfn.IFNA((VLOOKUP(A170,CLASS!A:AY,4,FALSE)),"")</f>
        <v>Newsham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tr">
        <f>_xlfn.IFNA((VLOOKUP(A170,CLASS!A:AY,9,FALSE)),"")</f>
        <v>VET</v>
      </c>
      <c r="J170" t="str">
        <f>_xlfn.IFNA((VLOOKUP(A170,CLASS!A:AY,10,FALSE)),"")</f>
        <v>DOV</v>
      </c>
      <c r="K170" t="str">
        <f>_xlfn.IFNA((VLOOKUP(J170,DivisionLookup!A:B,2,FALSE)),"")</f>
        <v>North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f>_xlfn.IFNA((VLOOKUP(A170,CLASS!A:AY,16,FALSE)),"")</f>
        <v>56</v>
      </c>
      <c r="Q170" s="11">
        <f t="shared" si="49"/>
        <v>71</v>
      </c>
      <c r="R170">
        <f>_xlfn.IFNA((VLOOKUP(A170,CLASS!A:AY,18,FALSE)),"")</f>
        <v>0</v>
      </c>
      <c r="S170" s="11">
        <f t="shared" si="50"/>
        <v>0</v>
      </c>
      <c r="T170">
        <f>_xlfn.IFNA((VLOOKUP(A170,CLASS!A:AY,20,FALSE)),"")</f>
        <v>0</v>
      </c>
      <c r="U170" s="11">
        <f t="shared" si="51"/>
        <v>0</v>
      </c>
      <c r="V170">
        <f>_xlfn.IFNA((VLOOKUP(A170,CLASS!A:AY,22,FALSE)),"")</f>
        <v>0</v>
      </c>
      <c r="W170" s="11">
        <f t="shared" si="69"/>
        <v>0</v>
      </c>
      <c r="X170">
        <f>_xlfn.IFNA((VLOOKUP(A170,CLASS!A:AY,24,FALSE)),"")</f>
        <v>0</v>
      </c>
      <c r="Y170" s="11">
        <f t="shared" si="52"/>
        <v>0</v>
      </c>
      <c r="Z170">
        <f>_xlfn.IFNA((VLOOKUP(A170,CLASS!A:AY,26,FALSE)),"")</f>
        <v>0</v>
      </c>
      <c r="AA170" s="11">
        <f t="shared" si="53"/>
        <v>0</v>
      </c>
      <c r="AB170">
        <f>_xlfn.IFNA((VLOOKUP(A170,CLASS!A:AY,28,FALSE)),"")</f>
        <v>0</v>
      </c>
      <c r="AC170" s="11">
        <f t="shared" si="54"/>
        <v>0</v>
      </c>
      <c r="AD170"/>
      <c r="AE170" s="11">
        <f t="shared" si="70"/>
        <v>0</v>
      </c>
      <c r="AF170"/>
      <c r="AG170" s="11">
        <f t="shared" si="71"/>
        <v>0</v>
      </c>
      <c r="AH170">
        <f>_xlfn.IFNA((VLOOKUP(A170,CLASS!A:AY,34,FALSE)),"")</f>
        <v>0</v>
      </c>
      <c r="AI170" s="11">
        <f t="shared" si="55"/>
        <v>0</v>
      </c>
      <c r="AJ170"/>
      <c r="AK170" s="11">
        <f t="shared" si="56"/>
        <v>0</v>
      </c>
      <c r="AL170" s="16">
        <f t="shared" si="57"/>
        <v>71</v>
      </c>
      <c r="AM170"/>
      <c r="AN170">
        <f t="shared" si="58"/>
        <v>71</v>
      </c>
      <c r="AO170">
        <f t="shared" si="59"/>
        <v>0</v>
      </c>
      <c r="AP170">
        <f t="shared" si="60"/>
        <v>0</v>
      </c>
      <c r="AQ170">
        <f t="shared" si="61"/>
        <v>0</v>
      </c>
      <c r="AR170">
        <f t="shared" si="62"/>
        <v>0</v>
      </c>
      <c r="AS170">
        <f t="shared" si="63"/>
        <v>0</v>
      </c>
      <c r="AT170">
        <f t="shared" si="64"/>
        <v>0</v>
      </c>
      <c r="AU170">
        <f t="shared" si="65"/>
        <v>0</v>
      </c>
      <c r="AV170">
        <f t="shared" si="66"/>
        <v>0</v>
      </c>
      <c r="AW170">
        <f t="shared" si="67"/>
        <v>0</v>
      </c>
      <c r="AX170">
        <f t="shared" si="68"/>
        <v>0</v>
      </c>
      <c r="AY170" s="14" cm="1">
        <f t="array" ref="AY170">SUMPRODUCT(LARGE(AN170:AX170, {1,2,3}))</f>
        <v>71</v>
      </c>
      <c r="AZ170"/>
    </row>
    <row r="171" spans="1:52" x14ac:dyDescent="0.35">
      <c r="A171">
        <f>CLASS!A160</f>
        <v>138677</v>
      </c>
      <c r="B171" t="str">
        <f>CLASS!B160</f>
        <v>EE138677</v>
      </c>
      <c r="C171" t="str">
        <f>_xlfn.IFNA((VLOOKUP(A171,CLASS!A:AY,3,FALSE)),"")</f>
        <v>Richard</v>
      </c>
      <c r="D171" t="str">
        <f>_xlfn.IFNA((VLOOKUP(A171,CLASS!A:AY,4,FALSE)),"")</f>
        <v>Palmer</v>
      </c>
      <c r="E171" s="26" t="str">
        <f>_xlfn.IFNA((VLOOKUP(B171,IssueLookup!A:B,2,FALSE)),"")</f>
        <v>B</v>
      </c>
      <c r="F171" s="26" t="str">
        <f>_xlfn.IFNA((VLOOKUP(B171,IssueLookup!C:D,2,FALSE)),"")</f>
        <v>B</v>
      </c>
      <c r="G171" s="26" t="str">
        <f>_xlfn.IFNA((VLOOKUP(B171,IssueLookup!E:F,2,FALSE)),"")</f>
        <v>B</v>
      </c>
      <c r="H171" s="26" t="str">
        <f>_xlfn.IFNA((VLOOKUP(B171,IssueLookup!G:H,2,FALSE)),"")</f>
        <v>B</v>
      </c>
      <c r="I171" t="str">
        <f>_xlfn.IFNA((VLOOKUP(A171,CLASS!A:AY,9,FALSE)),"")</f>
        <v>SNR</v>
      </c>
      <c r="J171" t="str">
        <f>_xlfn.IFNA((VLOOKUP(A171,CLASS!A:AY,10,FALSE)),"")</f>
        <v>DOV</v>
      </c>
      <c r="K171" t="str">
        <f>_xlfn.IFNA((VLOOKUP(J171,DivisionLookup!A:B,2,FALSE)),"")</f>
        <v>North</v>
      </c>
      <c r="L171">
        <f>_xlfn.IFNA(VLOOKUP(E171,HandicapLookup!A:B,2,FALSE),"")</f>
        <v>10</v>
      </c>
      <c r="M171">
        <f>_xlfn.IFNA(VLOOKUP(F171,HandicapLookup!A:B,2,FALSE),"")</f>
        <v>10</v>
      </c>
      <c r="N171">
        <f>_xlfn.IFNA(VLOOKUP(G171,HandicapLookup!A:B,2,FALSE),"")</f>
        <v>10</v>
      </c>
      <c r="O171">
        <f>_xlfn.IFNA(VLOOKUP(H171,HandicapLookup!A:B,2,FALSE),"")</f>
        <v>10</v>
      </c>
      <c r="P171">
        <f>_xlfn.IFNA((VLOOKUP(A171,CLASS!A:AY,16,FALSE)),"")</f>
        <v>61</v>
      </c>
      <c r="Q171" s="11">
        <f t="shared" si="49"/>
        <v>71</v>
      </c>
      <c r="R171">
        <f>_xlfn.IFNA((VLOOKUP(A171,CLASS!A:AY,18,FALSE)),"")</f>
        <v>0</v>
      </c>
      <c r="S171" s="11">
        <f t="shared" si="50"/>
        <v>0</v>
      </c>
      <c r="T171">
        <f>_xlfn.IFNA((VLOOKUP(A171,CLASS!A:AY,20,FALSE)),"")</f>
        <v>0</v>
      </c>
      <c r="U171" s="11">
        <f t="shared" si="51"/>
        <v>0</v>
      </c>
      <c r="V171">
        <f>_xlfn.IFNA((VLOOKUP(A171,CLASS!A:AY,22,FALSE)),"")</f>
        <v>0</v>
      </c>
      <c r="W171" s="11">
        <f t="shared" si="69"/>
        <v>0</v>
      </c>
      <c r="X171">
        <f>_xlfn.IFNA((VLOOKUP(A171,CLASS!A:AY,24,FALSE)),"")</f>
        <v>0</v>
      </c>
      <c r="Y171" s="11">
        <f t="shared" si="52"/>
        <v>0</v>
      </c>
      <c r="Z171">
        <f>_xlfn.IFNA((VLOOKUP(A171,CLASS!A:AY,26,FALSE)),"")</f>
        <v>0</v>
      </c>
      <c r="AA171" s="11">
        <f t="shared" si="53"/>
        <v>0</v>
      </c>
      <c r="AB171">
        <f>_xlfn.IFNA((VLOOKUP(A171,CLASS!A:AY,28,FALSE)),"")</f>
        <v>0</v>
      </c>
      <c r="AC171" s="11">
        <f t="shared" si="54"/>
        <v>0</v>
      </c>
      <c r="AD171"/>
      <c r="AE171" s="11">
        <f t="shared" si="70"/>
        <v>0</v>
      </c>
      <c r="AF171"/>
      <c r="AG171" s="11">
        <f t="shared" si="71"/>
        <v>0</v>
      </c>
      <c r="AH171">
        <f>_xlfn.IFNA((VLOOKUP(A171,CLASS!A:AY,34,FALSE)),"")</f>
        <v>0</v>
      </c>
      <c r="AI171" s="11">
        <f t="shared" si="55"/>
        <v>0</v>
      </c>
      <c r="AJ171"/>
      <c r="AK171" s="11">
        <f t="shared" si="56"/>
        <v>0</v>
      </c>
      <c r="AL171" s="16">
        <f t="shared" si="57"/>
        <v>71</v>
      </c>
      <c r="AN171">
        <f t="shared" si="58"/>
        <v>71</v>
      </c>
      <c r="AO171">
        <f t="shared" si="59"/>
        <v>0</v>
      </c>
      <c r="AP171">
        <f t="shared" si="60"/>
        <v>0</v>
      </c>
      <c r="AQ171">
        <f t="shared" si="61"/>
        <v>0</v>
      </c>
      <c r="AR171">
        <f t="shared" si="62"/>
        <v>0</v>
      </c>
      <c r="AS171">
        <f t="shared" si="63"/>
        <v>0</v>
      </c>
      <c r="AT171">
        <f t="shared" si="64"/>
        <v>0</v>
      </c>
      <c r="AU171">
        <f t="shared" si="65"/>
        <v>0</v>
      </c>
      <c r="AV171">
        <f t="shared" si="66"/>
        <v>0</v>
      </c>
      <c r="AW171">
        <f t="shared" si="67"/>
        <v>0</v>
      </c>
      <c r="AX171">
        <f t="shared" si="68"/>
        <v>0</v>
      </c>
      <c r="AY171" s="14" cm="1">
        <f t="array" ref="AY171">SUMPRODUCT(LARGE(AN171:AX171, {1,2,3}))</f>
        <v>71</v>
      </c>
    </row>
    <row r="172" spans="1:52" x14ac:dyDescent="0.35">
      <c r="A172">
        <f>CLASS!A201</f>
        <v>142621</v>
      </c>
      <c r="B172" t="str">
        <f>CLASS!B201</f>
        <v>EE142621</v>
      </c>
      <c r="C172" t="str">
        <f>_xlfn.IFNA((VLOOKUP(A172,CLASS!A:AY,3,FALSE)),"")</f>
        <v>Peter</v>
      </c>
      <c r="D172" t="str">
        <f>_xlfn.IFNA((VLOOKUP(A172,CLASS!A:AY,4,FALSE)),"")</f>
        <v>Mackie</v>
      </c>
      <c r="E172" s="26" t="str">
        <f>_xlfn.IFNA((VLOOKUP(B172,IssueLookup!A:B,2,FALSE)),"")</f>
        <v>C</v>
      </c>
      <c r="F172" s="26" t="str">
        <f>_xlfn.IFNA((VLOOKUP(B172,IssueLookup!C:D,2,FALSE)),"")</f>
        <v/>
      </c>
      <c r="G172" s="26" t="str">
        <f>_xlfn.IFNA((VLOOKUP(B172,IssueLookup!E:F,2,FALSE)),"")</f>
        <v/>
      </c>
      <c r="H172" s="26" t="str">
        <f>_xlfn.IFNA((VLOOKUP(B172,IssueLookup!G:H,2,FALSE)),"")</f>
        <v/>
      </c>
      <c r="I172" t="str">
        <f>_xlfn.IFNA((VLOOKUP(A172,CLASS!A:AY,9,FALSE)),"")</f>
        <v>SNR</v>
      </c>
      <c r="J172" t="str">
        <f>_xlfn.IFNA((VLOOKUP(A172,CLASS!A:AY,10,FALSE)),"")</f>
        <v>AGL</v>
      </c>
      <c r="K172" t="str">
        <f>_xlfn.IFNA((VLOOKUP(J172,DivisionLookup!A:B,2,FALSE)),"")</f>
        <v>South</v>
      </c>
      <c r="L172">
        <f>_xlfn.IFNA(VLOOKUP(E172,HandicapLookup!A:B,2,FALSE),"")</f>
        <v>15</v>
      </c>
      <c r="M172" t="str">
        <f>_xlfn.IFNA(VLOOKUP(F172,HandicapLookup!A:B,2,FALSE),"")</f>
        <v/>
      </c>
      <c r="N172" t="str">
        <f>_xlfn.IFNA(VLOOKUP(G172,HandicapLookup!A:B,2,FALSE),"")</f>
        <v/>
      </c>
      <c r="O172" t="str">
        <f>_xlfn.IFNA(VLOOKUP(H172,HandicapLookup!A:B,2,FALSE),"")</f>
        <v/>
      </c>
      <c r="P172">
        <f>_xlfn.IFNA((VLOOKUP(A172,CLASS!A:AY,16,FALSE)),"")</f>
        <v>0</v>
      </c>
      <c r="Q172" s="11">
        <f t="shared" si="49"/>
        <v>0</v>
      </c>
      <c r="R172">
        <f>_xlfn.IFNA((VLOOKUP(A172,CLASS!A:AY,18,FALSE)),"")</f>
        <v>55</v>
      </c>
      <c r="S172" s="11">
        <f t="shared" si="50"/>
        <v>70</v>
      </c>
      <c r="T172">
        <f>_xlfn.IFNA((VLOOKUP(A172,CLASS!A:AY,20,FALSE)),"")</f>
        <v>0</v>
      </c>
      <c r="U172" s="11">
        <f t="shared" si="51"/>
        <v>0</v>
      </c>
      <c r="V172">
        <f>_xlfn.IFNA((VLOOKUP(A172,CLASS!A:AY,22,FALSE)),"")</f>
        <v>0</v>
      </c>
      <c r="W172" s="11">
        <f t="shared" si="69"/>
        <v>0</v>
      </c>
      <c r="X172">
        <f>_xlfn.IFNA((VLOOKUP(A172,CLASS!A:AY,24,FALSE)),"")</f>
        <v>0</v>
      </c>
      <c r="Y172" s="11">
        <f t="shared" si="52"/>
        <v>0</v>
      </c>
      <c r="Z172">
        <f>_xlfn.IFNA((VLOOKUP(A172,CLASS!A:AY,26,FALSE)),"")</f>
        <v>0</v>
      </c>
      <c r="AA172" s="11">
        <f t="shared" si="53"/>
        <v>0</v>
      </c>
      <c r="AB172">
        <f>_xlfn.IFNA((VLOOKUP(A172,CLASS!A:AY,28,FALSE)),"")</f>
        <v>0</v>
      </c>
      <c r="AC172" s="11">
        <f t="shared" si="54"/>
        <v>0</v>
      </c>
      <c r="AD172"/>
      <c r="AE172" s="11">
        <f t="shared" si="70"/>
        <v>0</v>
      </c>
      <c r="AF172"/>
      <c r="AG172" s="11">
        <f t="shared" si="71"/>
        <v>0</v>
      </c>
      <c r="AH172">
        <f>_xlfn.IFNA((VLOOKUP(A172,CLASS!A:AY,34,FALSE)),"")</f>
        <v>0</v>
      </c>
      <c r="AI172" s="11">
        <f t="shared" si="55"/>
        <v>0</v>
      </c>
      <c r="AJ172"/>
      <c r="AK172" s="11">
        <f t="shared" si="56"/>
        <v>0</v>
      </c>
      <c r="AL172" s="16">
        <f t="shared" si="57"/>
        <v>70</v>
      </c>
      <c r="AM172"/>
      <c r="AN172">
        <f t="shared" si="58"/>
        <v>0</v>
      </c>
      <c r="AO172">
        <f t="shared" si="59"/>
        <v>70</v>
      </c>
      <c r="AP172">
        <f t="shared" si="60"/>
        <v>0</v>
      </c>
      <c r="AQ172">
        <f t="shared" si="61"/>
        <v>0</v>
      </c>
      <c r="AR172">
        <f t="shared" si="62"/>
        <v>0</v>
      </c>
      <c r="AS172">
        <f t="shared" si="63"/>
        <v>0</v>
      </c>
      <c r="AT172">
        <f t="shared" si="64"/>
        <v>0</v>
      </c>
      <c r="AU172">
        <f t="shared" si="65"/>
        <v>0</v>
      </c>
      <c r="AV172">
        <f t="shared" si="66"/>
        <v>0</v>
      </c>
      <c r="AW172">
        <f t="shared" si="67"/>
        <v>0</v>
      </c>
      <c r="AX172">
        <f t="shared" si="68"/>
        <v>0</v>
      </c>
      <c r="AY172" s="14" cm="1">
        <f t="array" ref="AY172">SUMPRODUCT(LARGE(AN172:AX172, {1,2,3}))</f>
        <v>70</v>
      </c>
      <c r="AZ172"/>
    </row>
    <row r="173" spans="1:52" x14ac:dyDescent="0.35">
      <c r="A173">
        <f>CLASS!A95</f>
        <v>56662</v>
      </c>
      <c r="B173" t="str">
        <f>CLASS!B95</f>
        <v>EE56662</v>
      </c>
      <c r="C173" t="str">
        <f>_xlfn.IFNA((VLOOKUP(A173,CLASS!A:AY,3,FALSE)),"")</f>
        <v>Gordon</v>
      </c>
      <c r="D173" t="str">
        <f>_xlfn.IFNA((VLOOKUP(A173,CLASS!A:AY,4,FALSE)),"")</f>
        <v>Webster</v>
      </c>
      <c r="E173" s="26" t="str">
        <f>_xlfn.IFNA((VLOOKUP(B173,IssueLookup!A:B,2,FALSE)),"")</f>
        <v>A</v>
      </c>
      <c r="F173" s="26" t="str">
        <f>_xlfn.IFNA((VLOOKUP(B173,IssueLookup!C:D,2,FALSE)),"")</f>
        <v>A</v>
      </c>
      <c r="G173" s="26" t="str">
        <f>_xlfn.IFNA((VLOOKUP(B173,IssueLookup!E:F,2,FALSE)),"")</f>
        <v>A</v>
      </c>
      <c r="H173" s="26" t="str">
        <f>_xlfn.IFNA((VLOOKUP(B173,IssueLookup!G:H,2,FALSE)),"")</f>
        <v>A</v>
      </c>
      <c r="I173" t="str">
        <f>_xlfn.IFNA((VLOOKUP(A173,CLASS!A:AY,9,FALSE)),"")</f>
        <v>VET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_xlfn.IFNA(VLOOKUP(E173,HandicapLookup!A:B,2,FALSE),"")</f>
        <v>5</v>
      </c>
      <c r="M173">
        <f>_xlfn.IFNA(VLOOKUP(F173,HandicapLookup!A:B,2,FALSE),"")</f>
        <v>5</v>
      </c>
      <c r="N173">
        <f>_xlfn.IFNA(VLOOKUP(G173,HandicapLookup!A:B,2,FALSE),"")</f>
        <v>5</v>
      </c>
      <c r="O173">
        <f>_xlfn.IFNA(VLOOKUP(H173,HandicapLookup!A:B,2,FALSE),"")</f>
        <v>5</v>
      </c>
      <c r="P173">
        <f>_xlfn.IFNA((VLOOKUP(A173,CLASS!A:AY,16,FALSE)),"")</f>
        <v>0</v>
      </c>
      <c r="Q173" s="11">
        <f t="shared" si="49"/>
        <v>0</v>
      </c>
      <c r="R173">
        <f>_xlfn.IFNA((VLOOKUP(A173,CLASS!A:AY,18,FALSE)),"")</f>
        <v>0</v>
      </c>
      <c r="S173" s="11">
        <f t="shared" si="50"/>
        <v>0</v>
      </c>
      <c r="T173">
        <f>_xlfn.IFNA((VLOOKUP(A173,CLASS!A:AY,20,FALSE)),"")</f>
        <v>65</v>
      </c>
      <c r="U173" s="11">
        <f t="shared" si="51"/>
        <v>70</v>
      </c>
      <c r="V173">
        <f>_xlfn.IFNA((VLOOKUP(A173,CLASS!A:AY,22,FALSE)),"")</f>
        <v>0</v>
      </c>
      <c r="W173" s="11">
        <f t="shared" si="69"/>
        <v>0</v>
      </c>
      <c r="X173">
        <f>_xlfn.IFNA((VLOOKUP(A173,CLASS!A:AY,24,FALSE)),"")</f>
        <v>0</v>
      </c>
      <c r="Y173" s="11">
        <f t="shared" si="52"/>
        <v>0</v>
      </c>
      <c r="Z173">
        <f>_xlfn.IFNA((VLOOKUP(A173,CLASS!A:AY,26,FALSE)),"")</f>
        <v>0</v>
      </c>
      <c r="AA173" s="11">
        <f t="shared" si="53"/>
        <v>0</v>
      </c>
      <c r="AB173">
        <f>_xlfn.IFNA((VLOOKUP(A173,CLASS!A:AY,28,FALSE)),"")</f>
        <v>0</v>
      </c>
      <c r="AC173" s="11">
        <f t="shared" si="54"/>
        <v>0</v>
      </c>
      <c r="AD173"/>
      <c r="AE173" s="11">
        <f t="shared" si="70"/>
        <v>0</v>
      </c>
      <c r="AF173"/>
      <c r="AG173" s="11">
        <f t="shared" si="71"/>
        <v>0</v>
      </c>
      <c r="AH173">
        <f>_xlfn.IFNA((VLOOKUP(A173,CLASS!A:AY,34,FALSE)),"")</f>
        <v>0</v>
      </c>
      <c r="AI173" s="11">
        <f t="shared" si="55"/>
        <v>0</v>
      </c>
      <c r="AJ173"/>
      <c r="AK173" s="11">
        <f t="shared" si="56"/>
        <v>0</v>
      </c>
      <c r="AL173" s="16">
        <f t="shared" si="57"/>
        <v>70</v>
      </c>
      <c r="AN173">
        <f t="shared" si="58"/>
        <v>0</v>
      </c>
      <c r="AO173">
        <f t="shared" si="59"/>
        <v>0</v>
      </c>
      <c r="AP173">
        <f t="shared" si="60"/>
        <v>70</v>
      </c>
      <c r="AQ173">
        <f t="shared" si="61"/>
        <v>0</v>
      </c>
      <c r="AR173">
        <f t="shared" si="62"/>
        <v>0</v>
      </c>
      <c r="AS173">
        <f t="shared" si="63"/>
        <v>0</v>
      </c>
      <c r="AT173">
        <f t="shared" si="64"/>
        <v>0</v>
      </c>
      <c r="AU173">
        <f t="shared" si="65"/>
        <v>0</v>
      </c>
      <c r="AV173">
        <f t="shared" si="66"/>
        <v>0</v>
      </c>
      <c r="AW173">
        <f t="shared" si="67"/>
        <v>0</v>
      </c>
      <c r="AX173">
        <f t="shared" si="68"/>
        <v>0</v>
      </c>
      <c r="AY173" s="14" cm="1">
        <f t="array" ref="AY173">SUMPRODUCT(LARGE(AN173:AX173, {1,2,3}))</f>
        <v>70</v>
      </c>
    </row>
    <row r="174" spans="1:52" x14ac:dyDescent="0.35">
      <c r="A174">
        <f>CLASS!A96</f>
        <v>138085</v>
      </c>
      <c r="B174" t="str">
        <f>CLASS!B96</f>
        <v>EE138085</v>
      </c>
      <c r="C174" t="str">
        <f>_xlfn.IFNA((VLOOKUP(A174,CLASS!A:AY,3,FALSE)),"")</f>
        <v>Peter</v>
      </c>
      <c r="D174" t="str">
        <f>_xlfn.IFNA((VLOOKUP(A174,CLASS!A:AY,4,FALSE)),"")</f>
        <v>Mills</v>
      </c>
      <c r="E174" s="26" t="str">
        <f>_xlfn.IFNA((VLOOKUP(B174,IssueLookup!A:B,2,FALSE)),"")</f>
        <v>A</v>
      </c>
      <c r="F174" s="26" t="str">
        <f>_xlfn.IFNA((VLOOKUP(B174,IssueLookup!C:D,2,FALSE)),"")</f>
        <v>A</v>
      </c>
      <c r="G174" s="26" t="str">
        <f>_xlfn.IFNA((VLOOKUP(B174,IssueLookup!E:F,2,FALSE)),"")</f>
        <v>A</v>
      </c>
      <c r="H174" s="26" t="str">
        <f>_xlfn.IFNA((VLOOKUP(B174,IssueLookup!G:H,2,FALSE)),"")</f>
        <v>A</v>
      </c>
      <c r="I174" t="str">
        <f>_xlfn.IFNA((VLOOKUP(A174,CLASS!A:AY,9,FALSE)),"")</f>
        <v>SNR</v>
      </c>
      <c r="J174" t="str">
        <f>_xlfn.IFNA((VLOOKUP(A174,CLASS!A:AY,10,FALSE)),"")</f>
        <v>SDGC</v>
      </c>
      <c r="K174" t="str">
        <f>_xlfn.IFNA((VLOOKUP(J174,DivisionLookup!A:B,2,FALSE)),"")</f>
        <v>South</v>
      </c>
      <c r="L174">
        <f>_xlfn.IFNA(VLOOKUP(E174,HandicapLookup!A:B,2,FALSE),"")</f>
        <v>5</v>
      </c>
      <c r="M174">
        <f>_xlfn.IFNA(VLOOKUP(F174,HandicapLookup!A:B,2,FALSE),"")</f>
        <v>5</v>
      </c>
      <c r="N174">
        <f>_xlfn.IFNA(VLOOKUP(G174,HandicapLookup!A:B,2,FALSE),"")</f>
        <v>5</v>
      </c>
      <c r="O174">
        <f>_xlfn.IFNA(VLOOKUP(H174,HandicapLookup!A:B,2,FALSE),"")</f>
        <v>5</v>
      </c>
      <c r="P174">
        <f>_xlfn.IFNA((VLOOKUP(A174,CLASS!A:AY,16,FALSE)),"")</f>
        <v>0</v>
      </c>
      <c r="Q174" s="11">
        <f t="shared" si="49"/>
        <v>0</v>
      </c>
      <c r="R174">
        <f>_xlfn.IFNA((VLOOKUP(A174,CLASS!A:AY,18,FALSE)),"")</f>
        <v>64</v>
      </c>
      <c r="S174" s="11">
        <f t="shared" si="50"/>
        <v>69</v>
      </c>
      <c r="T174">
        <f>_xlfn.IFNA((VLOOKUP(A174,CLASS!A:AY,20,FALSE)),"")</f>
        <v>0</v>
      </c>
      <c r="U174" s="11">
        <f t="shared" si="51"/>
        <v>0</v>
      </c>
      <c r="V174">
        <f>_xlfn.IFNA((VLOOKUP(A174,CLASS!A:AY,22,FALSE)),"")</f>
        <v>0</v>
      </c>
      <c r="W174" s="11">
        <f t="shared" si="69"/>
        <v>0</v>
      </c>
      <c r="X174">
        <f>_xlfn.IFNA((VLOOKUP(A174,CLASS!A:AY,24,FALSE)),"")</f>
        <v>0</v>
      </c>
      <c r="Y174" s="11">
        <f t="shared" si="52"/>
        <v>0</v>
      </c>
      <c r="Z174">
        <f>_xlfn.IFNA((VLOOKUP(A174,CLASS!A:AY,26,FALSE)),"")</f>
        <v>0</v>
      </c>
      <c r="AA174" s="11">
        <f t="shared" si="53"/>
        <v>0</v>
      </c>
      <c r="AB174">
        <f>_xlfn.IFNA((VLOOKUP(A174,CLASS!A:AY,28,FALSE)),"")</f>
        <v>0</v>
      </c>
      <c r="AC174" s="11">
        <f t="shared" si="54"/>
        <v>0</v>
      </c>
      <c r="AD174"/>
      <c r="AE174" s="11">
        <f t="shared" si="70"/>
        <v>0</v>
      </c>
      <c r="AF174"/>
      <c r="AG174" s="11">
        <f t="shared" si="71"/>
        <v>0</v>
      </c>
      <c r="AH174">
        <f>_xlfn.IFNA((VLOOKUP(A174,CLASS!A:AY,34,FALSE)),"")</f>
        <v>0</v>
      </c>
      <c r="AI174" s="11">
        <f t="shared" si="55"/>
        <v>0</v>
      </c>
      <c r="AJ174"/>
      <c r="AK174" s="11">
        <f t="shared" si="56"/>
        <v>0</v>
      </c>
      <c r="AL174" s="16">
        <f t="shared" si="57"/>
        <v>69</v>
      </c>
      <c r="AM174"/>
      <c r="AN174">
        <f t="shared" si="58"/>
        <v>0</v>
      </c>
      <c r="AO174">
        <f t="shared" si="59"/>
        <v>69</v>
      </c>
      <c r="AP174">
        <f t="shared" si="60"/>
        <v>0</v>
      </c>
      <c r="AQ174">
        <f t="shared" si="61"/>
        <v>0</v>
      </c>
      <c r="AR174">
        <f t="shared" si="62"/>
        <v>0</v>
      </c>
      <c r="AS174">
        <f t="shared" si="63"/>
        <v>0</v>
      </c>
      <c r="AT174">
        <f t="shared" si="64"/>
        <v>0</v>
      </c>
      <c r="AU174">
        <f t="shared" si="65"/>
        <v>0</v>
      </c>
      <c r="AV174">
        <f t="shared" si="66"/>
        <v>0</v>
      </c>
      <c r="AW174">
        <f t="shared" si="67"/>
        <v>0</v>
      </c>
      <c r="AX174">
        <f t="shared" si="68"/>
        <v>0</v>
      </c>
      <c r="AY174" s="14" cm="1">
        <f t="array" ref="AY174">SUMPRODUCT(LARGE(AN174:AX174, {1,2,3}))</f>
        <v>69</v>
      </c>
      <c r="AZ174"/>
    </row>
    <row r="175" spans="1:52" x14ac:dyDescent="0.35">
      <c r="A175">
        <f>CLASS!A202</f>
        <v>129813</v>
      </c>
      <c r="B175" t="str">
        <f>CLASS!B202</f>
        <v>EE129813</v>
      </c>
      <c r="C175" t="str">
        <f>_xlfn.IFNA((VLOOKUP(A175,CLASS!A:AY,3,FALSE)),"")</f>
        <v>Lain</v>
      </c>
      <c r="D175" t="str">
        <f>_xlfn.IFNA((VLOOKUP(A175,CLASS!A:AY,4,FALSE)),"")</f>
        <v>Blamey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CLT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0</v>
      </c>
      <c r="Q175" s="11">
        <f t="shared" si="49"/>
        <v>0</v>
      </c>
      <c r="R175">
        <f>_xlfn.IFNA((VLOOKUP(A175,CLASS!A:AY,18,FALSE)),"")</f>
        <v>0</v>
      </c>
      <c r="S175" s="11">
        <f t="shared" si="50"/>
        <v>0</v>
      </c>
      <c r="T175">
        <f>_xlfn.IFNA((VLOOKUP(A175,CLASS!A:AY,20,FALSE)),"")</f>
        <v>0</v>
      </c>
      <c r="U175" s="11">
        <f t="shared" si="51"/>
        <v>0</v>
      </c>
      <c r="V175">
        <f>_xlfn.IFNA((VLOOKUP(A175,CLASS!A:AY,22,FALSE)),"")</f>
        <v>53</v>
      </c>
      <c r="W175" s="11">
        <f t="shared" si="69"/>
        <v>68</v>
      </c>
      <c r="X175">
        <f>_xlfn.IFNA((VLOOKUP(A175,CLASS!A:AY,24,FALSE)),"")</f>
        <v>0</v>
      </c>
      <c r="Y175" s="11">
        <f t="shared" si="52"/>
        <v>0</v>
      </c>
      <c r="Z175">
        <f>_xlfn.IFNA((VLOOKUP(A175,CLASS!A:AY,26,FALSE)),"")</f>
        <v>0</v>
      </c>
      <c r="AA175" s="11">
        <f t="shared" si="53"/>
        <v>0</v>
      </c>
      <c r="AB175">
        <f>_xlfn.IFNA((VLOOKUP(A175,CLASS!A:AY,28,FALSE)),"")</f>
        <v>0</v>
      </c>
      <c r="AC175" s="11">
        <f t="shared" si="54"/>
        <v>0</v>
      </c>
      <c r="AD175"/>
      <c r="AE175" s="11">
        <f t="shared" si="70"/>
        <v>0</v>
      </c>
      <c r="AF175"/>
      <c r="AG175" s="11">
        <f t="shared" si="71"/>
        <v>0</v>
      </c>
      <c r="AH175">
        <f>_xlfn.IFNA((VLOOKUP(A175,CLASS!A:AY,34,FALSE)),"")</f>
        <v>0</v>
      </c>
      <c r="AI175" s="11">
        <f t="shared" si="55"/>
        <v>0</v>
      </c>
      <c r="AJ175"/>
      <c r="AK175" s="11">
        <f t="shared" si="56"/>
        <v>0</v>
      </c>
      <c r="AL175" s="16">
        <f t="shared" si="57"/>
        <v>68</v>
      </c>
      <c r="AN175">
        <f t="shared" si="58"/>
        <v>0</v>
      </c>
      <c r="AO175">
        <f t="shared" si="59"/>
        <v>0</v>
      </c>
      <c r="AP175">
        <f t="shared" si="60"/>
        <v>0</v>
      </c>
      <c r="AQ175">
        <f t="shared" si="61"/>
        <v>68</v>
      </c>
      <c r="AR175">
        <f t="shared" si="62"/>
        <v>0</v>
      </c>
      <c r="AS175">
        <f t="shared" si="63"/>
        <v>0</v>
      </c>
      <c r="AT175">
        <f t="shared" si="64"/>
        <v>0</v>
      </c>
      <c r="AU175">
        <f t="shared" si="65"/>
        <v>0</v>
      </c>
      <c r="AV175">
        <f t="shared" si="66"/>
        <v>0</v>
      </c>
      <c r="AW175">
        <f t="shared" si="67"/>
        <v>0</v>
      </c>
      <c r="AX175">
        <f t="shared" si="68"/>
        <v>0</v>
      </c>
      <c r="AY175" s="14" cm="1">
        <f t="array" ref="AY175">SUMPRODUCT(LARGE(AN175:AX175, {1,2,3}))</f>
        <v>68</v>
      </c>
    </row>
    <row r="176" spans="1:52" x14ac:dyDescent="0.35">
      <c r="A176">
        <f>CLASS!A97</f>
        <v>321</v>
      </c>
      <c r="B176" t="str">
        <f>CLASS!B97</f>
        <v>EE321</v>
      </c>
      <c r="C176" t="str">
        <f>_xlfn.IFNA((VLOOKUP(A176,CLASS!A:AY,3,FALSE)),"")</f>
        <v>Robert</v>
      </c>
      <c r="D176" t="str">
        <f>_xlfn.IFNA((VLOOKUP(A176,CLASS!A:AY,4,FALSE)),"")</f>
        <v>Young</v>
      </c>
      <c r="E176" s="26" t="str">
        <f>_xlfn.IFNA((VLOOKUP(B176,IssueLookup!A:B,2,FALSE)),"")</f>
        <v>A</v>
      </c>
      <c r="F176" s="26" t="str">
        <f>_xlfn.IFNA((VLOOKUP(B176,IssueLookup!C:D,2,FALSE)),"")</f>
        <v>A</v>
      </c>
      <c r="G176" s="26" t="str">
        <f>_xlfn.IFNA((VLOOKUP(B176,IssueLookup!E:F,2,FALSE)),"")</f>
        <v>A</v>
      </c>
      <c r="H176" s="26" t="str">
        <f>_xlfn.IFNA((VLOOKUP(B176,IssueLookup!G:H,2,FALSE)),"")</f>
        <v>A</v>
      </c>
      <c r="I176" t="str">
        <f>_xlfn.IFNA((VLOOKUP(A176,CLASS!A:AY,9,FALSE)),"")</f>
        <v>SNR</v>
      </c>
      <c r="J176" t="str">
        <f>_xlfn.IFNA((VLOOKUP(A176,CLASS!A:AY,10,FALSE)),"")</f>
        <v>SDGC</v>
      </c>
      <c r="K176" t="str">
        <f>_xlfn.IFNA((VLOOKUP(J176,DivisionLookup!A:B,2,FALSE)),"")</f>
        <v>South</v>
      </c>
      <c r="L176">
        <f>_xlfn.IFNA(VLOOKUP(E176,HandicapLookup!A:B,2,FALSE),"")</f>
        <v>5</v>
      </c>
      <c r="M176">
        <f>_xlfn.IFNA(VLOOKUP(F176,HandicapLookup!A:B,2,FALSE),"")</f>
        <v>5</v>
      </c>
      <c r="N176">
        <f>_xlfn.IFNA(VLOOKUP(G176,HandicapLookup!A:B,2,FALSE),"")</f>
        <v>5</v>
      </c>
      <c r="O176">
        <f>_xlfn.IFNA(VLOOKUP(H176,HandicapLookup!A:B,2,FALSE),"")</f>
        <v>5</v>
      </c>
      <c r="P176">
        <f>_xlfn.IFNA((VLOOKUP(A176,CLASS!A:AY,16,FALSE)),"")</f>
        <v>0</v>
      </c>
      <c r="Q176" s="11">
        <f t="shared" si="49"/>
        <v>0</v>
      </c>
      <c r="R176">
        <f>_xlfn.IFNA((VLOOKUP(A176,CLASS!A:AY,18,FALSE)),"")</f>
        <v>63</v>
      </c>
      <c r="S176" s="11">
        <f t="shared" si="50"/>
        <v>68</v>
      </c>
      <c r="T176">
        <f>_xlfn.IFNA((VLOOKUP(A176,CLASS!A:AY,20,FALSE)),"")</f>
        <v>0</v>
      </c>
      <c r="U176" s="11">
        <f t="shared" si="51"/>
        <v>0</v>
      </c>
      <c r="V176">
        <f>_xlfn.IFNA((VLOOKUP(A176,CLASS!A:AY,22,FALSE)),"")</f>
        <v>0</v>
      </c>
      <c r="W176" s="11">
        <f t="shared" si="69"/>
        <v>0</v>
      </c>
      <c r="X176">
        <f>_xlfn.IFNA((VLOOKUP(A176,CLASS!A:AY,24,FALSE)),"")</f>
        <v>0</v>
      </c>
      <c r="Y176" s="11">
        <f t="shared" si="52"/>
        <v>0</v>
      </c>
      <c r="Z176">
        <f>_xlfn.IFNA((VLOOKUP(A176,CLASS!A:AY,26,FALSE)),"")</f>
        <v>0</v>
      </c>
      <c r="AA176" s="11">
        <f t="shared" si="53"/>
        <v>0</v>
      </c>
      <c r="AB176">
        <f>_xlfn.IFNA((VLOOKUP(A176,CLASS!A:AY,28,FALSE)),"")</f>
        <v>0</v>
      </c>
      <c r="AC176" s="11">
        <f t="shared" si="54"/>
        <v>0</v>
      </c>
      <c r="AD176"/>
      <c r="AE176" s="11">
        <f t="shared" si="70"/>
        <v>0</v>
      </c>
      <c r="AF176"/>
      <c r="AG176" s="11">
        <f t="shared" si="71"/>
        <v>0</v>
      </c>
      <c r="AH176">
        <f>_xlfn.IFNA((VLOOKUP(A176,CLASS!A:AY,34,FALSE)),"")</f>
        <v>0</v>
      </c>
      <c r="AI176" s="11">
        <f t="shared" si="55"/>
        <v>0</v>
      </c>
      <c r="AJ176"/>
      <c r="AK176" s="11">
        <f t="shared" si="56"/>
        <v>0</v>
      </c>
      <c r="AL176" s="16">
        <f t="shared" si="57"/>
        <v>68</v>
      </c>
      <c r="AN176">
        <f t="shared" si="58"/>
        <v>0</v>
      </c>
      <c r="AO176">
        <f t="shared" si="59"/>
        <v>68</v>
      </c>
      <c r="AP176">
        <f t="shared" si="60"/>
        <v>0</v>
      </c>
      <c r="AQ176">
        <f t="shared" si="61"/>
        <v>0</v>
      </c>
      <c r="AR176">
        <f t="shared" si="62"/>
        <v>0</v>
      </c>
      <c r="AS176">
        <f t="shared" si="63"/>
        <v>0</v>
      </c>
      <c r="AT176">
        <f t="shared" si="64"/>
        <v>0</v>
      </c>
      <c r="AU176">
        <f t="shared" si="65"/>
        <v>0</v>
      </c>
      <c r="AV176">
        <f t="shared" si="66"/>
        <v>0</v>
      </c>
      <c r="AW176">
        <f t="shared" si="67"/>
        <v>0</v>
      </c>
      <c r="AX176">
        <f t="shared" si="68"/>
        <v>0</v>
      </c>
      <c r="AY176" s="14" cm="1">
        <f t="array" ref="AY176">SUMPRODUCT(LARGE(AN176:AX176, {1,2,3}))</f>
        <v>68</v>
      </c>
      <c r="AZ176"/>
    </row>
    <row r="177" spans="1:52" x14ac:dyDescent="0.35">
      <c r="A177">
        <f>CLASS!A161</f>
        <v>138866</v>
      </c>
      <c r="B177" t="str">
        <f>CLASS!B161</f>
        <v>EE138866</v>
      </c>
      <c r="C177" t="str">
        <f>_xlfn.IFNA((VLOOKUP(A177,CLASS!A:AY,3,FALSE)),"")</f>
        <v>Martin</v>
      </c>
      <c r="D177" t="str">
        <f>_xlfn.IFNA((VLOOKUP(A177,CLASS!A:AY,4,FALSE)),"")</f>
        <v>Warren</v>
      </c>
      <c r="E177" s="26" t="str">
        <f>_xlfn.IFNA((VLOOKUP(B177,IssueLookup!A:B,2,FALSE)),"")</f>
        <v>B</v>
      </c>
      <c r="F177" s="26" t="str">
        <f>_xlfn.IFNA((VLOOKUP(B177,IssueLookup!C:D,2,FALSE)),"")</f>
        <v>B</v>
      </c>
      <c r="G177" s="26" t="str">
        <f>_xlfn.IFNA((VLOOKUP(B177,IssueLookup!E:F,2,FALSE)),"")</f>
        <v>B</v>
      </c>
      <c r="H177" s="26" t="str">
        <f>_xlfn.IFNA((VLOOKUP(B177,IssueLookup!G:H,2,FALSE)),"")</f>
        <v>B</v>
      </c>
      <c r="I177" t="str">
        <f>_xlfn.IFNA((VLOOKUP(A177,CLASS!A:AY,9,FALSE)),"")</f>
        <v>VET</v>
      </c>
      <c r="J177" t="str">
        <f>_xlfn.IFNA((VLOOKUP(A177,CLASS!A:AY,10,FALSE)),"")</f>
        <v>AGL</v>
      </c>
      <c r="K177" t="str">
        <f>_xlfn.IFNA((VLOOKUP(J177,DivisionLookup!A:B,2,FALSE)),"")</f>
        <v>South</v>
      </c>
      <c r="L177">
        <f>_xlfn.IFNA(VLOOKUP(E177,HandicapLookup!A:B,2,FALSE),"")</f>
        <v>10</v>
      </c>
      <c r="M177">
        <f>_xlfn.IFNA(VLOOKUP(F177,HandicapLookup!A:B,2,FALSE),"")</f>
        <v>10</v>
      </c>
      <c r="N177">
        <f>_xlfn.IFNA(VLOOKUP(G177,HandicapLookup!A:B,2,FALSE),"")</f>
        <v>10</v>
      </c>
      <c r="O177">
        <f>_xlfn.IFNA(VLOOKUP(H177,HandicapLookup!A:B,2,FALSE),"")</f>
        <v>10</v>
      </c>
      <c r="P177">
        <f>_xlfn.IFNA((VLOOKUP(A177,CLASS!A:AY,16,FALSE)),"")</f>
        <v>0</v>
      </c>
      <c r="Q177" s="11">
        <f t="shared" si="49"/>
        <v>0</v>
      </c>
      <c r="R177">
        <f>_xlfn.IFNA((VLOOKUP(A177,CLASS!A:AY,18,FALSE)),"")</f>
        <v>57</v>
      </c>
      <c r="S177" s="11">
        <f t="shared" si="50"/>
        <v>67</v>
      </c>
      <c r="T177">
        <f>_xlfn.IFNA((VLOOKUP(A177,CLASS!A:AY,20,FALSE)),"")</f>
        <v>0</v>
      </c>
      <c r="U177" s="11">
        <f t="shared" si="51"/>
        <v>0</v>
      </c>
      <c r="V177">
        <f>_xlfn.IFNA((VLOOKUP(A177,CLASS!A:AY,22,FALSE)),"")</f>
        <v>0</v>
      </c>
      <c r="W177" s="11">
        <f t="shared" si="69"/>
        <v>0</v>
      </c>
      <c r="X177">
        <f>_xlfn.IFNA((VLOOKUP(A177,CLASS!A:AY,24,FALSE)),"")</f>
        <v>0</v>
      </c>
      <c r="Y177" s="11">
        <f t="shared" si="52"/>
        <v>0</v>
      </c>
      <c r="Z177">
        <f>_xlfn.IFNA((VLOOKUP(A177,CLASS!A:AY,26,FALSE)),"")</f>
        <v>0</v>
      </c>
      <c r="AA177" s="11">
        <f t="shared" si="53"/>
        <v>0</v>
      </c>
      <c r="AB177">
        <f>_xlfn.IFNA((VLOOKUP(A177,CLASS!A:AY,28,FALSE)),"")</f>
        <v>0</v>
      </c>
      <c r="AC177" s="11">
        <f t="shared" si="54"/>
        <v>0</v>
      </c>
      <c r="AD177"/>
      <c r="AE177" s="11">
        <f t="shared" si="70"/>
        <v>0</v>
      </c>
      <c r="AF177"/>
      <c r="AG177" s="11">
        <f t="shared" si="71"/>
        <v>0</v>
      </c>
      <c r="AH177">
        <f>_xlfn.IFNA((VLOOKUP(A177,CLASS!A:AY,34,FALSE)),"")</f>
        <v>0</v>
      </c>
      <c r="AI177" s="11">
        <f t="shared" si="55"/>
        <v>0</v>
      </c>
      <c r="AJ177"/>
      <c r="AK177" s="11">
        <f t="shared" si="56"/>
        <v>0</v>
      </c>
      <c r="AL177" s="16">
        <f t="shared" si="57"/>
        <v>67</v>
      </c>
      <c r="AM177"/>
      <c r="AN177">
        <f t="shared" si="58"/>
        <v>0</v>
      </c>
      <c r="AO177">
        <f t="shared" si="59"/>
        <v>67</v>
      </c>
      <c r="AP177">
        <f t="shared" si="60"/>
        <v>0</v>
      </c>
      <c r="AQ177">
        <f t="shared" si="61"/>
        <v>0</v>
      </c>
      <c r="AR177">
        <f t="shared" si="62"/>
        <v>0</v>
      </c>
      <c r="AS177">
        <f t="shared" si="63"/>
        <v>0</v>
      </c>
      <c r="AT177">
        <f t="shared" si="64"/>
        <v>0</v>
      </c>
      <c r="AU177">
        <f t="shared" si="65"/>
        <v>0</v>
      </c>
      <c r="AV177">
        <f t="shared" si="66"/>
        <v>0</v>
      </c>
      <c r="AW177">
        <f t="shared" si="67"/>
        <v>0</v>
      </c>
      <c r="AX177">
        <f t="shared" si="68"/>
        <v>0</v>
      </c>
      <c r="AY177" s="14" cm="1">
        <f t="array" ref="AY177">SUMPRODUCT(LARGE(AN177:AX177, {1,2,3}))</f>
        <v>67</v>
      </c>
      <c r="AZ177"/>
    </row>
    <row r="178" spans="1:52" x14ac:dyDescent="0.35">
      <c r="A178">
        <f>CLASS!A205</f>
        <v>142752</v>
      </c>
      <c r="B178" t="str">
        <f>CLASS!B205</f>
        <v>EE142752</v>
      </c>
      <c r="C178" t="str">
        <f>_xlfn.IFNA((VLOOKUP(A178,CLASS!A:AY,3,FALSE)),"")</f>
        <v>Kathryn</v>
      </c>
      <c r="D178" t="str">
        <f>_xlfn.IFNA((VLOOKUP(A178,CLASS!A:AY,4,FALSE)),"")</f>
        <v>Coy</v>
      </c>
      <c r="E178" s="26" t="str">
        <f>_xlfn.IFNA((VLOOKUP(B178,IssueLookup!A:B,2,FALSE)),"")</f>
        <v>C</v>
      </c>
      <c r="F178" s="26" t="str">
        <f>_xlfn.IFNA((VLOOKUP(B178,IssueLookup!C:D,2,FALSE)),"")</f>
        <v/>
      </c>
      <c r="G178" s="26" t="str">
        <f>_xlfn.IFNA((VLOOKUP(B178,IssueLookup!E:F,2,FALSE)),"")</f>
        <v/>
      </c>
      <c r="H178" s="26" t="str">
        <f>_xlfn.IFNA((VLOOKUP(B178,IssueLookup!G:H,2,FALSE)),"")</f>
        <v/>
      </c>
      <c r="I178" t="str">
        <f>_xlfn.IFNA((VLOOKUP(A178,CLASS!A:AY,9,FALSE)),"")</f>
        <v>LDY</v>
      </c>
      <c r="J178" t="str">
        <f>_xlfn.IFNA((VLOOKUP(A178,CLASS!A:AY,10,FALSE)),"")</f>
        <v>OLSS</v>
      </c>
      <c r="K178" t="str">
        <f>_xlfn.IFNA((VLOOKUP(J178,DivisionLookup!A:B,2,FALSE)),"")</f>
        <v>South</v>
      </c>
      <c r="L178">
        <f>_xlfn.IFNA(VLOOKUP(E178,HandicapLookup!A:B,2,FALSE),"")</f>
        <v>15</v>
      </c>
      <c r="M178" t="str">
        <f>_xlfn.IFNA(VLOOKUP(F178,HandicapLookup!A:B,2,FALSE),"")</f>
        <v/>
      </c>
      <c r="N178" t="str">
        <f>_xlfn.IFNA(VLOOKUP(G178,HandicapLookup!A:B,2,FALSE),"")</f>
        <v/>
      </c>
      <c r="O178" t="str">
        <f>_xlfn.IFNA(VLOOKUP(H178,HandicapLookup!A:B,2,FALSE),"")</f>
        <v/>
      </c>
      <c r="P178">
        <f>_xlfn.IFNA((VLOOKUP(A178,CLASS!A:AY,16,FALSE)),"")</f>
        <v>0</v>
      </c>
      <c r="Q178" s="11">
        <f t="shared" si="49"/>
        <v>0</v>
      </c>
      <c r="R178">
        <f>_xlfn.IFNA((VLOOKUP(A178,CLASS!A:AY,18,FALSE)),"")</f>
        <v>45</v>
      </c>
      <c r="S178" s="11">
        <f t="shared" si="50"/>
        <v>60</v>
      </c>
      <c r="T178">
        <f>_xlfn.IFNA((VLOOKUP(A178,CLASS!A:AY,20,FALSE)),"")</f>
        <v>0</v>
      </c>
      <c r="U178" s="11">
        <f t="shared" si="51"/>
        <v>0</v>
      </c>
      <c r="V178">
        <f>_xlfn.IFNA((VLOOKUP(A178,CLASS!A:AY,22,FALSE)),"")</f>
        <v>0</v>
      </c>
      <c r="W178" s="11">
        <f t="shared" si="69"/>
        <v>0</v>
      </c>
      <c r="X178">
        <f>_xlfn.IFNA((VLOOKUP(A178,CLASS!A:AY,24,FALSE)),"")</f>
        <v>0</v>
      </c>
      <c r="Y178" s="11">
        <f t="shared" si="52"/>
        <v>0</v>
      </c>
      <c r="Z178">
        <f>_xlfn.IFNA((VLOOKUP(A178,CLASS!A:AY,26,FALSE)),"")</f>
        <v>0</v>
      </c>
      <c r="AA178" s="11">
        <f t="shared" si="53"/>
        <v>0</v>
      </c>
      <c r="AB178">
        <f>_xlfn.IFNA((VLOOKUP(A178,CLASS!A:AY,28,FALSE)),"")</f>
        <v>0</v>
      </c>
      <c r="AC178" s="11">
        <f t="shared" si="54"/>
        <v>0</v>
      </c>
      <c r="AD178"/>
      <c r="AE178" s="11">
        <f t="shared" si="70"/>
        <v>0</v>
      </c>
      <c r="AF178"/>
      <c r="AG178" s="11">
        <f t="shared" si="71"/>
        <v>0</v>
      </c>
      <c r="AH178">
        <f>_xlfn.IFNA((VLOOKUP(A178,CLASS!A:AY,34,FALSE)),"")</f>
        <v>0</v>
      </c>
      <c r="AI178" s="11">
        <f t="shared" si="55"/>
        <v>0</v>
      </c>
      <c r="AJ178"/>
      <c r="AK178" s="11">
        <f t="shared" si="56"/>
        <v>0</v>
      </c>
      <c r="AL178" s="16">
        <f t="shared" si="57"/>
        <v>60</v>
      </c>
      <c r="AM178"/>
      <c r="AN178">
        <f t="shared" si="58"/>
        <v>0</v>
      </c>
      <c r="AO178">
        <f t="shared" si="59"/>
        <v>60</v>
      </c>
      <c r="AP178">
        <f t="shared" si="60"/>
        <v>0</v>
      </c>
      <c r="AQ178">
        <f t="shared" si="61"/>
        <v>0</v>
      </c>
      <c r="AR178">
        <f t="shared" si="62"/>
        <v>0</v>
      </c>
      <c r="AS178">
        <f t="shared" si="63"/>
        <v>0</v>
      </c>
      <c r="AT178">
        <f t="shared" si="64"/>
        <v>0</v>
      </c>
      <c r="AU178">
        <f t="shared" si="65"/>
        <v>0</v>
      </c>
      <c r="AV178">
        <f t="shared" si="66"/>
        <v>0</v>
      </c>
      <c r="AW178">
        <f t="shared" si="67"/>
        <v>0</v>
      </c>
      <c r="AX178">
        <f t="shared" si="68"/>
        <v>0</v>
      </c>
      <c r="AY178" s="14" cm="1">
        <f t="array" ref="AY178">SUMPRODUCT(LARGE(AN178:AX178, {1,2,3}))</f>
        <v>60</v>
      </c>
      <c r="AZ178"/>
    </row>
    <row r="179" spans="1:52" x14ac:dyDescent="0.35">
      <c r="A179">
        <f>CLASS!A203</f>
        <v>142086</v>
      </c>
      <c r="B179" t="str">
        <f>CLASS!B203</f>
        <v>EE142086</v>
      </c>
      <c r="C179" t="str">
        <f>_xlfn.IFNA((VLOOKUP(A179,CLASS!A:AY,3,FALSE)),"")</f>
        <v>Tom</v>
      </c>
      <c r="D179" t="str">
        <f>_xlfn.IFNA((VLOOKUP(A179,CLASS!A:AY,4,FALSE)),"")</f>
        <v>Archer</v>
      </c>
      <c r="E179" s="26" t="s">
        <v>47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tr">
        <f>_xlfn.IFNA((VLOOKUP(A179,CLASS!A:AY,9,FALSE)),"")</f>
        <v>SNR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_xlfn.IFNA(VLOOKUP(E179,HandicapLookup!A:B,2,FALSE),"")</f>
        <v>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f>_xlfn.IFNA((VLOOKUP(A179,CLASS!A:AY,16,FALSE)),"")</f>
        <v>51</v>
      </c>
      <c r="Q179" s="11">
        <f t="shared" si="49"/>
        <v>56</v>
      </c>
      <c r="R179">
        <f>_xlfn.IFNA((VLOOKUP(A179,CLASS!A:AY,18,FALSE)),"")</f>
        <v>0</v>
      </c>
      <c r="S179" s="11">
        <f t="shared" si="50"/>
        <v>0</v>
      </c>
      <c r="T179">
        <f>_xlfn.IFNA((VLOOKUP(A179,CLASS!A:AY,20,FALSE)),"")</f>
        <v>0</v>
      </c>
      <c r="U179" s="11">
        <f t="shared" si="51"/>
        <v>0</v>
      </c>
      <c r="V179">
        <f>_xlfn.IFNA((VLOOKUP(A179,CLASS!A:AY,22,FALSE)),"")</f>
        <v>0</v>
      </c>
      <c r="W179" s="11">
        <f t="shared" si="69"/>
        <v>0</v>
      </c>
      <c r="X179">
        <f>_xlfn.IFNA((VLOOKUP(A179,CLASS!A:AY,24,FALSE)),"")</f>
        <v>0</v>
      </c>
      <c r="Y179" s="11">
        <f t="shared" si="52"/>
        <v>0</v>
      </c>
      <c r="Z179">
        <f>_xlfn.IFNA((VLOOKUP(A179,CLASS!A:AY,26,FALSE)),"")</f>
        <v>0</v>
      </c>
      <c r="AA179" s="11">
        <f t="shared" si="53"/>
        <v>0</v>
      </c>
      <c r="AB179">
        <f>_xlfn.IFNA((VLOOKUP(A179,CLASS!A:AY,28,FALSE)),"")</f>
        <v>0</v>
      </c>
      <c r="AC179" s="11">
        <f t="shared" si="54"/>
        <v>0</v>
      </c>
      <c r="AD179"/>
      <c r="AE179" s="11">
        <f t="shared" si="70"/>
        <v>0</v>
      </c>
      <c r="AF179"/>
      <c r="AG179" s="11">
        <f t="shared" si="71"/>
        <v>0</v>
      </c>
      <c r="AH179">
        <f>_xlfn.IFNA((VLOOKUP(A179,CLASS!A:AY,34,FALSE)),"")</f>
        <v>0</v>
      </c>
      <c r="AI179" s="11">
        <f t="shared" si="55"/>
        <v>0</v>
      </c>
      <c r="AJ179"/>
      <c r="AK179" s="11">
        <f t="shared" si="56"/>
        <v>0</v>
      </c>
      <c r="AL179" s="16">
        <f t="shared" si="57"/>
        <v>56</v>
      </c>
      <c r="AN179">
        <f t="shared" si="58"/>
        <v>56</v>
      </c>
      <c r="AO179">
        <f t="shared" si="59"/>
        <v>0</v>
      </c>
      <c r="AP179">
        <f t="shared" si="60"/>
        <v>0</v>
      </c>
      <c r="AQ179">
        <f t="shared" si="61"/>
        <v>0</v>
      </c>
      <c r="AR179">
        <f t="shared" si="62"/>
        <v>0</v>
      </c>
      <c r="AS179">
        <f t="shared" si="63"/>
        <v>0</v>
      </c>
      <c r="AT179">
        <f t="shared" si="64"/>
        <v>0</v>
      </c>
      <c r="AU179">
        <f t="shared" si="65"/>
        <v>0</v>
      </c>
      <c r="AV179">
        <f t="shared" si="66"/>
        <v>0</v>
      </c>
      <c r="AW179">
        <f t="shared" si="67"/>
        <v>0</v>
      </c>
      <c r="AX179">
        <f t="shared" si="68"/>
        <v>0</v>
      </c>
      <c r="AY179" s="14" cm="1">
        <f t="array" ref="AY179">SUMPRODUCT(LARGE(AN179:AX179, {1,2,3}))</f>
        <v>56</v>
      </c>
    </row>
    <row r="180" spans="1:52" x14ac:dyDescent="0.35">
      <c r="A180">
        <f>CLASS!A15</f>
        <v>107759</v>
      </c>
      <c r="B180" t="str">
        <f>CLASS!B15</f>
        <v>EE107759</v>
      </c>
      <c r="C180" t="str">
        <f>_xlfn.IFNA((VLOOKUP(A180,CLASS!A:AY,3,FALSE)),"")</f>
        <v>James</v>
      </c>
      <c r="D180" t="str">
        <f>_xlfn.IFNA((VLOOKUP(A180,CLASS!A:AY,4,FALSE)),"")</f>
        <v>Attwood</v>
      </c>
      <c r="E180" s="26" t="str">
        <f>_xlfn.IFNA((VLOOKUP(B180,IssueLookup!A:B,2,FALSE)),"")</f>
        <v>AAA</v>
      </c>
      <c r="F180" s="26" t="str">
        <f>_xlfn.IFNA((VLOOKUP(B180,IssueLookup!C:D,2,FALSE)),"")</f>
        <v>AAA</v>
      </c>
      <c r="G180" s="26" t="str">
        <f>_xlfn.IFNA((VLOOKUP(B180,IssueLookup!E:F,2,FALSE)),"")</f>
        <v>AAA</v>
      </c>
      <c r="H180" s="26" t="str">
        <f>_xlfn.IFNA((VLOOKUP(B180,IssueLookup!G:H,2,FALSE)),"")</f>
        <v>AAA</v>
      </c>
      <c r="I180" t="str">
        <f>_xlfn.IFNA((VLOOKUP(A180,CLASS!A:AY,9,FALSE)),"")</f>
        <v>SNR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_xlfn.IFNA(VLOOKUP(E180,HandicapLookup!A:B,2,FALSE),"")</f>
        <v>0</v>
      </c>
      <c r="M180">
        <f>_xlfn.IFNA(VLOOKUP(F180,HandicapLookup!A:B,2,FALSE),"")</f>
        <v>0</v>
      </c>
      <c r="N180">
        <f>_xlfn.IFNA(VLOOKUP(G180,HandicapLookup!A:B,2,FALSE),"")</f>
        <v>0</v>
      </c>
      <c r="O180">
        <f>_xlfn.IFNA(VLOOKUP(H180,HandicapLookup!A:B,2,FALSE),"")</f>
        <v>0</v>
      </c>
      <c r="P180">
        <f>_xlfn.IFNA((VLOOKUP(A180,CLASS!A:AY,16,FALSE)),"")</f>
        <v>0</v>
      </c>
      <c r="Q180" s="11">
        <f t="shared" si="49"/>
        <v>0</v>
      </c>
      <c r="R180">
        <f>_xlfn.IFNA((VLOOKUP(A180,CLASS!A:AY,18,FALSE)),"")</f>
        <v>0</v>
      </c>
      <c r="S180" s="11">
        <f t="shared" si="50"/>
        <v>0</v>
      </c>
      <c r="T180">
        <f>_xlfn.IFNA((VLOOKUP(A180,CLASS!A:AY,20,FALSE)),"")</f>
        <v>0</v>
      </c>
      <c r="U180" s="11">
        <f t="shared" si="51"/>
        <v>0</v>
      </c>
      <c r="V180">
        <f>_xlfn.IFNA((VLOOKUP(A180,CLASS!A:AY,22,FALSE)),"")</f>
        <v>0</v>
      </c>
      <c r="W180" s="11">
        <f t="shared" si="69"/>
        <v>0</v>
      </c>
      <c r="X180">
        <f>_xlfn.IFNA((VLOOKUP(A180,CLASS!A:AY,24,FALSE)),"")</f>
        <v>0</v>
      </c>
      <c r="Y180" s="11">
        <f t="shared" si="52"/>
        <v>0</v>
      </c>
      <c r="Z180">
        <f>_xlfn.IFNA((VLOOKUP(A180,CLASS!A:AY,26,FALSE)),"")</f>
        <v>0</v>
      </c>
      <c r="AA180" s="11">
        <f t="shared" si="53"/>
        <v>0</v>
      </c>
      <c r="AB180">
        <f>_xlfn.IFNA((VLOOKUP(A180,CLASS!A:AY,28,FALSE)),"")</f>
        <v>0</v>
      </c>
      <c r="AC180" s="11">
        <f t="shared" si="54"/>
        <v>0</v>
      </c>
      <c r="AD180"/>
      <c r="AE180" s="11">
        <f t="shared" si="70"/>
        <v>0</v>
      </c>
      <c r="AF180"/>
      <c r="AG180" s="11">
        <f t="shared" si="71"/>
        <v>0</v>
      </c>
      <c r="AH180">
        <f>_xlfn.IFNA((VLOOKUP(A180,CLASS!A:AY,34,FALSE)),"")</f>
        <v>0</v>
      </c>
      <c r="AI180" s="11">
        <f t="shared" si="55"/>
        <v>0</v>
      </c>
      <c r="AJ180"/>
      <c r="AK180" s="11">
        <f t="shared" si="56"/>
        <v>0</v>
      </c>
      <c r="AL180" s="16">
        <f t="shared" si="57"/>
        <v>0</v>
      </c>
      <c r="AM180"/>
      <c r="AN180">
        <f t="shared" si="58"/>
        <v>0</v>
      </c>
      <c r="AO180">
        <f t="shared" si="59"/>
        <v>0</v>
      </c>
      <c r="AP180">
        <f t="shared" si="60"/>
        <v>0</v>
      </c>
      <c r="AQ180">
        <f t="shared" si="61"/>
        <v>0</v>
      </c>
      <c r="AR180">
        <f t="shared" si="62"/>
        <v>0</v>
      </c>
      <c r="AS180">
        <f t="shared" si="63"/>
        <v>0</v>
      </c>
      <c r="AT180">
        <f t="shared" si="64"/>
        <v>0</v>
      </c>
      <c r="AU180">
        <f t="shared" si="65"/>
        <v>0</v>
      </c>
      <c r="AV180">
        <f t="shared" si="66"/>
        <v>0</v>
      </c>
      <c r="AW180">
        <f t="shared" si="67"/>
        <v>0</v>
      </c>
      <c r="AX180">
        <f t="shared" si="68"/>
        <v>0</v>
      </c>
      <c r="AY180" s="14" cm="1">
        <f t="array" ref="AY180">SUMPRODUCT(LARGE(AN180:AX180, {1,2,3}))</f>
        <v>0</v>
      </c>
      <c r="AZ180"/>
    </row>
    <row r="181" spans="1:52" x14ac:dyDescent="0.35">
      <c r="A181">
        <f>CLASS!A16</f>
        <v>127052</v>
      </c>
      <c r="B181" t="str">
        <f>CLASS!B16</f>
        <v>EE127052</v>
      </c>
      <c r="C181" t="str">
        <f>_xlfn.IFNA((VLOOKUP(A181,CLASS!A:AY,3,FALSE)),"")</f>
        <v>James</v>
      </c>
      <c r="D181" t="str">
        <f>_xlfn.IFNA((VLOOKUP(A181,CLASS!A:AY,4,FALSE)),"")</f>
        <v>Bradley-Day</v>
      </c>
      <c r="E181" s="26" t="str">
        <f>_xlfn.IFNA((VLOOKUP(B181,IssueLookup!A:B,2,FALSE)),"")</f>
        <v>AAA</v>
      </c>
      <c r="F181" s="26" t="str">
        <f>_xlfn.IFNA((VLOOKUP(B181,IssueLookup!C:D,2,FALSE)),"")</f>
        <v>AAA</v>
      </c>
      <c r="G181" s="26" t="str">
        <f>_xlfn.IFNA((VLOOKUP(B181,IssueLookup!E:F,2,FALSE)),"")</f>
        <v>AAA</v>
      </c>
      <c r="H181" s="26" t="str">
        <f>_xlfn.IFNA((VLOOKUP(B181,IssueLookup!G:H,2,FALSE)),"")</f>
        <v>AAA</v>
      </c>
      <c r="I181" t="str">
        <f>_xlfn.IFNA((VLOOKUP(A181,CLASS!A:AY,9,FALSE)),"")</f>
        <v>JNR</v>
      </c>
      <c r="J181" t="str">
        <f>_xlfn.IFNA((VLOOKUP(A181,CLASS!A:AY,10,FALSE)),"")</f>
        <v>OLSS</v>
      </c>
      <c r="K181" t="str">
        <f>_xlfn.IFNA((VLOOKUP(J181,DivisionLookup!A:B,2,FALSE)),"")</f>
        <v>South</v>
      </c>
      <c r="L181">
        <f>_xlfn.IFNA(VLOOKUP(E181,HandicapLookup!A:B,2,FALSE),"")</f>
        <v>0</v>
      </c>
      <c r="M181">
        <f>_xlfn.IFNA(VLOOKUP(F181,HandicapLookup!A:B,2,FALSE),"")</f>
        <v>0</v>
      </c>
      <c r="N181">
        <f>_xlfn.IFNA(VLOOKUP(G181,HandicapLookup!A:B,2,FALSE),"")</f>
        <v>0</v>
      </c>
      <c r="O181">
        <f>_xlfn.IFNA(VLOOKUP(H181,HandicapLookup!A:B,2,FALSE),"")</f>
        <v>0</v>
      </c>
      <c r="P181">
        <f>_xlfn.IFNA((VLOOKUP(A181,CLASS!A:AY,16,FALSE)),"")</f>
        <v>0</v>
      </c>
      <c r="Q181" s="11">
        <f t="shared" si="49"/>
        <v>0</v>
      </c>
      <c r="R181">
        <f>_xlfn.IFNA((VLOOKUP(A181,CLASS!A:AY,18,FALSE)),"")</f>
        <v>0</v>
      </c>
      <c r="S181" s="11">
        <f t="shared" si="50"/>
        <v>0</v>
      </c>
      <c r="T181">
        <f>_xlfn.IFNA((VLOOKUP(A181,CLASS!A:AY,20,FALSE)),"")</f>
        <v>0</v>
      </c>
      <c r="U181" s="11">
        <f t="shared" si="51"/>
        <v>0</v>
      </c>
      <c r="V181">
        <f>_xlfn.IFNA((VLOOKUP(A181,CLASS!A:AY,22,FALSE)),"")</f>
        <v>0</v>
      </c>
      <c r="W181" s="11">
        <f t="shared" si="69"/>
        <v>0</v>
      </c>
      <c r="X181">
        <f>_xlfn.IFNA((VLOOKUP(A181,CLASS!A:AY,24,FALSE)),"")</f>
        <v>0</v>
      </c>
      <c r="Y181" s="11">
        <f t="shared" si="52"/>
        <v>0</v>
      </c>
      <c r="Z181">
        <f>_xlfn.IFNA((VLOOKUP(A181,CLASS!A:AY,26,FALSE)),"")</f>
        <v>0</v>
      </c>
      <c r="AA181" s="11">
        <f t="shared" si="53"/>
        <v>0</v>
      </c>
      <c r="AB181">
        <f>_xlfn.IFNA((VLOOKUP(A181,CLASS!A:AY,28,FALSE)),"")</f>
        <v>0</v>
      </c>
      <c r="AC181" s="11">
        <f t="shared" si="54"/>
        <v>0</v>
      </c>
      <c r="AD181"/>
      <c r="AE181" s="11">
        <f t="shared" si="70"/>
        <v>0</v>
      </c>
      <c r="AF181"/>
      <c r="AG181" s="11">
        <f t="shared" si="71"/>
        <v>0</v>
      </c>
      <c r="AH181">
        <f>_xlfn.IFNA((VLOOKUP(A181,CLASS!A:AY,34,FALSE)),"")</f>
        <v>0</v>
      </c>
      <c r="AI181" s="11">
        <f t="shared" si="55"/>
        <v>0</v>
      </c>
      <c r="AJ181"/>
      <c r="AK181" s="11">
        <f t="shared" si="56"/>
        <v>0</v>
      </c>
      <c r="AL181" s="16">
        <f t="shared" si="57"/>
        <v>0</v>
      </c>
      <c r="AM181"/>
      <c r="AN181">
        <f t="shared" si="58"/>
        <v>0</v>
      </c>
      <c r="AO181">
        <f t="shared" si="59"/>
        <v>0</v>
      </c>
      <c r="AP181">
        <f t="shared" si="60"/>
        <v>0</v>
      </c>
      <c r="AQ181">
        <f t="shared" si="61"/>
        <v>0</v>
      </c>
      <c r="AR181">
        <f t="shared" si="62"/>
        <v>0</v>
      </c>
      <c r="AS181">
        <f t="shared" si="63"/>
        <v>0</v>
      </c>
      <c r="AT181">
        <f t="shared" si="64"/>
        <v>0</v>
      </c>
      <c r="AU181">
        <f t="shared" si="65"/>
        <v>0</v>
      </c>
      <c r="AV181">
        <f t="shared" si="66"/>
        <v>0</v>
      </c>
      <c r="AW181">
        <f t="shared" si="67"/>
        <v>0</v>
      </c>
      <c r="AX181">
        <f t="shared" si="68"/>
        <v>0</v>
      </c>
      <c r="AY181" s="14" cm="1">
        <f t="array" ref="AY181">SUMPRODUCT(LARGE(AN181:AX181, {1,2,3}))</f>
        <v>0</v>
      </c>
      <c r="AZ181"/>
    </row>
    <row r="182" spans="1:52" x14ac:dyDescent="0.35">
      <c r="A182">
        <f>CLASS!A206</f>
        <v>129718</v>
      </c>
      <c r="B182" t="str">
        <f>CLASS!B206</f>
        <v>EE129718</v>
      </c>
      <c r="C182" t="str">
        <f>_xlfn.IFNA((VLOOKUP(A182,CLASS!A:AY,3,FALSE)),"")</f>
        <v>Sophie</v>
      </c>
      <c r="D182" t="str">
        <f>_xlfn.IFNA((VLOOKUP(A182,CLASS!A:AY,4,FALSE)),"")</f>
        <v>Brookwell</v>
      </c>
      <c r="E182" s="26" t="str">
        <f>_xlfn.IFNA((VLOOKUP(B182,IssueLookup!A:B,2,FALSE)),"")</f>
        <v>C</v>
      </c>
      <c r="F182" s="26" t="str">
        <f>_xlfn.IFNA((VLOOKUP(B182,IssueLookup!C:D,2,FALSE)),"")</f>
        <v>C</v>
      </c>
      <c r="G182" s="26" t="str">
        <f>_xlfn.IFNA((VLOOKUP(B182,IssueLookup!E:F,2,FALSE)),"")</f>
        <v>C</v>
      </c>
      <c r="H182" s="26" t="str">
        <f>_xlfn.IFNA((VLOOKUP(B182,IssueLookup!G:H,2,FALSE)),"")</f>
        <v>C</v>
      </c>
      <c r="I182" t="str">
        <f>_xlfn.IFNA((VLOOKUP(A182,CLASS!A:AY,9,FALSE)),"")</f>
        <v>LDY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_xlfn.IFNA(VLOOKUP(E182,HandicapLookup!A:B,2,FALSE),"")</f>
        <v>15</v>
      </c>
      <c r="M182">
        <f>_xlfn.IFNA(VLOOKUP(F182,HandicapLookup!A:B,2,FALSE),"")</f>
        <v>15</v>
      </c>
      <c r="N182">
        <f>_xlfn.IFNA(VLOOKUP(G182,HandicapLookup!A:B,2,FALSE),"")</f>
        <v>15</v>
      </c>
      <c r="O182">
        <f>_xlfn.IFNA(VLOOKUP(H182,HandicapLookup!A:B,2,FALSE),"")</f>
        <v>15</v>
      </c>
      <c r="P182">
        <f>_xlfn.IFNA((VLOOKUP(A182,CLASS!A:AY,16,FALSE)),"")</f>
        <v>0</v>
      </c>
      <c r="Q182" s="11">
        <f t="shared" si="49"/>
        <v>0</v>
      </c>
      <c r="R182">
        <f>_xlfn.IFNA((VLOOKUP(A182,CLASS!A:AY,18,FALSE)),"")</f>
        <v>0</v>
      </c>
      <c r="S182" s="11">
        <f t="shared" si="50"/>
        <v>0</v>
      </c>
      <c r="T182">
        <f>_xlfn.IFNA((VLOOKUP(A182,CLASS!A:AY,20,FALSE)),"")</f>
        <v>0</v>
      </c>
      <c r="U182" s="11">
        <f t="shared" si="51"/>
        <v>0</v>
      </c>
      <c r="V182">
        <f>_xlfn.IFNA((VLOOKUP(A182,CLASS!A:AY,22,FALSE)),"")</f>
        <v>0</v>
      </c>
      <c r="W182" s="11">
        <f t="shared" si="69"/>
        <v>0</v>
      </c>
      <c r="X182">
        <f>_xlfn.IFNA((VLOOKUP(A182,CLASS!A:AY,24,FALSE)),"")</f>
        <v>0</v>
      </c>
      <c r="Y182" s="11">
        <f t="shared" si="52"/>
        <v>0</v>
      </c>
      <c r="Z182">
        <f>_xlfn.IFNA((VLOOKUP(A182,CLASS!A:AY,26,FALSE)),"")</f>
        <v>0</v>
      </c>
      <c r="AA182" s="11">
        <f t="shared" si="53"/>
        <v>0</v>
      </c>
      <c r="AB182">
        <f>_xlfn.IFNA((VLOOKUP(A182,CLASS!A:AY,28,FALSE)),"")</f>
        <v>0</v>
      </c>
      <c r="AC182" s="11">
        <f t="shared" si="54"/>
        <v>0</v>
      </c>
      <c r="AD182"/>
      <c r="AE182" s="11">
        <f t="shared" si="70"/>
        <v>0</v>
      </c>
      <c r="AF182"/>
      <c r="AG182" s="11">
        <f t="shared" si="71"/>
        <v>0</v>
      </c>
      <c r="AH182">
        <f>_xlfn.IFNA((VLOOKUP(A182,CLASS!A:AY,34,FALSE)),"")</f>
        <v>0</v>
      </c>
      <c r="AI182" s="11">
        <f t="shared" si="55"/>
        <v>0</v>
      </c>
      <c r="AJ182"/>
      <c r="AK182" s="11">
        <f t="shared" si="56"/>
        <v>0</v>
      </c>
      <c r="AL182" s="16">
        <f t="shared" si="57"/>
        <v>0</v>
      </c>
      <c r="AM182"/>
      <c r="AN182">
        <f t="shared" si="58"/>
        <v>0</v>
      </c>
      <c r="AO182">
        <f t="shared" si="59"/>
        <v>0</v>
      </c>
      <c r="AP182">
        <f t="shared" si="60"/>
        <v>0</v>
      </c>
      <c r="AQ182">
        <f t="shared" si="61"/>
        <v>0</v>
      </c>
      <c r="AR182">
        <f t="shared" si="62"/>
        <v>0</v>
      </c>
      <c r="AS182">
        <f t="shared" si="63"/>
        <v>0</v>
      </c>
      <c r="AT182">
        <f t="shared" si="64"/>
        <v>0</v>
      </c>
      <c r="AU182">
        <f t="shared" si="65"/>
        <v>0</v>
      </c>
      <c r="AV182">
        <f t="shared" si="66"/>
        <v>0</v>
      </c>
      <c r="AW182">
        <f t="shared" si="67"/>
        <v>0</v>
      </c>
      <c r="AX182">
        <f t="shared" si="68"/>
        <v>0</v>
      </c>
      <c r="AY182" s="14" cm="1">
        <f t="array" ref="AY182">SUMPRODUCT(LARGE(AN182:AX182, {1,2,3}))</f>
        <v>0</v>
      </c>
      <c r="AZ182"/>
    </row>
    <row r="183" spans="1:52" x14ac:dyDescent="0.35">
      <c r="A183">
        <f>CLASS!A17</f>
        <v>128224</v>
      </c>
      <c r="B183" t="str">
        <f>CLASS!B17</f>
        <v>EE128224</v>
      </c>
      <c r="C183" t="str">
        <f>_xlfn.IFNA((VLOOKUP(A183,CLASS!A:AY,3,FALSE)),"")</f>
        <v>Joshua</v>
      </c>
      <c r="D183" t="str">
        <f>_xlfn.IFNA((VLOOKUP(A183,CLASS!A:AY,4,FALSE)),"")</f>
        <v>Brown</v>
      </c>
      <c r="E183" s="26" t="str">
        <f>_xlfn.IFNA((VLOOKUP(B183,IssueLookup!A:B,2,FALSE)),"")</f>
        <v>AAA</v>
      </c>
      <c r="F183" s="26" t="str">
        <f>_xlfn.IFNA((VLOOKUP(B183,IssueLookup!C:D,2,FALSE)),"")</f>
        <v>AAA</v>
      </c>
      <c r="G183" s="26" t="str">
        <f>_xlfn.IFNA((VLOOKUP(B183,IssueLookup!E:F,2,FALSE)),"")</f>
        <v>AAA</v>
      </c>
      <c r="H183" s="26" t="str">
        <f>_xlfn.IFNA((VLOOKUP(B183,IssueLookup!G:H,2,FALSE)),"")</f>
        <v>AAA</v>
      </c>
      <c r="I183" t="str">
        <f>_xlfn.IFNA((VLOOKUP(A183,CLASS!A:AY,9,FALSE)),"")</f>
        <v>SNR</v>
      </c>
      <c r="J183" t="str">
        <f>_xlfn.IFNA((VLOOKUP(A183,CLASS!A:AY,10,FALSE)),"")</f>
        <v>OLSS</v>
      </c>
      <c r="K183" t="str">
        <f>_xlfn.IFNA((VLOOKUP(J183,DivisionLookup!A:B,2,FALSE)),"")</f>
        <v>South</v>
      </c>
      <c r="L183">
        <f>_xlfn.IFNA(VLOOKUP(E183,HandicapLookup!A:B,2,FALSE),"")</f>
        <v>0</v>
      </c>
      <c r="M183">
        <f>_xlfn.IFNA(VLOOKUP(F183,HandicapLookup!A:B,2,FALSE),"")</f>
        <v>0</v>
      </c>
      <c r="N183">
        <f>_xlfn.IFNA(VLOOKUP(G183,HandicapLookup!A:B,2,FALSE),"")</f>
        <v>0</v>
      </c>
      <c r="O183">
        <f>_xlfn.IFNA(VLOOKUP(H183,HandicapLookup!A:B,2,FALSE),"")</f>
        <v>0</v>
      </c>
      <c r="P183">
        <f>_xlfn.IFNA((VLOOKUP(A183,CLASS!A:AY,16,FALSE)),"")</f>
        <v>0</v>
      </c>
      <c r="Q183" s="11">
        <f t="shared" si="49"/>
        <v>0</v>
      </c>
      <c r="R183">
        <f>_xlfn.IFNA((VLOOKUP(A183,CLASS!A:AY,18,FALSE)),"")</f>
        <v>0</v>
      </c>
      <c r="S183" s="11">
        <f t="shared" si="50"/>
        <v>0</v>
      </c>
      <c r="T183">
        <f>_xlfn.IFNA((VLOOKUP(A183,CLASS!A:AY,20,FALSE)),"")</f>
        <v>0</v>
      </c>
      <c r="U183" s="11">
        <f t="shared" si="51"/>
        <v>0</v>
      </c>
      <c r="V183">
        <f>_xlfn.IFNA((VLOOKUP(A183,CLASS!A:AY,22,FALSE)),"")</f>
        <v>0</v>
      </c>
      <c r="W183" s="11">
        <f t="shared" si="69"/>
        <v>0</v>
      </c>
      <c r="X183">
        <f>_xlfn.IFNA((VLOOKUP(A183,CLASS!A:AY,24,FALSE)),"")</f>
        <v>0</v>
      </c>
      <c r="Y183" s="11">
        <f t="shared" si="52"/>
        <v>0</v>
      </c>
      <c r="Z183">
        <f>_xlfn.IFNA((VLOOKUP(A183,CLASS!A:AY,26,FALSE)),"")</f>
        <v>0</v>
      </c>
      <c r="AA183" s="11">
        <f t="shared" si="53"/>
        <v>0</v>
      </c>
      <c r="AB183">
        <f>_xlfn.IFNA((VLOOKUP(A183,CLASS!A:AY,28,FALSE)),"")</f>
        <v>0</v>
      </c>
      <c r="AC183" s="11">
        <f t="shared" si="54"/>
        <v>0</v>
      </c>
      <c r="AD183"/>
      <c r="AE183" s="11">
        <f t="shared" si="70"/>
        <v>0</v>
      </c>
      <c r="AF183"/>
      <c r="AG183" s="11">
        <f t="shared" si="71"/>
        <v>0</v>
      </c>
      <c r="AH183">
        <f>_xlfn.IFNA((VLOOKUP(A183,CLASS!A:AY,34,FALSE)),"")</f>
        <v>0</v>
      </c>
      <c r="AI183" s="11">
        <f t="shared" si="55"/>
        <v>0</v>
      </c>
      <c r="AJ183"/>
      <c r="AK183" s="11">
        <f t="shared" si="56"/>
        <v>0</v>
      </c>
      <c r="AL183" s="16">
        <f t="shared" si="57"/>
        <v>0</v>
      </c>
      <c r="AM183"/>
      <c r="AN183">
        <f t="shared" si="58"/>
        <v>0</v>
      </c>
      <c r="AO183">
        <f t="shared" si="59"/>
        <v>0</v>
      </c>
      <c r="AP183">
        <f t="shared" si="60"/>
        <v>0</v>
      </c>
      <c r="AQ183">
        <f t="shared" si="61"/>
        <v>0</v>
      </c>
      <c r="AR183">
        <f t="shared" si="62"/>
        <v>0</v>
      </c>
      <c r="AS183">
        <f t="shared" si="63"/>
        <v>0</v>
      </c>
      <c r="AT183">
        <f t="shared" si="64"/>
        <v>0</v>
      </c>
      <c r="AU183">
        <f t="shared" si="65"/>
        <v>0</v>
      </c>
      <c r="AV183">
        <f t="shared" si="66"/>
        <v>0</v>
      </c>
      <c r="AW183">
        <f t="shared" si="67"/>
        <v>0</v>
      </c>
      <c r="AX183">
        <f t="shared" si="68"/>
        <v>0</v>
      </c>
      <c r="AY183" s="14" cm="1">
        <f t="array" ref="AY183">SUMPRODUCT(LARGE(AN183:AX183, {1,2,3}))</f>
        <v>0</v>
      </c>
    </row>
    <row r="184" spans="1:52" x14ac:dyDescent="0.35">
      <c r="A184">
        <f>CLASS!A98</f>
        <v>132080</v>
      </c>
      <c r="B184" t="str">
        <f>CLASS!B98</f>
        <v>EE132080</v>
      </c>
      <c r="C184" t="str">
        <f>_xlfn.IFNA((VLOOKUP(A184,CLASS!A:AY,3,FALSE)),"")</f>
        <v>Daniel</v>
      </c>
      <c r="D184" t="str">
        <f>_xlfn.IFNA((VLOOKUP(A184,CLASS!A:AY,4,FALSE)),"")</f>
        <v>Carpenter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JNR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0</v>
      </c>
      <c r="Q184" s="11">
        <f t="shared" si="49"/>
        <v>0</v>
      </c>
      <c r="R184">
        <f>_xlfn.IFNA((VLOOKUP(A184,CLASS!A:AY,18,FALSE)),"")</f>
        <v>0</v>
      </c>
      <c r="S184" s="11">
        <f t="shared" si="50"/>
        <v>0</v>
      </c>
      <c r="T184">
        <f>_xlfn.IFNA((VLOOKUP(A184,CLASS!A:AY,20,FALSE)),"")</f>
        <v>0</v>
      </c>
      <c r="U184" s="11">
        <f t="shared" si="51"/>
        <v>0</v>
      </c>
      <c r="V184">
        <f>_xlfn.IFNA((VLOOKUP(A184,CLASS!A:AY,22,FALSE)),"")</f>
        <v>0</v>
      </c>
      <c r="W184" s="11">
        <f t="shared" si="69"/>
        <v>0</v>
      </c>
      <c r="X184">
        <f>_xlfn.IFNA((VLOOKUP(A184,CLASS!A:AY,24,FALSE)),"")</f>
        <v>0</v>
      </c>
      <c r="Y184" s="11">
        <f t="shared" si="52"/>
        <v>0</v>
      </c>
      <c r="Z184">
        <f>_xlfn.IFNA((VLOOKUP(A184,CLASS!A:AY,26,FALSE)),"")</f>
        <v>0</v>
      </c>
      <c r="AA184" s="11">
        <f t="shared" si="53"/>
        <v>0</v>
      </c>
      <c r="AB184">
        <f>_xlfn.IFNA((VLOOKUP(A184,CLASS!A:AY,28,FALSE)),"")</f>
        <v>0</v>
      </c>
      <c r="AC184" s="11">
        <f t="shared" si="54"/>
        <v>0</v>
      </c>
      <c r="AD184"/>
      <c r="AE184" s="11">
        <f t="shared" si="70"/>
        <v>0</v>
      </c>
      <c r="AF184"/>
      <c r="AG184" s="11">
        <f t="shared" si="71"/>
        <v>0</v>
      </c>
      <c r="AH184">
        <f>_xlfn.IFNA((VLOOKUP(A184,CLASS!A:AY,34,FALSE)),"")</f>
        <v>0</v>
      </c>
      <c r="AI184" s="11">
        <f t="shared" si="55"/>
        <v>0</v>
      </c>
      <c r="AJ184"/>
      <c r="AK184" s="11">
        <f t="shared" si="56"/>
        <v>0</v>
      </c>
      <c r="AL184" s="16">
        <f t="shared" si="57"/>
        <v>0</v>
      </c>
      <c r="AM184"/>
      <c r="AN184">
        <f t="shared" si="58"/>
        <v>0</v>
      </c>
      <c r="AO184">
        <f t="shared" si="59"/>
        <v>0</v>
      </c>
      <c r="AP184">
        <f t="shared" si="60"/>
        <v>0</v>
      </c>
      <c r="AQ184">
        <f t="shared" si="61"/>
        <v>0</v>
      </c>
      <c r="AR184">
        <f t="shared" si="62"/>
        <v>0</v>
      </c>
      <c r="AS184">
        <f t="shared" si="63"/>
        <v>0</v>
      </c>
      <c r="AT184">
        <f t="shared" si="64"/>
        <v>0</v>
      </c>
      <c r="AU184">
        <f t="shared" si="65"/>
        <v>0</v>
      </c>
      <c r="AV184">
        <f t="shared" si="66"/>
        <v>0</v>
      </c>
      <c r="AW184">
        <f t="shared" si="67"/>
        <v>0</v>
      </c>
      <c r="AX184">
        <f t="shared" si="68"/>
        <v>0</v>
      </c>
      <c r="AY184" s="14" cm="1">
        <f t="array" ref="AY184">SUMPRODUCT(LARGE(AN184:AX184, {1,2,3}))</f>
        <v>0</v>
      </c>
      <c r="AZ184"/>
    </row>
    <row r="185" spans="1:52" x14ac:dyDescent="0.35">
      <c r="A185">
        <f>CLASS!A99</f>
        <v>136712</v>
      </c>
      <c r="B185" t="str">
        <f>CLASS!B99</f>
        <v>EE136712</v>
      </c>
      <c r="C185" t="str">
        <f>_xlfn.IFNA((VLOOKUP(A185,CLASS!A:AY,3,FALSE)),"")</f>
        <v>Thomas</v>
      </c>
      <c r="D185" t="str">
        <f>_xlfn.IFNA((VLOOKUP(A185,CLASS!A:AY,4,FALSE)),"")</f>
        <v>Claydon</v>
      </c>
      <c r="E185" s="26" t="str">
        <f>_xlfn.IFNA((VLOOKUP(B185,IssueLookup!A:B,2,FALSE)),"")</f>
        <v>A</v>
      </c>
      <c r="F185" s="26" t="str">
        <f>_xlfn.IFNA((VLOOKUP(B185,IssueLookup!C:D,2,FALSE)),"")</f>
        <v>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SNR</v>
      </c>
      <c r="J185" t="str">
        <f>_xlfn.IFNA((VLOOKUP(A185,CLASS!A:AY,10,FALSE)),"")</f>
        <v>OLSS</v>
      </c>
      <c r="K185" t="str">
        <f>_xlfn.IFNA((VLOOKUP(J185,DivisionLookup!A:B,2,FALSE)),"")</f>
        <v>South</v>
      </c>
      <c r="L185">
        <f>_xlfn.IFNA(VLOOKUP(E185,HandicapLookup!A:B,2,FALSE),"")</f>
        <v>5</v>
      </c>
      <c r="M185">
        <f>_xlfn.IFNA(VLOOKUP(F185,HandicapLookup!A:B,2,FALSE),"")</f>
        <v>5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0</v>
      </c>
      <c r="Q185" s="11">
        <f t="shared" si="49"/>
        <v>0</v>
      </c>
      <c r="R185">
        <f>_xlfn.IFNA((VLOOKUP(A185,CLASS!A:AY,18,FALSE)),"")</f>
        <v>0</v>
      </c>
      <c r="S185" s="11">
        <f t="shared" si="50"/>
        <v>0</v>
      </c>
      <c r="T185">
        <f>_xlfn.IFNA((VLOOKUP(A185,CLASS!A:AY,20,FALSE)),"")</f>
        <v>0</v>
      </c>
      <c r="U185" s="11">
        <f t="shared" si="51"/>
        <v>0</v>
      </c>
      <c r="V185">
        <f>_xlfn.IFNA((VLOOKUP(A185,CLASS!A:AY,22,FALSE)),"")</f>
        <v>0</v>
      </c>
      <c r="W185" s="11">
        <f t="shared" si="69"/>
        <v>0</v>
      </c>
      <c r="X185">
        <f>_xlfn.IFNA((VLOOKUP(A185,CLASS!A:AY,24,FALSE)),"")</f>
        <v>0</v>
      </c>
      <c r="Y185" s="11">
        <f t="shared" si="52"/>
        <v>0</v>
      </c>
      <c r="Z185">
        <f>_xlfn.IFNA((VLOOKUP(A185,CLASS!A:AY,26,FALSE)),"")</f>
        <v>0</v>
      </c>
      <c r="AA185" s="11">
        <f t="shared" si="53"/>
        <v>0</v>
      </c>
      <c r="AB185">
        <f>_xlfn.IFNA((VLOOKUP(A185,CLASS!A:AY,28,FALSE)),"")</f>
        <v>0</v>
      </c>
      <c r="AC185" s="11">
        <f t="shared" si="54"/>
        <v>0</v>
      </c>
      <c r="AD185"/>
      <c r="AE185" s="11">
        <f t="shared" si="70"/>
        <v>0</v>
      </c>
      <c r="AF185"/>
      <c r="AG185" s="11">
        <f t="shared" si="71"/>
        <v>0</v>
      </c>
      <c r="AH185">
        <f>_xlfn.IFNA((VLOOKUP(A185,CLASS!A:AY,34,FALSE)),"")</f>
        <v>0</v>
      </c>
      <c r="AI185" s="11">
        <f t="shared" si="55"/>
        <v>0</v>
      </c>
      <c r="AJ185"/>
      <c r="AK185" s="11">
        <f t="shared" si="56"/>
        <v>0</v>
      </c>
      <c r="AL185" s="16">
        <f t="shared" si="57"/>
        <v>0</v>
      </c>
      <c r="AM185"/>
      <c r="AN185">
        <f t="shared" si="58"/>
        <v>0</v>
      </c>
      <c r="AO185">
        <f t="shared" si="59"/>
        <v>0</v>
      </c>
      <c r="AP185">
        <f t="shared" si="60"/>
        <v>0</v>
      </c>
      <c r="AQ185">
        <f t="shared" si="61"/>
        <v>0</v>
      </c>
      <c r="AR185">
        <f t="shared" si="62"/>
        <v>0</v>
      </c>
      <c r="AS185">
        <f t="shared" si="63"/>
        <v>0</v>
      </c>
      <c r="AT185">
        <f t="shared" si="64"/>
        <v>0</v>
      </c>
      <c r="AU185">
        <f t="shared" si="65"/>
        <v>0</v>
      </c>
      <c r="AV185">
        <f t="shared" si="66"/>
        <v>0</v>
      </c>
      <c r="AW185">
        <f t="shared" si="67"/>
        <v>0</v>
      </c>
      <c r="AX185">
        <f t="shared" si="68"/>
        <v>0</v>
      </c>
      <c r="AY185" s="14" cm="1">
        <f t="array" ref="AY185">SUMPRODUCT(LARGE(AN185:AX185, {1,2,3}))</f>
        <v>0</v>
      </c>
      <c r="AZ185"/>
    </row>
    <row r="186" spans="1:52" x14ac:dyDescent="0.35">
      <c r="A186">
        <f>CLASS!A44</f>
        <v>128615</v>
      </c>
      <c r="B186" t="str">
        <f>CLASS!B44</f>
        <v>EE128615</v>
      </c>
      <c r="C186" t="str">
        <f>_xlfn.IFNA((VLOOKUP(A186,CLASS!A:AY,3,FALSE)),"")</f>
        <v>Kevin</v>
      </c>
      <c r="D186" t="str">
        <f>_xlfn.IFNA((VLOOKUP(A186,CLASS!A:AY,4,FALSE)),"")</f>
        <v>Cummins</v>
      </c>
      <c r="E186" s="26" t="str">
        <f>_xlfn.IFNA((VLOOKUP(B186,IssueLookup!A:B,2,FALSE)),"")</f>
        <v>AA</v>
      </c>
      <c r="F186" s="26" t="str">
        <f>_xlfn.IFNA((VLOOKUP(B186,IssueLookup!C:D,2,FALSE)),"")</f>
        <v>AA</v>
      </c>
      <c r="G186" s="26" t="str">
        <f>_xlfn.IFNA((VLOOKUP(B186,IssueLookup!E:F,2,FALSE)),"")</f>
        <v>AA</v>
      </c>
      <c r="H186" s="26" t="str">
        <f>_xlfn.IFNA((VLOOKUP(B186,IssueLookup!G:H,2,FALSE)),"")</f>
        <v>AA</v>
      </c>
      <c r="I186" t="str">
        <f>_xlfn.IFNA((VLOOKUP(A186,CLASS!A:AY,9,FALSE)),"")</f>
        <v>SNR</v>
      </c>
      <c r="J186" t="str">
        <f>_xlfn.IFNA((VLOOKUP(A186,CLASS!A:AY,10,FALSE)),"")</f>
        <v>OLSS</v>
      </c>
      <c r="K186" t="str">
        <f>_xlfn.IFNA((VLOOKUP(J186,DivisionLookup!A:B,2,FALSE)),"")</f>
        <v>South</v>
      </c>
      <c r="L186">
        <f>_xlfn.IFNA(VLOOKUP(E186,HandicapLookup!A:B,2,FALSE),"")</f>
        <v>0</v>
      </c>
      <c r="M186">
        <f>_xlfn.IFNA(VLOOKUP(F186,HandicapLookup!A:B,2,FALSE),"")</f>
        <v>0</v>
      </c>
      <c r="N186">
        <f>_xlfn.IFNA(VLOOKUP(G186,HandicapLookup!A:B,2,FALSE),"")</f>
        <v>0</v>
      </c>
      <c r="O186">
        <f>_xlfn.IFNA(VLOOKUP(H186,HandicapLookup!A:B,2,FALSE),"")</f>
        <v>0</v>
      </c>
      <c r="P186">
        <f>_xlfn.IFNA((VLOOKUP(A186,CLASS!A:AY,16,FALSE)),"")</f>
        <v>0</v>
      </c>
      <c r="Q186" s="11">
        <f t="shared" si="49"/>
        <v>0</v>
      </c>
      <c r="R186">
        <f>_xlfn.IFNA((VLOOKUP(A186,CLASS!A:AY,18,FALSE)),"")</f>
        <v>0</v>
      </c>
      <c r="S186" s="11">
        <f t="shared" si="50"/>
        <v>0</v>
      </c>
      <c r="T186">
        <f>_xlfn.IFNA((VLOOKUP(A186,CLASS!A:AY,20,FALSE)),"")</f>
        <v>0</v>
      </c>
      <c r="U186" s="11">
        <f t="shared" si="51"/>
        <v>0</v>
      </c>
      <c r="V186">
        <f>_xlfn.IFNA((VLOOKUP(A186,CLASS!A:AY,22,FALSE)),"")</f>
        <v>0</v>
      </c>
      <c r="W186" s="11">
        <f t="shared" si="69"/>
        <v>0</v>
      </c>
      <c r="X186">
        <f>_xlfn.IFNA((VLOOKUP(A186,CLASS!A:AY,24,FALSE)),"")</f>
        <v>0</v>
      </c>
      <c r="Y186" s="11">
        <f t="shared" si="52"/>
        <v>0</v>
      </c>
      <c r="Z186">
        <f>_xlfn.IFNA((VLOOKUP(A186,CLASS!A:AY,26,FALSE)),"")</f>
        <v>0</v>
      </c>
      <c r="AA186" s="11">
        <f t="shared" si="53"/>
        <v>0</v>
      </c>
      <c r="AB186">
        <f>_xlfn.IFNA((VLOOKUP(A186,CLASS!A:AY,28,FALSE)),"")</f>
        <v>0</v>
      </c>
      <c r="AC186" s="11">
        <f t="shared" si="54"/>
        <v>0</v>
      </c>
      <c r="AD186"/>
      <c r="AE186" s="11">
        <f t="shared" si="70"/>
        <v>0</v>
      </c>
      <c r="AF186"/>
      <c r="AG186" s="11">
        <f t="shared" si="71"/>
        <v>0</v>
      </c>
      <c r="AH186">
        <f>_xlfn.IFNA((VLOOKUP(A186,CLASS!A:AY,34,FALSE)),"")</f>
        <v>0</v>
      </c>
      <c r="AI186" s="11">
        <f t="shared" si="55"/>
        <v>0</v>
      </c>
      <c r="AJ186"/>
      <c r="AK186" s="11">
        <f t="shared" si="56"/>
        <v>0</v>
      </c>
      <c r="AL186" s="16">
        <f t="shared" si="57"/>
        <v>0</v>
      </c>
      <c r="AM186"/>
      <c r="AN186">
        <f t="shared" si="58"/>
        <v>0</v>
      </c>
      <c r="AO186">
        <f t="shared" si="59"/>
        <v>0</v>
      </c>
      <c r="AP186">
        <f t="shared" si="60"/>
        <v>0</v>
      </c>
      <c r="AQ186">
        <f t="shared" si="61"/>
        <v>0</v>
      </c>
      <c r="AR186">
        <f t="shared" si="62"/>
        <v>0</v>
      </c>
      <c r="AS186">
        <f t="shared" si="63"/>
        <v>0</v>
      </c>
      <c r="AT186">
        <f t="shared" si="64"/>
        <v>0</v>
      </c>
      <c r="AU186">
        <f t="shared" si="65"/>
        <v>0</v>
      </c>
      <c r="AV186">
        <f t="shared" si="66"/>
        <v>0</v>
      </c>
      <c r="AW186">
        <f t="shared" si="67"/>
        <v>0</v>
      </c>
      <c r="AX186">
        <f t="shared" si="68"/>
        <v>0</v>
      </c>
      <c r="AY186" s="14" cm="1">
        <f t="array" ref="AY186">SUMPRODUCT(LARGE(AN186:AX186, {1,2,3}))</f>
        <v>0</v>
      </c>
      <c r="AZ186"/>
    </row>
    <row r="187" spans="1:52" x14ac:dyDescent="0.35">
      <c r="A187">
        <f>CLASS!A208</f>
        <v>127073</v>
      </c>
      <c r="B187" t="str">
        <f>CLASS!B208</f>
        <v>EE127073</v>
      </c>
      <c r="C187" t="str">
        <f>_xlfn.IFNA((VLOOKUP(A187,CLASS!A:AY,3,FALSE)),"")</f>
        <v>Timothy</v>
      </c>
      <c r="D187" t="str">
        <f>_xlfn.IFNA((VLOOKUP(A187,CLASS!A:AY,4,FALSE)),"")</f>
        <v>Dawson</v>
      </c>
      <c r="E187" s="26" t="str">
        <f>_xlfn.IFNA((VLOOKUP(B187,IssueLookup!A:B,2,FALSE)),"")</f>
        <v>C</v>
      </c>
      <c r="F187" s="26" t="str">
        <f>_xlfn.IFNA((VLOOKUP(B187,IssueLookup!C:D,2,FALSE)),"")</f>
        <v>C</v>
      </c>
      <c r="G187" s="26" t="str">
        <f>_xlfn.IFNA((VLOOKUP(B187,IssueLookup!E:F,2,FALSE)),"")</f>
        <v>C</v>
      </c>
      <c r="H187" s="26" t="str">
        <f>_xlfn.IFNA((VLOOKUP(B187,IssueLookup!G:H,2,FALSE)),"")</f>
        <v>C</v>
      </c>
      <c r="I187" t="str">
        <f>_xlfn.IFNA((VLOOKUP(A187,CLASS!A:AY,9,FALSE)),"")</f>
        <v>VET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_xlfn.IFNA(VLOOKUP(E187,HandicapLookup!A:B,2,FALSE),"")</f>
        <v>15</v>
      </c>
      <c r="M187">
        <f>_xlfn.IFNA(VLOOKUP(F187,HandicapLookup!A:B,2,FALSE),"")</f>
        <v>15</v>
      </c>
      <c r="N187">
        <f>_xlfn.IFNA(VLOOKUP(G187,HandicapLookup!A:B,2,FALSE),"")</f>
        <v>15</v>
      </c>
      <c r="O187">
        <f>_xlfn.IFNA(VLOOKUP(H187,HandicapLookup!A:B,2,FALSE),"")</f>
        <v>15</v>
      </c>
      <c r="P187">
        <f>_xlfn.IFNA((VLOOKUP(A187,CLASS!A:AY,16,FALSE)),"")</f>
        <v>0</v>
      </c>
      <c r="Q187" s="11">
        <f t="shared" si="49"/>
        <v>0</v>
      </c>
      <c r="R187">
        <f>_xlfn.IFNA((VLOOKUP(A187,CLASS!A:AY,18,FALSE)),"")</f>
        <v>0</v>
      </c>
      <c r="S187" s="11">
        <f t="shared" si="50"/>
        <v>0</v>
      </c>
      <c r="T187">
        <f>_xlfn.IFNA((VLOOKUP(A187,CLASS!A:AY,20,FALSE)),"")</f>
        <v>0</v>
      </c>
      <c r="U187" s="11">
        <f t="shared" si="51"/>
        <v>0</v>
      </c>
      <c r="V187">
        <f>_xlfn.IFNA((VLOOKUP(A187,CLASS!A:AY,22,FALSE)),"")</f>
        <v>0</v>
      </c>
      <c r="W187" s="11">
        <f t="shared" si="69"/>
        <v>0</v>
      </c>
      <c r="X187">
        <f>_xlfn.IFNA((VLOOKUP(A187,CLASS!A:AY,24,FALSE)),"")</f>
        <v>0</v>
      </c>
      <c r="Y187" s="11">
        <f t="shared" si="52"/>
        <v>0</v>
      </c>
      <c r="Z187">
        <f>_xlfn.IFNA((VLOOKUP(A187,CLASS!A:AY,26,FALSE)),"")</f>
        <v>0</v>
      </c>
      <c r="AA187" s="11">
        <f t="shared" si="53"/>
        <v>0</v>
      </c>
      <c r="AB187">
        <f>_xlfn.IFNA((VLOOKUP(A187,CLASS!A:AY,28,FALSE)),"")</f>
        <v>0</v>
      </c>
      <c r="AC187" s="11">
        <f t="shared" si="54"/>
        <v>0</v>
      </c>
      <c r="AD187"/>
      <c r="AE187" s="11">
        <f t="shared" si="70"/>
        <v>0</v>
      </c>
      <c r="AF187"/>
      <c r="AG187" s="11">
        <f t="shared" si="71"/>
        <v>0</v>
      </c>
      <c r="AH187">
        <f>_xlfn.IFNA((VLOOKUP(A187,CLASS!A:AY,34,FALSE)),"")</f>
        <v>0</v>
      </c>
      <c r="AI187" s="11">
        <f t="shared" si="55"/>
        <v>0</v>
      </c>
      <c r="AJ187"/>
      <c r="AK187" s="11">
        <f t="shared" si="56"/>
        <v>0</v>
      </c>
      <c r="AL187" s="16">
        <f t="shared" si="57"/>
        <v>0</v>
      </c>
      <c r="AN187">
        <f t="shared" si="58"/>
        <v>0</v>
      </c>
      <c r="AO187">
        <f t="shared" si="59"/>
        <v>0</v>
      </c>
      <c r="AP187">
        <f t="shared" si="60"/>
        <v>0</v>
      </c>
      <c r="AQ187">
        <f t="shared" si="61"/>
        <v>0</v>
      </c>
      <c r="AR187">
        <f t="shared" si="62"/>
        <v>0</v>
      </c>
      <c r="AS187">
        <f t="shared" si="63"/>
        <v>0</v>
      </c>
      <c r="AT187">
        <f t="shared" si="64"/>
        <v>0</v>
      </c>
      <c r="AU187">
        <f t="shared" si="65"/>
        <v>0</v>
      </c>
      <c r="AV187">
        <f t="shared" si="66"/>
        <v>0</v>
      </c>
      <c r="AW187">
        <f t="shared" si="67"/>
        <v>0</v>
      </c>
      <c r="AX187">
        <f t="shared" si="68"/>
        <v>0</v>
      </c>
      <c r="AY187" s="14" cm="1">
        <f t="array" ref="AY187">SUMPRODUCT(LARGE(AN187:AX187, {1,2,3}))</f>
        <v>0</v>
      </c>
      <c r="AZ187"/>
    </row>
    <row r="188" spans="1:52" x14ac:dyDescent="0.35">
      <c r="A188">
        <f>CLASS!A45</f>
        <v>124370</v>
      </c>
      <c r="B188" t="str">
        <f>CLASS!B45</f>
        <v>EE124370</v>
      </c>
      <c r="C188" t="str">
        <f>_xlfn.IFNA((VLOOKUP(A188,CLASS!A:AY,3,FALSE)),"")</f>
        <v>Amy</v>
      </c>
      <c r="D188" t="str">
        <f>_xlfn.IFNA((VLOOKUP(A188,CLASS!A:AY,4,FALSE)),"")</f>
        <v>Easeman</v>
      </c>
      <c r="E188" s="26" t="str">
        <f>_xlfn.IFNA((VLOOKUP(B188,IssueLookup!A:B,2,FALSE)),"")</f>
        <v>AA</v>
      </c>
      <c r="F188" s="26" t="str">
        <f>_xlfn.IFNA((VLOOKUP(B188,IssueLookup!C:D,2,FALSE)),"")</f>
        <v>AA</v>
      </c>
      <c r="G188" s="26" t="str">
        <f>_xlfn.IFNA((VLOOKUP(B188,IssueLookup!E:F,2,FALSE)),"")</f>
        <v>AA</v>
      </c>
      <c r="H188" s="26" t="str">
        <f>_xlfn.IFNA((VLOOKUP(B188,IssueLookup!G:H,2,FALSE)),"")</f>
        <v>AA</v>
      </c>
      <c r="I188" t="str">
        <f>_xlfn.IFNA((VLOOKUP(A188,CLASS!A:AY,9,FALSE)),"")</f>
        <v>LDJ</v>
      </c>
      <c r="J188" t="str">
        <f>_xlfn.IFNA((VLOOKUP(A188,CLASS!A:AY,10,FALSE)),"")</f>
        <v>EJC</v>
      </c>
      <c r="K188" t="str">
        <f>_xlfn.IFNA((VLOOKUP(J188,DivisionLookup!A:B,2,FALSE)),"")</f>
        <v>South</v>
      </c>
      <c r="L188">
        <f>_xlfn.IFNA(VLOOKUP(E188,HandicapLookup!A:B,2,FALSE),"")</f>
        <v>0</v>
      </c>
      <c r="M188">
        <f>_xlfn.IFNA(VLOOKUP(F188,HandicapLookup!A:B,2,FALSE),"")</f>
        <v>0</v>
      </c>
      <c r="N188">
        <f>_xlfn.IFNA(VLOOKUP(G188,HandicapLookup!A:B,2,FALSE),"")</f>
        <v>0</v>
      </c>
      <c r="O188">
        <f>_xlfn.IFNA(VLOOKUP(H188,HandicapLookup!A:B,2,FALSE),"")</f>
        <v>0</v>
      </c>
      <c r="P188">
        <f>_xlfn.IFNA((VLOOKUP(A188,CLASS!A:AY,16,FALSE)),"")</f>
        <v>0</v>
      </c>
      <c r="Q188" s="11">
        <f t="shared" si="49"/>
        <v>0</v>
      </c>
      <c r="R188">
        <f>_xlfn.IFNA((VLOOKUP(A188,CLASS!A:AY,18,FALSE)),"")</f>
        <v>0</v>
      </c>
      <c r="S188" s="11">
        <f t="shared" si="50"/>
        <v>0</v>
      </c>
      <c r="T188">
        <f>_xlfn.IFNA((VLOOKUP(A188,CLASS!A:AY,20,FALSE)),"")</f>
        <v>0</v>
      </c>
      <c r="U188" s="11">
        <f t="shared" si="51"/>
        <v>0</v>
      </c>
      <c r="V188">
        <f>_xlfn.IFNA((VLOOKUP(A188,CLASS!A:AY,22,FALSE)),"")</f>
        <v>0</v>
      </c>
      <c r="W188" s="11">
        <f t="shared" si="69"/>
        <v>0</v>
      </c>
      <c r="X188">
        <f>_xlfn.IFNA((VLOOKUP(A188,CLASS!A:AY,24,FALSE)),"")</f>
        <v>0</v>
      </c>
      <c r="Y188" s="11">
        <f t="shared" si="52"/>
        <v>0</v>
      </c>
      <c r="Z188">
        <f>_xlfn.IFNA((VLOOKUP(A188,CLASS!A:AY,26,FALSE)),"")</f>
        <v>0</v>
      </c>
      <c r="AA188" s="11">
        <f t="shared" si="53"/>
        <v>0</v>
      </c>
      <c r="AB188">
        <f>_xlfn.IFNA((VLOOKUP(A188,CLASS!A:AY,28,FALSE)),"")</f>
        <v>0</v>
      </c>
      <c r="AC188" s="11">
        <f t="shared" si="54"/>
        <v>0</v>
      </c>
      <c r="AD188"/>
      <c r="AE188" s="11">
        <f t="shared" si="70"/>
        <v>0</v>
      </c>
      <c r="AF188"/>
      <c r="AG188" s="11">
        <f t="shared" si="71"/>
        <v>0</v>
      </c>
      <c r="AH188">
        <f>_xlfn.IFNA((VLOOKUP(A188,CLASS!A:AY,34,FALSE)),"")</f>
        <v>0</v>
      </c>
      <c r="AI188" s="11">
        <f t="shared" si="55"/>
        <v>0</v>
      </c>
      <c r="AJ188"/>
      <c r="AK188" s="11">
        <f t="shared" si="56"/>
        <v>0</v>
      </c>
      <c r="AL188" s="16">
        <f t="shared" si="57"/>
        <v>0</v>
      </c>
      <c r="AM188"/>
      <c r="AN188">
        <f t="shared" si="58"/>
        <v>0</v>
      </c>
      <c r="AO188">
        <f t="shared" si="59"/>
        <v>0</v>
      </c>
      <c r="AP188">
        <f t="shared" si="60"/>
        <v>0</v>
      </c>
      <c r="AQ188">
        <f t="shared" si="61"/>
        <v>0</v>
      </c>
      <c r="AR188">
        <f t="shared" si="62"/>
        <v>0</v>
      </c>
      <c r="AS188">
        <f t="shared" si="63"/>
        <v>0</v>
      </c>
      <c r="AT188">
        <f t="shared" si="64"/>
        <v>0</v>
      </c>
      <c r="AU188">
        <f t="shared" si="65"/>
        <v>0</v>
      </c>
      <c r="AV188">
        <f t="shared" si="66"/>
        <v>0</v>
      </c>
      <c r="AW188">
        <f t="shared" si="67"/>
        <v>0</v>
      </c>
      <c r="AX188">
        <f t="shared" si="68"/>
        <v>0</v>
      </c>
      <c r="AY188" s="14" cm="1">
        <f t="array" ref="AY188">SUMPRODUCT(LARGE(AN188:AX188, {1,2,3}))</f>
        <v>0</v>
      </c>
      <c r="AZ188"/>
    </row>
    <row r="189" spans="1:52" x14ac:dyDescent="0.35">
      <c r="A189">
        <f>CLASS!A100</f>
        <v>1436</v>
      </c>
      <c r="B189" t="str">
        <f>CLASS!B100</f>
        <v>EE1436</v>
      </c>
      <c r="C189" t="str">
        <f>_xlfn.IFNA((VLOOKUP(A189,CLASS!A:AY,3,FALSE)),"")</f>
        <v>Tanya</v>
      </c>
      <c r="D189" t="str">
        <f>_xlfn.IFNA((VLOOKUP(A189,CLASS!A:AY,4,FALSE)),"")</f>
        <v>Faulds</v>
      </c>
      <c r="E189" s="26" t="str">
        <f>_xlfn.IFNA((VLOOKUP(B189,IssueLookup!A:B,2,FALSE)),"")</f>
        <v>A</v>
      </c>
      <c r="F189" s="26" t="str">
        <f>_xlfn.IFNA((VLOOKUP(B189,IssueLookup!C:D,2,FALSE)),"")</f>
        <v>A</v>
      </c>
      <c r="G189" s="26" t="str">
        <f>_xlfn.IFNA((VLOOKUP(B189,IssueLookup!E:F,2,FALSE)),"")</f>
        <v>A</v>
      </c>
      <c r="H189" s="26" t="str">
        <f>_xlfn.IFNA((VLOOKUP(B189,IssueLookup!G:H,2,FALSE)),"")</f>
        <v>A</v>
      </c>
      <c r="I189" t="str">
        <f>_xlfn.IFNA((VLOOKUP(A189,CLASS!A:AY,9,FALSE)),"")</f>
        <v>LDY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_xlfn.IFNA(VLOOKUP(E189,HandicapLookup!A:B,2,FALSE),"")</f>
        <v>5</v>
      </c>
      <c r="M189">
        <f>_xlfn.IFNA(VLOOKUP(F189,HandicapLookup!A:B,2,FALSE),"")</f>
        <v>5</v>
      </c>
      <c r="N189">
        <f>_xlfn.IFNA(VLOOKUP(G189,HandicapLookup!A:B,2,FALSE),"")</f>
        <v>5</v>
      </c>
      <c r="O189">
        <f>_xlfn.IFNA(VLOOKUP(H189,HandicapLookup!A:B,2,FALSE),"")</f>
        <v>5</v>
      </c>
      <c r="P189">
        <f>_xlfn.IFNA((VLOOKUP(A189,CLASS!A:AY,16,FALSE)),"")</f>
        <v>0</v>
      </c>
      <c r="Q189" s="11">
        <f t="shared" si="49"/>
        <v>0</v>
      </c>
      <c r="R189">
        <f>_xlfn.IFNA((VLOOKUP(A189,CLASS!A:AY,18,FALSE)),"")</f>
        <v>0</v>
      </c>
      <c r="S189" s="11">
        <f t="shared" si="50"/>
        <v>0</v>
      </c>
      <c r="T189">
        <f>_xlfn.IFNA((VLOOKUP(A189,CLASS!A:AY,20,FALSE)),"")</f>
        <v>0</v>
      </c>
      <c r="U189" s="11">
        <f t="shared" si="51"/>
        <v>0</v>
      </c>
      <c r="V189">
        <f>_xlfn.IFNA((VLOOKUP(A189,CLASS!A:AY,22,FALSE)),"")</f>
        <v>0</v>
      </c>
      <c r="W189" s="11">
        <f t="shared" si="69"/>
        <v>0</v>
      </c>
      <c r="X189">
        <f>_xlfn.IFNA((VLOOKUP(A189,CLASS!A:AY,24,FALSE)),"")</f>
        <v>0</v>
      </c>
      <c r="Y189" s="11">
        <f t="shared" si="52"/>
        <v>0</v>
      </c>
      <c r="Z189">
        <f>_xlfn.IFNA((VLOOKUP(A189,CLASS!A:AY,26,FALSE)),"")</f>
        <v>0</v>
      </c>
      <c r="AA189" s="11">
        <f t="shared" si="53"/>
        <v>0</v>
      </c>
      <c r="AB189">
        <f>_xlfn.IFNA((VLOOKUP(A189,CLASS!A:AY,28,FALSE)),"")</f>
        <v>0</v>
      </c>
      <c r="AC189" s="11">
        <f t="shared" si="54"/>
        <v>0</v>
      </c>
      <c r="AD189"/>
      <c r="AE189" s="11">
        <f t="shared" si="70"/>
        <v>0</v>
      </c>
      <c r="AF189"/>
      <c r="AG189" s="11">
        <f t="shared" si="71"/>
        <v>0</v>
      </c>
      <c r="AH189">
        <f>_xlfn.IFNA((VLOOKUP(A189,CLASS!A:AY,34,FALSE)),"")</f>
        <v>0</v>
      </c>
      <c r="AI189" s="11">
        <f t="shared" si="55"/>
        <v>0</v>
      </c>
      <c r="AJ189"/>
      <c r="AK189" s="11">
        <f t="shared" si="56"/>
        <v>0</v>
      </c>
      <c r="AL189" s="16">
        <f t="shared" si="57"/>
        <v>0</v>
      </c>
      <c r="AN189">
        <f t="shared" si="58"/>
        <v>0</v>
      </c>
      <c r="AO189">
        <f t="shared" si="59"/>
        <v>0</v>
      </c>
      <c r="AP189">
        <f t="shared" si="60"/>
        <v>0</v>
      </c>
      <c r="AQ189">
        <f t="shared" si="61"/>
        <v>0</v>
      </c>
      <c r="AR189">
        <f t="shared" si="62"/>
        <v>0</v>
      </c>
      <c r="AS189">
        <f t="shared" si="63"/>
        <v>0</v>
      </c>
      <c r="AT189">
        <f t="shared" si="64"/>
        <v>0</v>
      </c>
      <c r="AU189">
        <f t="shared" si="65"/>
        <v>0</v>
      </c>
      <c r="AV189">
        <f t="shared" si="66"/>
        <v>0</v>
      </c>
      <c r="AW189">
        <f t="shared" si="67"/>
        <v>0</v>
      </c>
      <c r="AX189">
        <f t="shared" si="68"/>
        <v>0</v>
      </c>
      <c r="AY189" s="14" cm="1">
        <f t="array" ref="AY189">SUMPRODUCT(LARGE(AN189:AX189, {1,2,3}))</f>
        <v>0</v>
      </c>
      <c r="AZ189"/>
    </row>
    <row r="190" spans="1:52" x14ac:dyDescent="0.35">
      <c r="A190">
        <f>CLASS!A101</f>
        <v>108297</v>
      </c>
      <c r="B190" t="str">
        <f>CLASS!B101</f>
        <v>EE108297</v>
      </c>
      <c r="C190" t="str">
        <f>_xlfn.IFNA((VLOOKUP(A190,CLASS!A:AY,3,FALSE)),"")</f>
        <v>Ian</v>
      </c>
      <c r="D190" t="str">
        <f>_xlfn.IFNA((VLOOKUP(A190,CLASS!A:AY,4,FALSE)),"")</f>
        <v>Gander</v>
      </c>
      <c r="E190" s="26" t="str">
        <f>_xlfn.IFNA((VLOOKUP(B190,IssueLookup!A:B,2,FALSE)),"")</f>
        <v>A</v>
      </c>
      <c r="F190" s="26" t="str">
        <f>_xlfn.IFNA((VLOOKUP(B190,IssueLookup!C:D,2,FALSE)),"")</f>
        <v>A</v>
      </c>
      <c r="G190" s="26" t="str">
        <f>_xlfn.IFNA((VLOOKUP(B190,IssueLookup!E:F,2,FALSE)),"")</f>
        <v>A</v>
      </c>
      <c r="H190" s="26" t="str">
        <f>_xlfn.IFNA((VLOOKUP(B190,IssueLookup!G:H,2,FALSE)),"")</f>
        <v>A</v>
      </c>
      <c r="I190" t="str">
        <f>_xlfn.IFNA((VLOOKUP(A190,CLASS!A:AY,9,FALSE)),"")</f>
        <v>SNR</v>
      </c>
      <c r="J190" t="str">
        <f>_xlfn.IFNA((VLOOKUP(A190,CLASS!A:AY,10,FALSE)),"")</f>
        <v>SDGC</v>
      </c>
      <c r="K190" t="str">
        <f>_xlfn.IFNA((VLOOKUP(J190,DivisionLookup!A:B,2,FALSE)),"")</f>
        <v>South</v>
      </c>
      <c r="L190">
        <f>_xlfn.IFNA(VLOOKUP(E190,HandicapLookup!A:B,2,FALSE),"")</f>
        <v>5</v>
      </c>
      <c r="M190">
        <f>_xlfn.IFNA(VLOOKUP(F190,HandicapLookup!A:B,2,FALSE),"")</f>
        <v>5</v>
      </c>
      <c r="N190">
        <f>_xlfn.IFNA(VLOOKUP(G190,HandicapLookup!A:B,2,FALSE),"")</f>
        <v>5</v>
      </c>
      <c r="O190">
        <f>_xlfn.IFNA(VLOOKUP(H190,HandicapLookup!A:B,2,FALSE),"")</f>
        <v>5</v>
      </c>
      <c r="P190">
        <f>_xlfn.IFNA((VLOOKUP(A190,CLASS!A:AY,16,FALSE)),"")</f>
        <v>0</v>
      </c>
      <c r="Q190" s="11">
        <f t="shared" si="49"/>
        <v>0</v>
      </c>
      <c r="R190">
        <f>_xlfn.IFNA((VLOOKUP(A190,CLASS!A:AY,18,FALSE)),"")</f>
        <v>0</v>
      </c>
      <c r="S190" s="11">
        <f t="shared" si="50"/>
        <v>0</v>
      </c>
      <c r="T190">
        <f>_xlfn.IFNA((VLOOKUP(A190,CLASS!A:AY,20,FALSE)),"")</f>
        <v>0</v>
      </c>
      <c r="U190" s="11">
        <f t="shared" si="51"/>
        <v>0</v>
      </c>
      <c r="V190">
        <f>_xlfn.IFNA((VLOOKUP(A190,CLASS!A:AY,22,FALSE)),"")</f>
        <v>0</v>
      </c>
      <c r="W190" s="11">
        <f t="shared" si="69"/>
        <v>0</v>
      </c>
      <c r="X190">
        <f>_xlfn.IFNA((VLOOKUP(A190,CLASS!A:AY,24,FALSE)),"")</f>
        <v>0</v>
      </c>
      <c r="Y190" s="11">
        <f t="shared" si="52"/>
        <v>0</v>
      </c>
      <c r="Z190">
        <f>_xlfn.IFNA((VLOOKUP(A190,CLASS!A:AY,26,FALSE)),"")</f>
        <v>0</v>
      </c>
      <c r="AA190" s="11">
        <f t="shared" si="53"/>
        <v>0</v>
      </c>
      <c r="AB190">
        <f>_xlfn.IFNA((VLOOKUP(A190,CLASS!A:AY,28,FALSE)),"")</f>
        <v>0</v>
      </c>
      <c r="AC190" s="11">
        <f t="shared" si="54"/>
        <v>0</v>
      </c>
      <c r="AD190"/>
      <c r="AE190" s="11">
        <f t="shared" si="70"/>
        <v>0</v>
      </c>
      <c r="AF190"/>
      <c r="AG190" s="11">
        <f t="shared" si="71"/>
        <v>0</v>
      </c>
      <c r="AH190">
        <f>_xlfn.IFNA((VLOOKUP(A190,CLASS!A:AY,34,FALSE)),"")</f>
        <v>0</v>
      </c>
      <c r="AI190" s="11">
        <f t="shared" si="55"/>
        <v>0</v>
      </c>
      <c r="AJ190"/>
      <c r="AK190" s="11">
        <f t="shared" si="56"/>
        <v>0</v>
      </c>
      <c r="AL190" s="16">
        <f t="shared" si="57"/>
        <v>0</v>
      </c>
      <c r="AN190">
        <f t="shared" si="58"/>
        <v>0</v>
      </c>
      <c r="AO190">
        <f t="shared" si="59"/>
        <v>0</v>
      </c>
      <c r="AP190">
        <f t="shared" si="60"/>
        <v>0</v>
      </c>
      <c r="AQ190">
        <f t="shared" si="61"/>
        <v>0</v>
      </c>
      <c r="AR190">
        <f t="shared" si="62"/>
        <v>0</v>
      </c>
      <c r="AS190">
        <f t="shared" si="63"/>
        <v>0</v>
      </c>
      <c r="AT190">
        <f t="shared" si="64"/>
        <v>0</v>
      </c>
      <c r="AU190">
        <f t="shared" si="65"/>
        <v>0</v>
      </c>
      <c r="AV190">
        <f t="shared" si="66"/>
        <v>0</v>
      </c>
      <c r="AW190">
        <f t="shared" si="67"/>
        <v>0</v>
      </c>
      <c r="AX190">
        <f t="shared" si="68"/>
        <v>0</v>
      </c>
      <c r="AY190" s="14" cm="1">
        <f t="array" ref="AY190">SUMPRODUCT(LARGE(AN190:AX190, {1,2,3}))</f>
        <v>0</v>
      </c>
      <c r="AZ190"/>
    </row>
    <row r="191" spans="1:52" x14ac:dyDescent="0.35">
      <c r="A191">
        <f>CLASS!A103</f>
        <v>128249</v>
      </c>
      <c r="B191" t="str">
        <f>CLASS!B103</f>
        <v>EE128249</v>
      </c>
      <c r="C191" t="str">
        <f>_xlfn.IFNA((VLOOKUP(A191,CLASS!A:AY,3,FALSE)),"")</f>
        <v>Ceyla</v>
      </c>
      <c r="D191" t="str">
        <f>_xlfn.IFNA((VLOOKUP(A191,CLASS!A:AY,4,FALSE)),"")</f>
        <v>Ismet</v>
      </c>
      <c r="E191" s="26" t="str">
        <f>_xlfn.IFNA((VLOOKUP(B191,IssueLookup!A:B,2,FALSE)),"")</f>
        <v>A</v>
      </c>
      <c r="F191" s="26" t="str">
        <f>_xlfn.IFNA((VLOOKUP(B191,IssueLookup!C:D,2,FALSE)),"")</f>
        <v>A</v>
      </c>
      <c r="G191" s="26" t="str">
        <f>_xlfn.IFNA((VLOOKUP(B191,IssueLookup!E:F,2,FALSE)),"")</f>
        <v>A</v>
      </c>
      <c r="H191" s="26" t="str">
        <f>_xlfn.IFNA((VLOOKUP(B191,IssueLookup!G:H,2,FALSE)),"")</f>
        <v>A</v>
      </c>
      <c r="I191" t="str">
        <f>_xlfn.IFNA((VLOOKUP(A191,CLASS!A:AY,9,FALSE)),"")</f>
        <v>LDY</v>
      </c>
      <c r="J191" t="str">
        <f>_xlfn.IFNA((VLOOKUP(A191,CLASS!A:AY,10,FALSE)),"")</f>
        <v>OLSS</v>
      </c>
      <c r="K191" t="str">
        <f>_xlfn.IFNA((VLOOKUP(J191,DivisionLookup!A:B,2,FALSE)),"")</f>
        <v>South</v>
      </c>
      <c r="L191">
        <f>_xlfn.IFNA(VLOOKUP(E191,HandicapLookup!A:B,2,FALSE),"")</f>
        <v>5</v>
      </c>
      <c r="M191">
        <f>_xlfn.IFNA(VLOOKUP(F191,HandicapLookup!A:B,2,FALSE),"")</f>
        <v>5</v>
      </c>
      <c r="N191">
        <f>_xlfn.IFNA(VLOOKUP(G191,HandicapLookup!A:B,2,FALSE),"")</f>
        <v>5</v>
      </c>
      <c r="O191">
        <f>_xlfn.IFNA(VLOOKUP(H191,HandicapLookup!A:B,2,FALSE),"")</f>
        <v>5</v>
      </c>
      <c r="P191">
        <f>_xlfn.IFNA((VLOOKUP(A191,CLASS!A:AY,16,FALSE)),"")</f>
        <v>0</v>
      </c>
      <c r="Q191" s="11">
        <f t="shared" si="49"/>
        <v>0</v>
      </c>
      <c r="R191">
        <f>_xlfn.IFNA((VLOOKUP(A191,CLASS!A:AY,18,FALSE)),"")</f>
        <v>0</v>
      </c>
      <c r="S191" s="11">
        <f t="shared" si="50"/>
        <v>0</v>
      </c>
      <c r="T191">
        <f>_xlfn.IFNA((VLOOKUP(A191,CLASS!A:AY,20,FALSE)),"")</f>
        <v>0</v>
      </c>
      <c r="U191" s="11">
        <f t="shared" si="51"/>
        <v>0</v>
      </c>
      <c r="V191">
        <f>_xlfn.IFNA((VLOOKUP(A191,CLASS!A:AY,22,FALSE)),"")</f>
        <v>0</v>
      </c>
      <c r="W191" s="11">
        <f t="shared" si="69"/>
        <v>0</v>
      </c>
      <c r="X191">
        <f>_xlfn.IFNA((VLOOKUP(A191,CLASS!A:AY,24,FALSE)),"")</f>
        <v>0</v>
      </c>
      <c r="Y191" s="11">
        <f t="shared" si="52"/>
        <v>0</v>
      </c>
      <c r="Z191">
        <f>_xlfn.IFNA((VLOOKUP(A191,CLASS!A:AY,26,FALSE)),"")</f>
        <v>0</v>
      </c>
      <c r="AA191" s="11">
        <f t="shared" si="53"/>
        <v>0</v>
      </c>
      <c r="AB191">
        <f>_xlfn.IFNA((VLOOKUP(A191,CLASS!A:AY,28,FALSE)),"")</f>
        <v>0</v>
      </c>
      <c r="AC191" s="11">
        <f t="shared" si="54"/>
        <v>0</v>
      </c>
      <c r="AD191"/>
      <c r="AE191" s="11">
        <f t="shared" si="70"/>
        <v>0</v>
      </c>
      <c r="AF191"/>
      <c r="AG191" s="11">
        <f t="shared" si="71"/>
        <v>0</v>
      </c>
      <c r="AH191">
        <f>_xlfn.IFNA((VLOOKUP(A191,CLASS!A:AY,34,FALSE)),"")</f>
        <v>0</v>
      </c>
      <c r="AI191" s="11">
        <f t="shared" si="55"/>
        <v>0</v>
      </c>
      <c r="AJ191"/>
      <c r="AK191" s="11">
        <f t="shared" si="56"/>
        <v>0</v>
      </c>
      <c r="AL191" s="16">
        <f t="shared" si="57"/>
        <v>0</v>
      </c>
      <c r="AN191">
        <f t="shared" si="58"/>
        <v>0</v>
      </c>
      <c r="AO191">
        <f t="shared" si="59"/>
        <v>0</v>
      </c>
      <c r="AP191">
        <f t="shared" si="60"/>
        <v>0</v>
      </c>
      <c r="AQ191">
        <f t="shared" si="61"/>
        <v>0</v>
      </c>
      <c r="AR191">
        <f t="shared" si="62"/>
        <v>0</v>
      </c>
      <c r="AS191">
        <f t="shared" si="63"/>
        <v>0</v>
      </c>
      <c r="AT191">
        <f t="shared" si="64"/>
        <v>0</v>
      </c>
      <c r="AU191">
        <f t="shared" si="65"/>
        <v>0</v>
      </c>
      <c r="AV191">
        <f t="shared" si="66"/>
        <v>0</v>
      </c>
      <c r="AW191">
        <f t="shared" si="67"/>
        <v>0</v>
      </c>
      <c r="AX191">
        <f t="shared" si="68"/>
        <v>0</v>
      </c>
      <c r="AY191" s="14" cm="1">
        <f t="array" ref="AY191">SUMPRODUCT(LARGE(AN191:AX191, {1,2,3}))</f>
        <v>0</v>
      </c>
      <c r="AZ191"/>
    </row>
    <row r="192" spans="1:52" x14ac:dyDescent="0.35">
      <c r="A192">
        <f>CLASS!A104</f>
        <v>88843</v>
      </c>
      <c r="B192" t="str">
        <f>CLASS!B104</f>
        <v>EE88843</v>
      </c>
      <c r="C192" t="str">
        <f>_xlfn.IFNA((VLOOKUP(A192,CLASS!A:AY,3,FALSE)),"")</f>
        <v>Ray</v>
      </c>
      <c r="D192" t="str">
        <f>_xlfn.IFNA((VLOOKUP(A192,CLASS!A:AY,4,FALSE)),"")</f>
        <v>Janes</v>
      </c>
      <c r="E192" s="26" t="str">
        <f>_xlfn.IFNA((VLOOKUP(B192,IssueLookup!A:B,2,FALSE)),"")</f>
        <v>A</v>
      </c>
      <c r="F192" s="26" t="str">
        <f>_xlfn.IFNA((VLOOKUP(B192,IssueLookup!C:D,2,FALSE)),"")</f>
        <v>A</v>
      </c>
      <c r="G192" s="26" t="str">
        <f>_xlfn.IFNA((VLOOKUP(B192,IssueLookup!E:F,2,FALSE)),"")</f>
        <v>A</v>
      </c>
      <c r="H192" s="26" t="str">
        <f>_xlfn.IFNA((VLOOKUP(B192,IssueLookup!G:H,2,FALSE)),"")</f>
        <v>A</v>
      </c>
      <c r="I192" t="str">
        <f>_xlfn.IFNA((VLOOKUP(A192,CLASS!A:AY,9,FALSE)),"")</f>
        <v>VET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_xlfn.IFNA(VLOOKUP(E192,HandicapLookup!A:B,2,FALSE),"")</f>
        <v>5</v>
      </c>
      <c r="M192">
        <f>_xlfn.IFNA(VLOOKUP(F192,HandicapLookup!A:B,2,FALSE),"")</f>
        <v>5</v>
      </c>
      <c r="N192">
        <f>_xlfn.IFNA(VLOOKUP(G192,HandicapLookup!A:B,2,FALSE),"")</f>
        <v>5</v>
      </c>
      <c r="O192">
        <f>_xlfn.IFNA(VLOOKUP(H192,HandicapLookup!A:B,2,FALSE),"")</f>
        <v>5</v>
      </c>
      <c r="P192">
        <f>_xlfn.IFNA((VLOOKUP(A192,CLASS!A:AY,16,FALSE)),"")</f>
        <v>0</v>
      </c>
      <c r="Q192" s="11">
        <f t="shared" si="49"/>
        <v>0</v>
      </c>
      <c r="R192">
        <f>_xlfn.IFNA((VLOOKUP(A192,CLASS!A:AY,18,FALSE)),"")</f>
        <v>0</v>
      </c>
      <c r="S192" s="11">
        <f t="shared" si="50"/>
        <v>0</v>
      </c>
      <c r="T192">
        <f>_xlfn.IFNA((VLOOKUP(A192,CLASS!A:AY,20,FALSE)),"")</f>
        <v>0</v>
      </c>
      <c r="U192" s="11">
        <f t="shared" si="51"/>
        <v>0</v>
      </c>
      <c r="V192">
        <f>_xlfn.IFNA((VLOOKUP(A192,CLASS!A:AY,22,FALSE)),"")</f>
        <v>0</v>
      </c>
      <c r="W192" s="11">
        <f t="shared" si="69"/>
        <v>0</v>
      </c>
      <c r="X192">
        <f>_xlfn.IFNA((VLOOKUP(A192,CLASS!A:AY,24,FALSE)),"")</f>
        <v>0</v>
      </c>
      <c r="Y192" s="11">
        <f t="shared" si="52"/>
        <v>0</v>
      </c>
      <c r="Z192">
        <f>_xlfn.IFNA((VLOOKUP(A192,CLASS!A:AY,26,FALSE)),"")</f>
        <v>0</v>
      </c>
      <c r="AA192" s="11">
        <f t="shared" si="53"/>
        <v>0</v>
      </c>
      <c r="AB192">
        <f>_xlfn.IFNA((VLOOKUP(A192,CLASS!A:AY,28,FALSE)),"")</f>
        <v>0</v>
      </c>
      <c r="AC192" s="11">
        <f t="shared" si="54"/>
        <v>0</v>
      </c>
      <c r="AD192"/>
      <c r="AE192" s="11">
        <f t="shared" si="70"/>
        <v>0</v>
      </c>
      <c r="AF192"/>
      <c r="AG192" s="11">
        <f t="shared" si="71"/>
        <v>0</v>
      </c>
      <c r="AH192">
        <f>_xlfn.IFNA((VLOOKUP(A192,CLASS!A:AY,34,FALSE)),"")</f>
        <v>0</v>
      </c>
      <c r="AI192" s="11">
        <f t="shared" si="55"/>
        <v>0</v>
      </c>
      <c r="AJ192"/>
      <c r="AK192" s="11">
        <f t="shared" si="56"/>
        <v>0</v>
      </c>
      <c r="AL192" s="16">
        <f t="shared" si="57"/>
        <v>0</v>
      </c>
      <c r="AM192"/>
      <c r="AN192">
        <f t="shared" si="58"/>
        <v>0</v>
      </c>
      <c r="AO192">
        <f t="shared" si="59"/>
        <v>0</v>
      </c>
      <c r="AP192">
        <f t="shared" si="60"/>
        <v>0</v>
      </c>
      <c r="AQ192">
        <f t="shared" si="61"/>
        <v>0</v>
      </c>
      <c r="AR192">
        <f t="shared" si="62"/>
        <v>0</v>
      </c>
      <c r="AS192">
        <f t="shared" si="63"/>
        <v>0</v>
      </c>
      <c r="AT192">
        <f t="shared" si="64"/>
        <v>0</v>
      </c>
      <c r="AU192">
        <f t="shared" si="65"/>
        <v>0</v>
      </c>
      <c r="AV192">
        <f t="shared" si="66"/>
        <v>0</v>
      </c>
      <c r="AW192">
        <f t="shared" si="67"/>
        <v>0</v>
      </c>
      <c r="AX192">
        <f t="shared" si="68"/>
        <v>0</v>
      </c>
      <c r="AY192" s="14" cm="1">
        <f t="array" ref="AY192">SUMPRODUCT(LARGE(AN192:AX192, {1,2,3}))</f>
        <v>0</v>
      </c>
      <c r="AZ192"/>
    </row>
    <row r="193" spans="1:52" x14ac:dyDescent="0.35">
      <c r="A193">
        <f>CLASS!A105</f>
        <v>133640</v>
      </c>
      <c r="B193" t="str">
        <f>CLASS!B105</f>
        <v>EE133640</v>
      </c>
      <c r="C193" t="str">
        <f>_xlfn.IFNA((VLOOKUP(A193,CLASS!A:AY,3,FALSE)),"")</f>
        <v>Nigel</v>
      </c>
      <c r="D193" t="str">
        <f>_xlfn.IFNA((VLOOKUP(A193,CLASS!A:AY,4,FALSE)),"")</f>
        <v>Jeffery</v>
      </c>
      <c r="E193" s="26" t="str">
        <f>_xlfn.IFNA((VLOOKUP(B193,IssueLookup!A:B,2,FALSE)),"")</f>
        <v>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_xlfn.IFNA(VLOOKUP(E193,HandicapLookup!A:B,2,FALSE),"")</f>
        <v>5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0</v>
      </c>
      <c r="Q193" s="11">
        <f t="shared" si="49"/>
        <v>0</v>
      </c>
      <c r="R193">
        <f>_xlfn.IFNA((VLOOKUP(A193,CLASS!A:AY,18,FALSE)),"")</f>
        <v>0</v>
      </c>
      <c r="S193" s="11">
        <f t="shared" si="50"/>
        <v>0</v>
      </c>
      <c r="T193">
        <f>_xlfn.IFNA((VLOOKUP(A193,CLASS!A:AY,20,FALSE)),"")</f>
        <v>0</v>
      </c>
      <c r="U193" s="11">
        <f t="shared" si="51"/>
        <v>0</v>
      </c>
      <c r="V193">
        <f>_xlfn.IFNA((VLOOKUP(A193,CLASS!A:AY,22,FALSE)),"")</f>
        <v>0</v>
      </c>
      <c r="W193" s="11">
        <f t="shared" si="69"/>
        <v>0</v>
      </c>
      <c r="X193">
        <f>_xlfn.IFNA((VLOOKUP(A193,CLASS!A:AY,24,FALSE)),"")</f>
        <v>0</v>
      </c>
      <c r="Y193" s="11">
        <f t="shared" si="52"/>
        <v>0</v>
      </c>
      <c r="Z193">
        <f>_xlfn.IFNA((VLOOKUP(A193,CLASS!A:AY,26,FALSE)),"")</f>
        <v>0</v>
      </c>
      <c r="AA193" s="11">
        <f t="shared" si="53"/>
        <v>0</v>
      </c>
      <c r="AB193">
        <f>_xlfn.IFNA((VLOOKUP(A193,CLASS!A:AY,28,FALSE)),"")</f>
        <v>0</v>
      </c>
      <c r="AC193" s="11">
        <f t="shared" si="54"/>
        <v>0</v>
      </c>
      <c r="AD193"/>
      <c r="AE193" s="11">
        <f t="shared" si="70"/>
        <v>0</v>
      </c>
      <c r="AF193"/>
      <c r="AG193" s="11">
        <f t="shared" si="71"/>
        <v>0</v>
      </c>
      <c r="AH193">
        <f>_xlfn.IFNA((VLOOKUP(A193,CLASS!A:AY,34,FALSE)),"")</f>
        <v>0</v>
      </c>
      <c r="AI193" s="11">
        <f t="shared" si="55"/>
        <v>0</v>
      </c>
      <c r="AJ193"/>
      <c r="AK193" s="11">
        <f t="shared" si="56"/>
        <v>0</v>
      </c>
      <c r="AL193" s="16">
        <f t="shared" si="57"/>
        <v>0</v>
      </c>
      <c r="AM193"/>
      <c r="AN193">
        <f t="shared" si="58"/>
        <v>0</v>
      </c>
      <c r="AO193">
        <f t="shared" si="59"/>
        <v>0</v>
      </c>
      <c r="AP193">
        <f t="shared" si="60"/>
        <v>0</v>
      </c>
      <c r="AQ193">
        <f t="shared" si="61"/>
        <v>0</v>
      </c>
      <c r="AR193">
        <f t="shared" si="62"/>
        <v>0</v>
      </c>
      <c r="AS193">
        <f t="shared" si="63"/>
        <v>0</v>
      </c>
      <c r="AT193">
        <f t="shared" si="64"/>
        <v>0</v>
      </c>
      <c r="AU193">
        <f t="shared" si="65"/>
        <v>0</v>
      </c>
      <c r="AV193">
        <f t="shared" si="66"/>
        <v>0</v>
      </c>
      <c r="AW193">
        <f t="shared" si="67"/>
        <v>0</v>
      </c>
      <c r="AX193">
        <f t="shared" si="68"/>
        <v>0</v>
      </c>
      <c r="AY193" s="14" cm="1">
        <f t="array" ref="AY193">SUMPRODUCT(LARGE(AN193:AX193, {1,2,3}))</f>
        <v>0</v>
      </c>
    </row>
    <row r="194" spans="1:52" x14ac:dyDescent="0.35">
      <c r="A194">
        <f>CLASS!A164</f>
        <v>141048</v>
      </c>
      <c r="B194" t="str">
        <f>CLASS!B164</f>
        <v>EE141048</v>
      </c>
      <c r="C194" t="str">
        <f>_xlfn.IFNA((VLOOKUP(A194,CLASS!A:AY,3,FALSE)),"")</f>
        <v>Guy</v>
      </c>
      <c r="D194" t="str">
        <f>_xlfn.IFNA((VLOOKUP(A194,CLASS!A:AY,4,FALSE)),"")</f>
        <v>Micklewright</v>
      </c>
      <c r="E194" s="26" t="str">
        <f>_xlfn.IFNA((VLOOKUP(B194,IssueLookup!A:B,2,FALSE)),"")</f>
        <v>B</v>
      </c>
      <c r="F194" s="26" t="str">
        <f>_xlfn.IFNA((VLOOKUP(B194,IssueLookup!C:D,2,FALSE)),"")</f>
        <v>B</v>
      </c>
      <c r="G194" s="26" t="str">
        <f>_xlfn.IFNA((VLOOKUP(B194,IssueLookup!E:F,2,FALSE)),"")</f>
        <v>B</v>
      </c>
      <c r="H194" s="26" t="str">
        <f>_xlfn.IFNA((VLOOKUP(B194,IssueLookup!G:H,2,FALSE)),"")</f>
        <v>B</v>
      </c>
      <c r="I194" t="str">
        <f>_xlfn.IFNA((VLOOKUP(A194,CLASS!A:AY,9,FALSE)),"")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_xlfn.IFNA(VLOOKUP(E194,HandicapLookup!A:B,2,FALSE),"")</f>
        <v>10</v>
      </c>
      <c r="M194">
        <f>_xlfn.IFNA(VLOOKUP(F194,HandicapLookup!A:B,2,FALSE),"")</f>
        <v>10</v>
      </c>
      <c r="N194">
        <f>_xlfn.IFNA(VLOOKUP(G194,HandicapLookup!A:B,2,FALSE),"")</f>
        <v>10</v>
      </c>
      <c r="O194">
        <f>_xlfn.IFNA(VLOOKUP(H194,HandicapLookup!A:B,2,FALSE),"")</f>
        <v>10</v>
      </c>
      <c r="P194">
        <f>_xlfn.IFNA((VLOOKUP(A194,CLASS!A:AY,16,FALSE)),"")</f>
        <v>0</v>
      </c>
      <c r="Q194" s="11">
        <f t="shared" ref="Q194:Q257" si="72">IFERROR((IF(IF(P194,P194+$L194,0)&lt;=100,IF(P194,P194+$L194,0),100)),"")</f>
        <v>0</v>
      </c>
      <c r="R194">
        <f>_xlfn.IFNA((VLOOKUP(A194,CLASS!A:AY,18,FALSE)),"")</f>
        <v>0</v>
      </c>
      <c r="S194" s="11">
        <f t="shared" ref="S194:S257" si="73">IFERROR((IF(IF(R194,R194+$L194,0)&lt;=100,IF(R194,R194+$L194,0),100)),"")</f>
        <v>0</v>
      </c>
      <c r="T194">
        <f>_xlfn.IFNA((VLOOKUP(A194,CLASS!A:AY,20,FALSE)),"")</f>
        <v>0</v>
      </c>
      <c r="U194" s="11">
        <f t="shared" ref="U194:U257" si="74">IFERROR((IF(IF(T194,T194+$M194,0)&lt;=100,IF(T194,T194+$M194,0),100)),"")</f>
        <v>0</v>
      </c>
      <c r="V194">
        <f>_xlfn.IFNA((VLOOKUP(A194,CLASS!A:AY,22,FALSE)),"")</f>
        <v>0</v>
      </c>
      <c r="W194" s="11">
        <f t="shared" si="69"/>
        <v>0</v>
      </c>
      <c r="X194">
        <f>_xlfn.IFNA((VLOOKUP(A194,CLASS!A:AY,24,FALSE)),"")</f>
        <v>0</v>
      </c>
      <c r="Y194" s="11">
        <f t="shared" ref="Y194:Y257" si="75">IFERROR((IF(IF(X194,X194+$M194,0)&lt;=100,IF(X194,X194+$M194,0),100)),"")</f>
        <v>0</v>
      </c>
      <c r="Z194">
        <f>_xlfn.IFNA((VLOOKUP(A194,CLASS!A:AY,26,FALSE)),"")</f>
        <v>0</v>
      </c>
      <c r="AA194" s="11">
        <f t="shared" ref="AA194:AA257" si="76">IFERROR((IF(IF(Z194,Z194+$M194,0)&lt;=100,IF(Z194,Z194+$M194,0),100)),"")</f>
        <v>0</v>
      </c>
      <c r="AB194">
        <f>_xlfn.IFNA((VLOOKUP(A194,CLASS!A:AY,28,FALSE)),"")</f>
        <v>0</v>
      </c>
      <c r="AC194" s="11">
        <f t="shared" ref="AC194:AC257" si="77">IFERROR((IF(IF(AB194,AB194+$M194,0)&lt;=100,IF(AB194,AB194+$M194,0),100)),"")</f>
        <v>0</v>
      </c>
      <c r="AD194"/>
      <c r="AE194" s="11">
        <f t="shared" si="70"/>
        <v>0</v>
      </c>
      <c r="AF194"/>
      <c r="AG194" s="11">
        <f t="shared" si="71"/>
        <v>0</v>
      </c>
      <c r="AH194">
        <f>_xlfn.IFNA((VLOOKUP(A194,CLASS!A:AY,34,FALSE)),"")</f>
        <v>0</v>
      </c>
      <c r="AI194" s="11">
        <f t="shared" ref="AI194:AI257" si="78">IFERROR((IF(IF(AH194,AH194+$N194,0)&lt;=100,IF(AH194,AH194+$N194,0),100)+(IF(AH194&gt;0,1,))),"")</f>
        <v>0</v>
      </c>
      <c r="AJ194"/>
      <c r="AK194" s="11">
        <f t="shared" ref="AK194:AK257" si="79">IF(IF(AJ194,AJ194+$O194,0)&lt;=100,IF(AJ194,AJ194+$O194,0),100)</f>
        <v>0</v>
      </c>
      <c r="AL194" s="16">
        <f t="shared" ref="AL194:AL257" si="80">IFERROR((Q194+S194+U194+W194+Y194+AA194+AC194+AE194+AG194+AI194+AK194),"")</f>
        <v>0</v>
      </c>
      <c r="AM194"/>
      <c r="AN194">
        <f t="shared" ref="AN194:AN257" si="81">Q194</f>
        <v>0</v>
      </c>
      <c r="AO194">
        <f t="shared" ref="AO194:AO257" si="82">S194</f>
        <v>0</v>
      </c>
      <c r="AP194">
        <f t="shared" ref="AP194:AP257" si="83">U194</f>
        <v>0</v>
      </c>
      <c r="AQ194">
        <f t="shared" ref="AQ194:AQ257" si="84">W194</f>
        <v>0</v>
      </c>
      <c r="AR194">
        <f t="shared" ref="AR194:AR257" si="85">Y194</f>
        <v>0</v>
      </c>
      <c r="AS194">
        <f t="shared" ref="AS194:AS257" si="86">AA194</f>
        <v>0</v>
      </c>
      <c r="AT194">
        <f t="shared" ref="AT194:AT257" si="87">AC194</f>
        <v>0</v>
      </c>
      <c r="AU194">
        <f t="shared" ref="AU194:AU257" si="88">AE194</f>
        <v>0</v>
      </c>
      <c r="AV194">
        <f t="shared" ref="AV194:AV257" si="89">AG194</f>
        <v>0</v>
      </c>
      <c r="AW194">
        <f t="shared" ref="AW194:AW257" si="90">AI194</f>
        <v>0</v>
      </c>
      <c r="AX194">
        <f t="shared" ref="AX194:AX257" si="91">AK194</f>
        <v>0</v>
      </c>
      <c r="AY194" s="14" cm="1">
        <f t="array" ref="AY194">SUMPRODUCT(LARGE(AN194:AX194, {1,2,3}))</f>
        <v>0</v>
      </c>
      <c r="AZ194"/>
    </row>
    <row r="195" spans="1:52" x14ac:dyDescent="0.35">
      <c r="A195">
        <f>CLASS!A211</f>
        <v>136394</v>
      </c>
      <c r="B195" t="str">
        <f>CLASS!B211</f>
        <v>EE136394</v>
      </c>
      <c r="C195" t="str">
        <f>_xlfn.IFNA((VLOOKUP(A195,CLASS!A:AY,3,FALSE)),"")</f>
        <v xml:space="preserve">Mark </v>
      </c>
      <c r="D195" t="str">
        <f>_xlfn.IFNA((VLOOKUP(A195,CLASS!A:AY,4,FALSE)),"")</f>
        <v>Phipps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SNR</v>
      </c>
      <c r="J195" t="str">
        <f>_xlfn.IFNA((VLOOKUP(A195,CLASS!A:AY,10,FALSE)),"")</f>
        <v>EJC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0</v>
      </c>
      <c r="Q195" s="11">
        <f t="shared" si="72"/>
        <v>0</v>
      </c>
      <c r="R195">
        <f>_xlfn.IFNA((VLOOKUP(A195,CLASS!A:AY,18,FALSE)),"")</f>
        <v>0</v>
      </c>
      <c r="S195" s="11">
        <f t="shared" si="73"/>
        <v>0</v>
      </c>
      <c r="T195">
        <f>_xlfn.IFNA((VLOOKUP(A195,CLASS!A:AY,20,FALSE)),"")</f>
        <v>0</v>
      </c>
      <c r="U195" s="11">
        <f t="shared" si="74"/>
        <v>0</v>
      </c>
      <c r="V195">
        <f>_xlfn.IFNA((VLOOKUP(A195,CLASS!A:AY,22,FALSE)),"")</f>
        <v>0</v>
      </c>
      <c r="W195" s="11">
        <f t="shared" si="69"/>
        <v>0</v>
      </c>
      <c r="X195">
        <f>_xlfn.IFNA((VLOOKUP(A195,CLASS!A:AY,24,FALSE)),"")</f>
        <v>0</v>
      </c>
      <c r="Y195" s="11">
        <f t="shared" si="75"/>
        <v>0</v>
      </c>
      <c r="Z195">
        <f>_xlfn.IFNA((VLOOKUP(A195,CLASS!A:AY,26,FALSE)),"")</f>
        <v>0</v>
      </c>
      <c r="AA195" s="11">
        <f t="shared" si="76"/>
        <v>0</v>
      </c>
      <c r="AB195">
        <f>_xlfn.IFNA((VLOOKUP(A195,CLASS!A:AY,28,FALSE)),"")</f>
        <v>0</v>
      </c>
      <c r="AC195" s="11">
        <f t="shared" si="77"/>
        <v>0</v>
      </c>
      <c r="AD195"/>
      <c r="AE195" s="11">
        <f t="shared" si="70"/>
        <v>0</v>
      </c>
      <c r="AF195"/>
      <c r="AG195" s="11">
        <f t="shared" si="71"/>
        <v>0</v>
      </c>
      <c r="AH195">
        <f>_xlfn.IFNA((VLOOKUP(A195,CLASS!A:AY,34,FALSE)),"")</f>
        <v>0</v>
      </c>
      <c r="AI195" s="11">
        <f t="shared" si="78"/>
        <v>0</v>
      </c>
      <c r="AJ195"/>
      <c r="AK195" s="11">
        <f t="shared" si="79"/>
        <v>0</v>
      </c>
      <c r="AL195" s="16">
        <f t="shared" si="80"/>
        <v>0</v>
      </c>
      <c r="AN195">
        <f t="shared" si="81"/>
        <v>0</v>
      </c>
      <c r="AO195">
        <f t="shared" si="82"/>
        <v>0</v>
      </c>
      <c r="AP195">
        <f t="shared" si="83"/>
        <v>0</v>
      </c>
      <c r="AQ195">
        <f t="shared" si="84"/>
        <v>0</v>
      </c>
      <c r="AR195">
        <f t="shared" si="85"/>
        <v>0</v>
      </c>
      <c r="AS195">
        <f t="shared" si="86"/>
        <v>0</v>
      </c>
      <c r="AT195">
        <f t="shared" si="87"/>
        <v>0</v>
      </c>
      <c r="AU195">
        <f t="shared" si="88"/>
        <v>0</v>
      </c>
      <c r="AV195">
        <f t="shared" si="89"/>
        <v>0</v>
      </c>
      <c r="AW195">
        <f t="shared" si="90"/>
        <v>0</v>
      </c>
      <c r="AX195">
        <f t="shared" si="91"/>
        <v>0</v>
      </c>
      <c r="AY195" s="14" cm="1">
        <f t="array" ref="AY195">SUMPRODUCT(LARGE(AN195:AX195, {1,2,3}))</f>
        <v>0</v>
      </c>
    </row>
    <row r="196" spans="1:52" x14ac:dyDescent="0.35">
      <c r="A196">
        <f>CLASS!A165</f>
        <v>135106</v>
      </c>
      <c r="B196" t="str">
        <f>CLASS!B165</f>
        <v>EE135106</v>
      </c>
      <c r="C196" t="str">
        <f>_xlfn.IFNA((VLOOKUP(A196,CLASS!A:AY,3,FALSE)),"")</f>
        <v>Rhys</v>
      </c>
      <c r="D196" t="str">
        <f>_xlfn.IFNA((VLOOKUP(A196,CLASS!A:AY,4,FALSE)),"")</f>
        <v>Plum</v>
      </c>
      <c r="E196" s="26" t="str">
        <f>_xlfn.IFNA((VLOOKUP(B196,IssueLookup!A:B,2,FALSE)),"")</f>
        <v>B</v>
      </c>
      <c r="F196" s="26" t="str">
        <f>_xlfn.IFNA((VLOOKUP(B196,IssueLookup!C:D,2,FALSE)),"")</f>
        <v>B</v>
      </c>
      <c r="G196" s="26" t="str">
        <f>_xlfn.IFNA((VLOOKUP(B196,IssueLookup!E:F,2,FALSE)),"")</f>
        <v>B</v>
      </c>
      <c r="H196" s="26" t="str">
        <f>_xlfn.IFNA((VLOOKUP(B196,IssueLookup!G:H,2,FALSE)),"")</f>
        <v>B</v>
      </c>
      <c r="I196" t="str">
        <f>_xlfn.IFNA((VLOOKUP(A196,CLASS!A:AY,9,FALSE)),"")</f>
        <v>JNR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_xlfn.IFNA(VLOOKUP(E196,HandicapLookup!A:B,2,FALSE),"")</f>
        <v>10</v>
      </c>
      <c r="M196">
        <f>_xlfn.IFNA(VLOOKUP(F196,HandicapLookup!A:B,2,FALSE),"")</f>
        <v>10</v>
      </c>
      <c r="N196">
        <f>_xlfn.IFNA(VLOOKUP(G196,HandicapLookup!A:B,2,FALSE),"")</f>
        <v>10</v>
      </c>
      <c r="P196">
        <f>_xlfn.IFNA((VLOOKUP(A196,CLASS!A:AY,16,FALSE)),"")</f>
        <v>0</v>
      </c>
      <c r="Q196" s="11">
        <f t="shared" si="72"/>
        <v>0</v>
      </c>
      <c r="R196">
        <f>_xlfn.IFNA((VLOOKUP(A196,CLASS!A:AY,18,FALSE)),"")</f>
        <v>0</v>
      </c>
      <c r="S196" s="11">
        <f t="shared" si="73"/>
        <v>0</v>
      </c>
      <c r="T196">
        <f>_xlfn.IFNA((VLOOKUP(A196,CLASS!A:AY,20,FALSE)),"")</f>
        <v>0</v>
      </c>
      <c r="U196" s="11">
        <f t="shared" si="74"/>
        <v>0</v>
      </c>
      <c r="V196">
        <f>_xlfn.IFNA((VLOOKUP(A196,CLASS!A:AY,22,FALSE)),"")</f>
        <v>0</v>
      </c>
      <c r="W196" s="11">
        <f t="shared" si="69"/>
        <v>0</v>
      </c>
      <c r="X196">
        <f>_xlfn.IFNA((VLOOKUP(A196,CLASS!A:AY,24,FALSE)),"")</f>
        <v>0</v>
      </c>
      <c r="Y196" s="11">
        <f t="shared" si="75"/>
        <v>0</v>
      </c>
      <c r="Z196">
        <f>_xlfn.IFNA((VLOOKUP(A196,CLASS!A:AY,26,FALSE)),"")</f>
        <v>0</v>
      </c>
      <c r="AA196" s="11">
        <f t="shared" si="76"/>
        <v>0</v>
      </c>
      <c r="AB196">
        <f>_xlfn.IFNA((VLOOKUP(A196,CLASS!A:AY,28,FALSE)),"")</f>
        <v>0</v>
      </c>
      <c r="AC196" s="11">
        <f t="shared" si="77"/>
        <v>0</v>
      </c>
      <c r="AD196"/>
      <c r="AE196" s="11">
        <f t="shared" si="70"/>
        <v>0</v>
      </c>
      <c r="AF196"/>
      <c r="AG196" s="11">
        <f t="shared" si="71"/>
        <v>0</v>
      </c>
      <c r="AH196">
        <f>_xlfn.IFNA((VLOOKUP(A196,CLASS!A:AY,34,FALSE)),"")</f>
        <v>0</v>
      </c>
      <c r="AI196" s="11">
        <f t="shared" si="78"/>
        <v>0</v>
      </c>
      <c r="AJ196"/>
      <c r="AK196" s="11">
        <f t="shared" si="79"/>
        <v>0</v>
      </c>
      <c r="AL196" s="16">
        <f t="shared" si="80"/>
        <v>0</v>
      </c>
      <c r="AM196"/>
      <c r="AN196">
        <f t="shared" si="81"/>
        <v>0</v>
      </c>
      <c r="AO196">
        <f t="shared" si="82"/>
        <v>0</v>
      </c>
      <c r="AP196">
        <f t="shared" si="83"/>
        <v>0</v>
      </c>
      <c r="AQ196">
        <f t="shared" si="84"/>
        <v>0</v>
      </c>
      <c r="AR196">
        <f t="shared" si="85"/>
        <v>0</v>
      </c>
      <c r="AS196">
        <f t="shared" si="86"/>
        <v>0</v>
      </c>
      <c r="AT196">
        <f t="shared" si="87"/>
        <v>0</v>
      </c>
      <c r="AU196">
        <f t="shared" si="88"/>
        <v>0</v>
      </c>
      <c r="AV196">
        <f t="shared" si="89"/>
        <v>0</v>
      </c>
      <c r="AW196">
        <f t="shared" si="90"/>
        <v>0</v>
      </c>
      <c r="AX196">
        <f t="shared" si="91"/>
        <v>0</v>
      </c>
      <c r="AY196" s="14" cm="1">
        <f t="array" ref="AY196">SUMPRODUCT(LARGE(AN196:AX196, {1,2,3}))</f>
        <v>0</v>
      </c>
      <c r="AZ196"/>
    </row>
    <row r="197" spans="1:52" x14ac:dyDescent="0.35">
      <c r="A197">
        <f>CLASS!A212</f>
        <v>140345</v>
      </c>
      <c r="B197" t="str">
        <f>CLASS!B212</f>
        <v>EE140345</v>
      </c>
      <c r="C197" t="str">
        <f>_xlfn.IFNA((VLOOKUP(A197,CLASS!A:AY,3,FALSE)),"")</f>
        <v>Scott</v>
      </c>
      <c r="D197" t="str">
        <f>_xlfn.IFNA((VLOOKUP(A197,CLASS!A:AY,4,FALSE)),"")</f>
        <v>Robinson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tr">
        <f>_xlfn.IFNA((VLOOKUP(A197,CLASS!A:AY,9,FALSE)),"")</f>
        <v>SNR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f>_xlfn.IFNA((VLOOKUP(A197,CLASS!A:AY,16,FALSE)),"")</f>
        <v>0</v>
      </c>
      <c r="Q197" s="11">
        <f t="shared" si="72"/>
        <v>0</v>
      </c>
      <c r="R197">
        <f>_xlfn.IFNA((VLOOKUP(A197,CLASS!A:AY,18,FALSE)),"")</f>
        <v>0</v>
      </c>
      <c r="S197" s="11">
        <f t="shared" si="73"/>
        <v>0</v>
      </c>
      <c r="T197">
        <f>_xlfn.IFNA((VLOOKUP(A197,CLASS!A:AY,20,FALSE)),"")</f>
        <v>0</v>
      </c>
      <c r="U197" s="11">
        <f t="shared" si="74"/>
        <v>0</v>
      </c>
      <c r="V197">
        <f>_xlfn.IFNA((VLOOKUP(A197,CLASS!A:AY,22,FALSE)),"")</f>
        <v>0</v>
      </c>
      <c r="W197" s="11">
        <f t="shared" si="69"/>
        <v>0</v>
      </c>
      <c r="X197">
        <f>_xlfn.IFNA((VLOOKUP(A197,CLASS!A:AY,24,FALSE)),"")</f>
        <v>0</v>
      </c>
      <c r="Y197" s="11">
        <f t="shared" si="75"/>
        <v>0</v>
      </c>
      <c r="Z197">
        <f>_xlfn.IFNA((VLOOKUP(A197,CLASS!A:AY,26,FALSE)),"")</f>
        <v>0</v>
      </c>
      <c r="AA197" s="11">
        <f t="shared" si="76"/>
        <v>0</v>
      </c>
      <c r="AB197">
        <f>_xlfn.IFNA((VLOOKUP(A197,CLASS!A:AY,28,FALSE)),"")</f>
        <v>0</v>
      </c>
      <c r="AC197" s="11">
        <f t="shared" si="77"/>
        <v>0</v>
      </c>
      <c r="AD197"/>
      <c r="AE197" s="11">
        <f t="shared" si="70"/>
        <v>0</v>
      </c>
      <c r="AF197"/>
      <c r="AG197" s="11">
        <f t="shared" si="71"/>
        <v>0</v>
      </c>
      <c r="AH197">
        <f>_xlfn.IFNA((VLOOKUP(A197,CLASS!A:AY,34,FALSE)),"")</f>
        <v>0</v>
      </c>
      <c r="AI197" s="11">
        <f t="shared" si="78"/>
        <v>0</v>
      </c>
      <c r="AJ197"/>
      <c r="AK197" s="11">
        <f t="shared" si="79"/>
        <v>0</v>
      </c>
      <c r="AL197" s="16">
        <f t="shared" si="80"/>
        <v>0</v>
      </c>
      <c r="AN197">
        <f t="shared" si="81"/>
        <v>0</v>
      </c>
      <c r="AO197">
        <f t="shared" si="82"/>
        <v>0</v>
      </c>
      <c r="AP197">
        <f t="shared" si="83"/>
        <v>0</v>
      </c>
      <c r="AQ197">
        <f t="shared" si="84"/>
        <v>0</v>
      </c>
      <c r="AR197">
        <f t="shared" si="85"/>
        <v>0</v>
      </c>
      <c r="AS197">
        <f t="shared" si="86"/>
        <v>0</v>
      </c>
      <c r="AT197">
        <f t="shared" si="87"/>
        <v>0</v>
      </c>
      <c r="AU197">
        <f t="shared" si="88"/>
        <v>0</v>
      </c>
      <c r="AV197">
        <f t="shared" si="89"/>
        <v>0</v>
      </c>
      <c r="AW197">
        <f t="shared" si="90"/>
        <v>0</v>
      </c>
      <c r="AX197">
        <f t="shared" si="91"/>
        <v>0</v>
      </c>
      <c r="AY197" s="14" cm="1">
        <f t="array" ref="AY197">SUMPRODUCT(LARGE(AN197:AX197, {1,2,3}))</f>
        <v>0</v>
      </c>
      <c r="AZ197"/>
    </row>
    <row r="198" spans="1:52" x14ac:dyDescent="0.35">
      <c r="A198">
        <f>CLASS!A213</f>
        <v>141399</v>
      </c>
      <c r="B198" t="str">
        <f>CLASS!B213</f>
        <v>EE141399</v>
      </c>
      <c r="C198" t="str">
        <f>_xlfn.IFNA((VLOOKUP(A198,CLASS!A:AY,3,FALSE)),"")</f>
        <v>Michael</v>
      </c>
      <c r="D198" t="str">
        <f>_xlfn.IFNA((VLOOKUP(A198,CLASS!A:AY,4,FALSE)),"")</f>
        <v>Rook</v>
      </c>
      <c r="E198" s="26" t="s">
        <v>44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tr">
        <f>_xlfn.IFNA((VLOOKUP(A198,CLASS!A:AY,9,FALSE)),"")</f>
        <v>SNR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_xlfn.IFNA(VLOOKUP(E198,HandicapLookup!A:B,2,FALSE),"")</f>
        <v>10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f>_xlfn.IFNA((VLOOKUP(A198,CLASS!A:AY,16,FALSE)),"")</f>
        <v>0</v>
      </c>
      <c r="Q198" s="11">
        <f t="shared" si="72"/>
        <v>0</v>
      </c>
      <c r="R198">
        <f>_xlfn.IFNA((VLOOKUP(A198,CLASS!A:AY,18,FALSE)),"")</f>
        <v>0</v>
      </c>
      <c r="S198" s="11">
        <f t="shared" si="73"/>
        <v>0</v>
      </c>
      <c r="T198">
        <f>_xlfn.IFNA((VLOOKUP(A198,CLASS!A:AY,20,FALSE)),"")</f>
        <v>0</v>
      </c>
      <c r="U198" s="11">
        <f t="shared" si="74"/>
        <v>0</v>
      </c>
      <c r="V198">
        <f>_xlfn.IFNA((VLOOKUP(A198,CLASS!A:AY,22,FALSE)),"")</f>
        <v>0</v>
      </c>
      <c r="W198" s="11">
        <f t="shared" si="69"/>
        <v>0</v>
      </c>
      <c r="X198">
        <f>_xlfn.IFNA((VLOOKUP(A198,CLASS!A:AY,24,FALSE)),"")</f>
        <v>0</v>
      </c>
      <c r="Y198" s="11">
        <f t="shared" si="75"/>
        <v>0</v>
      </c>
      <c r="Z198">
        <f>_xlfn.IFNA((VLOOKUP(A198,CLASS!A:AY,26,FALSE)),"")</f>
        <v>0</v>
      </c>
      <c r="AA198" s="11">
        <f t="shared" si="76"/>
        <v>0</v>
      </c>
      <c r="AB198">
        <f>_xlfn.IFNA((VLOOKUP(A198,CLASS!A:AY,28,FALSE)),"")</f>
        <v>0</v>
      </c>
      <c r="AC198" s="11">
        <f t="shared" si="77"/>
        <v>0</v>
      </c>
      <c r="AD198"/>
      <c r="AE198" s="11">
        <f t="shared" si="70"/>
        <v>0</v>
      </c>
      <c r="AF198"/>
      <c r="AG198" s="11">
        <f t="shared" si="71"/>
        <v>0</v>
      </c>
      <c r="AH198">
        <f>_xlfn.IFNA((VLOOKUP(A198,CLASS!A:AY,34,FALSE)),"")</f>
        <v>0</v>
      </c>
      <c r="AI198" s="11">
        <f t="shared" si="78"/>
        <v>0</v>
      </c>
      <c r="AJ198"/>
      <c r="AK198" s="11">
        <f t="shared" si="79"/>
        <v>0</v>
      </c>
      <c r="AL198" s="16">
        <f t="shared" si="80"/>
        <v>0</v>
      </c>
      <c r="AM198"/>
      <c r="AN198">
        <f t="shared" si="81"/>
        <v>0</v>
      </c>
      <c r="AO198">
        <f t="shared" si="82"/>
        <v>0</v>
      </c>
      <c r="AP198">
        <f t="shared" si="83"/>
        <v>0</v>
      </c>
      <c r="AQ198">
        <f t="shared" si="84"/>
        <v>0</v>
      </c>
      <c r="AR198">
        <f t="shared" si="85"/>
        <v>0</v>
      </c>
      <c r="AS198">
        <f t="shared" si="86"/>
        <v>0</v>
      </c>
      <c r="AT198">
        <f t="shared" si="87"/>
        <v>0</v>
      </c>
      <c r="AU198">
        <f t="shared" si="88"/>
        <v>0</v>
      </c>
      <c r="AV198">
        <f t="shared" si="89"/>
        <v>0</v>
      </c>
      <c r="AW198">
        <f t="shared" si="90"/>
        <v>0</v>
      </c>
      <c r="AX198">
        <f t="shared" si="91"/>
        <v>0</v>
      </c>
      <c r="AY198" s="14" cm="1">
        <f t="array" ref="AY198">SUMPRODUCT(LARGE(AN198:AX198, {1,2,3}))</f>
        <v>0</v>
      </c>
    </row>
    <row r="199" spans="1:52" x14ac:dyDescent="0.35">
      <c r="A199">
        <f>CLASS!A108</f>
        <v>131644</v>
      </c>
      <c r="B199" t="str">
        <f>CLASS!B108</f>
        <v>EE131644</v>
      </c>
      <c r="C199" t="str">
        <f>_xlfn.IFNA((VLOOKUP(A199,CLASS!A:AY,3,FALSE)),"")</f>
        <v>Alfie</v>
      </c>
      <c r="D199" t="str">
        <f>_xlfn.IFNA((VLOOKUP(A199,CLASS!A:AY,4,FALSE)),"")</f>
        <v>Tibbles</v>
      </c>
      <c r="E199" s="26" t="str">
        <f>_xlfn.IFNA((VLOOKUP(B199,IssueLookup!A:B,2,FALSE)),"")</f>
        <v>A</v>
      </c>
      <c r="F199" s="26" t="str">
        <f>_xlfn.IFNA((VLOOKUP(B199,IssueLookup!C:D,2,FALSE)),"")</f>
        <v>A</v>
      </c>
      <c r="G199" s="26" t="str">
        <f>_xlfn.IFNA((VLOOKUP(B199,IssueLookup!E:F,2,FALSE)),"")</f>
        <v>A</v>
      </c>
      <c r="H199" s="26" t="str">
        <f>_xlfn.IFNA((VLOOKUP(B199,IssueLookup!G:H,2,FALSE)),"")</f>
        <v>A</v>
      </c>
      <c r="I199" t="str">
        <f>_xlfn.IFNA((VLOOKUP(A199,CLASS!A:AY,9,FALSE)),"")</f>
        <v>JNR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_xlfn.IFNA(VLOOKUP(E199,HandicapLookup!A:B,2,FALSE),"")</f>
        <v>5</v>
      </c>
      <c r="M199">
        <f>_xlfn.IFNA(VLOOKUP(F199,HandicapLookup!A:B,2,FALSE),"")</f>
        <v>5</v>
      </c>
      <c r="N199">
        <f>_xlfn.IFNA(VLOOKUP(G199,HandicapLookup!A:B,2,FALSE),"")</f>
        <v>5</v>
      </c>
      <c r="O199">
        <f>_xlfn.IFNA(VLOOKUP(H199,HandicapLookup!A:B,2,FALSE),"")</f>
        <v>5</v>
      </c>
      <c r="P199">
        <f>_xlfn.IFNA((VLOOKUP(A199,CLASS!A:AY,16,FALSE)),"")</f>
        <v>0</v>
      </c>
      <c r="Q199" s="11">
        <f t="shared" si="72"/>
        <v>0</v>
      </c>
      <c r="R199">
        <f>_xlfn.IFNA((VLOOKUP(A199,CLASS!A:AY,18,FALSE)),"")</f>
        <v>0</v>
      </c>
      <c r="S199" s="11">
        <f t="shared" si="73"/>
        <v>0</v>
      </c>
      <c r="T199">
        <f>_xlfn.IFNA((VLOOKUP(A199,CLASS!A:AY,20,FALSE)),"")</f>
        <v>0</v>
      </c>
      <c r="U199" s="11">
        <f t="shared" si="74"/>
        <v>0</v>
      </c>
      <c r="V199">
        <f>_xlfn.IFNA((VLOOKUP(A199,CLASS!A:AY,22,FALSE)),"")</f>
        <v>0</v>
      </c>
      <c r="W199" s="11">
        <f t="shared" si="69"/>
        <v>0</v>
      </c>
      <c r="X199">
        <f>_xlfn.IFNA((VLOOKUP(A199,CLASS!A:AY,24,FALSE)),"")</f>
        <v>0</v>
      </c>
      <c r="Y199" s="11">
        <f t="shared" si="75"/>
        <v>0</v>
      </c>
      <c r="Z199">
        <f>_xlfn.IFNA((VLOOKUP(A199,CLASS!A:AY,26,FALSE)),"")</f>
        <v>0</v>
      </c>
      <c r="AA199" s="11">
        <f t="shared" si="76"/>
        <v>0</v>
      </c>
      <c r="AB199">
        <f>_xlfn.IFNA((VLOOKUP(A199,CLASS!A:AY,28,FALSE)),"")</f>
        <v>0</v>
      </c>
      <c r="AC199" s="11">
        <f t="shared" si="77"/>
        <v>0</v>
      </c>
      <c r="AD199"/>
      <c r="AE199" s="11">
        <f t="shared" si="70"/>
        <v>0</v>
      </c>
      <c r="AF199"/>
      <c r="AG199" s="11">
        <f t="shared" si="71"/>
        <v>0</v>
      </c>
      <c r="AH199">
        <f>_xlfn.IFNA((VLOOKUP(A199,CLASS!A:AY,34,FALSE)),"")</f>
        <v>0</v>
      </c>
      <c r="AI199" s="11">
        <f t="shared" si="78"/>
        <v>0</v>
      </c>
      <c r="AJ199"/>
      <c r="AK199" s="11">
        <f t="shared" si="79"/>
        <v>0</v>
      </c>
      <c r="AL199" s="16">
        <f t="shared" si="80"/>
        <v>0</v>
      </c>
      <c r="AM199"/>
      <c r="AN199">
        <f t="shared" si="81"/>
        <v>0</v>
      </c>
      <c r="AO199">
        <f t="shared" si="82"/>
        <v>0</v>
      </c>
      <c r="AP199">
        <f t="shared" si="83"/>
        <v>0</v>
      </c>
      <c r="AQ199">
        <f t="shared" si="84"/>
        <v>0</v>
      </c>
      <c r="AR199">
        <f t="shared" si="85"/>
        <v>0</v>
      </c>
      <c r="AS199">
        <f t="shared" si="86"/>
        <v>0</v>
      </c>
      <c r="AT199">
        <f t="shared" si="87"/>
        <v>0</v>
      </c>
      <c r="AU199">
        <f t="shared" si="88"/>
        <v>0</v>
      </c>
      <c r="AV199">
        <f t="shared" si="89"/>
        <v>0</v>
      </c>
      <c r="AW199">
        <f t="shared" si="90"/>
        <v>0</v>
      </c>
      <c r="AX199">
        <f t="shared" si="91"/>
        <v>0</v>
      </c>
      <c r="AY199" s="14" cm="1">
        <f t="array" ref="AY199">SUMPRODUCT(LARGE(AN199:AX199, {1,2,3}))</f>
        <v>0</v>
      </c>
      <c r="AZ199"/>
    </row>
    <row r="200" spans="1:52" x14ac:dyDescent="0.35">
      <c r="A200">
        <f>CLASS!A109</f>
        <v>139934</v>
      </c>
      <c r="B200" t="str">
        <f>CLASS!B109</f>
        <v>EE139934</v>
      </c>
      <c r="C200" t="str">
        <f>_xlfn.IFNA((VLOOKUP(A200,CLASS!A:AY,3,FALSE)),"")</f>
        <v>Bradley</v>
      </c>
      <c r="D200" t="str">
        <f>_xlfn.IFNA((VLOOKUP(A200,CLASS!A:AY,4,FALSE)),"")</f>
        <v>Wyatt</v>
      </c>
      <c r="E200" s="26" t="str">
        <f>_xlfn.IFNA((VLOOKUP(B200,IssueLookup!A:B,2,FALSE)),"")</f>
        <v>A</v>
      </c>
      <c r="F200" s="26" t="str">
        <f>_xlfn.IFNA((VLOOKUP(B200,IssueLookup!C:D,2,FALSE)),"")</f>
        <v>A</v>
      </c>
      <c r="G200" s="26" t="str">
        <f>_xlfn.IFNA((VLOOKUP(B200,IssueLookup!E:F,2,FALSE)),"")</f>
        <v>A</v>
      </c>
      <c r="H200" s="26" t="str">
        <f>_xlfn.IFNA((VLOOKUP(B200,IssueLookup!G:H,2,FALSE)),"")</f>
        <v>A</v>
      </c>
      <c r="I200" t="str">
        <f>_xlfn.IFNA((VLOOKUP(A200,CLASS!A:AY,9,FALSE)),"")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_xlfn.IFNA(VLOOKUP(E200,HandicapLookup!A:B,2,FALSE),"")</f>
        <v>5</v>
      </c>
      <c r="M200">
        <f>_xlfn.IFNA(VLOOKUP(F200,HandicapLookup!A:B,2,FALSE),"")</f>
        <v>5</v>
      </c>
      <c r="N200">
        <f>_xlfn.IFNA(VLOOKUP(G200,HandicapLookup!A:B,2,FALSE),"")</f>
        <v>5</v>
      </c>
      <c r="O200">
        <f>_xlfn.IFNA(VLOOKUP(H200,HandicapLookup!A:B,2,FALSE),"")</f>
        <v>5</v>
      </c>
      <c r="P200">
        <f>_xlfn.IFNA((VLOOKUP(A200,CLASS!A:AY,16,FALSE)),"")</f>
        <v>0</v>
      </c>
      <c r="Q200" s="11">
        <f t="shared" si="72"/>
        <v>0</v>
      </c>
      <c r="R200">
        <f>_xlfn.IFNA((VLOOKUP(A200,CLASS!A:AY,18,FALSE)),"")</f>
        <v>0</v>
      </c>
      <c r="S200" s="11">
        <f t="shared" si="73"/>
        <v>0</v>
      </c>
      <c r="T200">
        <f>_xlfn.IFNA((VLOOKUP(A200,CLASS!A:AY,20,FALSE)),"")</f>
        <v>0</v>
      </c>
      <c r="U200" s="11">
        <f t="shared" si="74"/>
        <v>0</v>
      </c>
      <c r="V200">
        <f>_xlfn.IFNA((VLOOKUP(A200,CLASS!A:AY,22,FALSE)),"")</f>
        <v>0</v>
      </c>
      <c r="W200" s="11">
        <f t="shared" si="69"/>
        <v>0</v>
      </c>
      <c r="X200">
        <f>_xlfn.IFNA((VLOOKUP(A200,CLASS!A:AY,24,FALSE)),"")</f>
        <v>0</v>
      </c>
      <c r="Y200" s="11">
        <f t="shared" si="75"/>
        <v>0</v>
      </c>
      <c r="Z200">
        <f>_xlfn.IFNA((VLOOKUP(A200,CLASS!A:AY,26,FALSE)),"")</f>
        <v>0</v>
      </c>
      <c r="AA200" s="11">
        <f t="shared" si="76"/>
        <v>0</v>
      </c>
      <c r="AB200">
        <f>_xlfn.IFNA((VLOOKUP(A200,CLASS!A:AY,28,FALSE)),"")</f>
        <v>0</v>
      </c>
      <c r="AC200" s="11">
        <f t="shared" si="77"/>
        <v>0</v>
      </c>
      <c r="AD200"/>
      <c r="AE200" s="11">
        <f t="shared" si="70"/>
        <v>0</v>
      </c>
      <c r="AF200"/>
      <c r="AG200" s="11">
        <f t="shared" si="71"/>
        <v>0</v>
      </c>
      <c r="AH200">
        <f>_xlfn.IFNA((VLOOKUP(A200,CLASS!A:AY,34,FALSE)),"")</f>
        <v>0</v>
      </c>
      <c r="AI200" s="11">
        <f t="shared" si="78"/>
        <v>0</v>
      </c>
      <c r="AJ200"/>
      <c r="AK200" s="11">
        <f t="shared" si="79"/>
        <v>0</v>
      </c>
      <c r="AL200" s="16">
        <f t="shared" si="80"/>
        <v>0</v>
      </c>
      <c r="AM200"/>
      <c r="AN200">
        <f t="shared" si="81"/>
        <v>0</v>
      </c>
      <c r="AO200">
        <f t="shared" si="82"/>
        <v>0</v>
      </c>
      <c r="AP200">
        <f t="shared" si="83"/>
        <v>0</v>
      </c>
      <c r="AQ200">
        <f t="shared" si="84"/>
        <v>0</v>
      </c>
      <c r="AR200">
        <f t="shared" si="85"/>
        <v>0</v>
      </c>
      <c r="AS200">
        <f t="shared" si="86"/>
        <v>0</v>
      </c>
      <c r="AT200">
        <f t="shared" si="87"/>
        <v>0</v>
      </c>
      <c r="AU200">
        <f t="shared" si="88"/>
        <v>0</v>
      </c>
      <c r="AV200">
        <f t="shared" si="89"/>
        <v>0</v>
      </c>
      <c r="AW200">
        <f t="shared" si="90"/>
        <v>0</v>
      </c>
      <c r="AX200">
        <f t="shared" si="91"/>
        <v>0</v>
      </c>
      <c r="AY200" s="14" cm="1">
        <f t="array" ref="AY200">SUMPRODUCT(LARGE(AN200:AX200, {1,2,3}))</f>
        <v>0</v>
      </c>
    </row>
    <row r="201" spans="1:52" x14ac:dyDescent="0.35">
      <c r="A201">
        <f>CLASS!A207</f>
        <v>132934</v>
      </c>
      <c r="B201" t="str">
        <f>CLASS!B207</f>
        <v>EE132934</v>
      </c>
      <c r="C201" t="str">
        <f>_xlfn.IFNA((VLOOKUP(A201,CLASS!A:AY,3,FALSE)),"")</f>
        <v>Tyrone</v>
      </c>
      <c r="D201" t="str">
        <f>_xlfn.IFNA((VLOOKUP(A201,CLASS!A:AY,4,FALSE)),"")</f>
        <v>Clark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SNR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0</v>
      </c>
      <c r="Q201" s="11">
        <f t="shared" si="72"/>
        <v>0</v>
      </c>
      <c r="R201">
        <f>_xlfn.IFNA((VLOOKUP(A201,CLASS!A:AY,18,FALSE)),"")</f>
        <v>0</v>
      </c>
      <c r="S201" s="11">
        <f t="shared" si="73"/>
        <v>0</v>
      </c>
      <c r="T201">
        <f>_xlfn.IFNA((VLOOKUP(A201,CLASS!A:AY,20,FALSE)),"")</f>
        <v>0</v>
      </c>
      <c r="U201" s="11">
        <f t="shared" si="74"/>
        <v>0</v>
      </c>
      <c r="V201">
        <f>_xlfn.IFNA((VLOOKUP(A201,CLASS!A:AY,22,FALSE)),"")</f>
        <v>0</v>
      </c>
      <c r="W201" s="11">
        <f t="shared" si="69"/>
        <v>0</v>
      </c>
      <c r="X201">
        <f>_xlfn.IFNA((VLOOKUP(A201,CLASS!A:AY,24,FALSE)),"")</f>
        <v>0</v>
      </c>
      <c r="Y201" s="11">
        <f t="shared" si="75"/>
        <v>0</v>
      </c>
      <c r="Z201">
        <f>_xlfn.IFNA((VLOOKUP(A201,CLASS!A:AY,26,FALSE)),"")</f>
        <v>0</v>
      </c>
      <c r="AA201" s="11">
        <f t="shared" si="76"/>
        <v>0</v>
      </c>
      <c r="AB201">
        <f>_xlfn.IFNA((VLOOKUP(A201,CLASS!A:AY,28,FALSE)),"")</f>
        <v>0</v>
      </c>
      <c r="AC201" s="11">
        <f t="shared" si="77"/>
        <v>0</v>
      </c>
      <c r="AD201"/>
      <c r="AE201" s="11">
        <f t="shared" si="70"/>
        <v>0</v>
      </c>
      <c r="AF201"/>
      <c r="AG201" s="11">
        <f t="shared" si="71"/>
        <v>0</v>
      </c>
      <c r="AH201">
        <f>_xlfn.IFNA((VLOOKUP(A201,CLASS!A:AY,34,FALSE)),"")</f>
        <v>0</v>
      </c>
      <c r="AI201" s="11">
        <f t="shared" si="78"/>
        <v>0</v>
      </c>
      <c r="AJ201"/>
      <c r="AK201" s="11">
        <f t="shared" si="79"/>
        <v>0</v>
      </c>
      <c r="AL201" s="16">
        <f t="shared" si="80"/>
        <v>0</v>
      </c>
      <c r="AN201">
        <f t="shared" si="81"/>
        <v>0</v>
      </c>
      <c r="AO201">
        <f t="shared" si="82"/>
        <v>0</v>
      </c>
      <c r="AP201">
        <f t="shared" si="83"/>
        <v>0</v>
      </c>
      <c r="AQ201">
        <f t="shared" si="84"/>
        <v>0</v>
      </c>
      <c r="AR201">
        <f t="shared" si="85"/>
        <v>0</v>
      </c>
      <c r="AS201">
        <f t="shared" si="86"/>
        <v>0</v>
      </c>
      <c r="AT201">
        <f t="shared" si="87"/>
        <v>0</v>
      </c>
      <c r="AU201">
        <f t="shared" si="88"/>
        <v>0</v>
      </c>
      <c r="AV201">
        <f t="shared" si="89"/>
        <v>0</v>
      </c>
      <c r="AW201">
        <f t="shared" si="90"/>
        <v>0</v>
      </c>
      <c r="AX201">
        <f t="shared" si="91"/>
        <v>0</v>
      </c>
      <c r="AY201" s="14" cm="1">
        <f t="array" ref="AY201">SUMPRODUCT(LARGE(AN201:AX201, {1,2,3}))</f>
        <v>0</v>
      </c>
      <c r="AZ201"/>
    </row>
    <row r="202" spans="1:52" x14ac:dyDescent="0.35">
      <c r="A202">
        <f>CLASS!A18</f>
        <v>138218</v>
      </c>
      <c r="B202" t="str">
        <f>CLASS!B18</f>
        <v>EE138218</v>
      </c>
      <c r="C202" t="str">
        <f>_xlfn.IFNA((VLOOKUP(A202,CLASS!A:AY,3,FALSE)),"")</f>
        <v>Rob</v>
      </c>
      <c r="D202" t="str">
        <f>_xlfn.IFNA((VLOOKUP(A202,CLASS!A:AY,4,FALSE)),"")</f>
        <v>Claybrook</v>
      </c>
      <c r="E202" s="26" t="str">
        <f>_xlfn.IFNA((VLOOKUP(B202,IssueLookup!A:B,2,FALSE)),"")</f>
        <v>AAA</v>
      </c>
      <c r="F202" s="26" t="str">
        <f>_xlfn.IFNA((VLOOKUP(B202,IssueLookup!C:D,2,FALSE)),"")</f>
        <v>AAA</v>
      </c>
      <c r="G202" s="26" t="str">
        <f>_xlfn.IFNA((VLOOKUP(B202,IssueLookup!E:F,2,FALSE)),"")</f>
        <v>AAA</v>
      </c>
      <c r="H202" s="26" t="str">
        <f>_xlfn.IFNA((VLOOKUP(B202,IssueLookup!G:H,2,FALSE)),"")</f>
        <v>AAA</v>
      </c>
      <c r="I202" t="str">
        <f>_xlfn.IFNA((VLOOKUP(A202,CLASS!A:AY,9,FALSE)),"")</f>
        <v>SNR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0</v>
      </c>
      <c r="M202">
        <f>_xlfn.IFNA(VLOOKUP(F202,HandicapLookup!A:B,2,FALSE),"")</f>
        <v>0</v>
      </c>
      <c r="N202">
        <f>_xlfn.IFNA(VLOOKUP(G202,HandicapLookup!A:B,2,FALSE),"")</f>
        <v>0</v>
      </c>
      <c r="O202">
        <f>_xlfn.IFNA(VLOOKUP(H202,HandicapLookup!A:B,2,FALSE),"")</f>
        <v>0</v>
      </c>
      <c r="P202">
        <f>_xlfn.IFNA((VLOOKUP(A202,CLASS!A:AY,16,FALSE)),"")</f>
        <v>0</v>
      </c>
      <c r="Q202" s="11">
        <f t="shared" si="72"/>
        <v>0</v>
      </c>
      <c r="R202">
        <f>_xlfn.IFNA((VLOOKUP(A202,CLASS!A:AY,18,FALSE)),"")</f>
        <v>0</v>
      </c>
      <c r="S202" s="11">
        <f t="shared" si="73"/>
        <v>0</v>
      </c>
      <c r="T202">
        <f>_xlfn.IFNA((VLOOKUP(A202,CLASS!A:AY,20,FALSE)),"")</f>
        <v>0</v>
      </c>
      <c r="U202" s="11">
        <f t="shared" si="74"/>
        <v>0</v>
      </c>
      <c r="V202">
        <f>_xlfn.IFNA((VLOOKUP(A202,CLASS!A:AY,22,FALSE)),"")</f>
        <v>0</v>
      </c>
      <c r="W202" s="11">
        <f t="shared" si="69"/>
        <v>0</v>
      </c>
      <c r="X202">
        <f>_xlfn.IFNA((VLOOKUP(A202,CLASS!A:AY,24,FALSE)),"")</f>
        <v>0</v>
      </c>
      <c r="Y202" s="11">
        <f t="shared" si="75"/>
        <v>0</v>
      </c>
      <c r="Z202">
        <f>_xlfn.IFNA((VLOOKUP(A202,CLASS!A:AY,26,FALSE)),"")</f>
        <v>0</v>
      </c>
      <c r="AA202" s="11">
        <f t="shared" si="76"/>
        <v>0</v>
      </c>
      <c r="AB202">
        <f>_xlfn.IFNA((VLOOKUP(A202,CLASS!A:AY,28,FALSE)),"")</f>
        <v>0</v>
      </c>
      <c r="AC202" s="11">
        <f t="shared" si="77"/>
        <v>0</v>
      </c>
      <c r="AD202"/>
      <c r="AE202" s="11">
        <f t="shared" si="70"/>
        <v>0</v>
      </c>
      <c r="AF202"/>
      <c r="AG202" s="11">
        <f t="shared" si="71"/>
        <v>0</v>
      </c>
      <c r="AH202">
        <f>_xlfn.IFNA((VLOOKUP(A202,CLASS!A:AY,34,FALSE)),"")</f>
        <v>0</v>
      </c>
      <c r="AI202" s="11">
        <f t="shared" si="78"/>
        <v>0</v>
      </c>
      <c r="AJ202"/>
      <c r="AK202" s="11">
        <f t="shared" si="79"/>
        <v>0</v>
      </c>
      <c r="AL202" s="16">
        <f t="shared" si="80"/>
        <v>0</v>
      </c>
      <c r="AM202"/>
      <c r="AN202">
        <f t="shared" si="81"/>
        <v>0</v>
      </c>
      <c r="AO202">
        <f t="shared" si="82"/>
        <v>0</v>
      </c>
      <c r="AP202">
        <f t="shared" si="83"/>
        <v>0</v>
      </c>
      <c r="AQ202">
        <f t="shared" si="84"/>
        <v>0</v>
      </c>
      <c r="AR202">
        <f t="shared" si="85"/>
        <v>0</v>
      </c>
      <c r="AS202">
        <f t="shared" si="86"/>
        <v>0</v>
      </c>
      <c r="AT202">
        <f t="shared" si="87"/>
        <v>0</v>
      </c>
      <c r="AU202">
        <f t="shared" si="88"/>
        <v>0</v>
      </c>
      <c r="AV202">
        <f t="shared" si="89"/>
        <v>0</v>
      </c>
      <c r="AW202">
        <f t="shared" si="90"/>
        <v>0</v>
      </c>
      <c r="AX202">
        <f t="shared" si="91"/>
        <v>0</v>
      </c>
      <c r="AY202" s="14" cm="1">
        <f t="array" ref="AY202">SUMPRODUCT(LARGE(AN202:AX202, {1,2,3}))</f>
        <v>0</v>
      </c>
      <c r="AZ202"/>
    </row>
    <row r="203" spans="1:52" x14ac:dyDescent="0.35">
      <c r="A203">
        <f>CLASS!A52</f>
        <v>127777</v>
      </c>
      <c r="B203" t="str">
        <f>CLASS!B52</f>
        <v>EE127777</v>
      </c>
      <c r="C203" t="str">
        <f>_xlfn.IFNA((VLOOKUP(A203,CLASS!A:AY,3,FALSE)),"")</f>
        <v>John</v>
      </c>
      <c r="D203" t="str">
        <f>_xlfn.IFNA((VLOOKUP(A203,CLASS!A:AY,4,FALSE)),"")</f>
        <v>Cooper</v>
      </c>
      <c r="E203" s="26" t="str">
        <f>_xlfn.IFNA((VLOOKUP(B203,IssueLookup!A:B,2,FALSE)),"")</f>
        <v/>
      </c>
      <c r="F203" s="26" t="str">
        <f>_xlfn.IFNA((VLOOKUP(B203,IssueLookup!C:D,2,FALSE)),"")</f>
        <v/>
      </c>
      <c r="G203" s="26" t="str">
        <f>_xlfn.IFNA((VLOOKUP(B203,IssueLookup!E:F,2,FALSE)),"")</f>
        <v/>
      </c>
      <c r="H203" s="26" t="str">
        <f>_xlfn.IFNA((VLOOKUP(B203,IssueLookup!G:H,2,FALSE)),"")</f>
        <v/>
      </c>
      <c r="I203" t="str">
        <f>_xlfn.IFNA((VLOOKUP(A203,CLASS!A:AY,9,FALSE)),"")</f>
        <v>SNR</v>
      </c>
      <c r="J203" t="str">
        <f>_xlfn.IFNA((VLOOKUP(A203,CLASS!A:AY,10,FALSE)),"")</f>
        <v>ST</v>
      </c>
      <c r="K203" t="str">
        <f>_xlfn.IFNA((VLOOKUP(J203,DivisionLookup!A:B,2,FALSE)),"")</f>
        <v>North</v>
      </c>
      <c r="L203" t="str">
        <f>_xlfn.IFNA(VLOOKUP(E203,HandicapLookup!A:B,2,FALSE),"")</f>
        <v/>
      </c>
      <c r="M203" t="str">
        <f>_xlfn.IFNA(VLOOKUP(F203,HandicapLookup!A:B,2,FALSE),"")</f>
        <v/>
      </c>
      <c r="N203" t="str">
        <f>_xlfn.IFNA(VLOOKUP(G203,HandicapLookup!A:B,2,FALSE),"")</f>
        <v/>
      </c>
      <c r="O203" t="str">
        <f>_xlfn.IFNA(VLOOKUP(H203,HandicapLookup!A:B,2,FALSE),"")</f>
        <v/>
      </c>
      <c r="P203">
        <f>_xlfn.IFNA((VLOOKUP(A203,CLASS!A:AY,16,FALSE)),"")</f>
        <v>63</v>
      </c>
      <c r="Q203" s="11" t="str">
        <f t="shared" si="72"/>
        <v/>
      </c>
      <c r="R203">
        <f>_xlfn.IFNA((VLOOKUP(A203,CLASS!A:AY,18,FALSE)),"")</f>
        <v>0</v>
      </c>
      <c r="S203" s="11">
        <f t="shared" si="73"/>
        <v>0</v>
      </c>
      <c r="T203">
        <f>_xlfn.IFNA((VLOOKUP(A203,CLASS!A:AY,20,FALSE)),"")</f>
        <v>66</v>
      </c>
      <c r="U203" s="11" t="str">
        <f t="shared" si="74"/>
        <v/>
      </c>
      <c r="V203">
        <f>_xlfn.IFNA((VLOOKUP(A203,CLASS!A:AY,22,FALSE)),"")</f>
        <v>0</v>
      </c>
      <c r="W203" s="11">
        <f t="shared" si="69"/>
        <v>0</v>
      </c>
      <c r="X203">
        <f>_xlfn.IFNA((VLOOKUP(A203,CLASS!A:AY,24,FALSE)),"")</f>
        <v>0</v>
      </c>
      <c r="Y203" s="11">
        <f t="shared" si="75"/>
        <v>0</v>
      </c>
      <c r="Z203">
        <f>_xlfn.IFNA((VLOOKUP(A203,CLASS!A:AY,26,FALSE)),"")</f>
        <v>76</v>
      </c>
      <c r="AA203" s="11" t="str">
        <f t="shared" si="76"/>
        <v/>
      </c>
      <c r="AB203">
        <f>_xlfn.IFNA((VLOOKUP(A203,CLASS!A:AY,28,FALSE)),"")</f>
        <v>0</v>
      </c>
      <c r="AC203" s="11">
        <f t="shared" si="77"/>
        <v>0</v>
      </c>
      <c r="AD203"/>
      <c r="AE203" s="11">
        <f t="shared" si="70"/>
        <v>0</v>
      </c>
      <c r="AF203"/>
      <c r="AG203" s="11">
        <f t="shared" si="71"/>
        <v>0</v>
      </c>
      <c r="AH203">
        <f>_xlfn.IFNA((VLOOKUP(A203,CLASS!A:AY,34,FALSE)),"")</f>
        <v>0</v>
      </c>
      <c r="AI203" s="11">
        <f t="shared" si="78"/>
        <v>0</v>
      </c>
      <c r="AJ203"/>
      <c r="AK203" s="11">
        <f t="shared" si="79"/>
        <v>0</v>
      </c>
      <c r="AL203" s="16" t="str">
        <f t="shared" si="80"/>
        <v/>
      </c>
      <c r="AN203" t="str">
        <f t="shared" si="81"/>
        <v/>
      </c>
      <c r="AO203">
        <f t="shared" si="82"/>
        <v>0</v>
      </c>
      <c r="AP203" t="str">
        <f t="shared" si="83"/>
        <v/>
      </c>
      <c r="AQ203">
        <f t="shared" si="84"/>
        <v>0</v>
      </c>
      <c r="AR203">
        <f t="shared" si="85"/>
        <v>0</v>
      </c>
      <c r="AS203" t="str">
        <f t="shared" si="86"/>
        <v/>
      </c>
      <c r="AT203">
        <f t="shared" si="87"/>
        <v>0</v>
      </c>
      <c r="AU203">
        <f t="shared" si="88"/>
        <v>0</v>
      </c>
      <c r="AV203">
        <f t="shared" si="89"/>
        <v>0</v>
      </c>
      <c r="AW203">
        <f t="shared" si="90"/>
        <v>0</v>
      </c>
      <c r="AX203">
        <f t="shared" si="91"/>
        <v>0</v>
      </c>
      <c r="AY203" s="14" cm="1">
        <f t="array" ref="AY203">SUMPRODUCT(LARGE(AN203:AX203, {1,2,3}))</f>
        <v>0</v>
      </c>
      <c r="AZ203"/>
    </row>
    <row r="204" spans="1:52" x14ac:dyDescent="0.35">
      <c r="A204">
        <f>CLASS!A19</f>
        <v>120545</v>
      </c>
      <c r="B204" t="str">
        <f>CLASS!B19</f>
        <v>EE120545</v>
      </c>
      <c r="C204" t="str">
        <f>_xlfn.IFNA((VLOOKUP(A204,CLASS!A:AY,3,FALSE)),"")</f>
        <v>David</v>
      </c>
      <c r="D204" t="str">
        <f>_xlfn.IFNA((VLOOKUP(A204,CLASS!A:AY,4,FALSE)),"")</f>
        <v>Ferriman</v>
      </c>
      <c r="E204" s="26" t="str">
        <f>_xlfn.IFNA((VLOOKUP(B204,IssueLookup!A:B,2,FALSE)),"")</f>
        <v>AAA</v>
      </c>
      <c r="F204" s="26" t="str">
        <f>_xlfn.IFNA((VLOOKUP(B204,IssueLookup!C:D,2,FALSE)),"")</f>
        <v>AAA</v>
      </c>
      <c r="G204" s="26" t="str">
        <f>_xlfn.IFNA((VLOOKUP(B204,IssueLookup!E:F,2,FALSE)),"")</f>
        <v>AAA</v>
      </c>
      <c r="H204" s="26" t="str">
        <f>_xlfn.IFNA((VLOOKUP(B204,IssueLookup!G:H,2,FALSE)),"")</f>
        <v>AAA</v>
      </c>
      <c r="I204" t="str">
        <f>_xlfn.IFNA((VLOOKUP(A204,CLASS!A:AY,9,FALSE)),"")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_xlfn.IFNA(VLOOKUP(E204,HandicapLookup!A:B,2,FALSE),"")</f>
        <v>0</v>
      </c>
      <c r="M204">
        <f>_xlfn.IFNA(VLOOKUP(F204,HandicapLookup!A:B,2,FALSE),"")</f>
        <v>0</v>
      </c>
      <c r="N204">
        <f>_xlfn.IFNA(VLOOKUP(G204,HandicapLookup!A:B,2,FALSE),"")</f>
        <v>0</v>
      </c>
      <c r="O204">
        <f>_xlfn.IFNA(VLOOKUP(H204,HandicapLookup!A:B,2,FALSE),"")</f>
        <v>0</v>
      </c>
      <c r="P204">
        <f>_xlfn.IFNA((VLOOKUP(A204,CLASS!A:AY,16,FALSE)),"")</f>
        <v>0</v>
      </c>
      <c r="Q204" s="11">
        <f t="shared" si="72"/>
        <v>0</v>
      </c>
      <c r="R204">
        <f>_xlfn.IFNA((VLOOKUP(A204,CLASS!A:AY,18,FALSE)),"")</f>
        <v>0</v>
      </c>
      <c r="S204" s="11">
        <f t="shared" si="73"/>
        <v>0</v>
      </c>
      <c r="T204">
        <f>_xlfn.IFNA((VLOOKUP(A204,CLASS!A:AY,20,FALSE)),"")</f>
        <v>0</v>
      </c>
      <c r="U204" s="11">
        <f t="shared" si="74"/>
        <v>0</v>
      </c>
      <c r="V204">
        <f>_xlfn.IFNA((VLOOKUP(A204,CLASS!A:AY,22,FALSE)),"")</f>
        <v>0</v>
      </c>
      <c r="W204" s="11">
        <f t="shared" si="69"/>
        <v>0</v>
      </c>
      <c r="X204">
        <f>_xlfn.IFNA((VLOOKUP(A204,CLASS!A:AY,24,FALSE)),"")</f>
        <v>0</v>
      </c>
      <c r="Y204" s="11">
        <f t="shared" si="75"/>
        <v>0</v>
      </c>
      <c r="Z204">
        <f>_xlfn.IFNA((VLOOKUP(A204,CLASS!A:AY,26,FALSE)),"")</f>
        <v>0</v>
      </c>
      <c r="AA204" s="11">
        <f t="shared" si="76"/>
        <v>0</v>
      </c>
      <c r="AB204">
        <f>_xlfn.IFNA((VLOOKUP(A204,CLASS!A:AY,28,FALSE)),"")</f>
        <v>0</v>
      </c>
      <c r="AC204" s="11">
        <f t="shared" si="77"/>
        <v>0</v>
      </c>
      <c r="AD204"/>
      <c r="AE204" s="11">
        <f t="shared" si="70"/>
        <v>0</v>
      </c>
      <c r="AF204"/>
      <c r="AG204" s="11">
        <f t="shared" si="71"/>
        <v>0</v>
      </c>
      <c r="AH204">
        <f>_xlfn.IFNA((VLOOKUP(A204,CLASS!A:AY,34,FALSE)),"")</f>
        <v>0</v>
      </c>
      <c r="AI204" s="11">
        <f t="shared" si="78"/>
        <v>0</v>
      </c>
      <c r="AJ204"/>
      <c r="AK204" s="11">
        <f t="shared" si="79"/>
        <v>0</v>
      </c>
      <c r="AL204" s="16">
        <f t="shared" si="80"/>
        <v>0</v>
      </c>
      <c r="AM204"/>
      <c r="AN204">
        <f t="shared" si="81"/>
        <v>0</v>
      </c>
      <c r="AO204">
        <f t="shared" si="82"/>
        <v>0</v>
      </c>
      <c r="AP204">
        <f t="shared" si="83"/>
        <v>0</v>
      </c>
      <c r="AQ204">
        <f t="shared" si="84"/>
        <v>0</v>
      </c>
      <c r="AR204">
        <f t="shared" si="85"/>
        <v>0</v>
      </c>
      <c r="AS204">
        <f t="shared" si="86"/>
        <v>0</v>
      </c>
      <c r="AT204">
        <f t="shared" si="87"/>
        <v>0</v>
      </c>
      <c r="AU204">
        <f t="shared" si="88"/>
        <v>0</v>
      </c>
      <c r="AV204">
        <f t="shared" si="89"/>
        <v>0</v>
      </c>
      <c r="AW204">
        <f t="shared" si="90"/>
        <v>0</v>
      </c>
      <c r="AX204">
        <f t="shared" si="91"/>
        <v>0</v>
      </c>
      <c r="AY204" s="14" cm="1">
        <f t="array" ref="AY204">SUMPRODUCT(LARGE(AN204:AX204, {1,2,3}))</f>
        <v>0</v>
      </c>
      <c r="AZ204"/>
    </row>
    <row r="205" spans="1:52" x14ac:dyDescent="0.35">
      <c r="A205">
        <f>CLASS!A209</f>
        <v>139849</v>
      </c>
      <c r="B205" t="str">
        <f>CLASS!B209</f>
        <v>EE139849</v>
      </c>
      <c r="C205" t="str">
        <f>_xlfn.IFNA((VLOOKUP(A205,CLASS!A:AY,3,FALSE)),"")</f>
        <v>Roger</v>
      </c>
      <c r="D205" t="str">
        <f>_xlfn.IFNA((VLOOKUP(A205,CLASS!A:AY,4,FALSE)),"")</f>
        <v>Garrick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f>_xlfn.IFNA((VLOOKUP(A205,CLASS!A:AY,16,FALSE)),"")</f>
        <v>0</v>
      </c>
      <c r="Q205" s="11">
        <f t="shared" si="72"/>
        <v>0</v>
      </c>
      <c r="R205">
        <f>_xlfn.IFNA((VLOOKUP(A205,CLASS!A:AY,18,FALSE)),"")</f>
        <v>0</v>
      </c>
      <c r="S205" s="11">
        <f t="shared" si="73"/>
        <v>0</v>
      </c>
      <c r="T205">
        <f>_xlfn.IFNA((VLOOKUP(A205,CLASS!A:AY,20,FALSE)),"")</f>
        <v>0</v>
      </c>
      <c r="U205" s="11">
        <f t="shared" si="74"/>
        <v>0</v>
      </c>
      <c r="V205">
        <f>_xlfn.IFNA((VLOOKUP(A205,CLASS!A:AY,22,FALSE)),"")</f>
        <v>0</v>
      </c>
      <c r="W205" s="11">
        <f t="shared" si="69"/>
        <v>0</v>
      </c>
      <c r="X205">
        <f>_xlfn.IFNA((VLOOKUP(A205,CLASS!A:AY,24,FALSE)),"")</f>
        <v>0</v>
      </c>
      <c r="Y205" s="11">
        <f t="shared" si="75"/>
        <v>0</v>
      </c>
      <c r="Z205">
        <f>_xlfn.IFNA((VLOOKUP(A205,CLASS!A:AY,26,FALSE)),"")</f>
        <v>0</v>
      </c>
      <c r="AA205" s="11">
        <f t="shared" si="76"/>
        <v>0</v>
      </c>
      <c r="AB205">
        <f>_xlfn.IFNA((VLOOKUP(A205,CLASS!A:AY,28,FALSE)),"")</f>
        <v>0</v>
      </c>
      <c r="AC205" s="11">
        <f t="shared" si="77"/>
        <v>0</v>
      </c>
      <c r="AD205"/>
      <c r="AE205" s="11">
        <f t="shared" si="70"/>
        <v>0</v>
      </c>
      <c r="AF205"/>
      <c r="AG205" s="11">
        <f t="shared" si="71"/>
        <v>0</v>
      </c>
      <c r="AH205">
        <f>_xlfn.IFNA((VLOOKUP(A205,CLASS!A:AY,34,FALSE)),"")</f>
        <v>0</v>
      </c>
      <c r="AI205" s="11">
        <f t="shared" si="78"/>
        <v>0</v>
      </c>
      <c r="AJ205"/>
      <c r="AK205" s="11">
        <f t="shared" si="79"/>
        <v>0</v>
      </c>
      <c r="AL205" s="16">
        <f t="shared" si="80"/>
        <v>0</v>
      </c>
      <c r="AM205"/>
      <c r="AN205">
        <f t="shared" si="81"/>
        <v>0</v>
      </c>
      <c r="AO205">
        <f t="shared" si="82"/>
        <v>0</v>
      </c>
      <c r="AP205">
        <f t="shared" si="83"/>
        <v>0</v>
      </c>
      <c r="AQ205">
        <f t="shared" si="84"/>
        <v>0</v>
      </c>
      <c r="AR205">
        <f t="shared" si="85"/>
        <v>0</v>
      </c>
      <c r="AS205">
        <f t="shared" si="86"/>
        <v>0</v>
      </c>
      <c r="AT205">
        <f t="shared" si="87"/>
        <v>0</v>
      </c>
      <c r="AU205">
        <f t="shared" si="88"/>
        <v>0</v>
      </c>
      <c r="AV205">
        <f t="shared" si="89"/>
        <v>0</v>
      </c>
      <c r="AW205">
        <f t="shared" si="90"/>
        <v>0</v>
      </c>
      <c r="AX205">
        <f t="shared" si="91"/>
        <v>0</v>
      </c>
      <c r="AY205" s="14" cm="1">
        <f t="array" ref="AY205">SUMPRODUCT(LARGE(AN205:AX205, {1,2,3}))</f>
        <v>0</v>
      </c>
    </row>
    <row r="206" spans="1:52" x14ac:dyDescent="0.35">
      <c r="A206">
        <f>CLASS!A210</f>
        <v>115062</v>
      </c>
      <c r="B206" t="str">
        <f>CLASS!B210</f>
        <v>EE115062</v>
      </c>
      <c r="C206" t="str">
        <f>_xlfn.IFNA((VLOOKUP(A206,CLASS!A:AY,3,FALSE)),"")</f>
        <v>Martin</v>
      </c>
      <c r="D206" t="str">
        <f>_xlfn.IFNA((VLOOKUP(A206,CLASS!A:AY,4,FALSE)),"")</f>
        <v>Heath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 t="shared" si="72"/>
        <v>0</v>
      </c>
      <c r="R206">
        <f>_xlfn.IFNA((VLOOKUP(A206,CLASS!A:AY,18,FALSE)),"")</f>
        <v>0</v>
      </c>
      <c r="S206" s="11">
        <f t="shared" si="73"/>
        <v>0</v>
      </c>
      <c r="T206">
        <f>_xlfn.IFNA((VLOOKUP(A206,CLASS!A:AY,20,FALSE)),"")</f>
        <v>0</v>
      </c>
      <c r="U206" s="11">
        <f t="shared" si="74"/>
        <v>0</v>
      </c>
      <c r="V206">
        <f>_xlfn.IFNA((VLOOKUP(A206,CLASS!A:AY,22,FALSE)),"")</f>
        <v>0</v>
      </c>
      <c r="W206" s="11">
        <f t="shared" si="69"/>
        <v>0</v>
      </c>
      <c r="X206">
        <f>_xlfn.IFNA((VLOOKUP(A206,CLASS!A:AY,24,FALSE)),"")</f>
        <v>0</v>
      </c>
      <c r="Y206" s="11">
        <f t="shared" si="75"/>
        <v>0</v>
      </c>
      <c r="Z206">
        <f>_xlfn.IFNA((VLOOKUP(A206,CLASS!A:AY,26,FALSE)),"")</f>
        <v>0</v>
      </c>
      <c r="AA206" s="11">
        <f t="shared" si="76"/>
        <v>0</v>
      </c>
      <c r="AB206">
        <f>_xlfn.IFNA((VLOOKUP(A206,CLASS!A:AY,28,FALSE)),"")</f>
        <v>0</v>
      </c>
      <c r="AC206" s="11">
        <f t="shared" si="77"/>
        <v>0</v>
      </c>
      <c r="AD206"/>
      <c r="AE206" s="11">
        <f t="shared" si="70"/>
        <v>0</v>
      </c>
      <c r="AF206"/>
      <c r="AG206" s="11">
        <f t="shared" si="71"/>
        <v>0</v>
      </c>
      <c r="AH206">
        <f>_xlfn.IFNA((VLOOKUP(A206,CLASS!A:AY,34,FALSE)),"")</f>
        <v>0</v>
      </c>
      <c r="AI206" s="11">
        <f t="shared" si="78"/>
        <v>0</v>
      </c>
      <c r="AJ206"/>
      <c r="AK206" s="11">
        <f t="shared" si="79"/>
        <v>0</v>
      </c>
      <c r="AL206" s="16">
        <f t="shared" si="80"/>
        <v>0</v>
      </c>
      <c r="AM206"/>
      <c r="AN206">
        <f t="shared" si="81"/>
        <v>0</v>
      </c>
      <c r="AO206">
        <f t="shared" si="82"/>
        <v>0</v>
      </c>
      <c r="AP206">
        <f t="shared" si="83"/>
        <v>0</v>
      </c>
      <c r="AQ206">
        <f t="shared" si="84"/>
        <v>0</v>
      </c>
      <c r="AR206">
        <f t="shared" si="85"/>
        <v>0</v>
      </c>
      <c r="AS206">
        <f t="shared" si="86"/>
        <v>0</v>
      </c>
      <c r="AT206">
        <f t="shared" si="87"/>
        <v>0</v>
      </c>
      <c r="AU206">
        <f t="shared" si="88"/>
        <v>0</v>
      </c>
      <c r="AV206">
        <f t="shared" si="89"/>
        <v>0</v>
      </c>
      <c r="AW206">
        <f t="shared" si="90"/>
        <v>0</v>
      </c>
      <c r="AX206">
        <f t="shared" si="91"/>
        <v>0</v>
      </c>
      <c r="AY206" s="14" cm="1">
        <f t="array" ref="AY206">SUMPRODUCT(LARGE(AN206:AX206, {1,2,3}))</f>
        <v>0</v>
      </c>
      <c r="AZ206"/>
    </row>
    <row r="207" spans="1:52" x14ac:dyDescent="0.35">
      <c r="A207">
        <f>CLASS!A102</f>
        <v>132398</v>
      </c>
      <c r="B207" t="str">
        <f>CLASS!B102</f>
        <v>EE132398</v>
      </c>
      <c r="C207" t="str">
        <f>_xlfn.IFNA((VLOOKUP(A207,CLASS!A:AY,3,FALSE)),"")</f>
        <v>Ross</v>
      </c>
      <c r="D207" t="str">
        <f>_xlfn.IFNA((VLOOKUP(A207,CLASS!A:AY,4,FALSE)),"")</f>
        <v>Holmes</v>
      </c>
      <c r="E207" s="26" t="str">
        <f>_xlfn.IFNA((VLOOKUP(B207,IssueLookup!A:B,2,FALSE)),"")</f>
        <v>A</v>
      </c>
      <c r="F207" s="26" t="str">
        <f>_xlfn.IFNA((VLOOKUP(B207,IssueLookup!C:D,2,FALSE)),"")</f>
        <v>A</v>
      </c>
      <c r="G207" s="26" t="str">
        <f>_xlfn.IFNA((VLOOKUP(B207,IssueLookup!E:F,2,FALSE)),"")</f>
        <v>A</v>
      </c>
      <c r="H207" s="26" t="str">
        <f>_xlfn.IFNA((VLOOKUP(B207,IssueLookup!G:H,2,FALSE)),"")</f>
        <v>A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5</v>
      </c>
      <c r="M207">
        <f>_xlfn.IFNA(VLOOKUP(F207,HandicapLookup!A:B,2,FALSE),"")</f>
        <v>5</v>
      </c>
      <c r="N207">
        <f>_xlfn.IFNA(VLOOKUP(G207,HandicapLookup!A:B,2,FALSE),"")</f>
        <v>5</v>
      </c>
      <c r="O207">
        <f>_xlfn.IFNA(VLOOKUP(H207,HandicapLookup!A:B,2,FALSE),"")</f>
        <v>5</v>
      </c>
      <c r="P207">
        <f>_xlfn.IFNA((VLOOKUP(A207,CLASS!A:AY,16,FALSE)),"")</f>
        <v>0</v>
      </c>
      <c r="Q207" s="11">
        <f t="shared" si="72"/>
        <v>0</v>
      </c>
      <c r="R207">
        <f>_xlfn.IFNA((VLOOKUP(A207,CLASS!A:AY,18,FALSE)),"")</f>
        <v>0</v>
      </c>
      <c r="S207" s="11">
        <f t="shared" si="73"/>
        <v>0</v>
      </c>
      <c r="T207">
        <f>_xlfn.IFNA((VLOOKUP(A207,CLASS!A:AY,20,FALSE)),"")</f>
        <v>0</v>
      </c>
      <c r="U207" s="11">
        <f t="shared" si="74"/>
        <v>0</v>
      </c>
      <c r="V207">
        <f>_xlfn.IFNA((VLOOKUP(A207,CLASS!A:AY,22,FALSE)),"")</f>
        <v>0</v>
      </c>
      <c r="W207" s="11">
        <f t="shared" ref="W207:W270" si="92">IFERROR((IF(IF(V207,V207+$M207,0)&lt;=100,IF(V207,V207+$M207,0),100)),"")</f>
        <v>0</v>
      </c>
      <c r="X207">
        <f>_xlfn.IFNA((VLOOKUP(A207,CLASS!A:AY,24,FALSE)),"")</f>
        <v>0</v>
      </c>
      <c r="Y207" s="11">
        <f t="shared" si="75"/>
        <v>0</v>
      </c>
      <c r="Z207">
        <f>_xlfn.IFNA((VLOOKUP(A207,CLASS!A:AY,26,FALSE)),"")</f>
        <v>0</v>
      </c>
      <c r="AA207" s="11">
        <f t="shared" si="76"/>
        <v>0</v>
      </c>
      <c r="AB207">
        <f>_xlfn.IFNA((VLOOKUP(A207,CLASS!A:AY,28,FALSE)),"")</f>
        <v>0</v>
      </c>
      <c r="AC207" s="11">
        <f t="shared" si="77"/>
        <v>0</v>
      </c>
      <c r="AD207"/>
      <c r="AE207" s="11">
        <f t="shared" si="70"/>
        <v>0</v>
      </c>
      <c r="AF207"/>
      <c r="AG207" s="11">
        <f t="shared" si="71"/>
        <v>0</v>
      </c>
      <c r="AH207">
        <f>_xlfn.IFNA((VLOOKUP(A207,CLASS!A:AY,34,FALSE)),"")</f>
        <v>0</v>
      </c>
      <c r="AI207" s="11">
        <f t="shared" si="78"/>
        <v>0</v>
      </c>
      <c r="AJ207"/>
      <c r="AK207" s="11">
        <f t="shared" si="79"/>
        <v>0</v>
      </c>
      <c r="AL207" s="16">
        <f t="shared" si="80"/>
        <v>0</v>
      </c>
      <c r="AM207"/>
      <c r="AN207">
        <f t="shared" si="81"/>
        <v>0</v>
      </c>
      <c r="AO207">
        <f t="shared" si="82"/>
        <v>0</v>
      </c>
      <c r="AP207">
        <f t="shared" si="83"/>
        <v>0</v>
      </c>
      <c r="AQ207">
        <f t="shared" si="84"/>
        <v>0</v>
      </c>
      <c r="AR207">
        <f t="shared" si="85"/>
        <v>0</v>
      </c>
      <c r="AS207">
        <f t="shared" si="86"/>
        <v>0</v>
      </c>
      <c r="AT207">
        <f t="shared" si="87"/>
        <v>0</v>
      </c>
      <c r="AU207">
        <f t="shared" si="88"/>
        <v>0</v>
      </c>
      <c r="AV207">
        <f t="shared" si="89"/>
        <v>0</v>
      </c>
      <c r="AW207">
        <f t="shared" si="90"/>
        <v>0</v>
      </c>
      <c r="AX207">
        <f t="shared" si="91"/>
        <v>0</v>
      </c>
      <c r="AY207" s="14" cm="1">
        <f t="array" ref="AY207">SUMPRODUCT(LARGE(AN207:AX207, {1,2,3}))</f>
        <v>0</v>
      </c>
    </row>
    <row r="208" spans="1:52" x14ac:dyDescent="0.35">
      <c r="A208">
        <f>CLASS!A162</f>
        <v>68057</v>
      </c>
      <c r="B208" t="str">
        <f>CLASS!B162</f>
        <v>EE68057</v>
      </c>
      <c r="C208" t="str">
        <f>_xlfn.IFNA((VLOOKUP(A208,CLASS!A:AY,3,FALSE)),"")</f>
        <v xml:space="preserve">John </v>
      </c>
      <c r="D208" t="str">
        <f>_xlfn.IFNA((VLOOKUP(A208,CLASS!A:AY,4,FALSE)),"")</f>
        <v>Jones</v>
      </c>
      <c r="E208" s="26" t="str">
        <f>_xlfn.IFNA((VLOOKUP(B208,IssueLookup!A:B,2,FALSE)),"")</f>
        <v>B</v>
      </c>
      <c r="F208" s="26" t="str">
        <f>_xlfn.IFNA((VLOOKUP(B208,IssueLookup!C:D,2,FALSE)),"")</f>
        <v>B</v>
      </c>
      <c r="G208" s="26" t="str">
        <f>_xlfn.IFNA((VLOOKUP(B208,IssueLookup!E:F,2,FALSE)),"")</f>
        <v>B</v>
      </c>
      <c r="H208" s="26" t="str">
        <f>_xlfn.IFNA((VLOOKUP(B208,IssueLookup!G:H,2,FALSE)),"")</f>
        <v>B</v>
      </c>
      <c r="I208" t="str">
        <f>_xlfn.IFNA((VLOOKUP(A208,CLASS!A:AY,9,FALSE)),"")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10</v>
      </c>
      <c r="M208">
        <f>_xlfn.IFNA(VLOOKUP(F208,HandicapLookup!A:B,2,FALSE),"")</f>
        <v>10</v>
      </c>
      <c r="N208">
        <f>_xlfn.IFNA(VLOOKUP(G208,HandicapLookup!A:B,2,FALSE),"")</f>
        <v>10</v>
      </c>
      <c r="O208">
        <f>_xlfn.IFNA(VLOOKUP(H208,HandicapLookup!A:B,2,FALSE),"")</f>
        <v>10</v>
      </c>
      <c r="P208">
        <f>_xlfn.IFNA((VLOOKUP(A208,CLASS!A:AY,16,FALSE)),"")</f>
        <v>0</v>
      </c>
      <c r="Q208" s="11">
        <f t="shared" si="72"/>
        <v>0</v>
      </c>
      <c r="R208">
        <f>_xlfn.IFNA((VLOOKUP(A208,CLASS!A:AY,18,FALSE)),"")</f>
        <v>0</v>
      </c>
      <c r="S208" s="11">
        <f t="shared" si="73"/>
        <v>0</v>
      </c>
      <c r="T208">
        <f>_xlfn.IFNA((VLOOKUP(A208,CLASS!A:AY,20,FALSE)),"")</f>
        <v>0</v>
      </c>
      <c r="U208" s="11">
        <f t="shared" si="74"/>
        <v>0</v>
      </c>
      <c r="V208">
        <f>_xlfn.IFNA((VLOOKUP(A208,CLASS!A:AY,22,FALSE)),"")</f>
        <v>0</v>
      </c>
      <c r="W208" s="11">
        <f t="shared" si="92"/>
        <v>0</v>
      </c>
      <c r="X208">
        <f>_xlfn.IFNA((VLOOKUP(A208,CLASS!A:AY,24,FALSE)),"")</f>
        <v>0</v>
      </c>
      <c r="Y208" s="11">
        <f t="shared" si="75"/>
        <v>0</v>
      </c>
      <c r="Z208">
        <f>_xlfn.IFNA((VLOOKUP(A208,CLASS!A:AY,26,FALSE)),"")</f>
        <v>0</v>
      </c>
      <c r="AA208" s="11">
        <f t="shared" si="76"/>
        <v>0</v>
      </c>
      <c r="AB208">
        <f>_xlfn.IFNA((VLOOKUP(A208,CLASS!A:AY,28,FALSE)),"")</f>
        <v>0</v>
      </c>
      <c r="AC208" s="11">
        <f t="shared" si="77"/>
        <v>0</v>
      </c>
      <c r="AD208"/>
      <c r="AE208" s="11">
        <f t="shared" si="70"/>
        <v>0</v>
      </c>
      <c r="AF208"/>
      <c r="AG208" s="11">
        <f t="shared" si="71"/>
        <v>0</v>
      </c>
      <c r="AH208">
        <f>_xlfn.IFNA((VLOOKUP(A208,CLASS!A:AY,34,FALSE)),"")</f>
        <v>0</v>
      </c>
      <c r="AI208" s="11">
        <f t="shared" si="78"/>
        <v>0</v>
      </c>
      <c r="AJ208"/>
      <c r="AK208" s="11">
        <f t="shared" si="79"/>
        <v>0</v>
      </c>
      <c r="AL208" s="16">
        <f t="shared" si="80"/>
        <v>0</v>
      </c>
      <c r="AM208"/>
      <c r="AN208">
        <f t="shared" si="81"/>
        <v>0</v>
      </c>
      <c r="AO208">
        <f t="shared" si="82"/>
        <v>0</v>
      </c>
      <c r="AP208">
        <f t="shared" si="83"/>
        <v>0</v>
      </c>
      <c r="AQ208">
        <f t="shared" si="84"/>
        <v>0</v>
      </c>
      <c r="AR208">
        <f t="shared" si="85"/>
        <v>0</v>
      </c>
      <c r="AS208">
        <f t="shared" si="86"/>
        <v>0</v>
      </c>
      <c r="AT208">
        <f t="shared" si="87"/>
        <v>0</v>
      </c>
      <c r="AU208">
        <f t="shared" si="88"/>
        <v>0</v>
      </c>
      <c r="AV208">
        <f t="shared" si="89"/>
        <v>0</v>
      </c>
      <c r="AW208">
        <f t="shared" si="90"/>
        <v>0</v>
      </c>
      <c r="AX208">
        <f t="shared" si="91"/>
        <v>0</v>
      </c>
      <c r="AY208" s="14" cm="1">
        <f t="array" ref="AY208">SUMPRODUCT(LARGE(AN208:AX208, {1,2,3}))</f>
        <v>0</v>
      </c>
      <c r="AZ208"/>
    </row>
    <row r="209" spans="1:52" x14ac:dyDescent="0.35">
      <c r="A209">
        <f>CLASS!A163</f>
        <v>116293</v>
      </c>
      <c r="B209" t="str">
        <f>CLASS!B163</f>
        <v>EE116293</v>
      </c>
      <c r="C209" t="str">
        <f>_xlfn.IFNA((VLOOKUP(A209,CLASS!A:AY,3,FALSE)),"")</f>
        <v>Keith</v>
      </c>
      <c r="D209" t="str">
        <f>_xlfn.IFNA((VLOOKUP(A209,CLASS!A:AY,4,FALSE)),"")</f>
        <v>Lawton</v>
      </c>
      <c r="E209" s="26" t="str">
        <f>_xlfn.IFNA((VLOOKUP(B209,IssueLookup!A:B,2,FALSE)),"")</f>
        <v>B</v>
      </c>
      <c r="F209" s="26" t="str">
        <f>_xlfn.IFNA((VLOOKUP(B209,IssueLookup!C:D,2,FALSE)),"")</f>
        <v>B</v>
      </c>
      <c r="G209" s="26" t="str">
        <f>_xlfn.IFNA((VLOOKUP(B209,IssueLookup!E:F,2,FALSE)),"")</f>
        <v>B</v>
      </c>
      <c r="H209" s="26" t="str">
        <f>_xlfn.IFNA((VLOOKUP(B209,IssueLookup!G:H,2,FALSE)),"")</f>
        <v>B</v>
      </c>
      <c r="I209" t="str">
        <f>_xlfn.IFNA((VLOOKUP(A209,CLASS!A:AY,9,FALSE)),"")</f>
        <v>VET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10</v>
      </c>
      <c r="M209">
        <f>_xlfn.IFNA(VLOOKUP(F209,HandicapLookup!A:B,2,FALSE),"")</f>
        <v>10</v>
      </c>
      <c r="N209">
        <f>_xlfn.IFNA(VLOOKUP(G209,HandicapLookup!A:B,2,FALSE),"")</f>
        <v>10</v>
      </c>
      <c r="O209">
        <f>_xlfn.IFNA(VLOOKUP(H209,HandicapLookup!A:B,2,FALSE),"")</f>
        <v>10</v>
      </c>
      <c r="P209">
        <f>_xlfn.IFNA((VLOOKUP(A209,CLASS!A:AY,16,FALSE)),"")</f>
        <v>0</v>
      </c>
      <c r="Q209" s="11">
        <f t="shared" si="72"/>
        <v>0</v>
      </c>
      <c r="R209">
        <f>_xlfn.IFNA((VLOOKUP(A209,CLASS!A:AY,18,FALSE)),"")</f>
        <v>0</v>
      </c>
      <c r="S209" s="11">
        <f t="shared" si="73"/>
        <v>0</v>
      </c>
      <c r="T209">
        <f>_xlfn.IFNA((VLOOKUP(A209,CLASS!A:AY,20,FALSE)),"")</f>
        <v>0</v>
      </c>
      <c r="U209" s="11">
        <f t="shared" si="74"/>
        <v>0</v>
      </c>
      <c r="V209">
        <f>_xlfn.IFNA((VLOOKUP(A209,CLASS!A:AY,22,FALSE)),"")</f>
        <v>0</v>
      </c>
      <c r="W209" s="11">
        <f t="shared" si="92"/>
        <v>0</v>
      </c>
      <c r="X209">
        <f>_xlfn.IFNA((VLOOKUP(A209,CLASS!A:AY,24,FALSE)),"")</f>
        <v>0</v>
      </c>
      <c r="Y209" s="11">
        <f t="shared" si="75"/>
        <v>0</v>
      </c>
      <c r="Z209">
        <f>_xlfn.IFNA((VLOOKUP(A209,CLASS!A:AY,26,FALSE)),"")</f>
        <v>0</v>
      </c>
      <c r="AA209" s="11">
        <f t="shared" si="76"/>
        <v>0</v>
      </c>
      <c r="AB209">
        <f>_xlfn.IFNA((VLOOKUP(A209,CLASS!A:AY,28,FALSE)),"")</f>
        <v>0</v>
      </c>
      <c r="AC209" s="11">
        <f t="shared" si="77"/>
        <v>0</v>
      </c>
      <c r="AD209"/>
      <c r="AE209" s="11">
        <f t="shared" si="70"/>
        <v>0</v>
      </c>
      <c r="AF209"/>
      <c r="AG209" s="11">
        <f t="shared" si="71"/>
        <v>0</v>
      </c>
      <c r="AH209">
        <f>_xlfn.IFNA((VLOOKUP(A209,CLASS!A:AY,34,FALSE)),"")</f>
        <v>0</v>
      </c>
      <c r="AI209" s="11">
        <f t="shared" si="78"/>
        <v>0</v>
      </c>
      <c r="AJ209"/>
      <c r="AK209" s="11">
        <f t="shared" si="79"/>
        <v>0</v>
      </c>
      <c r="AL209" s="16">
        <f t="shared" si="80"/>
        <v>0</v>
      </c>
      <c r="AM209"/>
      <c r="AN209">
        <f t="shared" si="81"/>
        <v>0</v>
      </c>
      <c r="AO209">
        <f t="shared" si="82"/>
        <v>0</v>
      </c>
      <c r="AP209">
        <f t="shared" si="83"/>
        <v>0</v>
      </c>
      <c r="AQ209">
        <f t="shared" si="84"/>
        <v>0</v>
      </c>
      <c r="AR209">
        <f t="shared" si="85"/>
        <v>0</v>
      </c>
      <c r="AS209">
        <f t="shared" si="86"/>
        <v>0</v>
      </c>
      <c r="AT209">
        <f t="shared" si="87"/>
        <v>0</v>
      </c>
      <c r="AU209">
        <f t="shared" si="88"/>
        <v>0</v>
      </c>
      <c r="AV209">
        <f t="shared" si="89"/>
        <v>0</v>
      </c>
      <c r="AW209">
        <f t="shared" si="90"/>
        <v>0</v>
      </c>
      <c r="AX209">
        <f t="shared" si="91"/>
        <v>0</v>
      </c>
      <c r="AY209" s="14" cm="1">
        <f t="array" ref="AY209">SUMPRODUCT(LARGE(AN209:AX209, {1,2,3}))</f>
        <v>0</v>
      </c>
    </row>
    <row r="210" spans="1:52" x14ac:dyDescent="0.35">
      <c r="A210">
        <f>CLASS!A106</f>
        <v>11003</v>
      </c>
      <c r="B210" t="str">
        <f>CLASS!B106</f>
        <v>EE11003</v>
      </c>
      <c r="C210" t="str">
        <f>_xlfn.IFNA((VLOOKUP(A210,CLASS!A:AY,3,FALSE)),"")</f>
        <v>Bob</v>
      </c>
      <c r="D210" t="str">
        <f>_xlfn.IFNA((VLOOKUP(A210,CLASS!A:AY,4,FALSE)),"")</f>
        <v>Meadows</v>
      </c>
      <c r="E210" s="26" t="str">
        <f>_xlfn.IFNA((VLOOKUP(B210,IssueLookup!A:B,2,FALSE)),"")</f>
        <v>A</v>
      </c>
      <c r="F210" s="26" t="str">
        <f>_xlfn.IFNA((VLOOKUP(B210,IssueLookup!C:D,2,FALSE)),"")</f>
        <v>A</v>
      </c>
      <c r="G210" s="26" t="str">
        <f>_xlfn.IFNA((VLOOKUP(B210,IssueLookup!E:F,2,FALSE)),"")</f>
        <v>A</v>
      </c>
      <c r="H210" s="26" t="str">
        <f>_xlfn.IFNA((VLOOKUP(B210,IssueLookup!G:H,2,FALSE)),"")</f>
        <v>A</v>
      </c>
      <c r="I210" t="str">
        <f>_xlfn.IFNA((VLOOKUP(A210,CLASS!A:AY,9,FALSE)),"")</f>
        <v>VET</v>
      </c>
      <c r="J210" t="str">
        <f>_xlfn.IFNA((VLOOKUP(A210,CLASS!A:AY,10,FALSE)),"")</f>
        <v>ST</v>
      </c>
      <c r="K210" t="str">
        <f>_xlfn.IFNA((VLOOKUP(J210,DivisionLookup!A:B,2,FALSE)),"")</f>
        <v>North</v>
      </c>
      <c r="L210">
        <f>_xlfn.IFNA(VLOOKUP(E210,HandicapLookup!A:B,2,FALSE),"")</f>
        <v>5</v>
      </c>
      <c r="M210">
        <f>_xlfn.IFNA(VLOOKUP(F210,HandicapLookup!A:B,2,FALSE),"")</f>
        <v>5</v>
      </c>
      <c r="N210">
        <f>_xlfn.IFNA(VLOOKUP(G210,HandicapLookup!A:B,2,FALSE),"")</f>
        <v>5</v>
      </c>
      <c r="O210">
        <f>_xlfn.IFNA(VLOOKUP(H210,HandicapLookup!A:B,2,FALSE),"")</f>
        <v>5</v>
      </c>
      <c r="P210">
        <f>_xlfn.IFNA((VLOOKUP(A210,CLASS!A:AY,16,FALSE)),"")</f>
        <v>0</v>
      </c>
      <c r="Q210" s="11">
        <f t="shared" si="72"/>
        <v>0</v>
      </c>
      <c r="R210">
        <f>_xlfn.IFNA((VLOOKUP(A210,CLASS!A:AY,18,FALSE)),"")</f>
        <v>0</v>
      </c>
      <c r="S210" s="11">
        <f t="shared" si="73"/>
        <v>0</v>
      </c>
      <c r="T210">
        <f>_xlfn.IFNA((VLOOKUP(A210,CLASS!A:AY,20,FALSE)),"")</f>
        <v>0</v>
      </c>
      <c r="U210" s="11">
        <f t="shared" si="74"/>
        <v>0</v>
      </c>
      <c r="V210">
        <f>_xlfn.IFNA((VLOOKUP(A210,CLASS!A:AY,22,FALSE)),"")</f>
        <v>0</v>
      </c>
      <c r="W210" s="11">
        <f t="shared" si="92"/>
        <v>0</v>
      </c>
      <c r="X210">
        <f>_xlfn.IFNA((VLOOKUP(A210,CLASS!A:AY,24,FALSE)),"")</f>
        <v>0</v>
      </c>
      <c r="Y210" s="11">
        <f t="shared" si="75"/>
        <v>0</v>
      </c>
      <c r="Z210">
        <f>_xlfn.IFNA((VLOOKUP(A210,CLASS!A:AY,26,FALSE)),"")</f>
        <v>0</v>
      </c>
      <c r="AA210" s="11">
        <f t="shared" si="76"/>
        <v>0</v>
      </c>
      <c r="AB210">
        <f>_xlfn.IFNA((VLOOKUP(A210,CLASS!A:AY,28,FALSE)),"")</f>
        <v>0</v>
      </c>
      <c r="AC210" s="11">
        <f t="shared" si="77"/>
        <v>0</v>
      </c>
      <c r="AD210"/>
      <c r="AE210" s="11">
        <f t="shared" si="70"/>
        <v>0</v>
      </c>
      <c r="AF210"/>
      <c r="AG210" s="11">
        <f t="shared" si="71"/>
        <v>0</v>
      </c>
      <c r="AH210">
        <f>_xlfn.IFNA((VLOOKUP(A210,CLASS!A:AY,34,FALSE)),"")</f>
        <v>0</v>
      </c>
      <c r="AI210" s="11">
        <f t="shared" si="78"/>
        <v>0</v>
      </c>
      <c r="AJ210"/>
      <c r="AK210" s="11">
        <f t="shared" si="79"/>
        <v>0</v>
      </c>
      <c r="AL210" s="16">
        <f t="shared" si="80"/>
        <v>0</v>
      </c>
      <c r="AM210"/>
      <c r="AN210">
        <f t="shared" si="81"/>
        <v>0</v>
      </c>
      <c r="AO210">
        <f t="shared" si="82"/>
        <v>0</v>
      </c>
      <c r="AP210">
        <f t="shared" si="83"/>
        <v>0</v>
      </c>
      <c r="AQ210">
        <f t="shared" si="84"/>
        <v>0</v>
      </c>
      <c r="AR210">
        <f t="shared" si="85"/>
        <v>0</v>
      </c>
      <c r="AS210">
        <f t="shared" si="86"/>
        <v>0</v>
      </c>
      <c r="AT210">
        <f t="shared" si="87"/>
        <v>0</v>
      </c>
      <c r="AU210">
        <f t="shared" si="88"/>
        <v>0</v>
      </c>
      <c r="AV210">
        <f t="shared" si="89"/>
        <v>0</v>
      </c>
      <c r="AW210">
        <f t="shared" si="90"/>
        <v>0</v>
      </c>
      <c r="AX210">
        <f t="shared" si="91"/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f>CLASS!A107</f>
        <v>141415</v>
      </c>
      <c r="B211" t="str">
        <f>CLASS!B107</f>
        <v>EE141415</v>
      </c>
      <c r="C211" t="str">
        <f>_xlfn.IFNA((VLOOKUP(A211,CLASS!A:AY,3,FALSE)),"")</f>
        <v>Jack</v>
      </c>
      <c r="D211" t="str">
        <f>_xlfn.IFNA((VLOOKUP(A211,CLASS!A:AY,4,FALSE)),"")</f>
        <v>Rowand</v>
      </c>
      <c r="E211" s="26" t="str">
        <f>_xlfn.IFNA((VLOOKUP(B211,IssueLookup!A:B,2,FALSE)),"")</f>
        <v>A</v>
      </c>
      <c r="F211" s="26" t="str">
        <f>_xlfn.IFNA((VLOOKUP(B211,IssueLookup!C:D,2,FALSE)),"")</f>
        <v>A</v>
      </c>
      <c r="G211" s="26" t="str">
        <f>_xlfn.IFNA((VLOOKUP(B211,IssueLookup!E:F,2,FALSE)),"")</f>
        <v>A</v>
      </c>
      <c r="H211" s="26" t="str">
        <f>_xlfn.IFNA((VLOOKUP(B211,IssueLookup!G:H,2,FALSE)),"")</f>
        <v>A</v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5</v>
      </c>
      <c r="M211">
        <f>_xlfn.IFNA(VLOOKUP(F211,HandicapLookup!A:B,2,FALSE),"")</f>
        <v>5</v>
      </c>
      <c r="N211">
        <f>_xlfn.IFNA(VLOOKUP(G211,HandicapLookup!A:B,2,FALSE),"")</f>
        <v>5</v>
      </c>
      <c r="O211">
        <f>_xlfn.IFNA(VLOOKUP(H211,HandicapLookup!A:B,2,FALSE),"")</f>
        <v>5</v>
      </c>
      <c r="P211">
        <f>_xlfn.IFNA((VLOOKUP(A211,CLASS!A:AY,16,FALSE)),"")</f>
        <v>0</v>
      </c>
      <c r="Q211" s="11">
        <f t="shared" si="72"/>
        <v>0</v>
      </c>
      <c r="R211">
        <f>_xlfn.IFNA((VLOOKUP(A211,CLASS!A:AY,18,FALSE)),"")</f>
        <v>0</v>
      </c>
      <c r="S211" s="11">
        <f t="shared" si="73"/>
        <v>0</v>
      </c>
      <c r="T211">
        <f>_xlfn.IFNA((VLOOKUP(A211,CLASS!A:AY,20,FALSE)),"")</f>
        <v>0</v>
      </c>
      <c r="U211" s="11">
        <f t="shared" si="74"/>
        <v>0</v>
      </c>
      <c r="V211">
        <f>_xlfn.IFNA((VLOOKUP(A211,CLASS!A:AY,22,FALSE)),"")</f>
        <v>0</v>
      </c>
      <c r="W211" s="11">
        <f t="shared" si="92"/>
        <v>0</v>
      </c>
      <c r="X211">
        <f>_xlfn.IFNA((VLOOKUP(A211,CLASS!A:AY,24,FALSE)),"")</f>
        <v>0</v>
      </c>
      <c r="Y211" s="11">
        <f t="shared" si="75"/>
        <v>0</v>
      </c>
      <c r="Z211">
        <f>_xlfn.IFNA((VLOOKUP(A211,CLASS!A:AY,26,FALSE)),"")</f>
        <v>0</v>
      </c>
      <c r="AA211" s="11">
        <f t="shared" si="76"/>
        <v>0</v>
      </c>
      <c r="AB211">
        <f>_xlfn.IFNA((VLOOKUP(A211,CLASS!A:AY,28,FALSE)),"")</f>
        <v>0</v>
      </c>
      <c r="AC211" s="11">
        <f t="shared" si="77"/>
        <v>0</v>
      </c>
      <c r="AD211"/>
      <c r="AE211" s="11">
        <f t="shared" si="70"/>
        <v>0</v>
      </c>
      <c r="AF211"/>
      <c r="AG211" s="11">
        <f t="shared" si="71"/>
        <v>0</v>
      </c>
      <c r="AH211">
        <f>_xlfn.IFNA((VLOOKUP(A211,CLASS!A:AY,34,FALSE)),"")</f>
        <v>0</v>
      </c>
      <c r="AI211" s="11">
        <f t="shared" si="78"/>
        <v>0</v>
      </c>
      <c r="AJ211"/>
      <c r="AK211" s="11">
        <f t="shared" si="79"/>
        <v>0</v>
      </c>
      <c r="AL211" s="16">
        <f t="shared" si="80"/>
        <v>0</v>
      </c>
      <c r="AM211"/>
      <c r="AN211">
        <f t="shared" si="81"/>
        <v>0</v>
      </c>
      <c r="AO211">
        <f t="shared" si="82"/>
        <v>0</v>
      </c>
      <c r="AP211">
        <f t="shared" si="83"/>
        <v>0</v>
      </c>
      <c r="AQ211">
        <f t="shared" si="84"/>
        <v>0</v>
      </c>
      <c r="AR211">
        <f t="shared" si="85"/>
        <v>0</v>
      </c>
      <c r="AS211">
        <f t="shared" si="86"/>
        <v>0</v>
      </c>
      <c r="AT211">
        <f t="shared" si="87"/>
        <v>0</v>
      </c>
      <c r="AU211">
        <f t="shared" si="88"/>
        <v>0</v>
      </c>
      <c r="AV211">
        <f t="shared" si="89"/>
        <v>0</v>
      </c>
      <c r="AW211">
        <f t="shared" si="90"/>
        <v>0</v>
      </c>
      <c r="AX211">
        <f t="shared" si="91"/>
        <v>0</v>
      </c>
      <c r="AY211" s="14" cm="1">
        <f t="array" ref="AY211">SUMPRODUCT(LARGE(AN211:AX211, {1,2,3}))</f>
        <v>0</v>
      </c>
    </row>
    <row r="212" spans="1:52" x14ac:dyDescent="0.35">
      <c r="A212">
        <f>CLASS!A20</f>
        <v>94815</v>
      </c>
      <c r="B212" t="str">
        <f>CLASS!B20</f>
        <v>EE94815</v>
      </c>
      <c r="C212" t="str">
        <f>_xlfn.IFNA((VLOOKUP(A212,CLASS!A:AY,3,FALSE)),"")</f>
        <v>Timothy</v>
      </c>
      <c r="D212" t="str">
        <f>_xlfn.IFNA((VLOOKUP(A212,CLASS!A:AY,4,FALSE)),"")</f>
        <v>Simmons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 t="shared" si="72"/>
        <v>0</v>
      </c>
      <c r="R212">
        <f>_xlfn.IFNA((VLOOKUP(A212,CLASS!A:AY,18,FALSE)),"")</f>
        <v>0</v>
      </c>
      <c r="S212" s="11">
        <f t="shared" si="73"/>
        <v>0</v>
      </c>
      <c r="T212">
        <f>_xlfn.IFNA((VLOOKUP(A212,CLASS!A:AY,20,FALSE)),"")</f>
        <v>0</v>
      </c>
      <c r="U212" s="11">
        <f t="shared" si="74"/>
        <v>0</v>
      </c>
      <c r="V212">
        <f>_xlfn.IFNA((VLOOKUP(A212,CLASS!A:AY,22,FALSE)),"")</f>
        <v>0</v>
      </c>
      <c r="W212" s="11">
        <f t="shared" si="92"/>
        <v>0</v>
      </c>
      <c r="X212">
        <f>_xlfn.IFNA((VLOOKUP(A212,CLASS!A:AY,24,FALSE)),"")</f>
        <v>0</v>
      </c>
      <c r="Y212" s="11">
        <f t="shared" si="75"/>
        <v>0</v>
      </c>
      <c r="Z212">
        <f>_xlfn.IFNA((VLOOKUP(A212,CLASS!A:AY,26,FALSE)),"")</f>
        <v>0</v>
      </c>
      <c r="AA212" s="11">
        <f t="shared" si="76"/>
        <v>0</v>
      </c>
      <c r="AB212">
        <f>_xlfn.IFNA((VLOOKUP(A212,CLASS!A:AY,28,FALSE)),"")</f>
        <v>0</v>
      </c>
      <c r="AC212" s="11">
        <f t="shared" si="77"/>
        <v>0</v>
      </c>
      <c r="AD212"/>
      <c r="AE212" s="11">
        <f t="shared" si="70"/>
        <v>0</v>
      </c>
      <c r="AF212"/>
      <c r="AG212" s="11">
        <f t="shared" si="71"/>
        <v>0</v>
      </c>
      <c r="AH212">
        <f>_xlfn.IFNA((VLOOKUP(A212,CLASS!A:AY,34,FALSE)),"")</f>
        <v>0</v>
      </c>
      <c r="AI212" s="11">
        <f t="shared" si="78"/>
        <v>0</v>
      </c>
      <c r="AJ212"/>
      <c r="AK212" s="11">
        <f t="shared" si="79"/>
        <v>0</v>
      </c>
      <c r="AL212" s="16">
        <f t="shared" si="80"/>
        <v>0</v>
      </c>
      <c r="AM212"/>
      <c r="AN212">
        <f t="shared" si="81"/>
        <v>0</v>
      </c>
      <c r="AO212">
        <f t="shared" si="82"/>
        <v>0</v>
      </c>
      <c r="AP212">
        <f t="shared" si="83"/>
        <v>0</v>
      </c>
      <c r="AQ212">
        <f t="shared" si="84"/>
        <v>0</v>
      </c>
      <c r="AR212">
        <f t="shared" si="85"/>
        <v>0</v>
      </c>
      <c r="AS212">
        <f t="shared" si="86"/>
        <v>0</v>
      </c>
      <c r="AT212">
        <f t="shared" si="87"/>
        <v>0</v>
      </c>
      <c r="AU212">
        <f t="shared" si="88"/>
        <v>0</v>
      </c>
      <c r="AV212">
        <f t="shared" si="89"/>
        <v>0</v>
      </c>
      <c r="AW212">
        <f t="shared" si="90"/>
        <v>0</v>
      </c>
      <c r="AX212">
        <f t="shared" si="91"/>
        <v>0</v>
      </c>
      <c r="AY212" s="14" cm="1">
        <f t="array" ref="AY212">SUMPRODUCT(LARGE(AN212:AX212, {1,2,3}))</f>
        <v>0</v>
      </c>
    </row>
    <row r="213" spans="1:52" x14ac:dyDescent="0.35">
      <c r="A213">
        <f>CLASS!A21</f>
        <v>1952</v>
      </c>
      <c r="B213" t="str">
        <f>CLASS!B21</f>
        <v>EE1952</v>
      </c>
      <c r="C213" t="str">
        <f>_xlfn.IFNA((VLOOKUP(A213,CLASS!A:AY,3,FALSE)),"")</f>
        <v>Graham</v>
      </c>
      <c r="D213" t="str">
        <f>_xlfn.IFNA((VLOOKUP(A213,CLASS!A:AY,4,FALSE)),"")</f>
        <v>Stirzaker</v>
      </c>
      <c r="E213" s="26" t="str">
        <f>_xlfn.IFNA((VLOOKUP(B213,IssueLookup!A:B,2,FALSE)),"")</f>
        <v>AAA</v>
      </c>
      <c r="F213" s="26" t="str">
        <f>_xlfn.IFNA((VLOOKUP(B213,IssueLookup!C:D,2,FALSE)),"")</f>
        <v>AAA</v>
      </c>
      <c r="G213" s="26" t="str">
        <f>_xlfn.IFNA((VLOOKUP(B213,IssueLookup!E:F,2,FALSE)),"")</f>
        <v>AAA</v>
      </c>
      <c r="H213" s="26" t="str">
        <f>_xlfn.IFNA((VLOOKUP(B213,IssueLookup!G:H,2,FALSE)),"")</f>
        <v>AAA</v>
      </c>
      <c r="I213" t="str">
        <f>_xlfn.IFNA((VLOOKUP(A213,CLASS!A:AY,9,FALSE)),"")</f>
        <v>VET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_xlfn.IFNA(VLOOKUP(E213,HandicapLookup!A:B,2,FALSE),"")</f>
        <v>0</v>
      </c>
      <c r="M213">
        <f>_xlfn.IFNA(VLOOKUP(F213,HandicapLookup!A:B,2,FALSE),"")</f>
        <v>0</v>
      </c>
      <c r="N213">
        <f>_xlfn.IFNA(VLOOKUP(G213,HandicapLookup!A:B,2,FALSE),"")</f>
        <v>0</v>
      </c>
      <c r="O213">
        <f>_xlfn.IFNA(VLOOKUP(H213,HandicapLookup!A:B,2,FALSE),"")</f>
        <v>0</v>
      </c>
      <c r="P213">
        <f>_xlfn.IFNA((VLOOKUP(A213,CLASS!A:AY,16,FALSE)),"")</f>
        <v>0</v>
      </c>
      <c r="Q213" s="11">
        <f t="shared" si="72"/>
        <v>0</v>
      </c>
      <c r="R213">
        <f>_xlfn.IFNA((VLOOKUP(A213,CLASS!A:AY,18,FALSE)),"")</f>
        <v>0</v>
      </c>
      <c r="S213" s="11">
        <f t="shared" si="73"/>
        <v>0</v>
      </c>
      <c r="T213">
        <f>_xlfn.IFNA((VLOOKUP(A213,CLASS!A:AY,20,FALSE)),"")</f>
        <v>0</v>
      </c>
      <c r="U213" s="11">
        <f t="shared" si="74"/>
        <v>0</v>
      </c>
      <c r="V213">
        <f>_xlfn.IFNA((VLOOKUP(A213,CLASS!A:AY,22,FALSE)),"")</f>
        <v>0</v>
      </c>
      <c r="W213" s="11">
        <f t="shared" si="92"/>
        <v>0</v>
      </c>
      <c r="X213">
        <f>_xlfn.IFNA((VLOOKUP(A213,CLASS!A:AY,24,FALSE)),"")</f>
        <v>0</v>
      </c>
      <c r="Y213" s="11">
        <f t="shared" si="75"/>
        <v>0</v>
      </c>
      <c r="Z213">
        <f>_xlfn.IFNA((VLOOKUP(A213,CLASS!A:AY,26,FALSE)),"")</f>
        <v>0</v>
      </c>
      <c r="AA213" s="11">
        <f t="shared" si="76"/>
        <v>0</v>
      </c>
      <c r="AB213">
        <f>_xlfn.IFNA((VLOOKUP(A213,CLASS!A:AY,28,FALSE)),"")</f>
        <v>0</v>
      </c>
      <c r="AC213" s="11">
        <f t="shared" si="77"/>
        <v>0</v>
      </c>
      <c r="AD213"/>
      <c r="AE213" s="11">
        <f t="shared" si="70"/>
        <v>0</v>
      </c>
      <c r="AF213"/>
      <c r="AG213" s="11">
        <f t="shared" si="71"/>
        <v>0</v>
      </c>
      <c r="AH213">
        <f>_xlfn.IFNA((VLOOKUP(A213,CLASS!A:AY,34,FALSE)),"")</f>
        <v>0</v>
      </c>
      <c r="AI213" s="11">
        <f t="shared" si="78"/>
        <v>0</v>
      </c>
      <c r="AJ213"/>
      <c r="AK213" s="11">
        <f t="shared" si="79"/>
        <v>0</v>
      </c>
      <c r="AL213" s="16">
        <f t="shared" si="80"/>
        <v>0</v>
      </c>
      <c r="AM213"/>
      <c r="AN213">
        <f t="shared" si="81"/>
        <v>0</v>
      </c>
      <c r="AO213">
        <f t="shared" si="82"/>
        <v>0</v>
      </c>
      <c r="AP213">
        <f t="shared" si="83"/>
        <v>0</v>
      </c>
      <c r="AQ213">
        <f t="shared" si="84"/>
        <v>0</v>
      </c>
      <c r="AR213">
        <f t="shared" si="85"/>
        <v>0</v>
      </c>
      <c r="AS213">
        <f t="shared" si="86"/>
        <v>0</v>
      </c>
      <c r="AT213">
        <f t="shared" si="87"/>
        <v>0</v>
      </c>
      <c r="AU213">
        <f t="shared" si="88"/>
        <v>0</v>
      </c>
      <c r="AV213">
        <f t="shared" si="89"/>
        <v>0</v>
      </c>
      <c r="AW213">
        <f t="shared" si="90"/>
        <v>0</v>
      </c>
      <c r="AX213">
        <f t="shared" si="91"/>
        <v>0</v>
      </c>
      <c r="AY213" s="14" cm="1">
        <f t="array" ref="AY213">SUMPRODUCT(LARGE(AN213:AX213, {1,2,3}))</f>
        <v>0</v>
      </c>
      <c r="AZ213"/>
    </row>
    <row r="214" spans="1:52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 t="shared" si="72"/>
        <v/>
      </c>
      <c r="R214" t="str">
        <f>_xlfn.IFNA((VLOOKUP(A214,CLASS!A:AY,18,FALSE)),"")</f>
        <v/>
      </c>
      <c r="S214" s="11" t="str">
        <f t="shared" si="73"/>
        <v/>
      </c>
      <c r="T214" t="str">
        <f>_xlfn.IFNA((VLOOKUP(A214,CLASS!A:AY,20,FALSE)),"")</f>
        <v/>
      </c>
      <c r="U214" s="11" t="str">
        <f t="shared" si="74"/>
        <v/>
      </c>
      <c r="V214" t="str">
        <f>_xlfn.IFNA((VLOOKUP(A214,CLASS!A:AY,22,FALSE)),"")</f>
        <v/>
      </c>
      <c r="W214" s="11" t="str">
        <f t="shared" si="92"/>
        <v/>
      </c>
      <c r="X214" t="str">
        <f>_xlfn.IFNA((VLOOKUP(A214,CLASS!A:AY,24,FALSE)),"")</f>
        <v/>
      </c>
      <c r="Y214" s="11" t="str">
        <f t="shared" si="75"/>
        <v/>
      </c>
      <c r="Z214" t="str">
        <f>_xlfn.IFNA((VLOOKUP(A214,CLASS!A:AY,26,FALSE)),"")</f>
        <v/>
      </c>
      <c r="AA214" s="11" t="str">
        <f t="shared" si="76"/>
        <v/>
      </c>
      <c r="AB214" t="str">
        <f>_xlfn.IFNA((VLOOKUP(A214,CLASS!A:AY,28,FALSE)),"")</f>
        <v/>
      </c>
      <c r="AC214" s="11" t="str">
        <f t="shared" si="77"/>
        <v/>
      </c>
      <c r="AD214"/>
      <c r="AE214" s="11">
        <f t="shared" si="70"/>
        <v>0</v>
      </c>
      <c r="AF214"/>
      <c r="AG214" s="11">
        <f t="shared" si="71"/>
        <v>0</v>
      </c>
      <c r="AH214" t="str">
        <f>_xlfn.IFNA((VLOOKUP(A214,CLASS!A:AY,34,FALSE)),"")</f>
        <v/>
      </c>
      <c r="AI214" s="11" t="str">
        <f t="shared" si="78"/>
        <v/>
      </c>
      <c r="AJ214"/>
      <c r="AK214" s="11">
        <f t="shared" si="79"/>
        <v>0</v>
      </c>
      <c r="AL214" s="16" t="str">
        <f t="shared" si="80"/>
        <v/>
      </c>
      <c r="AM214"/>
      <c r="AN214" t="str">
        <f t="shared" si="81"/>
        <v/>
      </c>
      <c r="AO214" t="str">
        <f t="shared" si="82"/>
        <v/>
      </c>
      <c r="AP214" t="str">
        <f t="shared" si="83"/>
        <v/>
      </c>
      <c r="AQ214" t="str">
        <f t="shared" si="84"/>
        <v/>
      </c>
      <c r="AR214" t="str">
        <f t="shared" si="85"/>
        <v/>
      </c>
      <c r="AS214" t="str">
        <f t="shared" si="86"/>
        <v/>
      </c>
      <c r="AT214" t="str">
        <f t="shared" si="87"/>
        <v/>
      </c>
      <c r="AU214">
        <f t="shared" si="88"/>
        <v>0</v>
      </c>
      <c r="AV214">
        <f t="shared" si="89"/>
        <v>0</v>
      </c>
      <c r="AW214" t="str">
        <f t="shared" si="90"/>
        <v/>
      </c>
      <c r="AX214">
        <f t="shared" si="91"/>
        <v>0</v>
      </c>
      <c r="AY214" s="14" cm="1">
        <f t="array" ref="AY214">SUMPRODUCT(LARGE(AN214:AX214, {1,2,3}))</f>
        <v>0</v>
      </c>
      <c r="AZ214"/>
    </row>
    <row r="215" spans="1:52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 t="shared" si="72"/>
        <v/>
      </c>
      <c r="R215" t="str">
        <f>_xlfn.IFNA((VLOOKUP(A215,CLASS!A:AY,18,FALSE)),"")</f>
        <v/>
      </c>
      <c r="S215" s="11" t="str">
        <f t="shared" si="73"/>
        <v/>
      </c>
      <c r="T215" t="str">
        <f>_xlfn.IFNA((VLOOKUP(A215,CLASS!A:AY,20,FALSE)),"")</f>
        <v/>
      </c>
      <c r="U215" s="11" t="str">
        <f t="shared" si="74"/>
        <v/>
      </c>
      <c r="V215" t="str">
        <f>_xlfn.IFNA((VLOOKUP(A215,CLASS!A:AY,22,FALSE)),"")</f>
        <v/>
      </c>
      <c r="W215" s="11" t="str">
        <f t="shared" si="92"/>
        <v/>
      </c>
      <c r="X215" t="str">
        <f>_xlfn.IFNA((VLOOKUP(A215,CLASS!A:AY,24,FALSE)),"")</f>
        <v/>
      </c>
      <c r="Y215" s="11" t="str">
        <f t="shared" si="75"/>
        <v/>
      </c>
      <c r="Z215" t="str">
        <f>_xlfn.IFNA((VLOOKUP(A215,CLASS!A:AY,26,FALSE)),"")</f>
        <v/>
      </c>
      <c r="AA215" s="11" t="str">
        <f t="shared" si="76"/>
        <v/>
      </c>
      <c r="AB215" t="str">
        <f>_xlfn.IFNA((VLOOKUP(A215,CLASS!A:AY,28,FALSE)),"")</f>
        <v/>
      </c>
      <c r="AC215" s="11" t="str">
        <f t="shared" si="77"/>
        <v/>
      </c>
      <c r="AD215"/>
      <c r="AE215" s="11">
        <f t="shared" si="70"/>
        <v>0</v>
      </c>
      <c r="AF215"/>
      <c r="AG215" s="11">
        <f t="shared" si="71"/>
        <v>0</v>
      </c>
      <c r="AH215" t="str">
        <f>_xlfn.IFNA((VLOOKUP(A215,CLASS!A:AY,34,FALSE)),"")</f>
        <v/>
      </c>
      <c r="AI215" s="11" t="str">
        <f t="shared" si="78"/>
        <v/>
      </c>
      <c r="AJ215"/>
      <c r="AK215" s="11">
        <f t="shared" si="79"/>
        <v>0</v>
      </c>
      <c r="AL215" s="16" t="str">
        <f t="shared" si="80"/>
        <v/>
      </c>
      <c r="AM215"/>
      <c r="AN215" t="str">
        <f t="shared" si="81"/>
        <v/>
      </c>
      <c r="AO215" t="str">
        <f t="shared" si="82"/>
        <v/>
      </c>
      <c r="AP215" t="str">
        <f t="shared" si="83"/>
        <v/>
      </c>
      <c r="AQ215" t="str">
        <f t="shared" si="84"/>
        <v/>
      </c>
      <c r="AR215" t="str">
        <f t="shared" si="85"/>
        <v/>
      </c>
      <c r="AS215" t="str">
        <f t="shared" si="86"/>
        <v/>
      </c>
      <c r="AT215" t="str">
        <f t="shared" si="87"/>
        <v/>
      </c>
      <c r="AU215">
        <f t="shared" si="88"/>
        <v>0</v>
      </c>
      <c r="AV215">
        <f t="shared" si="89"/>
        <v>0</v>
      </c>
      <c r="AW215" t="str">
        <f t="shared" si="90"/>
        <v/>
      </c>
      <c r="AX215">
        <f t="shared" si="91"/>
        <v>0</v>
      </c>
      <c r="AY215" s="14" cm="1">
        <f t="array" ref="AY215">SUMPRODUCT(LARGE(AN215:AX215, {1,2,3}))</f>
        <v>0</v>
      </c>
      <c r="AZ215"/>
    </row>
    <row r="216" spans="1:52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 t="shared" si="72"/>
        <v/>
      </c>
      <c r="R216" t="str">
        <f>_xlfn.IFNA((VLOOKUP(A216,CLASS!A:AY,18,FALSE)),"")</f>
        <v/>
      </c>
      <c r="S216" s="11" t="str">
        <f t="shared" si="73"/>
        <v/>
      </c>
      <c r="T216" t="str">
        <f>_xlfn.IFNA((VLOOKUP(A216,CLASS!A:AY,20,FALSE)),"")</f>
        <v/>
      </c>
      <c r="U216" s="11" t="str">
        <f t="shared" si="74"/>
        <v/>
      </c>
      <c r="V216" t="str">
        <f>_xlfn.IFNA((VLOOKUP(A216,CLASS!A:AY,22,FALSE)),"")</f>
        <v/>
      </c>
      <c r="W216" s="11" t="str">
        <f t="shared" si="92"/>
        <v/>
      </c>
      <c r="X216" t="str">
        <f>_xlfn.IFNA((VLOOKUP(A216,CLASS!A:AY,24,FALSE)),"")</f>
        <v/>
      </c>
      <c r="Y216" s="11" t="str">
        <f t="shared" si="75"/>
        <v/>
      </c>
      <c r="Z216" t="str">
        <f>_xlfn.IFNA((VLOOKUP(A216,CLASS!A:AY,26,FALSE)),"")</f>
        <v/>
      </c>
      <c r="AA216" s="11" t="str">
        <f t="shared" si="76"/>
        <v/>
      </c>
      <c r="AB216" t="str">
        <f>_xlfn.IFNA((VLOOKUP(A216,CLASS!A:AY,28,FALSE)),"")</f>
        <v/>
      </c>
      <c r="AC216" s="11" t="str">
        <f t="shared" si="77"/>
        <v/>
      </c>
      <c r="AD216"/>
      <c r="AE216" s="11">
        <f t="shared" si="70"/>
        <v>0</v>
      </c>
      <c r="AF216"/>
      <c r="AG216" s="11">
        <f t="shared" si="71"/>
        <v>0</v>
      </c>
      <c r="AH216" t="str">
        <f>_xlfn.IFNA((VLOOKUP(A216,CLASS!A:AY,34,FALSE)),"")</f>
        <v/>
      </c>
      <c r="AI216" s="11" t="str">
        <f t="shared" si="78"/>
        <v/>
      </c>
      <c r="AJ216"/>
      <c r="AK216" s="11">
        <f t="shared" si="79"/>
        <v>0</v>
      </c>
      <c r="AL216" s="16" t="str">
        <f t="shared" si="80"/>
        <v/>
      </c>
      <c r="AM216"/>
      <c r="AN216" t="str">
        <f t="shared" si="81"/>
        <v/>
      </c>
      <c r="AO216" t="str">
        <f t="shared" si="82"/>
        <v/>
      </c>
      <c r="AP216" t="str">
        <f t="shared" si="83"/>
        <v/>
      </c>
      <c r="AQ216" t="str">
        <f t="shared" si="84"/>
        <v/>
      </c>
      <c r="AR216" t="str">
        <f t="shared" si="85"/>
        <v/>
      </c>
      <c r="AS216" t="str">
        <f t="shared" si="86"/>
        <v/>
      </c>
      <c r="AT216" t="str">
        <f t="shared" si="87"/>
        <v/>
      </c>
      <c r="AU216">
        <f t="shared" si="88"/>
        <v>0</v>
      </c>
      <c r="AV216">
        <f t="shared" si="89"/>
        <v>0</v>
      </c>
      <c r="AW216" t="str">
        <f t="shared" si="90"/>
        <v/>
      </c>
      <c r="AX216">
        <f t="shared" si="91"/>
        <v>0</v>
      </c>
      <c r="AY216" s="14" cm="1">
        <f t="array" ref="AY216">SUMPRODUCT(LARGE(AN216:AX216, {1,2,3}))</f>
        <v>0</v>
      </c>
      <c r="AZ216"/>
    </row>
    <row r="217" spans="1:52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 t="shared" si="72"/>
        <v/>
      </c>
      <c r="R217" t="str">
        <f>_xlfn.IFNA((VLOOKUP(A217,CLASS!A:AY,18,FALSE)),"")</f>
        <v/>
      </c>
      <c r="S217" s="11" t="str">
        <f t="shared" si="73"/>
        <v/>
      </c>
      <c r="T217" t="str">
        <f>_xlfn.IFNA((VLOOKUP(A217,CLASS!A:AY,20,FALSE)),"")</f>
        <v/>
      </c>
      <c r="U217" s="11" t="str">
        <f t="shared" si="74"/>
        <v/>
      </c>
      <c r="V217" t="str">
        <f>_xlfn.IFNA((VLOOKUP(A217,CLASS!A:AY,22,FALSE)),"")</f>
        <v/>
      </c>
      <c r="W217" s="11" t="str">
        <f t="shared" si="92"/>
        <v/>
      </c>
      <c r="X217" t="str">
        <f>_xlfn.IFNA((VLOOKUP(A217,CLASS!A:AY,24,FALSE)),"")</f>
        <v/>
      </c>
      <c r="Y217" s="11" t="str">
        <f t="shared" si="75"/>
        <v/>
      </c>
      <c r="Z217" t="str">
        <f>_xlfn.IFNA((VLOOKUP(A217,CLASS!A:AY,26,FALSE)),"")</f>
        <v/>
      </c>
      <c r="AA217" s="11" t="str">
        <f t="shared" si="76"/>
        <v/>
      </c>
      <c r="AB217" t="str">
        <f>_xlfn.IFNA((VLOOKUP(A217,CLASS!A:AY,28,FALSE)),"")</f>
        <v/>
      </c>
      <c r="AC217" s="11" t="str">
        <f t="shared" si="77"/>
        <v/>
      </c>
      <c r="AD217"/>
      <c r="AE217" s="11">
        <f t="shared" si="70"/>
        <v>0</v>
      </c>
      <c r="AF217"/>
      <c r="AG217" s="11">
        <f t="shared" si="71"/>
        <v>0</v>
      </c>
      <c r="AH217" t="str">
        <f>_xlfn.IFNA((VLOOKUP(A217,CLASS!A:AY,34,FALSE)),"")</f>
        <v/>
      </c>
      <c r="AI217" s="11" t="str">
        <f t="shared" si="78"/>
        <v/>
      </c>
      <c r="AJ217"/>
      <c r="AK217" s="11">
        <f t="shared" si="79"/>
        <v>0</v>
      </c>
      <c r="AL217" s="16" t="str">
        <f t="shared" si="80"/>
        <v/>
      </c>
      <c r="AM217"/>
      <c r="AN217" t="str">
        <f t="shared" si="81"/>
        <v/>
      </c>
      <c r="AO217" t="str">
        <f t="shared" si="82"/>
        <v/>
      </c>
      <c r="AP217" t="str">
        <f t="shared" si="83"/>
        <v/>
      </c>
      <c r="AQ217" t="str">
        <f t="shared" si="84"/>
        <v/>
      </c>
      <c r="AR217" t="str">
        <f t="shared" si="85"/>
        <v/>
      </c>
      <c r="AS217" t="str">
        <f t="shared" si="86"/>
        <v/>
      </c>
      <c r="AT217" t="str">
        <f t="shared" si="87"/>
        <v/>
      </c>
      <c r="AU217">
        <f t="shared" si="88"/>
        <v>0</v>
      </c>
      <c r="AV217">
        <f t="shared" si="89"/>
        <v>0</v>
      </c>
      <c r="AW217" t="str">
        <f t="shared" si="90"/>
        <v/>
      </c>
      <c r="AX217">
        <f t="shared" si="91"/>
        <v>0</v>
      </c>
      <c r="AY217" s="14" cm="1">
        <f t="array" ref="AY217">SUMPRODUCT(LARGE(AN217:AX217, {1,2,3}))</f>
        <v>0</v>
      </c>
    </row>
    <row r="218" spans="1:52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 t="shared" si="72"/>
        <v/>
      </c>
      <c r="R218" t="str">
        <f>_xlfn.IFNA((VLOOKUP(A218,CLASS!A:AY,18,FALSE)),"")</f>
        <v/>
      </c>
      <c r="S218" s="11" t="str">
        <f t="shared" si="73"/>
        <v/>
      </c>
      <c r="T218" t="str">
        <f>_xlfn.IFNA((VLOOKUP(A218,CLASS!A:AY,20,FALSE)),"")</f>
        <v/>
      </c>
      <c r="U218" s="11" t="str">
        <f t="shared" si="74"/>
        <v/>
      </c>
      <c r="V218" t="str">
        <f>_xlfn.IFNA((VLOOKUP(A218,CLASS!A:AY,22,FALSE)),"")</f>
        <v/>
      </c>
      <c r="W218" s="11" t="str">
        <f t="shared" si="92"/>
        <v/>
      </c>
      <c r="X218" t="str">
        <f>_xlfn.IFNA((VLOOKUP(A218,CLASS!A:AY,24,FALSE)),"")</f>
        <v/>
      </c>
      <c r="Y218" s="11" t="str">
        <f t="shared" si="75"/>
        <v/>
      </c>
      <c r="Z218" t="str">
        <f>_xlfn.IFNA((VLOOKUP(A218,CLASS!A:AY,26,FALSE)),"")</f>
        <v/>
      </c>
      <c r="AA218" s="11" t="str">
        <f t="shared" si="76"/>
        <v/>
      </c>
      <c r="AB218" t="str">
        <f>_xlfn.IFNA((VLOOKUP(A218,CLASS!A:AY,28,FALSE)),"")</f>
        <v/>
      </c>
      <c r="AC218" s="11" t="str">
        <f t="shared" si="77"/>
        <v/>
      </c>
      <c r="AD218"/>
      <c r="AE218" s="11">
        <f t="shared" si="70"/>
        <v>0</v>
      </c>
      <c r="AF218"/>
      <c r="AG218" s="11">
        <f t="shared" si="71"/>
        <v>0</v>
      </c>
      <c r="AH218" t="str">
        <f>_xlfn.IFNA((VLOOKUP(A218,CLASS!A:AY,34,FALSE)),"")</f>
        <v/>
      </c>
      <c r="AI218" s="11" t="str">
        <f t="shared" si="78"/>
        <v/>
      </c>
      <c r="AJ218"/>
      <c r="AK218" s="11">
        <f t="shared" si="79"/>
        <v>0</v>
      </c>
      <c r="AL218" s="16" t="str">
        <f t="shared" si="80"/>
        <v/>
      </c>
      <c r="AM218"/>
      <c r="AN218" t="str">
        <f t="shared" si="81"/>
        <v/>
      </c>
      <c r="AO218" t="str">
        <f t="shared" si="82"/>
        <v/>
      </c>
      <c r="AP218" t="str">
        <f t="shared" si="83"/>
        <v/>
      </c>
      <c r="AQ218" t="str">
        <f t="shared" si="84"/>
        <v/>
      </c>
      <c r="AR218" t="str">
        <f t="shared" si="85"/>
        <v/>
      </c>
      <c r="AS218" t="str">
        <f t="shared" si="86"/>
        <v/>
      </c>
      <c r="AT218" t="str">
        <f t="shared" si="87"/>
        <v/>
      </c>
      <c r="AU218">
        <f t="shared" si="88"/>
        <v>0</v>
      </c>
      <c r="AV218">
        <f t="shared" si="89"/>
        <v>0</v>
      </c>
      <c r="AW218" t="str">
        <f t="shared" si="90"/>
        <v/>
      </c>
      <c r="AX218">
        <f t="shared" si="91"/>
        <v>0</v>
      </c>
      <c r="AY218" s="14" cm="1">
        <f t="array" ref="AY218">SUMPRODUCT(LARGE(AN218:AX218, {1,2,3}))</f>
        <v>0</v>
      </c>
    </row>
    <row r="219" spans="1:52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 t="shared" si="72"/>
        <v/>
      </c>
      <c r="R219" t="str">
        <f>_xlfn.IFNA((VLOOKUP(A219,CLASS!A:AY,18,FALSE)),"")</f>
        <v/>
      </c>
      <c r="S219" s="11" t="str">
        <f t="shared" si="73"/>
        <v/>
      </c>
      <c r="T219" t="str">
        <f>_xlfn.IFNA((VLOOKUP(A219,CLASS!A:AY,20,FALSE)),"")</f>
        <v/>
      </c>
      <c r="U219" s="11" t="str">
        <f t="shared" si="74"/>
        <v/>
      </c>
      <c r="V219" t="str">
        <f>_xlfn.IFNA((VLOOKUP(A219,CLASS!A:AY,22,FALSE)),"")</f>
        <v/>
      </c>
      <c r="W219" s="11" t="str">
        <f t="shared" si="92"/>
        <v/>
      </c>
      <c r="X219" t="str">
        <f>_xlfn.IFNA((VLOOKUP(A219,CLASS!A:AY,24,FALSE)),"")</f>
        <v/>
      </c>
      <c r="Y219" s="11" t="str">
        <f t="shared" si="75"/>
        <v/>
      </c>
      <c r="Z219" t="str">
        <f>_xlfn.IFNA((VLOOKUP(A219,CLASS!A:AY,26,FALSE)),"")</f>
        <v/>
      </c>
      <c r="AA219" s="11" t="str">
        <f t="shared" si="76"/>
        <v/>
      </c>
      <c r="AB219" t="str">
        <f>_xlfn.IFNA((VLOOKUP(A219,CLASS!A:AY,28,FALSE)),"")</f>
        <v/>
      </c>
      <c r="AC219" s="11" t="str">
        <f t="shared" si="77"/>
        <v/>
      </c>
      <c r="AD219"/>
      <c r="AE219" s="11">
        <f t="shared" si="70"/>
        <v>0</v>
      </c>
      <c r="AF219"/>
      <c r="AG219" s="11">
        <f t="shared" si="71"/>
        <v>0</v>
      </c>
      <c r="AH219" t="str">
        <f>_xlfn.IFNA((VLOOKUP(A219,CLASS!A:AY,34,FALSE)),"")</f>
        <v/>
      </c>
      <c r="AI219" s="11" t="str">
        <f t="shared" si="78"/>
        <v/>
      </c>
      <c r="AJ219"/>
      <c r="AK219" s="11">
        <f t="shared" si="79"/>
        <v>0</v>
      </c>
      <c r="AL219" s="16" t="str">
        <f t="shared" si="80"/>
        <v/>
      </c>
      <c r="AM219"/>
      <c r="AN219" t="str">
        <f t="shared" si="81"/>
        <v/>
      </c>
      <c r="AO219" t="str">
        <f t="shared" si="82"/>
        <v/>
      </c>
      <c r="AP219" t="str">
        <f t="shared" si="83"/>
        <v/>
      </c>
      <c r="AQ219" t="str">
        <f t="shared" si="84"/>
        <v/>
      </c>
      <c r="AR219" t="str">
        <f t="shared" si="85"/>
        <v/>
      </c>
      <c r="AS219" t="str">
        <f t="shared" si="86"/>
        <v/>
      </c>
      <c r="AT219" t="str">
        <f t="shared" si="87"/>
        <v/>
      </c>
      <c r="AU219">
        <f t="shared" si="88"/>
        <v>0</v>
      </c>
      <c r="AV219">
        <f t="shared" si="89"/>
        <v>0</v>
      </c>
      <c r="AW219" t="str">
        <f t="shared" si="90"/>
        <v/>
      </c>
      <c r="AX219">
        <f t="shared" si="91"/>
        <v>0</v>
      </c>
      <c r="AY219" s="14" cm="1">
        <f t="array" ref="AY219">SUMPRODUCT(LARGE(AN219:AX219, {1,2,3}))</f>
        <v>0</v>
      </c>
      <c r="AZ219"/>
    </row>
    <row r="220" spans="1:52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 t="shared" si="72"/>
        <v/>
      </c>
      <c r="R220" t="str">
        <f>_xlfn.IFNA((VLOOKUP(A220,CLASS!A:AY,18,FALSE)),"")</f>
        <v/>
      </c>
      <c r="S220" s="11" t="str">
        <f t="shared" si="73"/>
        <v/>
      </c>
      <c r="T220" t="str">
        <f>_xlfn.IFNA((VLOOKUP(A220,CLASS!A:AY,20,FALSE)),"")</f>
        <v/>
      </c>
      <c r="U220" s="11" t="str">
        <f t="shared" si="74"/>
        <v/>
      </c>
      <c r="V220" t="str">
        <f>_xlfn.IFNA((VLOOKUP(A220,CLASS!A:AY,22,FALSE)),"")</f>
        <v/>
      </c>
      <c r="W220" s="11" t="str">
        <f t="shared" si="92"/>
        <v/>
      </c>
      <c r="X220" t="str">
        <f>_xlfn.IFNA((VLOOKUP(A220,CLASS!A:AY,24,FALSE)),"")</f>
        <v/>
      </c>
      <c r="Y220" s="11" t="str">
        <f t="shared" si="75"/>
        <v/>
      </c>
      <c r="Z220" t="str">
        <f>_xlfn.IFNA((VLOOKUP(A220,CLASS!A:AY,26,FALSE)),"")</f>
        <v/>
      </c>
      <c r="AA220" s="11" t="str">
        <f t="shared" si="76"/>
        <v/>
      </c>
      <c r="AB220" t="str">
        <f>_xlfn.IFNA((VLOOKUP(A220,CLASS!A:AY,28,FALSE)),"")</f>
        <v/>
      </c>
      <c r="AC220" s="11" t="str">
        <f t="shared" si="77"/>
        <v/>
      </c>
      <c r="AD220"/>
      <c r="AE220" s="11">
        <f t="shared" si="70"/>
        <v>0</v>
      </c>
      <c r="AF220"/>
      <c r="AG220" s="11">
        <f t="shared" si="71"/>
        <v>0</v>
      </c>
      <c r="AH220" t="str">
        <f>_xlfn.IFNA((VLOOKUP(A220,CLASS!A:AY,34,FALSE)),"")</f>
        <v/>
      </c>
      <c r="AI220" s="11" t="str">
        <f t="shared" si="78"/>
        <v/>
      </c>
      <c r="AJ220"/>
      <c r="AK220" s="11">
        <f t="shared" si="79"/>
        <v>0</v>
      </c>
      <c r="AL220" s="16" t="str">
        <f t="shared" si="80"/>
        <v/>
      </c>
      <c r="AM220"/>
      <c r="AN220" t="str">
        <f t="shared" si="81"/>
        <v/>
      </c>
      <c r="AO220" t="str">
        <f t="shared" si="82"/>
        <v/>
      </c>
      <c r="AP220" t="str">
        <f t="shared" si="83"/>
        <v/>
      </c>
      <c r="AQ220" t="str">
        <f t="shared" si="84"/>
        <v/>
      </c>
      <c r="AR220" t="str">
        <f t="shared" si="85"/>
        <v/>
      </c>
      <c r="AS220" t="str">
        <f t="shared" si="86"/>
        <v/>
      </c>
      <c r="AT220" t="str">
        <f t="shared" si="87"/>
        <v/>
      </c>
      <c r="AU220">
        <f t="shared" si="88"/>
        <v>0</v>
      </c>
      <c r="AV220">
        <f t="shared" si="89"/>
        <v>0</v>
      </c>
      <c r="AW220" t="str">
        <f t="shared" si="90"/>
        <v/>
      </c>
      <c r="AX220">
        <f t="shared" si="91"/>
        <v>0</v>
      </c>
      <c r="AY220" s="14" cm="1">
        <f t="array" ref="AY220">SUMPRODUCT(LARGE(AN220:AX220, {1,2,3}))</f>
        <v>0</v>
      </c>
      <c r="AZ220"/>
    </row>
    <row r="221" spans="1:52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 t="shared" si="72"/>
        <v/>
      </c>
      <c r="R221" t="str">
        <f>_xlfn.IFNA((VLOOKUP(A221,CLASS!A:AY,18,FALSE)),"")</f>
        <v/>
      </c>
      <c r="S221" s="11" t="str">
        <f t="shared" si="73"/>
        <v/>
      </c>
      <c r="T221" t="str">
        <f>_xlfn.IFNA((VLOOKUP(A221,CLASS!A:AY,20,FALSE)),"")</f>
        <v/>
      </c>
      <c r="U221" s="11" t="str">
        <f t="shared" si="74"/>
        <v/>
      </c>
      <c r="V221" t="str">
        <f>_xlfn.IFNA((VLOOKUP(A221,CLASS!A:AY,22,FALSE)),"")</f>
        <v/>
      </c>
      <c r="W221" s="11" t="str">
        <f t="shared" si="92"/>
        <v/>
      </c>
      <c r="X221" t="str">
        <f>_xlfn.IFNA((VLOOKUP(A221,CLASS!A:AY,24,FALSE)),"")</f>
        <v/>
      </c>
      <c r="Y221" s="11" t="str">
        <f t="shared" si="75"/>
        <v/>
      </c>
      <c r="Z221" t="str">
        <f>_xlfn.IFNA((VLOOKUP(A221,CLASS!A:AY,26,FALSE)),"")</f>
        <v/>
      </c>
      <c r="AA221" s="11" t="str">
        <f t="shared" si="76"/>
        <v/>
      </c>
      <c r="AB221" t="str">
        <f>_xlfn.IFNA((VLOOKUP(A221,CLASS!A:AY,28,FALSE)),"")</f>
        <v/>
      </c>
      <c r="AC221" s="11" t="str">
        <f t="shared" si="77"/>
        <v/>
      </c>
      <c r="AD221"/>
      <c r="AE221" s="11">
        <f t="shared" si="70"/>
        <v>0</v>
      </c>
      <c r="AF221"/>
      <c r="AG221" s="11">
        <f t="shared" si="71"/>
        <v>0</v>
      </c>
      <c r="AH221" t="str">
        <f>_xlfn.IFNA((VLOOKUP(A221,CLASS!A:AY,34,FALSE)),"")</f>
        <v/>
      </c>
      <c r="AI221" s="11" t="str">
        <f t="shared" si="78"/>
        <v/>
      </c>
      <c r="AJ221"/>
      <c r="AK221" s="11">
        <f t="shared" si="79"/>
        <v>0</v>
      </c>
      <c r="AL221" s="16" t="str">
        <f t="shared" si="80"/>
        <v/>
      </c>
      <c r="AM221"/>
      <c r="AN221" t="str">
        <f t="shared" si="81"/>
        <v/>
      </c>
      <c r="AO221" t="str">
        <f t="shared" si="82"/>
        <v/>
      </c>
      <c r="AP221" t="str">
        <f t="shared" si="83"/>
        <v/>
      </c>
      <c r="AQ221" t="str">
        <f t="shared" si="84"/>
        <v/>
      </c>
      <c r="AR221" t="str">
        <f t="shared" si="85"/>
        <v/>
      </c>
      <c r="AS221" t="str">
        <f t="shared" si="86"/>
        <v/>
      </c>
      <c r="AT221" t="str">
        <f t="shared" si="87"/>
        <v/>
      </c>
      <c r="AU221">
        <f t="shared" si="88"/>
        <v>0</v>
      </c>
      <c r="AV221">
        <f t="shared" si="89"/>
        <v>0</v>
      </c>
      <c r="AW221" t="str">
        <f t="shared" si="90"/>
        <v/>
      </c>
      <c r="AX221">
        <f t="shared" si="91"/>
        <v>0</v>
      </c>
      <c r="AY221" s="14" cm="1">
        <f t="array" ref="AY221">SUMPRODUCT(LARGE(AN221:AX221, {1,2,3}))</f>
        <v>0</v>
      </c>
      <c r="AZ221"/>
    </row>
    <row r="222" spans="1:52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 t="shared" si="72"/>
        <v/>
      </c>
      <c r="R222" t="str">
        <f>_xlfn.IFNA((VLOOKUP(A222,CLASS!A:AY,18,FALSE)),"")</f>
        <v/>
      </c>
      <c r="S222" s="11" t="str">
        <f t="shared" si="73"/>
        <v/>
      </c>
      <c r="T222" t="str">
        <f>_xlfn.IFNA((VLOOKUP(A222,CLASS!A:AY,20,FALSE)),"")</f>
        <v/>
      </c>
      <c r="U222" s="11" t="str">
        <f t="shared" si="74"/>
        <v/>
      </c>
      <c r="V222" t="str">
        <f>_xlfn.IFNA((VLOOKUP(A222,CLASS!A:AY,22,FALSE)),"")</f>
        <v/>
      </c>
      <c r="W222" s="11" t="str">
        <f t="shared" si="92"/>
        <v/>
      </c>
      <c r="X222" t="str">
        <f>_xlfn.IFNA((VLOOKUP(A222,CLASS!A:AY,24,FALSE)),"")</f>
        <v/>
      </c>
      <c r="Y222" s="11" t="str">
        <f t="shared" si="75"/>
        <v/>
      </c>
      <c r="Z222" t="str">
        <f>_xlfn.IFNA((VLOOKUP(A222,CLASS!A:AY,26,FALSE)),"")</f>
        <v/>
      </c>
      <c r="AA222" s="11" t="str">
        <f t="shared" si="76"/>
        <v/>
      </c>
      <c r="AB222" t="str">
        <f>_xlfn.IFNA((VLOOKUP(A222,CLASS!A:AY,28,FALSE)),"")</f>
        <v/>
      </c>
      <c r="AC222" s="11" t="str">
        <f t="shared" si="77"/>
        <v/>
      </c>
      <c r="AD222"/>
      <c r="AE222" s="11">
        <f t="shared" si="70"/>
        <v>0</v>
      </c>
      <c r="AF222"/>
      <c r="AG222" s="11">
        <f t="shared" si="71"/>
        <v>0</v>
      </c>
      <c r="AH222" t="str">
        <f>_xlfn.IFNA((VLOOKUP(A222,CLASS!A:AY,34,FALSE)),"")</f>
        <v/>
      </c>
      <c r="AI222" s="11" t="str">
        <f t="shared" si="78"/>
        <v/>
      </c>
      <c r="AJ222"/>
      <c r="AK222" s="11">
        <f t="shared" si="79"/>
        <v>0</v>
      </c>
      <c r="AL222" s="16" t="str">
        <f t="shared" si="80"/>
        <v/>
      </c>
      <c r="AM222"/>
      <c r="AN222" t="str">
        <f t="shared" si="81"/>
        <v/>
      </c>
      <c r="AO222" t="str">
        <f t="shared" si="82"/>
        <v/>
      </c>
      <c r="AP222" t="str">
        <f t="shared" si="83"/>
        <v/>
      </c>
      <c r="AQ222" t="str">
        <f t="shared" si="84"/>
        <v/>
      </c>
      <c r="AR222" t="str">
        <f t="shared" si="85"/>
        <v/>
      </c>
      <c r="AS222" t="str">
        <f t="shared" si="86"/>
        <v/>
      </c>
      <c r="AT222" t="str">
        <f t="shared" si="87"/>
        <v/>
      </c>
      <c r="AU222">
        <f t="shared" si="88"/>
        <v>0</v>
      </c>
      <c r="AV222">
        <f t="shared" si="89"/>
        <v>0</v>
      </c>
      <c r="AW222" t="str">
        <f t="shared" si="90"/>
        <v/>
      </c>
      <c r="AX222">
        <f t="shared" si="91"/>
        <v>0</v>
      </c>
      <c r="AY222" s="14" cm="1">
        <f t="array" ref="AY222">SUMPRODUCT(LARGE(AN222:AX222, {1,2,3}))</f>
        <v>0</v>
      </c>
    </row>
    <row r="223" spans="1:52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 t="shared" si="72"/>
        <v/>
      </c>
      <c r="R223" t="str">
        <f>_xlfn.IFNA((VLOOKUP(A223,CLASS!A:AY,18,FALSE)),"")</f>
        <v/>
      </c>
      <c r="S223" s="11" t="str">
        <f t="shared" si="73"/>
        <v/>
      </c>
      <c r="T223" t="str">
        <f>_xlfn.IFNA((VLOOKUP(A223,CLASS!A:AY,20,FALSE)),"")</f>
        <v/>
      </c>
      <c r="U223" s="11" t="str">
        <f t="shared" si="74"/>
        <v/>
      </c>
      <c r="V223" t="str">
        <f>_xlfn.IFNA((VLOOKUP(A223,CLASS!A:AY,22,FALSE)),"")</f>
        <v/>
      </c>
      <c r="W223" s="11" t="str">
        <f t="shared" si="92"/>
        <v/>
      </c>
      <c r="X223" t="str">
        <f>_xlfn.IFNA((VLOOKUP(A223,CLASS!A:AY,24,FALSE)),"")</f>
        <v/>
      </c>
      <c r="Y223" s="11" t="str">
        <f t="shared" si="75"/>
        <v/>
      </c>
      <c r="Z223" t="str">
        <f>_xlfn.IFNA((VLOOKUP(A223,CLASS!A:AY,26,FALSE)),"")</f>
        <v/>
      </c>
      <c r="AA223" s="11" t="str">
        <f t="shared" si="76"/>
        <v/>
      </c>
      <c r="AB223" t="str">
        <f>_xlfn.IFNA((VLOOKUP(A223,CLASS!A:AY,28,FALSE)),"")</f>
        <v/>
      </c>
      <c r="AC223" s="11" t="str">
        <f t="shared" si="77"/>
        <v/>
      </c>
      <c r="AD223"/>
      <c r="AE223" s="11">
        <f t="shared" si="70"/>
        <v>0</v>
      </c>
      <c r="AF223"/>
      <c r="AG223" s="11">
        <f t="shared" si="71"/>
        <v>0</v>
      </c>
      <c r="AH223" t="str">
        <f>_xlfn.IFNA((VLOOKUP(A223,CLASS!A:AY,34,FALSE)),"")</f>
        <v/>
      </c>
      <c r="AI223" s="11" t="str">
        <f t="shared" si="78"/>
        <v/>
      </c>
      <c r="AJ223"/>
      <c r="AK223" s="11">
        <f t="shared" si="79"/>
        <v>0</v>
      </c>
      <c r="AL223" s="16" t="str">
        <f t="shared" si="80"/>
        <v/>
      </c>
      <c r="AM223"/>
      <c r="AN223" t="str">
        <f t="shared" si="81"/>
        <v/>
      </c>
      <c r="AO223" t="str">
        <f t="shared" si="82"/>
        <v/>
      </c>
      <c r="AP223" t="str">
        <f t="shared" si="83"/>
        <v/>
      </c>
      <c r="AQ223" t="str">
        <f t="shared" si="84"/>
        <v/>
      </c>
      <c r="AR223" t="str">
        <f t="shared" si="85"/>
        <v/>
      </c>
      <c r="AS223" t="str">
        <f t="shared" si="86"/>
        <v/>
      </c>
      <c r="AT223" t="str">
        <f t="shared" si="87"/>
        <v/>
      </c>
      <c r="AU223">
        <f t="shared" si="88"/>
        <v>0</v>
      </c>
      <c r="AV223">
        <f t="shared" si="89"/>
        <v>0</v>
      </c>
      <c r="AW223" t="str">
        <f t="shared" si="90"/>
        <v/>
      </c>
      <c r="AX223">
        <f t="shared" si="91"/>
        <v>0</v>
      </c>
      <c r="AY223" s="14" cm="1">
        <f t="array" ref="AY223">SUMPRODUCT(LARGE(AN223:AX223, {1,2,3}))</f>
        <v>0</v>
      </c>
      <c r="AZ223"/>
    </row>
    <row r="224" spans="1:52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 t="shared" si="72"/>
        <v/>
      </c>
      <c r="R224" t="str">
        <f>_xlfn.IFNA((VLOOKUP(A224,CLASS!A:AY,18,FALSE)),"")</f>
        <v/>
      </c>
      <c r="S224" s="11" t="str">
        <f t="shared" si="73"/>
        <v/>
      </c>
      <c r="T224" t="str">
        <f>_xlfn.IFNA((VLOOKUP(A224,CLASS!A:AY,20,FALSE)),"")</f>
        <v/>
      </c>
      <c r="U224" s="11" t="str">
        <f t="shared" si="74"/>
        <v/>
      </c>
      <c r="V224" t="str">
        <f>_xlfn.IFNA((VLOOKUP(A224,CLASS!A:AY,22,FALSE)),"")</f>
        <v/>
      </c>
      <c r="W224" s="11" t="str">
        <f t="shared" si="92"/>
        <v/>
      </c>
      <c r="X224" t="str">
        <f>_xlfn.IFNA((VLOOKUP(A224,CLASS!A:AY,24,FALSE)),"")</f>
        <v/>
      </c>
      <c r="Y224" s="11" t="str">
        <f t="shared" si="75"/>
        <v/>
      </c>
      <c r="Z224" t="str">
        <f>_xlfn.IFNA((VLOOKUP(A224,CLASS!A:AY,26,FALSE)),"")</f>
        <v/>
      </c>
      <c r="AA224" s="11" t="str">
        <f t="shared" si="76"/>
        <v/>
      </c>
      <c r="AB224" t="str">
        <f>_xlfn.IFNA((VLOOKUP(A224,CLASS!A:AY,28,FALSE)),"")</f>
        <v/>
      </c>
      <c r="AC224" s="11" t="str">
        <f t="shared" si="77"/>
        <v/>
      </c>
      <c r="AD224"/>
      <c r="AE224" s="11">
        <f t="shared" si="70"/>
        <v>0</v>
      </c>
      <c r="AF224"/>
      <c r="AG224" s="11">
        <f t="shared" si="71"/>
        <v>0</v>
      </c>
      <c r="AH224" t="str">
        <f>_xlfn.IFNA((VLOOKUP(A224,CLASS!A:AY,34,FALSE)),"")</f>
        <v/>
      </c>
      <c r="AI224" s="11" t="str">
        <f t="shared" si="78"/>
        <v/>
      </c>
      <c r="AJ224"/>
      <c r="AK224" s="11">
        <f t="shared" si="79"/>
        <v>0</v>
      </c>
      <c r="AL224" s="16" t="str">
        <f t="shared" si="80"/>
        <v/>
      </c>
      <c r="AM224"/>
      <c r="AN224" t="str">
        <f t="shared" si="81"/>
        <v/>
      </c>
      <c r="AO224" t="str">
        <f t="shared" si="82"/>
        <v/>
      </c>
      <c r="AP224" t="str">
        <f t="shared" si="83"/>
        <v/>
      </c>
      <c r="AQ224" t="str">
        <f t="shared" si="84"/>
        <v/>
      </c>
      <c r="AR224" t="str">
        <f t="shared" si="85"/>
        <v/>
      </c>
      <c r="AS224" t="str">
        <f t="shared" si="86"/>
        <v/>
      </c>
      <c r="AT224" t="str">
        <f t="shared" si="87"/>
        <v/>
      </c>
      <c r="AU224">
        <f t="shared" si="88"/>
        <v>0</v>
      </c>
      <c r="AV224">
        <f t="shared" si="89"/>
        <v>0</v>
      </c>
      <c r="AW224" t="str">
        <f t="shared" si="90"/>
        <v/>
      </c>
      <c r="AX224">
        <f t="shared" si="91"/>
        <v>0</v>
      </c>
      <c r="AY224" s="14" cm="1">
        <f t="array" ref="AY224">SUMPRODUCT(LARGE(AN224:AX224, {1,2,3}))</f>
        <v>0</v>
      </c>
      <c r="AZ224"/>
    </row>
    <row r="225" spans="1:52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 t="shared" si="72"/>
        <v/>
      </c>
      <c r="R225" t="str">
        <f>_xlfn.IFNA((VLOOKUP(A225,CLASS!A:AY,18,FALSE)),"")</f>
        <v/>
      </c>
      <c r="S225" s="11" t="str">
        <f t="shared" si="73"/>
        <v/>
      </c>
      <c r="T225" t="str">
        <f>_xlfn.IFNA((VLOOKUP(A225,CLASS!A:AY,20,FALSE)),"")</f>
        <v/>
      </c>
      <c r="U225" s="11" t="str">
        <f t="shared" si="74"/>
        <v/>
      </c>
      <c r="V225" t="str">
        <f>_xlfn.IFNA((VLOOKUP(A225,CLASS!A:AY,22,FALSE)),"")</f>
        <v/>
      </c>
      <c r="W225" s="11" t="str">
        <f t="shared" si="92"/>
        <v/>
      </c>
      <c r="X225" t="str">
        <f>_xlfn.IFNA((VLOOKUP(A225,CLASS!A:AY,24,FALSE)),"")</f>
        <v/>
      </c>
      <c r="Y225" s="11" t="str">
        <f t="shared" si="75"/>
        <v/>
      </c>
      <c r="Z225" t="str">
        <f>_xlfn.IFNA((VLOOKUP(A225,CLASS!A:AY,26,FALSE)),"")</f>
        <v/>
      </c>
      <c r="AA225" s="11" t="str">
        <f t="shared" si="76"/>
        <v/>
      </c>
      <c r="AB225" t="str">
        <f>_xlfn.IFNA((VLOOKUP(A225,CLASS!A:AY,28,FALSE)),"")</f>
        <v/>
      </c>
      <c r="AC225" s="11" t="str">
        <f t="shared" si="77"/>
        <v/>
      </c>
      <c r="AD225"/>
      <c r="AE225" s="11">
        <f t="shared" si="70"/>
        <v>0</v>
      </c>
      <c r="AF225"/>
      <c r="AG225" s="11">
        <f t="shared" si="71"/>
        <v>0</v>
      </c>
      <c r="AH225" t="str">
        <f>_xlfn.IFNA((VLOOKUP(A225,CLASS!A:AY,34,FALSE)),"")</f>
        <v/>
      </c>
      <c r="AI225" s="11" t="str">
        <f t="shared" si="78"/>
        <v/>
      </c>
      <c r="AJ225"/>
      <c r="AK225" s="11">
        <f t="shared" si="79"/>
        <v>0</v>
      </c>
      <c r="AL225" s="16" t="str">
        <f t="shared" si="80"/>
        <v/>
      </c>
      <c r="AN225" t="str">
        <f t="shared" si="81"/>
        <v/>
      </c>
      <c r="AO225" t="str">
        <f t="shared" si="82"/>
        <v/>
      </c>
      <c r="AP225" t="str">
        <f t="shared" si="83"/>
        <v/>
      </c>
      <c r="AQ225" t="str">
        <f t="shared" si="84"/>
        <v/>
      </c>
      <c r="AR225" t="str">
        <f t="shared" si="85"/>
        <v/>
      </c>
      <c r="AS225" t="str">
        <f t="shared" si="86"/>
        <v/>
      </c>
      <c r="AT225" t="str">
        <f t="shared" si="87"/>
        <v/>
      </c>
      <c r="AU225">
        <f t="shared" si="88"/>
        <v>0</v>
      </c>
      <c r="AV225">
        <f t="shared" si="89"/>
        <v>0</v>
      </c>
      <c r="AW225" t="str">
        <f t="shared" si="90"/>
        <v/>
      </c>
      <c r="AX225">
        <f t="shared" si="91"/>
        <v>0</v>
      </c>
      <c r="AY225" s="14" cm="1">
        <f t="array" ref="AY225">SUMPRODUCT(LARGE(AN225:AX225, {1,2,3}))</f>
        <v>0</v>
      </c>
    </row>
    <row r="226" spans="1:52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 t="shared" si="72"/>
        <v/>
      </c>
      <c r="R226" t="str">
        <f>_xlfn.IFNA((VLOOKUP(A226,CLASS!A:AY,18,FALSE)),"")</f>
        <v/>
      </c>
      <c r="S226" s="11" t="str">
        <f t="shared" si="73"/>
        <v/>
      </c>
      <c r="T226" t="str">
        <f>_xlfn.IFNA((VLOOKUP(A226,CLASS!A:AY,20,FALSE)),"")</f>
        <v/>
      </c>
      <c r="U226" s="11" t="str">
        <f t="shared" si="74"/>
        <v/>
      </c>
      <c r="V226" t="str">
        <f>_xlfn.IFNA((VLOOKUP(A226,CLASS!A:AY,22,FALSE)),"")</f>
        <v/>
      </c>
      <c r="W226" s="11" t="str">
        <f t="shared" si="92"/>
        <v/>
      </c>
      <c r="X226" t="str">
        <f>_xlfn.IFNA((VLOOKUP(A226,CLASS!A:AY,24,FALSE)),"")</f>
        <v/>
      </c>
      <c r="Y226" s="11" t="str">
        <f t="shared" si="75"/>
        <v/>
      </c>
      <c r="Z226" t="str">
        <f>_xlfn.IFNA((VLOOKUP(A226,CLASS!A:AY,26,FALSE)),"")</f>
        <v/>
      </c>
      <c r="AA226" s="11" t="str">
        <f t="shared" si="76"/>
        <v/>
      </c>
      <c r="AB226" t="str">
        <f>_xlfn.IFNA((VLOOKUP(A226,CLASS!A:AY,28,FALSE)),"")</f>
        <v/>
      </c>
      <c r="AC226" s="11" t="str">
        <f t="shared" si="77"/>
        <v/>
      </c>
      <c r="AD226"/>
      <c r="AE226" s="11">
        <f t="shared" si="70"/>
        <v>0</v>
      </c>
      <c r="AF226"/>
      <c r="AG226" s="11">
        <f t="shared" si="71"/>
        <v>0</v>
      </c>
      <c r="AH226" t="str">
        <f>_xlfn.IFNA((VLOOKUP(A226,CLASS!A:AY,34,FALSE)),"")</f>
        <v/>
      </c>
      <c r="AI226" s="11" t="str">
        <f t="shared" si="78"/>
        <v/>
      </c>
      <c r="AJ226"/>
      <c r="AK226" s="11">
        <f t="shared" si="79"/>
        <v>0</v>
      </c>
      <c r="AL226" s="16" t="str">
        <f t="shared" si="80"/>
        <v/>
      </c>
      <c r="AN226" t="str">
        <f t="shared" si="81"/>
        <v/>
      </c>
      <c r="AO226" t="str">
        <f t="shared" si="82"/>
        <v/>
      </c>
      <c r="AP226" t="str">
        <f t="shared" si="83"/>
        <v/>
      </c>
      <c r="AQ226" t="str">
        <f t="shared" si="84"/>
        <v/>
      </c>
      <c r="AR226" t="str">
        <f t="shared" si="85"/>
        <v/>
      </c>
      <c r="AS226" t="str">
        <f t="shared" si="86"/>
        <v/>
      </c>
      <c r="AT226" t="str">
        <f t="shared" si="87"/>
        <v/>
      </c>
      <c r="AU226">
        <f t="shared" si="88"/>
        <v>0</v>
      </c>
      <c r="AV226">
        <f t="shared" si="89"/>
        <v>0</v>
      </c>
      <c r="AW226" t="str">
        <f t="shared" si="90"/>
        <v/>
      </c>
      <c r="AX226">
        <f t="shared" si="91"/>
        <v>0</v>
      </c>
      <c r="AY226" s="14" cm="1">
        <f t="array" ref="AY226">SUMPRODUCT(LARGE(AN226:AX226, {1,2,3}))</f>
        <v>0</v>
      </c>
      <c r="AZ226"/>
    </row>
    <row r="227" spans="1:52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 t="shared" si="72"/>
        <v/>
      </c>
      <c r="R227" t="str">
        <f>_xlfn.IFNA((VLOOKUP(A227,CLASS!A:AY,18,FALSE)),"")</f>
        <v/>
      </c>
      <c r="S227" s="11" t="str">
        <f t="shared" si="73"/>
        <v/>
      </c>
      <c r="T227" t="str">
        <f>_xlfn.IFNA((VLOOKUP(A227,CLASS!A:AY,20,FALSE)),"")</f>
        <v/>
      </c>
      <c r="U227" s="11" t="str">
        <f t="shared" si="74"/>
        <v/>
      </c>
      <c r="V227" t="str">
        <f>_xlfn.IFNA((VLOOKUP(A227,CLASS!A:AY,22,FALSE)),"")</f>
        <v/>
      </c>
      <c r="W227" s="11" t="str">
        <f t="shared" si="92"/>
        <v/>
      </c>
      <c r="X227" t="str">
        <f>_xlfn.IFNA((VLOOKUP(A227,CLASS!A:AY,24,FALSE)),"")</f>
        <v/>
      </c>
      <c r="Y227" s="11" t="str">
        <f t="shared" si="75"/>
        <v/>
      </c>
      <c r="Z227" t="str">
        <f>_xlfn.IFNA((VLOOKUP(A227,CLASS!A:AY,26,FALSE)),"")</f>
        <v/>
      </c>
      <c r="AA227" s="11" t="str">
        <f t="shared" si="76"/>
        <v/>
      </c>
      <c r="AB227" t="str">
        <f>_xlfn.IFNA((VLOOKUP(A227,CLASS!A:AY,28,FALSE)),"")</f>
        <v/>
      </c>
      <c r="AC227" s="11" t="str">
        <f t="shared" si="77"/>
        <v/>
      </c>
      <c r="AD227"/>
      <c r="AE227" s="11">
        <f t="shared" si="70"/>
        <v>0</v>
      </c>
      <c r="AF227"/>
      <c r="AG227" s="11">
        <f t="shared" si="71"/>
        <v>0</v>
      </c>
      <c r="AH227" t="str">
        <f>_xlfn.IFNA((VLOOKUP(A227,CLASS!A:AY,34,FALSE)),"")</f>
        <v/>
      </c>
      <c r="AI227" s="11" t="str">
        <f t="shared" si="78"/>
        <v/>
      </c>
      <c r="AJ227"/>
      <c r="AK227" s="11">
        <f t="shared" si="79"/>
        <v>0</v>
      </c>
      <c r="AL227" s="16" t="str">
        <f t="shared" si="80"/>
        <v/>
      </c>
      <c r="AN227" t="str">
        <f t="shared" si="81"/>
        <v/>
      </c>
      <c r="AO227" t="str">
        <f t="shared" si="82"/>
        <v/>
      </c>
      <c r="AP227" t="str">
        <f t="shared" si="83"/>
        <v/>
      </c>
      <c r="AQ227" t="str">
        <f t="shared" si="84"/>
        <v/>
      </c>
      <c r="AR227" t="str">
        <f t="shared" si="85"/>
        <v/>
      </c>
      <c r="AS227" t="str">
        <f t="shared" si="86"/>
        <v/>
      </c>
      <c r="AT227" t="str">
        <f t="shared" si="87"/>
        <v/>
      </c>
      <c r="AU227">
        <f t="shared" si="88"/>
        <v>0</v>
      </c>
      <c r="AV227">
        <f t="shared" si="89"/>
        <v>0</v>
      </c>
      <c r="AW227" t="str">
        <f t="shared" si="90"/>
        <v/>
      </c>
      <c r="AX227">
        <f t="shared" si="91"/>
        <v>0</v>
      </c>
      <c r="AY227" s="14" cm="1">
        <f t="array" ref="AY227">SUMPRODUCT(LARGE(AN227:AX227, {1,2,3}))</f>
        <v>0</v>
      </c>
    </row>
    <row r="228" spans="1:52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 t="shared" si="72"/>
        <v/>
      </c>
      <c r="R228" t="str">
        <f>_xlfn.IFNA((VLOOKUP(A228,CLASS!A:AY,18,FALSE)),"")</f>
        <v/>
      </c>
      <c r="S228" s="11" t="str">
        <f t="shared" si="73"/>
        <v/>
      </c>
      <c r="T228" t="str">
        <f>_xlfn.IFNA((VLOOKUP(A228,CLASS!A:AY,20,FALSE)),"")</f>
        <v/>
      </c>
      <c r="U228" s="11" t="str">
        <f t="shared" si="74"/>
        <v/>
      </c>
      <c r="V228" t="str">
        <f>_xlfn.IFNA((VLOOKUP(A228,CLASS!A:AY,22,FALSE)),"")</f>
        <v/>
      </c>
      <c r="W228" s="11" t="str">
        <f t="shared" si="92"/>
        <v/>
      </c>
      <c r="X228" t="str">
        <f>_xlfn.IFNA((VLOOKUP(A228,CLASS!A:AY,24,FALSE)),"")</f>
        <v/>
      </c>
      <c r="Y228" s="11" t="str">
        <f t="shared" si="75"/>
        <v/>
      </c>
      <c r="Z228" t="str">
        <f>_xlfn.IFNA((VLOOKUP(A228,CLASS!A:AY,26,FALSE)),"")</f>
        <v/>
      </c>
      <c r="AA228" s="11" t="str">
        <f t="shared" si="76"/>
        <v/>
      </c>
      <c r="AB228" t="str">
        <f>_xlfn.IFNA((VLOOKUP(A228,CLASS!A:AY,28,FALSE)),"")</f>
        <v/>
      </c>
      <c r="AC228" s="11" t="str">
        <f t="shared" si="77"/>
        <v/>
      </c>
      <c r="AD228"/>
      <c r="AE228" s="11">
        <f t="shared" si="70"/>
        <v>0</v>
      </c>
      <c r="AF228"/>
      <c r="AG228" s="11">
        <f t="shared" si="71"/>
        <v>0</v>
      </c>
      <c r="AH228" t="str">
        <f>_xlfn.IFNA((VLOOKUP(A228,CLASS!A:AY,34,FALSE)),"")</f>
        <v/>
      </c>
      <c r="AI228" s="11" t="str">
        <f t="shared" si="78"/>
        <v/>
      </c>
      <c r="AJ228"/>
      <c r="AK228" s="11">
        <f t="shared" si="79"/>
        <v>0</v>
      </c>
      <c r="AL228" s="16" t="str">
        <f t="shared" si="80"/>
        <v/>
      </c>
      <c r="AM228"/>
      <c r="AN228" t="str">
        <f t="shared" si="81"/>
        <v/>
      </c>
      <c r="AO228" t="str">
        <f t="shared" si="82"/>
        <v/>
      </c>
      <c r="AP228" t="str">
        <f t="shared" si="83"/>
        <v/>
      </c>
      <c r="AQ228" t="str">
        <f t="shared" si="84"/>
        <v/>
      </c>
      <c r="AR228" t="str">
        <f t="shared" si="85"/>
        <v/>
      </c>
      <c r="AS228" t="str">
        <f t="shared" si="86"/>
        <v/>
      </c>
      <c r="AT228" t="str">
        <f t="shared" si="87"/>
        <v/>
      </c>
      <c r="AU228">
        <f t="shared" si="88"/>
        <v>0</v>
      </c>
      <c r="AV228">
        <f t="shared" si="89"/>
        <v>0</v>
      </c>
      <c r="AW228" t="str">
        <f t="shared" si="90"/>
        <v/>
      </c>
      <c r="AX228">
        <f t="shared" si="91"/>
        <v>0</v>
      </c>
      <c r="AY228" s="14" cm="1">
        <f t="array" ref="AY228">SUMPRODUCT(LARGE(AN228:AX228, {1,2,3}))</f>
        <v>0</v>
      </c>
    </row>
    <row r="229" spans="1:52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 t="shared" si="72"/>
        <v/>
      </c>
      <c r="R229" t="str">
        <f>_xlfn.IFNA((VLOOKUP(A229,CLASS!A:AY,18,FALSE)),"")</f>
        <v/>
      </c>
      <c r="S229" s="11" t="str">
        <f t="shared" si="73"/>
        <v/>
      </c>
      <c r="T229" t="str">
        <f>_xlfn.IFNA((VLOOKUP(A229,CLASS!A:AY,20,FALSE)),"")</f>
        <v/>
      </c>
      <c r="U229" s="11" t="str">
        <f t="shared" si="74"/>
        <v/>
      </c>
      <c r="V229" t="str">
        <f>_xlfn.IFNA((VLOOKUP(A229,CLASS!A:AY,22,FALSE)),"")</f>
        <v/>
      </c>
      <c r="W229" s="11" t="str">
        <f t="shared" si="92"/>
        <v/>
      </c>
      <c r="X229" t="str">
        <f>_xlfn.IFNA((VLOOKUP(A229,CLASS!A:AY,24,FALSE)),"")</f>
        <v/>
      </c>
      <c r="Y229" s="11" t="str">
        <f t="shared" si="75"/>
        <v/>
      </c>
      <c r="Z229" t="str">
        <f>_xlfn.IFNA((VLOOKUP(A229,CLASS!A:AY,26,FALSE)),"")</f>
        <v/>
      </c>
      <c r="AA229" s="11" t="str">
        <f t="shared" si="76"/>
        <v/>
      </c>
      <c r="AB229" t="str">
        <f>_xlfn.IFNA((VLOOKUP(A229,CLASS!A:AY,28,FALSE)),"")</f>
        <v/>
      </c>
      <c r="AC229" s="11" t="str">
        <f t="shared" si="77"/>
        <v/>
      </c>
      <c r="AD229"/>
      <c r="AE229" s="11">
        <f t="shared" ref="AE229:AE292" si="93">IFERROR((IF(IF(AD229,AD229+$O229,0)&lt;=100,IF(AD229,AD229+$O229,0),100)),"")</f>
        <v>0</v>
      </c>
      <c r="AF229"/>
      <c r="AG229" s="11">
        <f t="shared" ref="AG229:AG292" si="94">IFERROR((IF(IF(AF229,AF229+$O229,0)&lt;=100,IF(AF229,AF229+$O229,0),100)),"")</f>
        <v>0</v>
      </c>
      <c r="AH229" t="str">
        <f>_xlfn.IFNA((VLOOKUP(A229,CLASS!A:AY,34,FALSE)),"")</f>
        <v/>
      </c>
      <c r="AI229" s="11" t="str">
        <f t="shared" si="78"/>
        <v/>
      </c>
      <c r="AJ229"/>
      <c r="AK229" s="11">
        <f t="shared" si="79"/>
        <v>0</v>
      </c>
      <c r="AL229" s="16" t="str">
        <f t="shared" si="80"/>
        <v/>
      </c>
      <c r="AM229"/>
      <c r="AN229" t="str">
        <f t="shared" si="81"/>
        <v/>
      </c>
      <c r="AO229" t="str">
        <f t="shared" si="82"/>
        <v/>
      </c>
      <c r="AP229" t="str">
        <f t="shared" si="83"/>
        <v/>
      </c>
      <c r="AQ229" t="str">
        <f t="shared" si="84"/>
        <v/>
      </c>
      <c r="AR229" t="str">
        <f t="shared" si="85"/>
        <v/>
      </c>
      <c r="AS229" t="str">
        <f t="shared" si="86"/>
        <v/>
      </c>
      <c r="AT229" t="str">
        <f t="shared" si="87"/>
        <v/>
      </c>
      <c r="AU229">
        <f t="shared" si="88"/>
        <v>0</v>
      </c>
      <c r="AV229">
        <f t="shared" si="89"/>
        <v>0</v>
      </c>
      <c r="AW229" t="str">
        <f t="shared" si="90"/>
        <v/>
      </c>
      <c r="AX229">
        <f t="shared" si="91"/>
        <v>0</v>
      </c>
      <c r="AY229" s="14" cm="1">
        <f t="array" ref="AY229">SUMPRODUCT(LARGE(AN229:AX229, {1,2,3}))</f>
        <v>0</v>
      </c>
      <c r="AZ229"/>
    </row>
    <row r="230" spans="1:52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 t="shared" si="72"/>
        <v/>
      </c>
      <c r="R230" t="str">
        <f>_xlfn.IFNA((VLOOKUP(A230,CLASS!A:AY,18,FALSE)),"")</f>
        <v/>
      </c>
      <c r="S230" s="11" t="str">
        <f t="shared" si="73"/>
        <v/>
      </c>
      <c r="T230" t="str">
        <f>_xlfn.IFNA((VLOOKUP(A230,CLASS!A:AY,20,FALSE)),"")</f>
        <v/>
      </c>
      <c r="U230" s="11" t="str">
        <f t="shared" si="74"/>
        <v/>
      </c>
      <c r="V230" t="str">
        <f>_xlfn.IFNA((VLOOKUP(A230,CLASS!A:AY,22,FALSE)),"")</f>
        <v/>
      </c>
      <c r="W230" s="11" t="str">
        <f t="shared" si="92"/>
        <v/>
      </c>
      <c r="X230" t="str">
        <f>_xlfn.IFNA((VLOOKUP(A230,CLASS!A:AY,24,FALSE)),"")</f>
        <v/>
      </c>
      <c r="Y230" s="11" t="str">
        <f t="shared" si="75"/>
        <v/>
      </c>
      <c r="Z230" t="str">
        <f>_xlfn.IFNA((VLOOKUP(A230,CLASS!A:AY,26,FALSE)),"")</f>
        <v/>
      </c>
      <c r="AA230" s="11" t="str">
        <f t="shared" si="76"/>
        <v/>
      </c>
      <c r="AB230" t="str">
        <f>_xlfn.IFNA((VLOOKUP(A230,CLASS!A:AY,28,FALSE)),"")</f>
        <v/>
      </c>
      <c r="AC230" s="11" t="str">
        <f t="shared" si="77"/>
        <v/>
      </c>
      <c r="AD230"/>
      <c r="AE230" s="11">
        <f t="shared" si="93"/>
        <v>0</v>
      </c>
      <c r="AF230"/>
      <c r="AG230" s="11">
        <f t="shared" si="94"/>
        <v>0</v>
      </c>
      <c r="AH230" t="str">
        <f>_xlfn.IFNA((VLOOKUP(A230,CLASS!A:AY,34,FALSE)),"")</f>
        <v/>
      </c>
      <c r="AI230" s="11" t="str">
        <f t="shared" si="78"/>
        <v/>
      </c>
      <c r="AJ230"/>
      <c r="AK230" s="11">
        <f t="shared" si="79"/>
        <v>0</v>
      </c>
      <c r="AL230" s="16" t="str">
        <f t="shared" si="80"/>
        <v/>
      </c>
      <c r="AM230"/>
      <c r="AN230" t="str">
        <f t="shared" si="81"/>
        <v/>
      </c>
      <c r="AO230" t="str">
        <f t="shared" si="82"/>
        <v/>
      </c>
      <c r="AP230" t="str">
        <f t="shared" si="83"/>
        <v/>
      </c>
      <c r="AQ230" t="str">
        <f t="shared" si="84"/>
        <v/>
      </c>
      <c r="AR230" t="str">
        <f t="shared" si="85"/>
        <v/>
      </c>
      <c r="AS230" t="str">
        <f t="shared" si="86"/>
        <v/>
      </c>
      <c r="AT230" t="str">
        <f t="shared" si="87"/>
        <v/>
      </c>
      <c r="AU230">
        <f t="shared" si="88"/>
        <v>0</v>
      </c>
      <c r="AV230">
        <f t="shared" si="89"/>
        <v>0</v>
      </c>
      <c r="AW230" t="str">
        <f t="shared" si="90"/>
        <v/>
      </c>
      <c r="AX230">
        <f t="shared" si="91"/>
        <v>0</v>
      </c>
      <c r="AY230" s="14" cm="1">
        <f t="array" ref="AY230">SUMPRODUCT(LARGE(AN230:AX230, {1,2,3}))</f>
        <v>0</v>
      </c>
    </row>
    <row r="231" spans="1:52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 t="shared" si="72"/>
        <v/>
      </c>
      <c r="R231" t="str">
        <f>_xlfn.IFNA((VLOOKUP(A231,CLASS!A:AY,18,FALSE)),"")</f>
        <v/>
      </c>
      <c r="S231" s="11" t="str">
        <f t="shared" si="73"/>
        <v/>
      </c>
      <c r="T231" t="str">
        <f>_xlfn.IFNA((VLOOKUP(A231,CLASS!A:AY,20,FALSE)),"")</f>
        <v/>
      </c>
      <c r="U231" s="11" t="str">
        <f t="shared" si="74"/>
        <v/>
      </c>
      <c r="V231" t="str">
        <f>_xlfn.IFNA((VLOOKUP(A231,CLASS!A:AY,22,FALSE)),"")</f>
        <v/>
      </c>
      <c r="W231" s="11" t="str">
        <f t="shared" si="92"/>
        <v/>
      </c>
      <c r="X231" t="str">
        <f>_xlfn.IFNA((VLOOKUP(A231,CLASS!A:AY,24,FALSE)),"")</f>
        <v/>
      </c>
      <c r="Y231" s="11" t="str">
        <f t="shared" si="75"/>
        <v/>
      </c>
      <c r="Z231" t="str">
        <f>_xlfn.IFNA((VLOOKUP(A231,CLASS!A:AY,26,FALSE)),"")</f>
        <v/>
      </c>
      <c r="AA231" s="11" t="str">
        <f t="shared" si="76"/>
        <v/>
      </c>
      <c r="AB231" t="str">
        <f>_xlfn.IFNA((VLOOKUP(A231,CLASS!A:AY,28,FALSE)),"")</f>
        <v/>
      </c>
      <c r="AC231" s="11" t="str">
        <f t="shared" si="77"/>
        <v/>
      </c>
      <c r="AD231"/>
      <c r="AE231" s="11">
        <f t="shared" si="93"/>
        <v>0</v>
      </c>
      <c r="AF231"/>
      <c r="AG231" s="11">
        <f t="shared" si="94"/>
        <v>0</v>
      </c>
      <c r="AH231" t="str">
        <f>_xlfn.IFNA((VLOOKUP(A231,CLASS!A:AY,34,FALSE)),"")</f>
        <v/>
      </c>
      <c r="AI231" s="11" t="str">
        <f t="shared" si="78"/>
        <v/>
      </c>
      <c r="AJ231"/>
      <c r="AK231" s="11">
        <f t="shared" si="79"/>
        <v>0</v>
      </c>
      <c r="AL231" s="16" t="str">
        <f t="shared" si="80"/>
        <v/>
      </c>
      <c r="AM231"/>
      <c r="AN231" t="str">
        <f t="shared" si="81"/>
        <v/>
      </c>
      <c r="AO231" t="str">
        <f t="shared" si="82"/>
        <v/>
      </c>
      <c r="AP231" t="str">
        <f t="shared" si="83"/>
        <v/>
      </c>
      <c r="AQ231" t="str">
        <f t="shared" si="84"/>
        <v/>
      </c>
      <c r="AR231" t="str">
        <f t="shared" si="85"/>
        <v/>
      </c>
      <c r="AS231" t="str">
        <f t="shared" si="86"/>
        <v/>
      </c>
      <c r="AT231" t="str">
        <f t="shared" si="87"/>
        <v/>
      </c>
      <c r="AU231">
        <f t="shared" si="88"/>
        <v>0</v>
      </c>
      <c r="AV231">
        <f t="shared" si="89"/>
        <v>0</v>
      </c>
      <c r="AW231" t="str">
        <f t="shared" si="90"/>
        <v/>
      </c>
      <c r="AX231">
        <f t="shared" si="91"/>
        <v>0</v>
      </c>
      <c r="AY231" s="14" cm="1">
        <f t="array" ref="AY231">SUMPRODUCT(LARGE(AN231:AX231, {1,2,3}))</f>
        <v>0</v>
      </c>
      <c r="AZ231"/>
    </row>
    <row r="232" spans="1:52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 t="shared" si="72"/>
        <v/>
      </c>
      <c r="R232" t="str">
        <f>_xlfn.IFNA((VLOOKUP(A232,CLASS!A:AY,18,FALSE)),"")</f>
        <v/>
      </c>
      <c r="S232" s="11" t="str">
        <f t="shared" si="73"/>
        <v/>
      </c>
      <c r="T232" t="str">
        <f>_xlfn.IFNA((VLOOKUP(A232,CLASS!A:AY,20,FALSE)),"")</f>
        <v/>
      </c>
      <c r="U232" s="11" t="str">
        <f t="shared" si="74"/>
        <v/>
      </c>
      <c r="V232" t="str">
        <f>_xlfn.IFNA((VLOOKUP(A232,CLASS!A:AY,22,FALSE)),"")</f>
        <v/>
      </c>
      <c r="W232" s="11" t="str">
        <f t="shared" si="92"/>
        <v/>
      </c>
      <c r="X232" t="str">
        <f>_xlfn.IFNA((VLOOKUP(A232,CLASS!A:AY,24,FALSE)),"")</f>
        <v/>
      </c>
      <c r="Y232" s="11" t="str">
        <f t="shared" si="75"/>
        <v/>
      </c>
      <c r="Z232" t="str">
        <f>_xlfn.IFNA((VLOOKUP(A232,CLASS!A:AY,26,FALSE)),"")</f>
        <v/>
      </c>
      <c r="AA232" s="11" t="str">
        <f t="shared" si="76"/>
        <v/>
      </c>
      <c r="AB232" t="str">
        <f>_xlfn.IFNA((VLOOKUP(A232,CLASS!A:AY,28,FALSE)),"")</f>
        <v/>
      </c>
      <c r="AC232" s="11" t="str">
        <f t="shared" si="77"/>
        <v/>
      </c>
      <c r="AD232"/>
      <c r="AE232" s="11">
        <f t="shared" si="93"/>
        <v>0</v>
      </c>
      <c r="AF232"/>
      <c r="AG232" s="11">
        <f t="shared" si="94"/>
        <v>0</v>
      </c>
      <c r="AH232" t="str">
        <f>_xlfn.IFNA((VLOOKUP(A232,CLASS!A:AY,34,FALSE)),"")</f>
        <v/>
      </c>
      <c r="AI232" s="11" t="str">
        <f t="shared" si="78"/>
        <v/>
      </c>
      <c r="AJ232"/>
      <c r="AK232" s="11">
        <f t="shared" si="79"/>
        <v>0</v>
      </c>
      <c r="AL232" s="16" t="str">
        <f t="shared" si="80"/>
        <v/>
      </c>
      <c r="AM232"/>
      <c r="AN232" t="str">
        <f t="shared" si="81"/>
        <v/>
      </c>
      <c r="AO232" t="str">
        <f t="shared" si="82"/>
        <v/>
      </c>
      <c r="AP232" t="str">
        <f t="shared" si="83"/>
        <v/>
      </c>
      <c r="AQ232" t="str">
        <f t="shared" si="84"/>
        <v/>
      </c>
      <c r="AR232" t="str">
        <f t="shared" si="85"/>
        <v/>
      </c>
      <c r="AS232" t="str">
        <f t="shared" si="86"/>
        <v/>
      </c>
      <c r="AT232" t="str">
        <f t="shared" si="87"/>
        <v/>
      </c>
      <c r="AU232">
        <f t="shared" si="88"/>
        <v>0</v>
      </c>
      <c r="AV232">
        <f t="shared" si="89"/>
        <v>0</v>
      </c>
      <c r="AW232" t="str">
        <f t="shared" si="90"/>
        <v/>
      </c>
      <c r="AX232">
        <f t="shared" si="91"/>
        <v>0</v>
      </c>
      <c r="AY232" s="14" cm="1">
        <f t="array" ref="AY232">SUMPRODUCT(LARGE(AN232:AX232, {1,2,3}))</f>
        <v>0</v>
      </c>
      <c r="AZ232"/>
    </row>
    <row r="233" spans="1:52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 t="shared" si="72"/>
        <v/>
      </c>
      <c r="R233" t="str">
        <f>_xlfn.IFNA((VLOOKUP(A233,CLASS!A:AY,18,FALSE)),"")</f>
        <v/>
      </c>
      <c r="S233" s="11" t="str">
        <f t="shared" si="73"/>
        <v/>
      </c>
      <c r="T233" t="str">
        <f>_xlfn.IFNA((VLOOKUP(A233,CLASS!A:AY,20,FALSE)),"")</f>
        <v/>
      </c>
      <c r="U233" s="11" t="str">
        <f t="shared" si="74"/>
        <v/>
      </c>
      <c r="V233" t="str">
        <f>_xlfn.IFNA((VLOOKUP(A233,CLASS!A:AY,22,FALSE)),"")</f>
        <v/>
      </c>
      <c r="W233" s="11" t="str">
        <f t="shared" si="92"/>
        <v/>
      </c>
      <c r="X233" t="str">
        <f>_xlfn.IFNA((VLOOKUP(A233,CLASS!A:AY,24,FALSE)),"")</f>
        <v/>
      </c>
      <c r="Y233" s="11" t="str">
        <f t="shared" si="75"/>
        <v/>
      </c>
      <c r="Z233" t="str">
        <f>_xlfn.IFNA((VLOOKUP(A233,CLASS!A:AY,26,FALSE)),"")</f>
        <v/>
      </c>
      <c r="AA233" s="11" t="str">
        <f t="shared" si="76"/>
        <v/>
      </c>
      <c r="AB233" t="str">
        <f>_xlfn.IFNA((VLOOKUP(A233,CLASS!A:AY,28,FALSE)),"")</f>
        <v/>
      </c>
      <c r="AC233" s="11" t="str">
        <f t="shared" si="77"/>
        <v/>
      </c>
      <c r="AD233"/>
      <c r="AE233" s="11">
        <f t="shared" si="93"/>
        <v>0</v>
      </c>
      <c r="AF233"/>
      <c r="AG233" s="11">
        <f t="shared" si="94"/>
        <v>0</v>
      </c>
      <c r="AH233" t="str">
        <f>_xlfn.IFNA((VLOOKUP(A233,CLASS!A:AY,34,FALSE)),"")</f>
        <v/>
      </c>
      <c r="AI233" s="11" t="str">
        <f t="shared" si="78"/>
        <v/>
      </c>
      <c r="AJ233"/>
      <c r="AK233" s="11">
        <f t="shared" si="79"/>
        <v>0</v>
      </c>
      <c r="AL233" s="16" t="str">
        <f t="shared" si="80"/>
        <v/>
      </c>
      <c r="AM233"/>
      <c r="AN233" t="str">
        <f t="shared" si="81"/>
        <v/>
      </c>
      <c r="AO233" t="str">
        <f t="shared" si="82"/>
        <v/>
      </c>
      <c r="AP233" t="str">
        <f t="shared" si="83"/>
        <v/>
      </c>
      <c r="AQ233" t="str">
        <f t="shared" si="84"/>
        <v/>
      </c>
      <c r="AR233" t="str">
        <f t="shared" si="85"/>
        <v/>
      </c>
      <c r="AS233" t="str">
        <f t="shared" si="86"/>
        <v/>
      </c>
      <c r="AT233" t="str">
        <f t="shared" si="87"/>
        <v/>
      </c>
      <c r="AU233">
        <f t="shared" si="88"/>
        <v>0</v>
      </c>
      <c r="AV233">
        <f t="shared" si="89"/>
        <v>0</v>
      </c>
      <c r="AW233" t="str">
        <f t="shared" si="90"/>
        <v/>
      </c>
      <c r="AX233">
        <f t="shared" si="91"/>
        <v>0</v>
      </c>
      <c r="AY233" s="14" cm="1">
        <f t="array" ref="AY233">SUMPRODUCT(LARGE(AN233:AX233, {1,2,3}))</f>
        <v>0</v>
      </c>
      <c r="AZ233"/>
    </row>
    <row r="234" spans="1:52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 t="shared" si="72"/>
        <v/>
      </c>
      <c r="R234" t="str">
        <f>_xlfn.IFNA((VLOOKUP(A234,CLASS!A:AY,18,FALSE)),"")</f>
        <v/>
      </c>
      <c r="S234" s="11" t="str">
        <f t="shared" si="73"/>
        <v/>
      </c>
      <c r="T234" t="str">
        <f>_xlfn.IFNA((VLOOKUP(A234,CLASS!A:AY,20,FALSE)),"")</f>
        <v/>
      </c>
      <c r="U234" s="11" t="str">
        <f t="shared" si="74"/>
        <v/>
      </c>
      <c r="V234" t="str">
        <f>_xlfn.IFNA((VLOOKUP(A234,CLASS!A:AY,22,FALSE)),"")</f>
        <v/>
      </c>
      <c r="W234" s="11" t="str">
        <f t="shared" si="92"/>
        <v/>
      </c>
      <c r="X234" t="str">
        <f>_xlfn.IFNA((VLOOKUP(A234,CLASS!A:AY,24,FALSE)),"")</f>
        <v/>
      </c>
      <c r="Y234" s="11" t="str">
        <f t="shared" si="75"/>
        <v/>
      </c>
      <c r="Z234" t="str">
        <f>_xlfn.IFNA((VLOOKUP(A234,CLASS!A:AY,26,FALSE)),"")</f>
        <v/>
      </c>
      <c r="AA234" s="11" t="str">
        <f t="shared" si="76"/>
        <v/>
      </c>
      <c r="AB234" t="str">
        <f>_xlfn.IFNA((VLOOKUP(A234,CLASS!A:AY,28,FALSE)),"")</f>
        <v/>
      </c>
      <c r="AC234" s="11" t="str">
        <f t="shared" si="77"/>
        <v/>
      </c>
      <c r="AD234"/>
      <c r="AE234" s="11">
        <f t="shared" si="93"/>
        <v>0</v>
      </c>
      <c r="AF234"/>
      <c r="AG234" s="11">
        <f t="shared" si="94"/>
        <v>0</v>
      </c>
      <c r="AH234" t="str">
        <f>_xlfn.IFNA((VLOOKUP(A234,CLASS!A:AY,34,FALSE)),"")</f>
        <v/>
      </c>
      <c r="AI234" s="11" t="str">
        <f t="shared" si="78"/>
        <v/>
      </c>
      <c r="AJ234"/>
      <c r="AK234" s="11">
        <f t="shared" si="79"/>
        <v>0</v>
      </c>
      <c r="AL234" s="16" t="str">
        <f t="shared" si="80"/>
        <v/>
      </c>
      <c r="AM234"/>
      <c r="AN234" t="str">
        <f t="shared" si="81"/>
        <v/>
      </c>
      <c r="AO234" t="str">
        <f t="shared" si="82"/>
        <v/>
      </c>
      <c r="AP234" t="str">
        <f t="shared" si="83"/>
        <v/>
      </c>
      <c r="AQ234" t="str">
        <f t="shared" si="84"/>
        <v/>
      </c>
      <c r="AR234" t="str">
        <f t="shared" si="85"/>
        <v/>
      </c>
      <c r="AS234" t="str">
        <f t="shared" si="86"/>
        <v/>
      </c>
      <c r="AT234" t="str">
        <f t="shared" si="87"/>
        <v/>
      </c>
      <c r="AU234">
        <f t="shared" si="88"/>
        <v>0</v>
      </c>
      <c r="AV234">
        <f t="shared" si="89"/>
        <v>0</v>
      </c>
      <c r="AW234" t="str">
        <f t="shared" si="90"/>
        <v/>
      </c>
      <c r="AX234">
        <f t="shared" si="91"/>
        <v>0</v>
      </c>
      <c r="AY234" s="14" cm="1">
        <f t="array" ref="AY234">SUMPRODUCT(LARGE(AN234:AX234, {1,2,3}))</f>
        <v>0</v>
      </c>
      <c r="AZ234"/>
    </row>
    <row r="235" spans="1:52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 t="shared" si="72"/>
        <v/>
      </c>
      <c r="R235" t="str">
        <f>_xlfn.IFNA((VLOOKUP(A235,CLASS!A:AY,18,FALSE)),"")</f>
        <v/>
      </c>
      <c r="S235" s="11" t="str">
        <f t="shared" si="73"/>
        <v/>
      </c>
      <c r="T235" t="str">
        <f>_xlfn.IFNA((VLOOKUP(A235,CLASS!A:AY,20,FALSE)),"")</f>
        <v/>
      </c>
      <c r="U235" s="11" t="str">
        <f t="shared" si="74"/>
        <v/>
      </c>
      <c r="V235" t="str">
        <f>_xlfn.IFNA((VLOOKUP(A235,CLASS!A:AY,22,FALSE)),"")</f>
        <v/>
      </c>
      <c r="W235" s="11" t="str">
        <f t="shared" si="92"/>
        <v/>
      </c>
      <c r="X235" t="str">
        <f>_xlfn.IFNA((VLOOKUP(A235,CLASS!A:AY,24,FALSE)),"")</f>
        <v/>
      </c>
      <c r="Y235" s="11" t="str">
        <f t="shared" si="75"/>
        <v/>
      </c>
      <c r="Z235" t="str">
        <f>_xlfn.IFNA((VLOOKUP(A235,CLASS!A:AY,26,FALSE)),"")</f>
        <v/>
      </c>
      <c r="AA235" s="11" t="str">
        <f t="shared" si="76"/>
        <v/>
      </c>
      <c r="AB235" t="str">
        <f>_xlfn.IFNA((VLOOKUP(A235,CLASS!A:AY,28,FALSE)),"")</f>
        <v/>
      </c>
      <c r="AC235" s="11" t="str">
        <f t="shared" si="77"/>
        <v/>
      </c>
      <c r="AD235"/>
      <c r="AE235" s="11">
        <f t="shared" si="93"/>
        <v>0</v>
      </c>
      <c r="AF235"/>
      <c r="AG235" s="11">
        <f t="shared" si="94"/>
        <v>0</v>
      </c>
      <c r="AH235" t="str">
        <f>_xlfn.IFNA((VLOOKUP(A235,CLASS!A:AY,34,FALSE)),"")</f>
        <v/>
      </c>
      <c r="AI235" s="11" t="str">
        <f t="shared" si="78"/>
        <v/>
      </c>
      <c r="AJ235"/>
      <c r="AK235" s="11">
        <f t="shared" si="79"/>
        <v>0</v>
      </c>
      <c r="AL235" s="16" t="str">
        <f t="shared" si="80"/>
        <v/>
      </c>
      <c r="AN235" t="str">
        <f t="shared" si="81"/>
        <v/>
      </c>
      <c r="AO235" t="str">
        <f t="shared" si="82"/>
        <v/>
      </c>
      <c r="AP235" t="str">
        <f t="shared" si="83"/>
        <v/>
      </c>
      <c r="AQ235" t="str">
        <f t="shared" si="84"/>
        <v/>
      </c>
      <c r="AR235" t="str">
        <f t="shared" si="85"/>
        <v/>
      </c>
      <c r="AS235" t="str">
        <f t="shared" si="86"/>
        <v/>
      </c>
      <c r="AT235" t="str">
        <f t="shared" si="87"/>
        <v/>
      </c>
      <c r="AU235">
        <f t="shared" si="88"/>
        <v>0</v>
      </c>
      <c r="AV235">
        <f t="shared" si="89"/>
        <v>0</v>
      </c>
      <c r="AW235" t="str">
        <f t="shared" si="90"/>
        <v/>
      </c>
      <c r="AX235">
        <f t="shared" si="91"/>
        <v>0</v>
      </c>
      <c r="AY235" s="14" cm="1">
        <f t="array" ref="AY235">SUMPRODUCT(LARGE(AN235:AX235, {1,2,3}))</f>
        <v>0</v>
      </c>
      <c r="AZ235"/>
    </row>
    <row r="236" spans="1:52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 t="shared" si="72"/>
        <v/>
      </c>
      <c r="R236" t="str">
        <f>_xlfn.IFNA((VLOOKUP(A236,CLASS!A:AY,18,FALSE)),"")</f>
        <v/>
      </c>
      <c r="S236" s="11" t="str">
        <f t="shared" si="73"/>
        <v/>
      </c>
      <c r="T236" t="str">
        <f>_xlfn.IFNA((VLOOKUP(A236,CLASS!A:AY,20,FALSE)),"")</f>
        <v/>
      </c>
      <c r="U236" s="11" t="str">
        <f t="shared" si="74"/>
        <v/>
      </c>
      <c r="V236" t="str">
        <f>_xlfn.IFNA((VLOOKUP(A236,CLASS!A:AY,22,FALSE)),"")</f>
        <v/>
      </c>
      <c r="W236" s="11" t="str">
        <f t="shared" si="92"/>
        <v/>
      </c>
      <c r="X236" t="str">
        <f>_xlfn.IFNA((VLOOKUP(A236,CLASS!A:AY,24,FALSE)),"")</f>
        <v/>
      </c>
      <c r="Y236" s="11" t="str">
        <f t="shared" si="75"/>
        <v/>
      </c>
      <c r="Z236" t="str">
        <f>_xlfn.IFNA((VLOOKUP(A236,CLASS!A:AY,26,FALSE)),"")</f>
        <v/>
      </c>
      <c r="AA236" s="11" t="str">
        <f t="shared" si="76"/>
        <v/>
      </c>
      <c r="AB236" t="str">
        <f>_xlfn.IFNA((VLOOKUP(A236,CLASS!A:AY,28,FALSE)),"")</f>
        <v/>
      </c>
      <c r="AC236" s="11" t="str">
        <f t="shared" si="77"/>
        <v/>
      </c>
      <c r="AD236"/>
      <c r="AE236" s="11">
        <f t="shared" si="93"/>
        <v>0</v>
      </c>
      <c r="AF236"/>
      <c r="AG236" s="11">
        <f t="shared" si="94"/>
        <v>0</v>
      </c>
      <c r="AH236" t="str">
        <f>_xlfn.IFNA((VLOOKUP(A236,CLASS!A:AY,34,FALSE)),"")</f>
        <v/>
      </c>
      <c r="AI236" s="11" t="str">
        <f t="shared" si="78"/>
        <v/>
      </c>
      <c r="AJ236"/>
      <c r="AK236" s="11">
        <f t="shared" si="79"/>
        <v>0</v>
      </c>
      <c r="AL236" s="16" t="str">
        <f t="shared" si="80"/>
        <v/>
      </c>
      <c r="AM236"/>
      <c r="AN236" t="str">
        <f t="shared" si="81"/>
        <v/>
      </c>
      <c r="AO236" t="str">
        <f t="shared" si="82"/>
        <v/>
      </c>
      <c r="AP236" t="str">
        <f t="shared" si="83"/>
        <v/>
      </c>
      <c r="AQ236" t="str">
        <f t="shared" si="84"/>
        <v/>
      </c>
      <c r="AR236" t="str">
        <f t="shared" si="85"/>
        <v/>
      </c>
      <c r="AS236" t="str">
        <f t="shared" si="86"/>
        <v/>
      </c>
      <c r="AT236" t="str">
        <f t="shared" si="87"/>
        <v/>
      </c>
      <c r="AU236">
        <f t="shared" si="88"/>
        <v>0</v>
      </c>
      <c r="AV236">
        <f t="shared" si="89"/>
        <v>0</v>
      </c>
      <c r="AW236" t="str">
        <f t="shared" si="90"/>
        <v/>
      </c>
      <c r="AX236">
        <f t="shared" si="91"/>
        <v>0</v>
      </c>
      <c r="AY236" s="14" cm="1">
        <f t="array" ref="AY236">SUMPRODUCT(LARGE(AN236:AX236, {1,2,3}))</f>
        <v>0</v>
      </c>
      <c r="AZ236"/>
    </row>
    <row r="237" spans="1:52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 t="shared" si="72"/>
        <v/>
      </c>
      <c r="R237" t="str">
        <f>_xlfn.IFNA((VLOOKUP(A237,CLASS!A:AY,18,FALSE)),"")</f>
        <v/>
      </c>
      <c r="S237" s="11" t="str">
        <f t="shared" si="73"/>
        <v/>
      </c>
      <c r="T237" t="str">
        <f>_xlfn.IFNA((VLOOKUP(A237,CLASS!A:AY,20,FALSE)),"")</f>
        <v/>
      </c>
      <c r="U237" s="11" t="str">
        <f t="shared" si="74"/>
        <v/>
      </c>
      <c r="V237" t="str">
        <f>_xlfn.IFNA((VLOOKUP(A237,CLASS!A:AY,22,FALSE)),"")</f>
        <v/>
      </c>
      <c r="W237" s="11" t="str">
        <f t="shared" si="92"/>
        <v/>
      </c>
      <c r="X237" t="str">
        <f>_xlfn.IFNA((VLOOKUP(A237,CLASS!A:AY,24,FALSE)),"")</f>
        <v/>
      </c>
      <c r="Y237" s="11" t="str">
        <f t="shared" si="75"/>
        <v/>
      </c>
      <c r="Z237" t="str">
        <f>_xlfn.IFNA((VLOOKUP(A237,CLASS!A:AY,26,FALSE)),"")</f>
        <v/>
      </c>
      <c r="AA237" s="11" t="str">
        <f t="shared" si="76"/>
        <v/>
      </c>
      <c r="AB237" t="str">
        <f>_xlfn.IFNA((VLOOKUP(A237,CLASS!A:AY,28,FALSE)),"")</f>
        <v/>
      </c>
      <c r="AC237" s="11" t="str">
        <f t="shared" si="77"/>
        <v/>
      </c>
      <c r="AD237"/>
      <c r="AE237" s="11">
        <f t="shared" si="93"/>
        <v>0</v>
      </c>
      <c r="AF237"/>
      <c r="AG237" s="11">
        <f t="shared" si="94"/>
        <v>0</v>
      </c>
      <c r="AH237" t="str">
        <f>_xlfn.IFNA((VLOOKUP(A237,CLASS!A:AY,34,FALSE)),"")</f>
        <v/>
      </c>
      <c r="AI237" s="11" t="str">
        <f t="shared" si="78"/>
        <v/>
      </c>
      <c r="AJ237"/>
      <c r="AK237" s="11">
        <f t="shared" si="79"/>
        <v>0</v>
      </c>
      <c r="AL237" s="16" t="str">
        <f t="shared" si="80"/>
        <v/>
      </c>
      <c r="AM237"/>
      <c r="AN237" t="str">
        <f t="shared" si="81"/>
        <v/>
      </c>
      <c r="AO237" t="str">
        <f t="shared" si="82"/>
        <v/>
      </c>
      <c r="AP237" t="str">
        <f t="shared" si="83"/>
        <v/>
      </c>
      <c r="AQ237" t="str">
        <f t="shared" si="84"/>
        <v/>
      </c>
      <c r="AR237" t="str">
        <f t="shared" si="85"/>
        <v/>
      </c>
      <c r="AS237" t="str">
        <f t="shared" si="86"/>
        <v/>
      </c>
      <c r="AT237" t="str">
        <f t="shared" si="87"/>
        <v/>
      </c>
      <c r="AU237">
        <f t="shared" si="88"/>
        <v>0</v>
      </c>
      <c r="AV237">
        <f t="shared" si="89"/>
        <v>0</v>
      </c>
      <c r="AW237" t="str">
        <f t="shared" si="90"/>
        <v/>
      </c>
      <c r="AX237">
        <f t="shared" si="91"/>
        <v>0</v>
      </c>
      <c r="AY237" s="14" cm="1">
        <f t="array" ref="AY237">SUMPRODUCT(LARGE(AN237:AX237, {1,2,3}))</f>
        <v>0</v>
      </c>
    </row>
    <row r="238" spans="1:52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 t="shared" si="72"/>
        <v/>
      </c>
      <c r="R238" t="str">
        <f>_xlfn.IFNA((VLOOKUP(A238,CLASS!A:AY,18,FALSE)),"")</f>
        <v/>
      </c>
      <c r="S238" s="11" t="str">
        <f t="shared" si="73"/>
        <v/>
      </c>
      <c r="T238" t="str">
        <f>_xlfn.IFNA((VLOOKUP(A238,CLASS!A:AY,20,FALSE)),"")</f>
        <v/>
      </c>
      <c r="U238" s="11" t="str">
        <f t="shared" si="74"/>
        <v/>
      </c>
      <c r="V238" t="str">
        <f>_xlfn.IFNA((VLOOKUP(A238,CLASS!A:AY,22,FALSE)),"")</f>
        <v/>
      </c>
      <c r="W238" s="11" t="str">
        <f t="shared" si="92"/>
        <v/>
      </c>
      <c r="X238" t="str">
        <f>_xlfn.IFNA((VLOOKUP(A238,CLASS!A:AY,24,FALSE)),"")</f>
        <v/>
      </c>
      <c r="Y238" s="11" t="str">
        <f t="shared" si="75"/>
        <v/>
      </c>
      <c r="Z238" t="str">
        <f>_xlfn.IFNA((VLOOKUP(A238,CLASS!A:AY,26,FALSE)),"")</f>
        <v/>
      </c>
      <c r="AA238" s="11" t="str">
        <f t="shared" si="76"/>
        <v/>
      </c>
      <c r="AB238" t="str">
        <f>_xlfn.IFNA((VLOOKUP(A238,CLASS!A:AY,28,FALSE)),"")</f>
        <v/>
      </c>
      <c r="AC238" s="11" t="str">
        <f t="shared" si="77"/>
        <v/>
      </c>
      <c r="AD238"/>
      <c r="AE238" s="11">
        <f t="shared" si="93"/>
        <v>0</v>
      </c>
      <c r="AF238"/>
      <c r="AG238" s="11">
        <f t="shared" si="94"/>
        <v>0</v>
      </c>
      <c r="AH238" t="str">
        <f>_xlfn.IFNA((VLOOKUP(A238,CLASS!A:AY,34,FALSE)),"")</f>
        <v/>
      </c>
      <c r="AI238" s="11" t="str">
        <f t="shared" si="78"/>
        <v/>
      </c>
      <c r="AJ238"/>
      <c r="AK238" s="11">
        <f t="shared" si="79"/>
        <v>0</v>
      </c>
      <c r="AL238" s="16" t="str">
        <f t="shared" si="80"/>
        <v/>
      </c>
      <c r="AN238" t="str">
        <f t="shared" si="81"/>
        <v/>
      </c>
      <c r="AO238" t="str">
        <f t="shared" si="82"/>
        <v/>
      </c>
      <c r="AP238" t="str">
        <f t="shared" si="83"/>
        <v/>
      </c>
      <c r="AQ238" t="str">
        <f t="shared" si="84"/>
        <v/>
      </c>
      <c r="AR238" t="str">
        <f t="shared" si="85"/>
        <v/>
      </c>
      <c r="AS238" t="str">
        <f t="shared" si="86"/>
        <v/>
      </c>
      <c r="AT238" t="str">
        <f t="shared" si="87"/>
        <v/>
      </c>
      <c r="AU238">
        <f t="shared" si="88"/>
        <v>0</v>
      </c>
      <c r="AV238">
        <f t="shared" si="89"/>
        <v>0</v>
      </c>
      <c r="AW238" t="str">
        <f t="shared" si="90"/>
        <v/>
      </c>
      <c r="AX238">
        <f t="shared" si="91"/>
        <v>0</v>
      </c>
      <c r="AY238" s="14" cm="1">
        <f t="array" ref="AY238">SUMPRODUCT(LARGE(AN238:AX238, {1,2,3}))</f>
        <v>0</v>
      </c>
      <c r="AZ238"/>
    </row>
    <row r="239" spans="1:52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 t="shared" si="72"/>
        <v/>
      </c>
      <c r="R239" t="str">
        <f>_xlfn.IFNA((VLOOKUP(A239,CLASS!A:AY,18,FALSE)),"")</f>
        <v/>
      </c>
      <c r="S239" s="11" t="str">
        <f t="shared" si="73"/>
        <v/>
      </c>
      <c r="T239" t="str">
        <f>_xlfn.IFNA((VLOOKUP(A239,CLASS!A:AY,20,FALSE)),"")</f>
        <v/>
      </c>
      <c r="U239" s="11" t="str">
        <f t="shared" si="74"/>
        <v/>
      </c>
      <c r="V239" t="str">
        <f>_xlfn.IFNA((VLOOKUP(A239,CLASS!A:AY,22,FALSE)),"")</f>
        <v/>
      </c>
      <c r="W239" s="11" t="str">
        <f t="shared" si="92"/>
        <v/>
      </c>
      <c r="X239" t="str">
        <f>_xlfn.IFNA((VLOOKUP(A239,CLASS!A:AY,24,FALSE)),"")</f>
        <v/>
      </c>
      <c r="Y239" s="11" t="str">
        <f t="shared" si="75"/>
        <v/>
      </c>
      <c r="Z239" t="str">
        <f>_xlfn.IFNA((VLOOKUP(A239,CLASS!A:AY,26,FALSE)),"")</f>
        <v/>
      </c>
      <c r="AA239" s="11" t="str">
        <f t="shared" si="76"/>
        <v/>
      </c>
      <c r="AB239" t="str">
        <f>_xlfn.IFNA((VLOOKUP(A239,CLASS!A:AY,28,FALSE)),"")</f>
        <v/>
      </c>
      <c r="AC239" s="11" t="str">
        <f t="shared" si="77"/>
        <v/>
      </c>
      <c r="AD239"/>
      <c r="AE239" s="11">
        <f t="shared" si="93"/>
        <v>0</v>
      </c>
      <c r="AF239"/>
      <c r="AG239" s="11">
        <f t="shared" si="94"/>
        <v>0</v>
      </c>
      <c r="AH239" t="str">
        <f>_xlfn.IFNA((VLOOKUP(A239,CLASS!A:AY,34,FALSE)),"")</f>
        <v/>
      </c>
      <c r="AI239" s="11" t="str">
        <f t="shared" si="78"/>
        <v/>
      </c>
      <c r="AJ239"/>
      <c r="AK239" s="11">
        <f t="shared" si="79"/>
        <v>0</v>
      </c>
      <c r="AL239" s="16" t="str">
        <f t="shared" si="80"/>
        <v/>
      </c>
      <c r="AM239"/>
      <c r="AN239" t="str">
        <f t="shared" si="81"/>
        <v/>
      </c>
      <c r="AO239" t="str">
        <f t="shared" si="82"/>
        <v/>
      </c>
      <c r="AP239" t="str">
        <f t="shared" si="83"/>
        <v/>
      </c>
      <c r="AQ239" t="str">
        <f t="shared" si="84"/>
        <v/>
      </c>
      <c r="AR239" t="str">
        <f t="shared" si="85"/>
        <v/>
      </c>
      <c r="AS239" t="str">
        <f t="shared" si="86"/>
        <v/>
      </c>
      <c r="AT239" t="str">
        <f t="shared" si="87"/>
        <v/>
      </c>
      <c r="AU239">
        <f t="shared" si="88"/>
        <v>0</v>
      </c>
      <c r="AV239">
        <f t="shared" si="89"/>
        <v>0</v>
      </c>
      <c r="AW239" t="str">
        <f t="shared" si="90"/>
        <v/>
      </c>
      <c r="AX239">
        <f t="shared" si="91"/>
        <v>0</v>
      </c>
      <c r="AY239" s="14" cm="1">
        <f t="array" ref="AY239">SUMPRODUCT(LARGE(AN239:AX239, {1,2,3}))</f>
        <v>0</v>
      </c>
      <c r="AZ239"/>
    </row>
    <row r="240" spans="1:52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 t="shared" si="72"/>
        <v/>
      </c>
      <c r="R240" t="str">
        <f>_xlfn.IFNA((VLOOKUP(A240,CLASS!A:AY,18,FALSE)),"")</f>
        <v/>
      </c>
      <c r="S240" s="11" t="str">
        <f t="shared" si="73"/>
        <v/>
      </c>
      <c r="T240" t="str">
        <f>_xlfn.IFNA((VLOOKUP(A240,CLASS!A:AY,20,FALSE)),"")</f>
        <v/>
      </c>
      <c r="U240" s="11" t="str">
        <f t="shared" si="74"/>
        <v/>
      </c>
      <c r="V240" t="str">
        <f>_xlfn.IFNA((VLOOKUP(A240,CLASS!A:AY,22,FALSE)),"")</f>
        <v/>
      </c>
      <c r="W240" s="11" t="str">
        <f t="shared" si="92"/>
        <v/>
      </c>
      <c r="X240" t="str">
        <f>_xlfn.IFNA((VLOOKUP(A240,CLASS!A:AY,24,FALSE)),"")</f>
        <v/>
      </c>
      <c r="Y240" s="11" t="str">
        <f t="shared" si="75"/>
        <v/>
      </c>
      <c r="Z240" t="str">
        <f>_xlfn.IFNA((VLOOKUP(A240,CLASS!A:AY,26,FALSE)),"")</f>
        <v/>
      </c>
      <c r="AA240" s="11" t="str">
        <f t="shared" si="76"/>
        <v/>
      </c>
      <c r="AB240" t="str">
        <f>_xlfn.IFNA((VLOOKUP(A240,CLASS!A:AY,28,FALSE)),"")</f>
        <v/>
      </c>
      <c r="AC240" s="11" t="str">
        <f t="shared" si="77"/>
        <v/>
      </c>
      <c r="AD240"/>
      <c r="AE240" s="11">
        <f t="shared" si="93"/>
        <v>0</v>
      </c>
      <c r="AF240"/>
      <c r="AG240" s="11">
        <f t="shared" si="94"/>
        <v>0</v>
      </c>
      <c r="AH240" t="str">
        <f>_xlfn.IFNA((VLOOKUP(A240,CLASS!A:AY,34,FALSE)),"")</f>
        <v/>
      </c>
      <c r="AI240" s="11" t="str">
        <f t="shared" si="78"/>
        <v/>
      </c>
      <c r="AJ240"/>
      <c r="AK240" s="11">
        <f t="shared" si="79"/>
        <v>0</v>
      </c>
      <c r="AL240" s="16" t="str">
        <f t="shared" si="80"/>
        <v/>
      </c>
      <c r="AM240"/>
      <c r="AN240" t="str">
        <f t="shared" si="81"/>
        <v/>
      </c>
      <c r="AO240" t="str">
        <f t="shared" si="82"/>
        <v/>
      </c>
      <c r="AP240" t="str">
        <f t="shared" si="83"/>
        <v/>
      </c>
      <c r="AQ240" t="str">
        <f t="shared" si="84"/>
        <v/>
      </c>
      <c r="AR240" t="str">
        <f t="shared" si="85"/>
        <v/>
      </c>
      <c r="AS240" t="str">
        <f t="shared" si="86"/>
        <v/>
      </c>
      <c r="AT240" t="str">
        <f t="shared" si="87"/>
        <v/>
      </c>
      <c r="AU240">
        <f t="shared" si="88"/>
        <v>0</v>
      </c>
      <c r="AV240">
        <f t="shared" si="89"/>
        <v>0</v>
      </c>
      <c r="AW240" t="str">
        <f t="shared" si="90"/>
        <v/>
      </c>
      <c r="AX240">
        <f t="shared" si="91"/>
        <v>0</v>
      </c>
      <c r="AY240" s="14" cm="1">
        <f t="array" ref="AY240">SUMPRODUCT(LARGE(AN240:AX240, {1,2,3}))</f>
        <v>0</v>
      </c>
      <c r="AZ240"/>
    </row>
    <row r="241" spans="1:52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 t="shared" si="72"/>
        <v/>
      </c>
      <c r="R241" t="str">
        <f>_xlfn.IFNA((VLOOKUP(A241,CLASS!A:AY,18,FALSE)),"")</f>
        <v/>
      </c>
      <c r="S241" s="11" t="str">
        <f t="shared" si="73"/>
        <v/>
      </c>
      <c r="T241" t="str">
        <f>_xlfn.IFNA((VLOOKUP(A241,CLASS!A:AY,20,FALSE)),"")</f>
        <v/>
      </c>
      <c r="U241" s="11" t="str">
        <f t="shared" si="74"/>
        <v/>
      </c>
      <c r="V241" t="str">
        <f>_xlfn.IFNA((VLOOKUP(A241,CLASS!A:AY,22,FALSE)),"")</f>
        <v/>
      </c>
      <c r="W241" s="11" t="str">
        <f t="shared" si="92"/>
        <v/>
      </c>
      <c r="X241" t="str">
        <f>_xlfn.IFNA((VLOOKUP(A241,CLASS!A:AY,24,FALSE)),"")</f>
        <v/>
      </c>
      <c r="Y241" s="11" t="str">
        <f t="shared" si="75"/>
        <v/>
      </c>
      <c r="Z241" t="str">
        <f>_xlfn.IFNA((VLOOKUP(A241,CLASS!A:AY,26,FALSE)),"")</f>
        <v/>
      </c>
      <c r="AA241" s="11" t="str">
        <f t="shared" si="76"/>
        <v/>
      </c>
      <c r="AB241" t="str">
        <f>_xlfn.IFNA((VLOOKUP(A241,CLASS!A:AY,28,FALSE)),"")</f>
        <v/>
      </c>
      <c r="AC241" s="11" t="str">
        <f t="shared" si="77"/>
        <v/>
      </c>
      <c r="AD241"/>
      <c r="AE241" s="11">
        <f t="shared" si="93"/>
        <v>0</v>
      </c>
      <c r="AF241"/>
      <c r="AG241" s="11">
        <f t="shared" si="94"/>
        <v>0</v>
      </c>
      <c r="AH241" t="str">
        <f>_xlfn.IFNA((VLOOKUP(A241,CLASS!A:AY,34,FALSE)),"")</f>
        <v/>
      </c>
      <c r="AI241" s="11" t="str">
        <f t="shared" si="78"/>
        <v/>
      </c>
      <c r="AJ241"/>
      <c r="AK241" s="11">
        <f t="shared" si="79"/>
        <v>0</v>
      </c>
      <c r="AL241" s="16" t="str">
        <f t="shared" si="80"/>
        <v/>
      </c>
      <c r="AM241"/>
      <c r="AN241" t="str">
        <f t="shared" si="81"/>
        <v/>
      </c>
      <c r="AO241" t="str">
        <f t="shared" si="82"/>
        <v/>
      </c>
      <c r="AP241" t="str">
        <f t="shared" si="83"/>
        <v/>
      </c>
      <c r="AQ241" t="str">
        <f t="shared" si="84"/>
        <v/>
      </c>
      <c r="AR241" t="str">
        <f t="shared" si="85"/>
        <v/>
      </c>
      <c r="AS241" t="str">
        <f t="shared" si="86"/>
        <v/>
      </c>
      <c r="AT241" t="str">
        <f t="shared" si="87"/>
        <v/>
      </c>
      <c r="AU241">
        <f t="shared" si="88"/>
        <v>0</v>
      </c>
      <c r="AV241">
        <f t="shared" si="89"/>
        <v>0</v>
      </c>
      <c r="AW241" t="str">
        <f t="shared" si="90"/>
        <v/>
      </c>
      <c r="AX241">
        <f t="shared" si="91"/>
        <v>0</v>
      </c>
      <c r="AY241" s="14" cm="1">
        <f t="array" ref="AY241">SUMPRODUCT(LARGE(AN241:AX241, {1,2,3}))</f>
        <v>0</v>
      </c>
      <c r="AZ241"/>
    </row>
    <row r="242" spans="1:52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 t="shared" si="72"/>
        <v/>
      </c>
      <c r="R242" t="str">
        <f>_xlfn.IFNA((VLOOKUP(A242,CLASS!A:AY,18,FALSE)),"")</f>
        <v/>
      </c>
      <c r="S242" s="11" t="str">
        <f t="shared" si="73"/>
        <v/>
      </c>
      <c r="T242" t="str">
        <f>_xlfn.IFNA((VLOOKUP(A242,CLASS!A:AY,20,FALSE)),"")</f>
        <v/>
      </c>
      <c r="U242" s="11" t="str">
        <f t="shared" si="74"/>
        <v/>
      </c>
      <c r="V242" t="str">
        <f>_xlfn.IFNA((VLOOKUP(A242,CLASS!A:AY,22,FALSE)),"")</f>
        <v/>
      </c>
      <c r="W242" s="11" t="str">
        <f t="shared" si="92"/>
        <v/>
      </c>
      <c r="X242" t="str">
        <f>_xlfn.IFNA((VLOOKUP(A242,CLASS!A:AY,24,FALSE)),"")</f>
        <v/>
      </c>
      <c r="Y242" s="11" t="str">
        <f t="shared" si="75"/>
        <v/>
      </c>
      <c r="Z242" t="str">
        <f>_xlfn.IFNA((VLOOKUP(A242,CLASS!A:AY,26,FALSE)),"")</f>
        <v/>
      </c>
      <c r="AA242" s="11" t="str">
        <f t="shared" si="76"/>
        <v/>
      </c>
      <c r="AB242" t="str">
        <f>_xlfn.IFNA((VLOOKUP(A242,CLASS!A:AY,28,FALSE)),"")</f>
        <v/>
      </c>
      <c r="AC242" s="11" t="str">
        <f t="shared" si="77"/>
        <v/>
      </c>
      <c r="AD242"/>
      <c r="AE242" s="11">
        <f t="shared" si="93"/>
        <v>0</v>
      </c>
      <c r="AF242"/>
      <c r="AG242" s="11">
        <f t="shared" si="94"/>
        <v>0</v>
      </c>
      <c r="AH242" t="str">
        <f>_xlfn.IFNA((VLOOKUP(A242,CLASS!A:AY,34,FALSE)),"")</f>
        <v/>
      </c>
      <c r="AI242" s="11" t="str">
        <f t="shared" si="78"/>
        <v/>
      </c>
      <c r="AJ242"/>
      <c r="AK242" s="11">
        <f t="shared" si="79"/>
        <v>0</v>
      </c>
      <c r="AL242" s="16" t="str">
        <f t="shared" si="80"/>
        <v/>
      </c>
      <c r="AM242"/>
      <c r="AN242" t="str">
        <f t="shared" si="81"/>
        <v/>
      </c>
      <c r="AO242" t="str">
        <f t="shared" si="82"/>
        <v/>
      </c>
      <c r="AP242" t="str">
        <f t="shared" si="83"/>
        <v/>
      </c>
      <c r="AQ242" t="str">
        <f t="shared" si="84"/>
        <v/>
      </c>
      <c r="AR242" t="str">
        <f t="shared" si="85"/>
        <v/>
      </c>
      <c r="AS242" t="str">
        <f t="shared" si="86"/>
        <v/>
      </c>
      <c r="AT242" t="str">
        <f t="shared" si="87"/>
        <v/>
      </c>
      <c r="AU242">
        <f t="shared" si="88"/>
        <v>0</v>
      </c>
      <c r="AV242">
        <f t="shared" si="89"/>
        <v>0</v>
      </c>
      <c r="AW242" t="str">
        <f t="shared" si="90"/>
        <v/>
      </c>
      <c r="AX242">
        <f t="shared" si="91"/>
        <v>0</v>
      </c>
      <c r="AY242" s="14" cm="1">
        <f t="array" ref="AY242">SUMPRODUCT(LARGE(AN242:AX242, {1,2,3}))</f>
        <v>0</v>
      </c>
      <c r="AZ242"/>
    </row>
    <row r="243" spans="1:52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 t="shared" si="72"/>
        <v/>
      </c>
      <c r="R243" t="str">
        <f>_xlfn.IFNA((VLOOKUP(A243,CLASS!A:AY,18,FALSE)),"")</f>
        <v/>
      </c>
      <c r="S243" s="11" t="str">
        <f t="shared" si="73"/>
        <v/>
      </c>
      <c r="T243" t="str">
        <f>_xlfn.IFNA((VLOOKUP(A243,CLASS!A:AY,20,FALSE)),"")</f>
        <v/>
      </c>
      <c r="U243" s="11" t="str">
        <f t="shared" si="74"/>
        <v/>
      </c>
      <c r="V243" t="str">
        <f>_xlfn.IFNA((VLOOKUP(A243,CLASS!A:AY,22,FALSE)),"")</f>
        <v/>
      </c>
      <c r="W243" s="11" t="str">
        <f t="shared" si="92"/>
        <v/>
      </c>
      <c r="X243" t="str">
        <f>_xlfn.IFNA((VLOOKUP(A243,CLASS!A:AY,24,FALSE)),"")</f>
        <v/>
      </c>
      <c r="Y243" s="11" t="str">
        <f t="shared" si="75"/>
        <v/>
      </c>
      <c r="Z243" t="str">
        <f>_xlfn.IFNA((VLOOKUP(A243,CLASS!A:AY,26,FALSE)),"")</f>
        <v/>
      </c>
      <c r="AA243" s="11" t="str">
        <f t="shared" si="76"/>
        <v/>
      </c>
      <c r="AB243" t="str">
        <f>_xlfn.IFNA((VLOOKUP(A243,CLASS!A:AY,28,FALSE)),"")</f>
        <v/>
      </c>
      <c r="AC243" s="11" t="str">
        <f t="shared" si="77"/>
        <v/>
      </c>
      <c r="AD243"/>
      <c r="AE243" s="11">
        <f t="shared" si="93"/>
        <v>0</v>
      </c>
      <c r="AF243"/>
      <c r="AG243" s="11">
        <f t="shared" si="94"/>
        <v>0</v>
      </c>
      <c r="AH243" t="str">
        <f>_xlfn.IFNA((VLOOKUP(A243,CLASS!A:AY,34,FALSE)),"")</f>
        <v/>
      </c>
      <c r="AI243" s="11" t="str">
        <f t="shared" si="78"/>
        <v/>
      </c>
      <c r="AJ243"/>
      <c r="AK243" s="11">
        <f t="shared" si="79"/>
        <v>0</v>
      </c>
      <c r="AL243" s="16" t="str">
        <f t="shared" si="80"/>
        <v/>
      </c>
      <c r="AM243"/>
      <c r="AN243" t="str">
        <f t="shared" si="81"/>
        <v/>
      </c>
      <c r="AO243" t="str">
        <f t="shared" si="82"/>
        <v/>
      </c>
      <c r="AP243" t="str">
        <f t="shared" si="83"/>
        <v/>
      </c>
      <c r="AQ243" t="str">
        <f t="shared" si="84"/>
        <v/>
      </c>
      <c r="AR243" t="str">
        <f t="shared" si="85"/>
        <v/>
      </c>
      <c r="AS243" t="str">
        <f t="shared" si="86"/>
        <v/>
      </c>
      <c r="AT243" t="str">
        <f t="shared" si="87"/>
        <v/>
      </c>
      <c r="AU243">
        <f t="shared" si="88"/>
        <v>0</v>
      </c>
      <c r="AV243">
        <f t="shared" si="89"/>
        <v>0</v>
      </c>
      <c r="AW243" t="str">
        <f t="shared" si="90"/>
        <v/>
      </c>
      <c r="AX243">
        <f t="shared" si="91"/>
        <v>0</v>
      </c>
      <c r="AY243" s="14" cm="1">
        <f t="array" ref="AY243">SUMPRODUCT(LARGE(AN243:AX243, {1,2,3}))</f>
        <v>0</v>
      </c>
    </row>
    <row r="244" spans="1:52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 t="shared" si="72"/>
        <v/>
      </c>
      <c r="R244" t="str">
        <f>_xlfn.IFNA((VLOOKUP(A244,CLASS!A:AY,18,FALSE)),"")</f>
        <v/>
      </c>
      <c r="S244" s="11" t="str">
        <f t="shared" si="73"/>
        <v/>
      </c>
      <c r="T244" t="str">
        <f>_xlfn.IFNA((VLOOKUP(A244,CLASS!A:AY,20,FALSE)),"")</f>
        <v/>
      </c>
      <c r="U244" s="11" t="str">
        <f t="shared" si="74"/>
        <v/>
      </c>
      <c r="V244" t="str">
        <f>_xlfn.IFNA((VLOOKUP(A244,CLASS!A:AY,22,FALSE)),"")</f>
        <v/>
      </c>
      <c r="W244" s="11" t="str">
        <f t="shared" si="92"/>
        <v/>
      </c>
      <c r="X244" t="str">
        <f>_xlfn.IFNA((VLOOKUP(A244,CLASS!A:AY,24,FALSE)),"")</f>
        <v/>
      </c>
      <c r="Y244" s="11" t="str">
        <f t="shared" si="75"/>
        <v/>
      </c>
      <c r="Z244" t="str">
        <f>_xlfn.IFNA((VLOOKUP(A244,CLASS!A:AY,26,FALSE)),"")</f>
        <v/>
      </c>
      <c r="AA244" s="11" t="str">
        <f t="shared" si="76"/>
        <v/>
      </c>
      <c r="AB244" t="str">
        <f>_xlfn.IFNA((VLOOKUP(A244,CLASS!A:AY,28,FALSE)),"")</f>
        <v/>
      </c>
      <c r="AC244" s="11" t="str">
        <f t="shared" si="77"/>
        <v/>
      </c>
      <c r="AD244"/>
      <c r="AE244" s="11">
        <f t="shared" si="93"/>
        <v>0</v>
      </c>
      <c r="AF244"/>
      <c r="AG244" s="11">
        <f t="shared" si="94"/>
        <v>0</v>
      </c>
      <c r="AH244" t="str">
        <f>_xlfn.IFNA((VLOOKUP(A244,CLASS!A:AY,34,FALSE)),"")</f>
        <v/>
      </c>
      <c r="AI244" s="11" t="str">
        <f t="shared" si="78"/>
        <v/>
      </c>
      <c r="AJ244"/>
      <c r="AK244" s="11">
        <f t="shared" si="79"/>
        <v>0</v>
      </c>
      <c r="AL244" s="16" t="str">
        <f t="shared" si="80"/>
        <v/>
      </c>
      <c r="AM244"/>
      <c r="AN244" t="str">
        <f t="shared" si="81"/>
        <v/>
      </c>
      <c r="AO244" t="str">
        <f t="shared" si="82"/>
        <v/>
      </c>
      <c r="AP244" t="str">
        <f t="shared" si="83"/>
        <v/>
      </c>
      <c r="AQ244" t="str">
        <f t="shared" si="84"/>
        <v/>
      </c>
      <c r="AR244" t="str">
        <f t="shared" si="85"/>
        <v/>
      </c>
      <c r="AS244" t="str">
        <f t="shared" si="86"/>
        <v/>
      </c>
      <c r="AT244" t="str">
        <f t="shared" si="87"/>
        <v/>
      </c>
      <c r="AU244">
        <f t="shared" si="88"/>
        <v>0</v>
      </c>
      <c r="AV244">
        <f t="shared" si="89"/>
        <v>0</v>
      </c>
      <c r="AW244" t="str">
        <f t="shared" si="90"/>
        <v/>
      </c>
      <c r="AX244">
        <f t="shared" si="91"/>
        <v>0</v>
      </c>
      <c r="AY244" s="14" cm="1">
        <f t="array" ref="AY244">SUMPRODUCT(LARGE(AN244:AX244, {1,2,3}))</f>
        <v>0</v>
      </c>
      <c r="AZ244"/>
    </row>
    <row r="245" spans="1:52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 t="shared" si="72"/>
        <v/>
      </c>
      <c r="R245" t="str">
        <f>_xlfn.IFNA((VLOOKUP(A245,CLASS!A:AY,18,FALSE)),"")</f>
        <v/>
      </c>
      <c r="S245" s="11" t="str">
        <f t="shared" si="73"/>
        <v/>
      </c>
      <c r="T245" t="str">
        <f>_xlfn.IFNA((VLOOKUP(A245,CLASS!A:AY,20,FALSE)),"")</f>
        <v/>
      </c>
      <c r="U245" s="11" t="str">
        <f t="shared" si="74"/>
        <v/>
      </c>
      <c r="V245" t="str">
        <f>_xlfn.IFNA((VLOOKUP(A245,CLASS!A:AY,22,FALSE)),"")</f>
        <v/>
      </c>
      <c r="W245" s="11" t="str">
        <f t="shared" si="92"/>
        <v/>
      </c>
      <c r="X245" t="str">
        <f>_xlfn.IFNA((VLOOKUP(A245,CLASS!A:AY,24,FALSE)),"")</f>
        <v/>
      </c>
      <c r="Y245" s="11" t="str">
        <f t="shared" si="75"/>
        <v/>
      </c>
      <c r="Z245" t="str">
        <f>_xlfn.IFNA((VLOOKUP(A245,CLASS!A:AY,26,FALSE)),"")</f>
        <v/>
      </c>
      <c r="AA245" s="11" t="str">
        <f t="shared" si="76"/>
        <v/>
      </c>
      <c r="AB245" t="str">
        <f>_xlfn.IFNA((VLOOKUP(A245,CLASS!A:AY,28,FALSE)),"")</f>
        <v/>
      </c>
      <c r="AC245" s="11" t="str">
        <f t="shared" si="77"/>
        <v/>
      </c>
      <c r="AD245"/>
      <c r="AE245" s="11">
        <f t="shared" si="93"/>
        <v>0</v>
      </c>
      <c r="AF245"/>
      <c r="AG245" s="11">
        <f t="shared" si="94"/>
        <v>0</v>
      </c>
      <c r="AH245" t="str">
        <f>_xlfn.IFNA((VLOOKUP(A245,CLASS!A:AY,34,FALSE)),"")</f>
        <v/>
      </c>
      <c r="AI245" s="11" t="str">
        <f t="shared" si="78"/>
        <v/>
      </c>
      <c r="AJ245"/>
      <c r="AK245" s="11">
        <f t="shared" si="79"/>
        <v>0</v>
      </c>
      <c r="AL245" s="16" t="str">
        <f t="shared" si="80"/>
        <v/>
      </c>
      <c r="AN245" t="str">
        <f t="shared" si="81"/>
        <v/>
      </c>
      <c r="AO245" t="str">
        <f t="shared" si="82"/>
        <v/>
      </c>
      <c r="AP245" t="str">
        <f t="shared" si="83"/>
        <v/>
      </c>
      <c r="AQ245" t="str">
        <f t="shared" si="84"/>
        <v/>
      </c>
      <c r="AR245" t="str">
        <f t="shared" si="85"/>
        <v/>
      </c>
      <c r="AS245" t="str">
        <f t="shared" si="86"/>
        <v/>
      </c>
      <c r="AT245" t="str">
        <f t="shared" si="87"/>
        <v/>
      </c>
      <c r="AU245">
        <f t="shared" si="88"/>
        <v>0</v>
      </c>
      <c r="AV245">
        <f t="shared" si="89"/>
        <v>0</v>
      </c>
      <c r="AW245" t="str">
        <f t="shared" si="90"/>
        <v/>
      </c>
      <c r="AX245">
        <f t="shared" si="91"/>
        <v>0</v>
      </c>
      <c r="AY245" s="14" cm="1">
        <f t="array" ref="AY245">SUMPRODUCT(LARGE(AN245:AX245, {1,2,3}))</f>
        <v>0</v>
      </c>
    </row>
    <row r="246" spans="1:52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 t="shared" si="72"/>
        <v/>
      </c>
      <c r="R246" t="str">
        <f>_xlfn.IFNA((VLOOKUP(A246,CLASS!A:AY,18,FALSE)),"")</f>
        <v/>
      </c>
      <c r="S246" s="11" t="str">
        <f t="shared" si="73"/>
        <v/>
      </c>
      <c r="T246" t="str">
        <f>_xlfn.IFNA((VLOOKUP(A246,CLASS!A:AY,20,FALSE)),"")</f>
        <v/>
      </c>
      <c r="U246" s="11" t="str">
        <f t="shared" si="74"/>
        <v/>
      </c>
      <c r="V246" t="str">
        <f>_xlfn.IFNA((VLOOKUP(A246,CLASS!A:AY,22,FALSE)),"")</f>
        <v/>
      </c>
      <c r="W246" s="11" t="str">
        <f t="shared" si="92"/>
        <v/>
      </c>
      <c r="X246" t="str">
        <f>_xlfn.IFNA((VLOOKUP(A246,CLASS!A:AY,24,FALSE)),"")</f>
        <v/>
      </c>
      <c r="Y246" s="11" t="str">
        <f t="shared" si="75"/>
        <v/>
      </c>
      <c r="Z246" t="str">
        <f>_xlfn.IFNA((VLOOKUP(A246,CLASS!A:AY,26,FALSE)),"")</f>
        <v/>
      </c>
      <c r="AA246" s="11" t="str">
        <f t="shared" si="76"/>
        <v/>
      </c>
      <c r="AB246" t="str">
        <f>_xlfn.IFNA((VLOOKUP(A246,CLASS!A:AY,28,FALSE)),"")</f>
        <v/>
      </c>
      <c r="AC246" s="11" t="str">
        <f t="shared" si="77"/>
        <v/>
      </c>
      <c r="AD246"/>
      <c r="AE246" s="11">
        <f t="shared" si="93"/>
        <v>0</v>
      </c>
      <c r="AF246"/>
      <c r="AG246" s="11">
        <f t="shared" si="94"/>
        <v>0</v>
      </c>
      <c r="AH246" t="str">
        <f>_xlfn.IFNA((VLOOKUP(A246,CLASS!A:AY,34,FALSE)),"")</f>
        <v/>
      </c>
      <c r="AI246" s="11" t="str">
        <f t="shared" si="78"/>
        <v/>
      </c>
      <c r="AJ246"/>
      <c r="AK246" s="11">
        <f t="shared" si="79"/>
        <v>0</v>
      </c>
      <c r="AL246" s="16" t="str">
        <f t="shared" si="80"/>
        <v/>
      </c>
      <c r="AM246"/>
      <c r="AN246" t="str">
        <f t="shared" si="81"/>
        <v/>
      </c>
      <c r="AO246" t="str">
        <f t="shared" si="82"/>
        <v/>
      </c>
      <c r="AP246" t="str">
        <f t="shared" si="83"/>
        <v/>
      </c>
      <c r="AQ246" t="str">
        <f t="shared" si="84"/>
        <v/>
      </c>
      <c r="AR246" t="str">
        <f t="shared" si="85"/>
        <v/>
      </c>
      <c r="AS246" t="str">
        <f t="shared" si="86"/>
        <v/>
      </c>
      <c r="AT246" t="str">
        <f t="shared" si="87"/>
        <v/>
      </c>
      <c r="AU246">
        <f t="shared" si="88"/>
        <v>0</v>
      </c>
      <c r="AV246">
        <f t="shared" si="89"/>
        <v>0</v>
      </c>
      <c r="AW246" t="str">
        <f t="shared" si="90"/>
        <v/>
      </c>
      <c r="AX246">
        <f t="shared" si="91"/>
        <v>0</v>
      </c>
      <c r="AY246" s="14" cm="1">
        <f t="array" ref="AY246">SUMPRODUCT(LARGE(AN246:AX246, {1,2,3}))</f>
        <v>0</v>
      </c>
      <c r="AZ246"/>
    </row>
    <row r="247" spans="1:52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 t="shared" si="72"/>
        <v/>
      </c>
      <c r="R247" t="str">
        <f>_xlfn.IFNA((VLOOKUP(A247,CLASS!A:AY,18,FALSE)),"")</f>
        <v/>
      </c>
      <c r="S247" s="11" t="str">
        <f t="shared" si="73"/>
        <v/>
      </c>
      <c r="T247" t="str">
        <f>_xlfn.IFNA((VLOOKUP(A247,CLASS!A:AY,20,FALSE)),"")</f>
        <v/>
      </c>
      <c r="U247" s="11" t="str">
        <f t="shared" si="74"/>
        <v/>
      </c>
      <c r="V247" t="str">
        <f>_xlfn.IFNA((VLOOKUP(A247,CLASS!A:AY,22,FALSE)),"")</f>
        <v/>
      </c>
      <c r="W247" s="11" t="str">
        <f t="shared" si="92"/>
        <v/>
      </c>
      <c r="X247" t="str">
        <f>_xlfn.IFNA((VLOOKUP(A247,CLASS!A:AY,24,FALSE)),"")</f>
        <v/>
      </c>
      <c r="Y247" s="11" t="str">
        <f t="shared" si="75"/>
        <v/>
      </c>
      <c r="Z247" t="str">
        <f>_xlfn.IFNA((VLOOKUP(A247,CLASS!A:AY,26,FALSE)),"")</f>
        <v/>
      </c>
      <c r="AA247" s="11" t="str">
        <f t="shared" si="76"/>
        <v/>
      </c>
      <c r="AB247" t="str">
        <f>_xlfn.IFNA((VLOOKUP(A247,CLASS!A:AY,28,FALSE)),"")</f>
        <v/>
      </c>
      <c r="AC247" s="11" t="str">
        <f t="shared" si="77"/>
        <v/>
      </c>
      <c r="AD247"/>
      <c r="AE247" s="11">
        <f t="shared" si="93"/>
        <v>0</v>
      </c>
      <c r="AF247"/>
      <c r="AG247" s="11">
        <f t="shared" si="94"/>
        <v>0</v>
      </c>
      <c r="AH247" t="str">
        <f>_xlfn.IFNA((VLOOKUP(A247,CLASS!A:AY,34,FALSE)),"")</f>
        <v/>
      </c>
      <c r="AI247" s="11" t="str">
        <f t="shared" si="78"/>
        <v/>
      </c>
      <c r="AJ247"/>
      <c r="AK247" s="11">
        <f t="shared" si="79"/>
        <v>0</v>
      </c>
      <c r="AL247" s="16" t="str">
        <f t="shared" si="80"/>
        <v/>
      </c>
      <c r="AN247" t="str">
        <f t="shared" si="81"/>
        <v/>
      </c>
      <c r="AO247" t="str">
        <f t="shared" si="82"/>
        <v/>
      </c>
      <c r="AP247" t="str">
        <f t="shared" si="83"/>
        <v/>
      </c>
      <c r="AQ247" t="str">
        <f t="shared" si="84"/>
        <v/>
      </c>
      <c r="AR247" t="str">
        <f t="shared" si="85"/>
        <v/>
      </c>
      <c r="AS247" t="str">
        <f t="shared" si="86"/>
        <v/>
      </c>
      <c r="AT247" t="str">
        <f t="shared" si="87"/>
        <v/>
      </c>
      <c r="AU247">
        <f t="shared" si="88"/>
        <v>0</v>
      </c>
      <c r="AV247">
        <f t="shared" si="89"/>
        <v>0</v>
      </c>
      <c r="AW247" t="str">
        <f t="shared" si="90"/>
        <v/>
      </c>
      <c r="AX247">
        <f t="shared" si="91"/>
        <v>0</v>
      </c>
      <c r="AY247" s="14" cm="1">
        <f t="array" ref="AY247">SUMPRODUCT(LARGE(AN247:AX247, {1,2,3}))</f>
        <v>0</v>
      </c>
    </row>
    <row r="248" spans="1:52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 t="shared" si="72"/>
        <v/>
      </c>
      <c r="R248" t="str">
        <f>_xlfn.IFNA((VLOOKUP(A248,CLASS!A:AY,18,FALSE)),"")</f>
        <v/>
      </c>
      <c r="S248" s="11" t="str">
        <f t="shared" si="73"/>
        <v/>
      </c>
      <c r="T248" t="str">
        <f>_xlfn.IFNA((VLOOKUP(A248,CLASS!A:AY,20,FALSE)),"")</f>
        <v/>
      </c>
      <c r="U248" s="11" t="str">
        <f t="shared" si="74"/>
        <v/>
      </c>
      <c r="V248" t="str">
        <f>_xlfn.IFNA((VLOOKUP(A248,CLASS!A:AY,22,FALSE)),"")</f>
        <v/>
      </c>
      <c r="W248" s="11" t="str">
        <f t="shared" si="92"/>
        <v/>
      </c>
      <c r="X248" t="str">
        <f>_xlfn.IFNA((VLOOKUP(A248,CLASS!A:AY,24,FALSE)),"")</f>
        <v/>
      </c>
      <c r="Y248" s="11" t="str">
        <f t="shared" si="75"/>
        <v/>
      </c>
      <c r="Z248" t="str">
        <f>_xlfn.IFNA((VLOOKUP(A248,CLASS!A:AY,26,FALSE)),"")</f>
        <v/>
      </c>
      <c r="AA248" s="11" t="str">
        <f t="shared" si="76"/>
        <v/>
      </c>
      <c r="AB248" t="str">
        <f>_xlfn.IFNA((VLOOKUP(A248,CLASS!A:AY,28,FALSE)),"")</f>
        <v/>
      </c>
      <c r="AC248" s="11" t="str">
        <f t="shared" si="77"/>
        <v/>
      </c>
      <c r="AD248"/>
      <c r="AE248" s="11">
        <f t="shared" si="93"/>
        <v>0</v>
      </c>
      <c r="AF248"/>
      <c r="AG248" s="11">
        <f t="shared" si="94"/>
        <v>0</v>
      </c>
      <c r="AH248" t="str">
        <f>_xlfn.IFNA((VLOOKUP(A248,CLASS!A:AY,34,FALSE)),"")</f>
        <v/>
      </c>
      <c r="AI248" s="11" t="str">
        <f t="shared" si="78"/>
        <v/>
      </c>
      <c r="AJ248"/>
      <c r="AK248" s="11">
        <f t="shared" si="79"/>
        <v>0</v>
      </c>
      <c r="AL248" s="16" t="str">
        <f t="shared" si="80"/>
        <v/>
      </c>
      <c r="AM248"/>
      <c r="AN248" t="str">
        <f t="shared" si="81"/>
        <v/>
      </c>
      <c r="AO248" t="str">
        <f t="shared" si="82"/>
        <v/>
      </c>
      <c r="AP248" t="str">
        <f t="shared" si="83"/>
        <v/>
      </c>
      <c r="AQ248" t="str">
        <f t="shared" si="84"/>
        <v/>
      </c>
      <c r="AR248" t="str">
        <f t="shared" si="85"/>
        <v/>
      </c>
      <c r="AS248" t="str">
        <f t="shared" si="86"/>
        <v/>
      </c>
      <c r="AT248" t="str">
        <f t="shared" si="87"/>
        <v/>
      </c>
      <c r="AU248">
        <f t="shared" si="88"/>
        <v>0</v>
      </c>
      <c r="AV248">
        <f t="shared" si="89"/>
        <v>0</v>
      </c>
      <c r="AW248" t="str">
        <f t="shared" si="90"/>
        <v/>
      </c>
      <c r="AX248">
        <f t="shared" si="91"/>
        <v>0</v>
      </c>
      <c r="AY248" s="14" cm="1">
        <f t="array" ref="AY248">SUMPRODUCT(LARGE(AN248:AX248, {1,2,3}))</f>
        <v>0</v>
      </c>
      <c r="AZ248"/>
    </row>
    <row r="249" spans="1:52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 t="shared" si="72"/>
        <v/>
      </c>
      <c r="R249" t="str">
        <f>_xlfn.IFNA((VLOOKUP(A249,CLASS!A:AY,18,FALSE)),"")</f>
        <v/>
      </c>
      <c r="S249" s="11" t="str">
        <f t="shared" si="73"/>
        <v/>
      </c>
      <c r="T249" t="str">
        <f>_xlfn.IFNA((VLOOKUP(A249,CLASS!A:AY,20,FALSE)),"")</f>
        <v/>
      </c>
      <c r="U249" s="11" t="str">
        <f t="shared" si="74"/>
        <v/>
      </c>
      <c r="V249" t="str">
        <f>_xlfn.IFNA((VLOOKUP(A249,CLASS!A:AY,22,FALSE)),"")</f>
        <v/>
      </c>
      <c r="W249" s="11" t="str">
        <f t="shared" si="92"/>
        <v/>
      </c>
      <c r="X249" t="str">
        <f>_xlfn.IFNA((VLOOKUP(A249,CLASS!A:AY,24,FALSE)),"")</f>
        <v/>
      </c>
      <c r="Y249" s="11" t="str">
        <f t="shared" si="75"/>
        <v/>
      </c>
      <c r="Z249" t="str">
        <f>_xlfn.IFNA((VLOOKUP(A249,CLASS!A:AY,26,FALSE)),"")</f>
        <v/>
      </c>
      <c r="AA249" s="11" t="str">
        <f t="shared" si="76"/>
        <v/>
      </c>
      <c r="AB249" t="str">
        <f>_xlfn.IFNA((VLOOKUP(A249,CLASS!A:AY,28,FALSE)),"")</f>
        <v/>
      </c>
      <c r="AC249" s="11" t="str">
        <f t="shared" si="77"/>
        <v/>
      </c>
      <c r="AD249"/>
      <c r="AE249" s="11">
        <f t="shared" si="93"/>
        <v>0</v>
      </c>
      <c r="AF249"/>
      <c r="AG249" s="11">
        <f t="shared" si="94"/>
        <v>0</v>
      </c>
      <c r="AH249" t="str">
        <f>_xlfn.IFNA((VLOOKUP(A249,CLASS!A:AY,34,FALSE)),"")</f>
        <v/>
      </c>
      <c r="AI249" s="11" t="str">
        <f t="shared" si="78"/>
        <v/>
      </c>
      <c r="AJ249"/>
      <c r="AK249" s="11">
        <f t="shared" si="79"/>
        <v>0</v>
      </c>
      <c r="AL249" s="16" t="str">
        <f t="shared" si="80"/>
        <v/>
      </c>
      <c r="AN249" t="str">
        <f t="shared" si="81"/>
        <v/>
      </c>
      <c r="AO249" t="str">
        <f t="shared" si="82"/>
        <v/>
      </c>
      <c r="AP249" t="str">
        <f t="shared" si="83"/>
        <v/>
      </c>
      <c r="AQ249" t="str">
        <f t="shared" si="84"/>
        <v/>
      </c>
      <c r="AR249" t="str">
        <f t="shared" si="85"/>
        <v/>
      </c>
      <c r="AS249" t="str">
        <f t="shared" si="86"/>
        <v/>
      </c>
      <c r="AT249" t="str">
        <f t="shared" si="87"/>
        <v/>
      </c>
      <c r="AU249">
        <f t="shared" si="88"/>
        <v>0</v>
      </c>
      <c r="AV249">
        <f t="shared" si="89"/>
        <v>0</v>
      </c>
      <c r="AW249" t="str">
        <f t="shared" si="90"/>
        <v/>
      </c>
      <c r="AX249">
        <f t="shared" si="91"/>
        <v>0</v>
      </c>
      <c r="AY249" s="14" cm="1">
        <f t="array" ref="AY249">SUMPRODUCT(LARGE(AN249:AX249, {1,2,3}))</f>
        <v>0</v>
      </c>
      <c r="AZ249"/>
    </row>
    <row r="250" spans="1:52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 t="shared" si="72"/>
        <v/>
      </c>
      <c r="R250" t="str">
        <f>_xlfn.IFNA((VLOOKUP(A250,CLASS!A:AY,18,FALSE)),"")</f>
        <v/>
      </c>
      <c r="S250" s="11" t="str">
        <f t="shared" si="73"/>
        <v/>
      </c>
      <c r="T250" t="str">
        <f>_xlfn.IFNA((VLOOKUP(A250,CLASS!A:AY,20,FALSE)),"")</f>
        <v/>
      </c>
      <c r="U250" s="11" t="str">
        <f t="shared" si="74"/>
        <v/>
      </c>
      <c r="V250" t="str">
        <f>_xlfn.IFNA((VLOOKUP(A250,CLASS!A:AY,22,FALSE)),"")</f>
        <v/>
      </c>
      <c r="W250" s="11" t="str">
        <f t="shared" si="92"/>
        <v/>
      </c>
      <c r="X250" t="str">
        <f>_xlfn.IFNA((VLOOKUP(A250,CLASS!A:AY,24,FALSE)),"")</f>
        <v/>
      </c>
      <c r="Y250" s="11" t="str">
        <f t="shared" si="75"/>
        <v/>
      </c>
      <c r="Z250" t="str">
        <f>_xlfn.IFNA((VLOOKUP(A250,CLASS!A:AY,26,FALSE)),"")</f>
        <v/>
      </c>
      <c r="AA250" s="11" t="str">
        <f t="shared" si="76"/>
        <v/>
      </c>
      <c r="AB250" t="str">
        <f>_xlfn.IFNA((VLOOKUP(A250,CLASS!A:AY,28,FALSE)),"")</f>
        <v/>
      </c>
      <c r="AC250" s="11" t="str">
        <f t="shared" si="77"/>
        <v/>
      </c>
      <c r="AD250"/>
      <c r="AE250" s="11">
        <f t="shared" si="93"/>
        <v>0</v>
      </c>
      <c r="AF250"/>
      <c r="AG250" s="11">
        <f t="shared" si="94"/>
        <v>0</v>
      </c>
      <c r="AH250" t="str">
        <f>_xlfn.IFNA((VLOOKUP(A250,CLASS!A:AY,34,FALSE)),"")</f>
        <v/>
      </c>
      <c r="AI250" s="11" t="str">
        <f t="shared" si="78"/>
        <v/>
      </c>
      <c r="AJ250"/>
      <c r="AK250" s="11">
        <f t="shared" si="79"/>
        <v>0</v>
      </c>
      <c r="AL250" s="16" t="str">
        <f t="shared" si="80"/>
        <v/>
      </c>
      <c r="AM250"/>
      <c r="AN250" t="str">
        <f t="shared" si="81"/>
        <v/>
      </c>
      <c r="AO250" t="str">
        <f t="shared" si="82"/>
        <v/>
      </c>
      <c r="AP250" t="str">
        <f t="shared" si="83"/>
        <v/>
      </c>
      <c r="AQ250" t="str">
        <f t="shared" si="84"/>
        <v/>
      </c>
      <c r="AR250" t="str">
        <f t="shared" si="85"/>
        <v/>
      </c>
      <c r="AS250" t="str">
        <f t="shared" si="86"/>
        <v/>
      </c>
      <c r="AT250" t="str">
        <f t="shared" si="87"/>
        <v/>
      </c>
      <c r="AU250">
        <f t="shared" si="88"/>
        <v>0</v>
      </c>
      <c r="AV250">
        <f t="shared" si="89"/>
        <v>0</v>
      </c>
      <c r="AW250" t="str">
        <f t="shared" si="90"/>
        <v/>
      </c>
      <c r="AX250">
        <f t="shared" si="91"/>
        <v>0</v>
      </c>
      <c r="AY250" s="14" cm="1">
        <f t="array" ref="AY250">SUMPRODUCT(LARGE(AN250:AX250, {1,2,3}))</f>
        <v>0</v>
      </c>
    </row>
    <row r="251" spans="1:52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 t="shared" si="72"/>
        <v/>
      </c>
      <c r="R251" t="str">
        <f>_xlfn.IFNA((VLOOKUP(A251,CLASS!A:AY,18,FALSE)),"")</f>
        <v/>
      </c>
      <c r="S251" s="11" t="str">
        <f t="shared" si="73"/>
        <v/>
      </c>
      <c r="T251" t="str">
        <f>_xlfn.IFNA((VLOOKUP(A251,CLASS!A:AY,20,FALSE)),"")</f>
        <v/>
      </c>
      <c r="U251" s="11" t="str">
        <f t="shared" si="74"/>
        <v/>
      </c>
      <c r="V251" t="str">
        <f>_xlfn.IFNA((VLOOKUP(A251,CLASS!A:AY,22,FALSE)),"")</f>
        <v/>
      </c>
      <c r="W251" s="11" t="str">
        <f t="shared" si="92"/>
        <v/>
      </c>
      <c r="X251" t="str">
        <f>_xlfn.IFNA((VLOOKUP(A251,CLASS!A:AY,24,FALSE)),"")</f>
        <v/>
      </c>
      <c r="Y251" s="11" t="str">
        <f t="shared" si="75"/>
        <v/>
      </c>
      <c r="Z251" t="str">
        <f>_xlfn.IFNA((VLOOKUP(A251,CLASS!A:AY,26,FALSE)),"")</f>
        <v/>
      </c>
      <c r="AA251" s="11" t="str">
        <f t="shared" si="76"/>
        <v/>
      </c>
      <c r="AB251" t="str">
        <f>_xlfn.IFNA((VLOOKUP(A251,CLASS!A:AY,28,FALSE)),"")</f>
        <v/>
      </c>
      <c r="AC251" s="11" t="str">
        <f t="shared" si="77"/>
        <v/>
      </c>
      <c r="AD251"/>
      <c r="AE251" s="11">
        <f t="shared" si="93"/>
        <v>0</v>
      </c>
      <c r="AF251"/>
      <c r="AG251" s="11">
        <f t="shared" si="94"/>
        <v>0</v>
      </c>
      <c r="AH251" t="str">
        <f>_xlfn.IFNA((VLOOKUP(A251,CLASS!A:AY,34,FALSE)),"")</f>
        <v/>
      </c>
      <c r="AI251" s="11" t="str">
        <f t="shared" si="78"/>
        <v/>
      </c>
      <c r="AJ251"/>
      <c r="AK251" s="11">
        <f t="shared" si="79"/>
        <v>0</v>
      </c>
      <c r="AL251" s="16" t="str">
        <f t="shared" si="80"/>
        <v/>
      </c>
      <c r="AN251" t="str">
        <f t="shared" si="81"/>
        <v/>
      </c>
      <c r="AO251" t="str">
        <f t="shared" si="82"/>
        <v/>
      </c>
      <c r="AP251" t="str">
        <f t="shared" si="83"/>
        <v/>
      </c>
      <c r="AQ251" t="str">
        <f t="shared" si="84"/>
        <v/>
      </c>
      <c r="AR251" t="str">
        <f t="shared" si="85"/>
        <v/>
      </c>
      <c r="AS251" t="str">
        <f t="shared" si="86"/>
        <v/>
      </c>
      <c r="AT251" t="str">
        <f t="shared" si="87"/>
        <v/>
      </c>
      <c r="AU251">
        <f t="shared" si="88"/>
        <v>0</v>
      </c>
      <c r="AV251">
        <f t="shared" si="89"/>
        <v>0</v>
      </c>
      <c r="AW251" t="str">
        <f t="shared" si="90"/>
        <v/>
      </c>
      <c r="AX251">
        <f t="shared" si="91"/>
        <v>0</v>
      </c>
      <c r="AY251" s="14" cm="1">
        <f t="array" ref="AY251">SUMPRODUCT(LARGE(AN251:AX251, {1,2,3}))</f>
        <v>0</v>
      </c>
    </row>
    <row r="252" spans="1:52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 t="shared" si="72"/>
        <v/>
      </c>
      <c r="R252" t="str">
        <f>_xlfn.IFNA((VLOOKUP(A252,CLASS!A:AY,18,FALSE)),"")</f>
        <v/>
      </c>
      <c r="S252" s="11" t="str">
        <f t="shared" si="73"/>
        <v/>
      </c>
      <c r="T252" t="str">
        <f>_xlfn.IFNA((VLOOKUP(A252,CLASS!A:AY,20,FALSE)),"")</f>
        <v/>
      </c>
      <c r="U252" s="11" t="str">
        <f t="shared" si="74"/>
        <v/>
      </c>
      <c r="V252" t="str">
        <f>_xlfn.IFNA((VLOOKUP(A252,CLASS!A:AY,22,FALSE)),"")</f>
        <v/>
      </c>
      <c r="W252" s="11" t="str">
        <f t="shared" si="92"/>
        <v/>
      </c>
      <c r="X252" t="str">
        <f>_xlfn.IFNA((VLOOKUP(A252,CLASS!A:AY,24,FALSE)),"")</f>
        <v/>
      </c>
      <c r="Y252" s="11" t="str">
        <f t="shared" si="75"/>
        <v/>
      </c>
      <c r="Z252" t="str">
        <f>_xlfn.IFNA((VLOOKUP(A252,CLASS!A:AY,26,FALSE)),"")</f>
        <v/>
      </c>
      <c r="AA252" s="11" t="str">
        <f t="shared" si="76"/>
        <v/>
      </c>
      <c r="AB252" t="str">
        <f>_xlfn.IFNA((VLOOKUP(A252,CLASS!A:AY,28,FALSE)),"")</f>
        <v/>
      </c>
      <c r="AC252" s="11" t="str">
        <f t="shared" si="77"/>
        <v/>
      </c>
      <c r="AD252"/>
      <c r="AE252" s="11">
        <f t="shared" si="93"/>
        <v>0</v>
      </c>
      <c r="AF252"/>
      <c r="AG252" s="11">
        <f t="shared" si="94"/>
        <v>0</v>
      </c>
      <c r="AH252" t="str">
        <f>_xlfn.IFNA((VLOOKUP(A252,CLASS!A:AY,34,FALSE)),"")</f>
        <v/>
      </c>
      <c r="AI252" s="11" t="str">
        <f t="shared" si="78"/>
        <v/>
      </c>
      <c r="AJ252"/>
      <c r="AK252" s="11">
        <f t="shared" si="79"/>
        <v>0</v>
      </c>
      <c r="AL252" s="16" t="str">
        <f t="shared" si="80"/>
        <v/>
      </c>
      <c r="AM252"/>
      <c r="AN252" t="str">
        <f t="shared" si="81"/>
        <v/>
      </c>
      <c r="AO252" t="str">
        <f t="shared" si="82"/>
        <v/>
      </c>
      <c r="AP252" t="str">
        <f t="shared" si="83"/>
        <v/>
      </c>
      <c r="AQ252" t="str">
        <f t="shared" si="84"/>
        <v/>
      </c>
      <c r="AR252" t="str">
        <f t="shared" si="85"/>
        <v/>
      </c>
      <c r="AS252" t="str">
        <f t="shared" si="86"/>
        <v/>
      </c>
      <c r="AT252" t="str">
        <f t="shared" si="87"/>
        <v/>
      </c>
      <c r="AU252">
        <f t="shared" si="88"/>
        <v>0</v>
      </c>
      <c r="AV252">
        <f t="shared" si="89"/>
        <v>0</v>
      </c>
      <c r="AW252" t="str">
        <f t="shared" si="90"/>
        <v/>
      </c>
      <c r="AX252">
        <f t="shared" si="91"/>
        <v>0</v>
      </c>
      <c r="AY252" s="14" cm="1">
        <f t="array" ref="AY252">SUMPRODUCT(LARGE(AN252:AX252, {1,2,3}))</f>
        <v>0</v>
      </c>
      <c r="AZ252"/>
    </row>
    <row r="253" spans="1:52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 t="shared" si="72"/>
        <v/>
      </c>
      <c r="R253" t="str">
        <f>_xlfn.IFNA((VLOOKUP(A253,CLASS!A:AY,18,FALSE)),"")</f>
        <v/>
      </c>
      <c r="S253" s="11" t="str">
        <f t="shared" si="73"/>
        <v/>
      </c>
      <c r="T253" t="str">
        <f>_xlfn.IFNA((VLOOKUP(A253,CLASS!A:AY,20,FALSE)),"")</f>
        <v/>
      </c>
      <c r="U253" s="11" t="str">
        <f t="shared" si="74"/>
        <v/>
      </c>
      <c r="V253" t="str">
        <f>_xlfn.IFNA((VLOOKUP(A253,CLASS!A:AY,22,FALSE)),"")</f>
        <v/>
      </c>
      <c r="W253" s="11" t="str">
        <f t="shared" si="92"/>
        <v/>
      </c>
      <c r="X253" t="str">
        <f>_xlfn.IFNA((VLOOKUP(A253,CLASS!A:AY,24,FALSE)),"")</f>
        <v/>
      </c>
      <c r="Y253" s="11" t="str">
        <f t="shared" si="75"/>
        <v/>
      </c>
      <c r="Z253" t="str">
        <f>_xlfn.IFNA((VLOOKUP(A253,CLASS!A:AY,26,FALSE)),"")</f>
        <v/>
      </c>
      <c r="AA253" s="11" t="str">
        <f t="shared" si="76"/>
        <v/>
      </c>
      <c r="AB253" t="str">
        <f>_xlfn.IFNA((VLOOKUP(A253,CLASS!A:AY,28,FALSE)),"")</f>
        <v/>
      </c>
      <c r="AC253" s="11" t="str">
        <f t="shared" si="77"/>
        <v/>
      </c>
      <c r="AD253"/>
      <c r="AE253" s="11">
        <f t="shared" si="93"/>
        <v>0</v>
      </c>
      <c r="AF253"/>
      <c r="AG253" s="11">
        <f t="shared" si="94"/>
        <v>0</v>
      </c>
      <c r="AH253" t="str">
        <f>_xlfn.IFNA((VLOOKUP(A253,CLASS!A:AY,34,FALSE)),"")</f>
        <v/>
      </c>
      <c r="AI253" s="11" t="str">
        <f t="shared" si="78"/>
        <v/>
      </c>
      <c r="AJ253"/>
      <c r="AK253" s="11">
        <f t="shared" si="79"/>
        <v>0</v>
      </c>
      <c r="AL253" s="16" t="str">
        <f t="shared" si="80"/>
        <v/>
      </c>
      <c r="AM253"/>
      <c r="AN253" t="str">
        <f t="shared" si="81"/>
        <v/>
      </c>
      <c r="AO253" t="str">
        <f t="shared" si="82"/>
        <v/>
      </c>
      <c r="AP253" t="str">
        <f t="shared" si="83"/>
        <v/>
      </c>
      <c r="AQ253" t="str">
        <f t="shared" si="84"/>
        <v/>
      </c>
      <c r="AR253" t="str">
        <f t="shared" si="85"/>
        <v/>
      </c>
      <c r="AS253" t="str">
        <f t="shared" si="86"/>
        <v/>
      </c>
      <c r="AT253" t="str">
        <f t="shared" si="87"/>
        <v/>
      </c>
      <c r="AU253">
        <f t="shared" si="88"/>
        <v>0</v>
      </c>
      <c r="AV253">
        <f t="shared" si="89"/>
        <v>0</v>
      </c>
      <c r="AW253" t="str">
        <f t="shared" si="90"/>
        <v/>
      </c>
      <c r="AX253">
        <f t="shared" si="91"/>
        <v>0</v>
      </c>
      <c r="AY253" s="14" cm="1">
        <f t="array" ref="AY253">SUMPRODUCT(LARGE(AN253:AX253, {1,2,3}))</f>
        <v>0</v>
      </c>
      <c r="AZ253"/>
    </row>
    <row r="254" spans="1:52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 t="shared" si="72"/>
        <v/>
      </c>
      <c r="R254" t="str">
        <f>_xlfn.IFNA((VLOOKUP(A254,CLASS!A:AY,18,FALSE)),"")</f>
        <v/>
      </c>
      <c r="S254" s="11" t="str">
        <f t="shared" si="73"/>
        <v/>
      </c>
      <c r="T254" t="str">
        <f>_xlfn.IFNA((VLOOKUP(A254,CLASS!A:AY,20,FALSE)),"")</f>
        <v/>
      </c>
      <c r="U254" s="11" t="str">
        <f t="shared" si="74"/>
        <v/>
      </c>
      <c r="V254" t="str">
        <f>_xlfn.IFNA((VLOOKUP(A254,CLASS!A:AY,22,FALSE)),"")</f>
        <v/>
      </c>
      <c r="W254" s="11" t="str">
        <f t="shared" si="92"/>
        <v/>
      </c>
      <c r="X254" t="str">
        <f>_xlfn.IFNA((VLOOKUP(A254,CLASS!A:AY,24,FALSE)),"")</f>
        <v/>
      </c>
      <c r="Y254" s="11" t="str">
        <f t="shared" si="75"/>
        <v/>
      </c>
      <c r="Z254" t="str">
        <f>_xlfn.IFNA((VLOOKUP(A254,CLASS!A:AY,26,FALSE)),"")</f>
        <v/>
      </c>
      <c r="AA254" s="11" t="str">
        <f t="shared" si="76"/>
        <v/>
      </c>
      <c r="AB254" t="str">
        <f>_xlfn.IFNA((VLOOKUP(A254,CLASS!A:AY,28,FALSE)),"")</f>
        <v/>
      </c>
      <c r="AC254" s="11" t="str">
        <f t="shared" si="77"/>
        <v/>
      </c>
      <c r="AD254"/>
      <c r="AF254"/>
      <c r="AH254" t="str">
        <f>_xlfn.IFNA((VLOOKUP(A254,CLASS!A:AY,34,FALSE)),"")</f>
        <v/>
      </c>
      <c r="AI254" s="11" t="str">
        <f t="shared" si="78"/>
        <v/>
      </c>
      <c r="AJ254"/>
      <c r="AK254" s="11">
        <f t="shared" si="79"/>
        <v>0</v>
      </c>
      <c r="AL254" s="16" t="str">
        <f t="shared" si="80"/>
        <v/>
      </c>
      <c r="AM254"/>
      <c r="AN254" t="str">
        <f t="shared" si="81"/>
        <v/>
      </c>
      <c r="AO254" t="str">
        <f t="shared" si="82"/>
        <v/>
      </c>
      <c r="AP254" t="str">
        <f t="shared" si="83"/>
        <v/>
      </c>
      <c r="AQ254" t="str">
        <f t="shared" si="84"/>
        <v/>
      </c>
      <c r="AR254" t="str">
        <f t="shared" si="85"/>
        <v/>
      </c>
      <c r="AS254" t="str">
        <f t="shared" si="86"/>
        <v/>
      </c>
      <c r="AT254" t="str">
        <f t="shared" si="87"/>
        <v/>
      </c>
      <c r="AU254">
        <f t="shared" si="88"/>
        <v>0</v>
      </c>
      <c r="AV254">
        <f t="shared" si="89"/>
        <v>0</v>
      </c>
      <c r="AW254" t="str">
        <f t="shared" si="90"/>
        <v/>
      </c>
      <c r="AX254">
        <f t="shared" si="91"/>
        <v>0</v>
      </c>
      <c r="AY254" s="14" cm="1">
        <f t="array" ref="AY254">SUMPRODUCT(LARGE(AN254:AX254, {1,2,3}))</f>
        <v>0</v>
      </c>
      <c r="AZ254"/>
    </row>
    <row r="255" spans="1:52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 t="shared" si="72"/>
        <v/>
      </c>
      <c r="R255" t="str">
        <f>_xlfn.IFNA((VLOOKUP(A255,CLASS!A:AY,18,FALSE)),"")</f>
        <v/>
      </c>
      <c r="S255" s="11" t="str">
        <f t="shared" si="73"/>
        <v/>
      </c>
      <c r="T255" t="str">
        <f>_xlfn.IFNA((VLOOKUP(A255,CLASS!A:AY,20,FALSE)),"")</f>
        <v/>
      </c>
      <c r="U255" s="11" t="str">
        <f t="shared" si="74"/>
        <v/>
      </c>
      <c r="V255" t="str">
        <f>_xlfn.IFNA((VLOOKUP(A255,CLASS!A:AY,22,FALSE)),"")</f>
        <v/>
      </c>
      <c r="W255" s="11" t="str">
        <f t="shared" si="92"/>
        <v/>
      </c>
      <c r="X255" t="str">
        <f>_xlfn.IFNA((VLOOKUP(A255,CLASS!A:AY,24,FALSE)),"")</f>
        <v/>
      </c>
      <c r="Y255" s="11" t="str">
        <f t="shared" si="75"/>
        <v/>
      </c>
      <c r="Z255" t="str">
        <f>_xlfn.IFNA((VLOOKUP(A255,CLASS!A:AY,26,FALSE)),"")</f>
        <v/>
      </c>
      <c r="AA255" s="11" t="str">
        <f t="shared" si="76"/>
        <v/>
      </c>
      <c r="AB255" t="str">
        <f>_xlfn.IFNA((VLOOKUP(A255,CLASS!A:AY,28,FALSE)),"")</f>
        <v/>
      </c>
      <c r="AC255" s="11" t="str">
        <f t="shared" si="77"/>
        <v/>
      </c>
      <c r="AD255"/>
      <c r="AF255"/>
      <c r="AH255" t="str">
        <f>_xlfn.IFNA((VLOOKUP(A255,CLASS!A:AY,34,FALSE)),"")</f>
        <v/>
      </c>
      <c r="AI255" s="11" t="str">
        <f t="shared" si="78"/>
        <v/>
      </c>
      <c r="AJ255"/>
      <c r="AK255" s="11">
        <f t="shared" si="79"/>
        <v>0</v>
      </c>
      <c r="AL255" s="16" t="str">
        <f t="shared" si="80"/>
        <v/>
      </c>
      <c r="AM255"/>
      <c r="AN255" t="str">
        <f t="shared" si="81"/>
        <v/>
      </c>
      <c r="AO255" t="str">
        <f t="shared" si="82"/>
        <v/>
      </c>
      <c r="AP255" t="str">
        <f t="shared" si="83"/>
        <v/>
      </c>
      <c r="AQ255" t="str">
        <f t="shared" si="84"/>
        <v/>
      </c>
      <c r="AR255" t="str">
        <f t="shared" si="85"/>
        <v/>
      </c>
      <c r="AS255" t="str">
        <f t="shared" si="86"/>
        <v/>
      </c>
      <c r="AT255" t="str">
        <f t="shared" si="87"/>
        <v/>
      </c>
      <c r="AU255">
        <f t="shared" si="88"/>
        <v>0</v>
      </c>
      <c r="AV255">
        <f t="shared" si="89"/>
        <v>0</v>
      </c>
      <c r="AW255" t="str">
        <f t="shared" si="90"/>
        <v/>
      </c>
      <c r="AX255">
        <f t="shared" si="91"/>
        <v>0</v>
      </c>
      <c r="AY255" s="14" cm="1">
        <f t="array" ref="AY255">SUMPRODUCT(LARGE(AN255:AX255, {1,2,3}))</f>
        <v>0</v>
      </c>
      <c r="AZ255"/>
    </row>
    <row r="256" spans="1:52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 t="shared" si="72"/>
        <v/>
      </c>
      <c r="R256" t="str">
        <f>_xlfn.IFNA((VLOOKUP(A256,CLASS!A:AY,18,FALSE)),"")</f>
        <v/>
      </c>
      <c r="S256" s="11" t="str">
        <f t="shared" si="73"/>
        <v/>
      </c>
      <c r="T256" t="str">
        <f>_xlfn.IFNA((VLOOKUP(A256,CLASS!A:AY,20,FALSE)),"")</f>
        <v/>
      </c>
      <c r="U256" s="11" t="str">
        <f t="shared" si="74"/>
        <v/>
      </c>
      <c r="V256" t="str">
        <f>_xlfn.IFNA((VLOOKUP(A256,CLASS!A:AY,22,FALSE)),"")</f>
        <v/>
      </c>
      <c r="W256" s="11" t="str">
        <f t="shared" si="92"/>
        <v/>
      </c>
      <c r="X256" t="str">
        <f>_xlfn.IFNA((VLOOKUP(A256,CLASS!A:AY,24,FALSE)),"")</f>
        <v/>
      </c>
      <c r="Y256" s="11" t="str">
        <f t="shared" si="75"/>
        <v/>
      </c>
      <c r="Z256" t="str">
        <f>_xlfn.IFNA((VLOOKUP(A256,CLASS!A:AY,26,FALSE)),"")</f>
        <v/>
      </c>
      <c r="AA256" s="11" t="str">
        <f t="shared" si="76"/>
        <v/>
      </c>
      <c r="AB256" t="str">
        <f>_xlfn.IFNA((VLOOKUP(A256,CLASS!A:AY,28,FALSE)),"")</f>
        <v/>
      </c>
      <c r="AC256" s="11" t="str">
        <f t="shared" si="77"/>
        <v/>
      </c>
      <c r="AD256"/>
      <c r="AF256"/>
      <c r="AH256" t="str">
        <f>_xlfn.IFNA((VLOOKUP(A256,CLASS!A:AY,34,FALSE)),"")</f>
        <v/>
      </c>
      <c r="AI256" s="11" t="str">
        <f t="shared" si="78"/>
        <v/>
      </c>
      <c r="AJ256"/>
      <c r="AK256" s="11">
        <f t="shared" si="79"/>
        <v>0</v>
      </c>
      <c r="AL256" s="16" t="str">
        <f t="shared" si="80"/>
        <v/>
      </c>
      <c r="AM256"/>
      <c r="AN256" t="str">
        <f t="shared" si="81"/>
        <v/>
      </c>
      <c r="AO256" t="str">
        <f t="shared" si="82"/>
        <v/>
      </c>
      <c r="AP256" t="str">
        <f t="shared" si="83"/>
        <v/>
      </c>
      <c r="AQ256" t="str">
        <f t="shared" si="84"/>
        <v/>
      </c>
      <c r="AR256" t="str">
        <f t="shared" si="85"/>
        <v/>
      </c>
      <c r="AS256" t="str">
        <f t="shared" si="86"/>
        <v/>
      </c>
      <c r="AT256" t="str">
        <f t="shared" si="87"/>
        <v/>
      </c>
      <c r="AU256">
        <f t="shared" si="88"/>
        <v>0</v>
      </c>
      <c r="AV256">
        <f t="shared" si="89"/>
        <v>0</v>
      </c>
      <c r="AW256" t="str">
        <f t="shared" si="90"/>
        <v/>
      </c>
      <c r="AX256">
        <f t="shared" si="91"/>
        <v>0</v>
      </c>
      <c r="AY256" s="14" cm="1">
        <f t="array" ref="AY256">SUMPRODUCT(LARGE(AN256:AX256, {1,2,3}))</f>
        <v>0</v>
      </c>
      <c r="AZ256"/>
    </row>
    <row r="257" spans="1:52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 t="shared" si="72"/>
        <v/>
      </c>
      <c r="R257" t="str">
        <f>_xlfn.IFNA((VLOOKUP(A257,CLASS!A:AY,18,FALSE)),"")</f>
        <v/>
      </c>
      <c r="S257" s="11" t="str">
        <f t="shared" si="73"/>
        <v/>
      </c>
      <c r="T257" t="str">
        <f>_xlfn.IFNA((VLOOKUP(A257,CLASS!A:AY,20,FALSE)),"")</f>
        <v/>
      </c>
      <c r="U257" s="11" t="str">
        <f t="shared" si="74"/>
        <v/>
      </c>
      <c r="V257" t="str">
        <f>_xlfn.IFNA((VLOOKUP(A257,CLASS!A:AY,22,FALSE)),"")</f>
        <v/>
      </c>
      <c r="W257" s="11" t="str">
        <f t="shared" si="92"/>
        <v/>
      </c>
      <c r="X257" t="str">
        <f>_xlfn.IFNA((VLOOKUP(A257,CLASS!A:AY,24,FALSE)),"")</f>
        <v/>
      </c>
      <c r="Y257" s="11" t="str">
        <f t="shared" si="75"/>
        <v/>
      </c>
      <c r="Z257" t="str">
        <f>_xlfn.IFNA((VLOOKUP(A257,CLASS!A:AY,26,FALSE)),"")</f>
        <v/>
      </c>
      <c r="AA257" s="11" t="str">
        <f t="shared" si="76"/>
        <v/>
      </c>
      <c r="AB257" t="str">
        <f>_xlfn.IFNA((VLOOKUP(A257,CLASS!A:AY,28,FALSE)),"")</f>
        <v/>
      </c>
      <c r="AC257" s="11" t="str">
        <f t="shared" si="77"/>
        <v/>
      </c>
      <c r="AD257"/>
      <c r="AF257"/>
      <c r="AH257" t="str">
        <f>_xlfn.IFNA((VLOOKUP(A257,CLASS!A:AY,34,FALSE)),"")</f>
        <v/>
      </c>
      <c r="AI257" s="11" t="str">
        <f t="shared" si="78"/>
        <v/>
      </c>
      <c r="AJ257"/>
      <c r="AK257" s="11">
        <f t="shared" si="79"/>
        <v>0</v>
      </c>
      <c r="AL257" s="16" t="str">
        <f t="shared" si="80"/>
        <v/>
      </c>
      <c r="AN257" t="str">
        <f t="shared" si="81"/>
        <v/>
      </c>
      <c r="AO257" t="str">
        <f t="shared" si="82"/>
        <v/>
      </c>
      <c r="AP257" t="str">
        <f t="shared" si="83"/>
        <v/>
      </c>
      <c r="AQ257" t="str">
        <f t="shared" si="84"/>
        <v/>
      </c>
      <c r="AR257" t="str">
        <f t="shared" si="85"/>
        <v/>
      </c>
      <c r="AS257" t="str">
        <f t="shared" si="86"/>
        <v/>
      </c>
      <c r="AT257" t="str">
        <f t="shared" si="87"/>
        <v/>
      </c>
      <c r="AU257">
        <f t="shared" si="88"/>
        <v>0</v>
      </c>
      <c r="AV257">
        <f t="shared" si="89"/>
        <v>0</v>
      </c>
      <c r="AW257" t="str">
        <f t="shared" si="90"/>
        <v/>
      </c>
      <c r="AX257">
        <f t="shared" si="91"/>
        <v>0</v>
      </c>
      <c r="AY257" s="14" cm="1">
        <f t="array" ref="AY257">SUMPRODUCT(LARGE(AN257:AX257, {1,2,3}))</f>
        <v>0</v>
      </c>
      <c r="AZ257"/>
    </row>
    <row r="258" spans="1:52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 t="shared" ref="Q258:Q321" si="95">IFERROR((IF(IF(P258,P258+$L258,0)&lt;=100,IF(P258,P258+$L258,0),100)),"")</f>
        <v/>
      </c>
      <c r="R258" t="str">
        <f>_xlfn.IFNA((VLOOKUP(A258,CLASS!A:AY,18,FALSE)),"")</f>
        <v/>
      </c>
      <c r="S258" s="11" t="str">
        <f t="shared" ref="S258:S321" si="96">IFERROR((IF(IF(R258,R258+$L258,0)&lt;=100,IF(R258,R258+$L258,0),100)),"")</f>
        <v/>
      </c>
      <c r="T258" t="str">
        <f>_xlfn.IFNA((VLOOKUP(A258,CLASS!A:AY,20,FALSE)),"")</f>
        <v/>
      </c>
      <c r="U258" s="11" t="str">
        <f t="shared" ref="U258:U321" si="97">IFERROR((IF(IF(T258,T258+$M258,0)&lt;=100,IF(T258,T258+$M258,0),100)),"")</f>
        <v/>
      </c>
      <c r="V258" t="str">
        <f>_xlfn.IFNA((VLOOKUP(A258,CLASS!A:AY,22,FALSE)),"")</f>
        <v/>
      </c>
      <c r="W258" s="11" t="str">
        <f t="shared" si="92"/>
        <v/>
      </c>
      <c r="X258" t="str">
        <f>_xlfn.IFNA((VLOOKUP(A258,CLASS!A:AY,24,FALSE)),"")</f>
        <v/>
      </c>
      <c r="Y258" s="11" t="str">
        <f t="shared" ref="Y258:Y321" si="98">IFERROR((IF(IF(X258,X258+$M258,0)&lt;=100,IF(X258,X258+$M258,0),100)),"")</f>
        <v/>
      </c>
      <c r="Z258" t="str">
        <f>_xlfn.IFNA((VLOOKUP(A258,CLASS!A:AY,26,FALSE)),"")</f>
        <v/>
      </c>
      <c r="AA258" s="11" t="str">
        <f t="shared" ref="AA258:AA321" si="99">IFERROR((IF(IF(Z258,Z258+$M258,0)&lt;=100,IF(Z258,Z258+$M258,0),100)),"")</f>
        <v/>
      </c>
      <c r="AB258" t="str">
        <f>_xlfn.IFNA((VLOOKUP(A258,CLASS!A:AY,28,FALSE)),"")</f>
        <v/>
      </c>
      <c r="AC258" s="11" t="str">
        <f t="shared" ref="AC258:AC321" si="100"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 t="shared" ref="AI258:AI321" si="101">IFERROR((IF(IF(AH258,AH258+$N258,0)&lt;=100,IF(AH258,AH258+$N258,0),100)+(IF(AH258&gt;0,1,))),"")</f>
        <v/>
      </c>
      <c r="AJ258"/>
      <c r="AK258" s="11">
        <f t="shared" ref="AK258:AK321" si="102">IF(IF(AJ258,AJ258+$O258,0)&lt;=100,IF(AJ258,AJ258+$O258,0),100)</f>
        <v>0</v>
      </c>
      <c r="AL258" s="16" t="str">
        <f t="shared" ref="AL258:AL321" si="103">IFERROR((Q258+S258+U258+W258+Y258+AA258+AC258+AE258+AG258+AI258+AK258),"")</f>
        <v/>
      </c>
      <c r="AM258"/>
      <c r="AN258" t="str">
        <f t="shared" ref="AN258:AN321" si="104">Q258</f>
        <v/>
      </c>
      <c r="AO258" t="str">
        <f t="shared" ref="AO258:AO321" si="105">S258</f>
        <v/>
      </c>
      <c r="AP258" t="str">
        <f t="shared" ref="AP258:AP321" si="106">U258</f>
        <v/>
      </c>
      <c r="AQ258" t="str">
        <f t="shared" ref="AQ258:AQ321" si="107">W258</f>
        <v/>
      </c>
      <c r="AR258" t="str">
        <f t="shared" ref="AR258:AR321" si="108">Y258</f>
        <v/>
      </c>
      <c r="AS258" t="str">
        <f t="shared" ref="AS258:AS321" si="109">AA258</f>
        <v/>
      </c>
      <c r="AT258" t="str">
        <f t="shared" ref="AT258:AT321" si="110">AC258</f>
        <v/>
      </c>
      <c r="AU258">
        <f t="shared" ref="AU258:AU321" si="111">AE258</f>
        <v>0</v>
      </c>
      <c r="AV258">
        <f t="shared" ref="AV258:AV321" si="112">AG258</f>
        <v>0</v>
      </c>
      <c r="AW258" t="str">
        <f t="shared" ref="AW258:AW321" si="113">AI258</f>
        <v/>
      </c>
      <c r="AX258">
        <f t="shared" ref="AX258:AX321" si="114">AK258</f>
        <v>0</v>
      </c>
      <c r="AY258" s="14" cm="1">
        <f t="array" ref="AY258">SUMPRODUCT(LARGE(AN258:AX258, {1,2,3}))</f>
        <v>0</v>
      </c>
    </row>
    <row r="259" spans="1:52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 t="shared" si="95"/>
        <v/>
      </c>
      <c r="R259" t="str">
        <f>_xlfn.IFNA((VLOOKUP(A259,CLASS!A:AY,18,FALSE)),"")</f>
        <v/>
      </c>
      <c r="S259" s="11" t="str">
        <f t="shared" si="96"/>
        <v/>
      </c>
      <c r="T259" t="str">
        <f>_xlfn.IFNA((VLOOKUP(A259,CLASS!A:AY,20,FALSE)),"")</f>
        <v/>
      </c>
      <c r="U259" s="11" t="str">
        <f t="shared" si="97"/>
        <v/>
      </c>
      <c r="V259" t="str">
        <f>_xlfn.IFNA((VLOOKUP(A259,CLASS!A:AY,22,FALSE)),"")</f>
        <v/>
      </c>
      <c r="W259" s="11" t="str">
        <f t="shared" si="92"/>
        <v/>
      </c>
      <c r="X259" t="str">
        <f>_xlfn.IFNA((VLOOKUP(A259,CLASS!A:AY,24,FALSE)),"")</f>
        <v/>
      </c>
      <c r="Y259" s="11" t="str">
        <f t="shared" si="98"/>
        <v/>
      </c>
      <c r="Z259" t="str">
        <f>_xlfn.IFNA((VLOOKUP(A259,CLASS!A:AY,26,FALSE)),"")</f>
        <v/>
      </c>
      <c r="AA259" s="11" t="str">
        <f t="shared" si="99"/>
        <v/>
      </c>
      <c r="AB259" t="str">
        <f>_xlfn.IFNA((VLOOKUP(A259,CLASS!A:AY,28,FALSE)),"")</f>
        <v/>
      </c>
      <c r="AC259" s="11" t="str">
        <f t="shared" si="100"/>
        <v/>
      </c>
      <c r="AD259"/>
      <c r="AF259"/>
      <c r="AH259" t="str">
        <f>_xlfn.IFNA((VLOOKUP(A259,CLASS!A:AY,34,FALSE)),"")</f>
        <v/>
      </c>
      <c r="AI259" s="11" t="str">
        <f t="shared" si="101"/>
        <v/>
      </c>
      <c r="AJ259"/>
      <c r="AK259" s="11">
        <f t="shared" si="102"/>
        <v>0</v>
      </c>
      <c r="AL259" s="16" t="str">
        <f t="shared" si="103"/>
        <v/>
      </c>
      <c r="AN259" t="str">
        <f t="shared" si="104"/>
        <v/>
      </c>
      <c r="AO259" t="str">
        <f t="shared" si="105"/>
        <v/>
      </c>
      <c r="AP259" t="str">
        <f t="shared" si="106"/>
        <v/>
      </c>
      <c r="AQ259" t="str">
        <f t="shared" si="107"/>
        <v/>
      </c>
      <c r="AR259" t="str">
        <f t="shared" si="108"/>
        <v/>
      </c>
      <c r="AS259" t="str">
        <f t="shared" si="109"/>
        <v/>
      </c>
      <c r="AT259" t="str">
        <f t="shared" si="110"/>
        <v/>
      </c>
      <c r="AU259">
        <f t="shared" si="111"/>
        <v>0</v>
      </c>
      <c r="AV259">
        <f t="shared" si="112"/>
        <v>0</v>
      </c>
      <c r="AW259" t="str">
        <f t="shared" si="113"/>
        <v/>
      </c>
      <c r="AX259">
        <f t="shared" si="114"/>
        <v>0</v>
      </c>
      <c r="AY259" s="14" cm="1">
        <f t="array" ref="AY259">SUMPRODUCT(LARGE(AN259:AX259, {1,2,3}))</f>
        <v>0</v>
      </c>
      <c r="AZ259"/>
    </row>
    <row r="260" spans="1:52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 t="shared" si="95"/>
        <v/>
      </c>
      <c r="R260" t="str">
        <f>_xlfn.IFNA((VLOOKUP(A260,CLASS!A:AY,18,FALSE)),"")</f>
        <v/>
      </c>
      <c r="S260" s="11" t="str">
        <f t="shared" si="96"/>
        <v/>
      </c>
      <c r="T260" t="str">
        <f>_xlfn.IFNA((VLOOKUP(A260,CLASS!A:AY,20,FALSE)),"")</f>
        <v/>
      </c>
      <c r="U260" s="11" t="str">
        <f t="shared" si="97"/>
        <v/>
      </c>
      <c r="V260" t="str">
        <f>_xlfn.IFNA((VLOOKUP(A260,CLASS!A:AY,22,FALSE)),"")</f>
        <v/>
      </c>
      <c r="W260" s="11" t="str">
        <f t="shared" si="92"/>
        <v/>
      </c>
      <c r="X260" t="str">
        <f>_xlfn.IFNA((VLOOKUP(A260,CLASS!A:AY,24,FALSE)),"")</f>
        <v/>
      </c>
      <c r="Y260" s="11" t="str">
        <f t="shared" si="98"/>
        <v/>
      </c>
      <c r="Z260" t="str">
        <f>_xlfn.IFNA((VLOOKUP(A260,CLASS!A:AY,26,FALSE)),"")</f>
        <v/>
      </c>
      <c r="AA260" s="11" t="str">
        <f t="shared" si="99"/>
        <v/>
      </c>
      <c r="AB260" t="str">
        <f>_xlfn.IFNA((VLOOKUP(A260,CLASS!A:AY,28,FALSE)),"")</f>
        <v/>
      </c>
      <c r="AC260" s="11" t="str">
        <f t="shared" si="100"/>
        <v/>
      </c>
      <c r="AD260"/>
      <c r="AF260"/>
      <c r="AH260" t="str">
        <f>_xlfn.IFNA((VLOOKUP(A260,CLASS!A:AY,34,FALSE)),"")</f>
        <v/>
      </c>
      <c r="AI260" s="11" t="str">
        <f t="shared" si="101"/>
        <v/>
      </c>
      <c r="AJ260"/>
      <c r="AK260" s="11">
        <f t="shared" si="102"/>
        <v>0</v>
      </c>
      <c r="AL260" s="16" t="str">
        <f t="shared" si="103"/>
        <v/>
      </c>
      <c r="AM260"/>
      <c r="AN260" t="str">
        <f t="shared" si="104"/>
        <v/>
      </c>
      <c r="AO260" t="str">
        <f t="shared" si="105"/>
        <v/>
      </c>
      <c r="AP260" t="str">
        <f t="shared" si="106"/>
        <v/>
      </c>
      <c r="AQ260" t="str">
        <f t="shared" si="107"/>
        <v/>
      </c>
      <c r="AR260" t="str">
        <f t="shared" si="108"/>
        <v/>
      </c>
      <c r="AS260" t="str">
        <f t="shared" si="109"/>
        <v/>
      </c>
      <c r="AT260" t="str">
        <f t="shared" si="110"/>
        <v/>
      </c>
      <c r="AU260">
        <f t="shared" si="111"/>
        <v>0</v>
      </c>
      <c r="AV260">
        <f t="shared" si="112"/>
        <v>0</v>
      </c>
      <c r="AW260" t="str">
        <f t="shared" si="113"/>
        <v/>
      </c>
      <c r="AX260">
        <f t="shared" si="114"/>
        <v>0</v>
      </c>
      <c r="AY260" s="14" cm="1">
        <f t="array" ref="AY260">SUMPRODUCT(LARGE(AN260:AX260, {1,2,3}))</f>
        <v>0</v>
      </c>
      <c r="AZ260"/>
    </row>
    <row r="261" spans="1:52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 t="shared" si="95"/>
        <v/>
      </c>
      <c r="R261" t="str">
        <f>_xlfn.IFNA((VLOOKUP(A261,CLASS!A:AY,18,FALSE)),"")</f>
        <v/>
      </c>
      <c r="S261" s="11" t="str">
        <f t="shared" si="96"/>
        <v/>
      </c>
      <c r="T261" t="str">
        <f>_xlfn.IFNA((VLOOKUP(A261,CLASS!A:AY,20,FALSE)),"")</f>
        <v/>
      </c>
      <c r="U261" s="11" t="str">
        <f t="shared" si="97"/>
        <v/>
      </c>
      <c r="V261" t="str">
        <f>_xlfn.IFNA((VLOOKUP(A261,CLASS!A:AY,22,FALSE)),"")</f>
        <v/>
      </c>
      <c r="W261" s="11" t="str">
        <f t="shared" si="92"/>
        <v/>
      </c>
      <c r="X261" t="str">
        <f>_xlfn.IFNA((VLOOKUP(A261,CLASS!A:AY,24,FALSE)),"")</f>
        <v/>
      </c>
      <c r="Y261" s="11" t="str">
        <f t="shared" si="98"/>
        <v/>
      </c>
      <c r="Z261" t="str">
        <f>_xlfn.IFNA((VLOOKUP(A261,CLASS!A:AY,26,FALSE)),"")</f>
        <v/>
      </c>
      <c r="AA261" s="11" t="str">
        <f t="shared" si="99"/>
        <v/>
      </c>
      <c r="AB261" t="str">
        <f>_xlfn.IFNA((VLOOKUP(A261,CLASS!A:AY,28,FALSE)),"")</f>
        <v/>
      </c>
      <c r="AC261" s="11" t="str">
        <f t="shared" si="100"/>
        <v/>
      </c>
      <c r="AD261"/>
      <c r="AF261"/>
      <c r="AH261" t="str">
        <f>_xlfn.IFNA((VLOOKUP(A261,CLASS!A:AY,34,FALSE)),"")</f>
        <v/>
      </c>
      <c r="AI261" s="11" t="str">
        <f t="shared" si="101"/>
        <v/>
      </c>
      <c r="AJ261"/>
      <c r="AK261" s="11">
        <f t="shared" si="102"/>
        <v>0</v>
      </c>
      <c r="AL261" s="16" t="str">
        <f t="shared" si="103"/>
        <v/>
      </c>
      <c r="AM261"/>
      <c r="AN261" t="str">
        <f t="shared" si="104"/>
        <v/>
      </c>
      <c r="AO261" t="str">
        <f t="shared" si="105"/>
        <v/>
      </c>
      <c r="AP261" t="str">
        <f t="shared" si="106"/>
        <v/>
      </c>
      <c r="AQ261" t="str">
        <f t="shared" si="107"/>
        <v/>
      </c>
      <c r="AR261" t="str">
        <f t="shared" si="108"/>
        <v/>
      </c>
      <c r="AS261" t="str">
        <f t="shared" si="109"/>
        <v/>
      </c>
      <c r="AT261" t="str">
        <f t="shared" si="110"/>
        <v/>
      </c>
      <c r="AU261">
        <f t="shared" si="111"/>
        <v>0</v>
      </c>
      <c r="AV261">
        <f t="shared" si="112"/>
        <v>0</v>
      </c>
      <c r="AW261" t="str">
        <f t="shared" si="113"/>
        <v/>
      </c>
      <c r="AX261">
        <f t="shared" si="114"/>
        <v>0</v>
      </c>
      <c r="AY261" s="14" cm="1">
        <f t="array" ref="AY261">SUMPRODUCT(LARGE(AN261:AX261, {1,2,3}))</f>
        <v>0</v>
      </c>
      <c r="AZ261"/>
    </row>
    <row r="262" spans="1:52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 t="shared" si="95"/>
        <v/>
      </c>
      <c r="R262" t="str">
        <f>_xlfn.IFNA((VLOOKUP(A262,CLASS!A:AY,18,FALSE)),"")</f>
        <v/>
      </c>
      <c r="S262" s="11" t="str">
        <f t="shared" si="96"/>
        <v/>
      </c>
      <c r="T262" t="str">
        <f>_xlfn.IFNA((VLOOKUP(A262,CLASS!A:AY,20,FALSE)),"")</f>
        <v/>
      </c>
      <c r="U262" s="11" t="str">
        <f t="shared" si="97"/>
        <v/>
      </c>
      <c r="V262" t="str">
        <f>_xlfn.IFNA((VLOOKUP(A262,CLASS!A:AY,22,FALSE)),"")</f>
        <v/>
      </c>
      <c r="W262" s="11" t="str">
        <f t="shared" si="92"/>
        <v/>
      </c>
      <c r="X262" t="str">
        <f>_xlfn.IFNA((VLOOKUP(A262,CLASS!A:AY,24,FALSE)),"")</f>
        <v/>
      </c>
      <c r="Y262" s="11" t="str">
        <f t="shared" si="98"/>
        <v/>
      </c>
      <c r="Z262" t="str">
        <f>_xlfn.IFNA((VLOOKUP(A262,CLASS!A:AY,26,FALSE)),"")</f>
        <v/>
      </c>
      <c r="AA262" s="11" t="str">
        <f t="shared" si="99"/>
        <v/>
      </c>
      <c r="AB262" t="str">
        <f>_xlfn.IFNA((VLOOKUP(A262,CLASS!A:AY,28,FALSE)),"")</f>
        <v/>
      </c>
      <c r="AC262" s="11" t="str">
        <f t="shared" si="100"/>
        <v/>
      </c>
      <c r="AD262"/>
      <c r="AF262"/>
      <c r="AH262" t="str">
        <f>_xlfn.IFNA((VLOOKUP(A262,CLASS!A:AY,34,FALSE)),"")</f>
        <v/>
      </c>
      <c r="AI262" s="11" t="str">
        <f t="shared" si="101"/>
        <v/>
      </c>
      <c r="AJ262"/>
      <c r="AK262" s="11">
        <f t="shared" si="102"/>
        <v>0</v>
      </c>
      <c r="AL262" s="16" t="str">
        <f t="shared" si="103"/>
        <v/>
      </c>
      <c r="AM262"/>
      <c r="AN262" t="str">
        <f t="shared" si="104"/>
        <v/>
      </c>
      <c r="AO262" t="str">
        <f t="shared" si="105"/>
        <v/>
      </c>
      <c r="AP262" t="str">
        <f t="shared" si="106"/>
        <v/>
      </c>
      <c r="AQ262" t="str">
        <f t="shared" si="107"/>
        <v/>
      </c>
      <c r="AR262" t="str">
        <f t="shared" si="108"/>
        <v/>
      </c>
      <c r="AS262" t="str">
        <f t="shared" si="109"/>
        <v/>
      </c>
      <c r="AT262" t="str">
        <f t="shared" si="110"/>
        <v/>
      </c>
      <c r="AU262">
        <f t="shared" si="111"/>
        <v>0</v>
      </c>
      <c r="AV262">
        <f t="shared" si="112"/>
        <v>0</v>
      </c>
      <c r="AW262" t="str">
        <f t="shared" si="113"/>
        <v/>
      </c>
      <c r="AX262">
        <f t="shared" si="114"/>
        <v>0</v>
      </c>
      <c r="AY262" s="14" cm="1">
        <f t="array" ref="AY262">SUMPRODUCT(LARGE(AN262:AX262, {1,2,3}))</f>
        <v>0</v>
      </c>
      <c r="AZ262"/>
    </row>
    <row r="263" spans="1:52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 t="shared" si="95"/>
        <v/>
      </c>
      <c r="R263" t="str">
        <f>_xlfn.IFNA((VLOOKUP(A263,CLASS!A:AY,18,FALSE)),"")</f>
        <v/>
      </c>
      <c r="S263" s="11" t="str">
        <f t="shared" si="96"/>
        <v/>
      </c>
      <c r="T263" t="str">
        <f>_xlfn.IFNA((VLOOKUP(A263,CLASS!A:AY,20,FALSE)),"")</f>
        <v/>
      </c>
      <c r="U263" s="11" t="str">
        <f t="shared" si="97"/>
        <v/>
      </c>
      <c r="V263" t="str">
        <f>_xlfn.IFNA((VLOOKUP(A263,CLASS!A:AY,22,FALSE)),"")</f>
        <v/>
      </c>
      <c r="W263" s="11" t="str">
        <f t="shared" si="92"/>
        <v/>
      </c>
      <c r="X263" t="str">
        <f>_xlfn.IFNA((VLOOKUP(A263,CLASS!A:AY,24,FALSE)),"")</f>
        <v/>
      </c>
      <c r="Y263" s="11" t="str">
        <f t="shared" si="98"/>
        <v/>
      </c>
      <c r="Z263" t="str">
        <f>_xlfn.IFNA((VLOOKUP(A263,CLASS!A:AY,26,FALSE)),"")</f>
        <v/>
      </c>
      <c r="AA263" s="11" t="str">
        <f t="shared" si="99"/>
        <v/>
      </c>
      <c r="AB263" t="str">
        <f>_xlfn.IFNA((VLOOKUP(A263,CLASS!A:AY,28,FALSE)),"")</f>
        <v/>
      </c>
      <c r="AC263" s="11" t="str">
        <f t="shared" si="100"/>
        <v/>
      </c>
      <c r="AD263"/>
      <c r="AF263"/>
      <c r="AH263" t="str">
        <f>_xlfn.IFNA((VLOOKUP(A263,CLASS!A:AY,34,FALSE)),"")</f>
        <v/>
      </c>
      <c r="AI263" s="11" t="str">
        <f t="shared" si="101"/>
        <v/>
      </c>
      <c r="AJ263"/>
      <c r="AK263" s="11">
        <f t="shared" si="102"/>
        <v>0</v>
      </c>
      <c r="AL263" s="16" t="str">
        <f t="shared" si="103"/>
        <v/>
      </c>
      <c r="AN263" t="str">
        <f t="shared" si="104"/>
        <v/>
      </c>
      <c r="AO263" t="str">
        <f t="shared" si="105"/>
        <v/>
      </c>
      <c r="AP263" t="str">
        <f t="shared" si="106"/>
        <v/>
      </c>
      <c r="AQ263" t="str">
        <f t="shared" si="107"/>
        <v/>
      </c>
      <c r="AR263" t="str">
        <f t="shared" si="108"/>
        <v/>
      </c>
      <c r="AS263" t="str">
        <f t="shared" si="109"/>
        <v/>
      </c>
      <c r="AT263" t="str">
        <f t="shared" si="110"/>
        <v/>
      </c>
      <c r="AU263">
        <f t="shared" si="111"/>
        <v>0</v>
      </c>
      <c r="AV263">
        <f t="shared" si="112"/>
        <v>0</v>
      </c>
      <c r="AW263" t="str">
        <f t="shared" si="113"/>
        <v/>
      </c>
      <c r="AX263">
        <f t="shared" si="114"/>
        <v>0</v>
      </c>
      <c r="AY263" s="14" cm="1">
        <f t="array" ref="AY263">SUMPRODUCT(LARGE(AN263:AX263, {1,2,3}))</f>
        <v>0</v>
      </c>
      <c r="AZ263"/>
    </row>
    <row r="264" spans="1:52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 t="shared" si="95"/>
        <v/>
      </c>
      <c r="R264" t="str">
        <f>_xlfn.IFNA((VLOOKUP(A264,CLASS!A:AY,18,FALSE)),"")</f>
        <v/>
      </c>
      <c r="S264" s="11" t="str">
        <f t="shared" si="96"/>
        <v/>
      </c>
      <c r="T264" t="str">
        <f>_xlfn.IFNA((VLOOKUP(A264,CLASS!A:AY,20,FALSE)),"")</f>
        <v/>
      </c>
      <c r="U264" s="11" t="str">
        <f t="shared" si="97"/>
        <v/>
      </c>
      <c r="V264" t="str">
        <f>_xlfn.IFNA((VLOOKUP(A264,CLASS!A:AY,22,FALSE)),"")</f>
        <v/>
      </c>
      <c r="W264" s="11" t="str">
        <f t="shared" si="92"/>
        <v/>
      </c>
      <c r="X264" t="str">
        <f>_xlfn.IFNA((VLOOKUP(A264,CLASS!A:AY,24,FALSE)),"")</f>
        <v/>
      </c>
      <c r="Y264" s="11" t="str">
        <f t="shared" si="98"/>
        <v/>
      </c>
      <c r="Z264" t="str">
        <f>_xlfn.IFNA((VLOOKUP(A264,CLASS!A:AY,26,FALSE)),"")</f>
        <v/>
      </c>
      <c r="AA264" s="11" t="str">
        <f t="shared" si="99"/>
        <v/>
      </c>
      <c r="AB264" t="str">
        <f>_xlfn.IFNA((VLOOKUP(A264,CLASS!A:AY,28,FALSE)),"")</f>
        <v/>
      </c>
      <c r="AC264" s="11" t="str">
        <f t="shared" si="100"/>
        <v/>
      </c>
      <c r="AD264"/>
      <c r="AF264"/>
      <c r="AH264" t="str">
        <f>_xlfn.IFNA((VLOOKUP(A264,CLASS!A:AY,34,FALSE)),"")</f>
        <v/>
      </c>
      <c r="AI264" s="11" t="str">
        <f t="shared" si="101"/>
        <v/>
      </c>
      <c r="AJ264"/>
      <c r="AK264" s="11">
        <f t="shared" si="102"/>
        <v>0</v>
      </c>
      <c r="AL264" s="16" t="str">
        <f t="shared" si="103"/>
        <v/>
      </c>
      <c r="AN264" t="str">
        <f t="shared" si="104"/>
        <v/>
      </c>
      <c r="AO264" t="str">
        <f t="shared" si="105"/>
        <v/>
      </c>
      <c r="AP264" t="str">
        <f t="shared" si="106"/>
        <v/>
      </c>
      <c r="AQ264" t="str">
        <f t="shared" si="107"/>
        <v/>
      </c>
      <c r="AR264" t="str">
        <f t="shared" si="108"/>
        <v/>
      </c>
      <c r="AS264" t="str">
        <f t="shared" si="109"/>
        <v/>
      </c>
      <c r="AT264" t="str">
        <f t="shared" si="110"/>
        <v/>
      </c>
      <c r="AU264">
        <f t="shared" si="111"/>
        <v>0</v>
      </c>
      <c r="AV264">
        <f t="shared" si="112"/>
        <v>0</v>
      </c>
      <c r="AW264" t="str">
        <f t="shared" si="113"/>
        <v/>
      </c>
      <c r="AX264">
        <f t="shared" si="114"/>
        <v>0</v>
      </c>
      <c r="AY264" s="14" cm="1">
        <f t="array" ref="AY264">SUMPRODUCT(LARGE(AN264:AX264, {1,2,3}))</f>
        <v>0</v>
      </c>
      <c r="AZ264"/>
    </row>
    <row r="265" spans="1:52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 t="shared" si="95"/>
        <v/>
      </c>
      <c r="R265" t="str">
        <f>_xlfn.IFNA((VLOOKUP(A265,CLASS!A:AY,18,FALSE)),"")</f>
        <v/>
      </c>
      <c r="S265" s="11" t="str">
        <f t="shared" si="96"/>
        <v/>
      </c>
      <c r="T265" t="str">
        <f>_xlfn.IFNA((VLOOKUP(A265,CLASS!A:AY,20,FALSE)),"")</f>
        <v/>
      </c>
      <c r="U265" s="11" t="str">
        <f t="shared" si="97"/>
        <v/>
      </c>
      <c r="V265" t="str">
        <f>_xlfn.IFNA((VLOOKUP(A265,CLASS!A:AY,22,FALSE)),"")</f>
        <v/>
      </c>
      <c r="W265" s="11" t="str">
        <f t="shared" si="92"/>
        <v/>
      </c>
      <c r="X265" t="str">
        <f>_xlfn.IFNA((VLOOKUP(A265,CLASS!A:AY,24,FALSE)),"")</f>
        <v/>
      </c>
      <c r="Y265" s="11" t="str">
        <f t="shared" si="98"/>
        <v/>
      </c>
      <c r="Z265" t="str">
        <f>_xlfn.IFNA((VLOOKUP(A265,CLASS!A:AY,26,FALSE)),"")</f>
        <v/>
      </c>
      <c r="AA265" s="11" t="str">
        <f t="shared" si="99"/>
        <v/>
      </c>
      <c r="AB265" t="str">
        <f>_xlfn.IFNA((VLOOKUP(A265,CLASS!A:AY,28,FALSE)),"")</f>
        <v/>
      </c>
      <c r="AC265" s="11" t="str">
        <f t="shared" si="100"/>
        <v/>
      </c>
      <c r="AD265"/>
      <c r="AF265"/>
      <c r="AH265" t="str">
        <f>_xlfn.IFNA((VLOOKUP(A265,CLASS!A:AY,34,FALSE)),"")</f>
        <v/>
      </c>
      <c r="AI265" s="11" t="str">
        <f t="shared" si="101"/>
        <v/>
      </c>
      <c r="AJ265"/>
      <c r="AK265" s="11">
        <f t="shared" si="102"/>
        <v>0</v>
      </c>
      <c r="AL265" s="16" t="str">
        <f t="shared" si="103"/>
        <v/>
      </c>
      <c r="AN265" t="str">
        <f t="shared" si="104"/>
        <v/>
      </c>
      <c r="AO265" t="str">
        <f t="shared" si="105"/>
        <v/>
      </c>
      <c r="AP265" t="str">
        <f t="shared" si="106"/>
        <v/>
      </c>
      <c r="AQ265" t="str">
        <f t="shared" si="107"/>
        <v/>
      </c>
      <c r="AR265" t="str">
        <f t="shared" si="108"/>
        <v/>
      </c>
      <c r="AS265" t="str">
        <f t="shared" si="109"/>
        <v/>
      </c>
      <c r="AT265" t="str">
        <f t="shared" si="110"/>
        <v/>
      </c>
      <c r="AU265">
        <f t="shared" si="111"/>
        <v>0</v>
      </c>
      <c r="AV265">
        <f t="shared" si="112"/>
        <v>0</v>
      </c>
      <c r="AW265" t="str">
        <f t="shared" si="113"/>
        <v/>
      </c>
      <c r="AX265">
        <f t="shared" si="114"/>
        <v>0</v>
      </c>
      <c r="AY265" s="14" cm="1">
        <f t="array" ref="AY265">SUMPRODUCT(LARGE(AN265:AX265, {1,2,3}))</f>
        <v>0</v>
      </c>
    </row>
    <row r="266" spans="1:52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 t="shared" si="95"/>
        <v/>
      </c>
      <c r="R266" t="str">
        <f>_xlfn.IFNA((VLOOKUP(A266,CLASS!A:AY,18,FALSE)),"")</f>
        <v/>
      </c>
      <c r="S266" s="11" t="str">
        <f t="shared" si="96"/>
        <v/>
      </c>
      <c r="T266" t="str">
        <f>_xlfn.IFNA((VLOOKUP(A266,CLASS!A:AY,20,FALSE)),"")</f>
        <v/>
      </c>
      <c r="U266" s="11" t="str">
        <f t="shared" si="97"/>
        <v/>
      </c>
      <c r="V266" t="str">
        <f>_xlfn.IFNA((VLOOKUP(A266,CLASS!A:AY,22,FALSE)),"")</f>
        <v/>
      </c>
      <c r="W266" s="11" t="str">
        <f t="shared" si="92"/>
        <v/>
      </c>
      <c r="X266" t="str">
        <f>_xlfn.IFNA((VLOOKUP(A266,CLASS!A:AY,24,FALSE)),"")</f>
        <v/>
      </c>
      <c r="Y266" s="11" t="str">
        <f t="shared" si="98"/>
        <v/>
      </c>
      <c r="Z266" t="str">
        <f>_xlfn.IFNA((VLOOKUP(A266,CLASS!A:AY,26,FALSE)),"")</f>
        <v/>
      </c>
      <c r="AA266" s="11" t="str">
        <f t="shared" si="99"/>
        <v/>
      </c>
      <c r="AB266" t="str">
        <f>_xlfn.IFNA((VLOOKUP(A266,CLASS!A:AY,28,FALSE)),"")</f>
        <v/>
      </c>
      <c r="AC266" s="11" t="str">
        <f t="shared" si="100"/>
        <v/>
      </c>
      <c r="AD266"/>
      <c r="AF266"/>
      <c r="AH266" t="str">
        <f>_xlfn.IFNA((VLOOKUP(A266,CLASS!A:AY,34,FALSE)),"")</f>
        <v/>
      </c>
      <c r="AI266" s="11" t="str">
        <f t="shared" si="101"/>
        <v/>
      </c>
      <c r="AJ266"/>
      <c r="AK266" s="11">
        <f t="shared" si="102"/>
        <v>0</v>
      </c>
      <c r="AL266" s="16" t="str">
        <f t="shared" si="103"/>
        <v/>
      </c>
      <c r="AM266"/>
      <c r="AN266" t="str">
        <f t="shared" si="104"/>
        <v/>
      </c>
      <c r="AO266" t="str">
        <f t="shared" si="105"/>
        <v/>
      </c>
      <c r="AP266" t="str">
        <f t="shared" si="106"/>
        <v/>
      </c>
      <c r="AQ266" t="str">
        <f t="shared" si="107"/>
        <v/>
      </c>
      <c r="AR266" t="str">
        <f t="shared" si="108"/>
        <v/>
      </c>
      <c r="AS266" t="str">
        <f t="shared" si="109"/>
        <v/>
      </c>
      <c r="AT266" t="str">
        <f t="shared" si="110"/>
        <v/>
      </c>
      <c r="AU266">
        <f t="shared" si="111"/>
        <v>0</v>
      </c>
      <c r="AV266">
        <f t="shared" si="112"/>
        <v>0</v>
      </c>
      <c r="AW266" t="str">
        <f t="shared" si="113"/>
        <v/>
      </c>
      <c r="AX266">
        <f t="shared" si="114"/>
        <v>0</v>
      </c>
      <c r="AY266" s="14" cm="1">
        <f t="array" ref="AY266">SUMPRODUCT(LARGE(AN266:AX266, {1,2,3}))</f>
        <v>0</v>
      </c>
      <c r="AZ266"/>
    </row>
    <row r="267" spans="1:52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 t="shared" si="95"/>
        <v/>
      </c>
      <c r="R267" t="str">
        <f>_xlfn.IFNA((VLOOKUP(A267,CLASS!A:AY,18,FALSE)),"")</f>
        <v/>
      </c>
      <c r="S267" s="11" t="str">
        <f t="shared" si="96"/>
        <v/>
      </c>
      <c r="T267" t="str">
        <f>_xlfn.IFNA((VLOOKUP(A267,CLASS!A:AY,20,FALSE)),"")</f>
        <v/>
      </c>
      <c r="U267" s="11" t="str">
        <f t="shared" si="97"/>
        <v/>
      </c>
      <c r="V267" t="str">
        <f>_xlfn.IFNA((VLOOKUP(A267,CLASS!A:AY,22,FALSE)),"")</f>
        <v/>
      </c>
      <c r="W267" s="11" t="str">
        <f t="shared" si="92"/>
        <v/>
      </c>
      <c r="X267" t="str">
        <f>_xlfn.IFNA((VLOOKUP(A267,CLASS!A:AY,24,FALSE)),"")</f>
        <v/>
      </c>
      <c r="Y267" s="11" t="str">
        <f t="shared" si="98"/>
        <v/>
      </c>
      <c r="Z267" t="str">
        <f>_xlfn.IFNA((VLOOKUP(A267,CLASS!A:AY,26,FALSE)),"")</f>
        <v/>
      </c>
      <c r="AA267" s="11" t="str">
        <f t="shared" si="99"/>
        <v/>
      </c>
      <c r="AB267" t="str">
        <f>_xlfn.IFNA((VLOOKUP(A267,CLASS!A:AY,28,FALSE)),"")</f>
        <v/>
      </c>
      <c r="AC267" s="11" t="str">
        <f t="shared" si="100"/>
        <v/>
      </c>
      <c r="AD267"/>
      <c r="AF267"/>
      <c r="AH267" t="str">
        <f>_xlfn.IFNA((VLOOKUP(A267,CLASS!A:AY,34,FALSE)),"")</f>
        <v/>
      </c>
      <c r="AI267" s="11" t="str">
        <f t="shared" si="101"/>
        <v/>
      </c>
      <c r="AJ267"/>
      <c r="AK267" s="11">
        <f t="shared" si="102"/>
        <v>0</v>
      </c>
      <c r="AL267" s="16" t="str">
        <f t="shared" si="103"/>
        <v/>
      </c>
      <c r="AM267"/>
      <c r="AN267" t="str">
        <f t="shared" si="104"/>
        <v/>
      </c>
      <c r="AO267" t="str">
        <f t="shared" si="105"/>
        <v/>
      </c>
      <c r="AP267" t="str">
        <f t="shared" si="106"/>
        <v/>
      </c>
      <c r="AQ267" t="str">
        <f t="shared" si="107"/>
        <v/>
      </c>
      <c r="AR267" t="str">
        <f t="shared" si="108"/>
        <v/>
      </c>
      <c r="AS267" t="str">
        <f t="shared" si="109"/>
        <v/>
      </c>
      <c r="AT267" t="str">
        <f t="shared" si="110"/>
        <v/>
      </c>
      <c r="AU267">
        <f t="shared" si="111"/>
        <v>0</v>
      </c>
      <c r="AV267">
        <f t="shared" si="112"/>
        <v>0</v>
      </c>
      <c r="AW267" t="str">
        <f t="shared" si="113"/>
        <v/>
      </c>
      <c r="AX267">
        <f t="shared" si="114"/>
        <v>0</v>
      </c>
      <c r="AY267" s="14" cm="1">
        <f t="array" ref="AY267">SUMPRODUCT(LARGE(AN267:AX267, {1,2,3}))</f>
        <v>0</v>
      </c>
      <c r="AZ267"/>
    </row>
    <row r="268" spans="1:52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 t="shared" si="95"/>
        <v/>
      </c>
      <c r="R268" t="str">
        <f>_xlfn.IFNA((VLOOKUP(A268,CLASS!A:AY,18,FALSE)),"")</f>
        <v/>
      </c>
      <c r="S268" s="11" t="str">
        <f t="shared" si="96"/>
        <v/>
      </c>
      <c r="T268" t="str">
        <f>_xlfn.IFNA((VLOOKUP(A268,CLASS!A:AY,20,FALSE)),"")</f>
        <v/>
      </c>
      <c r="U268" s="11" t="str">
        <f t="shared" si="97"/>
        <v/>
      </c>
      <c r="V268" t="str">
        <f>_xlfn.IFNA((VLOOKUP(A268,CLASS!A:AY,22,FALSE)),"")</f>
        <v/>
      </c>
      <c r="W268" s="11" t="str">
        <f t="shared" si="92"/>
        <v/>
      </c>
      <c r="X268" t="str">
        <f>_xlfn.IFNA((VLOOKUP(A268,CLASS!A:AY,24,FALSE)),"")</f>
        <v/>
      </c>
      <c r="Y268" s="11" t="str">
        <f t="shared" si="98"/>
        <v/>
      </c>
      <c r="Z268" t="str">
        <f>_xlfn.IFNA((VLOOKUP(A268,CLASS!A:AY,26,FALSE)),"")</f>
        <v/>
      </c>
      <c r="AA268" s="11" t="str">
        <f t="shared" si="99"/>
        <v/>
      </c>
      <c r="AB268" t="str">
        <f>_xlfn.IFNA((VLOOKUP(A268,CLASS!A:AY,28,FALSE)),"")</f>
        <v/>
      </c>
      <c r="AC268" s="11" t="str">
        <f t="shared" si="100"/>
        <v/>
      </c>
      <c r="AD268"/>
      <c r="AF268"/>
      <c r="AH268" t="str">
        <f>_xlfn.IFNA((VLOOKUP(A268,CLASS!A:AY,34,FALSE)),"")</f>
        <v/>
      </c>
      <c r="AI268" s="11" t="str">
        <f t="shared" si="101"/>
        <v/>
      </c>
      <c r="AJ268"/>
      <c r="AK268" s="11">
        <f t="shared" si="102"/>
        <v>0</v>
      </c>
      <c r="AL268" s="16" t="str">
        <f t="shared" si="103"/>
        <v/>
      </c>
      <c r="AN268" t="str">
        <f t="shared" si="104"/>
        <v/>
      </c>
      <c r="AO268" t="str">
        <f t="shared" si="105"/>
        <v/>
      </c>
      <c r="AP268" t="str">
        <f t="shared" si="106"/>
        <v/>
      </c>
      <c r="AQ268" t="str">
        <f t="shared" si="107"/>
        <v/>
      </c>
      <c r="AR268" t="str">
        <f t="shared" si="108"/>
        <v/>
      </c>
      <c r="AS268" t="str">
        <f t="shared" si="109"/>
        <v/>
      </c>
      <c r="AT268" t="str">
        <f t="shared" si="110"/>
        <v/>
      </c>
      <c r="AU268">
        <f t="shared" si="111"/>
        <v>0</v>
      </c>
      <c r="AV268">
        <f t="shared" si="112"/>
        <v>0</v>
      </c>
      <c r="AW268" t="str">
        <f t="shared" si="113"/>
        <v/>
      </c>
      <c r="AX268">
        <f t="shared" si="114"/>
        <v>0</v>
      </c>
      <c r="AY268" s="14" cm="1">
        <f t="array" ref="AY268">SUMPRODUCT(LARGE(AN268:AX268, {1,2,3}))</f>
        <v>0</v>
      </c>
      <c r="AZ268"/>
    </row>
    <row r="269" spans="1:52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 t="shared" si="95"/>
        <v/>
      </c>
      <c r="R269" t="str">
        <f>_xlfn.IFNA((VLOOKUP(A269,CLASS!A:AY,18,FALSE)),"")</f>
        <v/>
      </c>
      <c r="S269" s="11" t="str">
        <f t="shared" si="96"/>
        <v/>
      </c>
      <c r="T269" t="str">
        <f>_xlfn.IFNA((VLOOKUP(A269,CLASS!A:AY,20,FALSE)),"")</f>
        <v/>
      </c>
      <c r="U269" s="11" t="str">
        <f t="shared" si="97"/>
        <v/>
      </c>
      <c r="V269" t="str">
        <f>_xlfn.IFNA((VLOOKUP(A269,CLASS!A:AY,22,FALSE)),"")</f>
        <v/>
      </c>
      <c r="W269" s="11" t="str">
        <f t="shared" si="92"/>
        <v/>
      </c>
      <c r="X269" t="str">
        <f>_xlfn.IFNA((VLOOKUP(A269,CLASS!A:AY,24,FALSE)),"")</f>
        <v/>
      </c>
      <c r="Y269" s="11" t="str">
        <f t="shared" si="98"/>
        <v/>
      </c>
      <c r="Z269" t="str">
        <f>_xlfn.IFNA((VLOOKUP(A269,CLASS!A:AY,26,FALSE)),"")</f>
        <v/>
      </c>
      <c r="AA269" s="11" t="str">
        <f t="shared" si="99"/>
        <v/>
      </c>
      <c r="AB269" t="str">
        <f>_xlfn.IFNA((VLOOKUP(A269,CLASS!A:AY,28,FALSE)),"")</f>
        <v/>
      </c>
      <c r="AC269" s="11" t="str">
        <f t="shared" si="100"/>
        <v/>
      </c>
      <c r="AD269"/>
      <c r="AF269"/>
      <c r="AH269" t="str">
        <f>_xlfn.IFNA((VLOOKUP(A269,CLASS!A:AY,34,FALSE)),"")</f>
        <v/>
      </c>
      <c r="AI269" s="11" t="str">
        <f t="shared" si="101"/>
        <v/>
      </c>
      <c r="AJ269"/>
      <c r="AK269" s="11">
        <f t="shared" si="102"/>
        <v>0</v>
      </c>
      <c r="AL269" s="16" t="str">
        <f t="shared" si="103"/>
        <v/>
      </c>
      <c r="AM269"/>
      <c r="AN269" t="str">
        <f t="shared" si="104"/>
        <v/>
      </c>
      <c r="AO269" t="str">
        <f t="shared" si="105"/>
        <v/>
      </c>
      <c r="AP269" t="str">
        <f t="shared" si="106"/>
        <v/>
      </c>
      <c r="AQ269" t="str">
        <f t="shared" si="107"/>
        <v/>
      </c>
      <c r="AR269" t="str">
        <f t="shared" si="108"/>
        <v/>
      </c>
      <c r="AS269" t="str">
        <f t="shared" si="109"/>
        <v/>
      </c>
      <c r="AT269" t="str">
        <f t="shared" si="110"/>
        <v/>
      </c>
      <c r="AU269">
        <f t="shared" si="111"/>
        <v>0</v>
      </c>
      <c r="AV269">
        <f t="shared" si="112"/>
        <v>0</v>
      </c>
      <c r="AW269" t="str">
        <f t="shared" si="113"/>
        <v/>
      </c>
      <c r="AX269">
        <f t="shared" si="114"/>
        <v>0</v>
      </c>
      <c r="AY269" s="14" cm="1">
        <f t="array" ref="AY269">SUMPRODUCT(LARGE(AN269:AX269, {1,2,3}))</f>
        <v>0</v>
      </c>
      <c r="AZ269"/>
    </row>
    <row r="270" spans="1:52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 t="shared" si="95"/>
        <v/>
      </c>
      <c r="R270" t="str">
        <f>_xlfn.IFNA((VLOOKUP(A270,CLASS!A:AY,18,FALSE)),"")</f>
        <v/>
      </c>
      <c r="S270" s="11" t="str">
        <f t="shared" si="96"/>
        <v/>
      </c>
      <c r="T270" t="str">
        <f>_xlfn.IFNA((VLOOKUP(A270,CLASS!A:AY,20,FALSE)),"")</f>
        <v/>
      </c>
      <c r="U270" s="11" t="str">
        <f t="shared" si="97"/>
        <v/>
      </c>
      <c r="V270" t="str">
        <f>_xlfn.IFNA((VLOOKUP(A270,CLASS!A:AY,22,FALSE)),"")</f>
        <v/>
      </c>
      <c r="W270" s="11" t="str">
        <f t="shared" si="92"/>
        <v/>
      </c>
      <c r="X270" t="str">
        <f>_xlfn.IFNA((VLOOKUP(A270,CLASS!A:AY,24,FALSE)),"")</f>
        <v/>
      </c>
      <c r="Y270" s="11" t="str">
        <f t="shared" si="98"/>
        <v/>
      </c>
      <c r="Z270" t="str">
        <f>_xlfn.IFNA((VLOOKUP(A270,CLASS!A:AY,26,FALSE)),"")</f>
        <v/>
      </c>
      <c r="AA270" s="11" t="str">
        <f t="shared" si="99"/>
        <v/>
      </c>
      <c r="AB270" t="str">
        <f>_xlfn.IFNA((VLOOKUP(A270,CLASS!A:AY,28,FALSE)),"")</f>
        <v/>
      </c>
      <c r="AC270" s="11" t="str">
        <f t="shared" si="100"/>
        <v/>
      </c>
      <c r="AD270"/>
      <c r="AF270"/>
      <c r="AH270" t="str">
        <f>_xlfn.IFNA((VLOOKUP(A270,CLASS!A:AY,34,FALSE)),"")</f>
        <v/>
      </c>
      <c r="AI270" s="11" t="str">
        <f t="shared" si="101"/>
        <v/>
      </c>
      <c r="AJ270"/>
      <c r="AK270" s="11">
        <f t="shared" si="102"/>
        <v>0</v>
      </c>
      <c r="AL270" s="16" t="str">
        <f t="shared" si="103"/>
        <v/>
      </c>
      <c r="AN270" t="str">
        <f t="shared" si="104"/>
        <v/>
      </c>
      <c r="AO270" t="str">
        <f t="shared" si="105"/>
        <v/>
      </c>
      <c r="AP270" t="str">
        <f t="shared" si="106"/>
        <v/>
      </c>
      <c r="AQ270" t="str">
        <f t="shared" si="107"/>
        <v/>
      </c>
      <c r="AR270" t="str">
        <f t="shared" si="108"/>
        <v/>
      </c>
      <c r="AS270" t="str">
        <f t="shared" si="109"/>
        <v/>
      </c>
      <c r="AT270" t="str">
        <f t="shared" si="110"/>
        <v/>
      </c>
      <c r="AU270">
        <f t="shared" si="111"/>
        <v>0</v>
      </c>
      <c r="AV270">
        <f t="shared" si="112"/>
        <v>0</v>
      </c>
      <c r="AW270" t="str">
        <f t="shared" si="113"/>
        <v/>
      </c>
      <c r="AX270">
        <f t="shared" si="114"/>
        <v>0</v>
      </c>
      <c r="AY270" s="14" cm="1">
        <f t="array" ref="AY270">SUMPRODUCT(LARGE(AN270:AX270, {1,2,3}))</f>
        <v>0</v>
      </c>
      <c r="AZ270"/>
    </row>
    <row r="271" spans="1:52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 t="shared" si="95"/>
        <v/>
      </c>
      <c r="R271" t="str">
        <f>_xlfn.IFNA((VLOOKUP(A271,CLASS!A:AY,18,FALSE)),"")</f>
        <v/>
      </c>
      <c r="S271" s="11" t="str">
        <f t="shared" si="96"/>
        <v/>
      </c>
      <c r="T271" t="str">
        <f>_xlfn.IFNA((VLOOKUP(A271,CLASS!A:AY,20,FALSE)),"")</f>
        <v/>
      </c>
      <c r="U271" s="11" t="str">
        <f t="shared" si="97"/>
        <v/>
      </c>
      <c r="V271" t="str">
        <f>_xlfn.IFNA((VLOOKUP(A271,CLASS!A:AY,22,FALSE)),"")</f>
        <v/>
      </c>
      <c r="W271" s="11" t="str">
        <f t="shared" ref="W271:W334" si="115">IFERROR((IF(IF(V271,V271+$M271,0)&lt;=100,IF(V271,V271+$M271,0),100)),"")</f>
        <v/>
      </c>
      <c r="X271" t="str">
        <f>_xlfn.IFNA((VLOOKUP(A271,CLASS!A:AY,24,FALSE)),"")</f>
        <v/>
      </c>
      <c r="Y271" s="11" t="str">
        <f t="shared" si="98"/>
        <v/>
      </c>
      <c r="Z271" t="str">
        <f>_xlfn.IFNA((VLOOKUP(A271,CLASS!A:AY,26,FALSE)),"")</f>
        <v/>
      </c>
      <c r="AA271" s="11" t="str">
        <f t="shared" si="99"/>
        <v/>
      </c>
      <c r="AB271" t="str">
        <f>_xlfn.IFNA((VLOOKUP(A271,CLASS!A:AY,28,FALSE)),"")</f>
        <v/>
      </c>
      <c r="AC271" s="11" t="str">
        <f t="shared" si="100"/>
        <v/>
      </c>
      <c r="AD271"/>
      <c r="AF271"/>
      <c r="AH271" t="str">
        <f>_xlfn.IFNA((VLOOKUP(A271,CLASS!A:AY,34,FALSE)),"")</f>
        <v/>
      </c>
      <c r="AI271" s="11" t="str">
        <f t="shared" si="101"/>
        <v/>
      </c>
      <c r="AJ271"/>
      <c r="AK271" s="11">
        <f t="shared" si="102"/>
        <v>0</v>
      </c>
      <c r="AL271" s="16" t="str">
        <f t="shared" si="103"/>
        <v/>
      </c>
      <c r="AM271"/>
      <c r="AN271" t="str">
        <f t="shared" si="104"/>
        <v/>
      </c>
      <c r="AO271" t="str">
        <f t="shared" si="105"/>
        <v/>
      </c>
      <c r="AP271" t="str">
        <f t="shared" si="106"/>
        <v/>
      </c>
      <c r="AQ271" t="str">
        <f t="shared" si="107"/>
        <v/>
      </c>
      <c r="AR271" t="str">
        <f t="shared" si="108"/>
        <v/>
      </c>
      <c r="AS271" t="str">
        <f t="shared" si="109"/>
        <v/>
      </c>
      <c r="AT271" t="str">
        <f t="shared" si="110"/>
        <v/>
      </c>
      <c r="AU271">
        <f t="shared" si="111"/>
        <v>0</v>
      </c>
      <c r="AV271">
        <f t="shared" si="112"/>
        <v>0</v>
      </c>
      <c r="AW271" t="str">
        <f t="shared" si="113"/>
        <v/>
      </c>
      <c r="AX271">
        <f t="shared" si="114"/>
        <v>0</v>
      </c>
      <c r="AY271" s="14" cm="1">
        <f t="array" ref="AY271">SUMPRODUCT(LARGE(AN271:AX271, {1,2,3}))</f>
        <v>0</v>
      </c>
      <c r="AZ271"/>
    </row>
    <row r="272" spans="1:52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 t="shared" si="95"/>
        <v/>
      </c>
      <c r="R272" t="str">
        <f>_xlfn.IFNA((VLOOKUP(A272,CLASS!A:AY,18,FALSE)),"")</f>
        <v/>
      </c>
      <c r="S272" s="11" t="str">
        <f t="shared" si="96"/>
        <v/>
      </c>
      <c r="T272" t="str">
        <f>_xlfn.IFNA((VLOOKUP(A272,CLASS!A:AY,20,FALSE)),"")</f>
        <v/>
      </c>
      <c r="U272" s="11" t="str">
        <f t="shared" si="97"/>
        <v/>
      </c>
      <c r="V272" t="str">
        <f>_xlfn.IFNA((VLOOKUP(A272,CLASS!A:AY,22,FALSE)),"")</f>
        <v/>
      </c>
      <c r="W272" s="11" t="str">
        <f t="shared" si="115"/>
        <v/>
      </c>
      <c r="X272" t="str">
        <f>_xlfn.IFNA((VLOOKUP(A272,CLASS!A:AY,24,FALSE)),"")</f>
        <v/>
      </c>
      <c r="Y272" s="11" t="str">
        <f t="shared" si="98"/>
        <v/>
      </c>
      <c r="Z272" t="str">
        <f>_xlfn.IFNA((VLOOKUP(A272,CLASS!A:AY,26,FALSE)),"")</f>
        <v/>
      </c>
      <c r="AA272" s="11" t="str">
        <f t="shared" si="99"/>
        <v/>
      </c>
      <c r="AB272" t="str">
        <f>_xlfn.IFNA((VLOOKUP(A272,CLASS!A:AY,28,FALSE)),"")</f>
        <v/>
      </c>
      <c r="AC272" s="11" t="str">
        <f t="shared" si="100"/>
        <v/>
      </c>
      <c r="AD272"/>
      <c r="AF272"/>
      <c r="AH272" t="str">
        <f>_xlfn.IFNA((VLOOKUP(A272,CLASS!A:AY,34,FALSE)),"")</f>
        <v/>
      </c>
      <c r="AI272" s="11" t="str">
        <f t="shared" si="101"/>
        <v/>
      </c>
      <c r="AJ272"/>
      <c r="AK272" s="11">
        <f t="shared" si="102"/>
        <v>0</v>
      </c>
      <c r="AL272" s="16" t="str">
        <f t="shared" si="103"/>
        <v/>
      </c>
      <c r="AM272"/>
      <c r="AN272" t="str">
        <f t="shared" si="104"/>
        <v/>
      </c>
      <c r="AO272" t="str">
        <f t="shared" si="105"/>
        <v/>
      </c>
      <c r="AP272" t="str">
        <f t="shared" si="106"/>
        <v/>
      </c>
      <c r="AQ272" t="str">
        <f t="shared" si="107"/>
        <v/>
      </c>
      <c r="AR272" t="str">
        <f t="shared" si="108"/>
        <v/>
      </c>
      <c r="AS272" t="str">
        <f t="shared" si="109"/>
        <v/>
      </c>
      <c r="AT272" t="str">
        <f t="shared" si="110"/>
        <v/>
      </c>
      <c r="AU272">
        <f t="shared" si="111"/>
        <v>0</v>
      </c>
      <c r="AV272">
        <f t="shared" si="112"/>
        <v>0</v>
      </c>
      <c r="AW272" t="str">
        <f t="shared" si="113"/>
        <v/>
      </c>
      <c r="AX272">
        <f t="shared" si="114"/>
        <v>0</v>
      </c>
      <c r="AY272" s="14" cm="1">
        <f t="array" ref="AY272">SUMPRODUCT(LARGE(AN272:AX272, {1,2,3}))</f>
        <v>0</v>
      </c>
    </row>
    <row r="273" spans="1:52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 t="shared" si="95"/>
        <v/>
      </c>
      <c r="R273" t="str">
        <f>_xlfn.IFNA((VLOOKUP(A273,CLASS!A:AY,18,FALSE)),"")</f>
        <v/>
      </c>
      <c r="S273" s="11" t="str">
        <f t="shared" si="96"/>
        <v/>
      </c>
      <c r="T273" t="str">
        <f>_xlfn.IFNA((VLOOKUP(A273,CLASS!A:AY,20,FALSE)),"")</f>
        <v/>
      </c>
      <c r="U273" s="11" t="str">
        <f t="shared" si="97"/>
        <v/>
      </c>
      <c r="V273" t="str">
        <f>_xlfn.IFNA((VLOOKUP(A273,CLASS!A:AY,22,FALSE)),"")</f>
        <v/>
      </c>
      <c r="W273" s="11" t="str">
        <f t="shared" si="115"/>
        <v/>
      </c>
      <c r="X273" t="str">
        <f>_xlfn.IFNA((VLOOKUP(A273,CLASS!A:AY,24,FALSE)),"")</f>
        <v/>
      </c>
      <c r="Y273" s="11" t="str">
        <f t="shared" si="98"/>
        <v/>
      </c>
      <c r="Z273" t="str">
        <f>_xlfn.IFNA((VLOOKUP(A273,CLASS!A:AY,26,FALSE)),"")</f>
        <v/>
      </c>
      <c r="AA273" s="11" t="str">
        <f t="shared" si="99"/>
        <v/>
      </c>
      <c r="AB273" t="str">
        <f>_xlfn.IFNA((VLOOKUP(A273,CLASS!A:AY,28,FALSE)),"")</f>
        <v/>
      </c>
      <c r="AC273" s="11" t="str">
        <f t="shared" si="100"/>
        <v/>
      </c>
      <c r="AD273"/>
      <c r="AF273"/>
      <c r="AH273" t="str">
        <f>_xlfn.IFNA((VLOOKUP(A273,CLASS!A:AY,34,FALSE)),"")</f>
        <v/>
      </c>
      <c r="AI273" s="11" t="str">
        <f t="shared" si="101"/>
        <v/>
      </c>
      <c r="AJ273"/>
      <c r="AK273" s="11">
        <f t="shared" si="102"/>
        <v>0</v>
      </c>
      <c r="AL273" s="16" t="str">
        <f t="shared" si="103"/>
        <v/>
      </c>
      <c r="AN273" t="str">
        <f t="shared" si="104"/>
        <v/>
      </c>
      <c r="AO273" t="str">
        <f t="shared" si="105"/>
        <v/>
      </c>
      <c r="AP273" t="str">
        <f t="shared" si="106"/>
        <v/>
      </c>
      <c r="AQ273" t="str">
        <f t="shared" si="107"/>
        <v/>
      </c>
      <c r="AR273" t="str">
        <f t="shared" si="108"/>
        <v/>
      </c>
      <c r="AS273" t="str">
        <f t="shared" si="109"/>
        <v/>
      </c>
      <c r="AT273" t="str">
        <f t="shared" si="110"/>
        <v/>
      </c>
      <c r="AU273">
        <f t="shared" si="111"/>
        <v>0</v>
      </c>
      <c r="AV273">
        <f t="shared" si="112"/>
        <v>0</v>
      </c>
      <c r="AW273" t="str">
        <f t="shared" si="113"/>
        <v/>
      </c>
      <c r="AX273">
        <f t="shared" si="114"/>
        <v>0</v>
      </c>
      <c r="AY273" s="14" cm="1">
        <f t="array" ref="AY273">SUMPRODUCT(LARGE(AN273:AX273, {1,2,3}))</f>
        <v>0</v>
      </c>
      <c r="AZ273"/>
    </row>
    <row r="274" spans="1:52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 t="shared" si="95"/>
        <v/>
      </c>
      <c r="R274" t="str">
        <f>_xlfn.IFNA((VLOOKUP(A274,CLASS!A:AY,18,FALSE)),"")</f>
        <v/>
      </c>
      <c r="S274" s="11" t="str">
        <f t="shared" si="96"/>
        <v/>
      </c>
      <c r="T274" t="str">
        <f>_xlfn.IFNA((VLOOKUP(A274,CLASS!A:AY,20,FALSE)),"")</f>
        <v/>
      </c>
      <c r="U274" s="11" t="str">
        <f t="shared" si="97"/>
        <v/>
      </c>
      <c r="V274" t="str">
        <f>_xlfn.IFNA((VLOOKUP(A274,CLASS!A:AY,22,FALSE)),"")</f>
        <v/>
      </c>
      <c r="W274" s="11" t="str">
        <f t="shared" si="115"/>
        <v/>
      </c>
      <c r="X274" t="str">
        <f>_xlfn.IFNA((VLOOKUP(A274,CLASS!A:AY,24,FALSE)),"")</f>
        <v/>
      </c>
      <c r="Y274" s="11" t="str">
        <f t="shared" si="98"/>
        <v/>
      </c>
      <c r="Z274" t="str">
        <f>_xlfn.IFNA((VLOOKUP(A274,CLASS!A:AY,26,FALSE)),"")</f>
        <v/>
      </c>
      <c r="AA274" s="11" t="str">
        <f t="shared" si="99"/>
        <v/>
      </c>
      <c r="AB274" t="str">
        <f>_xlfn.IFNA((VLOOKUP(A274,CLASS!A:AY,28,FALSE)),"")</f>
        <v/>
      </c>
      <c r="AC274" s="11" t="str">
        <f t="shared" si="100"/>
        <v/>
      </c>
      <c r="AD274"/>
      <c r="AF274"/>
      <c r="AH274" t="str">
        <f>_xlfn.IFNA((VLOOKUP(A274,CLASS!A:AY,34,FALSE)),"")</f>
        <v/>
      </c>
      <c r="AI274" s="11" t="str">
        <f t="shared" si="101"/>
        <v/>
      </c>
      <c r="AJ274"/>
      <c r="AK274" s="11">
        <f t="shared" si="102"/>
        <v>0</v>
      </c>
      <c r="AL274" s="16" t="str">
        <f t="shared" si="103"/>
        <v/>
      </c>
      <c r="AM274"/>
      <c r="AN274" t="str">
        <f t="shared" si="104"/>
        <v/>
      </c>
      <c r="AO274" t="str">
        <f t="shared" si="105"/>
        <v/>
      </c>
      <c r="AP274" t="str">
        <f t="shared" si="106"/>
        <v/>
      </c>
      <c r="AQ274" t="str">
        <f t="shared" si="107"/>
        <v/>
      </c>
      <c r="AR274" t="str">
        <f t="shared" si="108"/>
        <v/>
      </c>
      <c r="AS274" t="str">
        <f t="shared" si="109"/>
        <v/>
      </c>
      <c r="AT274" t="str">
        <f t="shared" si="110"/>
        <v/>
      </c>
      <c r="AU274">
        <f t="shared" si="111"/>
        <v>0</v>
      </c>
      <c r="AV274">
        <f t="shared" si="112"/>
        <v>0</v>
      </c>
      <c r="AW274" t="str">
        <f t="shared" si="113"/>
        <v/>
      </c>
      <c r="AX274">
        <f t="shared" si="114"/>
        <v>0</v>
      </c>
      <c r="AY274" s="14" cm="1">
        <f t="array" ref="AY274">SUMPRODUCT(LARGE(AN274:AX274, {1,2,3}))</f>
        <v>0</v>
      </c>
    </row>
    <row r="275" spans="1:52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 t="shared" si="95"/>
        <v/>
      </c>
      <c r="R275" t="str">
        <f>_xlfn.IFNA((VLOOKUP(A275,CLASS!A:AY,18,FALSE)),"")</f>
        <v/>
      </c>
      <c r="S275" s="11" t="str">
        <f t="shared" si="96"/>
        <v/>
      </c>
      <c r="T275" t="str">
        <f>_xlfn.IFNA((VLOOKUP(A275,CLASS!A:AY,20,FALSE)),"")</f>
        <v/>
      </c>
      <c r="U275" s="11" t="str">
        <f t="shared" si="97"/>
        <v/>
      </c>
      <c r="V275" t="str">
        <f>_xlfn.IFNA((VLOOKUP(A275,CLASS!A:AY,22,FALSE)),"")</f>
        <v/>
      </c>
      <c r="W275" s="11" t="str">
        <f t="shared" si="115"/>
        <v/>
      </c>
      <c r="X275" t="str">
        <f>_xlfn.IFNA((VLOOKUP(A275,CLASS!A:AY,24,FALSE)),"")</f>
        <v/>
      </c>
      <c r="Y275" s="11" t="str">
        <f t="shared" si="98"/>
        <v/>
      </c>
      <c r="Z275" t="str">
        <f>_xlfn.IFNA((VLOOKUP(A275,CLASS!A:AY,26,FALSE)),"")</f>
        <v/>
      </c>
      <c r="AA275" s="11" t="str">
        <f t="shared" si="99"/>
        <v/>
      </c>
      <c r="AB275" t="str">
        <f>_xlfn.IFNA((VLOOKUP(A275,CLASS!A:AY,28,FALSE)),"")</f>
        <v/>
      </c>
      <c r="AC275" s="11" t="str">
        <f t="shared" si="100"/>
        <v/>
      </c>
      <c r="AD275"/>
      <c r="AF275"/>
      <c r="AH275" t="str">
        <f>_xlfn.IFNA((VLOOKUP(A275,CLASS!A:AY,34,FALSE)),"")</f>
        <v/>
      </c>
      <c r="AI275" s="11" t="str">
        <f t="shared" si="101"/>
        <v/>
      </c>
      <c r="AJ275"/>
      <c r="AK275" s="11">
        <f t="shared" si="102"/>
        <v>0</v>
      </c>
      <c r="AL275" s="16" t="str">
        <f t="shared" si="103"/>
        <v/>
      </c>
      <c r="AN275" t="str">
        <f t="shared" si="104"/>
        <v/>
      </c>
      <c r="AO275" t="str">
        <f t="shared" si="105"/>
        <v/>
      </c>
      <c r="AP275" t="str">
        <f t="shared" si="106"/>
        <v/>
      </c>
      <c r="AQ275" t="str">
        <f t="shared" si="107"/>
        <v/>
      </c>
      <c r="AR275" t="str">
        <f t="shared" si="108"/>
        <v/>
      </c>
      <c r="AS275" t="str">
        <f t="shared" si="109"/>
        <v/>
      </c>
      <c r="AT275" t="str">
        <f t="shared" si="110"/>
        <v/>
      </c>
      <c r="AU275">
        <f t="shared" si="111"/>
        <v>0</v>
      </c>
      <c r="AV275">
        <f t="shared" si="112"/>
        <v>0</v>
      </c>
      <c r="AW275" t="str">
        <f t="shared" si="113"/>
        <v/>
      </c>
      <c r="AX275">
        <f t="shared" si="114"/>
        <v>0</v>
      </c>
      <c r="AY275" s="14" cm="1">
        <f t="array" ref="AY275">SUMPRODUCT(LARGE(AN275:AX275, {1,2,3}))</f>
        <v>0</v>
      </c>
    </row>
    <row r="276" spans="1:52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 t="shared" si="95"/>
        <v/>
      </c>
      <c r="R276" t="str">
        <f>_xlfn.IFNA((VLOOKUP(A276,CLASS!A:AY,18,FALSE)),"")</f>
        <v/>
      </c>
      <c r="S276" s="11" t="str">
        <f t="shared" si="96"/>
        <v/>
      </c>
      <c r="T276" t="str">
        <f>_xlfn.IFNA((VLOOKUP(A276,CLASS!A:AY,20,FALSE)),"")</f>
        <v/>
      </c>
      <c r="U276" s="11" t="str">
        <f t="shared" si="97"/>
        <v/>
      </c>
      <c r="V276" t="str">
        <f>_xlfn.IFNA((VLOOKUP(A276,CLASS!A:AY,22,FALSE)),"")</f>
        <v/>
      </c>
      <c r="W276" s="11" t="str">
        <f t="shared" si="115"/>
        <v/>
      </c>
      <c r="X276" t="str">
        <f>_xlfn.IFNA((VLOOKUP(A276,CLASS!A:AY,24,FALSE)),"")</f>
        <v/>
      </c>
      <c r="Y276" s="11" t="str">
        <f t="shared" si="98"/>
        <v/>
      </c>
      <c r="Z276" t="str">
        <f>_xlfn.IFNA((VLOOKUP(A276,CLASS!A:AY,26,FALSE)),"")</f>
        <v/>
      </c>
      <c r="AA276" s="11" t="str">
        <f t="shared" si="99"/>
        <v/>
      </c>
      <c r="AB276" t="str">
        <f>_xlfn.IFNA((VLOOKUP(A276,CLASS!A:AY,28,FALSE)),"")</f>
        <v/>
      </c>
      <c r="AC276" s="11" t="str">
        <f t="shared" si="100"/>
        <v/>
      </c>
      <c r="AD276"/>
      <c r="AF276"/>
      <c r="AH276" t="str">
        <f>_xlfn.IFNA((VLOOKUP(A276,CLASS!A:AY,34,FALSE)),"")</f>
        <v/>
      </c>
      <c r="AI276" s="11" t="str">
        <f t="shared" si="101"/>
        <v/>
      </c>
      <c r="AJ276"/>
      <c r="AK276" s="11">
        <f t="shared" si="102"/>
        <v>0</v>
      </c>
      <c r="AL276" s="16" t="str">
        <f t="shared" si="103"/>
        <v/>
      </c>
      <c r="AM276"/>
      <c r="AN276" t="str">
        <f t="shared" si="104"/>
        <v/>
      </c>
      <c r="AO276" t="str">
        <f t="shared" si="105"/>
        <v/>
      </c>
      <c r="AP276" t="str">
        <f t="shared" si="106"/>
        <v/>
      </c>
      <c r="AQ276" t="str">
        <f t="shared" si="107"/>
        <v/>
      </c>
      <c r="AR276" t="str">
        <f t="shared" si="108"/>
        <v/>
      </c>
      <c r="AS276" t="str">
        <f t="shared" si="109"/>
        <v/>
      </c>
      <c r="AT276" t="str">
        <f t="shared" si="110"/>
        <v/>
      </c>
      <c r="AU276">
        <f t="shared" si="111"/>
        <v>0</v>
      </c>
      <c r="AV276">
        <f t="shared" si="112"/>
        <v>0</v>
      </c>
      <c r="AW276" t="str">
        <f t="shared" si="113"/>
        <v/>
      </c>
      <c r="AX276">
        <f t="shared" si="114"/>
        <v>0</v>
      </c>
      <c r="AY276" s="14" cm="1">
        <f t="array" ref="AY276">SUMPRODUCT(LARGE(AN276:AX276, {1,2,3}))</f>
        <v>0</v>
      </c>
      <c r="AZ276"/>
    </row>
    <row r="277" spans="1:52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 t="shared" si="95"/>
        <v/>
      </c>
      <c r="R277" t="str">
        <f>_xlfn.IFNA((VLOOKUP(A277,CLASS!A:AY,18,FALSE)),"")</f>
        <v/>
      </c>
      <c r="S277" s="11" t="str">
        <f t="shared" si="96"/>
        <v/>
      </c>
      <c r="T277" t="str">
        <f>_xlfn.IFNA((VLOOKUP(A277,CLASS!A:AY,20,FALSE)),"")</f>
        <v/>
      </c>
      <c r="U277" s="11" t="str">
        <f t="shared" si="97"/>
        <v/>
      </c>
      <c r="V277" t="str">
        <f>_xlfn.IFNA((VLOOKUP(A277,CLASS!A:AY,22,FALSE)),"")</f>
        <v/>
      </c>
      <c r="W277" s="11" t="str">
        <f t="shared" si="115"/>
        <v/>
      </c>
      <c r="X277" t="str">
        <f>_xlfn.IFNA((VLOOKUP(A277,CLASS!A:AY,24,FALSE)),"")</f>
        <v/>
      </c>
      <c r="Y277" s="11" t="str">
        <f t="shared" si="98"/>
        <v/>
      </c>
      <c r="Z277" t="str">
        <f>_xlfn.IFNA((VLOOKUP(A277,CLASS!A:AY,26,FALSE)),"")</f>
        <v/>
      </c>
      <c r="AA277" s="11" t="str">
        <f t="shared" si="99"/>
        <v/>
      </c>
      <c r="AB277" t="str">
        <f>_xlfn.IFNA((VLOOKUP(A277,CLASS!A:AY,28,FALSE)),"")</f>
        <v/>
      </c>
      <c r="AC277" s="11" t="str">
        <f t="shared" si="100"/>
        <v/>
      </c>
      <c r="AD277"/>
      <c r="AF277"/>
      <c r="AH277" t="str">
        <f>_xlfn.IFNA((VLOOKUP(A277,CLASS!A:AY,34,FALSE)),"")</f>
        <v/>
      </c>
      <c r="AI277" s="11" t="str">
        <f t="shared" si="101"/>
        <v/>
      </c>
      <c r="AJ277"/>
      <c r="AK277" s="11">
        <f t="shared" si="102"/>
        <v>0</v>
      </c>
      <c r="AL277" s="16" t="str">
        <f t="shared" si="103"/>
        <v/>
      </c>
      <c r="AM277"/>
      <c r="AN277" t="str">
        <f t="shared" si="104"/>
        <v/>
      </c>
      <c r="AO277" t="str">
        <f t="shared" si="105"/>
        <v/>
      </c>
      <c r="AP277" t="str">
        <f t="shared" si="106"/>
        <v/>
      </c>
      <c r="AQ277" t="str">
        <f t="shared" si="107"/>
        <v/>
      </c>
      <c r="AR277" t="str">
        <f t="shared" si="108"/>
        <v/>
      </c>
      <c r="AS277" t="str">
        <f t="shared" si="109"/>
        <v/>
      </c>
      <c r="AT277" t="str">
        <f t="shared" si="110"/>
        <v/>
      </c>
      <c r="AU277">
        <f t="shared" si="111"/>
        <v>0</v>
      </c>
      <c r="AV277">
        <f t="shared" si="112"/>
        <v>0</v>
      </c>
      <c r="AW277" t="str">
        <f t="shared" si="113"/>
        <v/>
      </c>
      <c r="AX277">
        <f t="shared" si="114"/>
        <v>0</v>
      </c>
      <c r="AY277" s="14" cm="1">
        <f t="array" ref="AY277">SUMPRODUCT(LARGE(AN277:AX277, {1,2,3}))</f>
        <v>0</v>
      </c>
      <c r="AZ277"/>
    </row>
    <row r="278" spans="1:52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 t="shared" si="95"/>
        <v/>
      </c>
      <c r="R278" t="str">
        <f>_xlfn.IFNA((VLOOKUP(A278,CLASS!A:AY,18,FALSE)),"")</f>
        <v/>
      </c>
      <c r="S278" s="11" t="str">
        <f t="shared" si="96"/>
        <v/>
      </c>
      <c r="T278" t="str">
        <f>_xlfn.IFNA((VLOOKUP(A278,CLASS!A:AY,20,FALSE)),"")</f>
        <v/>
      </c>
      <c r="U278" s="11" t="str">
        <f t="shared" si="97"/>
        <v/>
      </c>
      <c r="V278" t="str">
        <f>_xlfn.IFNA((VLOOKUP(A278,CLASS!A:AY,22,FALSE)),"")</f>
        <v/>
      </c>
      <c r="W278" s="11" t="str">
        <f t="shared" si="115"/>
        <v/>
      </c>
      <c r="X278" t="str">
        <f>_xlfn.IFNA((VLOOKUP(A278,CLASS!A:AY,24,FALSE)),"")</f>
        <v/>
      </c>
      <c r="Y278" s="11" t="str">
        <f t="shared" si="98"/>
        <v/>
      </c>
      <c r="Z278" t="str">
        <f>_xlfn.IFNA((VLOOKUP(A278,CLASS!A:AY,26,FALSE)),"")</f>
        <v/>
      </c>
      <c r="AA278" s="11" t="str">
        <f t="shared" si="99"/>
        <v/>
      </c>
      <c r="AB278" t="str">
        <f>_xlfn.IFNA((VLOOKUP(A278,CLASS!A:AY,28,FALSE)),"")</f>
        <v/>
      </c>
      <c r="AC278" s="11" t="str">
        <f t="shared" si="100"/>
        <v/>
      </c>
      <c r="AD278"/>
      <c r="AF278"/>
      <c r="AH278" t="str">
        <f>_xlfn.IFNA((VLOOKUP(A278,CLASS!A:AY,34,FALSE)),"")</f>
        <v/>
      </c>
      <c r="AI278" s="11" t="str">
        <f t="shared" si="101"/>
        <v/>
      </c>
      <c r="AJ278"/>
      <c r="AK278" s="11">
        <f t="shared" si="102"/>
        <v>0</v>
      </c>
      <c r="AL278" s="16" t="str">
        <f t="shared" si="103"/>
        <v/>
      </c>
      <c r="AM278"/>
      <c r="AN278" t="str">
        <f t="shared" si="104"/>
        <v/>
      </c>
      <c r="AO278" t="str">
        <f t="shared" si="105"/>
        <v/>
      </c>
      <c r="AP278" t="str">
        <f t="shared" si="106"/>
        <v/>
      </c>
      <c r="AQ278" t="str">
        <f t="shared" si="107"/>
        <v/>
      </c>
      <c r="AR278" t="str">
        <f t="shared" si="108"/>
        <v/>
      </c>
      <c r="AS278" t="str">
        <f t="shared" si="109"/>
        <v/>
      </c>
      <c r="AT278" t="str">
        <f t="shared" si="110"/>
        <v/>
      </c>
      <c r="AU278">
        <f t="shared" si="111"/>
        <v>0</v>
      </c>
      <c r="AV278">
        <f t="shared" si="112"/>
        <v>0</v>
      </c>
      <c r="AW278" t="str">
        <f t="shared" si="113"/>
        <v/>
      </c>
      <c r="AX278">
        <f t="shared" si="114"/>
        <v>0</v>
      </c>
      <c r="AY278" s="14" cm="1">
        <f t="array" ref="AY278">SUMPRODUCT(LARGE(AN278:AX278, {1,2,3}))</f>
        <v>0</v>
      </c>
    </row>
    <row r="279" spans="1:52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 t="shared" si="95"/>
        <v/>
      </c>
      <c r="R279" t="str">
        <f>_xlfn.IFNA((VLOOKUP(A279,CLASS!A:AY,18,FALSE)),"")</f>
        <v/>
      </c>
      <c r="S279" s="11" t="str">
        <f t="shared" si="96"/>
        <v/>
      </c>
      <c r="T279" t="str">
        <f>_xlfn.IFNA((VLOOKUP(A279,CLASS!A:AY,20,FALSE)),"")</f>
        <v/>
      </c>
      <c r="U279" s="11" t="str">
        <f t="shared" si="97"/>
        <v/>
      </c>
      <c r="V279" t="str">
        <f>_xlfn.IFNA((VLOOKUP(A279,CLASS!A:AY,22,FALSE)),"")</f>
        <v/>
      </c>
      <c r="W279" s="11" t="str">
        <f t="shared" si="115"/>
        <v/>
      </c>
      <c r="X279" t="str">
        <f>_xlfn.IFNA((VLOOKUP(A279,CLASS!A:AY,24,FALSE)),"")</f>
        <v/>
      </c>
      <c r="Y279" s="11" t="str">
        <f t="shared" si="98"/>
        <v/>
      </c>
      <c r="Z279" t="str">
        <f>_xlfn.IFNA((VLOOKUP(A279,CLASS!A:AY,26,FALSE)),"")</f>
        <v/>
      </c>
      <c r="AA279" s="11" t="str">
        <f t="shared" si="99"/>
        <v/>
      </c>
      <c r="AB279" t="str">
        <f>_xlfn.IFNA((VLOOKUP(A279,CLASS!A:AY,28,FALSE)),"")</f>
        <v/>
      </c>
      <c r="AC279" s="11" t="str">
        <f t="shared" si="100"/>
        <v/>
      </c>
      <c r="AD279"/>
      <c r="AF279"/>
      <c r="AH279" t="str">
        <f>_xlfn.IFNA((VLOOKUP(A279,CLASS!A:AY,34,FALSE)),"")</f>
        <v/>
      </c>
      <c r="AI279" s="11" t="str">
        <f t="shared" si="101"/>
        <v/>
      </c>
      <c r="AJ279"/>
      <c r="AK279" s="11">
        <f t="shared" si="102"/>
        <v>0</v>
      </c>
      <c r="AL279" s="16" t="str">
        <f t="shared" si="103"/>
        <v/>
      </c>
      <c r="AM279"/>
      <c r="AN279" t="str">
        <f t="shared" si="104"/>
        <v/>
      </c>
      <c r="AO279" t="str">
        <f t="shared" si="105"/>
        <v/>
      </c>
      <c r="AP279" t="str">
        <f t="shared" si="106"/>
        <v/>
      </c>
      <c r="AQ279" t="str">
        <f t="shared" si="107"/>
        <v/>
      </c>
      <c r="AR279" t="str">
        <f t="shared" si="108"/>
        <v/>
      </c>
      <c r="AS279" t="str">
        <f t="shared" si="109"/>
        <v/>
      </c>
      <c r="AT279" t="str">
        <f t="shared" si="110"/>
        <v/>
      </c>
      <c r="AU279">
        <f t="shared" si="111"/>
        <v>0</v>
      </c>
      <c r="AV279">
        <f t="shared" si="112"/>
        <v>0</v>
      </c>
      <c r="AW279" t="str">
        <f t="shared" si="113"/>
        <v/>
      </c>
      <c r="AX279">
        <f t="shared" si="114"/>
        <v>0</v>
      </c>
      <c r="AY279" s="14" cm="1">
        <f t="array" ref="AY279">SUMPRODUCT(LARGE(AN279:AX279, {1,2,3}))</f>
        <v>0</v>
      </c>
      <c r="AZ279"/>
    </row>
    <row r="280" spans="1:52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 t="shared" si="95"/>
        <v/>
      </c>
      <c r="R280" t="str">
        <f>_xlfn.IFNA((VLOOKUP(A280,CLASS!A:AY,18,FALSE)),"")</f>
        <v/>
      </c>
      <c r="S280" s="11" t="str">
        <f t="shared" si="96"/>
        <v/>
      </c>
      <c r="T280" t="str">
        <f>_xlfn.IFNA((VLOOKUP(A280,CLASS!A:AY,20,FALSE)),"")</f>
        <v/>
      </c>
      <c r="U280" s="11" t="str">
        <f t="shared" si="97"/>
        <v/>
      </c>
      <c r="V280" t="str">
        <f>_xlfn.IFNA((VLOOKUP(A280,CLASS!A:AY,22,FALSE)),"")</f>
        <v/>
      </c>
      <c r="W280" s="11" t="str">
        <f t="shared" si="115"/>
        <v/>
      </c>
      <c r="X280" t="str">
        <f>_xlfn.IFNA((VLOOKUP(A280,CLASS!A:AY,24,FALSE)),"")</f>
        <v/>
      </c>
      <c r="Y280" s="11" t="str">
        <f t="shared" si="98"/>
        <v/>
      </c>
      <c r="Z280" t="str">
        <f>_xlfn.IFNA((VLOOKUP(A280,CLASS!A:AY,26,FALSE)),"")</f>
        <v/>
      </c>
      <c r="AA280" s="11" t="str">
        <f t="shared" si="99"/>
        <v/>
      </c>
      <c r="AB280" t="str">
        <f>_xlfn.IFNA((VLOOKUP(A280,CLASS!A:AY,28,FALSE)),"")</f>
        <v/>
      </c>
      <c r="AC280" s="11" t="str">
        <f t="shared" si="100"/>
        <v/>
      </c>
      <c r="AD280"/>
      <c r="AF280"/>
      <c r="AH280" t="str">
        <f>_xlfn.IFNA((VLOOKUP(A280,CLASS!A:AY,34,FALSE)),"")</f>
        <v/>
      </c>
      <c r="AI280" s="11" t="str">
        <f t="shared" si="101"/>
        <v/>
      </c>
      <c r="AJ280"/>
      <c r="AK280" s="11">
        <f t="shared" si="102"/>
        <v>0</v>
      </c>
      <c r="AL280" s="16" t="str">
        <f t="shared" si="103"/>
        <v/>
      </c>
      <c r="AM280"/>
      <c r="AN280" t="str">
        <f t="shared" si="104"/>
        <v/>
      </c>
      <c r="AO280" t="str">
        <f t="shared" si="105"/>
        <v/>
      </c>
      <c r="AP280" t="str">
        <f t="shared" si="106"/>
        <v/>
      </c>
      <c r="AQ280" t="str">
        <f t="shared" si="107"/>
        <v/>
      </c>
      <c r="AR280" t="str">
        <f t="shared" si="108"/>
        <v/>
      </c>
      <c r="AS280" t="str">
        <f t="shared" si="109"/>
        <v/>
      </c>
      <c r="AT280" t="str">
        <f t="shared" si="110"/>
        <v/>
      </c>
      <c r="AU280">
        <f t="shared" si="111"/>
        <v>0</v>
      </c>
      <c r="AV280">
        <f t="shared" si="112"/>
        <v>0</v>
      </c>
      <c r="AW280" t="str">
        <f t="shared" si="113"/>
        <v/>
      </c>
      <c r="AX280">
        <f t="shared" si="114"/>
        <v>0</v>
      </c>
      <c r="AY280" s="14" cm="1">
        <f t="array" ref="AY280">SUMPRODUCT(LARGE(AN280:AX280, {1,2,3}))</f>
        <v>0</v>
      </c>
      <c r="AZ280"/>
    </row>
    <row r="281" spans="1:52" x14ac:dyDescent="0.3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 t="shared" si="95"/>
        <v/>
      </c>
      <c r="R281" t="str">
        <f>_xlfn.IFNA((VLOOKUP(A281,CLASS!A:AY,18,FALSE)),"")</f>
        <v/>
      </c>
      <c r="S281" s="11" t="str">
        <f t="shared" si="96"/>
        <v/>
      </c>
      <c r="T281" t="str">
        <f>_xlfn.IFNA((VLOOKUP(A281,CLASS!A:AY,20,FALSE)),"")</f>
        <v/>
      </c>
      <c r="U281" s="11" t="str">
        <f t="shared" si="97"/>
        <v/>
      </c>
      <c r="V281" t="str">
        <f>_xlfn.IFNA((VLOOKUP(A281,CLASS!A:AY,22,FALSE)),"")</f>
        <v/>
      </c>
      <c r="W281" s="11" t="str">
        <f t="shared" si="115"/>
        <v/>
      </c>
      <c r="X281" t="str">
        <f>_xlfn.IFNA((VLOOKUP(A281,CLASS!A:AY,24,FALSE)),"")</f>
        <v/>
      </c>
      <c r="Y281" s="11" t="str">
        <f t="shared" si="98"/>
        <v/>
      </c>
      <c r="Z281" t="str">
        <f>_xlfn.IFNA((VLOOKUP(A281,CLASS!A:AY,26,FALSE)),"")</f>
        <v/>
      </c>
      <c r="AA281" s="11" t="str">
        <f t="shared" si="99"/>
        <v/>
      </c>
      <c r="AB281" t="str">
        <f>_xlfn.IFNA((VLOOKUP(A281,CLASS!A:AY,28,FALSE)),"")</f>
        <v/>
      </c>
      <c r="AC281" s="11" t="str">
        <f t="shared" si="100"/>
        <v/>
      </c>
      <c r="AD281"/>
      <c r="AF281"/>
      <c r="AH281" t="str">
        <f>_xlfn.IFNA((VLOOKUP(A281,CLASS!A:AY,34,FALSE)),"")</f>
        <v/>
      </c>
      <c r="AI281" s="11" t="str">
        <f t="shared" si="101"/>
        <v/>
      </c>
      <c r="AJ281"/>
      <c r="AK281" s="11">
        <f t="shared" si="102"/>
        <v>0</v>
      </c>
      <c r="AL281" s="16" t="str">
        <f t="shared" si="103"/>
        <v/>
      </c>
      <c r="AN281" t="str">
        <f t="shared" si="104"/>
        <v/>
      </c>
      <c r="AO281" t="str">
        <f t="shared" si="105"/>
        <v/>
      </c>
      <c r="AP281" t="str">
        <f t="shared" si="106"/>
        <v/>
      </c>
      <c r="AQ281" t="str">
        <f t="shared" si="107"/>
        <v/>
      </c>
      <c r="AR281" t="str">
        <f t="shared" si="108"/>
        <v/>
      </c>
      <c r="AS281" t="str">
        <f t="shared" si="109"/>
        <v/>
      </c>
      <c r="AT281" t="str">
        <f t="shared" si="110"/>
        <v/>
      </c>
      <c r="AU281">
        <f t="shared" si="111"/>
        <v>0</v>
      </c>
      <c r="AV281">
        <f t="shared" si="112"/>
        <v>0</v>
      </c>
      <c r="AW281" t="str">
        <f t="shared" si="113"/>
        <v/>
      </c>
      <c r="AX281">
        <f t="shared" si="114"/>
        <v>0</v>
      </c>
      <c r="AY281" s="14" cm="1">
        <f t="array" ref="AY281">SUMPRODUCT(LARGE(AN281:AX281, {1,2,3}))</f>
        <v>0</v>
      </c>
    </row>
    <row r="282" spans="1:52" x14ac:dyDescent="0.3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 t="shared" si="95"/>
        <v/>
      </c>
      <c r="R282" t="str">
        <f>_xlfn.IFNA((VLOOKUP(A282,CLASS!A:AY,18,FALSE)),"")</f>
        <v/>
      </c>
      <c r="S282" s="11" t="str">
        <f t="shared" si="96"/>
        <v/>
      </c>
      <c r="T282" t="str">
        <f>_xlfn.IFNA((VLOOKUP(A282,CLASS!A:AY,20,FALSE)),"")</f>
        <v/>
      </c>
      <c r="U282" s="11" t="str">
        <f t="shared" si="97"/>
        <v/>
      </c>
      <c r="V282" t="str">
        <f>_xlfn.IFNA((VLOOKUP(A282,CLASS!A:AY,22,FALSE)),"")</f>
        <v/>
      </c>
      <c r="W282" s="11" t="str">
        <f t="shared" si="115"/>
        <v/>
      </c>
      <c r="X282" t="str">
        <f>_xlfn.IFNA((VLOOKUP(A282,CLASS!A:AY,24,FALSE)),"")</f>
        <v/>
      </c>
      <c r="Y282" s="11" t="str">
        <f t="shared" si="98"/>
        <v/>
      </c>
      <c r="Z282" t="str">
        <f>_xlfn.IFNA((VLOOKUP(A282,CLASS!A:AY,26,FALSE)),"")</f>
        <v/>
      </c>
      <c r="AA282" s="11" t="str">
        <f t="shared" si="99"/>
        <v/>
      </c>
      <c r="AB282" t="str">
        <f>_xlfn.IFNA((VLOOKUP(A282,CLASS!A:AY,28,FALSE)),"")</f>
        <v/>
      </c>
      <c r="AC282" s="11" t="str">
        <f t="shared" si="100"/>
        <v/>
      </c>
      <c r="AD282"/>
      <c r="AF282"/>
      <c r="AH282" t="str">
        <f>_xlfn.IFNA((VLOOKUP(A282,CLASS!A:AY,34,FALSE)),"")</f>
        <v/>
      </c>
      <c r="AI282" s="11" t="str">
        <f t="shared" si="101"/>
        <v/>
      </c>
      <c r="AJ282"/>
      <c r="AK282" s="11">
        <f t="shared" si="102"/>
        <v>0</v>
      </c>
      <c r="AL282" s="16" t="str">
        <f t="shared" si="103"/>
        <v/>
      </c>
      <c r="AN282" t="str">
        <f t="shared" si="104"/>
        <v/>
      </c>
      <c r="AO282" t="str">
        <f t="shared" si="105"/>
        <v/>
      </c>
      <c r="AP282" t="str">
        <f t="shared" si="106"/>
        <v/>
      </c>
      <c r="AQ282" t="str">
        <f t="shared" si="107"/>
        <v/>
      </c>
      <c r="AR282" t="str">
        <f t="shared" si="108"/>
        <v/>
      </c>
      <c r="AS282" t="str">
        <f t="shared" si="109"/>
        <v/>
      </c>
      <c r="AT282" t="str">
        <f t="shared" si="110"/>
        <v/>
      </c>
      <c r="AU282">
        <f t="shared" si="111"/>
        <v>0</v>
      </c>
      <c r="AV282">
        <f t="shared" si="112"/>
        <v>0</v>
      </c>
      <c r="AW282" t="str">
        <f t="shared" si="113"/>
        <v/>
      </c>
      <c r="AX282">
        <f t="shared" si="114"/>
        <v>0</v>
      </c>
      <c r="AY282" s="14" cm="1">
        <f t="array" ref="AY282">SUMPRODUCT(LARGE(AN282:AX282, {1,2,3}))</f>
        <v>0</v>
      </c>
      <c r="AZ282"/>
    </row>
    <row r="283" spans="1:52" x14ac:dyDescent="0.3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 t="shared" si="95"/>
        <v/>
      </c>
      <c r="R283" t="str">
        <f>_xlfn.IFNA((VLOOKUP(A283,CLASS!A:AY,18,FALSE)),"")</f>
        <v/>
      </c>
      <c r="S283" s="11" t="str">
        <f t="shared" si="96"/>
        <v/>
      </c>
      <c r="T283" t="str">
        <f>_xlfn.IFNA((VLOOKUP(A283,CLASS!A:AY,20,FALSE)),"")</f>
        <v/>
      </c>
      <c r="U283" s="11" t="str">
        <f t="shared" si="97"/>
        <v/>
      </c>
      <c r="V283" t="str">
        <f>_xlfn.IFNA((VLOOKUP(A283,CLASS!A:AY,22,FALSE)),"")</f>
        <v/>
      </c>
      <c r="W283" s="11" t="str">
        <f t="shared" si="115"/>
        <v/>
      </c>
      <c r="X283" t="str">
        <f>_xlfn.IFNA((VLOOKUP(A283,CLASS!A:AY,24,FALSE)),"")</f>
        <v/>
      </c>
      <c r="Y283" s="11" t="str">
        <f t="shared" si="98"/>
        <v/>
      </c>
      <c r="Z283" t="str">
        <f>_xlfn.IFNA((VLOOKUP(A283,CLASS!A:AY,26,FALSE)),"")</f>
        <v/>
      </c>
      <c r="AA283" s="11" t="str">
        <f t="shared" si="99"/>
        <v/>
      </c>
      <c r="AB283" t="str">
        <f>_xlfn.IFNA((VLOOKUP(A283,CLASS!A:AY,28,FALSE)),"")</f>
        <v/>
      </c>
      <c r="AC283" s="11" t="str">
        <f t="shared" si="100"/>
        <v/>
      </c>
      <c r="AD283"/>
      <c r="AF283"/>
      <c r="AH283" t="str">
        <f>_xlfn.IFNA((VLOOKUP(A283,CLASS!A:AY,34,FALSE)),"")</f>
        <v/>
      </c>
      <c r="AI283" s="11" t="str">
        <f t="shared" si="101"/>
        <v/>
      </c>
      <c r="AJ283"/>
      <c r="AK283" s="11">
        <f t="shared" si="102"/>
        <v>0</v>
      </c>
      <c r="AL283" s="16" t="str">
        <f t="shared" si="103"/>
        <v/>
      </c>
      <c r="AM283"/>
      <c r="AN283" t="str">
        <f t="shared" si="104"/>
        <v/>
      </c>
      <c r="AO283" t="str">
        <f t="shared" si="105"/>
        <v/>
      </c>
      <c r="AP283" t="str">
        <f t="shared" si="106"/>
        <v/>
      </c>
      <c r="AQ283" t="str">
        <f t="shared" si="107"/>
        <v/>
      </c>
      <c r="AR283" t="str">
        <f t="shared" si="108"/>
        <v/>
      </c>
      <c r="AS283" t="str">
        <f t="shared" si="109"/>
        <v/>
      </c>
      <c r="AT283" t="str">
        <f t="shared" si="110"/>
        <v/>
      </c>
      <c r="AU283">
        <f t="shared" si="111"/>
        <v>0</v>
      </c>
      <c r="AV283">
        <f t="shared" si="112"/>
        <v>0</v>
      </c>
      <c r="AW283" t="str">
        <f t="shared" si="113"/>
        <v/>
      </c>
      <c r="AX283">
        <f t="shared" si="114"/>
        <v>0</v>
      </c>
      <c r="AY283" s="14" cm="1">
        <f t="array" ref="AY283">SUMPRODUCT(LARGE(AN283:AX283, {1,2,3}))</f>
        <v>0</v>
      </c>
    </row>
    <row r="284" spans="1:52" x14ac:dyDescent="0.3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 t="shared" si="95"/>
        <v/>
      </c>
      <c r="R284" t="str">
        <f>_xlfn.IFNA((VLOOKUP(A284,CLASS!A:AY,18,FALSE)),"")</f>
        <v/>
      </c>
      <c r="S284" s="11" t="str">
        <f t="shared" si="96"/>
        <v/>
      </c>
      <c r="T284" t="str">
        <f>_xlfn.IFNA((VLOOKUP(A284,CLASS!A:AY,20,FALSE)),"")</f>
        <v/>
      </c>
      <c r="U284" s="11" t="str">
        <f t="shared" si="97"/>
        <v/>
      </c>
      <c r="V284" t="str">
        <f>_xlfn.IFNA((VLOOKUP(A284,CLASS!A:AY,22,FALSE)),"")</f>
        <v/>
      </c>
      <c r="W284" s="11" t="str">
        <f t="shared" si="115"/>
        <v/>
      </c>
      <c r="X284" t="str">
        <f>_xlfn.IFNA((VLOOKUP(A284,CLASS!A:AY,24,FALSE)),"")</f>
        <v/>
      </c>
      <c r="Y284" s="11" t="str">
        <f t="shared" si="98"/>
        <v/>
      </c>
      <c r="Z284" t="str">
        <f>_xlfn.IFNA((VLOOKUP(A284,CLASS!A:AY,26,FALSE)),"")</f>
        <v/>
      </c>
      <c r="AA284" s="11" t="str">
        <f t="shared" si="99"/>
        <v/>
      </c>
      <c r="AB284" t="str">
        <f>_xlfn.IFNA((VLOOKUP(A284,CLASS!A:AY,28,FALSE)),"")</f>
        <v/>
      </c>
      <c r="AC284" s="11" t="str">
        <f t="shared" si="100"/>
        <v/>
      </c>
      <c r="AD284"/>
      <c r="AF284"/>
      <c r="AH284" t="str">
        <f>_xlfn.IFNA((VLOOKUP(A284,CLASS!A:AY,34,FALSE)),"")</f>
        <v/>
      </c>
      <c r="AI284" s="11" t="str">
        <f t="shared" si="101"/>
        <v/>
      </c>
      <c r="AJ284"/>
      <c r="AK284" s="11">
        <f t="shared" si="102"/>
        <v>0</v>
      </c>
      <c r="AL284" s="16" t="str">
        <f t="shared" si="103"/>
        <v/>
      </c>
      <c r="AN284" t="str">
        <f t="shared" si="104"/>
        <v/>
      </c>
      <c r="AO284" t="str">
        <f t="shared" si="105"/>
        <v/>
      </c>
      <c r="AP284" t="str">
        <f t="shared" si="106"/>
        <v/>
      </c>
      <c r="AQ284" t="str">
        <f t="shared" si="107"/>
        <v/>
      </c>
      <c r="AR284" t="str">
        <f t="shared" si="108"/>
        <v/>
      </c>
      <c r="AS284" t="str">
        <f t="shared" si="109"/>
        <v/>
      </c>
      <c r="AT284" t="str">
        <f t="shared" si="110"/>
        <v/>
      </c>
      <c r="AU284">
        <f t="shared" si="111"/>
        <v>0</v>
      </c>
      <c r="AV284">
        <f t="shared" si="112"/>
        <v>0</v>
      </c>
      <c r="AW284" t="str">
        <f t="shared" si="113"/>
        <v/>
      </c>
      <c r="AX284">
        <f t="shared" si="114"/>
        <v>0</v>
      </c>
      <c r="AY284" s="14" cm="1">
        <f t="array" ref="AY284">SUMPRODUCT(LARGE(AN284:AX284, {1,2,3}))</f>
        <v>0</v>
      </c>
    </row>
    <row r="285" spans="1:52" x14ac:dyDescent="0.3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 t="shared" si="95"/>
        <v/>
      </c>
      <c r="R285" t="str">
        <f>_xlfn.IFNA((VLOOKUP(A285,CLASS!A:AY,18,FALSE)),"")</f>
        <v/>
      </c>
      <c r="S285" s="11" t="str">
        <f t="shared" si="96"/>
        <v/>
      </c>
      <c r="T285" t="str">
        <f>_xlfn.IFNA((VLOOKUP(A285,CLASS!A:AY,20,FALSE)),"")</f>
        <v/>
      </c>
      <c r="U285" s="11" t="str">
        <f t="shared" si="97"/>
        <v/>
      </c>
      <c r="V285" t="str">
        <f>_xlfn.IFNA((VLOOKUP(A285,CLASS!A:AY,22,FALSE)),"")</f>
        <v/>
      </c>
      <c r="W285" s="11" t="str">
        <f t="shared" si="115"/>
        <v/>
      </c>
      <c r="X285" t="str">
        <f>_xlfn.IFNA((VLOOKUP(A285,CLASS!A:AY,24,FALSE)),"")</f>
        <v/>
      </c>
      <c r="Y285" s="11" t="str">
        <f t="shared" si="98"/>
        <v/>
      </c>
      <c r="Z285" t="str">
        <f>_xlfn.IFNA((VLOOKUP(A285,CLASS!A:AY,26,FALSE)),"")</f>
        <v/>
      </c>
      <c r="AA285" s="11" t="str">
        <f t="shared" si="99"/>
        <v/>
      </c>
      <c r="AB285" t="str">
        <f>_xlfn.IFNA((VLOOKUP(A285,CLASS!A:AY,28,FALSE)),"")</f>
        <v/>
      </c>
      <c r="AC285" s="11" t="str">
        <f t="shared" si="100"/>
        <v/>
      </c>
      <c r="AD285"/>
      <c r="AF285"/>
      <c r="AH285" t="str">
        <f>_xlfn.IFNA((VLOOKUP(A285,CLASS!A:AY,34,FALSE)),"")</f>
        <v/>
      </c>
      <c r="AI285" s="11" t="str">
        <f t="shared" si="101"/>
        <v/>
      </c>
      <c r="AJ285"/>
      <c r="AK285" s="11">
        <f t="shared" si="102"/>
        <v>0</v>
      </c>
      <c r="AL285" s="16" t="str">
        <f t="shared" si="103"/>
        <v/>
      </c>
      <c r="AM285"/>
      <c r="AN285" t="str">
        <f t="shared" si="104"/>
        <v/>
      </c>
      <c r="AO285" t="str">
        <f t="shared" si="105"/>
        <v/>
      </c>
      <c r="AP285" t="str">
        <f t="shared" si="106"/>
        <v/>
      </c>
      <c r="AQ285" t="str">
        <f t="shared" si="107"/>
        <v/>
      </c>
      <c r="AR285" t="str">
        <f t="shared" si="108"/>
        <v/>
      </c>
      <c r="AS285" t="str">
        <f t="shared" si="109"/>
        <v/>
      </c>
      <c r="AT285" t="str">
        <f t="shared" si="110"/>
        <v/>
      </c>
      <c r="AU285">
        <f t="shared" si="111"/>
        <v>0</v>
      </c>
      <c r="AV285">
        <f t="shared" si="112"/>
        <v>0</v>
      </c>
      <c r="AW285" t="str">
        <f t="shared" si="113"/>
        <v/>
      </c>
      <c r="AX285">
        <f t="shared" si="114"/>
        <v>0</v>
      </c>
      <c r="AY285" s="14" cm="1">
        <f t="array" ref="AY285">SUMPRODUCT(LARGE(AN285:AX285, {1,2,3}))</f>
        <v>0</v>
      </c>
    </row>
    <row r="286" spans="1:52" x14ac:dyDescent="0.3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 t="shared" si="95"/>
        <v/>
      </c>
      <c r="R286" t="str">
        <f>_xlfn.IFNA((VLOOKUP(A286,CLASS!A:AY,18,FALSE)),"")</f>
        <v/>
      </c>
      <c r="S286" s="11" t="str">
        <f t="shared" si="96"/>
        <v/>
      </c>
      <c r="T286" t="str">
        <f>_xlfn.IFNA((VLOOKUP(A286,CLASS!A:AY,20,FALSE)),"")</f>
        <v/>
      </c>
      <c r="U286" s="11" t="str">
        <f t="shared" si="97"/>
        <v/>
      </c>
      <c r="V286" t="str">
        <f>_xlfn.IFNA((VLOOKUP(A286,CLASS!A:AY,22,FALSE)),"")</f>
        <v/>
      </c>
      <c r="W286" s="11" t="str">
        <f t="shared" si="115"/>
        <v/>
      </c>
      <c r="X286" t="str">
        <f>_xlfn.IFNA((VLOOKUP(A286,CLASS!A:AY,24,FALSE)),"")</f>
        <v/>
      </c>
      <c r="Y286" s="11" t="str">
        <f t="shared" si="98"/>
        <v/>
      </c>
      <c r="Z286" t="str">
        <f>_xlfn.IFNA((VLOOKUP(A286,CLASS!A:AY,26,FALSE)),"")</f>
        <v/>
      </c>
      <c r="AA286" s="11" t="str">
        <f t="shared" si="99"/>
        <v/>
      </c>
      <c r="AB286" t="str">
        <f>_xlfn.IFNA((VLOOKUP(A286,CLASS!A:AY,28,FALSE)),"")</f>
        <v/>
      </c>
      <c r="AC286" s="11" t="str">
        <f t="shared" si="100"/>
        <v/>
      </c>
      <c r="AD286"/>
      <c r="AF286"/>
      <c r="AH286" t="str">
        <f>_xlfn.IFNA((VLOOKUP(A286,CLASS!A:AY,34,FALSE)),"")</f>
        <v/>
      </c>
      <c r="AI286" s="11" t="str">
        <f t="shared" si="101"/>
        <v/>
      </c>
      <c r="AJ286"/>
      <c r="AK286" s="11">
        <f t="shared" si="102"/>
        <v>0</v>
      </c>
      <c r="AL286" s="16" t="str">
        <f t="shared" si="103"/>
        <v/>
      </c>
      <c r="AM286"/>
      <c r="AN286" t="str">
        <f t="shared" si="104"/>
        <v/>
      </c>
      <c r="AO286" t="str">
        <f t="shared" si="105"/>
        <v/>
      </c>
      <c r="AP286" t="str">
        <f t="shared" si="106"/>
        <v/>
      </c>
      <c r="AQ286" t="str">
        <f t="shared" si="107"/>
        <v/>
      </c>
      <c r="AR286" t="str">
        <f t="shared" si="108"/>
        <v/>
      </c>
      <c r="AS286" t="str">
        <f t="shared" si="109"/>
        <v/>
      </c>
      <c r="AT286" t="str">
        <f t="shared" si="110"/>
        <v/>
      </c>
      <c r="AU286">
        <f t="shared" si="111"/>
        <v>0</v>
      </c>
      <c r="AV286">
        <f t="shared" si="112"/>
        <v>0</v>
      </c>
      <c r="AW286" t="str">
        <f t="shared" si="113"/>
        <v/>
      </c>
      <c r="AX286">
        <f t="shared" si="114"/>
        <v>0</v>
      </c>
      <c r="AY286" s="14" cm="1">
        <f t="array" ref="AY286">SUMPRODUCT(LARGE(AN286:AX286, {1,2,3}))</f>
        <v>0</v>
      </c>
    </row>
    <row r="287" spans="1:52" x14ac:dyDescent="0.3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 t="shared" si="95"/>
        <v/>
      </c>
      <c r="R287" t="str">
        <f>_xlfn.IFNA((VLOOKUP(A287,CLASS!A:AY,18,FALSE)),"")</f>
        <v/>
      </c>
      <c r="S287" s="11" t="str">
        <f t="shared" si="96"/>
        <v/>
      </c>
      <c r="T287" t="str">
        <f>_xlfn.IFNA((VLOOKUP(A287,CLASS!A:AY,20,FALSE)),"")</f>
        <v/>
      </c>
      <c r="U287" s="11" t="str">
        <f t="shared" si="97"/>
        <v/>
      </c>
      <c r="V287" t="str">
        <f>_xlfn.IFNA((VLOOKUP(A287,CLASS!A:AY,22,FALSE)),"")</f>
        <v/>
      </c>
      <c r="W287" s="11" t="str">
        <f t="shared" si="115"/>
        <v/>
      </c>
      <c r="X287" t="str">
        <f>_xlfn.IFNA((VLOOKUP(A287,CLASS!A:AY,24,FALSE)),"")</f>
        <v/>
      </c>
      <c r="Y287" s="11" t="str">
        <f t="shared" si="98"/>
        <v/>
      </c>
      <c r="Z287" t="str">
        <f>_xlfn.IFNA((VLOOKUP(A287,CLASS!A:AY,26,FALSE)),"")</f>
        <v/>
      </c>
      <c r="AA287" s="11" t="str">
        <f t="shared" si="99"/>
        <v/>
      </c>
      <c r="AB287" t="str">
        <f>_xlfn.IFNA((VLOOKUP(A287,CLASS!A:AY,28,FALSE)),"")</f>
        <v/>
      </c>
      <c r="AC287" s="11" t="str">
        <f t="shared" si="100"/>
        <v/>
      </c>
      <c r="AD287"/>
      <c r="AF287"/>
      <c r="AH287" t="str">
        <f>_xlfn.IFNA((VLOOKUP(A287,CLASS!A:AY,34,FALSE)),"")</f>
        <v/>
      </c>
      <c r="AI287" s="11" t="str">
        <f t="shared" si="101"/>
        <v/>
      </c>
      <c r="AJ287"/>
      <c r="AK287" s="11">
        <f t="shared" si="102"/>
        <v>0</v>
      </c>
      <c r="AL287" s="16" t="str">
        <f t="shared" si="103"/>
        <v/>
      </c>
      <c r="AM287"/>
      <c r="AN287" t="str">
        <f t="shared" si="104"/>
        <v/>
      </c>
      <c r="AO287" t="str">
        <f t="shared" si="105"/>
        <v/>
      </c>
      <c r="AP287" t="str">
        <f t="shared" si="106"/>
        <v/>
      </c>
      <c r="AQ287" t="str">
        <f t="shared" si="107"/>
        <v/>
      </c>
      <c r="AR287" t="str">
        <f t="shared" si="108"/>
        <v/>
      </c>
      <c r="AS287" t="str">
        <f t="shared" si="109"/>
        <v/>
      </c>
      <c r="AT287" t="str">
        <f t="shared" si="110"/>
        <v/>
      </c>
      <c r="AU287">
        <f t="shared" si="111"/>
        <v>0</v>
      </c>
      <c r="AV287">
        <f t="shared" si="112"/>
        <v>0</v>
      </c>
      <c r="AW287" t="str">
        <f t="shared" si="113"/>
        <v/>
      </c>
      <c r="AX287">
        <f t="shared" si="114"/>
        <v>0</v>
      </c>
      <c r="AY287" s="14" cm="1">
        <f t="array" ref="AY287">SUMPRODUCT(LARGE(AN287:AX287, {1,2,3}))</f>
        <v>0</v>
      </c>
    </row>
    <row r="288" spans="1:52" x14ac:dyDescent="0.3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 t="shared" si="95"/>
        <v/>
      </c>
      <c r="R288" t="str">
        <f>_xlfn.IFNA((VLOOKUP(A288,CLASS!A:AY,18,FALSE)),"")</f>
        <v/>
      </c>
      <c r="S288" s="11" t="str">
        <f t="shared" si="96"/>
        <v/>
      </c>
      <c r="T288" t="str">
        <f>_xlfn.IFNA((VLOOKUP(A288,CLASS!A:AY,20,FALSE)),"")</f>
        <v/>
      </c>
      <c r="U288" s="11" t="str">
        <f t="shared" si="97"/>
        <v/>
      </c>
      <c r="V288" t="str">
        <f>_xlfn.IFNA((VLOOKUP(A288,CLASS!A:AY,22,FALSE)),"")</f>
        <v/>
      </c>
      <c r="W288" s="11" t="str">
        <f t="shared" si="115"/>
        <v/>
      </c>
      <c r="X288" t="str">
        <f>_xlfn.IFNA((VLOOKUP(A288,CLASS!A:AY,24,FALSE)),"")</f>
        <v/>
      </c>
      <c r="Y288" s="11" t="str">
        <f t="shared" si="98"/>
        <v/>
      </c>
      <c r="Z288" t="str">
        <f>_xlfn.IFNA((VLOOKUP(A288,CLASS!A:AY,26,FALSE)),"")</f>
        <v/>
      </c>
      <c r="AA288" s="11" t="str">
        <f t="shared" si="99"/>
        <v/>
      </c>
      <c r="AB288" t="str">
        <f>_xlfn.IFNA((VLOOKUP(A288,CLASS!A:AY,28,FALSE)),"")</f>
        <v/>
      </c>
      <c r="AC288" s="11" t="str">
        <f t="shared" si="100"/>
        <v/>
      </c>
      <c r="AD288"/>
      <c r="AF288"/>
      <c r="AH288" t="str">
        <f>_xlfn.IFNA((VLOOKUP(A288,CLASS!A:AY,34,FALSE)),"")</f>
        <v/>
      </c>
      <c r="AI288" s="11" t="str">
        <f t="shared" si="101"/>
        <v/>
      </c>
      <c r="AJ288"/>
      <c r="AK288" s="11">
        <f t="shared" si="102"/>
        <v>0</v>
      </c>
      <c r="AL288" s="16" t="str">
        <f t="shared" si="103"/>
        <v/>
      </c>
      <c r="AM288"/>
      <c r="AN288" t="str">
        <f t="shared" si="104"/>
        <v/>
      </c>
      <c r="AO288" t="str">
        <f t="shared" si="105"/>
        <v/>
      </c>
      <c r="AP288" t="str">
        <f t="shared" si="106"/>
        <v/>
      </c>
      <c r="AQ288" t="str">
        <f t="shared" si="107"/>
        <v/>
      </c>
      <c r="AR288" t="str">
        <f t="shared" si="108"/>
        <v/>
      </c>
      <c r="AS288" t="str">
        <f t="shared" si="109"/>
        <v/>
      </c>
      <c r="AT288" t="str">
        <f t="shared" si="110"/>
        <v/>
      </c>
      <c r="AU288">
        <f t="shared" si="111"/>
        <v>0</v>
      </c>
      <c r="AV288">
        <f t="shared" si="112"/>
        <v>0</v>
      </c>
      <c r="AW288" t="str">
        <f t="shared" si="113"/>
        <v/>
      </c>
      <c r="AX288">
        <f t="shared" si="114"/>
        <v>0</v>
      </c>
      <c r="AY288" s="14" cm="1">
        <f t="array" ref="AY288">SUMPRODUCT(LARGE(AN288:AX288, {1,2,3}))</f>
        <v>0</v>
      </c>
      <c r="AZ288"/>
    </row>
    <row r="289" spans="1:52" x14ac:dyDescent="0.3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 t="shared" si="95"/>
        <v/>
      </c>
      <c r="R289" t="str">
        <f>_xlfn.IFNA((VLOOKUP(A289,CLASS!A:AY,18,FALSE)),"")</f>
        <v/>
      </c>
      <c r="S289" s="11" t="str">
        <f t="shared" si="96"/>
        <v/>
      </c>
      <c r="T289" t="str">
        <f>_xlfn.IFNA((VLOOKUP(A289,CLASS!A:AY,20,FALSE)),"")</f>
        <v/>
      </c>
      <c r="U289" s="11" t="str">
        <f t="shared" si="97"/>
        <v/>
      </c>
      <c r="V289" t="str">
        <f>_xlfn.IFNA((VLOOKUP(A289,CLASS!A:AY,22,FALSE)),"")</f>
        <v/>
      </c>
      <c r="W289" s="11" t="str">
        <f t="shared" si="115"/>
        <v/>
      </c>
      <c r="X289" t="str">
        <f>_xlfn.IFNA((VLOOKUP(A289,CLASS!A:AY,24,FALSE)),"")</f>
        <v/>
      </c>
      <c r="Y289" s="11" t="str">
        <f t="shared" si="98"/>
        <v/>
      </c>
      <c r="Z289" t="str">
        <f>_xlfn.IFNA((VLOOKUP(A289,CLASS!A:AY,26,FALSE)),"")</f>
        <v/>
      </c>
      <c r="AA289" s="11" t="str">
        <f t="shared" si="99"/>
        <v/>
      </c>
      <c r="AB289" t="str">
        <f>_xlfn.IFNA((VLOOKUP(A289,CLASS!A:AY,28,FALSE)),"")</f>
        <v/>
      </c>
      <c r="AC289" s="11" t="str">
        <f t="shared" si="100"/>
        <v/>
      </c>
      <c r="AD289"/>
      <c r="AF289"/>
      <c r="AH289" t="str">
        <f>_xlfn.IFNA((VLOOKUP(A289,CLASS!A:AY,34,FALSE)),"")</f>
        <v/>
      </c>
      <c r="AI289" s="11" t="str">
        <f t="shared" si="101"/>
        <v/>
      </c>
      <c r="AJ289"/>
      <c r="AK289" s="11">
        <f t="shared" si="102"/>
        <v>0</v>
      </c>
      <c r="AL289" s="16" t="str">
        <f t="shared" si="103"/>
        <v/>
      </c>
      <c r="AM289"/>
      <c r="AN289" t="str">
        <f t="shared" si="104"/>
        <v/>
      </c>
      <c r="AO289" t="str">
        <f t="shared" si="105"/>
        <v/>
      </c>
      <c r="AP289" t="str">
        <f t="shared" si="106"/>
        <v/>
      </c>
      <c r="AQ289" t="str">
        <f t="shared" si="107"/>
        <v/>
      </c>
      <c r="AR289" t="str">
        <f t="shared" si="108"/>
        <v/>
      </c>
      <c r="AS289" t="str">
        <f t="shared" si="109"/>
        <v/>
      </c>
      <c r="AT289" t="str">
        <f t="shared" si="110"/>
        <v/>
      </c>
      <c r="AU289">
        <f t="shared" si="111"/>
        <v>0</v>
      </c>
      <c r="AV289">
        <f t="shared" si="112"/>
        <v>0</v>
      </c>
      <c r="AW289" t="str">
        <f t="shared" si="113"/>
        <v/>
      </c>
      <c r="AX289">
        <f t="shared" si="114"/>
        <v>0</v>
      </c>
      <c r="AY289" s="14" cm="1">
        <f t="array" ref="AY289">SUMPRODUCT(LARGE(AN289:AX289, {1,2,3}))</f>
        <v>0</v>
      </c>
      <c r="AZ289"/>
    </row>
    <row r="290" spans="1:52" x14ac:dyDescent="0.3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 t="shared" si="95"/>
        <v/>
      </c>
      <c r="R290" t="str">
        <f>_xlfn.IFNA((VLOOKUP(A290,CLASS!A:AY,18,FALSE)),"")</f>
        <v/>
      </c>
      <c r="S290" s="11" t="str">
        <f t="shared" si="96"/>
        <v/>
      </c>
      <c r="T290" t="str">
        <f>_xlfn.IFNA((VLOOKUP(A290,CLASS!A:AY,20,FALSE)),"")</f>
        <v/>
      </c>
      <c r="U290" s="11" t="str">
        <f t="shared" si="97"/>
        <v/>
      </c>
      <c r="V290" t="str">
        <f>_xlfn.IFNA((VLOOKUP(A290,CLASS!A:AY,22,FALSE)),"")</f>
        <v/>
      </c>
      <c r="W290" s="11" t="str">
        <f t="shared" si="115"/>
        <v/>
      </c>
      <c r="X290" t="str">
        <f>_xlfn.IFNA((VLOOKUP(A290,CLASS!A:AY,24,FALSE)),"")</f>
        <v/>
      </c>
      <c r="Y290" s="11" t="str">
        <f t="shared" si="98"/>
        <v/>
      </c>
      <c r="Z290" t="str">
        <f>_xlfn.IFNA((VLOOKUP(A290,CLASS!A:AY,26,FALSE)),"")</f>
        <v/>
      </c>
      <c r="AA290" s="11" t="str">
        <f t="shared" si="99"/>
        <v/>
      </c>
      <c r="AB290" t="str">
        <f>_xlfn.IFNA((VLOOKUP(A290,CLASS!A:AY,28,FALSE)),"")</f>
        <v/>
      </c>
      <c r="AC290" s="11" t="str">
        <f t="shared" si="100"/>
        <v/>
      </c>
      <c r="AD290"/>
      <c r="AF290"/>
      <c r="AH290" t="str">
        <f>_xlfn.IFNA((VLOOKUP(A290,CLASS!A:AY,34,FALSE)),"")</f>
        <v/>
      </c>
      <c r="AI290" s="11" t="str">
        <f t="shared" si="101"/>
        <v/>
      </c>
      <c r="AJ290"/>
      <c r="AK290" s="11">
        <f t="shared" si="102"/>
        <v>0</v>
      </c>
      <c r="AL290" s="16" t="str">
        <f t="shared" si="103"/>
        <v/>
      </c>
      <c r="AM290"/>
      <c r="AN290" t="str">
        <f t="shared" si="104"/>
        <v/>
      </c>
      <c r="AO290" t="str">
        <f t="shared" si="105"/>
        <v/>
      </c>
      <c r="AP290" t="str">
        <f t="shared" si="106"/>
        <v/>
      </c>
      <c r="AQ290" t="str">
        <f t="shared" si="107"/>
        <v/>
      </c>
      <c r="AR290" t="str">
        <f t="shared" si="108"/>
        <v/>
      </c>
      <c r="AS290" t="str">
        <f t="shared" si="109"/>
        <v/>
      </c>
      <c r="AT290" t="str">
        <f t="shared" si="110"/>
        <v/>
      </c>
      <c r="AU290">
        <f t="shared" si="111"/>
        <v>0</v>
      </c>
      <c r="AV290">
        <f t="shared" si="112"/>
        <v>0</v>
      </c>
      <c r="AW290" t="str">
        <f t="shared" si="113"/>
        <v/>
      </c>
      <c r="AX290">
        <f t="shared" si="114"/>
        <v>0</v>
      </c>
      <c r="AY290" s="14" cm="1">
        <f t="array" ref="AY290">SUMPRODUCT(LARGE(AN290:AX290, {1,2,3}))</f>
        <v>0</v>
      </c>
      <c r="AZ290"/>
    </row>
    <row r="291" spans="1:52" x14ac:dyDescent="0.3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 t="shared" si="95"/>
        <v/>
      </c>
      <c r="R291" t="str">
        <f>_xlfn.IFNA((VLOOKUP(A291,CLASS!A:AY,18,FALSE)),"")</f>
        <v/>
      </c>
      <c r="S291" s="11" t="str">
        <f t="shared" si="96"/>
        <v/>
      </c>
      <c r="T291" t="str">
        <f>_xlfn.IFNA((VLOOKUP(A291,CLASS!A:AY,20,FALSE)),"")</f>
        <v/>
      </c>
      <c r="U291" s="11" t="str">
        <f t="shared" si="97"/>
        <v/>
      </c>
      <c r="V291" t="str">
        <f>_xlfn.IFNA((VLOOKUP(A291,CLASS!A:AY,22,FALSE)),"")</f>
        <v/>
      </c>
      <c r="W291" s="11" t="str">
        <f t="shared" si="115"/>
        <v/>
      </c>
      <c r="X291" t="str">
        <f>_xlfn.IFNA((VLOOKUP(A291,CLASS!A:AY,24,FALSE)),"")</f>
        <v/>
      </c>
      <c r="Y291" s="11" t="str">
        <f t="shared" si="98"/>
        <v/>
      </c>
      <c r="Z291" t="str">
        <f>_xlfn.IFNA((VLOOKUP(A291,CLASS!A:AY,26,FALSE)),"")</f>
        <v/>
      </c>
      <c r="AA291" s="11" t="str">
        <f t="shared" si="99"/>
        <v/>
      </c>
      <c r="AB291" t="str">
        <f>_xlfn.IFNA((VLOOKUP(A291,CLASS!A:AY,28,FALSE)),"")</f>
        <v/>
      </c>
      <c r="AC291" s="11" t="str">
        <f t="shared" si="100"/>
        <v/>
      </c>
      <c r="AD291"/>
      <c r="AF291"/>
      <c r="AH291" t="str">
        <f>_xlfn.IFNA((VLOOKUP(A291,CLASS!A:AY,34,FALSE)),"")</f>
        <v/>
      </c>
      <c r="AI291" s="11" t="str">
        <f t="shared" si="101"/>
        <v/>
      </c>
      <c r="AJ291"/>
      <c r="AK291" s="11">
        <f t="shared" si="102"/>
        <v>0</v>
      </c>
      <c r="AL291" s="16" t="str">
        <f t="shared" si="103"/>
        <v/>
      </c>
      <c r="AN291" t="str">
        <f t="shared" si="104"/>
        <v/>
      </c>
      <c r="AO291" t="str">
        <f t="shared" si="105"/>
        <v/>
      </c>
      <c r="AP291" t="str">
        <f t="shared" si="106"/>
        <v/>
      </c>
      <c r="AQ291" t="str">
        <f t="shared" si="107"/>
        <v/>
      </c>
      <c r="AR291" t="str">
        <f t="shared" si="108"/>
        <v/>
      </c>
      <c r="AS291" t="str">
        <f t="shared" si="109"/>
        <v/>
      </c>
      <c r="AT291" t="str">
        <f t="shared" si="110"/>
        <v/>
      </c>
      <c r="AU291">
        <f t="shared" si="111"/>
        <v>0</v>
      </c>
      <c r="AV291">
        <f t="shared" si="112"/>
        <v>0</v>
      </c>
      <c r="AW291" t="str">
        <f t="shared" si="113"/>
        <v/>
      </c>
      <c r="AX291">
        <f t="shared" si="114"/>
        <v>0</v>
      </c>
      <c r="AY291" s="14" cm="1">
        <f t="array" ref="AY291">SUMPRODUCT(LARGE(AN291:AX291, {1,2,3}))</f>
        <v>0</v>
      </c>
    </row>
    <row r="292" spans="1:52" x14ac:dyDescent="0.3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 t="shared" si="95"/>
        <v/>
      </c>
      <c r="R292" t="str">
        <f>_xlfn.IFNA((VLOOKUP(A292,CLASS!A:AY,18,FALSE)),"")</f>
        <v/>
      </c>
      <c r="S292" s="11" t="str">
        <f t="shared" si="96"/>
        <v/>
      </c>
      <c r="T292" t="str">
        <f>_xlfn.IFNA((VLOOKUP(A292,CLASS!A:AY,20,FALSE)),"")</f>
        <v/>
      </c>
      <c r="U292" s="11" t="str">
        <f t="shared" si="97"/>
        <v/>
      </c>
      <c r="V292" t="str">
        <f>_xlfn.IFNA((VLOOKUP(A292,CLASS!A:AY,22,FALSE)),"")</f>
        <v/>
      </c>
      <c r="W292" s="11" t="str">
        <f t="shared" si="115"/>
        <v/>
      </c>
      <c r="X292" t="str">
        <f>_xlfn.IFNA((VLOOKUP(A292,CLASS!A:AY,24,FALSE)),"")</f>
        <v/>
      </c>
      <c r="Y292" s="11" t="str">
        <f t="shared" si="98"/>
        <v/>
      </c>
      <c r="Z292" t="str">
        <f>_xlfn.IFNA((VLOOKUP(A292,CLASS!A:AY,26,FALSE)),"")</f>
        <v/>
      </c>
      <c r="AA292" s="11" t="str">
        <f t="shared" si="99"/>
        <v/>
      </c>
      <c r="AB292" t="str">
        <f>_xlfn.IFNA((VLOOKUP(A292,CLASS!A:AY,28,FALSE)),"")</f>
        <v/>
      </c>
      <c r="AC292" s="11" t="str">
        <f t="shared" si="100"/>
        <v/>
      </c>
      <c r="AD292"/>
      <c r="AF292"/>
      <c r="AH292" t="str">
        <f>_xlfn.IFNA((VLOOKUP(A292,CLASS!A:AY,34,FALSE)),"")</f>
        <v/>
      </c>
      <c r="AI292" s="11" t="str">
        <f t="shared" si="101"/>
        <v/>
      </c>
      <c r="AJ292"/>
      <c r="AK292" s="11">
        <f t="shared" si="102"/>
        <v>0</v>
      </c>
      <c r="AL292" s="16" t="str">
        <f t="shared" si="103"/>
        <v/>
      </c>
      <c r="AN292" t="str">
        <f t="shared" si="104"/>
        <v/>
      </c>
      <c r="AO292" t="str">
        <f t="shared" si="105"/>
        <v/>
      </c>
      <c r="AP292" t="str">
        <f t="shared" si="106"/>
        <v/>
      </c>
      <c r="AQ292" t="str">
        <f t="shared" si="107"/>
        <v/>
      </c>
      <c r="AR292" t="str">
        <f t="shared" si="108"/>
        <v/>
      </c>
      <c r="AS292" t="str">
        <f t="shared" si="109"/>
        <v/>
      </c>
      <c r="AT292" t="str">
        <f t="shared" si="110"/>
        <v/>
      </c>
      <c r="AU292">
        <f t="shared" si="111"/>
        <v>0</v>
      </c>
      <c r="AV292">
        <f t="shared" si="112"/>
        <v>0</v>
      </c>
      <c r="AW292" t="str">
        <f t="shared" si="113"/>
        <v/>
      </c>
      <c r="AX292">
        <f t="shared" si="114"/>
        <v>0</v>
      </c>
      <c r="AY292" s="14" cm="1">
        <f t="array" ref="AY292">SUMPRODUCT(LARGE(AN292:AX292, {1,2,3}))</f>
        <v>0</v>
      </c>
    </row>
    <row r="293" spans="1:52" x14ac:dyDescent="0.3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 t="shared" si="95"/>
        <v/>
      </c>
      <c r="R293" t="str">
        <f>_xlfn.IFNA((VLOOKUP(A293,CLASS!A:AY,18,FALSE)),"")</f>
        <v/>
      </c>
      <c r="S293" s="11" t="str">
        <f t="shared" si="96"/>
        <v/>
      </c>
      <c r="T293" t="str">
        <f>_xlfn.IFNA((VLOOKUP(A293,CLASS!A:AY,20,FALSE)),"")</f>
        <v/>
      </c>
      <c r="U293" s="11" t="str">
        <f t="shared" si="97"/>
        <v/>
      </c>
      <c r="V293" t="str">
        <f>_xlfn.IFNA((VLOOKUP(A293,CLASS!A:AY,22,FALSE)),"")</f>
        <v/>
      </c>
      <c r="W293" s="11" t="str">
        <f t="shared" si="115"/>
        <v/>
      </c>
      <c r="X293" t="str">
        <f>_xlfn.IFNA((VLOOKUP(A293,CLASS!A:AY,24,FALSE)),"")</f>
        <v/>
      </c>
      <c r="Y293" s="11" t="str">
        <f t="shared" si="98"/>
        <v/>
      </c>
      <c r="Z293" t="str">
        <f>_xlfn.IFNA((VLOOKUP(A293,CLASS!A:AY,26,FALSE)),"")</f>
        <v/>
      </c>
      <c r="AA293" s="11" t="str">
        <f t="shared" si="99"/>
        <v/>
      </c>
      <c r="AB293" t="str">
        <f>_xlfn.IFNA((VLOOKUP(A293,CLASS!A:AY,28,FALSE)),"")</f>
        <v/>
      </c>
      <c r="AC293" s="11" t="str">
        <f t="shared" si="100"/>
        <v/>
      </c>
      <c r="AD293"/>
      <c r="AF293"/>
      <c r="AH293" t="str">
        <f>_xlfn.IFNA((VLOOKUP(A293,CLASS!A:AY,34,FALSE)),"")</f>
        <v/>
      </c>
      <c r="AI293" s="11" t="str">
        <f t="shared" si="101"/>
        <v/>
      </c>
      <c r="AJ293"/>
      <c r="AK293" s="11">
        <f t="shared" si="102"/>
        <v>0</v>
      </c>
      <c r="AL293" s="16" t="str">
        <f t="shared" si="103"/>
        <v/>
      </c>
      <c r="AM293"/>
      <c r="AN293" t="str">
        <f t="shared" si="104"/>
        <v/>
      </c>
      <c r="AO293" t="str">
        <f t="shared" si="105"/>
        <v/>
      </c>
      <c r="AP293" t="str">
        <f t="shared" si="106"/>
        <v/>
      </c>
      <c r="AQ293" t="str">
        <f t="shared" si="107"/>
        <v/>
      </c>
      <c r="AR293" t="str">
        <f t="shared" si="108"/>
        <v/>
      </c>
      <c r="AS293" t="str">
        <f t="shared" si="109"/>
        <v/>
      </c>
      <c r="AT293" t="str">
        <f t="shared" si="110"/>
        <v/>
      </c>
      <c r="AU293">
        <f t="shared" si="111"/>
        <v>0</v>
      </c>
      <c r="AV293">
        <f t="shared" si="112"/>
        <v>0</v>
      </c>
      <c r="AW293" t="str">
        <f t="shared" si="113"/>
        <v/>
      </c>
      <c r="AX293">
        <f t="shared" si="114"/>
        <v>0</v>
      </c>
      <c r="AY293" s="14" cm="1">
        <f t="array" ref="AY293">SUMPRODUCT(LARGE(AN293:AX293, {1,2,3}))</f>
        <v>0</v>
      </c>
      <c r="AZ293"/>
    </row>
    <row r="294" spans="1:52" x14ac:dyDescent="0.3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 t="shared" si="95"/>
        <v/>
      </c>
      <c r="R294" t="str">
        <f>_xlfn.IFNA((VLOOKUP(A294,CLASS!A:AY,18,FALSE)),"")</f>
        <v/>
      </c>
      <c r="S294" s="11" t="str">
        <f t="shared" si="96"/>
        <v/>
      </c>
      <c r="T294" t="str">
        <f>_xlfn.IFNA((VLOOKUP(A294,CLASS!A:AY,20,FALSE)),"")</f>
        <v/>
      </c>
      <c r="U294" s="11" t="str">
        <f t="shared" si="97"/>
        <v/>
      </c>
      <c r="V294" t="str">
        <f>_xlfn.IFNA((VLOOKUP(A294,CLASS!A:AY,22,FALSE)),"")</f>
        <v/>
      </c>
      <c r="W294" s="11" t="str">
        <f t="shared" si="115"/>
        <v/>
      </c>
      <c r="X294" t="str">
        <f>_xlfn.IFNA((VLOOKUP(A294,CLASS!A:AY,24,FALSE)),"")</f>
        <v/>
      </c>
      <c r="Y294" s="11" t="str">
        <f t="shared" si="98"/>
        <v/>
      </c>
      <c r="Z294" t="str">
        <f>_xlfn.IFNA((VLOOKUP(A294,CLASS!A:AY,26,FALSE)),"")</f>
        <v/>
      </c>
      <c r="AA294" s="11" t="str">
        <f t="shared" si="99"/>
        <v/>
      </c>
      <c r="AB294" t="str">
        <f>_xlfn.IFNA((VLOOKUP(A294,CLASS!A:AY,28,FALSE)),"")</f>
        <v/>
      </c>
      <c r="AC294" s="11" t="str">
        <f t="shared" si="100"/>
        <v/>
      </c>
      <c r="AD294"/>
      <c r="AF294"/>
      <c r="AH294" t="str">
        <f>_xlfn.IFNA((VLOOKUP(A294,CLASS!A:AY,34,FALSE)),"")</f>
        <v/>
      </c>
      <c r="AI294" s="11" t="str">
        <f t="shared" si="101"/>
        <v/>
      </c>
      <c r="AJ294"/>
      <c r="AK294" s="11">
        <f t="shared" si="102"/>
        <v>0</v>
      </c>
      <c r="AL294" s="16" t="str">
        <f t="shared" si="103"/>
        <v/>
      </c>
      <c r="AM294"/>
      <c r="AN294" t="str">
        <f t="shared" si="104"/>
        <v/>
      </c>
      <c r="AO294" t="str">
        <f t="shared" si="105"/>
        <v/>
      </c>
      <c r="AP294" t="str">
        <f t="shared" si="106"/>
        <v/>
      </c>
      <c r="AQ294" t="str">
        <f t="shared" si="107"/>
        <v/>
      </c>
      <c r="AR294" t="str">
        <f t="shared" si="108"/>
        <v/>
      </c>
      <c r="AS294" t="str">
        <f t="shared" si="109"/>
        <v/>
      </c>
      <c r="AT294" t="str">
        <f t="shared" si="110"/>
        <v/>
      </c>
      <c r="AU294">
        <f t="shared" si="111"/>
        <v>0</v>
      </c>
      <c r="AV294">
        <f t="shared" si="112"/>
        <v>0</v>
      </c>
      <c r="AW294" t="str">
        <f t="shared" si="113"/>
        <v/>
      </c>
      <c r="AX294">
        <f t="shared" si="114"/>
        <v>0</v>
      </c>
      <c r="AY294" s="14" cm="1">
        <f t="array" ref="AY294">SUMPRODUCT(LARGE(AN294:AX294, {1,2,3}))</f>
        <v>0</v>
      </c>
      <c r="AZ294"/>
    </row>
    <row r="295" spans="1:52" x14ac:dyDescent="0.3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 t="shared" si="95"/>
        <v/>
      </c>
      <c r="R295" t="str">
        <f>_xlfn.IFNA((VLOOKUP(A295,CLASS!A:AY,18,FALSE)),"")</f>
        <v/>
      </c>
      <c r="S295" s="11" t="str">
        <f t="shared" si="96"/>
        <v/>
      </c>
      <c r="T295" t="str">
        <f>_xlfn.IFNA((VLOOKUP(A295,CLASS!A:AY,20,FALSE)),"")</f>
        <v/>
      </c>
      <c r="U295" s="11" t="str">
        <f t="shared" si="97"/>
        <v/>
      </c>
      <c r="V295" t="str">
        <f>_xlfn.IFNA((VLOOKUP(A295,CLASS!A:AY,22,FALSE)),"")</f>
        <v/>
      </c>
      <c r="W295" s="11" t="str">
        <f t="shared" si="115"/>
        <v/>
      </c>
      <c r="X295" t="str">
        <f>_xlfn.IFNA((VLOOKUP(A295,CLASS!A:AY,24,FALSE)),"")</f>
        <v/>
      </c>
      <c r="Y295" s="11" t="str">
        <f t="shared" si="98"/>
        <v/>
      </c>
      <c r="Z295" t="str">
        <f>_xlfn.IFNA((VLOOKUP(A295,CLASS!A:AY,26,FALSE)),"")</f>
        <v/>
      </c>
      <c r="AA295" s="11" t="str">
        <f t="shared" si="99"/>
        <v/>
      </c>
      <c r="AB295" t="str">
        <f>_xlfn.IFNA((VLOOKUP(A295,CLASS!A:AY,28,FALSE)),"")</f>
        <v/>
      </c>
      <c r="AC295" s="11" t="str">
        <f t="shared" si="100"/>
        <v/>
      </c>
      <c r="AD295"/>
      <c r="AF295"/>
      <c r="AH295" t="str">
        <f>_xlfn.IFNA((VLOOKUP(A295,CLASS!A:AY,34,FALSE)),"")</f>
        <v/>
      </c>
      <c r="AI295" s="11" t="str">
        <f t="shared" si="101"/>
        <v/>
      </c>
      <c r="AJ295"/>
      <c r="AK295" s="11">
        <f t="shared" si="102"/>
        <v>0</v>
      </c>
      <c r="AL295" s="16" t="str">
        <f t="shared" si="103"/>
        <v/>
      </c>
      <c r="AM295"/>
      <c r="AN295" t="str">
        <f t="shared" si="104"/>
        <v/>
      </c>
      <c r="AO295" t="str">
        <f t="shared" si="105"/>
        <v/>
      </c>
      <c r="AP295" t="str">
        <f t="shared" si="106"/>
        <v/>
      </c>
      <c r="AQ295" t="str">
        <f t="shared" si="107"/>
        <v/>
      </c>
      <c r="AR295" t="str">
        <f t="shared" si="108"/>
        <v/>
      </c>
      <c r="AS295" t="str">
        <f t="shared" si="109"/>
        <v/>
      </c>
      <c r="AT295" t="str">
        <f t="shared" si="110"/>
        <v/>
      </c>
      <c r="AU295">
        <f t="shared" si="111"/>
        <v>0</v>
      </c>
      <c r="AV295">
        <f t="shared" si="112"/>
        <v>0</v>
      </c>
      <c r="AW295" t="str">
        <f t="shared" si="113"/>
        <v/>
      </c>
      <c r="AX295">
        <f t="shared" si="114"/>
        <v>0</v>
      </c>
      <c r="AY295" s="14" cm="1">
        <f t="array" ref="AY295">SUMPRODUCT(LARGE(AN295:AX295, {1,2,3}))</f>
        <v>0</v>
      </c>
    </row>
    <row r="296" spans="1:52" x14ac:dyDescent="0.3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 t="shared" si="95"/>
        <v/>
      </c>
      <c r="R296" t="str">
        <f>_xlfn.IFNA((VLOOKUP(A296,CLASS!A:AY,18,FALSE)),"")</f>
        <v/>
      </c>
      <c r="S296" s="11" t="str">
        <f t="shared" si="96"/>
        <v/>
      </c>
      <c r="T296" t="str">
        <f>_xlfn.IFNA((VLOOKUP(A296,CLASS!A:AY,20,FALSE)),"")</f>
        <v/>
      </c>
      <c r="U296" s="11" t="str">
        <f t="shared" si="97"/>
        <v/>
      </c>
      <c r="V296" t="str">
        <f>_xlfn.IFNA((VLOOKUP(A296,CLASS!A:AY,22,FALSE)),"")</f>
        <v/>
      </c>
      <c r="W296" s="11" t="str">
        <f t="shared" si="115"/>
        <v/>
      </c>
      <c r="X296" t="str">
        <f>_xlfn.IFNA((VLOOKUP(A296,CLASS!A:AY,24,FALSE)),"")</f>
        <v/>
      </c>
      <c r="Y296" s="11" t="str">
        <f t="shared" si="98"/>
        <v/>
      </c>
      <c r="Z296" t="str">
        <f>_xlfn.IFNA((VLOOKUP(A296,CLASS!A:AY,26,FALSE)),"")</f>
        <v/>
      </c>
      <c r="AA296" s="11" t="str">
        <f t="shared" si="99"/>
        <v/>
      </c>
      <c r="AB296" t="str">
        <f>_xlfn.IFNA((VLOOKUP(A296,CLASS!A:AY,28,FALSE)),"")</f>
        <v/>
      </c>
      <c r="AC296" s="11" t="str">
        <f t="shared" si="100"/>
        <v/>
      </c>
      <c r="AD296"/>
      <c r="AF296"/>
      <c r="AH296" t="str">
        <f>_xlfn.IFNA((VLOOKUP(A296,CLASS!A:AY,34,FALSE)),"")</f>
        <v/>
      </c>
      <c r="AI296" s="11" t="str">
        <f t="shared" si="101"/>
        <v/>
      </c>
      <c r="AJ296"/>
      <c r="AK296" s="11">
        <f t="shared" si="102"/>
        <v>0</v>
      </c>
      <c r="AL296" s="16" t="str">
        <f t="shared" si="103"/>
        <v/>
      </c>
      <c r="AN296" t="str">
        <f t="shared" si="104"/>
        <v/>
      </c>
      <c r="AO296" t="str">
        <f t="shared" si="105"/>
        <v/>
      </c>
      <c r="AP296" t="str">
        <f t="shared" si="106"/>
        <v/>
      </c>
      <c r="AQ296" t="str">
        <f t="shared" si="107"/>
        <v/>
      </c>
      <c r="AR296" t="str">
        <f t="shared" si="108"/>
        <v/>
      </c>
      <c r="AS296" t="str">
        <f t="shared" si="109"/>
        <v/>
      </c>
      <c r="AT296" t="str">
        <f t="shared" si="110"/>
        <v/>
      </c>
      <c r="AU296">
        <f t="shared" si="111"/>
        <v>0</v>
      </c>
      <c r="AV296">
        <f t="shared" si="112"/>
        <v>0</v>
      </c>
      <c r="AW296" t="str">
        <f t="shared" si="113"/>
        <v/>
      </c>
      <c r="AX296">
        <f t="shared" si="114"/>
        <v>0</v>
      </c>
      <c r="AY296" s="14" cm="1">
        <f t="array" ref="AY296">SUMPRODUCT(LARGE(AN296:AX296, {1,2,3}))</f>
        <v>0</v>
      </c>
    </row>
    <row r="297" spans="1:52" x14ac:dyDescent="0.3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 t="shared" si="95"/>
        <v/>
      </c>
      <c r="R297" t="str">
        <f>_xlfn.IFNA((VLOOKUP(A297,CLASS!A:AY,18,FALSE)),"")</f>
        <v/>
      </c>
      <c r="S297" s="11" t="str">
        <f t="shared" si="96"/>
        <v/>
      </c>
      <c r="T297" t="str">
        <f>_xlfn.IFNA((VLOOKUP(A297,CLASS!A:AY,20,FALSE)),"")</f>
        <v/>
      </c>
      <c r="U297" s="11" t="str">
        <f t="shared" si="97"/>
        <v/>
      </c>
      <c r="V297" t="str">
        <f>_xlfn.IFNA((VLOOKUP(A297,CLASS!A:AY,22,FALSE)),"")</f>
        <v/>
      </c>
      <c r="W297" s="11" t="str">
        <f t="shared" si="115"/>
        <v/>
      </c>
      <c r="X297" t="str">
        <f>_xlfn.IFNA((VLOOKUP(A297,CLASS!A:AY,24,FALSE)),"")</f>
        <v/>
      </c>
      <c r="Y297" s="11" t="str">
        <f t="shared" si="98"/>
        <v/>
      </c>
      <c r="Z297" t="str">
        <f>_xlfn.IFNA((VLOOKUP(A297,CLASS!A:AY,26,FALSE)),"")</f>
        <v/>
      </c>
      <c r="AA297" s="11" t="str">
        <f t="shared" si="99"/>
        <v/>
      </c>
      <c r="AB297" t="str">
        <f>_xlfn.IFNA((VLOOKUP(A297,CLASS!A:AY,28,FALSE)),"")</f>
        <v/>
      </c>
      <c r="AC297" s="11" t="str">
        <f t="shared" si="100"/>
        <v/>
      </c>
      <c r="AD297"/>
      <c r="AF297"/>
      <c r="AH297" t="str">
        <f>_xlfn.IFNA((VLOOKUP(A297,CLASS!A:AY,34,FALSE)),"")</f>
        <v/>
      </c>
      <c r="AI297" s="11" t="str">
        <f t="shared" si="101"/>
        <v/>
      </c>
      <c r="AJ297"/>
      <c r="AK297" s="11">
        <f t="shared" si="102"/>
        <v>0</v>
      </c>
      <c r="AL297" s="16" t="str">
        <f t="shared" si="103"/>
        <v/>
      </c>
      <c r="AN297" t="str">
        <f t="shared" si="104"/>
        <v/>
      </c>
      <c r="AO297" t="str">
        <f t="shared" si="105"/>
        <v/>
      </c>
      <c r="AP297" t="str">
        <f t="shared" si="106"/>
        <v/>
      </c>
      <c r="AQ297" t="str">
        <f t="shared" si="107"/>
        <v/>
      </c>
      <c r="AR297" t="str">
        <f t="shared" si="108"/>
        <v/>
      </c>
      <c r="AS297" t="str">
        <f t="shared" si="109"/>
        <v/>
      </c>
      <c r="AT297" t="str">
        <f t="shared" si="110"/>
        <v/>
      </c>
      <c r="AU297">
        <f t="shared" si="111"/>
        <v>0</v>
      </c>
      <c r="AV297">
        <f t="shared" si="112"/>
        <v>0</v>
      </c>
      <c r="AW297" t="str">
        <f t="shared" si="113"/>
        <v/>
      </c>
      <c r="AX297">
        <f t="shared" si="114"/>
        <v>0</v>
      </c>
      <c r="AY297" s="14" cm="1">
        <f t="array" ref="AY297">SUMPRODUCT(LARGE(AN297:AX297, {1,2,3}))</f>
        <v>0</v>
      </c>
      <c r="AZ297"/>
    </row>
    <row r="298" spans="1:52" x14ac:dyDescent="0.3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 t="shared" si="95"/>
        <v/>
      </c>
      <c r="R298" t="str">
        <f>_xlfn.IFNA((VLOOKUP(A298,CLASS!A:AY,18,FALSE)),"")</f>
        <v/>
      </c>
      <c r="S298" s="11" t="str">
        <f t="shared" si="96"/>
        <v/>
      </c>
      <c r="T298" t="str">
        <f>_xlfn.IFNA((VLOOKUP(A298,CLASS!A:AY,20,FALSE)),"")</f>
        <v/>
      </c>
      <c r="U298" s="11" t="str">
        <f t="shared" si="97"/>
        <v/>
      </c>
      <c r="V298" t="str">
        <f>_xlfn.IFNA((VLOOKUP(A298,CLASS!A:AY,22,FALSE)),"")</f>
        <v/>
      </c>
      <c r="W298" s="11" t="str">
        <f t="shared" si="115"/>
        <v/>
      </c>
      <c r="X298" t="str">
        <f>_xlfn.IFNA((VLOOKUP(A298,CLASS!A:AY,24,FALSE)),"")</f>
        <v/>
      </c>
      <c r="Y298" s="11" t="str">
        <f t="shared" si="98"/>
        <v/>
      </c>
      <c r="Z298" t="str">
        <f>_xlfn.IFNA((VLOOKUP(A298,CLASS!A:AY,26,FALSE)),"")</f>
        <v/>
      </c>
      <c r="AA298" s="11" t="str">
        <f t="shared" si="99"/>
        <v/>
      </c>
      <c r="AB298" t="str">
        <f>_xlfn.IFNA((VLOOKUP(A298,CLASS!A:AY,28,FALSE)),"")</f>
        <v/>
      </c>
      <c r="AC298" s="11" t="str">
        <f t="shared" si="100"/>
        <v/>
      </c>
      <c r="AD298"/>
      <c r="AF298"/>
      <c r="AH298" t="str">
        <f>_xlfn.IFNA((VLOOKUP(A298,CLASS!A:AY,34,FALSE)),"")</f>
        <v/>
      </c>
      <c r="AI298" s="11" t="str">
        <f t="shared" si="101"/>
        <v/>
      </c>
      <c r="AJ298"/>
      <c r="AK298" s="11">
        <f t="shared" si="102"/>
        <v>0</v>
      </c>
      <c r="AL298" s="16" t="str">
        <f t="shared" si="103"/>
        <v/>
      </c>
      <c r="AM298"/>
      <c r="AN298" t="str">
        <f t="shared" si="104"/>
        <v/>
      </c>
      <c r="AO298" t="str">
        <f t="shared" si="105"/>
        <v/>
      </c>
      <c r="AP298" t="str">
        <f t="shared" si="106"/>
        <v/>
      </c>
      <c r="AQ298" t="str">
        <f t="shared" si="107"/>
        <v/>
      </c>
      <c r="AR298" t="str">
        <f t="shared" si="108"/>
        <v/>
      </c>
      <c r="AS298" t="str">
        <f t="shared" si="109"/>
        <v/>
      </c>
      <c r="AT298" t="str">
        <f t="shared" si="110"/>
        <v/>
      </c>
      <c r="AU298">
        <f t="shared" si="111"/>
        <v>0</v>
      </c>
      <c r="AV298">
        <f t="shared" si="112"/>
        <v>0</v>
      </c>
      <c r="AW298" t="str">
        <f t="shared" si="113"/>
        <v/>
      </c>
      <c r="AX298">
        <f t="shared" si="114"/>
        <v>0</v>
      </c>
      <c r="AY298" s="14" cm="1">
        <f t="array" ref="AY298">SUMPRODUCT(LARGE(AN298:AX298, {1,2,3}))</f>
        <v>0</v>
      </c>
    </row>
    <row r="299" spans="1:52" x14ac:dyDescent="0.3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 t="shared" si="95"/>
        <v/>
      </c>
      <c r="R299" t="str">
        <f>_xlfn.IFNA((VLOOKUP(A299,CLASS!A:AY,18,FALSE)),"")</f>
        <v/>
      </c>
      <c r="S299" s="11" t="str">
        <f t="shared" si="96"/>
        <v/>
      </c>
      <c r="T299" t="str">
        <f>_xlfn.IFNA((VLOOKUP(A299,CLASS!A:AY,20,FALSE)),"")</f>
        <v/>
      </c>
      <c r="U299" s="11" t="str">
        <f t="shared" si="97"/>
        <v/>
      </c>
      <c r="V299" t="str">
        <f>_xlfn.IFNA((VLOOKUP(A299,CLASS!A:AY,22,FALSE)),"")</f>
        <v/>
      </c>
      <c r="W299" s="11" t="str">
        <f t="shared" si="115"/>
        <v/>
      </c>
      <c r="X299" t="str">
        <f>_xlfn.IFNA((VLOOKUP(A299,CLASS!A:AY,24,FALSE)),"")</f>
        <v/>
      </c>
      <c r="Y299" s="11" t="str">
        <f t="shared" si="98"/>
        <v/>
      </c>
      <c r="Z299" t="str">
        <f>_xlfn.IFNA((VLOOKUP(A299,CLASS!A:AY,26,FALSE)),"")</f>
        <v/>
      </c>
      <c r="AA299" s="11" t="str">
        <f t="shared" si="99"/>
        <v/>
      </c>
      <c r="AB299" t="str">
        <f>_xlfn.IFNA((VLOOKUP(A299,CLASS!A:AY,28,FALSE)),"")</f>
        <v/>
      </c>
      <c r="AC299" s="11" t="str">
        <f t="shared" si="100"/>
        <v/>
      </c>
      <c r="AD299"/>
      <c r="AF299"/>
      <c r="AH299" t="str">
        <f>_xlfn.IFNA((VLOOKUP(A299,CLASS!A:AY,34,FALSE)),"")</f>
        <v/>
      </c>
      <c r="AI299" s="11" t="str">
        <f t="shared" si="101"/>
        <v/>
      </c>
      <c r="AJ299"/>
      <c r="AK299" s="11">
        <f t="shared" si="102"/>
        <v>0</v>
      </c>
      <c r="AL299" s="16" t="str">
        <f t="shared" si="103"/>
        <v/>
      </c>
      <c r="AN299" t="str">
        <f t="shared" si="104"/>
        <v/>
      </c>
      <c r="AO299" t="str">
        <f t="shared" si="105"/>
        <v/>
      </c>
      <c r="AP299" t="str">
        <f t="shared" si="106"/>
        <v/>
      </c>
      <c r="AQ299" t="str">
        <f t="shared" si="107"/>
        <v/>
      </c>
      <c r="AR299" t="str">
        <f t="shared" si="108"/>
        <v/>
      </c>
      <c r="AS299" t="str">
        <f t="shared" si="109"/>
        <v/>
      </c>
      <c r="AT299" t="str">
        <f t="shared" si="110"/>
        <v/>
      </c>
      <c r="AU299">
        <f t="shared" si="111"/>
        <v>0</v>
      </c>
      <c r="AV299">
        <f t="shared" si="112"/>
        <v>0</v>
      </c>
      <c r="AW299" t="str">
        <f t="shared" si="113"/>
        <v/>
      </c>
      <c r="AX299">
        <f t="shared" si="114"/>
        <v>0</v>
      </c>
      <c r="AY299" s="14" cm="1">
        <f t="array" ref="AY299">SUMPRODUCT(LARGE(AN299:AX299, {1,2,3}))</f>
        <v>0</v>
      </c>
      <c r="AZ299"/>
    </row>
    <row r="300" spans="1:52" x14ac:dyDescent="0.3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 t="shared" si="95"/>
        <v/>
      </c>
      <c r="R300" t="str">
        <f>_xlfn.IFNA((VLOOKUP(A300,CLASS!A:AY,18,FALSE)),"")</f>
        <v/>
      </c>
      <c r="S300" s="11" t="str">
        <f t="shared" si="96"/>
        <v/>
      </c>
      <c r="T300" t="str">
        <f>_xlfn.IFNA((VLOOKUP(A300,CLASS!A:AY,20,FALSE)),"")</f>
        <v/>
      </c>
      <c r="U300" s="11" t="str">
        <f t="shared" si="97"/>
        <v/>
      </c>
      <c r="V300" t="str">
        <f>_xlfn.IFNA((VLOOKUP(A300,CLASS!A:AY,22,FALSE)),"")</f>
        <v/>
      </c>
      <c r="W300" s="11" t="str">
        <f t="shared" si="115"/>
        <v/>
      </c>
      <c r="X300" t="str">
        <f>_xlfn.IFNA((VLOOKUP(A300,CLASS!A:AY,24,FALSE)),"")</f>
        <v/>
      </c>
      <c r="Y300" s="11" t="str">
        <f t="shared" si="98"/>
        <v/>
      </c>
      <c r="Z300" t="str">
        <f>_xlfn.IFNA((VLOOKUP(A300,CLASS!A:AY,26,FALSE)),"")</f>
        <v/>
      </c>
      <c r="AA300" s="11" t="str">
        <f t="shared" si="99"/>
        <v/>
      </c>
      <c r="AB300" t="str">
        <f>_xlfn.IFNA((VLOOKUP(A300,CLASS!A:AY,28,FALSE)),"")</f>
        <v/>
      </c>
      <c r="AC300" s="11" t="str">
        <f t="shared" si="100"/>
        <v/>
      </c>
      <c r="AD300"/>
      <c r="AF300"/>
      <c r="AH300" t="str">
        <f>_xlfn.IFNA((VLOOKUP(A300,CLASS!A:AY,34,FALSE)),"")</f>
        <v/>
      </c>
      <c r="AI300" s="11" t="str">
        <f t="shared" si="101"/>
        <v/>
      </c>
      <c r="AJ300"/>
      <c r="AK300" s="11">
        <f t="shared" si="102"/>
        <v>0</v>
      </c>
      <c r="AL300" s="16" t="str">
        <f t="shared" si="103"/>
        <v/>
      </c>
      <c r="AM300"/>
      <c r="AN300" t="str">
        <f t="shared" si="104"/>
        <v/>
      </c>
      <c r="AO300" t="str">
        <f t="shared" si="105"/>
        <v/>
      </c>
      <c r="AP300" t="str">
        <f t="shared" si="106"/>
        <v/>
      </c>
      <c r="AQ300" t="str">
        <f t="shared" si="107"/>
        <v/>
      </c>
      <c r="AR300" t="str">
        <f t="shared" si="108"/>
        <v/>
      </c>
      <c r="AS300" t="str">
        <f t="shared" si="109"/>
        <v/>
      </c>
      <c r="AT300" t="str">
        <f t="shared" si="110"/>
        <v/>
      </c>
      <c r="AU300">
        <f t="shared" si="111"/>
        <v>0</v>
      </c>
      <c r="AV300">
        <f t="shared" si="112"/>
        <v>0</v>
      </c>
      <c r="AW300" t="str">
        <f t="shared" si="113"/>
        <v/>
      </c>
      <c r="AX300">
        <f t="shared" si="114"/>
        <v>0</v>
      </c>
      <c r="AY300" s="14" cm="1">
        <f t="array" ref="AY300">SUMPRODUCT(LARGE(AN300:AX300, {1,2,3}))</f>
        <v>0</v>
      </c>
    </row>
    <row r="301" spans="1:52" x14ac:dyDescent="0.3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 t="shared" si="95"/>
        <v/>
      </c>
      <c r="R301" t="str">
        <f>_xlfn.IFNA((VLOOKUP(A301,CLASS!A:AY,18,FALSE)),"")</f>
        <v/>
      </c>
      <c r="S301" s="11" t="str">
        <f t="shared" si="96"/>
        <v/>
      </c>
      <c r="T301" t="str">
        <f>_xlfn.IFNA((VLOOKUP(A301,CLASS!A:AY,20,FALSE)),"")</f>
        <v/>
      </c>
      <c r="U301" s="11" t="str">
        <f t="shared" si="97"/>
        <v/>
      </c>
      <c r="V301" t="str">
        <f>_xlfn.IFNA((VLOOKUP(A301,CLASS!A:AY,22,FALSE)),"")</f>
        <v/>
      </c>
      <c r="W301" s="11" t="str">
        <f t="shared" si="115"/>
        <v/>
      </c>
      <c r="X301" t="str">
        <f>_xlfn.IFNA((VLOOKUP(A301,CLASS!A:AY,24,FALSE)),"")</f>
        <v/>
      </c>
      <c r="Y301" s="11" t="str">
        <f t="shared" si="98"/>
        <v/>
      </c>
      <c r="Z301" t="str">
        <f>_xlfn.IFNA((VLOOKUP(A301,CLASS!A:AY,26,FALSE)),"")</f>
        <v/>
      </c>
      <c r="AA301" s="11" t="str">
        <f t="shared" si="99"/>
        <v/>
      </c>
      <c r="AB301" t="str">
        <f>_xlfn.IFNA((VLOOKUP(A301,CLASS!A:AY,28,FALSE)),"")</f>
        <v/>
      </c>
      <c r="AC301" s="11" t="str">
        <f t="shared" si="100"/>
        <v/>
      </c>
      <c r="AD301"/>
      <c r="AF301"/>
      <c r="AH301" t="str">
        <f>_xlfn.IFNA((VLOOKUP(A301,CLASS!A:AY,34,FALSE)),"")</f>
        <v/>
      </c>
      <c r="AI301" s="11" t="str">
        <f t="shared" si="101"/>
        <v/>
      </c>
      <c r="AJ301"/>
      <c r="AK301" s="11">
        <f t="shared" si="102"/>
        <v>0</v>
      </c>
      <c r="AL301" s="16" t="str">
        <f t="shared" si="103"/>
        <v/>
      </c>
      <c r="AM301"/>
      <c r="AN301" t="str">
        <f t="shared" si="104"/>
        <v/>
      </c>
      <c r="AO301" t="str">
        <f t="shared" si="105"/>
        <v/>
      </c>
      <c r="AP301" t="str">
        <f t="shared" si="106"/>
        <v/>
      </c>
      <c r="AQ301" t="str">
        <f t="shared" si="107"/>
        <v/>
      </c>
      <c r="AR301" t="str">
        <f t="shared" si="108"/>
        <v/>
      </c>
      <c r="AS301" t="str">
        <f t="shared" si="109"/>
        <v/>
      </c>
      <c r="AT301" t="str">
        <f t="shared" si="110"/>
        <v/>
      </c>
      <c r="AU301">
        <f t="shared" si="111"/>
        <v>0</v>
      </c>
      <c r="AV301">
        <f t="shared" si="112"/>
        <v>0</v>
      </c>
      <c r="AW301" t="str">
        <f t="shared" si="113"/>
        <v/>
      </c>
      <c r="AX301">
        <f t="shared" si="114"/>
        <v>0</v>
      </c>
      <c r="AY301" s="14" cm="1">
        <f t="array" ref="AY301">SUMPRODUCT(LARGE(AN301:AX301, {1,2,3}))</f>
        <v>0</v>
      </c>
      <c r="AZ301"/>
    </row>
    <row r="302" spans="1:52" x14ac:dyDescent="0.3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 t="shared" si="95"/>
        <v/>
      </c>
      <c r="R302" t="str">
        <f>_xlfn.IFNA((VLOOKUP(A302,CLASS!A:AY,18,FALSE)),"")</f>
        <v/>
      </c>
      <c r="S302" s="11" t="str">
        <f t="shared" si="96"/>
        <v/>
      </c>
      <c r="T302" t="str">
        <f>_xlfn.IFNA((VLOOKUP(A302,CLASS!A:AY,20,FALSE)),"")</f>
        <v/>
      </c>
      <c r="U302" s="11" t="str">
        <f t="shared" si="97"/>
        <v/>
      </c>
      <c r="V302" t="str">
        <f>_xlfn.IFNA((VLOOKUP(A302,CLASS!A:AY,22,FALSE)),"")</f>
        <v/>
      </c>
      <c r="W302" s="11" t="str">
        <f t="shared" si="115"/>
        <v/>
      </c>
      <c r="X302" t="str">
        <f>_xlfn.IFNA((VLOOKUP(A302,CLASS!A:AY,24,FALSE)),"")</f>
        <v/>
      </c>
      <c r="Y302" s="11" t="str">
        <f t="shared" si="98"/>
        <v/>
      </c>
      <c r="Z302" t="str">
        <f>_xlfn.IFNA((VLOOKUP(A302,CLASS!A:AY,26,FALSE)),"")</f>
        <v/>
      </c>
      <c r="AA302" s="11" t="str">
        <f t="shared" si="99"/>
        <v/>
      </c>
      <c r="AB302" t="str">
        <f>_xlfn.IFNA((VLOOKUP(A302,CLASS!A:AY,28,FALSE)),"")</f>
        <v/>
      </c>
      <c r="AC302" s="11" t="str">
        <f t="shared" si="100"/>
        <v/>
      </c>
      <c r="AD302"/>
      <c r="AF302"/>
      <c r="AH302" t="str">
        <f>_xlfn.IFNA((VLOOKUP(A302,CLASS!A:AY,34,FALSE)),"")</f>
        <v/>
      </c>
      <c r="AI302" s="11" t="str">
        <f t="shared" si="101"/>
        <v/>
      </c>
      <c r="AJ302"/>
      <c r="AK302" s="11">
        <f t="shared" si="102"/>
        <v>0</v>
      </c>
      <c r="AL302" s="16" t="str">
        <f t="shared" si="103"/>
        <v/>
      </c>
      <c r="AN302" t="str">
        <f t="shared" si="104"/>
        <v/>
      </c>
      <c r="AO302" t="str">
        <f t="shared" si="105"/>
        <v/>
      </c>
      <c r="AP302" t="str">
        <f t="shared" si="106"/>
        <v/>
      </c>
      <c r="AQ302" t="str">
        <f t="shared" si="107"/>
        <v/>
      </c>
      <c r="AR302" t="str">
        <f t="shared" si="108"/>
        <v/>
      </c>
      <c r="AS302" t="str">
        <f t="shared" si="109"/>
        <v/>
      </c>
      <c r="AT302" t="str">
        <f t="shared" si="110"/>
        <v/>
      </c>
      <c r="AU302">
        <f t="shared" si="111"/>
        <v>0</v>
      </c>
      <c r="AV302">
        <f t="shared" si="112"/>
        <v>0</v>
      </c>
      <c r="AW302" t="str">
        <f t="shared" si="113"/>
        <v/>
      </c>
      <c r="AX302">
        <f t="shared" si="114"/>
        <v>0</v>
      </c>
      <c r="AY302" s="14" cm="1">
        <f t="array" ref="AY302">SUMPRODUCT(LARGE(AN302:AX302, {1,2,3}))</f>
        <v>0</v>
      </c>
      <c r="AZ302"/>
    </row>
    <row r="303" spans="1:52" x14ac:dyDescent="0.3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 t="shared" si="95"/>
        <v/>
      </c>
      <c r="R303" t="str">
        <f>_xlfn.IFNA((VLOOKUP(A303,CLASS!A:AY,18,FALSE)),"")</f>
        <v/>
      </c>
      <c r="S303" s="11" t="str">
        <f t="shared" si="96"/>
        <v/>
      </c>
      <c r="T303" t="str">
        <f>_xlfn.IFNA((VLOOKUP(A303,CLASS!A:AY,20,FALSE)),"")</f>
        <v/>
      </c>
      <c r="U303" s="11" t="str">
        <f t="shared" si="97"/>
        <v/>
      </c>
      <c r="V303" t="str">
        <f>_xlfn.IFNA((VLOOKUP(A303,CLASS!A:AY,22,FALSE)),"")</f>
        <v/>
      </c>
      <c r="W303" s="11" t="str">
        <f t="shared" si="115"/>
        <v/>
      </c>
      <c r="X303" t="str">
        <f>_xlfn.IFNA((VLOOKUP(A303,CLASS!A:AY,24,FALSE)),"")</f>
        <v/>
      </c>
      <c r="Y303" s="11" t="str">
        <f t="shared" si="98"/>
        <v/>
      </c>
      <c r="Z303" t="str">
        <f>_xlfn.IFNA((VLOOKUP(A303,CLASS!A:AY,26,FALSE)),"")</f>
        <v/>
      </c>
      <c r="AA303" s="11" t="str">
        <f t="shared" si="99"/>
        <v/>
      </c>
      <c r="AB303" t="str">
        <f>_xlfn.IFNA((VLOOKUP(A303,CLASS!A:AY,28,FALSE)),"")</f>
        <v/>
      </c>
      <c r="AC303" s="11" t="str">
        <f t="shared" si="100"/>
        <v/>
      </c>
      <c r="AD303"/>
      <c r="AF303"/>
      <c r="AH303" t="str">
        <f>_xlfn.IFNA((VLOOKUP(A303,CLASS!A:AY,34,FALSE)),"")</f>
        <v/>
      </c>
      <c r="AI303" s="11" t="str">
        <f t="shared" si="101"/>
        <v/>
      </c>
      <c r="AJ303"/>
      <c r="AK303" s="11">
        <f t="shared" si="102"/>
        <v>0</v>
      </c>
      <c r="AL303" s="16" t="str">
        <f t="shared" si="103"/>
        <v/>
      </c>
      <c r="AN303" t="str">
        <f t="shared" si="104"/>
        <v/>
      </c>
      <c r="AO303" t="str">
        <f t="shared" si="105"/>
        <v/>
      </c>
      <c r="AP303" t="str">
        <f t="shared" si="106"/>
        <v/>
      </c>
      <c r="AQ303" t="str">
        <f t="shared" si="107"/>
        <v/>
      </c>
      <c r="AR303" t="str">
        <f t="shared" si="108"/>
        <v/>
      </c>
      <c r="AS303" t="str">
        <f t="shared" si="109"/>
        <v/>
      </c>
      <c r="AT303" t="str">
        <f t="shared" si="110"/>
        <v/>
      </c>
      <c r="AU303">
        <f t="shared" si="111"/>
        <v>0</v>
      </c>
      <c r="AV303">
        <f t="shared" si="112"/>
        <v>0</v>
      </c>
      <c r="AW303" t="str">
        <f t="shared" si="113"/>
        <v/>
      </c>
      <c r="AX303">
        <f t="shared" si="114"/>
        <v>0</v>
      </c>
      <c r="AY303" s="14" cm="1">
        <f t="array" ref="AY303">SUMPRODUCT(LARGE(AN303:AX303, {1,2,3}))</f>
        <v>0</v>
      </c>
    </row>
    <row r="304" spans="1:52" x14ac:dyDescent="0.3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 t="shared" si="95"/>
        <v/>
      </c>
      <c r="R304" t="str">
        <f>_xlfn.IFNA((VLOOKUP(A304,CLASS!A:AY,18,FALSE)),"")</f>
        <v/>
      </c>
      <c r="S304" s="11" t="str">
        <f t="shared" si="96"/>
        <v/>
      </c>
      <c r="T304" t="str">
        <f>_xlfn.IFNA((VLOOKUP(A304,CLASS!A:AY,20,FALSE)),"")</f>
        <v/>
      </c>
      <c r="U304" s="11" t="str">
        <f t="shared" si="97"/>
        <v/>
      </c>
      <c r="V304" t="str">
        <f>_xlfn.IFNA((VLOOKUP(A304,CLASS!A:AY,22,FALSE)),"")</f>
        <v/>
      </c>
      <c r="W304" s="11" t="str">
        <f t="shared" si="115"/>
        <v/>
      </c>
      <c r="X304" t="str">
        <f>_xlfn.IFNA((VLOOKUP(A304,CLASS!A:AY,24,FALSE)),"")</f>
        <v/>
      </c>
      <c r="Y304" s="11" t="str">
        <f t="shared" si="98"/>
        <v/>
      </c>
      <c r="Z304" t="str">
        <f>_xlfn.IFNA((VLOOKUP(A304,CLASS!A:AY,26,FALSE)),"")</f>
        <v/>
      </c>
      <c r="AA304" s="11" t="str">
        <f t="shared" si="99"/>
        <v/>
      </c>
      <c r="AB304" t="str">
        <f>_xlfn.IFNA((VLOOKUP(A304,CLASS!A:AY,28,FALSE)),"")</f>
        <v/>
      </c>
      <c r="AC304" s="11" t="str">
        <f t="shared" si="100"/>
        <v/>
      </c>
      <c r="AD304"/>
      <c r="AF304"/>
      <c r="AH304" t="str">
        <f>_xlfn.IFNA((VLOOKUP(A304,CLASS!A:AY,34,FALSE)),"")</f>
        <v/>
      </c>
      <c r="AI304" s="11" t="str">
        <f t="shared" si="101"/>
        <v/>
      </c>
      <c r="AJ304"/>
      <c r="AK304" s="11">
        <f t="shared" si="102"/>
        <v>0</v>
      </c>
      <c r="AL304" s="16" t="str">
        <f t="shared" si="103"/>
        <v/>
      </c>
      <c r="AN304" t="str">
        <f t="shared" si="104"/>
        <v/>
      </c>
      <c r="AO304" t="str">
        <f t="shared" si="105"/>
        <v/>
      </c>
      <c r="AP304" t="str">
        <f t="shared" si="106"/>
        <v/>
      </c>
      <c r="AQ304" t="str">
        <f t="shared" si="107"/>
        <v/>
      </c>
      <c r="AR304" t="str">
        <f t="shared" si="108"/>
        <v/>
      </c>
      <c r="AS304" t="str">
        <f t="shared" si="109"/>
        <v/>
      </c>
      <c r="AT304" t="str">
        <f t="shared" si="110"/>
        <v/>
      </c>
      <c r="AU304">
        <f t="shared" si="111"/>
        <v>0</v>
      </c>
      <c r="AV304">
        <f t="shared" si="112"/>
        <v>0</v>
      </c>
      <c r="AW304" t="str">
        <f t="shared" si="113"/>
        <v/>
      </c>
      <c r="AX304">
        <f t="shared" si="114"/>
        <v>0</v>
      </c>
      <c r="AY304" s="14" cm="1">
        <f t="array" ref="AY304">SUMPRODUCT(LARGE(AN304:AX304, {1,2,3}))</f>
        <v>0</v>
      </c>
      <c r="AZ304"/>
    </row>
    <row r="305" spans="1:52" x14ac:dyDescent="0.3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 t="shared" si="95"/>
        <v/>
      </c>
      <c r="R305" t="str">
        <f>_xlfn.IFNA((VLOOKUP(A305,CLASS!A:AY,18,FALSE)),"")</f>
        <v/>
      </c>
      <c r="S305" s="11" t="str">
        <f t="shared" si="96"/>
        <v/>
      </c>
      <c r="T305" t="str">
        <f>_xlfn.IFNA((VLOOKUP(A305,CLASS!A:AY,20,FALSE)),"")</f>
        <v/>
      </c>
      <c r="U305" s="11" t="str">
        <f t="shared" si="97"/>
        <v/>
      </c>
      <c r="V305" t="str">
        <f>_xlfn.IFNA((VLOOKUP(A305,CLASS!A:AY,22,FALSE)),"")</f>
        <v/>
      </c>
      <c r="W305" s="11" t="str">
        <f t="shared" si="115"/>
        <v/>
      </c>
      <c r="X305" t="str">
        <f>_xlfn.IFNA((VLOOKUP(A305,CLASS!A:AY,24,FALSE)),"")</f>
        <v/>
      </c>
      <c r="Y305" s="11" t="str">
        <f t="shared" si="98"/>
        <v/>
      </c>
      <c r="Z305" t="str">
        <f>_xlfn.IFNA((VLOOKUP(A305,CLASS!A:AY,26,FALSE)),"")</f>
        <v/>
      </c>
      <c r="AA305" s="11" t="str">
        <f t="shared" si="99"/>
        <v/>
      </c>
      <c r="AB305" t="str">
        <f>_xlfn.IFNA((VLOOKUP(A305,CLASS!A:AY,28,FALSE)),"")</f>
        <v/>
      </c>
      <c r="AC305" s="11" t="str">
        <f t="shared" si="100"/>
        <v/>
      </c>
      <c r="AD305"/>
      <c r="AF305"/>
      <c r="AH305" t="str">
        <f>_xlfn.IFNA((VLOOKUP(A305,CLASS!A:AY,34,FALSE)),"")</f>
        <v/>
      </c>
      <c r="AI305" s="11" t="str">
        <f t="shared" si="101"/>
        <v/>
      </c>
      <c r="AJ305"/>
      <c r="AK305" s="11">
        <f t="shared" si="102"/>
        <v>0</v>
      </c>
      <c r="AL305" s="16" t="str">
        <f t="shared" si="103"/>
        <v/>
      </c>
      <c r="AM305"/>
      <c r="AN305" t="str">
        <f t="shared" si="104"/>
        <v/>
      </c>
      <c r="AO305" t="str">
        <f t="shared" si="105"/>
        <v/>
      </c>
      <c r="AP305" t="str">
        <f t="shared" si="106"/>
        <v/>
      </c>
      <c r="AQ305" t="str">
        <f t="shared" si="107"/>
        <v/>
      </c>
      <c r="AR305" t="str">
        <f t="shared" si="108"/>
        <v/>
      </c>
      <c r="AS305" t="str">
        <f t="shared" si="109"/>
        <v/>
      </c>
      <c r="AT305" t="str">
        <f t="shared" si="110"/>
        <v/>
      </c>
      <c r="AU305">
        <f t="shared" si="111"/>
        <v>0</v>
      </c>
      <c r="AV305">
        <f t="shared" si="112"/>
        <v>0</v>
      </c>
      <c r="AW305" t="str">
        <f t="shared" si="113"/>
        <v/>
      </c>
      <c r="AX305">
        <f t="shared" si="114"/>
        <v>0</v>
      </c>
      <c r="AY305" s="14" cm="1">
        <f t="array" ref="AY305">SUMPRODUCT(LARGE(AN305:AX305, {1,2,3}))</f>
        <v>0</v>
      </c>
    </row>
    <row r="306" spans="1:52" x14ac:dyDescent="0.3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 t="shared" si="95"/>
        <v/>
      </c>
      <c r="R306" t="str">
        <f>_xlfn.IFNA((VLOOKUP(A306,CLASS!A:AY,18,FALSE)),"")</f>
        <v/>
      </c>
      <c r="S306" s="11" t="str">
        <f t="shared" si="96"/>
        <v/>
      </c>
      <c r="T306" t="str">
        <f>_xlfn.IFNA((VLOOKUP(A306,CLASS!A:AY,20,FALSE)),"")</f>
        <v/>
      </c>
      <c r="U306" s="11" t="str">
        <f t="shared" si="97"/>
        <v/>
      </c>
      <c r="V306" t="str">
        <f>_xlfn.IFNA((VLOOKUP(A306,CLASS!A:AY,22,FALSE)),"")</f>
        <v/>
      </c>
      <c r="W306" s="11" t="str">
        <f t="shared" si="115"/>
        <v/>
      </c>
      <c r="X306" t="str">
        <f>_xlfn.IFNA((VLOOKUP(A306,CLASS!A:AY,24,FALSE)),"")</f>
        <v/>
      </c>
      <c r="Y306" s="11" t="str">
        <f t="shared" si="98"/>
        <v/>
      </c>
      <c r="Z306" t="str">
        <f>_xlfn.IFNA((VLOOKUP(A306,CLASS!A:AY,26,FALSE)),"")</f>
        <v/>
      </c>
      <c r="AA306" s="11" t="str">
        <f t="shared" si="99"/>
        <v/>
      </c>
      <c r="AB306" t="str">
        <f>_xlfn.IFNA((VLOOKUP(A306,CLASS!A:AY,28,FALSE)),"")</f>
        <v/>
      </c>
      <c r="AC306" s="11" t="str">
        <f t="shared" si="100"/>
        <v/>
      </c>
      <c r="AD306"/>
      <c r="AF306"/>
      <c r="AH306" t="str">
        <f>_xlfn.IFNA((VLOOKUP(A306,CLASS!A:AY,34,FALSE)),"")</f>
        <v/>
      </c>
      <c r="AI306" s="11" t="str">
        <f t="shared" si="101"/>
        <v/>
      </c>
      <c r="AJ306"/>
      <c r="AK306" s="11">
        <f t="shared" si="102"/>
        <v>0</v>
      </c>
      <c r="AL306" s="16" t="str">
        <f t="shared" si="103"/>
        <v/>
      </c>
      <c r="AM306"/>
      <c r="AN306" t="str">
        <f t="shared" si="104"/>
        <v/>
      </c>
      <c r="AO306" t="str">
        <f t="shared" si="105"/>
        <v/>
      </c>
      <c r="AP306" t="str">
        <f t="shared" si="106"/>
        <v/>
      </c>
      <c r="AQ306" t="str">
        <f t="shared" si="107"/>
        <v/>
      </c>
      <c r="AR306" t="str">
        <f t="shared" si="108"/>
        <v/>
      </c>
      <c r="AS306" t="str">
        <f t="shared" si="109"/>
        <v/>
      </c>
      <c r="AT306" t="str">
        <f t="shared" si="110"/>
        <v/>
      </c>
      <c r="AU306">
        <f t="shared" si="111"/>
        <v>0</v>
      </c>
      <c r="AV306">
        <f t="shared" si="112"/>
        <v>0</v>
      </c>
      <c r="AW306" t="str">
        <f t="shared" si="113"/>
        <v/>
      </c>
      <c r="AX306">
        <f t="shared" si="114"/>
        <v>0</v>
      </c>
      <c r="AY306" s="14" cm="1">
        <f t="array" ref="AY306">SUMPRODUCT(LARGE(AN306:AX306, {1,2,3}))</f>
        <v>0</v>
      </c>
    </row>
    <row r="307" spans="1:52" x14ac:dyDescent="0.3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 t="shared" si="95"/>
        <v/>
      </c>
      <c r="R307" t="str">
        <f>_xlfn.IFNA((VLOOKUP(A307,CLASS!A:AY,18,FALSE)),"")</f>
        <v/>
      </c>
      <c r="S307" s="11" t="str">
        <f t="shared" si="96"/>
        <v/>
      </c>
      <c r="T307" t="str">
        <f>_xlfn.IFNA((VLOOKUP(A307,CLASS!A:AY,20,FALSE)),"")</f>
        <v/>
      </c>
      <c r="U307" s="11" t="str">
        <f t="shared" si="97"/>
        <v/>
      </c>
      <c r="V307" t="str">
        <f>_xlfn.IFNA((VLOOKUP(A307,CLASS!A:AY,22,FALSE)),"")</f>
        <v/>
      </c>
      <c r="W307" s="11" t="str">
        <f t="shared" si="115"/>
        <v/>
      </c>
      <c r="X307" t="str">
        <f>_xlfn.IFNA((VLOOKUP(A307,CLASS!A:AY,24,FALSE)),"")</f>
        <v/>
      </c>
      <c r="Y307" s="11" t="str">
        <f t="shared" si="98"/>
        <v/>
      </c>
      <c r="Z307" t="str">
        <f>_xlfn.IFNA((VLOOKUP(A307,CLASS!A:AY,26,FALSE)),"")</f>
        <v/>
      </c>
      <c r="AA307" s="11" t="str">
        <f t="shared" si="99"/>
        <v/>
      </c>
      <c r="AB307" t="str">
        <f>_xlfn.IFNA((VLOOKUP(A307,CLASS!A:AY,28,FALSE)),"")</f>
        <v/>
      </c>
      <c r="AC307" s="11" t="str">
        <f t="shared" si="100"/>
        <v/>
      </c>
      <c r="AD307"/>
      <c r="AF307"/>
      <c r="AH307" t="str">
        <f>_xlfn.IFNA((VLOOKUP(A307,CLASS!A:AY,34,FALSE)),"")</f>
        <v/>
      </c>
      <c r="AI307" s="11" t="str">
        <f t="shared" si="101"/>
        <v/>
      </c>
      <c r="AJ307"/>
      <c r="AK307" s="11">
        <f t="shared" si="102"/>
        <v>0</v>
      </c>
      <c r="AL307" s="16" t="str">
        <f t="shared" si="103"/>
        <v/>
      </c>
      <c r="AM307"/>
      <c r="AN307" t="str">
        <f t="shared" si="104"/>
        <v/>
      </c>
      <c r="AO307" t="str">
        <f t="shared" si="105"/>
        <v/>
      </c>
      <c r="AP307" t="str">
        <f t="shared" si="106"/>
        <v/>
      </c>
      <c r="AQ307" t="str">
        <f t="shared" si="107"/>
        <v/>
      </c>
      <c r="AR307" t="str">
        <f t="shared" si="108"/>
        <v/>
      </c>
      <c r="AS307" t="str">
        <f t="shared" si="109"/>
        <v/>
      </c>
      <c r="AT307" t="str">
        <f t="shared" si="110"/>
        <v/>
      </c>
      <c r="AU307">
        <f t="shared" si="111"/>
        <v>0</v>
      </c>
      <c r="AV307">
        <f t="shared" si="112"/>
        <v>0</v>
      </c>
      <c r="AW307" t="str">
        <f t="shared" si="113"/>
        <v/>
      </c>
      <c r="AX307">
        <f t="shared" si="114"/>
        <v>0</v>
      </c>
      <c r="AY307" s="14" cm="1">
        <f t="array" ref="AY307">SUMPRODUCT(LARGE(AN307:AX307, {1,2,3}))</f>
        <v>0</v>
      </c>
    </row>
    <row r="308" spans="1:52" x14ac:dyDescent="0.3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 t="shared" si="95"/>
        <v/>
      </c>
      <c r="R308" t="str">
        <f>_xlfn.IFNA((VLOOKUP(A308,CLASS!A:AY,18,FALSE)),"")</f>
        <v/>
      </c>
      <c r="S308" s="11" t="str">
        <f t="shared" si="96"/>
        <v/>
      </c>
      <c r="T308" t="str">
        <f>_xlfn.IFNA((VLOOKUP(A308,CLASS!A:AY,20,FALSE)),"")</f>
        <v/>
      </c>
      <c r="U308" s="11" t="str">
        <f t="shared" si="97"/>
        <v/>
      </c>
      <c r="V308" t="str">
        <f>_xlfn.IFNA((VLOOKUP(A308,CLASS!A:AY,22,FALSE)),"")</f>
        <v/>
      </c>
      <c r="W308" s="11" t="str">
        <f t="shared" si="115"/>
        <v/>
      </c>
      <c r="X308" t="str">
        <f>_xlfn.IFNA((VLOOKUP(A308,CLASS!A:AY,24,FALSE)),"")</f>
        <v/>
      </c>
      <c r="Y308" s="11" t="str">
        <f t="shared" si="98"/>
        <v/>
      </c>
      <c r="Z308" t="str">
        <f>_xlfn.IFNA((VLOOKUP(A308,CLASS!A:AY,26,FALSE)),"")</f>
        <v/>
      </c>
      <c r="AA308" s="11" t="str">
        <f t="shared" si="99"/>
        <v/>
      </c>
      <c r="AB308" t="str">
        <f>_xlfn.IFNA((VLOOKUP(A308,CLASS!A:AY,28,FALSE)),"")</f>
        <v/>
      </c>
      <c r="AC308" s="11" t="str">
        <f t="shared" si="100"/>
        <v/>
      </c>
      <c r="AD308"/>
      <c r="AF308"/>
      <c r="AH308" t="str">
        <f>_xlfn.IFNA((VLOOKUP(A308,CLASS!A:AY,34,FALSE)),"")</f>
        <v/>
      </c>
      <c r="AI308" s="11" t="str">
        <f t="shared" si="101"/>
        <v/>
      </c>
      <c r="AJ308"/>
      <c r="AK308" s="11">
        <f t="shared" si="102"/>
        <v>0</v>
      </c>
      <c r="AL308" s="16" t="str">
        <f t="shared" si="103"/>
        <v/>
      </c>
      <c r="AN308" t="str">
        <f t="shared" si="104"/>
        <v/>
      </c>
      <c r="AO308" t="str">
        <f t="shared" si="105"/>
        <v/>
      </c>
      <c r="AP308" t="str">
        <f t="shared" si="106"/>
        <v/>
      </c>
      <c r="AQ308" t="str">
        <f t="shared" si="107"/>
        <v/>
      </c>
      <c r="AR308" t="str">
        <f t="shared" si="108"/>
        <v/>
      </c>
      <c r="AS308" t="str">
        <f t="shared" si="109"/>
        <v/>
      </c>
      <c r="AT308" t="str">
        <f t="shared" si="110"/>
        <v/>
      </c>
      <c r="AU308">
        <f t="shared" si="111"/>
        <v>0</v>
      </c>
      <c r="AV308">
        <f t="shared" si="112"/>
        <v>0</v>
      </c>
      <c r="AW308" t="str">
        <f t="shared" si="113"/>
        <v/>
      </c>
      <c r="AX308">
        <f t="shared" si="114"/>
        <v>0</v>
      </c>
      <c r="AY308" s="14" cm="1">
        <f t="array" ref="AY308">SUMPRODUCT(LARGE(AN308:AX308, {1,2,3}))</f>
        <v>0</v>
      </c>
      <c r="AZ308"/>
    </row>
    <row r="309" spans="1:52" x14ac:dyDescent="0.3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 t="shared" si="95"/>
        <v/>
      </c>
      <c r="R309" t="str">
        <f>_xlfn.IFNA((VLOOKUP(A309,CLASS!A:AY,18,FALSE)),"")</f>
        <v/>
      </c>
      <c r="S309" s="11" t="str">
        <f t="shared" si="96"/>
        <v/>
      </c>
      <c r="T309" t="str">
        <f>_xlfn.IFNA((VLOOKUP(A309,CLASS!A:AY,20,FALSE)),"")</f>
        <v/>
      </c>
      <c r="U309" s="11" t="str">
        <f t="shared" si="97"/>
        <v/>
      </c>
      <c r="V309" t="str">
        <f>_xlfn.IFNA((VLOOKUP(A309,CLASS!A:AY,22,FALSE)),"")</f>
        <v/>
      </c>
      <c r="W309" s="11" t="str">
        <f t="shared" si="115"/>
        <v/>
      </c>
      <c r="X309" t="str">
        <f>_xlfn.IFNA((VLOOKUP(A309,CLASS!A:AY,24,FALSE)),"")</f>
        <v/>
      </c>
      <c r="Y309" s="11" t="str">
        <f t="shared" si="98"/>
        <v/>
      </c>
      <c r="Z309" t="str">
        <f>_xlfn.IFNA((VLOOKUP(A309,CLASS!A:AY,26,FALSE)),"")</f>
        <v/>
      </c>
      <c r="AA309" s="11" t="str">
        <f t="shared" si="99"/>
        <v/>
      </c>
      <c r="AB309" t="str">
        <f>_xlfn.IFNA((VLOOKUP(A309,CLASS!A:AY,28,FALSE)),"")</f>
        <v/>
      </c>
      <c r="AC309" s="11" t="str">
        <f t="shared" si="100"/>
        <v/>
      </c>
      <c r="AD309"/>
      <c r="AF309"/>
      <c r="AH309" t="str">
        <f>_xlfn.IFNA((VLOOKUP(A309,CLASS!A:AY,34,FALSE)),"")</f>
        <v/>
      </c>
      <c r="AI309" s="11" t="str">
        <f t="shared" si="101"/>
        <v/>
      </c>
      <c r="AJ309"/>
      <c r="AK309" s="11">
        <f t="shared" si="102"/>
        <v>0</v>
      </c>
      <c r="AL309" s="16" t="str">
        <f t="shared" si="103"/>
        <v/>
      </c>
      <c r="AN309" t="str">
        <f t="shared" si="104"/>
        <v/>
      </c>
      <c r="AO309" t="str">
        <f t="shared" si="105"/>
        <v/>
      </c>
      <c r="AP309" t="str">
        <f t="shared" si="106"/>
        <v/>
      </c>
      <c r="AQ309" t="str">
        <f t="shared" si="107"/>
        <v/>
      </c>
      <c r="AR309" t="str">
        <f t="shared" si="108"/>
        <v/>
      </c>
      <c r="AS309" t="str">
        <f t="shared" si="109"/>
        <v/>
      </c>
      <c r="AT309" t="str">
        <f t="shared" si="110"/>
        <v/>
      </c>
      <c r="AU309">
        <f t="shared" si="111"/>
        <v>0</v>
      </c>
      <c r="AV309">
        <f t="shared" si="112"/>
        <v>0</v>
      </c>
      <c r="AW309" t="str">
        <f t="shared" si="113"/>
        <v/>
      </c>
      <c r="AX309">
        <f t="shared" si="114"/>
        <v>0</v>
      </c>
      <c r="AY309" s="14" cm="1">
        <f t="array" ref="AY309">SUMPRODUCT(LARGE(AN309:AX309, {1,2,3}))</f>
        <v>0</v>
      </c>
    </row>
    <row r="310" spans="1:52" x14ac:dyDescent="0.3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 t="shared" si="95"/>
        <v/>
      </c>
      <c r="R310" t="str">
        <f>_xlfn.IFNA((VLOOKUP(A310,CLASS!A:AY,18,FALSE)),"")</f>
        <v/>
      </c>
      <c r="S310" s="11" t="str">
        <f t="shared" si="96"/>
        <v/>
      </c>
      <c r="T310" t="str">
        <f>_xlfn.IFNA((VLOOKUP(A310,CLASS!A:AY,20,FALSE)),"")</f>
        <v/>
      </c>
      <c r="U310" s="11" t="str">
        <f t="shared" si="97"/>
        <v/>
      </c>
      <c r="V310" t="str">
        <f>_xlfn.IFNA((VLOOKUP(A310,CLASS!A:AY,22,FALSE)),"")</f>
        <v/>
      </c>
      <c r="W310" s="11" t="str">
        <f t="shared" si="115"/>
        <v/>
      </c>
      <c r="X310" t="str">
        <f>_xlfn.IFNA((VLOOKUP(A310,CLASS!A:AY,24,FALSE)),"")</f>
        <v/>
      </c>
      <c r="Y310" s="11" t="str">
        <f t="shared" si="98"/>
        <v/>
      </c>
      <c r="Z310" t="str">
        <f>_xlfn.IFNA((VLOOKUP(A310,CLASS!A:AY,26,FALSE)),"")</f>
        <v/>
      </c>
      <c r="AA310" s="11" t="str">
        <f t="shared" si="99"/>
        <v/>
      </c>
      <c r="AB310" t="str">
        <f>_xlfn.IFNA((VLOOKUP(A310,CLASS!A:AY,28,FALSE)),"")</f>
        <v/>
      </c>
      <c r="AC310" s="11" t="str">
        <f t="shared" si="100"/>
        <v/>
      </c>
      <c r="AD310"/>
      <c r="AF310"/>
      <c r="AH310" t="str">
        <f>_xlfn.IFNA((VLOOKUP(A310,CLASS!A:AY,34,FALSE)),"")</f>
        <v/>
      </c>
      <c r="AI310" s="11" t="str">
        <f t="shared" si="101"/>
        <v/>
      </c>
      <c r="AJ310"/>
      <c r="AK310" s="11">
        <f t="shared" si="102"/>
        <v>0</v>
      </c>
      <c r="AL310" s="16" t="str">
        <f t="shared" si="103"/>
        <v/>
      </c>
      <c r="AN310" t="str">
        <f t="shared" si="104"/>
        <v/>
      </c>
      <c r="AO310" t="str">
        <f t="shared" si="105"/>
        <v/>
      </c>
      <c r="AP310" t="str">
        <f t="shared" si="106"/>
        <v/>
      </c>
      <c r="AQ310" t="str">
        <f t="shared" si="107"/>
        <v/>
      </c>
      <c r="AR310" t="str">
        <f t="shared" si="108"/>
        <v/>
      </c>
      <c r="AS310" t="str">
        <f t="shared" si="109"/>
        <v/>
      </c>
      <c r="AT310" t="str">
        <f t="shared" si="110"/>
        <v/>
      </c>
      <c r="AU310">
        <f t="shared" si="111"/>
        <v>0</v>
      </c>
      <c r="AV310">
        <f t="shared" si="112"/>
        <v>0</v>
      </c>
      <c r="AW310" t="str">
        <f t="shared" si="113"/>
        <v/>
      </c>
      <c r="AX310">
        <f t="shared" si="114"/>
        <v>0</v>
      </c>
      <c r="AY310" s="14" cm="1">
        <f t="array" ref="AY310">SUMPRODUCT(LARGE(AN310:AX310, {1,2,3}))</f>
        <v>0</v>
      </c>
      <c r="AZ310"/>
    </row>
    <row r="311" spans="1:52" x14ac:dyDescent="0.3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 t="shared" si="95"/>
        <v/>
      </c>
      <c r="R311" t="str">
        <f>_xlfn.IFNA((VLOOKUP(A311,CLASS!A:AY,18,FALSE)),"")</f>
        <v/>
      </c>
      <c r="S311" s="11" t="str">
        <f t="shared" si="96"/>
        <v/>
      </c>
      <c r="T311" t="str">
        <f>_xlfn.IFNA((VLOOKUP(A311,CLASS!A:AY,20,FALSE)),"")</f>
        <v/>
      </c>
      <c r="U311" s="11" t="str">
        <f t="shared" si="97"/>
        <v/>
      </c>
      <c r="V311" t="str">
        <f>_xlfn.IFNA((VLOOKUP(A311,CLASS!A:AY,22,FALSE)),"")</f>
        <v/>
      </c>
      <c r="W311" s="11" t="str">
        <f t="shared" si="115"/>
        <v/>
      </c>
      <c r="X311" t="str">
        <f>_xlfn.IFNA((VLOOKUP(A311,CLASS!A:AY,24,FALSE)),"")</f>
        <v/>
      </c>
      <c r="Y311" s="11" t="str">
        <f t="shared" si="98"/>
        <v/>
      </c>
      <c r="Z311" t="str">
        <f>_xlfn.IFNA((VLOOKUP(A311,CLASS!A:AY,26,FALSE)),"")</f>
        <v/>
      </c>
      <c r="AA311" s="11" t="str">
        <f t="shared" si="99"/>
        <v/>
      </c>
      <c r="AB311" t="str">
        <f>_xlfn.IFNA((VLOOKUP(A311,CLASS!A:AY,28,FALSE)),"")</f>
        <v/>
      </c>
      <c r="AC311" s="11" t="str">
        <f t="shared" si="100"/>
        <v/>
      </c>
      <c r="AD311"/>
      <c r="AF311"/>
      <c r="AH311" t="str">
        <f>_xlfn.IFNA((VLOOKUP(A311,CLASS!A:AY,34,FALSE)),"")</f>
        <v/>
      </c>
      <c r="AI311" s="11" t="str">
        <f t="shared" si="101"/>
        <v/>
      </c>
      <c r="AJ311"/>
      <c r="AK311" s="11">
        <f t="shared" si="102"/>
        <v>0</v>
      </c>
      <c r="AL311" s="16" t="str">
        <f t="shared" si="103"/>
        <v/>
      </c>
      <c r="AM311"/>
      <c r="AN311" t="str">
        <f t="shared" si="104"/>
        <v/>
      </c>
      <c r="AO311" t="str">
        <f t="shared" si="105"/>
        <v/>
      </c>
      <c r="AP311" t="str">
        <f t="shared" si="106"/>
        <v/>
      </c>
      <c r="AQ311" t="str">
        <f t="shared" si="107"/>
        <v/>
      </c>
      <c r="AR311" t="str">
        <f t="shared" si="108"/>
        <v/>
      </c>
      <c r="AS311" t="str">
        <f t="shared" si="109"/>
        <v/>
      </c>
      <c r="AT311" t="str">
        <f t="shared" si="110"/>
        <v/>
      </c>
      <c r="AU311">
        <f t="shared" si="111"/>
        <v>0</v>
      </c>
      <c r="AV311">
        <f t="shared" si="112"/>
        <v>0</v>
      </c>
      <c r="AW311" t="str">
        <f t="shared" si="113"/>
        <v/>
      </c>
      <c r="AX311">
        <f t="shared" si="114"/>
        <v>0</v>
      </c>
      <c r="AY311" s="14" cm="1">
        <f t="array" ref="AY311">SUMPRODUCT(LARGE(AN311:AX311, {1,2,3}))</f>
        <v>0</v>
      </c>
      <c r="AZ311"/>
    </row>
    <row r="312" spans="1:52" x14ac:dyDescent="0.3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 t="shared" si="95"/>
        <v/>
      </c>
      <c r="R312" t="str">
        <f>_xlfn.IFNA((VLOOKUP(A312,CLASS!A:AY,18,FALSE)),"")</f>
        <v/>
      </c>
      <c r="S312" s="11" t="str">
        <f t="shared" si="96"/>
        <v/>
      </c>
      <c r="T312" t="str">
        <f>_xlfn.IFNA((VLOOKUP(A312,CLASS!A:AY,20,FALSE)),"")</f>
        <v/>
      </c>
      <c r="U312" s="11" t="str">
        <f t="shared" si="97"/>
        <v/>
      </c>
      <c r="V312" t="str">
        <f>_xlfn.IFNA((VLOOKUP(A312,CLASS!A:AY,22,FALSE)),"")</f>
        <v/>
      </c>
      <c r="W312" s="11" t="str">
        <f t="shared" si="115"/>
        <v/>
      </c>
      <c r="X312" t="str">
        <f>_xlfn.IFNA((VLOOKUP(A312,CLASS!A:AY,24,FALSE)),"")</f>
        <v/>
      </c>
      <c r="Y312" s="11" t="str">
        <f t="shared" si="98"/>
        <v/>
      </c>
      <c r="Z312" t="str">
        <f>_xlfn.IFNA((VLOOKUP(A312,CLASS!A:AY,26,FALSE)),"")</f>
        <v/>
      </c>
      <c r="AA312" s="11" t="str">
        <f t="shared" si="99"/>
        <v/>
      </c>
      <c r="AB312" t="str">
        <f>_xlfn.IFNA((VLOOKUP(A312,CLASS!A:AY,28,FALSE)),"")</f>
        <v/>
      </c>
      <c r="AC312" s="11" t="str">
        <f t="shared" si="100"/>
        <v/>
      </c>
      <c r="AD312"/>
      <c r="AF312"/>
      <c r="AH312" t="str">
        <f>_xlfn.IFNA((VLOOKUP(A312,CLASS!A:AY,34,FALSE)),"")</f>
        <v/>
      </c>
      <c r="AI312" s="11" t="str">
        <f t="shared" si="101"/>
        <v/>
      </c>
      <c r="AJ312"/>
      <c r="AK312" s="11">
        <f t="shared" si="102"/>
        <v>0</v>
      </c>
      <c r="AL312" s="16" t="str">
        <f t="shared" si="103"/>
        <v/>
      </c>
      <c r="AN312" t="str">
        <f t="shared" si="104"/>
        <v/>
      </c>
      <c r="AO312" t="str">
        <f t="shared" si="105"/>
        <v/>
      </c>
      <c r="AP312" t="str">
        <f t="shared" si="106"/>
        <v/>
      </c>
      <c r="AQ312" t="str">
        <f t="shared" si="107"/>
        <v/>
      </c>
      <c r="AR312" t="str">
        <f t="shared" si="108"/>
        <v/>
      </c>
      <c r="AS312" t="str">
        <f t="shared" si="109"/>
        <v/>
      </c>
      <c r="AT312" t="str">
        <f t="shared" si="110"/>
        <v/>
      </c>
      <c r="AU312">
        <f t="shared" si="111"/>
        <v>0</v>
      </c>
      <c r="AV312">
        <f t="shared" si="112"/>
        <v>0</v>
      </c>
      <c r="AW312" t="str">
        <f t="shared" si="113"/>
        <v/>
      </c>
      <c r="AX312">
        <f t="shared" si="114"/>
        <v>0</v>
      </c>
      <c r="AY312" s="14" cm="1">
        <f t="array" ref="AY312">SUMPRODUCT(LARGE(AN312:AX312, {1,2,3}))</f>
        <v>0</v>
      </c>
    </row>
    <row r="313" spans="1:52" x14ac:dyDescent="0.3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 t="shared" si="95"/>
        <v/>
      </c>
      <c r="R313" t="str">
        <f>_xlfn.IFNA((VLOOKUP(A313,CLASS!A:AY,18,FALSE)),"")</f>
        <v/>
      </c>
      <c r="S313" s="11" t="str">
        <f t="shared" si="96"/>
        <v/>
      </c>
      <c r="T313" t="str">
        <f>_xlfn.IFNA((VLOOKUP(A313,CLASS!A:AY,20,FALSE)),"")</f>
        <v/>
      </c>
      <c r="U313" s="11" t="str">
        <f t="shared" si="97"/>
        <v/>
      </c>
      <c r="V313" t="str">
        <f>_xlfn.IFNA((VLOOKUP(A313,CLASS!A:AY,22,FALSE)),"")</f>
        <v/>
      </c>
      <c r="W313" s="11" t="str">
        <f t="shared" si="115"/>
        <v/>
      </c>
      <c r="X313" t="str">
        <f>_xlfn.IFNA((VLOOKUP(A313,CLASS!A:AY,24,FALSE)),"")</f>
        <v/>
      </c>
      <c r="Y313" s="11" t="str">
        <f t="shared" si="98"/>
        <v/>
      </c>
      <c r="Z313" t="str">
        <f>_xlfn.IFNA((VLOOKUP(A313,CLASS!A:AY,26,FALSE)),"")</f>
        <v/>
      </c>
      <c r="AA313" s="11" t="str">
        <f t="shared" si="99"/>
        <v/>
      </c>
      <c r="AB313" t="str">
        <f>_xlfn.IFNA((VLOOKUP(A313,CLASS!A:AY,28,FALSE)),"")</f>
        <v/>
      </c>
      <c r="AC313" s="11" t="str">
        <f t="shared" si="100"/>
        <v/>
      </c>
      <c r="AD313"/>
      <c r="AF313"/>
      <c r="AH313" t="str">
        <f>_xlfn.IFNA((VLOOKUP(A313,CLASS!A:AY,34,FALSE)),"")</f>
        <v/>
      </c>
      <c r="AI313" s="11" t="str">
        <f t="shared" si="101"/>
        <v/>
      </c>
      <c r="AJ313"/>
      <c r="AK313" s="11">
        <f t="shared" si="102"/>
        <v>0</v>
      </c>
      <c r="AL313" s="16" t="str">
        <f t="shared" si="103"/>
        <v/>
      </c>
      <c r="AM313"/>
      <c r="AN313" t="str">
        <f t="shared" si="104"/>
        <v/>
      </c>
      <c r="AO313" t="str">
        <f t="shared" si="105"/>
        <v/>
      </c>
      <c r="AP313" t="str">
        <f t="shared" si="106"/>
        <v/>
      </c>
      <c r="AQ313" t="str">
        <f t="shared" si="107"/>
        <v/>
      </c>
      <c r="AR313" t="str">
        <f t="shared" si="108"/>
        <v/>
      </c>
      <c r="AS313" t="str">
        <f t="shared" si="109"/>
        <v/>
      </c>
      <c r="AT313" t="str">
        <f t="shared" si="110"/>
        <v/>
      </c>
      <c r="AU313">
        <f t="shared" si="111"/>
        <v>0</v>
      </c>
      <c r="AV313">
        <f t="shared" si="112"/>
        <v>0</v>
      </c>
      <c r="AW313" t="str">
        <f t="shared" si="113"/>
        <v/>
      </c>
      <c r="AX313">
        <f t="shared" si="114"/>
        <v>0</v>
      </c>
      <c r="AY313" s="14" cm="1">
        <f t="array" ref="AY313">SUMPRODUCT(LARGE(AN313:AX313, {1,2,3}))</f>
        <v>0</v>
      </c>
      <c r="AZ313"/>
    </row>
    <row r="314" spans="1:52" x14ac:dyDescent="0.3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 t="shared" si="95"/>
        <v/>
      </c>
      <c r="R314" t="str">
        <f>_xlfn.IFNA((VLOOKUP(A314,CLASS!A:AY,18,FALSE)),"")</f>
        <v/>
      </c>
      <c r="S314" s="11" t="str">
        <f t="shared" si="96"/>
        <v/>
      </c>
      <c r="T314" t="str">
        <f>_xlfn.IFNA((VLOOKUP(A314,CLASS!A:AY,20,FALSE)),"")</f>
        <v/>
      </c>
      <c r="U314" s="11" t="str">
        <f t="shared" si="97"/>
        <v/>
      </c>
      <c r="V314" t="str">
        <f>_xlfn.IFNA((VLOOKUP(A314,CLASS!A:AY,22,FALSE)),"")</f>
        <v/>
      </c>
      <c r="W314" s="11" t="str">
        <f t="shared" si="115"/>
        <v/>
      </c>
      <c r="X314" t="str">
        <f>_xlfn.IFNA((VLOOKUP(A314,CLASS!A:AY,24,FALSE)),"")</f>
        <v/>
      </c>
      <c r="Y314" s="11" t="str">
        <f t="shared" si="98"/>
        <v/>
      </c>
      <c r="Z314" t="str">
        <f>_xlfn.IFNA((VLOOKUP(A314,CLASS!A:AY,26,FALSE)),"")</f>
        <v/>
      </c>
      <c r="AA314" s="11" t="str">
        <f t="shared" si="99"/>
        <v/>
      </c>
      <c r="AB314" t="str">
        <f>_xlfn.IFNA((VLOOKUP(A314,CLASS!A:AY,28,FALSE)),"")</f>
        <v/>
      </c>
      <c r="AC314" s="11" t="str">
        <f t="shared" si="100"/>
        <v/>
      </c>
      <c r="AD314"/>
      <c r="AF314"/>
      <c r="AH314" t="str">
        <f>_xlfn.IFNA((VLOOKUP(A314,CLASS!A:AY,34,FALSE)),"")</f>
        <v/>
      </c>
      <c r="AI314" s="11" t="str">
        <f t="shared" si="101"/>
        <v/>
      </c>
      <c r="AJ314"/>
      <c r="AK314" s="11">
        <f t="shared" si="102"/>
        <v>0</v>
      </c>
      <c r="AL314" s="16" t="str">
        <f t="shared" si="103"/>
        <v/>
      </c>
      <c r="AM314"/>
      <c r="AN314" t="str">
        <f t="shared" si="104"/>
        <v/>
      </c>
      <c r="AO314" t="str">
        <f t="shared" si="105"/>
        <v/>
      </c>
      <c r="AP314" t="str">
        <f t="shared" si="106"/>
        <v/>
      </c>
      <c r="AQ314" t="str">
        <f t="shared" si="107"/>
        <v/>
      </c>
      <c r="AR314" t="str">
        <f t="shared" si="108"/>
        <v/>
      </c>
      <c r="AS314" t="str">
        <f t="shared" si="109"/>
        <v/>
      </c>
      <c r="AT314" t="str">
        <f t="shared" si="110"/>
        <v/>
      </c>
      <c r="AU314">
        <f t="shared" si="111"/>
        <v>0</v>
      </c>
      <c r="AV314">
        <f t="shared" si="112"/>
        <v>0</v>
      </c>
      <c r="AW314" t="str">
        <f t="shared" si="113"/>
        <v/>
      </c>
      <c r="AX314">
        <f t="shared" si="114"/>
        <v>0</v>
      </c>
      <c r="AY314" s="14" cm="1">
        <f t="array" ref="AY314">SUMPRODUCT(LARGE(AN314:AX314, {1,2,3}))</f>
        <v>0</v>
      </c>
      <c r="AZ314"/>
    </row>
    <row r="315" spans="1:52" x14ac:dyDescent="0.3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 t="shared" si="95"/>
        <v/>
      </c>
      <c r="R315" t="str">
        <f>_xlfn.IFNA((VLOOKUP(A315,CLASS!A:AY,18,FALSE)),"")</f>
        <v/>
      </c>
      <c r="S315" s="11" t="str">
        <f t="shared" si="96"/>
        <v/>
      </c>
      <c r="T315" t="str">
        <f>_xlfn.IFNA((VLOOKUP(A315,CLASS!A:AY,20,FALSE)),"")</f>
        <v/>
      </c>
      <c r="U315" s="11" t="str">
        <f t="shared" si="97"/>
        <v/>
      </c>
      <c r="V315" t="str">
        <f>_xlfn.IFNA((VLOOKUP(A315,CLASS!A:AY,22,FALSE)),"")</f>
        <v/>
      </c>
      <c r="W315" s="11" t="str">
        <f t="shared" si="115"/>
        <v/>
      </c>
      <c r="X315" t="str">
        <f>_xlfn.IFNA((VLOOKUP(A315,CLASS!A:AY,24,FALSE)),"")</f>
        <v/>
      </c>
      <c r="Y315" s="11" t="str">
        <f t="shared" si="98"/>
        <v/>
      </c>
      <c r="Z315" t="str">
        <f>_xlfn.IFNA((VLOOKUP(A315,CLASS!A:AY,26,FALSE)),"")</f>
        <v/>
      </c>
      <c r="AA315" s="11" t="str">
        <f t="shared" si="99"/>
        <v/>
      </c>
      <c r="AB315" t="str">
        <f>_xlfn.IFNA((VLOOKUP(A315,CLASS!A:AY,28,FALSE)),"")</f>
        <v/>
      </c>
      <c r="AC315" s="11" t="str">
        <f t="shared" si="100"/>
        <v/>
      </c>
      <c r="AD315"/>
      <c r="AF315"/>
      <c r="AH315" t="str">
        <f>_xlfn.IFNA((VLOOKUP(A315,CLASS!A:AY,34,FALSE)),"")</f>
        <v/>
      </c>
      <c r="AI315" s="11" t="str">
        <f t="shared" si="101"/>
        <v/>
      </c>
      <c r="AJ315"/>
      <c r="AK315" s="11">
        <f t="shared" si="102"/>
        <v>0</v>
      </c>
      <c r="AL315" s="16" t="str">
        <f t="shared" si="103"/>
        <v/>
      </c>
      <c r="AN315" t="str">
        <f t="shared" si="104"/>
        <v/>
      </c>
      <c r="AO315" t="str">
        <f t="shared" si="105"/>
        <v/>
      </c>
      <c r="AP315" t="str">
        <f t="shared" si="106"/>
        <v/>
      </c>
      <c r="AQ315" t="str">
        <f t="shared" si="107"/>
        <v/>
      </c>
      <c r="AR315" t="str">
        <f t="shared" si="108"/>
        <v/>
      </c>
      <c r="AS315" t="str">
        <f t="shared" si="109"/>
        <v/>
      </c>
      <c r="AT315" t="str">
        <f t="shared" si="110"/>
        <v/>
      </c>
      <c r="AU315">
        <f t="shared" si="111"/>
        <v>0</v>
      </c>
      <c r="AV315">
        <f t="shared" si="112"/>
        <v>0</v>
      </c>
      <c r="AW315" t="str">
        <f t="shared" si="113"/>
        <v/>
      </c>
      <c r="AX315">
        <f t="shared" si="114"/>
        <v>0</v>
      </c>
      <c r="AY315" s="14" cm="1">
        <f t="array" ref="AY315">SUMPRODUCT(LARGE(AN315:AX315, {1,2,3}))</f>
        <v>0</v>
      </c>
    </row>
    <row r="316" spans="1:52" x14ac:dyDescent="0.3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 t="shared" si="95"/>
        <v/>
      </c>
      <c r="R316" t="str">
        <f>_xlfn.IFNA((VLOOKUP(A316,CLASS!A:AY,18,FALSE)),"")</f>
        <v/>
      </c>
      <c r="S316" s="11" t="str">
        <f t="shared" si="96"/>
        <v/>
      </c>
      <c r="T316" t="str">
        <f>_xlfn.IFNA((VLOOKUP(A316,CLASS!A:AY,20,FALSE)),"")</f>
        <v/>
      </c>
      <c r="U316" s="11" t="str">
        <f t="shared" si="97"/>
        <v/>
      </c>
      <c r="V316" t="str">
        <f>_xlfn.IFNA((VLOOKUP(A316,CLASS!A:AY,22,FALSE)),"")</f>
        <v/>
      </c>
      <c r="W316" s="11" t="str">
        <f t="shared" si="115"/>
        <v/>
      </c>
      <c r="X316" t="str">
        <f>_xlfn.IFNA((VLOOKUP(A316,CLASS!A:AY,24,FALSE)),"")</f>
        <v/>
      </c>
      <c r="Y316" s="11" t="str">
        <f t="shared" si="98"/>
        <v/>
      </c>
      <c r="Z316" t="str">
        <f>_xlfn.IFNA((VLOOKUP(A316,CLASS!A:AY,26,FALSE)),"")</f>
        <v/>
      </c>
      <c r="AA316" s="11" t="str">
        <f t="shared" si="99"/>
        <v/>
      </c>
      <c r="AB316" t="str">
        <f>_xlfn.IFNA((VLOOKUP(A316,CLASS!A:AY,28,FALSE)),"")</f>
        <v/>
      </c>
      <c r="AC316" s="11" t="str">
        <f t="shared" si="100"/>
        <v/>
      </c>
      <c r="AD316"/>
      <c r="AF316"/>
      <c r="AH316" t="str">
        <f>_xlfn.IFNA((VLOOKUP(A316,CLASS!A:AY,34,FALSE)),"")</f>
        <v/>
      </c>
      <c r="AI316" s="11" t="str">
        <f t="shared" si="101"/>
        <v/>
      </c>
      <c r="AJ316"/>
      <c r="AK316" s="11">
        <f t="shared" si="102"/>
        <v>0</v>
      </c>
      <c r="AL316" s="16" t="str">
        <f t="shared" si="103"/>
        <v/>
      </c>
      <c r="AN316" t="str">
        <f t="shared" si="104"/>
        <v/>
      </c>
      <c r="AO316" t="str">
        <f t="shared" si="105"/>
        <v/>
      </c>
      <c r="AP316" t="str">
        <f t="shared" si="106"/>
        <v/>
      </c>
      <c r="AQ316" t="str">
        <f t="shared" si="107"/>
        <v/>
      </c>
      <c r="AR316" t="str">
        <f t="shared" si="108"/>
        <v/>
      </c>
      <c r="AS316" t="str">
        <f t="shared" si="109"/>
        <v/>
      </c>
      <c r="AT316" t="str">
        <f t="shared" si="110"/>
        <v/>
      </c>
      <c r="AU316">
        <f t="shared" si="111"/>
        <v>0</v>
      </c>
      <c r="AV316">
        <f t="shared" si="112"/>
        <v>0</v>
      </c>
      <c r="AW316" t="str">
        <f t="shared" si="113"/>
        <v/>
      </c>
      <c r="AX316">
        <f t="shared" si="114"/>
        <v>0</v>
      </c>
      <c r="AY316" s="14" cm="1">
        <f t="array" ref="AY316">SUMPRODUCT(LARGE(AN316:AX316, {1,2,3}))</f>
        <v>0</v>
      </c>
    </row>
    <row r="317" spans="1:52" x14ac:dyDescent="0.3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 t="shared" si="95"/>
        <v/>
      </c>
      <c r="R317" t="str">
        <f>_xlfn.IFNA((VLOOKUP(A317,CLASS!A:AY,18,FALSE)),"")</f>
        <v/>
      </c>
      <c r="S317" s="11" t="str">
        <f t="shared" si="96"/>
        <v/>
      </c>
      <c r="T317" t="str">
        <f>_xlfn.IFNA((VLOOKUP(A317,CLASS!A:AY,20,FALSE)),"")</f>
        <v/>
      </c>
      <c r="U317" s="11" t="str">
        <f t="shared" si="97"/>
        <v/>
      </c>
      <c r="V317" t="str">
        <f>_xlfn.IFNA((VLOOKUP(A317,CLASS!A:AY,22,FALSE)),"")</f>
        <v/>
      </c>
      <c r="W317" s="11" t="str">
        <f t="shared" si="115"/>
        <v/>
      </c>
      <c r="X317" t="str">
        <f>_xlfn.IFNA((VLOOKUP(A317,CLASS!A:AY,24,FALSE)),"")</f>
        <v/>
      </c>
      <c r="Y317" s="11" t="str">
        <f t="shared" si="98"/>
        <v/>
      </c>
      <c r="Z317" t="str">
        <f>_xlfn.IFNA((VLOOKUP(A317,CLASS!A:AY,26,FALSE)),"")</f>
        <v/>
      </c>
      <c r="AA317" s="11" t="str">
        <f t="shared" si="99"/>
        <v/>
      </c>
      <c r="AB317" t="str">
        <f>_xlfn.IFNA((VLOOKUP(A317,CLASS!A:AY,28,FALSE)),"")</f>
        <v/>
      </c>
      <c r="AC317" s="11" t="str">
        <f t="shared" si="100"/>
        <v/>
      </c>
      <c r="AD317"/>
      <c r="AF317"/>
      <c r="AH317" t="str">
        <f>_xlfn.IFNA((VLOOKUP(A317,CLASS!A:AY,34,FALSE)),"")</f>
        <v/>
      </c>
      <c r="AI317" s="11" t="str">
        <f t="shared" si="101"/>
        <v/>
      </c>
      <c r="AJ317"/>
      <c r="AK317" s="11">
        <f t="shared" si="102"/>
        <v>0</v>
      </c>
      <c r="AL317" s="16" t="str">
        <f t="shared" si="103"/>
        <v/>
      </c>
      <c r="AN317" t="str">
        <f t="shared" si="104"/>
        <v/>
      </c>
      <c r="AO317" t="str">
        <f t="shared" si="105"/>
        <v/>
      </c>
      <c r="AP317" t="str">
        <f t="shared" si="106"/>
        <v/>
      </c>
      <c r="AQ317" t="str">
        <f t="shared" si="107"/>
        <v/>
      </c>
      <c r="AR317" t="str">
        <f t="shared" si="108"/>
        <v/>
      </c>
      <c r="AS317" t="str">
        <f t="shared" si="109"/>
        <v/>
      </c>
      <c r="AT317" t="str">
        <f t="shared" si="110"/>
        <v/>
      </c>
      <c r="AU317">
        <f t="shared" si="111"/>
        <v>0</v>
      </c>
      <c r="AV317">
        <f t="shared" si="112"/>
        <v>0</v>
      </c>
      <c r="AW317" t="str">
        <f t="shared" si="113"/>
        <v/>
      </c>
      <c r="AX317">
        <f t="shared" si="114"/>
        <v>0</v>
      </c>
      <c r="AY317" s="14" cm="1">
        <f t="array" ref="AY317">SUMPRODUCT(LARGE(AN317:AX317, {1,2,3}))</f>
        <v>0</v>
      </c>
      <c r="AZ317"/>
    </row>
    <row r="318" spans="1:52" x14ac:dyDescent="0.3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 t="shared" si="95"/>
        <v/>
      </c>
      <c r="R318" t="str">
        <f>_xlfn.IFNA((VLOOKUP(A318,CLASS!A:AY,18,FALSE)),"")</f>
        <v/>
      </c>
      <c r="S318" s="11" t="str">
        <f t="shared" si="96"/>
        <v/>
      </c>
      <c r="T318" t="str">
        <f>_xlfn.IFNA((VLOOKUP(A318,CLASS!A:AY,20,FALSE)),"")</f>
        <v/>
      </c>
      <c r="U318" s="11" t="str">
        <f t="shared" si="97"/>
        <v/>
      </c>
      <c r="V318" t="str">
        <f>_xlfn.IFNA((VLOOKUP(A318,CLASS!A:AY,22,FALSE)),"")</f>
        <v/>
      </c>
      <c r="W318" s="11" t="str">
        <f t="shared" si="115"/>
        <v/>
      </c>
      <c r="X318" t="str">
        <f>_xlfn.IFNA((VLOOKUP(A318,CLASS!A:AY,24,FALSE)),"")</f>
        <v/>
      </c>
      <c r="Y318" s="11" t="str">
        <f t="shared" si="98"/>
        <v/>
      </c>
      <c r="Z318" t="str">
        <f>_xlfn.IFNA((VLOOKUP(A318,CLASS!A:AY,26,FALSE)),"")</f>
        <v/>
      </c>
      <c r="AA318" s="11" t="str">
        <f t="shared" si="99"/>
        <v/>
      </c>
      <c r="AB318" t="str">
        <f>_xlfn.IFNA((VLOOKUP(A318,CLASS!A:AY,28,FALSE)),"")</f>
        <v/>
      </c>
      <c r="AC318" s="11" t="str">
        <f t="shared" si="100"/>
        <v/>
      </c>
      <c r="AD318"/>
      <c r="AF318"/>
      <c r="AH318" t="str">
        <f>_xlfn.IFNA((VLOOKUP(A318,CLASS!A:AY,34,FALSE)),"")</f>
        <v/>
      </c>
      <c r="AI318" s="11" t="str">
        <f t="shared" si="101"/>
        <v/>
      </c>
      <c r="AJ318"/>
      <c r="AK318" s="11">
        <f t="shared" si="102"/>
        <v>0</v>
      </c>
      <c r="AL318" s="16" t="str">
        <f t="shared" si="103"/>
        <v/>
      </c>
      <c r="AN318" t="str">
        <f t="shared" si="104"/>
        <v/>
      </c>
      <c r="AO318" t="str">
        <f t="shared" si="105"/>
        <v/>
      </c>
      <c r="AP318" t="str">
        <f t="shared" si="106"/>
        <v/>
      </c>
      <c r="AQ318" t="str">
        <f t="shared" si="107"/>
        <v/>
      </c>
      <c r="AR318" t="str">
        <f t="shared" si="108"/>
        <v/>
      </c>
      <c r="AS318" t="str">
        <f t="shared" si="109"/>
        <v/>
      </c>
      <c r="AT318" t="str">
        <f t="shared" si="110"/>
        <v/>
      </c>
      <c r="AU318">
        <f t="shared" si="111"/>
        <v>0</v>
      </c>
      <c r="AV318">
        <f t="shared" si="112"/>
        <v>0</v>
      </c>
      <c r="AW318" t="str">
        <f t="shared" si="113"/>
        <v/>
      </c>
      <c r="AX318">
        <f t="shared" si="114"/>
        <v>0</v>
      </c>
      <c r="AY318" s="14" cm="1">
        <f t="array" ref="AY318">SUMPRODUCT(LARGE(AN318:AX318, {1,2,3}))</f>
        <v>0</v>
      </c>
      <c r="AZ318"/>
    </row>
    <row r="319" spans="1:52" x14ac:dyDescent="0.3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 t="shared" si="95"/>
        <v/>
      </c>
      <c r="R319" t="str">
        <f>_xlfn.IFNA((VLOOKUP(A319,CLASS!A:AY,18,FALSE)),"")</f>
        <v/>
      </c>
      <c r="S319" s="11" t="str">
        <f t="shared" si="96"/>
        <v/>
      </c>
      <c r="T319" t="str">
        <f>_xlfn.IFNA((VLOOKUP(A319,CLASS!A:AY,20,FALSE)),"")</f>
        <v/>
      </c>
      <c r="U319" s="11" t="str">
        <f t="shared" si="97"/>
        <v/>
      </c>
      <c r="V319" t="str">
        <f>_xlfn.IFNA((VLOOKUP(A319,CLASS!A:AY,22,FALSE)),"")</f>
        <v/>
      </c>
      <c r="W319" s="11" t="str">
        <f t="shared" si="115"/>
        <v/>
      </c>
      <c r="X319" t="str">
        <f>_xlfn.IFNA((VLOOKUP(A319,CLASS!A:AY,24,FALSE)),"")</f>
        <v/>
      </c>
      <c r="Y319" s="11" t="str">
        <f t="shared" si="98"/>
        <v/>
      </c>
      <c r="Z319" t="str">
        <f>_xlfn.IFNA((VLOOKUP(A319,CLASS!A:AY,26,FALSE)),"")</f>
        <v/>
      </c>
      <c r="AA319" s="11" t="str">
        <f t="shared" si="99"/>
        <v/>
      </c>
      <c r="AB319" t="str">
        <f>_xlfn.IFNA((VLOOKUP(A319,CLASS!A:AY,28,FALSE)),"")</f>
        <v/>
      </c>
      <c r="AC319" s="11" t="str">
        <f t="shared" si="100"/>
        <v/>
      </c>
      <c r="AD319"/>
      <c r="AF319"/>
      <c r="AH319" t="str">
        <f>_xlfn.IFNA((VLOOKUP(A319,CLASS!A:AY,34,FALSE)),"")</f>
        <v/>
      </c>
      <c r="AI319" s="11" t="str">
        <f t="shared" si="101"/>
        <v/>
      </c>
      <c r="AJ319"/>
      <c r="AK319" s="11">
        <f t="shared" si="102"/>
        <v>0</v>
      </c>
      <c r="AL319" s="16" t="str">
        <f t="shared" si="103"/>
        <v/>
      </c>
      <c r="AM319"/>
      <c r="AN319" t="str">
        <f t="shared" si="104"/>
        <v/>
      </c>
      <c r="AO319" t="str">
        <f t="shared" si="105"/>
        <v/>
      </c>
      <c r="AP319" t="str">
        <f t="shared" si="106"/>
        <v/>
      </c>
      <c r="AQ319" t="str">
        <f t="shared" si="107"/>
        <v/>
      </c>
      <c r="AR319" t="str">
        <f t="shared" si="108"/>
        <v/>
      </c>
      <c r="AS319" t="str">
        <f t="shared" si="109"/>
        <v/>
      </c>
      <c r="AT319" t="str">
        <f t="shared" si="110"/>
        <v/>
      </c>
      <c r="AU319">
        <f t="shared" si="111"/>
        <v>0</v>
      </c>
      <c r="AV319">
        <f t="shared" si="112"/>
        <v>0</v>
      </c>
      <c r="AW319" t="str">
        <f t="shared" si="113"/>
        <v/>
      </c>
      <c r="AX319">
        <f t="shared" si="114"/>
        <v>0</v>
      </c>
      <c r="AY319" s="14" cm="1">
        <f t="array" ref="AY319">SUMPRODUCT(LARGE(AN319:AX319, {1,2,3}))</f>
        <v>0</v>
      </c>
    </row>
    <row r="320" spans="1:52" x14ac:dyDescent="0.3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 t="shared" si="95"/>
        <v/>
      </c>
      <c r="R320" t="str">
        <f>_xlfn.IFNA((VLOOKUP(A320,CLASS!A:AY,18,FALSE)),"")</f>
        <v/>
      </c>
      <c r="S320" s="11" t="str">
        <f t="shared" si="96"/>
        <v/>
      </c>
      <c r="T320" t="str">
        <f>_xlfn.IFNA((VLOOKUP(A320,CLASS!A:AY,20,FALSE)),"")</f>
        <v/>
      </c>
      <c r="U320" s="11" t="str">
        <f t="shared" si="97"/>
        <v/>
      </c>
      <c r="V320" t="str">
        <f>_xlfn.IFNA((VLOOKUP(A320,CLASS!A:AY,22,FALSE)),"")</f>
        <v/>
      </c>
      <c r="W320" s="11" t="str">
        <f t="shared" si="115"/>
        <v/>
      </c>
      <c r="X320" t="str">
        <f>_xlfn.IFNA((VLOOKUP(A320,CLASS!A:AY,24,FALSE)),"")</f>
        <v/>
      </c>
      <c r="Y320" s="11" t="str">
        <f t="shared" si="98"/>
        <v/>
      </c>
      <c r="Z320" t="str">
        <f>_xlfn.IFNA((VLOOKUP(A320,CLASS!A:AY,26,FALSE)),"")</f>
        <v/>
      </c>
      <c r="AA320" s="11" t="str">
        <f t="shared" si="99"/>
        <v/>
      </c>
      <c r="AB320" t="str">
        <f>_xlfn.IFNA((VLOOKUP(A320,CLASS!A:AY,28,FALSE)),"")</f>
        <v/>
      </c>
      <c r="AC320" s="11" t="str">
        <f t="shared" si="100"/>
        <v/>
      </c>
      <c r="AD320"/>
      <c r="AF320"/>
      <c r="AH320" t="str">
        <f>_xlfn.IFNA((VLOOKUP(A320,CLASS!A:AY,34,FALSE)),"")</f>
        <v/>
      </c>
      <c r="AI320" s="11" t="str">
        <f t="shared" si="101"/>
        <v/>
      </c>
      <c r="AJ320"/>
      <c r="AK320" s="11">
        <f t="shared" si="102"/>
        <v>0</v>
      </c>
      <c r="AL320" s="16" t="str">
        <f t="shared" si="103"/>
        <v/>
      </c>
      <c r="AM320"/>
      <c r="AN320" t="str">
        <f t="shared" si="104"/>
        <v/>
      </c>
      <c r="AO320" t="str">
        <f t="shared" si="105"/>
        <v/>
      </c>
      <c r="AP320" t="str">
        <f t="shared" si="106"/>
        <v/>
      </c>
      <c r="AQ320" t="str">
        <f t="shared" si="107"/>
        <v/>
      </c>
      <c r="AR320" t="str">
        <f t="shared" si="108"/>
        <v/>
      </c>
      <c r="AS320" t="str">
        <f t="shared" si="109"/>
        <v/>
      </c>
      <c r="AT320" t="str">
        <f t="shared" si="110"/>
        <v/>
      </c>
      <c r="AU320">
        <f t="shared" si="111"/>
        <v>0</v>
      </c>
      <c r="AV320">
        <f t="shared" si="112"/>
        <v>0</v>
      </c>
      <c r="AW320" t="str">
        <f t="shared" si="113"/>
        <v/>
      </c>
      <c r="AX320">
        <f t="shared" si="114"/>
        <v>0</v>
      </c>
      <c r="AY320" s="14" cm="1">
        <f t="array" ref="AY320">SUMPRODUCT(LARGE(AN320:AX320, {1,2,3}))</f>
        <v>0</v>
      </c>
    </row>
    <row r="321" spans="1:52" x14ac:dyDescent="0.3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 t="shared" si="95"/>
        <v/>
      </c>
      <c r="R321" t="str">
        <f>_xlfn.IFNA((VLOOKUP(A321,CLASS!A:AY,18,FALSE)),"")</f>
        <v/>
      </c>
      <c r="S321" s="11" t="str">
        <f t="shared" si="96"/>
        <v/>
      </c>
      <c r="T321" t="str">
        <f>_xlfn.IFNA((VLOOKUP(A321,CLASS!A:AY,20,FALSE)),"")</f>
        <v/>
      </c>
      <c r="U321" s="11" t="str">
        <f t="shared" si="97"/>
        <v/>
      </c>
      <c r="V321" t="str">
        <f>_xlfn.IFNA((VLOOKUP(A321,CLASS!A:AY,22,FALSE)),"")</f>
        <v/>
      </c>
      <c r="W321" s="11" t="str">
        <f t="shared" si="115"/>
        <v/>
      </c>
      <c r="X321" t="str">
        <f>_xlfn.IFNA((VLOOKUP(A321,CLASS!A:AY,24,FALSE)),"")</f>
        <v/>
      </c>
      <c r="Y321" s="11" t="str">
        <f t="shared" si="98"/>
        <v/>
      </c>
      <c r="Z321" t="str">
        <f>_xlfn.IFNA((VLOOKUP(A321,CLASS!A:AY,26,FALSE)),"")</f>
        <v/>
      </c>
      <c r="AA321" s="11" t="str">
        <f t="shared" si="99"/>
        <v/>
      </c>
      <c r="AB321" t="str">
        <f>_xlfn.IFNA((VLOOKUP(A321,CLASS!A:AY,28,FALSE)),"")</f>
        <v/>
      </c>
      <c r="AC321" s="11" t="str">
        <f t="shared" si="100"/>
        <v/>
      </c>
      <c r="AD321"/>
      <c r="AF321"/>
      <c r="AH321" t="str">
        <f>_xlfn.IFNA((VLOOKUP(A321,CLASS!A:AY,34,FALSE)),"")</f>
        <v/>
      </c>
      <c r="AI321" s="11" t="str">
        <f t="shared" si="101"/>
        <v/>
      </c>
      <c r="AJ321"/>
      <c r="AK321" s="11">
        <f t="shared" si="102"/>
        <v>0</v>
      </c>
      <c r="AL321" s="16" t="str">
        <f t="shared" si="103"/>
        <v/>
      </c>
      <c r="AM321"/>
      <c r="AN321" t="str">
        <f t="shared" si="104"/>
        <v/>
      </c>
      <c r="AO321" t="str">
        <f t="shared" si="105"/>
        <v/>
      </c>
      <c r="AP321" t="str">
        <f t="shared" si="106"/>
        <v/>
      </c>
      <c r="AQ321" t="str">
        <f t="shared" si="107"/>
        <v/>
      </c>
      <c r="AR321" t="str">
        <f t="shared" si="108"/>
        <v/>
      </c>
      <c r="AS321" t="str">
        <f t="shared" si="109"/>
        <v/>
      </c>
      <c r="AT321" t="str">
        <f t="shared" si="110"/>
        <v/>
      </c>
      <c r="AU321">
        <f t="shared" si="111"/>
        <v>0</v>
      </c>
      <c r="AV321">
        <f t="shared" si="112"/>
        <v>0</v>
      </c>
      <c r="AW321" t="str">
        <f t="shared" si="113"/>
        <v/>
      </c>
      <c r="AX321">
        <f t="shared" si="114"/>
        <v>0</v>
      </c>
      <c r="AY321" s="14" cm="1">
        <f t="array" ref="AY321">SUMPRODUCT(LARGE(AN321:AX321, {1,2,3}))</f>
        <v>0</v>
      </c>
    </row>
    <row r="322" spans="1:52" x14ac:dyDescent="0.3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 t="shared" ref="Q322:Q385" si="116">IFERROR((IF(IF(P322,P322+$L322,0)&lt;=100,IF(P322,P322+$L322,0),100)),"")</f>
        <v/>
      </c>
      <c r="R322" t="str">
        <f>_xlfn.IFNA((VLOOKUP(A322,CLASS!A:AY,18,FALSE)),"")</f>
        <v/>
      </c>
      <c r="S322" s="11" t="str">
        <f t="shared" ref="S322:S385" si="117">IFERROR((IF(IF(R322,R322+$L322,0)&lt;=100,IF(R322,R322+$L322,0),100)),"")</f>
        <v/>
      </c>
      <c r="T322" t="str">
        <f>_xlfn.IFNA((VLOOKUP(A322,CLASS!A:AY,20,FALSE)),"")</f>
        <v/>
      </c>
      <c r="U322" s="11" t="str">
        <f t="shared" ref="U322:U385" si="118">IFERROR((IF(IF(T322,T322+$M322,0)&lt;=100,IF(T322,T322+$M322,0),100)),"")</f>
        <v/>
      </c>
      <c r="V322" t="str">
        <f>_xlfn.IFNA((VLOOKUP(A322,CLASS!A:AY,22,FALSE)),"")</f>
        <v/>
      </c>
      <c r="W322" s="11" t="str">
        <f t="shared" si="115"/>
        <v/>
      </c>
      <c r="X322" t="str">
        <f>_xlfn.IFNA((VLOOKUP(A322,CLASS!A:AY,24,FALSE)),"")</f>
        <v/>
      </c>
      <c r="Y322" s="11" t="str">
        <f t="shared" ref="Y322:Y385" si="119">IFERROR((IF(IF(X322,X322+$M322,0)&lt;=100,IF(X322,X322+$M322,0),100)),"")</f>
        <v/>
      </c>
      <c r="Z322" t="str">
        <f>_xlfn.IFNA((VLOOKUP(A322,CLASS!A:AY,26,FALSE)),"")</f>
        <v/>
      </c>
      <c r="AA322" s="11" t="str">
        <f t="shared" ref="AA322:AA385" si="120">IFERROR((IF(IF(Z322,Z322+$M322,0)&lt;=100,IF(Z322,Z322+$M322,0),100)),"")</f>
        <v/>
      </c>
      <c r="AB322" t="str">
        <f>_xlfn.IFNA((VLOOKUP(A322,CLASS!A:AY,28,FALSE)),"")</f>
        <v/>
      </c>
      <c r="AC322" s="11" t="str">
        <f t="shared" ref="AC322:AC385" si="121"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 t="shared" ref="AI322:AI385" si="122">IFERROR((IF(IF(AH322,AH322+$N322,0)&lt;=100,IF(AH322,AH322+$N322,0),100)+(IF(AH322&gt;0,1,))),"")</f>
        <v/>
      </c>
      <c r="AJ322"/>
      <c r="AK322" s="11">
        <f t="shared" ref="AK322:AK385" si="123">IF(IF(AJ322,AJ322+$O322,0)&lt;=100,IF(AJ322,AJ322+$O322,0),100)</f>
        <v>0</v>
      </c>
      <c r="AL322" s="16" t="str">
        <f t="shared" ref="AL322:AL385" si="124">IFERROR((Q322+S322+U322+W322+Y322+AA322+AC322+AE322+AG322+AI322+AK322),"")</f>
        <v/>
      </c>
      <c r="AN322" t="str">
        <f t="shared" ref="AN322:AN364" si="125">Q322</f>
        <v/>
      </c>
      <c r="AO322" t="str">
        <f t="shared" ref="AO322:AO364" si="126">S322</f>
        <v/>
      </c>
      <c r="AP322" t="str">
        <f t="shared" ref="AP322:AP364" si="127">U322</f>
        <v/>
      </c>
      <c r="AQ322" t="str">
        <f t="shared" ref="AQ322:AQ364" si="128">W322</f>
        <v/>
      </c>
      <c r="AR322" t="str">
        <f t="shared" ref="AR322:AR364" si="129">Y322</f>
        <v/>
      </c>
      <c r="AS322" t="str">
        <f t="shared" ref="AS322:AS364" si="130">AA322</f>
        <v/>
      </c>
      <c r="AT322" t="str">
        <f t="shared" ref="AT322:AT364" si="131">AC322</f>
        <v/>
      </c>
      <c r="AU322">
        <f t="shared" ref="AU322:AU364" si="132">AE322</f>
        <v>0</v>
      </c>
      <c r="AV322">
        <f t="shared" ref="AV322:AV364" si="133">AG322</f>
        <v>0</v>
      </c>
      <c r="AW322" t="str">
        <f t="shared" ref="AW322:AW364" si="134">AI322</f>
        <v/>
      </c>
      <c r="AX322">
        <f t="shared" ref="AX322:AX364" si="135">AK322</f>
        <v>0</v>
      </c>
      <c r="AY322" s="14" cm="1">
        <f t="array" ref="AY322">SUMPRODUCT(LARGE(AN322:AX322, {1,2,3}))</f>
        <v>0</v>
      </c>
    </row>
    <row r="323" spans="1:52" x14ac:dyDescent="0.3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 t="shared" si="116"/>
        <v/>
      </c>
      <c r="R323" t="str">
        <f>_xlfn.IFNA((VLOOKUP(A323,CLASS!A:AY,18,FALSE)),"")</f>
        <v/>
      </c>
      <c r="S323" s="11" t="str">
        <f t="shared" si="117"/>
        <v/>
      </c>
      <c r="T323" t="str">
        <f>_xlfn.IFNA((VLOOKUP(A323,CLASS!A:AY,20,FALSE)),"")</f>
        <v/>
      </c>
      <c r="U323" s="11" t="str">
        <f t="shared" si="118"/>
        <v/>
      </c>
      <c r="V323" t="str">
        <f>_xlfn.IFNA((VLOOKUP(A323,CLASS!A:AY,22,FALSE)),"")</f>
        <v/>
      </c>
      <c r="W323" s="11" t="str">
        <f t="shared" si="115"/>
        <v/>
      </c>
      <c r="X323" t="str">
        <f>_xlfn.IFNA((VLOOKUP(A323,CLASS!A:AY,24,FALSE)),"")</f>
        <v/>
      </c>
      <c r="Y323" s="11" t="str">
        <f t="shared" si="119"/>
        <v/>
      </c>
      <c r="Z323" t="str">
        <f>_xlfn.IFNA((VLOOKUP(A323,CLASS!A:AY,26,FALSE)),"")</f>
        <v/>
      </c>
      <c r="AA323" s="11" t="str">
        <f t="shared" si="120"/>
        <v/>
      </c>
      <c r="AB323" t="str">
        <f>_xlfn.IFNA((VLOOKUP(A323,CLASS!A:AY,28,FALSE)),"")</f>
        <v/>
      </c>
      <c r="AC323" s="11" t="str">
        <f t="shared" si="121"/>
        <v/>
      </c>
      <c r="AD323"/>
      <c r="AF323"/>
      <c r="AH323" t="str">
        <f>_xlfn.IFNA((VLOOKUP(A323,CLASS!A:AY,34,FALSE)),"")</f>
        <v/>
      </c>
      <c r="AI323" s="11" t="str">
        <f t="shared" si="122"/>
        <v/>
      </c>
      <c r="AJ323"/>
      <c r="AK323" s="11">
        <f t="shared" si="123"/>
        <v>0</v>
      </c>
      <c r="AL323" s="16" t="str">
        <f t="shared" si="124"/>
        <v/>
      </c>
      <c r="AN323" t="str">
        <f t="shared" si="125"/>
        <v/>
      </c>
      <c r="AO323" t="str">
        <f t="shared" si="126"/>
        <v/>
      </c>
      <c r="AP323" t="str">
        <f t="shared" si="127"/>
        <v/>
      </c>
      <c r="AQ323" t="str">
        <f t="shared" si="128"/>
        <v/>
      </c>
      <c r="AR323" t="str">
        <f t="shared" si="129"/>
        <v/>
      </c>
      <c r="AS323" t="str">
        <f t="shared" si="130"/>
        <v/>
      </c>
      <c r="AT323" t="str">
        <f t="shared" si="131"/>
        <v/>
      </c>
      <c r="AU323">
        <f t="shared" si="132"/>
        <v>0</v>
      </c>
      <c r="AV323">
        <f t="shared" si="133"/>
        <v>0</v>
      </c>
      <c r="AW323" t="str">
        <f t="shared" si="134"/>
        <v/>
      </c>
      <c r="AX323">
        <f t="shared" si="135"/>
        <v>0</v>
      </c>
      <c r="AY323" s="14" cm="1">
        <f t="array" ref="AY323">SUMPRODUCT(LARGE(AN323:AX323, {1,2,3}))</f>
        <v>0</v>
      </c>
    </row>
    <row r="324" spans="1:52" x14ac:dyDescent="0.3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 t="shared" si="116"/>
        <v/>
      </c>
      <c r="R324" t="str">
        <f>_xlfn.IFNA((VLOOKUP(A324,CLASS!A:AY,18,FALSE)),"")</f>
        <v/>
      </c>
      <c r="S324" s="11" t="str">
        <f t="shared" si="117"/>
        <v/>
      </c>
      <c r="T324" t="str">
        <f>_xlfn.IFNA((VLOOKUP(A324,CLASS!A:AY,20,FALSE)),"")</f>
        <v/>
      </c>
      <c r="U324" s="11" t="str">
        <f t="shared" si="118"/>
        <v/>
      </c>
      <c r="V324" t="str">
        <f>_xlfn.IFNA((VLOOKUP(A324,CLASS!A:AY,22,FALSE)),"")</f>
        <v/>
      </c>
      <c r="W324" s="11" t="str">
        <f t="shared" si="115"/>
        <v/>
      </c>
      <c r="X324" t="str">
        <f>_xlfn.IFNA((VLOOKUP(A324,CLASS!A:AY,24,FALSE)),"")</f>
        <v/>
      </c>
      <c r="Y324" s="11" t="str">
        <f t="shared" si="119"/>
        <v/>
      </c>
      <c r="Z324" t="str">
        <f>_xlfn.IFNA((VLOOKUP(A324,CLASS!A:AY,26,FALSE)),"")</f>
        <v/>
      </c>
      <c r="AA324" s="11" t="str">
        <f t="shared" si="120"/>
        <v/>
      </c>
      <c r="AB324" t="str">
        <f>_xlfn.IFNA((VLOOKUP(A324,CLASS!A:AY,28,FALSE)),"")</f>
        <v/>
      </c>
      <c r="AC324" s="11" t="str">
        <f t="shared" si="121"/>
        <v/>
      </c>
      <c r="AD324"/>
      <c r="AF324"/>
      <c r="AH324" t="str">
        <f>_xlfn.IFNA((VLOOKUP(A324,CLASS!A:AY,34,FALSE)),"")</f>
        <v/>
      </c>
      <c r="AI324" s="11" t="str">
        <f t="shared" si="122"/>
        <v/>
      </c>
      <c r="AJ324"/>
      <c r="AK324" s="11">
        <f t="shared" si="123"/>
        <v>0</v>
      </c>
      <c r="AL324" s="16" t="str">
        <f t="shared" si="124"/>
        <v/>
      </c>
      <c r="AN324" t="str">
        <f t="shared" si="125"/>
        <v/>
      </c>
      <c r="AO324" t="str">
        <f t="shared" si="126"/>
        <v/>
      </c>
      <c r="AP324" t="str">
        <f t="shared" si="127"/>
        <v/>
      </c>
      <c r="AQ324" t="str">
        <f t="shared" si="128"/>
        <v/>
      </c>
      <c r="AR324" t="str">
        <f t="shared" si="129"/>
        <v/>
      </c>
      <c r="AS324" t="str">
        <f t="shared" si="130"/>
        <v/>
      </c>
      <c r="AT324" t="str">
        <f t="shared" si="131"/>
        <v/>
      </c>
      <c r="AU324">
        <f t="shared" si="132"/>
        <v>0</v>
      </c>
      <c r="AV324">
        <f t="shared" si="133"/>
        <v>0</v>
      </c>
      <c r="AW324" t="str">
        <f t="shared" si="134"/>
        <v/>
      </c>
      <c r="AX324">
        <f t="shared" si="135"/>
        <v>0</v>
      </c>
      <c r="AY324" s="14" cm="1">
        <f t="array" ref="AY324">SUMPRODUCT(LARGE(AN324:AX324, {1,2,3}))</f>
        <v>0</v>
      </c>
    </row>
    <row r="325" spans="1:52" x14ac:dyDescent="0.3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 t="shared" si="116"/>
        <v/>
      </c>
      <c r="R325" t="str">
        <f>_xlfn.IFNA((VLOOKUP(A325,CLASS!A:AY,18,FALSE)),"")</f>
        <v/>
      </c>
      <c r="S325" s="11" t="str">
        <f t="shared" si="117"/>
        <v/>
      </c>
      <c r="T325" t="str">
        <f>_xlfn.IFNA((VLOOKUP(A325,CLASS!A:AY,20,FALSE)),"")</f>
        <v/>
      </c>
      <c r="U325" s="11" t="str">
        <f t="shared" si="118"/>
        <v/>
      </c>
      <c r="V325" t="str">
        <f>_xlfn.IFNA((VLOOKUP(A325,CLASS!A:AY,22,FALSE)),"")</f>
        <v/>
      </c>
      <c r="W325" s="11" t="str">
        <f t="shared" si="115"/>
        <v/>
      </c>
      <c r="X325" t="str">
        <f>_xlfn.IFNA((VLOOKUP(A325,CLASS!A:AY,24,FALSE)),"")</f>
        <v/>
      </c>
      <c r="Y325" s="11" t="str">
        <f t="shared" si="119"/>
        <v/>
      </c>
      <c r="Z325" t="str">
        <f>_xlfn.IFNA((VLOOKUP(A325,CLASS!A:AY,26,FALSE)),"")</f>
        <v/>
      </c>
      <c r="AA325" s="11" t="str">
        <f t="shared" si="120"/>
        <v/>
      </c>
      <c r="AB325" t="str">
        <f>_xlfn.IFNA((VLOOKUP(A325,CLASS!A:AY,28,FALSE)),"")</f>
        <v/>
      </c>
      <c r="AC325" s="11" t="str">
        <f t="shared" si="121"/>
        <v/>
      </c>
      <c r="AD325"/>
      <c r="AF325"/>
      <c r="AH325" t="str">
        <f>_xlfn.IFNA((VLOOKUP(A325,CLASS!A:AY,34,FALSE)),"")</f>
        <v/>
      </c>
      <c r="AI325" s="11" t="str">
        <f t="shared" si="122"/>
        <v/>
      </c>
      <c r="AJ325"/>
      <c r="AK325" s="11">
        <f t="shared" si="123"/>
        <v>0</v>
      </c>
      <c r="AL325" s="16" t="str">
        <f t="shared" si="124"/>
        <v/>
      </c>
      <c r="AN325" t="str">
        <f t="shared" si="125"/>
        <v/>
      </c>
      <c r="AO325" t="str">
        <f t="shared" si="126"/>
        <v/>
      </c>
      <c r="AP325" t="str">
        <f t="shared" si="127"/>
        <v/>
      </c>
      <c r="AQ325" t="str">
        <f t="shared" si="128"/>
        <v/>
      </c>
      <c r="AR325" t="str">
        <f t="shared" si="129"/>
        <v/>
      </c>
      <c r="AS325" t="str">
        <f t="shared" si="130"/>
        <v/>
      </c>
      <c r="AT325" t="str">
        <f t="shared" si="131"/>
        <v/>
      </c>
      <c r="AU325">
        <f t="shared" si="132"/>
        <v>0</v>
      </c>
      <c r="AV325">
        <f t="shared" si="133"/>
        <v>0</v>
      </c>
      <c r="AW325" t="str">
        <f t="shared" si="134"/>
        <v/>
      </c>
      <c r="AX325">
        <f t="shared" si="135"/>
        <v>0</v>
      </c>
      <c r="AY325" s="14" cm="1">
        <f t="array" ref="AY325">SUMPRODUCT(LARGE(AN325:AX325, {1,2,3}))</f>
        <v>0</v>
      </c>
    </row>
    <row r="326" spans="1:52" x14ac:dyDescent="0.3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 t="shared" si="116"/>
        <v/>
      </c>
      <c r="R326" t="str">
        <f>_xlfn.IFNA((VLOOKUP(A326,CLASS!A:AY,18,FALSE)),"")</f>
        <v/>
      </c>
      <c r="S326" s="11" t="str">
        <f t="shared" si="117"/>
        <v/>
      </c>
      <c r="T326" t="str">
        <f>_xlfn.IFNA((VLOOKUP(A326,CLASS!A:AY,20,FALSE)),"")</f>
        <v/>
      </c>
      <c r="U326" s="11" t="str">
        <f t="shared" si="118"/>
        <v/>
      </c>
      <c r="V326" t="str">
        <f>_xlfn.IFNA((VLOOKUP(A326,CLASS!A:AY,22,FALSE)),"")</f>
        <v/>
      </c>
      <c r="W326" s="11" t="str">
        <f t="shared" si="115"/>
        <v/>
      </c>
      <c r="X326" t="str">
        <f>_xlfn.IFNA((VLOOKUP(A326,CLASS!A:AY,24,FALSE)),"")</f>
        <v/>
      </c>
      <c r="Y326" s="11" t="str">
        <f t="shared" si="119"/>
        <v/>
      </c>
      <c r="Z326" t="str">
        <f>_xlfn.IFNA((VLOOKUP(A326,CLASS!A:AY,26,FALSE)),"")</f>
        <v/>
      </c>
      <c r="AA326" s="11" t="str">
        <f t="shared" si="120"/>
        <v/>
      </c>
      <c r="AB326" t="str">
        <f>_xlfn.IFNA((VLOOKUP(A326,CLASS!A:AY,28,FALSE)),"")</f>
        <v/>
      </c>
      <c r="AC326" s="11" t="str">
        <f t="shared" si="121"/>
        <v/>
      </c>
      <c r="AD326"/>
      <c r="AF326"/>
      <c r="AH326" t="str">
        <f>_xlfn.IFNA((VLOOKUP(A326,CLASS!A:AY,34,FALSE)),"")</f>
        <v/>
      </c>
      <c r="AI326" s="11" t="str">
        <f t="shared" si="122"/>
        <v/>
      </c>
      <c r="AJ326"/>
      <c r="AK326" s="11">
        <f t="shared" si="123"/>
        <v>0</v>
      </c>
      <c r="AL326" s="16" t="str">
        <f t="shared" si="124"/>
        <v/>
      </c>
      <c r="AN326" t="str">
        <f t="shared" si="125"/>
        <v/>
      </c>
      <c r="AO326" t="str">
        <f t="shared" si="126"/>
        <v/>
      </c>
      <c r="AP326" t="str">
        <f t="shared" si="127"/>
        <v/>
      </c>
      <c r="AQ326" t="str">
        <f t="shared" si="128"/>
        <v/>
      </c>
      <c r="AR326" t="str">
        <f t="shared" si="129"/>
        <v/>
      </c>
      <c r="AS326" t="str">
        <f t="shared" si="130"/>
        <v/>
      </c>
      <c r="AT326" t="str">
        <f t="shared" si="131"/>
        <v/>
      </c>
      <c r="AU326">
        <f t="shared" si="132"/>
        <v>0</v>
      </c>
      <c r="AV326">
        <f t="shared" si="133"/>
        <v>0</v>
      </c>
      <c r="AW326" t="str">
        <f t="shared" si="134"/>
        <v/>
      </c>
      <c r="AX326">
        <f t="shared" si="135"/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 t="shared" si="116"/>
        <v/>
      </c>
      <c r="R327" t="str">
        <f>_xlfn.IFNA((VLOOKUP(A327,CLASS!A:AY,18,FALSE)),"")</f>
        <v/>
      </c>
      <c r="S327" s="11" t="str">
        <f t="shared" si="117"/>
        <v/>
      </c>
      <c r="T327" t="str">
        <f>_xlfn.IFNA((VLOOKUP(A327,CLASS!A:AY,20,FALSE)),"")</f>
        <v/>
      </c>
      <c r="U327" s="11" t="str">
        <f t="shared" si="118"/>
        <v/>
      </c>
      <c r="V327" t="str">
        <f>_xlfn.IFNA((VLOOKUP(A327,CLASS!A:AY,22,FALSE)),"")</f>
        <v/>
      </c>
      <c r="W327" s="11" t="str">
        <f t="shared" si="115"/>
        <v/>
      </c>
      <c r="X327" t="str">
        <f>_xlfn.IFNA((VLOOKUP(A327,CLASS!A:AY,24,FALSE)),"")</f>
        <v/>
      </c>
      <c r="Y327" s="11" t="str">
        <f t="shared" si="119"/>
        <v/>
      </c>
      <c r="Z327" t="str">
        <f>_xlfn.IFNA((VLOOKUP(A327,CLASS!A:AY,26,FALSE)),"")</f>
        <v/>
      </c>
      <c r="AA327" s="11" t="str">
        <f t="shared" si="120"/>
        <v/>
      </c>
      <c r="AB327" t="str">
        <f>_xlfn.IFNA((VLOOKUP(A327,CLASS!A:AY,28,FALSE)),"")</f>
        <v/>
      </c>
      <c r="AC327" s="11" t="str">
        <f t="shared" si="121"/>
        <v/>
      </c>
      <c r="AD327"/>
      <c r="AF327"/>
      <c r="AH327" t="str">
        <f>_xlfn.IFNA((VLOOKUP(A327,CLASS!A:AY,34,FALSE)),"")</f>
        <v/>
      </c>
      <c r="AI327" s="11" t="str">
        <f t="shared" si="122"/>
        <v/>
      </c>
      <c r="AJ327"/>
      <c r="AK327" s="11">
        <f t="shared" si="123"/>
        <v>0</v>
      </c>
      <c r="AL327" s="16" t="str">
        <f t="shared" si="124"/>
        <v/>
      </c>
      <c r="AN327" t="str">
        <f t="shared" si="125"/>
        <v/>
      </c>
      <c r="AO327" t="str">
        <f t="shared" si="126"/>
        <v/>
      </c>
      <c r="AP327" t="str">
        <f t="shared" si="127"/>
        <v/>
      </c>
      <c r="AQ327" t="str">
        <f t="shared" si="128"/>
        <v/>
      </c>
      <c r="AR327" t="str">
        <f t="shared" si="129"/>
        <v/>
      </c>
      <c r="AS327" t="str">
        <f t="shared" si="130"/>
        <v/>
      </c>
      <c r="AT327" t="str">
        <f t="shared" si="131"/>
        <v/>
      </c>
      <c r="AU327">
        <f t="shared" si="132"/>
        <v>0</v>
      </c>
      <c r="AV327">
        <f t="shared" si="133"/>
        <v>0</v>
      </c>
      <c r="AW327" t="str">
        <f t="shared" si="134"/>
        <v/>
      </c>
      <c r="AX327">
        <f t="shared" si="135"/>
        <v>0</v>
      </c>
      <c r="AY327" s="14" cm="1">
        <f t="array" ref="AY327">SUMPRODUCT(LARGE(AN327:AX327, {1,2,3}))</f>
        <v>0</v>
      </c>
    </row>
    <row r="328" spans="1:52" x14ac:dyDescent="0.3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 t="shared" si="116"/>
        <v/>
      </c>
      <c r="R328" t="str">
        <f>_xlfn.IFNA((VLOOKUP(A328,CLASS!A:AY,18,FALSE)),"")</f>
        <v/>
      </c>
      <c r="S328" s="11" t="str">
        <f t="shared" si="117"/>
        <v/>
      </c>
      <c r="T328" t="str">
        <f>_xlfn.IFNA((VLOOKUP(A328,CLASS!A:AY,20,FALSE)),"")</f>
        <v/>
      </c>
      <c r="U328" s="11" t="str">
        <f t="shared" si="118"/>
        <v/>
      </c>
      <c r="V328" t="str">
        <f>_xlfn.IFNA((VLOOKUP(A328,CLASS!A:AY,22,FALSE)),"")</f>
        <v/>
      </c>
      <c r="W328" s="11" t="str">
        <f t="shared" si="115"/>
        <v/>
      </c>
      <c r="X328" t="str">
        <f>_xlfn.IFNA((VLOOKUP(A328,CLASS!A:AY,24,FALSE)),"")</f>
        <v/>
      </c>
      <c r="Y328" s="11" t="str">
        <f t="shared" si="119"/>
        <v/>
      </c>
      <c r="Z328" t="str">
        <f>_xlfn.IFNA((VLOOKUP(A328,CLASS!A:AY,26,FALSE)),"")</f>
        <v/>
      </c>
      <c r="AA328" s="11" t="str">
        <f t="shared" si="120"/>
        <v/>
      </c>
      <c r="AB328" t="str">
        <f>_xlfn.IFNA((VLOOKUP(A328,CLASS!A:AY,28,FALSE)),"")</f>
        <v/>
      </c>
      <c r="AC328" s="11" t="str">
        <f t="shared" si="121"/>
        <v/>
      </c>
      <c r="AD328"/>
      <c r="AF328"/>
      <c r="AH328" t="str">
        <f>_xlfn.IFNA((VLOOKUP(A328,CLASS!A:AY,34,FALSE)),"")</f>
        <v/>
      </c>
      <c r="AI328" s="11" t="str">
        <f t="shared" si="122"/>
        <v/>
      </c>
      <c r="AJ328"/>
      <c r="AK328" s="11">
        <f t="shared" si="123"/>
        <v>0</v>
      </c>
      <c r="AL328" s="16" t="str">
        <f t="shared" si="124"/>
        <v/>
      </c>
      <c r="AN328" t="str">
        <f t="shared" si="125"/>
        <v/>
      </c>
      <c r="AO328" t="str">
        <f t="shared" si="126"/>
        <v/>
      </c>
      <c r="AP328" t="str">
        <f t="shared" si="127"/>
        <v/>
      </c>
      <c r="AQ328" t="str">
        <f t="shared" si="128"/>
        <v/>
      </c>
      <c r="AR328" t="str">
        <f t="shared" si="129"/>
        <v/>
      </c>
      <c r="AS328" t="str">
        <f t="shared" si="130"/>
        <v/>
      </c>
      <c r="AT328" t="str">
        <f t="shared" si="131"/>
        <v/>
      </c>
      <c r="AU328">
        <f t="shared" si="132"/>
        <v>0</v>
      </c>
      <c r="AV328">
        <f t="shared" si="133"/>
        <v>0</v>
      </c>
      <c r="AW328" t="str">
        <f t="shared" si="134"/>
        <v/>
      </c>
      <c r="AX328">
        <f t="shared" si="135"/>
        <v>0</v>
      </c>
      <c r="AY328" s="14" cm="1">
        <f t="array" ref="AY328">SUMPRODUCT(LARGE(AN328:AX328, {1,2,3}))</f>
        <v>0</v>
      </c>
    </row>
    <row r="329" spans="1:52" x14ac:dyDescent="0.3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 t="shared" si="116"/>
        <v/>
      </c>
      <c r="R329" t="str">
        <f>_xlfn.IFNA((VLOOKUP(A329,CLASS!A:AY,18,FALSE)),"")</f>
        <v/>
      </c>
      <c r="S329" s="11" t="str">
        <f t="shared" si="117"/>
        <v/>
      </c>
      <c r="T329" t="str">
        <f>_xlfn.IFNA((VLOOKUP(A329,CLASS!A:AY,20,FALSE)),"")</f>
        <v/>
      </c>
      <c r="U329" s="11" t="str">
        <f t="shared" si="118"/>
        <v/>
      </c>
      <c r="V329" t="str">
        <f>_xlfn.IFNA((VLOOKUP(A329,CLASS!A:AY,22,FALSE)),"")</f>
        <v/>
      </c>
      <c r="W329" s="11" t="str">
        <f t="shared" si="115"/>
        <v/>
      </c>
      <c r="X329" t="str">
        <f>_xlfn.IFNA((VLOOKUP(A329,CLASS!A:AY,24,FALSE)),"")</f>
        <v/>
      </c>
      <c r="Y329" s="11" t="str">
        <f t="shared" si="119"/>
        <v/>
      </c>
      <c r="Z329" t="str">
        <f>_xlfn.IFNA((VLOOKUP(A329,CLASS!A:AY,26,FALSE)),"")</f>
        <v/>
      </c>
      <c r="AA329" s="11" t="str">
        <f t="shared" si="120"/>
        <v/>
      </c>
      <c r="AB329" t="str">
        <f>_xlfn.IFNA((VLOOKUP(A329,CLASS!A:AY,28,FALSE)),"")</f>
        <v/>
      </c>
      <c r="AC329" s="11" t="str">
        <f t="shared" si="121"/>
        <v/>
      </c>
      <c r="AD329"/>
      <c r="AF329"/>
      <c r="AH329" t="str">
        <f>_xlfn.IFNA((VLOOKUP(A329,CLASS!A:AY,34,FALSE)),"")</f>
        <v/>
      </c>
      <c r="AI329" s="11" t="str">
        <f t="shared" si="122"/>
        <v/>
      </c>
      <c r="AJ329"/>
      <c r="AK329" s="11">
        <f t="shared" si="123"/>
        <v>0</v>
      </c>
      <c r="AL329" s="16" t="str">
        <f t="shared" si="124"/>
        <v/>
      </c>
      <c r="AN329" t="str">
        <f t="shared" si="125"/>
        <v/>
      </c>
      <c r="AO329" t="str">
        <f t="shared" si="126"/>
        <v/>
      </c>
      <c r="AP329" t="str">
        <f t="shared" si="127"/>
        <v/>
      </c>
      <c r="AQ329" t="str">
        <f t="shared" si="128"/>
        <v/>
      </c>
      <c r="AR329" t="str">
        <f t="shared" si="129"/>
        <v/>
      </c>
      <c r="AS329" t="str">
        <f t="shared" si="130"/>
        <v/>
      </c>
      <c r="AT329" t="str">
        <f t="shared" si="131"/>
        <v/>
      </c>
      <c r="AU329">
        <f t="shared" si="132"/>
        <v>0</v>
      </c>
      <c r="AV329">
        <f t="shared" si="133"/>
        <v>0</v>
      </c>
      <c r="AW329" t="str">
        <f t="shared" si="134"/>
        <v/>
      </c>
      <c r="AX329">
        <f t="shared" si="135"/>
        <v>0</v>
      </c>
      <c r="AY329" s="14" cm="1">
        <f t="array" ref="AY329">SUMPRODUCT(LARGE(AN329:AX329, {1,2,3}))</f>
        <v>0</v>
      </c>
    </row>
    <row r="330" spans="1:52" x14ac:dyDescent="0.3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 t="shared" si="116"/>
        <v/>
      </c>
      <c r="R330" t="str">
        <f>_xlfn.IFNA((VLOOKUP(A330,CLASS!A:AY,18,FALSE)),"")</f>
        <v/>
      </c>
      <c r="S330" s="11" t="str">
        <f t="shared" si="117"/>
        <v/>
      </c>
      <c r="T330" t="str">
        <f>_xlfn.IFNA((VLOOKUP(A330,CLASS!A:AY,20,FALSE)),"")</f>
        <v/>
      </c>
      <c r="U330" s="11" t="str">
        <f t="shared" si="118"/>
        <v/>
      </c>
      <c r="V330" t="str">
        <f>_xlfn.IFNA((VLOOKUP(A330,CLASS!A:AY,22,FALSE)),"")</f>
        <v/>
      </c>
      <c r="W330" s="11" t="str">
        <f t="shared" si="115"/>
        <v/>
      </c>
      <c r="X330" t="str">
        <f>_xlfn.IFNA((VLOOKUP(A330,CLASS!A:AY,24,FALSE)),"")</f>
        <v/>
      </c>
      <c r="Y330" s="11" t="str">
        <f t="shared" si="119"/>
        <v/>
      </c>
      <c r="Z330" t="str">
        <f>_xlfn.IFNA((VLOOKUP(A330,CLASS!A:AY,26,FALSE)),"")</f>
        <v/>
      </c>
      <c r="AA330" s="11" t="str">
        <f t="shared" si="120"/>
        <v/>
      </c>
      <c r="AB330" t="str">
        <f>_xlfn.IFNA((VLOOKUP(A330,CLASS!A:AY,28,FALSE)),"")</f>
        <v/>
      </c>
      <c r="AC330" s="11" t="str">
        <f t="shared" si="121"/>
        <v/>
      </c>
      <c r="AD330"/>
      <c r="AF330"/>
      <c r="AH330" t="str">
        <f>_xlfn.IFNA((VLOOKUP(A330,CLASS!A:AY,34,FALSE)),"")</f>
        <v/>
      </c>
      <c r="AI330" s="11" t="str">
        <f t="shared" si="122"/>
        <v/>
      </c>
      <c r="AJ330"/>
      <c r="AK330" s="11">
        <f t="shared" si="123"/>
        <v>0</v>
      </c>
      <c r="AL330" s="16" t="str">
        <f t="shared" si="124"/>
        <v/>
      </c>
      <c r="AN330" t="str">
        <f t="shared" si="125"/>
        <v/>
      </c>
      <c r="AO330" t="str">
        <f t="shared" si="126"/>
        <v/>
      </c>
      <c r="AP330" t="str">
        <f t="shared" si="127"/>
        <v/>
      </c>
      <c r="AQ330" t="str">
        <f t="shared" si="128"/>
        <v/>
      </c>
      <c r="AR330" t="str">
        <f t="shared" si="129"/>
        <v/>
      </c>
      <c r="AS330" t="str">
        <f t="shared" si="130"/>
        <v/>
      </c>
      <c r="AT330" t="str">
        <f t="shared" si="131"/>
        <v/>
      </c>
      <c r="AU330">
        <f t="shared" si="132"/>
        <v>0</v>
      </c>
      <c r="AV330">
        <f t="shared" si="133"/>
        <v>0</v>
      </c>
      <c r="AW330" t="str">
        <f t="shared" si="134"/>
        <v/>
      </c>
      <c r="AX330">
        <f t="shared" si="135"/>
        <v>0</v>
      </c>
      <c r="AY330" s="14" cm="1">
        <f t="array" ref="AY330">SUMPRODUCT(LARGE(AN330:AX330, {1,2,3}))</f>
        <v>0</v>
      </c>
    </row>
    <row r="331" spans="1:52" x14ac:dyDescent="0.3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 t="shared" si="116"/>
        <v/>
      </c>
      <c r="R331" t="str">
        <f>_xlfn.IFNA((VLOOKUP(A331,CLASS!A:AY,18,FALSE)),"")</f>
        <v/>
      </c>
      <c r="S331" s="11" t="str">
        <f t="shared" si="117"/>
        <v/>
      </c>
      <c r="T331" t="str">
        <f>_xlfn.IFNA((VLOOKUP(A331,CLASS!A:AY,20,FALSE)),"")</f>
        <v/>
      </c>
      <c r="U331" s="11" t="str">
        <f t="shared" si="118"/>
        <v/>
      </c>
      <c r="V331" t="str">
        <f>_xlfn.IFNA((VLOOKUP(A331,CLASS!A:AY,22,FALSE)),"")</f>
        <v/>
      </c>
      <c r="W331" s="11" t="str">
        <f t="shared" si="115"/>
        <v/>
      </c>
      <c r="X331" t="str">
        <f>_xlfn.IFNA((VLOOKUP(A331,CLASS!A:AY,24,FALSE)),"")</f>
        <v/>
      </c>
      <c r="Y331" s="11" t="str">
        <f t="shared" si="119"/>
        <v/>
      </c>
      <c r="Z331" t="str">
        <f>_xlfn.IFNA((VLOOKUP(A331,CLASS!A:AY,26,FALSE)),"")</f>
        <v/>
      </c>
      <c r="AA331" s="11" t="str">
        <f t="shared" si="120"/>
        <v/>
      </c>
      <c r="AB331" t="str">
        <f>_xlfn.IFNA((VLOOKUP(A331,CLASS!A:AY,28,FALSE)),"")</f>
        <v/>
      </c>
      <c r="AC331" s="11" t="str">
        <f t="shared" si="121"/>
        <v/>
      </c>
      <c r="AD331"/>
      <c r="AE331" s="11">
        <f>IF(IF(AD331,AD331+$O331,0)&lt;=100,IF(AD331,AD331+$O331,0),100)</f>
        <v>0</v>
      </c>
      <c r="AF331"/>
      <c r="AG331" s="11">
        <f>IF(IF(AF331,AF331+$O331,0)&lt;=100,IF(AF331,AF331+$O331,0),100)</f>
        <v>0</v>
      </c>
      <c r="AH331" t="str">
        <f>_xlfn.IFNA((VLOOKUP(A331,CLASS!A:AY,34,FALSE)),"")</f>
        <v/>
      </c>
      <c r="AI331" s="11" t="str">
        <f t="shared" si="122"/>
        <v/>
      </c>
      <c r="AJ331"/>
      <c r="AK331" s="11">
        <f t="shared" si="123"/>
        <v>0</v>
      </c>
      <c r="AL331" s="16" t="str">
        <f t="shared" si="124"/>
        <v/>
      </c>
      <c r="AN331" t="str">
        <f t="shared" si="125"/>
        <v/>
      </c>
      <c r="AO331" t="str">
        <f t="shared" si="126"/>
        <v/>
      </c>
      <c r="AP331" t="str">
        <f t="shared" si="127"/>
        <v/>
      </c>
      <c r="AQ331" t="str">
        <f t="shared" si="128"/>
        <v/>
      </c>
      <c r="AR331" t="str">
        <f t="shared" si="129"/>
        <v/>
      </c>
      <c r="AS331" t="str">
        <f t="shared" si="130"/>
        <v/>
      </c>
      <c r="AT331" t="str">
        <f t="shared" si="131"/>
        <v/>
      </c>
      <c r="AU331">
        <f t="shared" si="132"/>
        <v>0</v>
      </c>
      <c r="AV331">
        <f t="shared" si="133"/>
        <v>0</v>
      </c>
      <c r="AW331" t="str">
        <f t="shared" si="134"/>
        <v/>
      </c>
      <c r="AX331">
        <f t="shared" si="135"/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 t="shared" si="116"/>
        <v/>
      </c>
      <c r="R332" t="str">
        <f>_xlfn.IFNA((VLOOKUP(A332,CLASS!A:AY,18,FALSE)),"")</f>
        <v/>
      </c>
      <c r="S332" s="11" t="str">
        <f t="shared" si="117"/>
        <v/>
      </c>
      <c r="T332" t="str">
        <f>_xlfn.IFNA((VLOOKUP(A332,CLASS!A:AY,20,FALSE)),"")</f>
        <v/>
      </c>
      <c r="U332" s="11" t="str">
        <f t="shared" si="118"/>
        <v/>
      </c>
      <c r="V332" t="str">
        <f>_xlfn.IFNA((VLOOKUP(A332,CLASS!A:AY,22,FALSE)),"")</f>
        <v/>
      </c>
      <c r="W332" s="11" t="str">
        <f t="shared" si="115"/>
        <v/>
      </c>
      <c r="X332" t="str">
        <f>_xlfn.IFNA((VLOOKUP(A332,CLASS!A:AY,24,FALSE)),"")</f>
        <v/>
      </c>
      <c r="Y332" s="11" t="str">
        <f t="shared" si="119"/>
        <v/>
      </c>
      <c r="Z332" t="str">
        <f>_xlfn.IFNA((VLOOKUP(A332,CLASS!A:AY,26,FALSE)),"")</f>
        <v/>
      </c>
      <c r="AA332" s="11" t="str">
        <f t="shared" si="120"/>
        <v/>
      </c>
      <c r="AB332" t="str">
        <f>_xlfn.IFNA((VLOOKUP(A332,CLASS!A:AY,28,FALSE)),"")</f>
        <v/>
      </c>
      <c r="AC332" s="11" t="str">
        <f t="shared" si="121"/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 t="shared" si="122"/>
        <v/>
      </c>
      <c r="AJ332"/>
      <c r="AK332" s="11">
        <f t="shared" si="123"/>
        <v>0</v>
      </c>
      <c r="AL332" s="16" t="str">
        <f t="shared" si="124"/>
        <v/>
      </c>
      <c r="AM332"/>
      <c r="AN332" t="str">
        <f t="shared" si="125"/>
        <v/>
      </c>
      <c r="AO332" t="str">
        <f t="shared" si="126"/>
        <v/>
      </c>
      <c r="AP332" t="str">
        <f t="shared" si="127"/>
        <v/>
      </c>
      <c r="AQ332" t="str">
        <f t="shared" si="128"/>
        <v/>
      </c>
      <c r="AR332" t="str">
        <f t="shared" si="129"/>
        <v/>
      </c>
      <c r="AS332" t="str">
        <f t="shared" si="130"/>
        <v/>
      </c>
      <c r="AT332" t="str">
        <f t="shared" si="131"/>
        <v/>
      </c>
      <c r="AU332">
        <f t="shared" si="132"/>
        <v>0</v>
      </c>
      <c r="AV332">
        <f t="shared" si="133"/>
        <v>0</v>
      </c>
      <c r="AW332" t="str">
        <f t="shared" si="134"/>
        <v/>
      </c>
      <c r="AX332">
        <f t="shared" si="135"/>
        <v>0</v>
      </c>
      <c r="AY332" s="14" cm="1">
        <f t="array" ref="AY332">SUMPRODUCT(LARGE(AN332:AX332, {1,2,3}))</f>
        <v>0</v>
      </c>
    </row>
    <row r="333" spans="1:52" x14ac:dyDescent="0.3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 t="shared" si="116"/>
        <v/>
      </c>
      <c r="R333" t="str">
        <f>_xlfn.IFNA((VLOOKUP(A333,CLASS!A:AY,18,FALSE)),"")</f>
        <v/>
      </c>
      <c r="S333" s="11" t="str">
        <f t="shared" si="117"/>
        <v/>
      </c>
      <c r="T333" t="str">
        <f>_xlfn.IFNA((VLOOKUP(A333,CLASS!A:AY,20,FALSE)),"")</f>
        <v/>
      </c>
      <c r="U333" s="11" t="str">
        <f t="shared" si="118"/>
        <v/>
      </c>
      <c r="V333" t="str">
        <f>_xlfn.IFNA((VLOOKUP(A333,CLASS!A:AY,22,FALSE)),"")</f>
        <v/>
      </c>
      <c r="W333" s="11" t="str">
        <f t="shared" si="115"/>
        <v/>
      </c>
      <c r="X333" t="str">
        <f>_xlfn.IFNA((VLOOKUP(A333,CLASS!A:AY,24,FALSE)),"")</f>
        <v/>
      </c>
      <c r="Y333" s="11" t="str">
        <f t="shared" si="119"/>
        <v/>
      </c>
      <c r="Z333" t="str">
        <f>_xlfn.IFNA((VLOOKUP(A333,CLASS!A:AY,26,FALSE)),"")</f>
        <v/>
      </c>
      <c r="AA333" s="11" t="str">
        <f t="shared" si="120"/>
        <v/>
      </c>
      <c r="AB333" t="str">
        <f>_xlfn.IFNA((VLOOKUP(A333,CLASS!A:AY,28,FALSE)),"")</f>
        <v/>
      </c>
      <c r="AC333" s="11" t="str">
        <f t="shared" si="121"/>
        <v/>
      </c>
      <c r="AD333"/>
      <c r="AE333" s="11">
        <f>IF(IF(AD333,AD333+$O333,0)&lt;=100,IF(AD333,AD333+$O333,0),100)</f>
        <v>0</v>
      </c>
      <c r="AF333"/>
      <c r="AG333" s="11">
        <f>IF(IF(AF333,AF333+$O333,0)&lt;=100,IF(AF333,AF333+$O333,0),100)</f>
        <v>0</v>
      </c>
      <c r="AH333" t="str">
        <f>_xlfn.IFNA((VLOOKUP(A333,CLASS!A:AY,34,FALSE)),"")</f>
        <v/>
      </c>
      <c r="AI333" s="11" t="str">
        <f t="shared" si="122"/>
        <v/>
      </c>
      <c r="AJ333"/>
      <c r="AK333" s="11">
        <f t="shared" si="123"/>
        <v>0</v>
      </c>
      <c r="AL333" s="16" t="str">
        <f t="shared" si="124"/>
        <v/>
      </c>
      <c r="AM333"/>
      <c r="AN333" t="str">
        <f t="shared" si="125"/>
        <v/>
      </c>
      <c r="AO333" t="str">
        <f t="shared" si="126"/>
        <v/>
      </c>
      <c r="AP333" t="str">
        <f t="shared" si="127"/>
        <v/>
      </c>
      <c r="AQ333" t="str">
        <f t="shared" si="128"/>
        <v/>
      </c>
      <c r="AR333" t="str">
        <f t="shared" si="129"/>
        <v/>
      </c>
      <c r="AS333" t="str">
        <f t="shared" si="130"/>
        <v/>
      </c>
      <c r="AT333" t="str">
        <f t="shared" si="131"/>
        <v/>
      </c>
      <c r="AU333">
        <f t="shared" si="132"/>
        <v>0</v>
      </c>
      <c r="AV333">
        <f t="shared" si="133"/>
        <v>0</v>
      </c>
      <c r="AW333" t="str">
        <f t="shared" si="134"/>
        <v/>
      </c>
      <c r="AX333">
        <f t="shared" si="135"/>
        <v>0</v>
      </c>
      <c r="AY333" s="14" cm="1">
        <f t="array" ref="AY333">SUMPRODUCT(LARGE(AN333:AX333, {1,2,3}))</f>
        <v>0</v>
      </c>
    </row>
    <row r="334" spans="1:52" x14ac:dyDescent="0.3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 t="shared" si="116"/>
        <v/>
      </c>
      <c r="R334" t="str">
        <f>_xlfn.IFNA((VLOOKUP(A334,CLASS!A:AY,18,FALSE)),"")</f>
        <v/>
      </c>
      <c r="S334" s="11" t="str">
        <f t="shared" si="117"/>
        <v/>
      </c>
      <c r="T334" t="str">
        <f>_xlfn.IFNA((VLOOKUP(A334,CLASS!A:AY,20,FALSE)),"")</f>
        <v/>
      </c>
      <c r="U334" s="11" t="str">
        <f t="shared" si="118"/>
        <v/>
      </c>
      <c r="V334" t="str">
        <f>_xlfn.IFNA((VLOOKUP(A334,CLASS!A:AY,22,FALSE)),"")</f>
        <v/>
      </c>
      <c r="W334" s="11" t="str">
        <f t="shared" si="115"/>
        <v/>
      </c>
      <c r="X334" t="str">
        <f>_xlfn.IFNA((VLOOKUP(A334,CLASS!A:AY,24,FALSE)),"")</f>
        <v/>
      </c>
      <c r="Y334" s="11" t="str">
        <f t="shared" si="119"/>
        <v/>
      </c>
      <c r="Z334" t="str">
        <f>_xlfn.IFNA((VLOOKUP(A334,CLASS!A:AY,26,FALSE)),"")</f>
        <v/>
      </c>
      <c r="AA334" s="11" t="str">
        <f t="shared" si="120"/>
        <v/>
      </c>
      <c r="AB334" t="str">
        <f>_xlfn.IFNA((VLOOKUP(A334,CLASS!A:AY,28,FALSE)),"")</f>
        <v/>
      </c>
      <c r="AC334" s="11" t="str">
        <f t="shared" si="121"/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 t="shared" si="122"/>
        <v/>
      </c>
      <c r="AJ334"/>
      <c r="AK334" s="11">
        <f t="shared" si="123"/>
        <v>0</v>
      </c>
      <c r="AL334" s="16" t="str">
        <f t="shared" si="124"/>
        <v/>
      </c>
      <c r="AN334" t="str">
        <f t="shared" si="125"/>
        <v/>
      </c>
      <c r="AO334" t="str">
        <f t="shared" si="126"/>
        <v/>
      </c>
      <c r="AP334" t="str">
        <f t="shared" si="127"/>
        <v/>
      </c>
      <c r="AQ334" t="str">
        <f t="shared" si="128"/>
        <v/>
      </c>
      <c r="AR334" t="str">
        <f t="shared" si="129"/>
        <v/>
      </c>
      <c r="AS334" t="str">
        <f t="shared" si="130"/>
        <v/>
      </c>
      <c r="AT334" t="str">
        <f t="shared" si="131"/>
        <v/>
      </c>
      <c r="AU334">
        <f t="shared" si="132"/>
        <v>0</v>
      </c>
      <c r="AV334">
        <f t="shared" si="133"/>
        <v>0</v>
      </c>
      <c r="AW334" t="str">
        <f t="shared" si="134"/>
        <v/>
      </c>
      <c r="AX334">
        <f t="shared" si="135"/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 t="shared" si="116"/>
        <v/>
      </c>
      <c r="R335" t="str">
        <f>_xlfn.IFNA((VLOOKUP(A335,CLASS!A:AY,18,FALSE)),"")</f>
        <v/>
      </c>
      <c r="S335" s="11" t="str">
        <f t="shared" si="117"/>
        <v/>
      </c>
      <c r="T335" t="str">
        <f>_xlfn.IFNA((VLOOKUP(A335,CLASS!A:AY,20,FALSE)),"")</f>
        <v/>
      </c>
      <c r="U335" s="11" t="str">
        <f t="shared" si="118"/>
        <v/>
      </c>
      <c r="V335" t="str">
        <f>_xlfn.IFNA((VLOOKUP(A335,CLASS!A:AY,22,FALSE)),"")</f>
        <v/>
      </c>
      <c r="W335" s="11" t="str">
        <f t="shared" ref="W335:W398" si="136">IFERROR((IF(IF(V335,V335+$M335,0)&lt;=100,IF(V335,V335+$M335,0),100)),"")</f>
        <v/>
      </c>
      <c r="X335" t="str">
        <f>_xlfn.IFNA((VLOOKUP(A335,CLASS!A:AY,24,FALSE)),"")</f>
        <v/>
      </c>
      <c r="Y335" s="11" t="str">
        <f t="shared" si="119"/>
        <v/>
      </c>
      <c r="Z335" t="str">
        <f>_xlfn.IFNA((VLOOKUP(A335,CLASS!A:AY,26,FALSE)),"")</f>
        <v/>
      </c>
      <c r="AA335" s="11" t="str">
        <f t="shared" si="120"/>
        <v/>
      </c>
      <c r="AB335" t="str">
        <f>_xlfn.IFNA((VLOOKUP(A335,CLASS!A:AY,28,FALSE)),"")</f>
        <v/>
      </c>
      <c r="AC335" s="11" t="str">
        <f t="shared" si="121"/>
        <v/>
      </c>
      <c r="AD335"/>
      <c r="AE335" s="11">
        <f>IF(IF(AD335,AD335+$O335,0)&lt;=100,IF(AD335,AD335+$O335,0),100)</f>
        <v>0</v>
      </c>
      <c r="AF335"/>
      <c r="AG335" s="11">
        <f>IF(IF(AF335,AF335+$O335,0)&lt;=100,IF(AF335,AF335+$O335,0),100)</f>
        <v>0</v>
      </c>
      <c r="AH335" t="str">
        <f>_xlfn.IFNA((VLOOKUP(A335,CLASS!A:AY,34,FALSE)),"")</f>
        <v/>
      </c>
      <c r="AI335" s="11" t="str">
        <f t="shared" si="122"/>
        <v/>
      </c>
      <c r="AJ335"/>
      <c r="AK335" s="11">
        <f t="shared" si="123"/>
        <v>0</v>
      </c>
      <c r="AL335" s="16" t="str">
        <f t="shared" si="124"/>
        <v/>
      </c>
      <c r="AM335"/>
      <c r="AN335" t="str">
        <f t="shared" si="125"/>
        <v/>
      </c>
      <c r="AO335" t="str">
        <f t="shared" si="126"/>
        <v/>
      </c>
      <c r="AP335" t="str">
        <f t="shared" si="127"/>
        <v/>
      </c>
      <c r="AQ335" t="str">
        <f t="shared" si="128"/>
        <v/>
      </c>
      <c r="AR335" t="str">
        <f t="shared" si="129"/>
        <v/>
      </c>
      <c r="AS335" t="str">
        <f t="shared" si="130"/>
        <v/>
      </c>
      <c r="AT335" t="str">
        <f t="shared" si="131"/>
        <v/>
      </c>
      <c r="AU335">
        <f t="shared" si="132"/>
        <v>0</v>
      </c>
      <c r="AV335">
        <f t="shared" si="133"/>
        <v>0</v>
      </c>
      <c r="AW335" t="str">
        <f t="shared" si="134"/>
        <v/>
      </c>
      <c r="AX335">
        <f t="shared" si="135"/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 t="shared" si="116"/>
        <v/>
      </c>
      <c r="R336" t="str">
        <f>_xlfn.IFNA((VLOOKUP(A336,CLASS!A:AY,18,FALSE)),"")</f>
        <v/>
      </c>
      <c r="S336" s="11" t="str">
        <f t="shared" si="117"/>
        <v/>
      </c>
      <c r="T336" t="str">
        <f>_xlfn.IFNA((VLOOKUP(A336,CLASS!A:AY,20,FALSE)),"")</f>
        <v/>
      </c>
      <c r="U336" s="11" t="str">
        <f t="shared" si="118"/>
        <v/>
      </c>
      <c r="V336" t="str">
        <f>_xlfn.IFNA((VLOOKUP(A336,CLASS!A:AY,22,FALSE)),"")</f>
        <v/>
      </c>
      <c r="W336" s="11" t="str">
        <f t="shared" si="136"/>
        <v/>
      </c>
      <c r="X336" t="str">
        <f>_xlfn.IFNA((VLOOKUP(A336,CLASS!A:AY,24,FALSE)),"")</f>
        <v/>
      </c>
      <c r="Y336" s="11" t="str">
        <f t="shared" si="119"/>
        <v/>
      </c>
      <c r="Z336" t="str">
        <f>_xlfn.IFNA((VLOOKUP(A336,CLASS!A:AY,26,FALSE)),"")</f>
        <v/>
      </c>
      <c r="AA336" s="11" t="str">
        <f t="shared" si="120"/>
        <v/>
      </c>
      <c r="AB336" t="str">
        <f>_xlfn.IFNA((VLOOKUP(A336,CLASS!A:AY,28,FALSE)),"")</f>
        <v/>
      </c>
      <c r="AC336" s="11" t="str">
        <f t="shared" si="121"/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 t="shared" si="122"/>
        <v/>
      </c>
      <c r="AJ336"/>
      <c r="AK336" s="11">
        <f t="shared" si="123"/>
        <v>0</v>
      </c>
      <c r="AL336" s="16" t="str">
        <f t="shared" si="124"/>
        <v/>
      </c>
      <c r="AM336"/>
      <c r="AN336" t="str">
        <f t="shared" si="125"/>
        <v/>
      </c>
      <c r="AO336" t="str">
        <f t="shared" si="126"/>
        <v/>
      </c>
      <c r="AP336" t="str">
        <f t="shared" si="127"/>
        <v/>
      </c>
      <c r="AQ336" t="str">
        <f t="shared" si="128"/>
        <v/>
      </c>
      <c r="AR336" t="str">
        <f t="shared" si="129"/>
        <v/>
      </c>
      <c r="AS336" t="str">
        <f t="shared" si="130"/>
        <v/>
      </c>
      <c r="AT336" t="str">
        <f t="shared" si="131"/>
        <v/>
      </c>
      <c r="AU336">
        <f t="shared" si="132"/>
        <v>0</v>
      </c>
      <c r="AV336">
        <f t="shared" si="133"/>
        <v>0</v>
      </c>
      <c r="AW336" t="str">
        <f t="shared" si="134"/>
        <v/>
      </c>
      <c r="AX336">
        <f t="shared" si="135"/>
        <v>0</v>
      </c>
      <c r="AY336" s="14" cm="1">
        <f t="array" ref="AY336">SUMPRODUCT(LARGE(AN336:AX336, {1,2,3}))</f>
        <v>0</v>
      </c>
      <c r="AZ336"/>
    </row>
    <row r="337" spans="1:52" x14ac:dyDescent="0.3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 t="shared" si="116"/>
        <v/>
      </c>
      <c r="R337" t="str">
        <f>_xlfn.IFNA((VLOOKUP(A337,CLASS!A:AY,18,FALSE)),"")</f>
        <v/>
      </c>
      <c r="S337" s="11" t="str">
        <f t="shared" si="117"/>
        <v/>
      </c>
      <c r="T337" t="str">
        <f>_xlfn.IFNA((VLOOKUP(A337,CLASS!A:AY,20,FALSE)),"")</f>
        <v/>
      </c>
      <c r="U337" s="11" t="str">
        <f t="shared" si="118"/>
        <v/>
      </c>
      <c r="V337" t="str">
        <f>_xlfn.IFNA((VLOOKUP(A337,CLASS!A:AY,22,FALSE)),"")</f>
        <v/>
      </c>
      <c r="W337" s="11" t="str">
        <f t="shared" si="136"/>
        <v/>
      </c>
      <c r="X337" t="str">
        <f>_xlfn.IFNA((VLOOKUP(A337,CLASS!A:AY,24,FALSE)),"")</f>
        <v/>
      </c>
      <c r="Y337" s="11" t="str">
        <f t="shared" si="119"/>
        <v/>
      </c>
      <c r="Z337" t="str">
        <f>_xlfn.IFNA((VLOOKUP(A337,CLASS!A:AY,26,FALSE)),"")</f>
        <v/>
      </c>
      <c r="AA337" s="11" t="str">
        <f t="shared" si="120"/>
        <v/>
      </c>
      <c r="AB337" t="str">
        <f>_xlfn.IFNA((VLOOKUP(A337,CLASS!A:AY,28,FALSE)),"")</f>
        <v/>
      </c>
      <c r="AC337" s="11" t="str">
        <f t="shared" si="121"/>
        <v/>
      </c>
      <c r="AD337"/>
      <c r="AE337" s="11">
        <f>IF(IF(AD337,AD337+$O337,0)&lt;=100,IF(AD337,AD337+$O337,0),100)</f>
        <v>0</v>
      </c>
      <c r="AF337"/>
      <c r="AG337" s="11">
        <f>IF(IF(AF337,AF337+$O337,0)&lt;=100,IF(AF337,AF337+$O337,0),100)</f>
        <v>0</v>
      </c>
      <c r="AH337" t="str">
        <f>_xlfn.IFNA((VLOOKUP(A337,CLASS!A:AY,34,FALSE)),"")</f>
        <v/>
      </c>
      <c r="AI337" s="11" t="str">
        <f t="shared" si="122"/>
        <v/>
      </c>
      <c r="AJ337"/>
      <c r="AK337" s="11">
        <f t="shared" si="123"/>
        <v>0</v>
      </c>
      <c r="AL337" s="16" t="str">
        <f t="shared" si="124"/>
        <v/>
      </c>
      <c r="AN337" t="str">
        <f t="shared" si="125"/>
        <v/>
      </c>
      <c r="AO337" t="str">
        <f t="shared" si="126"/>
        <v/>
      </c>
      <c r="AP337" t="str">
        <f t="shared" si="127"/>
        <v/>
      </c>
      <c r="AQ337" t="str">
        <f t="shared" si="128"/>
        <v/>
      </c>
      <c r="AR337" t="str">
        <f t="shared" si="129"/>
        <v/>
      </c>
      <c r="AS337" t="str">
        <f t="shared" si="130"/>
        <v/>
      </c>
      <c r="AT337" t="str">
        <f t="shared" si="131"/>
        <v/>
      </c>
      <c r="AU337">
        <f t="shared" si="132"/>
        <v>0</v>
      </c>
      <c r="AV337">
        <f t="shared" si="133"/>
        <v>0</v>
      </c>
      <c r="AW337" t="str">
        <f t="shared" si="134"/>
        <v/>
      </c>
      <c r="AX337">
        <f t="shared" si="135"/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 t="shared" si="116"/>
        <v/>
      </c>
      <c r="R338" t="str">
        <f>_xlfn.IFNA((VLOOKUP(A338,CLASS!A:AY,18,FALSE)),"")</f>
        <v/>
      </c>
      <c r="S338" s="11" t="str">
        <f t="shared" si="117"/>
        <v/>
      </c>
      <c r="T338" t="str">
        <f>_xlfn.IFNA((VLOOKUP(A338,CLASS!A:AY,20,FALSE)),"")</f>
        <v/>
      </c>
      <c r="U338" s="11" t="str">
        <f t="shared" si="118"/>
        <v/>
      </c>
      <c r="V338" t="str">
        <f>_xlfn.IFNA((VLOOKUP(A338,CLASS!A:AY,22,FALSE)),"")</f>
        <v/>
      </c>
      <c r="W338" s="11" t="str">
        <f t="shared" si="136"/>
        <v/>
      </c>
      <c r="X338" t="str">
        <f>_xlfn.IFNA((VLOOKUP(A338,CLASS!A:AY,24,FALSE)),"")</f>
        <v/>
      </c>
      <c r="Y338" s="11" t="str">
        <f t="shared" si="119"/>
        <v/>
      </c>
      <c r="Z338" t="str">
        <f>_xlfn.IFNA((VLOOKUP(A338,CLASS!A:AY,26,FALSE)),"")</f>
        <v/>
      </c>
      <c r="AA338" s="11" t="str">
        <f t="shared" si="120"/>
        <v/>
      </c>
      <c r="AB338" t="str">
        <f>_xlfn.IFNA((VLOOKUP(A338,CLASS!A:AY,28,FALSE)),"")</f>
        <v/>
      </c>
      <c r="AC338" s="11" t="str">
        <f t="shared" si="121"/>
        <v/>
      </c>
      <c r="AD338"/>
      <c r="AE338" s="11">
        <f t="shared" ref="AE338:AE364" si="137">IFERROR((IF(IF(AD338,AD338+$O338,0)&lt;=100,IF(AD338,AD338+$O338,0),100)),"")</f>
        <v>0</v>
      </c>
      <c r="AF338"/>
      <c r="AG338" s="11">
        <f t="shared" ref="AG338:AG364" si="138">IFERROR((IF(IF(AF338,AF338+$O338,0)&lt;=100,IF(AF338,AF338+$O338,0),100)),"")</f>
        <v>0</v>
      </c>
      <c r="AH338" t="str">
        <f>_xlfn.IFNA((VLOOKUP(A338,CLASS!A:AY,34,FALSE)),"")</f>
        <v/>
      </c>
      <c r="AI338" s="11" t="str">
        <f t="shared" si="122"/>
        <v/>
      </c>
      <c r="AJ338"/>
      <c r="AK338" s="11">
        <f t="shared" si="123"/>
        <v>0</v>
      </c>
      <c r="AL338" s="16" t="str">
        <f t="shared" si="124"/>
        <v/>
      </c>
      <c r="AM338"/>
      <c r="AN338" t="str">
        <f t="shared" si="125"/>
        <v/>
      </c>
      <c r="AO338" t="str">
        <f t="shared" si="126"/>
        <v/>
      </c>
      <c r="AP338" t="str">
        <f t="shared" si="127"/>
        <v/>
      </c>
      <c r="AQ338" t="str">
        <f t="shared" si="128"/>
        <v/>
      </c>
      <c r="AR338" t="str">
        <f t="shared" si="129"/>
        <v/>
      </c>
      <c r="AS338" t="str">
        <f t="shared" si="130"/>
        <v/>
      </c>
      <c r="AT338" t="str">
        <f t="shared" si="131"/>
        <v/>
      </c>
      <c r="AU338">
        <f t="shared" si="132"/>
        <v>0</v>
      </c>
      <c r="AV338">
        <f t="shared" si="133"/>
        <v>0</v>
      </c>
      <c r="AW338" t="str">
        <f t="shared" si="134"/>
        <v/>
      </c>
      <c r="AX338">
        <f t="shared" si="135"/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 t="shared" si="116"/>
        <v/>
      </c>
      <c r="R339" t="str">
        <f>_xlfn.IFNA((VLOOKUP(A339,CLASS!A:AY,18,FALSE)),"")</f>
        <v/>
      </c>
      <c r="S339" s="11" t="str">
        <f t="shared" si="117"/>
        <v/>
      </c>
      <c r="T339" t="str">
        <f>_xlfn.IFNA((VLOOKUP(A339,CLASS!A:AY,20,FALSE)),"")</f>
        <v/>
      </c>
      <c r="U339" s="11" t="str">
        <f t="shared" si="118"/>
        <v/>
      </c>
      <c r="V339" t="str">
        <f>_xlfn.IFNA((VLOOKUP(A339,CLASS!A:AY,22,FALSE)),"")</f>
        <v/>
      </c>
      <c r="W339" s="11" t="str">
        <f t="shared" si="136"/>
        <v/>
      </c>
      <c r="X339" t="str">
        <f>_xlfn.IFNA((VLOOKUP(A339,CLASS!A:AY,24,FALSE)),"")</f>
        <v/>
      </c>
      <c r="Y339" s="11" t="str">
        <f t="shared" si="119"/>
        <v/>
      </c>
      <c r="Z339" t="str">
        <f>_xlfn.IFNA((VLOOKUP(A339,CLASS!A:AY,26,FALSE)),"")</f>
        <v/>
      </c>
      <c r="AA339" s="11" t="str">
        <f t="shared" si="120"/>
        <v/>
      </c>
      <c r="AB339" t="str">
        <f>_xlfn.IFNA((VLOOKUP(A339,CLASS!A:AY,28,FALSE)),"")</f>
        <v/>
      </c>
      <c r="AC339" s="11" t="str">
        <f t="shared" si="121"/>
        <v/>
      </c>
      <c r="AD339"/>
      <c r="AE339" s="11">
        <f t="shared" si="137"/>
        <v>0</v>
      </c>
      <c r="AF339"/>
      <c r="AG339" s="11">
        <f t="shared" si="138"/>
        <v>0</v>
      </c>
      <c r="AH339" t="str">
        <f>_xlfn.IFNA((VLOOKUP(A339,CLASS!A:AY,34,FALSE)),"")</f>
        <v/>
      </c>
      <c r="AI339" s="11" t="str">
        <f t="shared" si="122"/>
        <v/>
      </c>
      <c r="AJ339"/>
      <c r="AK339" s="11">
        <f t="shared" si="123"/>
        <v>0</v>
      </c>
      <c r="AL339" s="16" t="str">
        <f t="shared" si="124"/>
        <v/>
      </c>
      <c r="AM339"/>
      <c r="AN339" t="str">
        <f t="shared" si="125"/>
        <v/>
      </c>
      <c r="AO339" t="str">
        <f t="shared" si="126"/>
        <v/>
      </c>
      <c r="AP339" t="str">
        <f t="shared" si="127"/>
        <v/>
      </c>
      <c r="AQ339" t="str">
        <f t="shared" si="128"/>
        <v/>
      </c>
      <c r="AR339" t="str">
        <f t="shared" si="129"/>
        <v/>
      </c>
      <c r="AS339" t="str">
        <f t="shared" si="130"/>
        <v/>
      </c>
      <c r="AT339" t="str">
        <f t="shared" si="131"/>
        <v/>
      </c>
      <c r="AU339">
        <f t="shared" si="132"/>
        <v>0</v>
      </c>
      <c r="AV339">
        <f t="shared" si="133"/>
        <v>0</v>
      </c>
      <c r="AW339" t="str">
        <f t="shared" si="134"/>
        <v/>
      </c>
      <c r="AX339">
        <f t="shared" si="135"/>
        <v>0</v>
      </c>
      <c r="AY339" s="14" cm="1">
        <f t="array" ref="AY339">SUMPRODUCT(LARGE(AN339:AX339, {1,2,3}))</f>
        <v>0</v>
      </c>
      <c r="AZ339"/>
    </row>
    <row r="340" spans="1:52" x14ac:dyDescent="0.3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 t="shared" si="116"/>
        <v/>
      </c>
      <c r="R340" t="str">
        <f>_xlfn.IFNA((VLOOKUP(A340,CLASS!A:AY,18,FALSE)),"")</f>
        <v/>
      </c>
      <c r="S340" s="11" t="str">
        <f t="shared" si="117"/>
        <v/>
      </c>
      <c r="T340" t="str">
        <f>_xlfn.IFNA((VLOOKUP(A340,CLASS!A:AY,20,FALSE)),"")</f>
        <v/>
      </c>
      <c r="U340" s="11" t="str">
        <f t="shared" si="118"/>
        <v/>
      </c>
      <c r="V340" t="str">
        <f>_xlfn.IFNA((VLOOKUP(A340,CLASS!A:AY,22,FALSE)),"")</f>
        <v/>
      </c>
      <c r="W340" s="11" t="str">
        <f t="shared" si="136"/>
        <v/>
      </c>
      <c r="X340" t="str">
        <f>_xlfn.IFNA((VLOOKUP(A340,CLASS!A:AY,24,FALSE)),"")</f>
        <v/>
      </c>
      <c r="Y340" s="11" t="str">
        <f t="shared" si="119"/>
        <v/>
      </c>
      <c r="Z340" t="str">
        <f>_xlfn.IFNA((VLOOKUP(A340,CLASS!A:AY,26,FALSE)),"")</f>
        <v/>
      </c>
      <c r="AA340" s="11" t="str">
        <f t="shared" si="120"/>
        <v/>
      </c>
      <c r="AB340" t="str">
        <f>_xlfn.IFNA((VLOOKUP(A340,CLASS!A:AY,28,FALSE)),"")</f>
        <v/>
      </c>
      <c r="AC340" s="11" t="str">
        <f t="shared" si="121"/>
        <v/>
      </c>
      <c r="AD340"/>
      <c r="AE340" s="11">
        <f t="shared" si="137"/>
        <v>0</v>
      </c>
      <c r="AF340"/>
      <c r="AG340" s="11">
        <f t="shared" si="138"/>
        <v>0</v>
      </c>
      <c r="AH340" t="str">
        <f>_xlfn.IFNA((VLOOKUP(A340,CLASS!A:AY,34,FALSE)),"")</f>
        <v/>
      </c>
      <c r="AI340" s="11" t="str">
        <f t="shared" si="122"/>
        <v/>
      </c>
      <c r="AJ340"/>
      <c r="AK340" s="11">
        <f t="shared" si="123"/>
        <v>0</v>
      </c>
      <c r="AL340" s="16" t="str">
        <f t="shared" si="124"/>
        <v/>
      </c>
      <c r="AM340"/>
      <c r="AN340" t="str">
        <f t="shared" si="125"/>
        <v/>
      </c>
      <c r="AO340" t="str">
        <f t="shared" si="126"/>
        <v/>
      </c>
      <c r="AP340" t="str">
        <f t="shared" si="127"/>
        <v/>
      </c>
      <c r="AQ340" t="str">
        <f t="shared" si="128"/>
        <v/>
      </c>
      <c r="AR340" t="str">
        <f t="shared" si="129"/>
        <v/>
      </c>
      <c r="AS340" t="str">
        <f t="shared" si="130"/>
        <v/>
      </c>
      <c r="AT340" t="str">
        <f t="shared" si="131"/>
        <v/>
      </c>
      <c r="AU340">
        <f t="shared" si="132"/>
        <v>0</v>
      </c>
      <c r="AV340">
        <f t="shared" si="133"/>
        <v>0</v>
      </c>
      <c r="AW340" t="str">
        <f t="shared" si="134"/>
        <v/>
      </c>
      <c r="AX340">
        <f t="shared" si="135"/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 t="shared" si="116"/>
        <v/>
      </c>
      <c r="R341" t="str">
        <f>_xlfn.IFNA((VLOOKUP(A341,CLASS!A:AY,18,FALSE)),"")</f>
        <v/>
      </c>
      <c r="S341" s="11" t="str">
        <f t="shared" si="117"/>
        <v/>
      </c>
      <c r="T341" t="str">
        <f>_xlfn.IFNA((VLOOKUP(A341,CLASS!A:AY,20,FALSE)),"")</f>
        <v/>
      </c>
      <c r="U341" s="11" t="str">
        <f t="shared" si="118"/>
        <v/>
      </c>
      <c r="V341" t="str">
        <f>_xlfn.IFNA((VLOOKUP(A341,CLASS!A:AY,22,FALSE)),"")</f>
        <v/>
      </c>
      <c r="W341" s="11" t="str">
        <f t="shared" si="136"/>
        <v/>
      </c>
      <c r="X341" t="str">
        <f>_xlfn.IFNA((VLOOKUP(A341,CLASS!A:AY,24,FALSE)),"")</f>
        <v/>
      </c>
      <c r="Y341" s="11" t="str">
        <f t="shared" si="119"/>
        <v/>
      </c>
      <c r="Z341" t="str">
        <f>_xlfn.IFNA((VLOOKUP(A341,CLASS!A:AY,26,FALSE)),"")</f>
        <v/>
      </c>
      <c r="AA341" s="11" t="str">
        <f t="shared" si="120"/>
        <v/>
      </c>
      <c r="AB341" t="str">
        <f>_xlfn.IFNA((VLOOKUP(A341,CLASS!A:AY,28,FALSE)),"")</f>
        <v/>
      </c>
      <c r="AC341" s="11" t="str">
        <f t="shared" si="121"/>
        <v/>
      </c>
      <c r="AD341"/>
      <c r="AE341" s="11">
        <f t="shared" si="137"/>
        <v>0</v>
      </c>
      <c r="AF341"/>
      <c r="AG341" s="11">
        <f t="shared" si="138"/>
        <v>0</v>
      </c>
      <c r="AH341" t="str">
        <f>_xlfn.IFNA((VLOOKUP(A341,CLASS!A:AY,34,FALSE)),"")</f>
        <v/>
      </c>
      <c r="AI341" s="11" t="str">
        <f t="shared" si="122"/>
        <v/>
      </c>
      <c r="AJ341"/>
      <c r="AK341" s="11">
        <f t="shared" si="123"/>
        <v>0</v>
      </c>
      <c r="AL341" s="16" t="str">
        <f t="shared" si="124"/>
        <v/>
      </c>
      <c r="AM341"/>
      <c r="AN341" t="str">
        <f t="shared" si="125"/>
        <v/>
      </c>
      <c r="AO341" t="str">
        <f t="shared" si="126"/>
        <v/>
      </c>
      <c r="AP341" t="str">
        <f t="shared" si="127"/>
        <v/>
      </c>
      <c r="AQ341" t="str">
        <f t="shared" si="128"/>
        <v/>
      </c>
      <c r="AR341" t="str">
        <f t="shared" si="129"/>
        <v/>
      </c>
      <c r="AS341" t="str">
        <f t="shared" si="130"/>
        <v/>
      </c>
      <c r="AT341" t="str">
        <f t="shared" si="131"/>
        <v/>
      </c>
      <c r="AU341">
        <f t="shared" si="132"/>
        <v>0</v>
      </c>
      <c r="AV341">
        <f t="shared" si="133"/>
        <v>0</v>
      </c>
      <c r="AW341" t="str">
        <f t="shared" si="134"/>
        <v/>
      </c>
      <c r="AX341">
        <f t="shared" si="135"/>
        <v>0</v>
      </c>
      <c r="AY341" s="14" cm="1">
        <f t="array" ref="AY341">SUMPRODUCT(LARGE(AN341:AX341, {1,2,3}))</f>
        <v>0</v>
      </c>
      <c r="AZ341"/>
    </row>
    <row r="342" spans="1:52" x14ac:dyDescent="0.3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 t="shared" si="116"/>
        <v/>
      </c>
      <c r="R342" t="str">
        <f>_xlfn.IFNA((VLOOKUP(A342,CLASS!A:AY,18,FALSE)),"")</f>
        <v/>
      </c>
      <c r="S342" s="11" t="str">
        <f t="shared" si="117"/>
        <v/>
      </c>
      <c r="T342" t="str">
        <f>_xlfn.IFNA((VLOOKUP(A342,CLASS!A:AY,20,FALSE)),"")</f>
        <v/>
      </c>
      <c r="U342" s="11" t="str">
        <f t="shared" si="118"/>
        <v/>
      </c>
      <c r="V342" t="str">
        <f>_xlfn.IFNA((VLOOKUP(A342,CLASS!A:AY,22,FALSE)),"")</f>
        <v/>
      </c>
      <c r="W342" s="11" t="str">
        <f t="shared" si="136"/>
        <v/>
      </c>
      <c r="X342" t="str">
        <f>_xlfn.IFNA((VLOOKUP(A342,CLASS!A:AY,24,FALSE)),"")</f>
        <v/>
      </c>
      <c r="Y342" s="11" t="str">
        <f t="shared" si="119"/>
        <v/>
      </c>
      <c r="Z342" t="str">
        <f>_xlfn.IFNA((VLOOKUP(A342,CLASS!A:AY,26,FALSE)),"")</f>
        <v/>
      </c>
      <c r="AA342" s="11" t="str">
        <f t="shared" si="120"/>
        <v/>
      </c>
      <c r="AB342" t="str">
        <f>_xlfn.IFNA((VLOOKUP(A342,CLASS!A:AY,28,FALSE)),"")</f>
        <v/>
      </c>
      <c r="AC342" s="11" t="str">
        <f t="shared" si="121"/>
        <v/>
      </c>
      <c r="AD342"/>
      <c r="AE342" s="11">
        <f t="shared" si="137"/>
        <v>0</v>
      </c>
      <c r="AF342"/>
      <c r="AG342" s="11">
        <f t="shared" si="138"/>
        <v>0</v>
      </c>
      <c r="AH342" t="str">
        <f>_xlfn.IFNA((VLOOKUP(A342,CLASS!A:AY,34,FALSE)),"")</f>
        <v/>
      </c>
      <c r="AI342" s="11" t="str">
        <f t="shared" si="122"/>
        <v/>
      </c>
      <c r="AJ342"/>
      <c r="AK342" s="11">
        <f t="shared" si="123"/>
        <v>0</v>
      </c>
      <c r="AL342" s="16" t="str">
        <f t="shared" si="124"/>
        <v/>
      </c>
      <c r="AN342" t="str">
        <f t="shared" si="125"/>
        <v/>
      </c>
      <c r="AO342" t="str">
        <f t="shared" si="126"/>
        <v/>
      </c>
      <c r="AP342" t="str">
        <f t="shared" si="127"/>
        <v/>
      </c>
      <c r="AQ342" t="str">
        <f t="shared" si="128"/>
        <v/>
      </c>
      <c r="AR342" t="str">
        <f t="shared" si="129"/>
        <v/>
      </c>
      <c r="AS342" t="str">
        <f t="shared" si="130"/>
        <v/>
      </c>
      <c r="AT342" t="str">
        <f t="shared" si="131"/>
        <v/>
      </c>
      <c r="AU342">
        <f t="shared" si="132"/>
        <v>0</v>
      </c>
      <c r="AV342">
        <f t="shared" si="133"/>
        <v>0</v>
      </c>
      <c r="AW342" t="str">
        <f t="shared" si="134"/>
        <v/>
      </c>
      <c r="AX342">
        <f t="shared" si="135"/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 t="shared" si="116"/>
        <v/>
      </c>
      <c r="R343" t="str">
        <f>_xlfn.IFNA((VLOOKUP(A343,CLASS!A:AY,18,FALSE)),"")</f>
        <v/>
      </c>
      <c r="S343" s="11" t="str">
        <f t="shared" si="117"/>
        <v/>
      </c>
      <c r="T343" t="str">
        <f>_xlfn.IFNA((VLOOKUP(A343,CLASS!A:AY,20,FALSE)),"")</f>
        <v/>
      </c>
      <c r="U343" s="11" t="str">
        <f t="shared" si="118"/>
        <v/>
      </c>
      <c r="V343" t="str">
        <f>_xlfn.IFNA((VLOOKUP(A343,CLASS!A:AY,22,FALSE)),"")</f>
        <v/>
      </c>
      <c r="W343" s="11" t="str">
        <f t="shared" si="136"/>
        <v/>
      </c>
      <c r="X343" t="str">
        <f>_xlfn.IFNA((VLOOKUP(A343,CLASS!A:AY,24,FALSE)),"")</f>
        <v/>
      </c>
      <c r="Y343" s="11" t="str">
        <f t="shared" si="119"/>
        <v/>
      </c>
      <c r="Z343" t="str">
        <f>_xlfn.IFNA((VLOOKUP(A343,CLASS!A:AY,26,FALSE)),"")</f>
        <v/>
      </c>
      <c r="AA343" s="11" t="str">
        <f t="shared" si="120"/>
        <v/>
      </c>
      <c r="AB343" t="str">
        <f>_xlfn.IFNA((VLOOKUP(A343,CLASS!A:AY,28,FALSE)),"")</f>
        <v/>
      </c>
      <c r="AC343" s="11" t="str">
        <f t="shared" si="121"/>
        <v/>
      </c>
      <c r="AD343"/>
      <c r="AE343" s="11">
        <f t="shared" si="137"/>
        <v>0</v>
      </c>
      <c r="AF343"/>
      <c r="AG343" s="11">
        <f t="shared" si="138"/>
        <v>0</v>
      </c>
      <c r="AH343" t="str">
        <f>_xlfn.IFNA((VLOOKUP(A343,CLASS!A:AY,34,FALSE)),"")</f>
        <v/>
      </c>
      <c r="AI343" s="11" t="str">
        <f t="shared" si="122"/>
        <v/>
      </c>
      <c r="AJ343"/>
      <c r="AK343" s="11">
        <f t="shared" si="123"/>
        <v>0</v>
      </c>
      <c r="AL343" s="16" t="str">
        <f t="shared" si="124"/>
        <v/>
      </c>
      <c r="AM343"/>
      <c r="AN343" t="str">
        <f t="shared" si="125"/>
        <v/>
      </c>
      <c r="AO343" t="str">
        <f t="shared" si="126"/>
        <v/>
      </c>
      <c r="AP343" t="str">
        <f t="shared" si="127"/>
        <v/>
      </c>
      <c r="AQ343" t="str">
        <f t="shared" si="128"/>
        <v/>
      </c>
      <c r="AR343" t="str">
        <f t="shared" si="129"/>
        <v/>
      </c>
      <c r="AS343" t="str">
        <f t="shared" si="130"/>
        <v/>
      </c>
      <c r="AT343" t="str">
        <f t="shared" si="131"/>
        <v/>
      </c>
      <c r="AU343">
        <f t="shared" si="132"/>
        <v>0</v>
      </c>
      <c r="AV343">
        <f t="shared" si="133"/>
        <v>0</v>
      </c>
      <c r="AW343" t="str">
        <f t="shared" si="134"/>
        <v/>
      </c>
      <c r="AX343">
        <f t="shared" si="135"/>
        <v>0</v>
      </c>
      <c r="AY343" s="14" cm="1">
        <f t="array" ref="AY343">SUMPRODUCT(LARGE(AN343:AX343, {1,2,3}))</f>
        <v>0</v>
      </c>
      <c r="AZ343"/>
    </row>
    <row r="344" spans="1:52" x14ac:dyDescent="0.3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 t="shared" si="116"/>
        <v/>
      </c>
      <c r="R344" t="str">
        <f>_xlfn.IFNA((VLOOKUP(A344,CLASS!A:AY,18,FALSE)),"")</f>
        <v/>
      </c>
      <c r="S344" s="11" t="str">
        <f t="shared" si="117"/>
        <v/>
      </c>
      <c r="T344" t="str">
        <f>_xlfn.IFNA((VLOOKUP(A344,CLASS!A:AY,20,FALSE)),"")</f>
        <v/>
      </c>
      <c r="U344" s="11" t="str">
        <f t="shared" si="118"/>
        <v/>
      </c>
      <c r="V344" t="str">
        <f>_xlfn.IFNA((VLOOKUP(A344,CLASS!A:AY,22,FALSE)),"")</f>
        <v/>
      </c>
      <c r="W344" s="11" t="str">
        <f t="shared" si="136"/>
        <v/>
      </c>
      <c r="X344" t="str">
        <f>_xlfn.IFNA((VLOOKUP(A344,CLASS!A:AY,24,FALSE)),"")</f>
        <v/>
      </c>
      <c r="Y344" s="11" t="str">
        <f t="shared" si="119"/>
        <v/>
      </c>
      <c r="Z344" t="str">
        <f>_xlfn.IFNA((VLOOKUP(A344,CLASS!A:AY,26,FALSE)),"")</f>
        <v/>
      </c>
      <c r="AA344" s="11" t="str">
        <f t="shared" si="120"/>
        <v/>
      </c>
      <c r="AB344" t="str">
        <f>_xlfn.IFNA((VLOOKUP(A344,CLASS!A:AY,28,FALSE)),"")</f>
        <v/>
      </c>
      <c r="AC344" s="11" t="str">
        <f t="shared" si="121"/>
        <v/>
      </c>
      <c r="AD344"/>
      <c r="AE344" s="11">
        <f t="shared" si="137"/>
        <v>0</v>
      </c>
      <c r="AF344"/>
      <c r="AG344" s="11">
        <f t="shared" si="138"/>
        <v>0</v>
      </c>
      <c r="AH344" t="str">
        <f>_xlfn.IFNA((VLOOKUP(A344,CLASS!A:AY,34,FALSE)),"")</f>
        <v/>
      </c>
      <c r="AI344" s="11" t="str">
        <f t="shared" si="122"/>
        <v/>
      </c>
      <c r="AJ344"/>
      <c r="AK344" s="11">
        <f t="shared" si="123"/>
        <v>0</v>
      </c>
      <c r="AL344" s="16" t="str">
        <f t="shared" si="124"/>
        <v/>
      </c>
      <c r="AN344" t="str">
        <f t="shared" si="125"/>
        <v/>
      </c>
      <c r="AO344" t="str">
        <f t="shared" si="126"/>
        <v/>
      </c>
      <c r="AP344" t="str">
        <f t="shared" si="127"/>
        <v/>
      </c>
      <c r="AQ344" t="str">
        <f t="shared" si="128"/>
        <v/>
      </c>
      <c r="AR344" t="str">
        <f t="shared" si="129"/>
        <v/>
      </c>
      <c r="AS344" t="str">
        <f t="shared" si="130"/>
        <v/>
      </c>
      <c r="AT344" t="str">
        <f t="shared" si="131"/>
        <v/>
      </c>
      <c r="AU344">
        <f t="shared" si="132"/>
        <v>0</v>
      </c>
      <c r="AV344">
        <f t="shared" si="133"/>
        <v>0</v>
      </c>
      <c r="AW344" t="str">
        <f t="shared" si="134"/>
        <v/>
      </c>
      <c r="AX344">
        <f t="shared" si="135"/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 t="shared" si="116"/>
        <v/>
      </c>
      <c r="R345" t="str">
        <f>_xlfn.IFNA((VLOOKUP(A345,CLASS!A:AY,18,FALSE)),"")</f>
        <v/>
      </c>
      <c r="S345" s="11" t="str">
        <f t="shared" si="117"/>
        <v/>
      </c>
      <c r="T345" t="str">
        <f>_xlfn.IFNA((VLOOKUP(A345,CLASS!A:AY,20,FALSE)),"")</f>
        <v/>
      </c>
      <c r="U345" s="11" t="str">
        <f t="shared" si="118"/>
        <v/>
      </c>
      <c r="V345" t="str">
        <f>_xlfn.IFNA((VLOOKUP(A345,CLASS!A:AY,22,FALSE)),"")</f>
        <v/>
      </c>
      <c r="W345" s="11" t="str">
        <f t="shared" si="136"/>
        <v/>
      </c>
      <c r="X345" t="str">
        <f>_xlfn.IFNA((VLOOKUP(A345,CLASS!A:AY,24,FALSE)),"")</f>
        <v/>
      </c>
      <c r="Y345" s="11" t="str">
        <f t="shared" si="119"/>
        <v/>
      </c>
      <c r="Z345" t="str">
        <f>_xlfn.IFNA((VLOOKUP(A345,CLASS!A:AY,26,FALSE)),"")</f>
        <v/>
      </c>
      <c r="AA345" s="11" t="str">
        <f t="shared" si="120"/>
        <v/>
      </c>
      <c r="AB345" t="str">
        <f>_xlfn.IFNA((VLOOKUP(A345,CLASS!A:AY,28,FALSE)),"")</f>
        <v/>
      </c>
      <c r="AC345" s="11" t="str">
        <f t="shared" si="121"/>
        <v/>
      </c>
      <c r="AD345"/>
      <c r="AE345" s="11">
        <f t="shared" si="137"/>
        <v>0</v>
      </c>
      <c r="AF345"/>
      <c r="AG345" s="11">
        <f t="shared" si="138"/>
        <v>0</v>
      </c>
      <c r="AH345" t="str">
        <f>_xlfn.IFNA((VLOOKUP(A345,CLASS!A:AY,34,FALSE)),"")</f>
        <v/>
      </c>
      <c r="AI345" s="11" t="str">
        <f t="shared" si="122"/>
        <v/>
      </c>
      <c r="AJ345"/>
      <c r="AK345" s="11">
        <f t="shared" si="123"/>
        <v>0</v>
      </c>
      <c r="AL345" s="16" t="str">
        <f t="shared" si="124"/>
        <v/>
      </c>
      <c r="AN345" t="str">
        <f t="shared" si="125"/>
        <v/>
      </c>
      <c r="AO345" t="str">
        <f t="shared" si="126"/>
        <v/>
      </c>
      <c r="AP345" t="str">
        <f t="shared" si="127"/>
        <v/>
      </c>
      <c r="AQ345" t="str">
        <f t="shared" si="128"/>
        <v/>
      </c>
      <c r="AR345" t="str">
        <f t="shared" si="129"/>
        <v/>
      </c>
      <c r="AS345" t="str">
        <f t="shared" si="130"/>
        <v/>
      </c>
      <c r="AT345" t="str">
        <f t="shared" si="131"/>
        <v/>
      </c>
      <c r="AU345">
        <f t="shared" si="132"/>
        <v>0</v>
      </c>
      <c r="AV345">
        <f t="shared" si="133"/>
        <v>0</v>
      </c>
      <c r="AW345" t="str">
        <f t="shared" si="134"/>
        <v/>
      </c>
      <c r="AX345">
        <f t="shared" si="135"/>
        <v>0</v>
      </c>
      <c r="AY345" s="14" cm="1">
        <f t="array" ref="AY345">SUMPRODUCT(LARGE(AN345:AX345, {1,2,3}))</f>
        <v>0</v>
      </c>
      <c r="AZ345"/>
    </row>
    <row r="346" spans="1:52" x14ac:dyDescent="0.3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 t="shared" si="116"/>
        <v/>
      </c>
      <c r="R346" t="str">
        <f>_xlfn.IFNA((VLOOKUP(A346,CLASS!A:AY,18,FALSE)),"")</f>
        <v/>
      </c>
      <c r="S346" s="11" t="str">
        <f t="shared" si="117"/>
        <v/>
      </c>
      <c r="T346" t="str">
        <f>_xlfn.IFNA((VLOOKUP(A346,CLASS!A:AY,20,FALSE)),"")</f>
        <v/>
      </c>
      <c r="U346" s="11" t="str">
        <f t="shared" si="118"/>
        <v/>
      </c>
      <c r="V346" t="str">
        <f>_xlfn.IFNA((VLOOKUP(A346,CLASS!A:AY,22,FALSE)),"")</f>
        <v/>
      </c>
      <c r="W346" s="11" t="str">
        <f t="shared" si="136"/>
        <v/>
      </c>
      <c r="X346" t="str">
        <f>_xlfn.IFNA((VLOOKUP(A346,CLASS!A:AY,24,FALSE)),"")</f>
        <v/>
      </c>
      <c r="Y346" s="11" t="str">
        <f t="shared" si="119"/>
        <v/>
      </c>
      <c r="Z346" t="str">
        <f>_xlfn.IFNA((VLOOKUP(A346,CLASS!A:AY,26,FALSE)),"")</f>
        <v/>
      </c>
      <c r="AA346" s="11" t="str">
        <f t="shared" si="120"/>
        <v/>
      </c>
      <c r="AB346" t="str">
        <f>_xlfn.IFNA((VLOOKUP(A346,CLASS!A:AY,28,FALSE)),"")</f>
        <v/>
      </c>
      <c r="AC346" s="11" t="str">
        <f t="shared" si="121"/>
        <v/>
      </c>
      <c r="AD346"/>
      <c r="AE346" s="11">
        <f t="shared" si="137"/>
        <v>0</v>
      </c>
      <c r="AF346"/>
      <c r="AG346" s="11">
        <f t="shared" si="138"/>
        <v>0</v>
      </c>
      <c r="AH346" t="str">
        <f>_xlfn.IFNA((VLOOKUP(A346,CLASS!A:AY,34,FALSE)),"")</f>
        <v/>
      </c>
      <c r="AI346" s="11" t="str">
        <f t="shared" si="122"/>
        <v/>
      </c>
      <c r="AJ346"/>
      <c r="AK346" s="11">
        <f t="shared" si="123"/>
        <v>0</v>
      </c>
      <c r="AL346" s="16" t="str">
        <f t="shared" si="124"/>
        <v/>
      </c>
      <c r="AM346"/>
      <c r="AN346" t="str">
        <f t="shared" si="125"/>
        <v/>
      </c>
      <c r="AO346" t="str">
        <f t="shared" si="126"/>
        <v/>
      </c>
      <c r="AP346" t="str">
        <f t="shared" si="127"/>
        <v/>
      </c>
      <c r="AQ346" t="str">
        <f t="shared" si="128"/>
        <v/>
      </c>
      <c r="AR346" t="str">
        <f t="shared" si="129"/>
        <v/>
      </c>
      <c r="AS346" t="str">
        <f t="shared" si="130"/>
        <v/>
      </c>
      <c r="AT346" t="str">
        <f t="shared" si="131"/>
        <v/>
      </c>
      <c r="AU346">
        <f t="shared" si="132"/>
        <v>0</v>
      </c>
      <c r="AV346">
        <f t="shared" si="133"/>
        <v>0</v>
      </c>
      <c r="AW346" t="str">
        <f t="shared" si="134"/>
        <v/>
      </c>
      <c r="AX346">
        <f t="shared" si="135"/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 t="shared" si="116"/>
        <v/>
      </c>
      <c r="R347" t="str">
        <f>_xlfn.IFNA((VLOOKUP(A347,CLASS!A:AY,18,FALSE)),"")</f>
        <v/>
      </c>
      <c r="S347" s="11" t="str">
        <f t="shared" si="117"/>
        <v/>
      </c>
      <c r="T347" t="str">
        <f>_xlfn.IFNA((VLOOKUP(A347,CLASS!A:AY,20,FALSE)),"")</f>
        <v/>
      </c>
      <c r="U347" s="11" t="str">
        <f t="shared" si="118"/>
        <v/>
      </c>
      <c r="V347" t="str">
        <f>_xlfn.IFNA((VLOOKUP(A347,CLASS!A:AY,22,FALSE)),"")</f>
        <v/>
      </c>
      <c r="W347" s="11" t="str">
        <f t="shared" si="136"/>
        <v/>
      </c>
      <c r="X347" t="str">
        <f>_xlfn.IFNA((VLOOKUP(A347,CLASS!A:AY,24,FALSE)),"")</f>
        <v/>
      </c>
      <c r="Y347" s="11" t="str">
        <f t="shared" si="119"/>
        <v/>
      </c>
      <c r="Z347" t="str">
        <f>_xlfn.IFNA((VLOOKUP(A347,CLASS!A:AY,26,FALSE)),"")</f>
        <v/>
      </c>
      <c r="AA347" s="11" t="str">
        <f t="shared" si="120"/>
        <v/>
      </c>
      <c r="AB347" t="str">
        <f>_xlfn.IFNA((VLOOKUP(A347,CLASS!A:AY,28,FALSE)),"")</f>
        <v/>
      </c>
      <c r="AC347" s="11" t="str">
        <f t="shared" si="121"/>
        <v/>
      </c>
      <c r="AD347"/>
      <c r="AE347" s="11">
        <f t="shared" si="137"/>
        <v>0</v>
      </c>
      <c r="AF347"/>
      <c r="AG347" s="11">
        <f t="shared" si="138"/>
        <v>0</v>
      </c>
      <c r="AH347" t="str">
        <f>_xlfn.IFNA((VLOOKUP(A347,CLASS!A:AY,34,FALSE)),"")</f>
        <v/>
      </c>
      <c r="AI347" s="11" t="str">
        <f t="shared" si="122"/>
        <v/>
      </c>
      <c r="AJ347"/>
      <c r="AK347" s="11">
        <f t="shared" si="123"/>
        <v>0</v>
      </c>
      <c r="AL347" s="16" t="str">
        <f t="shared" si="124"/>
        <v/>
      </c>
      <c r="AM347"/>
      <c r="AN347" t="str">
        <f t="shared" si="125"/>
        <v/>
      </c>
      <c r="AO347" t="str">
        <f t="shared" si="126"/>
        <v/>
      </c>
      <c r="AP347" t="str">
        <f t="shared" si="127"/>
        <v/>
      </c>
      <c r="AQ347" t="str">
        <f t="shared" si="128"/>
        <v/>
      </c>
      <c r="AR347" t="str">
        <f t="shared" si="129"/>
        <v/>
      </c>
      <c r="AS347" t="str">
        <f t="shared" si="130"/>
        <v/>
      </c>
      <c r="AT347" t="str">
        <f t="shared" si="131"/>
        <v/>
      </c>
      <c r="AU347">
        <f t="shared" si="132"/>
        <v>0</v>
      </c>
      <c r="AV347">
        <f t="shared" si="133"/>
        <v>0</v>
      </c>
      <c r="AW347" t="str">
        <f t="shared" si="134"/>
        <v/>
      </c>
      <c r="AX347">
        <f t="shared" si="135"/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 t="shared" si="116"/>
        <v/>
      </c>
      <c r="R348" t="str">
        <f>_xlfn.IFNA((VLOOKUP(A348,CLASS!A:AY,18,FALSE)),"")</f>
        <v/>
      </c>
      <c r="S348" s="11" t="str">
        <f t="shared" si="117"/>
        <v/>
      </c>
      <c r="T348" t="str">
        <f>_xlfn.IFNA((VLOOKUP(A348,CLASS!A:AY,20,FALSE)),"")</f>
        <v/>
      </c>
      <c r="U348" s="11" t="str">
        <f t="shared" si="118"/>
        <v/>
      </c>
      <c r="V348" t="str">
        <f>_xlfn.IFNA((VLOOKUP(A348,CLASS!A:AY,22,FALSE)),"")</f>
        <v/>
      </c>
      <c r="W348" s="11" t="str">
        <f t="shared" si="136"/>
        <v/>
      </c>
      <c r="X348" t="str">
        <f>_xlfn.IFNA((VLOOKUP(A348,CLASS!A:AY,24,FALSE)),"")</f>
        <v/>
      </c>
      <c r="Y348" s="11" t="str">
        <f t="shared" si="119"/>
        <v/>
      </c>
      <c r="Z348" t="str">
        <f>_xlfn.IFNA((VLOOKUP(A348,CLASS!A:AY,26,FALSE)),"")</f>
        <v/>
      </c>
      <c r="AA348" s="11" t="str">
        <f t="shared" si="120"/>
        <v/>
      </c>
      <c r="AB348" t="str">
        <f>_xlfn.IFNA((VLOOKUP(A348,CLASS!A:AY,28,FALSE)),"")</f>
        <v/>
      </c>
      <c r="AC348" s="11" t="str">
        <f t="shared" si="121"/>
        <v/>
      </c>
      <c r="AD348"/>
      <c r="AE348" s="11">
        <f t="shared" si="137"/>
        <v>0</v>
      </c>
      <c r="AF348"/>
      <c r="AG348" s="11">
        <f t="shared" si="138"/>
        <v>0</v>
      </c>
      <c r="AH348" t="str">
        <f>_xlfn.IFNA((VLOOKUP(A348,CLASS!A:AY,34,FALSE)),"")</f>
        <v/>
      </c>
      <c r="AI348" s="11" t="str">
        <f t="shared" si="122"/>
        <v/>
      </c>
      <c r="AJ348"/>
      <c r="AK348" s="11">
        <f t="shared" si="123"/>
        <v>0</v>
      </c>
      <c r="AL348" s="16" t="str">
        <f t="shared" si="124"/>
        <v/>
      </c>
      <c r="AM348"/>
      <c r="AN348" t="str">
        <f t="shared" si="125"/>
        <v/>
      </c>
      <c r="AO348" t="str">
        <f t="shared" si="126"/>
        <v/>
      </c>
      <c r="AP348" t="str">
        <f t="shared" si="127"/>
        <v/>
      </c>
      <c r="AQ348" t="str">
        <f t="shared" si="128"/>
        <v/>
      </c>
      <c r="AR348" t="str">
        <f t="shared" si="129"/>
        <v/>
      </c>
      <c r="AS348" t="str">
        <f t="shared" si="130"/>
        <v/>
      </c>
      <c r="AT348" t="str">
        <f t="shared" si="131"/>
        <v/>
      </c>
      <c r="AU348">
        <f t="shared" si="132"/>
        <v>0</v>
      </c>
      <c r="AV348">
        <f t="shared" si="133"/>
        <v>0</v>
      </c>
      <c r="AW348" t="str">
        <f t="shared" si="134"/>
        <v/>
      </c>
      <c r="AX348">
        <f t="shared" si="135"/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 t="shared" si="116"/>
        <v/>
      </c>
      <c r="R349" t="str">
        <f>_xlfn.IFNA((VLOOKUP(A349,CLASS!A:AY,18,FALSE)),"")</f>
        <v/>
      </c>
      <c r="S349" s="11" t="str">
        <f t="shared" si="117"/>
        <v/>
      </c>
      <c r="T349" t="str">
        <f>_xlfn.IFNA((VLOOKUP(A349,CLASS!A:AY,20,FALSE)),"")</f>
        <v/>
      </c>
      <c r="U349" s="11" t="str">
        <f t="shared" si="118"/>
        <v/>
      </c>
      <c r="V349" t="str">
        <f>_xlfn.IFNA((VLOOKUP(A349,CLASS!A:AY,22,FALSE)),"")</f>
        <v/>
      </c>
      <c r="W349" s="11" t="str">
        <f t="shared" si="136"/>
        <v/>
      </c>
      <c r="X349" t="str">
        <f>_xlfn.IFNA((VLOOKUP(A349,CLASS!A:AY,24,FALSE)),"")</f>
        <v/>
      </c>
      <c r="Y349" s="11" t="str">
        <f t="shared" si="119"/>
        <v/>
      </c>
      <c r="Z349" t="str">
        <f>_xlfn.IFNA((VLOOKUP(A349,CLASS!A:AY,26,FALSE)),"")</f>
        <v/>
      </c>
      <c r="AA349" s="11" t="str">
        <f t="shared" si="120"/>
        <v/>
      </c>
      <c r="AB349" t="str">
        <f>_xlfn.IFNA((VLOOKUP(A349,CLASS!A:AY,28,FALSE)),"")</f>
        <v/>
      </c>
      <c r="AC349" s="11" t="str">
        <f t="shared" si="121"/>
        <v/>
      </c>
      <c r="AD349"/>
      <c r="AE349" s="11">
        <f t="shared" si="137"/>
        <v>0</v>
      </c>
      <c r="AF349"/>
      <c r="AG349" s="11">
        <f t="shared" si="138"/>
        <v>0</v>
      </c>
      <c r="AH349" t="str">
        <f>_xlfn.IFNA((VLOOKUP(A349,CLASS!A:AY,34,FALSE)),"")</f>
        <v/>
      </c>
      <c r="AI349" s="11" t="str">
        <f t="shared" si="122"/>
        <v/>
      </c>
      <c r="AJ349"/>
      <c r="AK349" s="11">
        <f t="shared" si="123"/>
        <v>0</v>
      </c>
      <c r="AL349" s="16" t="str">
        <f t="shared" si="124"/>
        <v/>
      </c>
      <c r="AM349"/>
      <c r="AN349" t="str">
        <f t="shared" si="125"/>
        <v/>
      </c>
      <c r="AO349" t="str">
        <f t="shared" si="126"/>
        <v/>
      </c>
      <c r="AP349" t="str">
        <f t="shared" si="127"/>
        <v/>
      </c>
      <c r="AQ349" t="str">
        <f t="shared" si="128"/>
        <v/>
      </c>
      <c r="AR349" t="str">
        <f t="shared" si="129"/>
        <v/>
      </c>
      <c r="AS349" t="str">
        <f t="shared" si="130"/>
        <v/>
      </c>
      <c r="AT349" t="str">
        <f t="shared" si="131"/>
        <v/>
      </c>
      <c r="AU349">
        <f t="shared" si="132"/>
        <v>0</v>
      </c>
      <c r="AV349">
        <f t="shared" si="133"/>
        <v>0</v>
      </c>
      <c r="AW349" t="str">
        <f t="shared" si="134"/>
        <v/>
      </c>
      <c r="AX349">
        <f t="shared" si="135"/>
        <v>0</v>
      </c>
      <c r="AY349" s="14" cm="1">
        <f t="array" ref="AY349">SUMPRODUCT(LARGE(AN349:AX349, {1,2,3}))</f>
        <v>0</v>
      </c>
    </row>
    <row r="350" spans="1:52" x14ac:dyDescent="0.3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 t="shared" si="116"/>
        <v/>
      </c>
      <c r="R350" t="str">
        <f>_xlfn.IFNA((VLOOKUP(A350,CLASS!A:AY,18,FALSE)),"")</f>
        <v/>
      </c>
      <c r="S350" s="11" t="str">
        <f t="shared" si="117"/>
        <v/>
      </c>
      <c r="T350" t="str">
        <f>_xlfn.IFNA((VLOOKUP(A350,CLASS!A:AY,20,FALSE)),"")</f>
        <v/>
      </c>
      <c r="U350" s="11" t="str">
        <f t="shared" si="118"/>
        <v/>
      </c>
      <c r="V350" t="str">
        <f>_xlfn.IFNA((VLOOKUP(A350,CLASS!A:AY,22,FALSE)),"")</f>
        <v/>
      </c>
      <c r="W350" s="11" t="str">
        <f t="shared" si="136"/>
        <v/>
      </c>
      <c r="X350" t="str">
        <f>_xlfn.IFNA((VLOOKUP(A350,CLASS!A:AY,24,FALSE)),"")</f>
        <v/>
      </c>
      <c r="Y350" s="11" t="str">
        <f t="shared" si="119"/>
        <v/>
      </c>
      <c r="Z350" t="str">
        <f>_xlfn.IFNA((VLOOKUP(A350,CLASS!A:AY,26,FALSE)),"")</f>
        <v/>
      </c>
      <c r="AA350" s="11" t="str">
        <f t="shared" si="120"/>
        <v/>
      </c>
      <c r="AB350" t="str">
        <f>_xlfn.IFNA((VLOOKUP(A350,CLASS!A:AY,28,FALSE)),"")</f>
        <v/>
      </c>
      <c r="AC350" s="11" t="str">
        <f t="shared" si="121"/>
        <v/>
      </c>
      <c r="AD350"/>
      <c r="AE350" s="11">
        <f t="shared" si="137"/>
        <v>0</v>
      </c>
      <c r="AF350"/>
      <c r="AG350" s="11">
        <f t="shared" si="138"/>
        <v>0</v>
      </c>
      <c r="AH350" t="str">
        <f>_xlfn.IFNA((VLOOKUP(A350,CLASS!A:AY,34,FALSE)),"")</f>
        <v/>
      </c>
      <c r="AI350" s="11" t="str">
        <f t="shared" si="122"/>
        <v/>
      </c>
      <c r="AJ350"/>
      <c r="AK350" s="11">
        <f t="shared" si="123"/>
        <v>0</v>
      </c>
      <c r="AL350" s="16" t="str">
        <f t="shared" si="124"/>
        <v/>
      </c>
      <c r="AM350"/>
      <c r="AN350" t="str">
        <f t="shared" si="125"/>
        <v/>
      </c>
      <c r="AO350" t="str">
        <f t="shared" si="126"/>
        <v/>
      </c>
      <c r="AP350" t="str">
        <f t="shared" si="127"/>
        <v/>
      </c>
      <c r="AQ350" t="str">
        <f t="shared" si="128"/>
        <v/>
      </c>
      <c r="AR350" t="str">
        <f t="shared" si="129"/>
        <v/>
      </c>
      <c r="AS350" t="str">
        <f t="shared" si="130"/>
        <v/>
      </c>
      <c r="AT350" t="str">
        <f t="shared" si="131"/>
        <v/>
      </c>
      <c r="AU350">
        <f t="shared" si="132"/>
        <v>0</v>
      </c>
      <c r="AV350">
        <f t="shared" si="133"/>
        <v>0</v>
      </c>
      <c r="AW350" t="str">
        <f t="shared" si="134"/>
        <v/>
      </c>
      <c r="AX350">
        <f t="shared" si="135"/>
        <v>0</v>
      </c>
      <c r="AY350" s="14" cm="1">
        <f t="array" ref="AY350">SUMPRODUCT(LARGE(AN350:AX350, {1,2,3}))</f>
        <v>0</v>
      </c>
    </row>
    <row r="351" spans="1:52" x14ac:dyDescent="0.3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 t="shared" si="116"/>
        <v/>
      </c>
      <c r="R351" t="str">
        <f>_xlfn.IFNA((VLOOKUP(A351,CLASS!A:AY,18,FALSE)),"")</f>
        <v/>
      </c>
      <c r="S351" s="11" t="str">
        <f t="shared" si="117"/>
        <v/>
      </c>
      <c r="T351" t="str">
        <f>_xlfn.IFNA((VLOOKUP(A351,CLASS!A:AY,20,FALSE)),"")</f>
        <v/>
      </c>
      <c r="U351" s="11" t="str">
        <f t="shared" si="118"/>
        <v/>
      </c>
      <c r="V351" t="str">
        <f>_xlfn.IFNA((VLOOKUP(A351,CLASS!A:AY,22,FALSE)),"")</f>
        <v/>
      </c>
      <c r="W351" s="11" t="str">
        <f t="shared" si="136"/>
        <v/>
      </c>
      <c r="X351" t="str">
        <f>_xlfn.IFNA((VLOOKUP(A351,CLASS!A:AY,24,FALSE)),"")</f>
        <v/>
      </c>
      <c r="Y351" s="11" t="str">
        <f t="shared" si="119"/>
        <v/>
      </c>
      <c r="Z351" t="str">
        <f>_xlfn.IFNA((VLOOKUP(A351,CLASS!A:AY,26,FALSE)),"")</f>
        <v/>
      </c>
      <c r="AA351" s="11" t="str">
        <f t="shared" si="120"/>
        <v/>
      </c>
      <c r="AB351" t="str">
        <f>_xlfn.IFNA((VLOOKUP(A351,CLASS!A:AY,28,FALSE)),"")</f>
        <v/>
      </c>
      <c r="AC351" s="11" t="str">
        <f t="shared" si="121"/>
        <v/>
      </c>
      <c r="AD351"/>
      <c r="AE351" s="11">
        <f t="shared" si="137"/>
        <v>0</v>
      </c>
      <c r="AF351"/>
      <c r="AG351" s="11">
        <f t="shared" si="138"/>
        <v>0</v>
      </c>
      <c r="AH351" t="str">
        <f>_xlfn.IFNA((VLOOKUP(A351,CLASS!A:AY,34,FALSE)),"")</f>
        <v/>
      </c>
      <c r="AI351" s="11" t="str">
        <f t="shared" si="122"/>
        <v/>
      </c>
      <c r="AJ351"/>
      <c r="AK351" s="11">
        <f t="shared" si="123"/>
        <v>0</v>
      </c>
      <c r="AL351" s="16" t="str">
        <f t="shared" si="124"/>
        <v/>
      </c>
      <c r="AN351" t="str">
        <f t="shared" si="125"/>
        <v/>
      </c>
      <c r="AO351" t="str">
        <f t="shared" si="126"/>
        <v/>
      </c>
      <c r="AP351" t="str">
        <f t="shared" si="127"/>
        <v/>
      </c>
      <c r="AQ351" t="str">
        <f t="shared" si="128"/>
        <v/>
      </c>
      <c r="AR351" t="str">
        <f t="shared" si="129"/>
        <v/>
      </c>
      <c r="AS351" t="str">
        <f t="shared" si="130"/>
        <v/>
      </c>
      <c r="AT351" t="str">
        <f t="shared" si="131"/>
        <v/>
      </c>
      <c r="AU351">
        <f t="shared" si="132"/>
        <v>0</v>
      </c>
      <c r="AV351">
        <f t="shared" si="133"/>
        <v>0</v>
      </c>
      <c r="AW351" t="str">
        <f t="shared" si="134"/>
        <v/>
      </c>
      <c r="AX351">
        <f t="shared" si="135"/>
        <v>0</v>
      </c>
      <c r="AY351" s="14" cm="1">
        <f t="array" ref="AY351">SUMPRODUCT(LARGE(AN351:AX351, {1,2,3}))</f>
        <v>0</v>
      </c>
      <c r="AZ351"/>
    </row>
    <row r="352" spans="1:52" x14ac:dyDescent="0.3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 t="shared" si="116"/>
        <v/>
      </c>
      <c r="R352" t="str">
        <f>_xlfn.IFNA((VLOOKUP(A352,CLASS!A:AY,18,FALSE)),"")</f>
        <v/>
      </c>
      <c r="S352" s="11" t="str">
        <f t="shared" si="117"/>
        <v/>
      </c>
      <c r="T352" t="str">
        <f>_xlfn.IFNA((VLOOKUP(A352,CLASS!A:AY,20,FALSE)),"")</f>
        <v/>
      </c>
      <c r="U352" s="11" t="str">
        <f t="shared" si="118"/>
        <v/>
      </c>
      <c r="V352" t="str">
        <f>_xlfn.IFNA((VLOOKUP(A352,CLASS!A:AY,22,FALSE)),"")</f>
        <v/>
      </c>
      <c r="W352" s="11" t="str">
        <f t="shared" si="136"/>
        <v/>
      </c>
      <c r="X352" t="str">
        <f>_xlfn.IFNA((VLOOKUP(A352,CLASS!A:AY,24,FALSE)),"")</f>
        <v/>
      </c>
      <c r="Y352" s="11" t="str">
        <f t="shared" si="119"/>
        <v/>
      </c>
      <c r="Z352" t="str">
        <f>_xlfn.IFNA((VLOOKUP(A352,CLASS!A:AY,26,FALSE)),"")</f>
        <v/>
      </c>
      <c r="AA352" s="11" t="str">
        <f t="shared" si="120"/>
        <v/>
      </c>
      <c r="AB352" t="str">
        <f>_xlfn.IFNA((VLOOKUP(A352,CLASS!A:AY,28,FALSE)),"")</f>
        <v/>
      </c>
      <c r="AC352" s="11" t="str">
        <f t="shared" si="121"/>
        <v/>
      </c>
      <c r="AD352"/>
      <c r="AE352" s="11">
        <f t="shared" si="137"/>
        <v>0</v>
      </c>
      <c r="AF352"/>
      <c r="AG352" s="11">
        <f t="shared" si="138"/>
        <v>0</v>
      </c>
      <c r="AH352" t="str">
        <f>_xlfn.IFNA((VLOOKUP(A352,CLASS!A:AY,34,FALSE)),"")</f>
        <v/>
      </c>
      <c r="AI352" s="11" t="str">
        <f t="shared" si="122"/>
        <v/>
      </c>
      <c r="AJ352"/>
      <c r="AK352" s="11">
        <f t="shared" si="123"/>
        <v>0</v>
      </c>
      <c r="AL352" s="16" t="str">
        <f t="shared" si="124"/>
        <v/>
      </c>
      <c r="AN352" t="str">
        <f t="shared" si="125"/>
        <v/>
      </c>
      <c r="AO352" t="str">
        <f t="shared" si="126"/>
        <v/>
      </c>
      <c r="AP352" t="str">
        <f t="shared" si="127"/>
        <v/>
      </c>
      <c r="AQ352" t="str">
        <f t="shared" si="128"/>
        <v/>
      </c>
      <c r="AR352" t="str">
        <f t="shared" si="129"/>
        <v/>
      </c>
      <c r="AS352" t="str">
        <f t="shared" si="130"/>
        <v/>
      </c>
      <c r="AT352" t="str">
        <f t="shared" si="131"/>
        <v/>
      </c>
      <c r="AU352">
        <f t="shared" si="132"/>
        <v>0</v>
      </c>
      <c r="AV352">
        <f t="shared" si="133"/>
        <v>0</v>
      </c>
      <c r="AW352" t="str">
        <f t="shared" si="134"/>
        <v/>
      </c>
      <c r="AX352">
        <f t="shared" si="135"/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 t="shared" si="116"/>
        <v/>
      </c>
      <c r="R353" t="str">
        <f>_xlfn.IFNA((VLOOKUP(A353,CLASS!A:AY,18,FALSE)),"")</f>
        <v/>
      </c>
      <c r="S353" s="11" t="str">
        <f t="shared" si="117"/>
        <v/>
      </c>
      <c r="T353" t="str">
        <f>_xlfn.IFNA((VLOOKUP(A353,CLASS!A:AY,20,FALSE)),"")</f>
        <v/>
      </c>
      <c r="U353" s="11" t="str">
        <f t="shared" si="118"/>
        <v/>
      </c>
      <c r="V353" t="str">
        <f>_xlfn.IFNA((VLOOKUP(A353,CLASS!A:AY,22,FALSE)),"")</f>
        <v/>
      </c>
      <c r="W353" s="11" t="str">
        <f t="shared" si="136"/>
        <v/>
      </c>
      <c r="X353" t="str">
        <f>_xlfn.IFNA((VLOOKUP(A353,CLASS!A:AY,24,FALSE)),"")</f>
        <v/>
      </c>
      <c r="Y353" s="11" t="str">
        <f t="shared" si="119"/>
        <v/>
      </c>
      <c r="Z353" t="str">
        <f>_xlfn.IFNA((VLOOKUP(A353,CLASS!A:AY,26,FALSE)),"")</f>
        <v/>
      </c>
      <c r="AA353" s="11" t="str">
        <f t="shared" si="120"/>
        <v/>
      </c>
      <c r="AB353" t="str">
        <f>_xlfn.IFNA((VLOOKUP(A353,CLASS!A:AY,28,FALSE)),"")</f>
        <v/>
      </c>
      <c r="AC353" s="11" t="str">
        <f t="shared" si="121"/>
        <v/>
      </c>
      <c r="AD353"/>
      <c r="AE353" s="11">
        <f t="shared" si="137"/>
        <v>0</v>
      </c>
      <c r="AF353"/>
      <c r="AG353" s="11">
        <f t="shared" si="138"/>
        <v>0</v>
      </c>
      <c r="AH353" t="str">
        <f>_xlfn.IFNA((VLOOKUP(A353,CLASS!A:AY,34,FALSE)),"")</f>
        <v/>
      </c>
      <c r="AI353" s="11" t="str">
        <f t="shared" si="122"/>
        <v/>
      </c>
      <c r="AJ353"/>
      <c r="AK353" s="11">
        <f t="shared" si="123"/>
        <v>0</v>
      </c>
      <c r="AL353" s="16" t="str">
        <f t="shared" si="124"/>
        <v/>
      </c>
      <c r="AM353"/>
      <c r="AN353" t="str">
        <f t="shared" si="125"/>
        <v/>
      </c>
      <c r="AO353" t="str">
        <f t="shared" si="126"/>
        <v/>
      </c>
      <c r="AP353" t="str">
        <f t="shared" si="127"/>
        <v/>
      </c>
      <c r="AQ353" t="str">
        <f t="shared" si="128"/>
        <v/>
      </c>
      <c r="AR353" t="str">
        <f t="shared" si="129"/>
        <v/>
      </c>
      <c r="AS353" t="str">
        <f t="shared" si="130"/>
        <v/>
      </c>
      <c r="AT353" t="str">
        <f t="shared" si="131"/>
        <v/>
      </c>
      <c r="AU353">
        <f t="shared" si="132"/>
        <v>0</v>
      </c>
      <c r="AV353">
        <f t="shared" si="133"/>
        <v>0</v>
      </c>
      <c r="AW353" t="str">
        <f t="shared" si="134"/>
        <v/>
      </c>
      <c r="AX353">
        <f t="shared" si="135"/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 t="shared" si="116"/>
        <v/>
      </c>
      <c r="R354" t="str">
        <f>_xlfn.IFNA((VLOOKUP(A354,CLASS!A:AY,18,FALSE)),"")</f>
        <v/>
      </c>
      <c r="S354" s="11" t="str">
        <f t="shared" si="117"/>
        <v/>
      </c>
      <c r="T354" t="str">
        <f>_xlfn.IFNA((VLOOKUP(A354,CLASS!A:AY,20,FALSE)),"")</f>
        <v/>
      </c>
      <c r="U354" s="11" t="str">
        <f t="shared" si="118"/>
        <v/>
      </c>
      <c r="V354" t="str">
        <f>_xlfn.IFNA((VLOOKUP(A354,CLASS!A:AY,22,FALSE)),"")</f>
        <v/>
      </c>
      <c r="W354" s="11" t="str">
        <f t="shared" si="136"/>
        <v/>
      </c>
      <c r="X354" t="str">
        <f>_xlfn.IFNA((VLOOKUP(A354,CLASS!A:AY,24,FALSE)),"")</f>
        <v/>
      </c>
      <c r="Y354" s="11" t="str">
        <f t="shared" si="119"/>
        <v/>
      </c>
      <c r="Z354" t="str">
        <f>_xlfn.IFNA((VLOOKUP(A354,CLASS!A:AY,26,FALSE)),"")</f>
        <v/>
      </c>
      <c r="AA354" s="11" t="str">
        <f t="shared" si="120"/>
        <v/>
      </c>
      <c r="AB354" t="str">
        <f>_xlfn.IFNA((VLOOKUP(A354,CLASS!A:AY,28,FALSE)),"")</f>
        <v/>
      </c>
      <c r="AC354" s="11" t="str">
        <f t="shared" si="121"/>
        <v/>
      </c>
      <c r="AD354"/>
      <c r="AE354" s="11">
        <f t="shared" si="137"/>
        <v>0</v>
      </c>
      <c r="AF354"/>
      <c r="AG354" s="11">
        <f t="shared" si="138"/>
        <v>0</v>
      </c>
      <c r="AH354" t="str">
        <f>_xlfn.IFNA((VLOOKUP(A354,CLASS!A:AY,34,FALSE)),"")</f>
        <v/>
      </c>
      <c r="AI354" s="11" t="str">
        <f t="shared" si="122"/>
        <v/>
      </c>
      <c r="AJ354"/>
      <c r="AK354" s="11">
        <f t="shared" si="123"/>
        <v>0</v>
      </c>
      <c r="AL354" s="16" t="str">
        <f t="shared" si="124"/>
        <v/>
      </c>
      <c r="AM354"/>
      <c r="AN354" t="str">
        <f t="shared" si="125"/>
        <v/>
      </c>
      <c r="AO354" t="str">
        <f t="shared" si="126"/>
        <v/>
      </c>
      <c r="AP354" t="str">
        <f t="shared" si="127"/>
        <v/>
      </c>
      <c r="AQ354" t="str">
        <f t="shared" si="128"/>
        <v/>
      </c>
      <c r="AR354" t="str">
        <f t="shared" si="129"/>
        <v/>
      </c>
      <c r="AS354" t="str">
        <f t="shared" si="130"/>
        <v/>
      </c>
      <c r="AT354" t="str">
        <f t="shared" si="131"/>
        <v/>
      </c>
      <c r="AU354">
        <f t="shared" si="132"/>
        <v>0</v>
      </c>
      <c r="AV354">
        <f t="shared" si="133"/>
        <v>0</v>
      </c>
      <c r="AW354" t="str">
        <f t="shared" si="134"/>
        <v/>
      </c>
      <c r="AX354">
        <f t="shared" si="135"/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 t="shared" si="116"/>
        <v/>
      </c>
      <c r="R355" t="str">
        <f>_xlfn.IFNA((VLOOKUP(A355,CLASS!A:AY,18,FALSE)),"")</f>
        <v/>
      </c>
      <c r="S355" s="11" t="str">
        <f t="shared" si="117"/>
        <v/>
      </c>
      <c r="T355" t="str">
        <f>_xlfn.IFNA((VLOOKUP(A355,CLASS!A:AY,20,FALSE)),"")</f>
        <v/>
      </c>
      <c r="U355" s="11" t="str">
        <f t="shared" si="118"/>
        <v/>
      </c>
      <c r="V355" t="str">
        <f>_xlfn.IFNA((VLOOKUP(A355,CLASS!A:AY,22,FALSE)),"")</f>
        <v/>
      </c>
      <c r="W355" s="11" t="str">
        <f t="shared" si="136"/>
        <v/>
      </c>
      <c r="X355" t="str">
        <f>_xlfn.IFNA((VLOOKUP(A355,CLASS!A:AY,24,FALSE)),"")</f>
        <v/>
      </c>
      <c r="Y355" s="11" t="str">
        <f t="shared" si="119"/>
        <v/>
      </c>
      <c r="Z355" t="str">
        <f>_xlfn.IFNA((VLOOKUP(A355,CLASS!A:AY,26,FALSE)),"")</f>
        <v/>
      </c>
      <c r="AA355" s="11" t="str">
        <f t="shared" si="120"/>
        <v/>
      </c>
      <c r="AB355" t="str">
        <f>_xlfn.IFNA((VLOOKUP(A355,CLASS!A:AY,28,FALSE)),"")</f>
        <v/>
      </c>
      <c r="AC355" s="11" t="str">
        <f t="shared" si="121"/>
        <v/>
      </c>
      <c r="AD355"/>
      <c r="AE355" s="11">
        <f t="shared" si="137"/>
        <v>0</v>
      </c>
      <c r="AF355"/>
      <c r="AG355" s="11">
        <f t="shared" si="138"/>
        <v>0</v>
      </c>
      <c r="AH355" t="str">
        <f>_xlfn.IFNA((VLOOKUP(A355,CLASS!A:AY,34,FALSE)),"")</f>
        <v/>
      </c>
      <c r="AI355" s="11" t="str">
        <f t="shared" si="122"/>
        <v/>
      </c>
      <c r="AJ355"/>
      <c r="AK355" s="11">
        <f t="shared" si="123"/>
        <v>0</v>
      </c>
      <c r="AL355" s="16" t="str">
        <f t="shared" si="124"/>
        <v/>
      </c>
      <c r="AM355"/>
      <c r="AN355" t="str">
        <f t="shared" si="125"/>
        <v/>
      </c>
      <c r="AO355" t="str">
        <f t="shared" si="126"/>
        <v/>
      </c>
      <c r="AP355" t="str">
        <f t="shared" si="127"/>
        <v/>
      </c>
      <c r="AQ355" t="str">
        <f t="shared" si="128"/>
        <v/>
      </c>
      <c r="AR355" t="str">
        <f t="shared" si="129"/>
        <v/>
      </c>
      <c r="AS355" t="str">
        <f t="shared" si="130"/>
        <v/>
      </c>
      <c r="AT355" t="str">
        <f t="shared" si="131"/>
        <v/>
      </c>
      <c r="AU355">
        <f t="shared" si="132"/>
        <v>0</v>
      </c>
      <c r="AV355">
        <f t="shared" si="133"/>
        <v>0</v>
      </c>
      <c r="AW355" t="str">
        <f t="shared" si="134"/>
        <v/>
      </c>
      <c r="AX355">
        <f t="shared" si="135"/>
        <v>0</v>
      </c>
      <c r="AY355" s="14" cm="1">
        <f t="array" ref="AY355">SUMPRODUCT(LARGE(AN355:AX355, {1,2,3}))</f>
        <v>0</v>
      </c>
      <c r="AZ355"/>
    </row>
    <row r="356" spans="1:52" x14ac:dyDescent="0.3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 t="shared" si="116"/>
        <v/>
      </c>
      <c r="R356" t="str">
        <f>_xlfn.IFNA((VLOOKUP(A356,CLASS!A:AY,18,FALSE)),"")</f>
        <v/>
      </c>
      <c r="S356" s="11" t="str">
        <f t="shared" si="117"/>
        <v/>
      </c>
      <c r="T356" t="str">
        <f>_xlfn.IFNA((VLOOKUP(A356,CLASS!A:AY,20,FALSE)),"")</f>
        <v/>
      </c>
      <c r="U356" s="11" t="str">
        <f t="shared" si="118"/>
        <v/>
      </c>
      <c r="V356" t="str">
        <f>_xlfn.IFNA((VLOOKUP(A356,CLASS!A:AY,22,FALSE)),"")</f>
        <v/>
      </c>
      <c r="W356" s="11" t="str">
        <f t="shared" si="136"/>
        <v/>
      </c>
      <c r="X356" t="str">
        <f>_xlfn.IFNA((VLOOKUP(A356,CLASS!A:AY,24,FALSE)),"")</f>
        <v/>
      </c>
      <c r="Y356" s="11" t="str">
        <f t="shared" si="119"/>
        <v/>
      </c>
      <c r="Z356" t="str">
        <f>_xlfn.IFNA((VLOOKUP(A356,CLASS!A:AY,26,FALSE)),"")</f>
        <v/>
      </c>
      <c r="AA356" s="11" t="str">
        <f t="shared" si="120"/>
        <v/>
      </c>
      <c r="AB356" t="str">
        <f>_xlfn.IFNA((VLOOKUP(A356,CLASS!A:AY,28,FALSE)),"")</f>
        <v/>
      </c>
      <c r="AC356" s="11" t="str">
        <f t="shared" si="121"/>
        <v/>
      </c>
      <c r="AD356"/>
      <c r="AE356" s="11">
        <f t="shared" si="137"/>
        <v>0</v>
      </c>
      <c r="AF356"/>
      <c r="AG356" s="11">
        <f t="shared" si="138"/>
        <v>0</v>
      </c>
      <c r="AH356" t="str">
        <f>_xlfn.IFNA((VLOOKUP(A356,CLASS!A:AY,34,FALSE)),"")</f>
        <v/>
      </c>
      <c r="AI356" s="11" t="str">
        <f t="shared" si="122"/>
        <v/>
      </c>
      <c r="AJ356"/>
      <c r="AK356" s="11">
        <f t="shared" si="123"/>
        <v>0</v>
      </c>
      <c r="AL356" s="16" t="str">
        <f t="shared" si="124"/>
        <v/>
      </c>
      <c r="AM356"/>
      <c r="AN356" t="str">
        <f t="shared" si="125"/>
        <v/>
      </c>
      <c r="AO356" t="str">
        <f t="shared" si="126"/>
        <v/>
      </c>
      <c r="AP356" t="str">
        <f t="shared" si="127"/>
        <v/>
      </c>
      <c r="AQ356" t="str">
        <f t="shared" si="128"/>
        <v/>
      </c>
      <c r="AR356" t="str">
        <f t="shared" si="129"/>
        <v/>
      </c>
      <c r="AS356" t="str">
        <f t="shared" si="130"/>
        <v/>
      </c>
      <c r="AT356" t="str">
        <f t="shared" si="131"/>
        <v/>
      </c>
      <c r="AU356">
        <f t="shared" si="132"/>
        <v>0</v>
      </c>
      <c r="AV356">
        <f t="shared" si="133"/>
        <v>0</v>
      </c>
      <c r="AW356" t="str">
        <f t="shared" si="134"/>
        <v/>
      </c>
      <c r="AX356">
        <f t="shared" si="135"/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 t="shared" si="116"/>
        <v/>
      </c>
      <c r="R357" t="str">
        <f>_xlfn.IFNA((VLOOKUP(A357,CLASS!A:AY,18,FALSE)),"")</f>
        <v/>
      </c>
      <c r="S357" s="11" t="str">
        <f t="shared" si="117"/>
        <v/>
      </c>
      <c r="T357" t="str">
        <f>_xlfn.IFNA((VLOOKUP(A357,CLASS!A:AY,20,FALSE)),"")</f>
        <v/>
      </c>
      <c r="U357" s="11" t="str">
        <f t="shared" si="118"/>
        <v/>
      </c>
      <c r="V357" t="str">
        <f>_xlfn.IFNA((VLOOKUP(A357,CLASS!A:AY,22,FALSE)),"")</f>
        <v/>
      </c>
      <c r="W357" s="11" t="str">
        <f t="shared" si="136"/>
        <v/>
      </c>
      <c r="X357" t="str">
        <f>_xlfn.IFNA((VLOOKUP(A357,CLASS!A:AY,24,FALSE)),"")</f>
        <v/>
      </c>
      <c r="Y357" s="11" t="str">
        <f t="shared" si="119"/>
        <v/>
      </c>
      <c r="Z357" t="str">
        <f>_xlfn.IFNA((VLOOKUP(A357,CLASS!A:AY,26,FALSE)),"")</f>
        <v/>
      </c>
      <c r="AA357" s="11" t="str">
        <f t="shared" si="120"/>
        <v/>
      </c>
      <c r="AB357" t="str">
        <f>_xlfn.IFNA((VLOOKUP(A357,CLASS!A:AY,28,FALSE)),"")</f>
        <v/>
      </c>
      <c r="AC357" s="11" t="str">
        <f t="shared" si="121"/>
        <v/>
      </c>
      <c r="AD357"/>
      <c r="AE357" s="11">
        <f t="shared" si="137"/>
        <v>0</v>
      </c>
      <c r="AF357"/>
      <c r="AG357" s="11">
        <f t="shared" si="138"/>
        <v>0</v>
      </c>
      <c r="AH357" t="str">
        <f>_xlfn.IFNA((VLOOKUP(A357,CLASS!A:AY,34,FALSE)),"")</f>
        <v/>
      </c>
      <c r="AI357" s="11" t="str">
        <f t="shared" si="122"/>
        <v/>
      </c>
      <c r="AJ357"/>
      <c r="AK357" s="11">
        <f t="shared" si="123"/>
        <v>0</v>
      </c>
      <c r="AL357" s="16" t="str">
        <f t="shared" si="124"/>
        <v/>
      </c>
      <c r="AM357"/>
      <c r="AN357" t="str">
        <f t="shared" si="125"/>
        <v/>
      </c>
      <c r="AO357" t="str">
        <f t="shared" si="126"/>
        <v/>
      </c>
      <c r="AP357" t="str">
        <f t="shared" si="127"/>
        <v/>
      </c>
      <c r="AQ357" t="str">
        <f t="shared" si="128"/>
        <v/>
      </c>
      <c r="AR357" t="str">
        <f t="shared" si="129"/>
        <v/>
      </c>
      <c r="AS357" t="str">
        <f t="shared" si="130"/>
        <v/>
      </c>
      <c r="AT357" t="str">
        <f t="shared" si="131"/>
        <v/>
      </c>
      <c r="AU357">
        <f t="shared" si="132"/>
        <v>0</v>
      </c>
      <c r="AV357">
        <f t="shared" si="133"/>
        <v>0</v>
      </c>
      <c r="AW357" t="str">
        <f t="shared" si="134"/>
        <v/>
      </c>
      <c r="AX357">
        <f t="shared" si="135"/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 t="shared" si="116"/>
        <v/>
      </c>
      <c r="R358" t="str">
        <f>_xlfn.IFNA((VLOOKUP(A358,CLASS!A:AY,18,FALSE)),"")</f>
        <v/>
      </c>
      <c r="S358" s="11" t="str">
        <f t="shared" si="117"/>
        <v/>
      </c>
      <c r="T358" t="str">
        <f>_xlfn.IFNA((VLOOKUP(A358,CLASS!A:AY,20,FALSE)),"")</f>
        <v/>
      </c>
      <c r="U358" s="11" t="str">
        <f t="shared" si="118"/>
        <v/>
      </c>
      <c r="V358" t="str">
        <f>_xlfn.IFNA((VLOOKUP(A358,CLASS!A:AY,22,FALSE)),"")</f>
        <v/>
      </c>
      <c r="W358" s="11" t="str">
        <f t="shared" si="136"/>
        <v/>
      </c>
      <c r="X358" t="str">
        <f>_xlfn.IFNA((VLOOKUP(A358,CLASS!A:AY,24,FALSE)),"")</f>
        <v/>
      </c>
      <c r="Y358" s="11" t="str">
        <f t="shared" si="119"/>
        <v/>
      </c>
      <c r="Z358" t="str">
        <f>_xlfn.IFNA((VLOOKUP(A358,CLASS!A:AY,26,FALSE)),"")</f>
        <v/>
      </c>
      <c r="AA358" s="11" t="str">
        <f t="shared" si="120"/>
        <v/>
      </c>
      <c r="AB358" t="str">
        <f>_xlfn.IFNA((VLOOKUP(A358,CLASS!A:AY,28,FALSE)),"")</f>
        <v/>
      </c>
      <c r="AC358" s="11" t="str">
        <f t="shared" si="121"/>
        <v/>
      </c>
      <c r="AD358"/>
      <c r="AE358" s="11">
        <f t="shared" si="137"/>
        <v>0</v>
      </c>
      <c r="AF358"/>
      <c r="AG358" s="11">
        <f t="shared" si="138"/>
        <v>0</v>
      </c>
      <c r="AH358" t="str">
        <f>_xlfn.IFNA((VLOOKUP(A358,CLASS!A:AY,34,FALSE)),"")</f>
        <v/>
      </c>
      <c r="AI358" s="11" t="str">
        <f t="shared" si="122"/>
        <v/>
      </c>
      <c r="AJ358"/>
      <c r="AK358" s="11">
        <f t="shared" si="123"/>
        <v>0</v>
      </c>
      <c r="AL358" s="16" t="str">
        <f t="shared" si="124"/>
        <v/>
      </c>
      <c r="AM358"/>
      <c r="AN358" t="str">
        <f t="shared" si="125"/>
        <v/>
      </c>
      <c r="AO358" t="str">
        <f t="shared" si="126"/>
        <v/>
      </c>
      <c r="AP358" t="str">
        <f t="shared" si="127"/>
        <v/>
      </c>
      <c r="AQ358" t="str">
        <f t="shared" si="128"/>
        <v/>
      </c>
      <c r="AR358" t="str">
        <f t="shared" si="129"/>
        <v/>
      </c>
      <c r="AS358" t="str">
        <f t="shared" si="130"/>
        <v/>
      </c>
      <c r="AT358" t="str">
        <f t="shared" si="131"/>
        <v/>
      </c>
      <c r="AU358">
        <f t="shared" si="132"/>
        <v>0</v>
      </c>
      <c r="AV358">
        <f t="shared" si="133"/>
        <v>0</v>
      </c>
      <c r="AW358" t="str">
        <f t="shared" si="134"/>
        <v/>
      </c>
      <c r="AX358">
        <f t="shared" si="135"/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 t="shared" si="116"/>
        <v/>
      </c>
      <c r="R359" t="str">
        <f>_xlfn.IFNA((VLOOKUP(A359,CLASS!A:AY,18,FALSE)),"")</f>
        <v/>
      </c>
      <c r="S359" s="11" t="str">
        <f t="shared" si="117"/>
        <v/>
      </c>
      <c r="T359" t="str">
        <f>_xlfn.IFNA((VLOOKUP(A359,CLASS!A:AY,20,FALSE)),"")</f>
        <v/>
      </c>
      <c r="U359" s="11" t="str">
        <f t="shared" si="118"/>
        <v/>
      </c>
      <c r="V359" t="str">
        <f>_xlfn.IFNA((VLOOKUP(A359,CLASS!A:AY,22,FALSE)),"")</f>
        <v/>
      </c>
      <c r="W359" s="11" t="str">
        <f t="shared" si="136"/>
        <v/>
      </c>
      <c r="X359" t="str">
        <f>_xlfn.IFNA((VLOOKUP(A359,CLASS!A:AY,24,FALSE)),"")</f>
        <v/>
      </c>
      <c r="Y359" s="11" t="str">
        <f t="shared" si="119"/>
        <v/>
      </c>
      <c r="Z359" t="str">
        <f>_xlfn.IFNA((VLOOKUP(A359,CLASS!A:AY,26,FALSE)),"")</f>
        <v/>
      </c>
      <c r="AA359" s="11" t="str">
        <f t="shared" si="120"/>
        <v/>
      </c>
      <c r="AB359" t="str">
        <f>_xlfn.IFNA((VLOOKUP(A359,CLASS!A:AY,28,FALSE)),"")</f>
        <v/>
      </c>
      <c r="AC359" s="11" t="str">
        <f t="shared" si="121"/>
        <v/>
      </c>
      <c r="AD359"/>
      <c r="AE359" s="11">
        <f t="shared" si="137"/>
        <v>0</v>
      </c>
      <c r="AF359"/>
      <c r="AG359" s="11">
        <f t="shared" si="138"/>
        <v>0</v>
      </c>
      <c r="AH359" t="str">
        <f>_xlfn.IFNA((VLOOKUP(A359,CLASS!A:AY,34,FALSE)),"")</f>
        <v/>
      </c>
      <c r="AI359" s="11" t="str">
        <f t="shared" si="122"/>
        <v/>
      </c>
      <c r="AJ359"/>
      <c r="AK359" s="11">
        <f t="shared" si="123"/>
        <v>0</v>
      </c>
      <c r="AL359" s="16" t="str">
        <f t="shared" si="124"/>
        <v/>
      </c>
      <c r="AM359"/>
      <c r="AN359" t="str">
        <f t="shared" si="125"/>
        <v/>
      </c>
      <c r="AO359" t="str">
        <f t="shared" si="126"/>
        <v/>
      </c>
      <c r="AP359" t="str">
        <f t="shared" si="127"/>
        <v/>
      </c>
      <c r="AQ359" t="str">
        <f t="shared" si="128"/>
        <v/>
      </c>
      <c r="AR359" t="str">
        <f t="shared" si="129"/>
        <v/>
      </c>
      <c r="AS359" t="str">
        <f t="shared" si="130"/>
        <v/>
      </c>
      <c r="AT359" t="str">
        <f t="shared" si="131"/>
        <v/>
      </c>
      <c r="AU359">
        <f t="shared" si="132"/>
        <v>0</v>
      </c>
      <c r="AV359">
        <f t="shared" si="133"/>
        <v>0</v>
      </c>
      <c r="AW359" t="str">
        <f t="shared" si="134"/>
        <v/>
      </c>
      <c r="AX359">
        <f t="shared" si="135"/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 t="shared" si="116"/>
        <v/>
      </c>
      <c r="R360" t="str">
        <f>_xlfn.IFNA((VLOOKUP(A360,CLASS!A:AY,18,FALSE)),"")</f>
        <v/>
      </c>
      <c r="S360" s="11" t="str">
        <f t="shared" si="117"/>
        <v/>
      </c>
      <c r="T360" t="str">
        <f>_xlfn.IFNA((VLOOKUP(A360,CLASS!A:AY,20,FALSE)),"")</f>
        <v/>
      </c>
      <c r="U360" s="11" t="str">
        <f t="shared" si="118"/>
        <v/>
      </c>
      <c r="V360" t="str">
        <f>_xlfn.IFNA((VLOOKUP(A360,CLASS!A:AY,22,FALSE)),"")</f>
        <v/>
      </c>
      <c r="W360" s="11" t="str">
        <f t="shared" si="136"/>
        <v/>
      </c>
      <c r="X360" t="str">
        <f>_xlfn.IFNA((VLOOKUP(A360,CLASS!A:AY,24,FALSE)),"")</f>
        <v/>
      </c>
      <c r="Y360" s="11" t="str">
        <f t="shared" si="119"/>
        <v/>
      </c>
      <c r="Z360" t="str">
        <f>_xlfn.IFNA((VLOOKUP(A360,CLASS!A:AY,26,FALSE)),"")</f>
        <v/>
      </c>
      <c r="AA360" s="11" t="str">
        <f t="shared" si="120"/>
        <v/>
      </c>
      <c r="AB360" t="str">
        <f>_xlfn.IFNA((VLOOKUP(A360,CLASS!A:AY,28,FALSE)),"")</f>
        <v/>
      </c>
      <c r="AC360" s="11" t="str">
        <f t="shared" si="121"/>
        <v/>
      </c>
      <c r="AD360"/>
      <c r="AE360" s="11">
        <f t="shared" si="137"/>
        <v>0</v>
      </c>
      <c r="AF360"/>
      <c r="AG360" s="11">
        <f t="shared" si="138"/>
        <v>0</v>
      </c>
      <c r="AH360" t="str">
        <f>_xlfn.IFNA((VLOOKUP(A360,CLASS!A:AY,34,FALSE)),"")</f>
        <v/>
      </c>
      <c r="AI360" s="11" t="str">
        <f t="shared" si="122"/>
        <v/>
      </c>
      <c r="AJ360"/>
      <c r="AK360" s="11">
        <f t="shared" si="123"/>
        <v>0</v>
      </c>
      <c r="AL360" s="16" t="str">
        <f t="shared" si="124"/>
        <v/>
      </c>
      <c r="AM360"/>
      <c r="AN360" t="str">
        <f t="shared" si="125"/>
        <v/>
      </c>
      <c r="AO360" t="str">
        <f t="shared" si="126"/>
        <v/>
      </c>
      <c r="AP360" t="str">
        <f t="shared" si="127"/>
        <v/>
      </c>
      <c r="AQ360" t="str">
        <f t="shared" si="128"/>
        <v/>
      </c>
      <c r="AR360" t="str">
        <f t="shared" si="129"/>
        <v/>
      </c>
      <c r="AS360" t="str">
        <f t="shared" si="130"/>
        <v/>
      </c>
      <c r="AT360" t="str">
        <f t="shared" si="131"/>
        <v/>
      </c>
      <c r="AU360">
        <f t="shared" si="132"/>
        <v>0</v>
      </c>
      <c r="AV360">
        <f t="shared" si="133"/>
        <v>0</v>
      </c>
      <c r="AW360" t="str">
        <f t="shared" si="134"/>
        <v/>
      </c>
      <c r="AX360">
        <f t="shared" si="135"/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 t="shared" si="116"/>
        <v/>
      </c>
      <c r="R361" t="str">
        <f>_xlfn.IFNA((VLOOKUP(A361,CLASS!A:AY,18,FALSE)),"")</f>
        <v/>
      </c>
      <c r="S361" s="11" t="str">
        <f t="shared" si="117"/>
        <v/>
      </c>
      <c r="T361" t="str">
        <f>_xlfn.IFNA((VLOOKUP(A361,CLASS!A:AY,20,FALSE)),"")</f>
        <v/>
      </c>
      <c r="U361" s="11" t="str">
        <f t="shared" si="118"/>
        <v/>
      </c>
      <c r="V361" t="str">
        <f>_xlfn.IFNA((VLOOKUP(A361,CLASS!A:AY,22,FALSE)),"")</f>
        <v/>
      </c>
      <c r="W361" s="11" t="str">
        <f t="shared" si="136"/>
        <v/>
      </c>
      <c r="X361" t="str">
        <f>_xlfn.IFNA((VLOOKUP(A361,CLASS!A:AY,24,FALSE)),"")</f>
        <v/>
      </c>
      <c r="Y361" s="11" t="str">
        <f t="shared" si="119"/>
        <v/>
      </c>
      <c r="Z361" t="str">
        <f>_xlfn.IFNA((VLOOKUP(A361,CLASS!A:AY,26,FALSE)),"")</f>
        <v/>
      </c>
      <c r="AA361" s="11" t="str">
        <f t="shared" si="120"/>
        <v/>
      </c>
      <c r="AB361" t="str">
        <f>_xlfn.IFNA((VLOOKUP(A361,CLASS!A:AY,28,FALSE)),"")</f>
        <v/>
      </c>
      <c r="AC361" s="11" t="str">
        <f t="shared" si="121"/>
        <v/>
      </c>
      <c r="AD361"/>
      <c r="AE361" s="11">
        <f t="shared" si="137"/>
        <v>0</v>
      </c>
      <c r="AF361"/>
      <c r="AG361" s="11">
        <f t="shared" si="138"/>
        <v>0</v>
      </c>
      <c r="AH361" t="str">
        <f>_xlfn.IFNA((VLOOKUP(A361,CLASS!A:AY,34,FALSE)),"")</f>
        <v/>
      </c>
      <c r="AI361" s="11" t="str">
        <f t="shared" si="122"/>
        <v/>
      </c>
      <c r="AJ361"/>
      <c r="AK361" s="11">
        <f t="shared" si="123"/>
        <v>0</v>
      </c>
      <c r="AL361" s="16" t="str">
        <f t="shared" si="124"/>
        <v/>
      </c>
      <c r="AM361"/>
      <c r="AN361" t="str">
        <f t="shared" si="125"/>
        <v/>
      </c>
      <c r="AO361" t="str">
        <f t="shared" si="126"/>
        <v/>
      </c>
      <c r="AP361" t="str">
        <f t="shared" si="127"/>
        <v/>
      </c>
      <c r="AQ361" t="str">
        <f t="shared" si="128"/>
        <v/>
      </c>
      <c r="AR361" t="str">
        <f t="shared" si="129"/>
        <v/>
      </c>
      <c r="AS361" t="str">
        <f t="shared" si="130"/>
        <v/>
      </c>
      <c r="AT361" t="str">
        <f t="shared" si="131"/>
        <v/>
      </c>
      <c r="AU361">
        <f t="shared" si="132"/>
        <v>0</v>
      </c>
      <c r="AV361">
        <f t="shared" si="133"/>
        <v>0</v>
      </c>
      <c r="AW361" t="str">
        <f t="shared" si="134"/>
        <v/>
      </c>
      <c r="AX361">
        <f t="shared" si="135"/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 t="shared" si="116"/>
        <v/>
      </c>
      <c r="R362" t="str">
        <f>_xlfn.IFNA((VLOOKUP(A362,CLASS!A:AY,18,FALSE)),"")</f>
        <v/>
      </c>
      <c r="S362" s="11" t="str">
        <f t="shared" si="117"/>
        <v/>
      </c>
      <c r="T362" t="str">
        <f>_xlfn.IFNA((VLOOKUP(A362,CLASS!A:AY,20,FALSE)),"")</f>
        <v/>
      </c>
      <c r="U362" s="11" t="str">
        <f t="shared" si="118"/>
        <v/>
      </c>
      <c r="V362" t="str">
        <f>_xlfn.IFNA((VLOOKUP(A362,CLASS!A:AY,22,FALSE)),"")</f>
        <v/>
      </c>
      <c r="W362" s="11" t="str">
        <f t="shared" si="136"/>
        <v/>
      </c>
      <c r="X362" t="str">
        <f>_xlfn.IFNA((VLOOKUP(A362,CLASS!A:AY,24,FALSE)),"")</f>
        <v/>
      </c>
      <c r="Y362" s="11" t="str">
        <f t="shared" si="119"/>
        <v/>
      </c>
      <c r="Z362" t="str">
        <f>_xlfn.IFNA((VLOOKUP(A362,CLASS!A:AY,26,FALSE)),"")</f>
        <v/>
      </c>
      <c r="AA362" s="11" t="str">
        <f t="shared" si="120"/>
        <v/>
      </c>
      <c r="AB362" t="str">
        <f>_xlfn.IFNA((VLOOKUP(A362,CLASS!A:AY,28,FALSE)),"")</f>
        <v/>
      </c>
      <c r="AC362" s="11" t="str">
        <f t="shared" si="121"/>
        <v/>
      </c>
      <c r="AD362"/>
      <c r="AE362" s="11">
        <f t="shared" si="137"/>
        <v>0</v>
      </c>
      <c r="AF362"/>
      <c r="AG362" s="11">
        <f t="shared" si="138"/>
        <v>0</v>
      </c>
      <c r="AH362" t="str">
        <f>_xlfn.IFNA((VLOOKUP(A362,CLASS!A:AY,34,FALSE)),"")</f>
        <v/>
      </c>
      <c r="AI362" s="11" t="str">
        <f t="shared" si="122"/>
        <v/>
      </c>
      <c r="AJ362"/>
      <c r="AK362" s="11">
        <f t="shared" si="123"/>
        <v>0</v>
      </c>
      <c r="AL362" s="16" t="str">
        <f t="shared" si="124"/>
        <v/>
      </c>
      <c r="AM362"/>
      <c r="AN362" t="str">
        <f t="shared" si="125"/>
        <v/>
      </c>
      <c r="AO362" t="str">
        <f t="shared" si="126"/>
        <v/>
      </c>
      <c r="AP362" t="str">
        <f t="shared" si="127"/>
        <v/>
      </c>
      <c r="AQ362" t="str">
        <f t="shared" si="128"/>
        <v/>
      </c>
      <c r="AR362" t="str">
        <f t="shared" si="129"/>
        <v/>
      </c>
      <c r="AS362" t="str">
        <f t="shared" si="130"/>
        <v/>
      </c>
      <c r="AT362" t="str">
        <f t="shared" si="131"/>
        <v/>
      </c>
      <c r="AU362">
        <f t="shared" si="132"/>
        <v>0</v>
      </c>
      <c r="AV362">
        <f t="shared" si="133"/>
        <v>0</v>
      </c>
      <c r="AW362" t="str">
        <f t="shared" si="134"/>
        <v/>
      </c>
      <c r="AX362">
        <f t="shared" si="135"/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 t="shared" si="116"/>
        <v/>
      </c>
      <c r="R363" t="str">
        <f>_xlfn.IFNA((VLOOKUP(A363,CLASS!A:AY,18,FALSE)),"")</f>
        <v/>
      </c>
      <c r="S363" s="11" t="str">
        <f t="shared" si="117"/>
        <v/>
      </c>
      <c r="T363" t="str">
        <f>_xlfn.IFNA((VLOOKUP(A363,CLASS!A:AY,20,FALSE)),"")</f>
        <v/>
      </c>
      <c r="U363" s="11" t="str">
        <f t="shared" si="118"/>
        <v/>
      </c>
      <c r="V363" t="str">
        <f>_xlfn.IFNA((VLOOKUP(A363,CLASS!A:AY,22,FALSE)),"")</f>
        <v/>
      </c>
      <c r="W363" s="11" t="str">
        <f t="shared" si="136"/>
        <v/>
      </c>
      <c r="X363" t="str">
        <f>_xlfn.IFNA((VLOOKUP(A363,CLASS!A:AY,24,FALSE)),"")</f>
        <v/>
      </c>
      <c r="Y363" s="11" t="str">
        <f t="shared" si="119"/>
        <v/>
      </c>
      <c r="Z363" t="str">
        <f>_xlfn.IFNA((VLOOKUP(A363,CLASS!A:AY,26,FALSE)),"")</f>
        <v/>
      </c>
      <c r="AA363" s="11" t="str">
        <f t="shared" si="120"/>
        <v/>
      </c>
      <c r="AB363" t="str">
        <f>_xlfn.IFNA((VLOOKUP(A363,CLASS!A:AY,28,FALSE)),"")</f>
        <v/>
      </c>
      <c r="AC363" s="11" t="str">
        <f t="shared" si="121"/>
        <v/>
      </c>
      <c r="AD363"/>
      <c r="AE363" s="11">
        <f t="shared" si="137"/>
        <v>0</v>
      </c>
      <c r="AF363"/>
      <c r="AG363" s="11">
        <f t="shared" si="138"/>
        <v>0</v>
      </c>
      <c r="AH363" t="str">
        <f>_xlfn.IFNA((VLOOKUP(A363,CLASS!A:AY,34,FALSE)),"")</f>
        <v/>
      </c>
      <c r="AI363" s="11" t="str">
        <f t="shared" si="122"/>
        <v/>
      </c>
      <c r="AJ363"/>
      <c r="AK363" s="11">
        <f t="shared" si="123"/>
        <v>0</v>
      </c>
      <c r="AL363" s="16" t="str">
        <f t="shared" si="124"/>
        <v/>
      </c>
      <c r="AM363"/>
      <c r="AN363" t="str">
        <f t="shared" si="125"/>
        <v/>
      </c>
      <c r="AO363" t="str">
        <f t="shared" si="126"/>
        <v/>
      </c>
      <c r="AP363" t="str">
        <f t="shared" si="127"/>
        <v/>
      </c>
      <c r="AQ363" t="str">
        <f t="shared" si="128"/>
        <v/>
      </c>
      <c r="AR363" t="str">
        <f t="shared" si="129"/>
        <v/>
      </c>
      <c r="AS363" t="str">
        <f t="shared" si="130"/>
        <v/>
      </c>
      <c r="AT363" t="str">
        <f t="shared" si="131"/>
        <v/>
      </c>
      <c r="AU363">
        <f t="shared" si="132"/>
        <v>0</v>
      </c>
      <c r="AV363">
        <f t="shared" si="133"/>
        <v>0</v>
      </c>
      <c r="AW363" t="str">
        <f t="shared" si="134"/>
        <v/>
      </c>
      <c r="AX363">
        <f t="shared" si="135"/>
        <v>0</v>
      </c>
      <c r="AY363" s="14" cm="1">
        <f t="array" ref="AY363">SUMPRODUCT(LARGE(AN363:AX363, {1,2,3}))</f>
        <v>0</v>
      </c>
    </row>
    <row r="364" spans="1:52" x14ac:dyDescent="0.3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E364" s="26" t="str">
        <f>_xlfn.IFNA((VLOOKUP(B364,IssueLookup!A:B,2,FALSE)),"")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 t="shared" si="116"/>
        <v/>
      </c>
      <c r="R364" t="str">
        <f>_xlfn.IFNA((VLOOKUP(A364,CLASS!A:AY,18,FALSE)),"")</f>
        <v/>
      </c>
      <c r="S364" s="11" t="str">
        <f t="shared" si="117"/>
        <v/>
      </c>
      <c r="T364" t="str">
        <f>_xlfn.IFNA((VLOOKUP(A364,CLASS!A:AY,20,FALSE)),"")</f>
        <v/>
      </c>
      <c r="U364" s="11" t="str">
        <f t="shared" si="118"/>
        <v/>
      </c>
      <c r="V364" t="str">
        <f>_xlfn.IFNA((VLOOKUP(A364,CLASS!A:AY,22,FALSE)),"")</f>
        <v/>
      </c>
      <c r="W364" s="11" t="str">
        <f t="shared" si="136"/>
        <v/>
      </c>
      <c r="X364" t="str">
        <f>_xlfn.IFNA((VLOOKUP(A364,CLASS!A:AY,24,FALSE)),"")</f>
        <v/>
      </c>
      <c r="Y364" s="11" t="str">
        <f t="shared" si="119"/>
        <v/>
      </c>
      <c r="Z364" t="str">
        <f>_xlfn.IFNA((VLOOKUP(A364,CLASS!A:AY,26,FALSE)),"")</f>
        <v/>
      </c>
      <c r="AA364" s="11" t="str">
        <f t="shared" si="120"/>
        <v/>
      </c>
      <c r="AB364" t="str">
        <f>_xlfn.IFNA((VLOOKUP(A364,CLASS!A:AY,28,FALSE)),"")</f>
        <v/>
      </c>
      <c r="AC364" s="11" t="str">
        <f t="shared" si="121"/>
        <v/>
      </c>
      <c r="AD364"/>
      <c r="AE364" s="11">
        <f t="shared" si="137"/>
        <v>0</v>
      </c>
      <c r="AF364"/>
      <c r="AG364" s="11">
        <f t="shared" si="138"/>
        <v>0</v>
      </c>
      <c r="AH364" t="str">
        <f>_xlfn.IFNA((VLOOKUP(A364,CLASS!A:AY,34,FALSE)),"")</f>
        <v/>
      </c>
      <c r="AI364" s="11" t="str">
        <f t="shared" si="122"/>
        <v/>
      </c>
      <c r="AJ364"/>
      <c r="AK364" s="11">
        <f t="shared" si="123"/>
        <v>0</v>
      </c>
      <c r="AL364" s="16" t="str">
        <f t="shared" si="124"/>
        <v/>
      </c>
      <c r="AM364"/>
      <c r="AN364" t="str">
        <f t="shared" si="125"/>
        <v/>
      </c>
      <c r="AO364" t="str">
        <f t="shared" si="126"/>
        <v/>
      </c>
      <c r="AP364" t="str">
        <f t="shared" si="127"/>
        <v/>
      </c>
      <c r="AQ364" t="str">
        <f t="shared" si="128"/>
        <v/>
      </c>
      <c r="AR364" t="str">
        <f t="shared" si="129"/>
        <v/>
      </c>
      <c r="AS364" t="str">
        <f t="shared" si="130"/>
        <v/>
      </c>
      <c r="AT364" t="str">
        <f t="shared" si="131"/>
        <v/>
      </c>
      <c r="AU364">
        <f t="shared" si="132"/>
        <v>0</v>
      </c>
      <c r="AV364">
        <f t="shared" si="133"/>
        <v>0</v>
      </c>
      <c r="AW364" t="str">
        <f t="shared" si="134"/>
        <v/>
      </c>
      <c r="AX364">
        <f t="shared" si="135"/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 t="str">
        <f t="shared" si="118"/>
        <v/>
      </c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 t="str">
        <f t="shared" si="118"/>
        <v/>
      </c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 t="str">
        <f t="shared" si="118"/>
        <v/>
      </c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 t="str">
        <f t="shared" si="118"/>
        <v/>
      </c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0:52" x14ac:dyDescent="0.35"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 t="str">
        <f t="shared" si="118"/>
        <v/>
      </c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0:52" x14ac:dyDescent="0.35"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 t="str">
        <f t="shared" si="118"/>
        <v/>
      </c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0:52" x14ac:dyDescent="0.35"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 t="str">
        <f t="shared" si="118"/>
        <v/>
      </c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0:52" x14ac:dyDescent="0.35"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 t="str">
        <f t="shared" si="118"/>
        <v/>
      </c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0:52" x14ac:dyDescent="0.35"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 t="str">
        <f t="shared" si="118"/>
        <v/>
      </c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0:52" x14ac:dyDescent="0.35"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 t="str">
        <f t="shared" si="118"/>
        <v/>
      </c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0:52" x14ac:dyDescent="0.35"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 t="str">
        <f t="shared" si="118"/>
        <v/>
      </c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0:52" x14ac:dyDescent="0.35"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 t="str">
        <f t="shared" si="118"/>
        <v/>
      </c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0:52" x14ac:dyDescent="0.35"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 t="str">
        <f t="shared" si="118"/>
        <v/>
      </c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0:52" x14ac:dyDescent="0.35"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 t="str">
        <f t="shared" si="118"/>
        <v/>
      </c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0:52" x14ac:dyDescent="0.35"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 t="str">
        <f t="shared" si="118"/>
        <v/>
      </c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0:52" x14ac:dyDescent="0.35"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 t="str">
        <f t="shared" si="118"/>
        <v/>
      </c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0:52" x14ac:dyDescent="0.35"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 t="str">
        <f t="shared" si="118"/>
        <v/>
      </c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0:52" x14ac:dyDescent="0.35"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 t="str">
        <f t="shared" si="118"/>
        <v/>
      </c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0:52" x14ac:dyDescent="0.35"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0:52" x14ac:dyDescent="0.35"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0:38" x14ac:dyDescent="0.35"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0:38" x14ac:dyDescent="0.35"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0:38" x14ac:dyDescent="0.35"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0:38" x14ac:dyDescent="0.35"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0:38" x14ac:dyDescent="0.35"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0:38" x14ac:dyDescent="0.35"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0:38" x14ac:dyDescent="0.35"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0:38" x14ac:dyDescent="0.35"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0:38" x14ac:dyDescent="0.35"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0:38" x14ac:dyDescent="0.35"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0:38" x14ac:dyDescent="0.3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0:38" x14ac:dyDescent="0.3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0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0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0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0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descending="1" ref="AY2:AY404"/>
    <sortCondition descending="1" ref="K2:K404"/>
    <sortCondition ref="D2:D404"/>
    <sortCondition ref="C2:C404"/>
  </sortState>
  <pageMargins left="0.7" right="0.7" top="0.75" bottom="0.75" header="0.3" footer="0.3"/>
  <pageSetup paperSize="9" scale="4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BB491"/>
  <sheetViews>
    <sheetView workbookViewId="0">
      <selection activeCell="R374" sqref="R374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3.81640625" customWidth="1"/>
    <col min="20" max="20" width="6.542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15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CLASS!A211</f>
        <v>136394</v>
      </c>
      <c r="B2" t="str">
        <f>CLASS!B211</f>
        <v>EE136394</v>
      </c>
      <c r="C2" t="str">
        <f>_xlfn.IFNA((VLOOKUP(A2,CLASS!A:AY,3,FALSE)),"")</f>
        <v xml:space="preserve">Mark </v>
      </c>
      <c r="D2" t="str">
        <f>_xlfn.IFNA((VLOOKUP(A2,CLASS!A:AY,4,FALSE)),"")</f>
        <v>Phipps</v>
      </c>
      <c r="E2" t="str">
        <f>_xlfn.IFNA(VLOOKUP(A2,CLASS!A:I,5,FALSE),"")</f>
        <v>C</v>
      </c>
      <c r="F2" t="str">
        <f>_xlfn.IFNA(VLOOKUP(A2,CLASS!A:I,6,FALSE),"")</f>
        <v>C</v>
      </c>
      <c r="G2" t="str">
        <f>_xlfn.IFNA(VLOOKUP(A2,CLASS!A:I,7,FALSE),"")</f>
        <v>C</v>
      </c>
      <c r="H2" t="str">
        <f>_xlfn.IFNA(VLOOKUP(A2,CLASS!A:I,8,FALSE),"")</f>
        <v>C</v>
      </c>
      <c r="I2" t="str">
        <f>_xlfn.IFNA(VLOOKUP(A2,CLASS!A:I,9,FALSE),"")</f>
        <v>SNR</v>
      </c>
      <c r="J2" t="str">
        <f>_xlfn.IFNA((VLOOKUP(A2,CLASS!A:AY,10,FALSE)),"")</f>
        <v>EJC</v>
      </c>
      <c r="K2" t="str">
        <f>_xlfn.IFNA((VLOOKUP(J2,DivisionLookup!A:B,2,FALSE)),"")</f>
        <v>South</v>
      </c>
      <c r="L2">
        <f>VLOOKUP(B2,CLASS!B:P,15,FALSE)</f>
        <v>0</v>
      </c>
      <c r="M2">
        <f>_xlfn.IFNA(VLOOKUP(E2,HandicapLookup!A:B,2,FALSE),"")</f>
        <v>15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s="6"/>
      <c r="T2" t="str">
        <f t="shared" ref="T2:T33" si="1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CLASS!A212</f>
        <v>140345</v>
      </c>
      <c r="B3" t="str">
        <f>CLASS!B212</f>
        <v>EE140345</v>
      </c>
      <c r="C3" t="str">
        <f>_xlfn.IFNA((VLOOKUP(A3,CLASS!A:AY,3,FALSE)),"")</f>
        <v>Scott</v>
      </c>
      <c r="D3" t="str">
        <f>_xlfn.IFNA((VLOOKUP(A3,CLASS!A:AY,4,FALSE)),"")</f>
        <v>Robinson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VLOOKUP(B3,CLASS!B:P,15,FALSE)</f>
        <v>0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s="6"/>
      <c r="T3" t="str">
        <f t="shared" si="1"/>
        <v/>
      </c>
    </row>
    <row r="4" spans="1:54" hidden="1" x14ac:dyDescent="0.35">
      <c r="A4">
        <f>CLASS!A213</f>
        <v>141399</v>
      </c>
      <c r="B4" t="str">
        <f>CLASS!B213</f>
        <v>EE141399</v>
      </c>
      <c r="C4" t="str">
        <f>_xlfn.IFNA((VLOOKUP(A4,CLASS!A:AY,3,FALSE)),"")</f>
        <v>Michael</v>
      </c>
      <c r="D4" t="str">
        <f>_xlfn.IFNA((VLOOKUP(A4,CLASS!A:AY,4,FALSE)),"")</f>
        <v>Rook</v>
      </c>
      <c r="E4" t="str">
        <f>_xlfn.IFNA(VLOOKUP(A4,CLASS!A:I,5,FALSE),"")</f>
        <v>C</v>
      </c>
      <c r="F4" t="str">
        <f>_xlfn.IFNA(VLOOKUP(A4,CLASS!A:I,6,FALSE),"")</f>
        <v>C</v>
      </c>
      <c r="G4" t="str">
        <f>_xlfn.IFNA(VLOOKUP(A4,CLASS!A:I,7,FALSE),"")</f>
        <v>C</v>
      </c>
      <c r="H4" t="str">
        <f>_xlfn.IFNA(VLOOKUP(A4,CLASS!A:I,8,FALSE),"")</f>
        <v>C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VLOOKUP(B4,CLASS!B:P,15,FALSE)</f>
        <v>0</v>
      </c>
      <c r="M4">
        <f>_xlfn.IFNA(VLOOKUP(E4,HandicapLookup!A:B,2,FALSE),"")</f>
        <v>15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s="6"/>
      <c r="T4" t="str">
        <f t="shared" si="1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35">
      <c r="A5">
        <f>CLASS!A214</f>
        <v>0</v>
      </c>
      <c r="B5" t="str">
        <f>CLASS!B214</f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VLOOKUP(B5,CLASS!B:P,15,FALSE)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s="6"/>
      <c r="T5" t="str">
        <f t="shared" si="1"/>
        <v/>
      </c>
    </row>
    <row r="6" spans="1:54" hidden="1" x14ac:dyDescent="0.35">
      <c r="A6">
        <f>CLASS!A215</f>
        <v>0</v>
      </c>
      <c r="B6" t="str">
        <f>CLASS!B215</f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VLOOKUP(B6,CLASS!B:P,15,FALSE)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s="6"/>
      <c r="T6" t="str">
        <f t="shared" si="1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35">
      <c r="A7">
        <f>CLASS!A216</f>
        <v>0</v>
      </c>
      <c r="B7" t="str">
        <f>CLASS!B216</f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VLOOKUP(B7,CLASS!B:P,15,FALSE)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s="6"/>
      <c r="T7" t="str">
        <f t="shared" si="1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35">
      <c r="A8">
        <f>CLASS!A217</f>
        <v>0</v>
      </c>
      <c r="B8" t="str">
        <f>CLASS!B217</f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VLOOKUP(B8,CLASS!B:P,15,FALSE)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s="6"/>
      <c r="T8" t="str">
        <f t="shared" si="1"/>
        <v/>
      </c>
    </row>
    <row r="9" spans="1:54" hidden="1" x14ac:dyDescent="0.35">
      <c r="A9">
        <f>CLASS!A218</f>
        <v>0</v>
      </c>
      <c r="B9" t="str">
        <f>CLASS!B218</f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VLOOKUP(B9,CLASS!B:P,15,FALSE)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s="6"/>
      <c r="T9" t="str">
        <f t="shared" si="1"/>
        <v/>
      </c>
      <c r="V9" s="6"/>
      <c r="W9" s="6"/>
      <c r="X9" s="6"/>
    </row>
    <row r="10" spans="1:54" hidden="1" x14ac:dyDescent="0.35">
      <c r="A10">
        <f>CLASS!A219</f>
        <v>0</v>
      </c>
      <c r="B10" t="str">
        <f>CLASS!B219</f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VLOOKUP(B10,CLASS!B:P,15,FALSE)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s="6"/>
      <c r="T10" t="str">
        <f t="shared" si="1"/>
        <v/>
      </c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35">
      <c r="A11">
        <f>CLASS!A220</f>
        <v>0</v>
      </c>
      <c r="B11" t="str">
        <f>CLASS!B220</f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VLOOKUP(B11,CLASS!B:P,15,FALSE)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s="6"/>
      <c r="T11" t="str">
        <f t="shared" si="1"/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35">
      <c r="A12">
        <f>CLASS!A221</f>
        <v>0</v>
      </c>
      <c r="B12" t="str">
        <f>CLASS!B221</f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VLOOKUP(B12,CLASS!B:P,15,FALSE)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s="6"/>
      <c r="T12" t="str">
        <f t="shared" si="1"/>
        <v/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H12" s="6"/>
      <c r="AI12" s="3"/>
      <c r="AJ12" s="3"/>
      <c r="AK12" s="8"/>
      <c r="AL12" s="3"/>
      <c r="AM12" s="3"/>
      <c r="AN12" s="3"/>
      <c r="AO12" s="3"/>
      <c r="AP12" s="3"/>
      <c r="AQ12" s="3"/>
      <c r="AR12" s="3"/>
      <c r="AS12" s="3"/>
      <c r="AT12" s="3"/>
      <c r="AU12" s="8"/>
      <c r="AV12" s="3"/>
    </row>
    <row r="13" spans="1:54" hidden="1" x14ac:dyDescent="0.35">
      <c r="A13">
        <f>CLASS!A222</f>
        <v>0</v>
      </c>
      <c r="B13" t="str">
        <f>CLASS!B222</f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VLOOKUP(B13,CLASS!B:P,15,FALSE)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s="6"/>
      <c r="T13" t="str">
        <f t="shared" si="1"/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hidden="1" x14ac:dyDescent="0.35">
      <c r="A14">
        <f>CLASS!A223</f>
        <v>0</v>
      </c>
      <c r="B14" t="str">
        <f>CLASS!B223</f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VLOOKUP(B14,CLASS!B:P,15,FALSE)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s="6"/>
      <c r="T14" t="str">
        <f t="shared" si="1"/>
        <v/>
      </c>
      <c r="V14" s="6"/>
      <c r="W14" s="6"/>
      <c r="X14" s="6"/>
      <c r="Y14" s="6"/>
    </row>
    <row r="15" spans="1:54" hidden="1" x14ac:dyDescent="0.35">
      <c r="A15">
        <f>CLASS!A224</f>
        <v>0</v>
      </c>
      <c r="B15" t="str">
        <f>CLASS!B224</f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VLOOKUP(B15,CLASS!B:P,15,FALSE)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s="6"/>
      <c r="T15" t="str">
        <f t="shared" si="1"/>
        <v/>
      </c>
    </row>
    <row r="16" spans="1:54" hidden="1" x14ac:dyDescent="0.35">
      <c r="A16">
        <f>CLASS!A225</f>
        <v>0</v>
      </c>
      <c r="B16" t="str">
        <f>CLASS!B225</f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VLOOKUP(B16,CLASS!B:P,15,FALSE)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s="6"/>
      <c r="T16" t="str">
        <f t="shared" si="1"/>
        <v/>
      </c>
    </row>
    <row r="17" spans="1:48" hidden="1" x14ac:dyDescent="0.35">
      <c r="A17">
        <f>CLASS!A226</f>
        <v>0</v>
      </c>
      <c r="B17" t="str">
        <f>CLASS!B226</f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VLOOKUP(B17,CLASS!B:P,15,FALSE)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s="6"/>
      <c r="T17" t="str">
        <f t="shared" si="1"/>
        <v/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H17" s="6"/>
      <c r="AI17" s="3"/>
      <c r="AJ17" s="3"/>
      <c r="AK17" s="8"/>
      <c r="AL17" s="3"/>
      <c r="AM17" s="3"/>
      <c r="AN17" s="3"/>
      <c r="AO17" s="3"/>
      <c r="AP17" s="3"/>
      <c r="AQ17" s="3"/>
      <c r="AR17" s="3"/>
      <c r="AS17" s="3"/>
      <c r="AT17" s="3"/>
      <c r="AU17" s="8"/>
      <c r="AV17" s="3"/>
    </row>
    <row r="18" spans="1:48" hidden="1" x14ac:dyDescent="0.35">
      <c r="A18">
        <f>CLASS!A227</f>
        <v>0</v>
      </c>
      <c r="B18" t="str">
        <f>CLASS!B227</f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VLOOKUP(B18,CLASS!B:P,15,FALSE)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s="6"/>
      <c r="T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CLASS!A228</f>
        <v>0</v>
      </c>
      <c r="B19" t="str">
        <f>CLASS!B228</f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VLOOKUP(B19,CLASS!B:P,15,FALSE)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s="6"/>
      <c r="T19" t="str">
        <f t="shared" si="1"/>
        <v/>
      </c>
    </row>
    <row r="20" spans="1:48" hidden="1" x14ac:dyDescent="0.35">
      <c r="A20">
        <f>CLASS!A229</f>
        <v>0</v>
      </c>
      <c r="B20" t="str">
        <f>CLASS!B229</f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VLOOKUP(B20,CLASS!B:P,15,FALSE)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s="6"/>
      <c r="T20" t="str">
        <f t="shared" si="1"/>
        <v/>
      </c>
    </row>
    <row r="21" spans="1:48" hidden="1" x14ac:dyDescent="0.35">
      <c r="A21">
        <f>CLASS!A230</f>
        <v>0</v>
      </c>
      <c r="B21" t="str">
        <f>CLASS!B230</f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VLOOKUP(B21,CLASS!B:P,15,FALSE)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s="6"/>
      <c r="T21" t="str">
        <f t="shared" si="1"/>
        <v/>
      </c>
    </row>
    <row r="22" spans="1:48" hidden="1" x14ac:dyDescent="0.35">
      <c r="A22">
        <f>CLASS!A231</f>
        <v>0</v>
      </c>
      <c r="B22" t="str">
        <f>CLASS!B231</f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VLOOKUP(B22,CLASS!B:P,15,FALSE)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s="6"/>
      <c r="T22" t="str">
        <f t="shared" si="1"/>
        <v/>
      </c>
    </row>
    <row r="23" spans="1:48" hidden="1" x14ac:dyDescent="0.35">
      <c r="A23">
        <f>CLASS!A232</f>
        <v>0</v>
      </c>
      <c r="B23" t="str">
        <f>CLASS!B232</f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VLOOKUP(B23,CLASS!B:P,15,FALSE)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s="6"/>
      <c r="T23" t="str">
        <f t="shared" si="1"/>
        <v/>
      </c>
    </row>
    <row r="24" spans="1:48" hidden="1" x14ac:dyDescent="0.35">
      <c r="A24">
        <f>CLASS!A233</f>
        <v>0</v>
      </c>
      <c r="B24" t="str">
        <f>CLASS!B233</f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VLOOKUP(B24,CLASS!B:P,15,FALSE)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s="6"/>
      <c r="T24" t="str">
        <f t="shared" si="1"/>
        <v/>
      </c>
      <c r="V24" s="6"/>
      <c r="W24" s="6"/>
      <c r="X24" s="6"/>
      <c r="Z24" s="6"/>
      <c r="AA24" s="6"/>
      <c r="AB24" s="6"/>
      <c r="AC24" s="6"/>
      <c r="AD24" s="6"/>
      <c r="AE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hidden="1" x14ac:dyDescent="0.35">
      <c r="A25">
        <f>CLASS!A234</f>
        <v>0</v>
      </c>
      <c r="B25" t="str">
        <f>CLASS!B234</f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VLOOKUP(B25,CLASS!B:P,15,FALSE)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s="6"/>
      <c r="T25" t="str">
        <f t="shared" si="1"/>
        <v/>
      </c>
    </row>
    <row r="26" spans="1:48" hidden="1" x14ac:dyDescent="0.35">
      <c r="A26">
        <f>CLASS!A235</f>
        <v>0</v>
      </c>
      <c r="B26" t="str">
        <f>CLASS!B235</f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VLOOKUP(B26,CLASS!B:P,15,FALSE)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s="6"/>
      <c r="T26" t="str">
        <f t="shared" si="1"/>
        <v/>
      </c>
    </row>
    <row r="27" spans="1:48" hidden="1" x14ac:dyDescent="0.35">
      <c r="A27">
        <f>CLASS!A236</f>
        <v>0</v>
      </c>
      <c r="B27" t="str">
        <f>CLASS!B236</f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VLOOKUP(B27,CLASS!B:P,15,FALSE)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s="6"/>
      <c r="T27" t="str">
        <f t="shared" si="1"/>
        <v/>
      </c>
    </row>
    <row r="28" spans="1:48" hidden="1" x14ac:dyDescent="0.35">
      <c r="A28">
        <f>CLASS!A237</f>
        <v>0</v>
      </c>
      <c r="B28" t="str">
        <f>CLASS!B237</f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VLOOKUP(B28,CLASS!B:P,15,FALSE)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s="6"/>
      <c r="T28" t="str">
        <f t="shared" si="1"/>
        <v/>
      </c>
    </row>
    <row r="29" spans="1:48" hidden="1" x14ac:dyDescent="0.35">
      <c r="A29">
        <f>CLASS!A238</f>
        <v>0</v>
      </c>
      <c r="B29" t="str">
        <f>CLASS!B238</f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VLOOKUP(B29,CLASS!B:P,15,FALSE)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s="6"/>
      <c r="T29" t="str">
        <f t="shared" si="1"/>
        <v/>
      </c>
    </row>
    <row r="30" spans="1:48" hidden="1" x14ac:dyDescent="0.35">
      <c r="A30">
        <f>CLASS!A239</f>
        <v>0</v>
      </c>
      <c r="B30" t="str">
        <f>CLASS!B239</f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VLOOKUP(B30,CLASS!B:P,15,FALSE)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s="6"/>
      <c r="T30" t="str">
        <f t="shared" si="1"/>
        <v/>
      </c>
    </row>
    <row r="31" spans="1:48" hidden="1" x14ac:dyDescent="0.35">
      <c r="A31">
        <f>CLASS!A240</f>
        <v>0</v>
      </c>
      <c r="B31" t="str">
        <f>CLASS!B240</f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VLOOKUP(B31,CLASS!B:P,15,FALSE)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s="6"/>
      <c r="T31" t="str">
        <f t="shared" si="1"/>
        <v/>
      </c>
    </row>
    <row r="32" spans="1:48" hidden="1" x14ac:dyDescent="0.35">
      <c r="A32">
        <f>CLASS!A241</f>
        <v>0</v>
      </c>
      <c r="B32" t="str">
        <f>CLASS!B241</f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VLOOKUP(B32,CLASS!B:P,15,FALSE)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s="6"/>
      <c r="T32" t="str">
        <f t="shared" si="1"/>
        <v/>
      </c>
    </row>
    <row r="33" spans="1:48" hidden="1" x14ac:dyDescent="0.35">
      <c r="A33">
        <f>CLASS!A242</f>
        <v>0</v>
      </c>
      <c r="B33" t="str">
        <f>CLASS!B242</f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VLOOKUP(B33,CLASS!B:P,15,FALSE)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s="6"/>
      <c r="T33" t="str">
        <f t="shared" si="1"/>
        <v/>
      </c>
    </row>
    <row r="34" spans="1:48" hidden="1" x14ac:dyDescent="0.35">
      <c r="A34">
        <f>CLASS!A243</f>
        <v>0</v>
      </c>
      <c r="B34" t="str">
        <f>CLASS!B243</f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VLOOKUP(B34,CLASS!B:P,15,FALSE)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s="6"/>
      <c r="T34" t="str">
        <f t="shared" ref="T34:T65" si="2">IF(R34&gt;=1,R34,"")</f>
        <v/>
      </c>
    </row>
    <row r="35" spans="1:48" hidden="1" x14ac:dyDescent="0.35">
      <c r="A35">
        <f>CLASS!A244</f>
        <v>0</v>
      </c>
      <c r="B35" t="str">
        <f>CLASS!B244</f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VLOOKUP(B35,CLASS!B:P,15,FALSE)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s="6"/>
      <c r="T35" t="str">
        <f t="shared" si="2"/>
        <v/>
      </c>
    </row>
    <row r="36" spans="1:48" hidden="1" x14ac:dyDescent="0.35">
      <c r="A36">
        <f>CLASS!A245</f>
        <v>0</v>
      </c>
      <c r="B36" t="str">
        <f>CLASS!B245</f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VLOOKUP(B36,CLASS!B:P,15,FALSE)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s="6"/>
      <c r="T36" t="str">
        <f t="shared" si="2"/>
        <v/>
      </c>
    </row>
    <row r="37" spans="1:48" hidden="1" x14ac:dyDescent="0.35">
      <c r="A37">
        <f>CLASS!A246</f>
        <v>0</v>
      </c>
      <c r="B37" t="str">
        <f>CLASS!B246</f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VLOOKUP(B37,CLASS!B:P,15,FALSE)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s="6"/>
      <c r="T37" t="str">
        <f t="shared" si="2"/>
        <v/>
      </c>
    </row>
    <row r="38" spans="1:48" hidden="1" x14ac:dyDescent="0.35">
      <c r="A38">
        <f>CLASS!A247</f>
        <v>0</v>
      </c>
      <c r="B38" t="str">
        <f>CLASS!B247</f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VLOOKUP(B38,CLASS!B:P,15,FALSE)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s="6"/>
      <c r="T38" t="str">
        <f t="shared" si="2"/>
        <v/>
      </c>
    </row>
    <row r="39" spans="1:48" hidden="1" x14ac:dyDescent="0.35">
      <c r="A39">
        <f>CLASS!A248</f>
        <v>0</v>
      </c>
      <c r="B39" t="str">
        <f>CLASS!B248</f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VLOOKUP(B39,CLASS!B:P,15,FALSE)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s="6"/>
      <c r="T39" t="str">
        <f t="shared" si="2"/>
        <v/>
      </c>
    </row>
    <row r="40" spans="1:48" hidden="1" x14ac:dyDescent="0.35">
      <c r="A40">
        <f>CLASS!A249</f>
        <v>0</v>
      </c>
      <c r="B40" t="str">
        <f>CLASS!B249</f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VLOOKUP(B40,CLASS!B:P,15,FALSE)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s="6"/>
      <c r="T40" t="str">
        <f t="shared" si="2"/>
        <v/>
      </c>
    </row>
    <row r="41" spans="1:48" hidden="1" x14ac:dyDescent="0.35">
      <c r="A41">
        <f>CLASS!A250</f>
        <v>0</v>
      </c>
      <c r="B41" t="str">
        <f>CLASS!B250</f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VLOOKUP(B41,CLASS!B:P,15,FALSE)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s="6"/>
      <c r="T41" t="str">
        <f t="shared" si="2"/>
        <v/>
      </c>
    </row>
    <row r="42" spans="1:48" hidden="1" x14ac:dyDescent="0.35">
      <c r="A42">
        <f>CLASS!A251</f>
        <v>0</v>
      </c>
      <c r="B42" t="str">
        <f>CLASS!B251</f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VLOOKUP(B42,CLASS!B:P,15,FALSE)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s="6"/>
      <c r="T42" t="str">
        <f t="shared" si="2"/>
        <v/>
      </c>
    </row>
    <row r="43" spans="1:48" hidden="1" x14ac:dyDescent="0.35">
      <c r="A43">
        <f>CLASS!A252</f>
        <v>0</v>
      </c>
      <c r="B43" t="str">
        <f>CLASS!B252</f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VLOOKUP(B43,CLASS!B:P,15,FALSE)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s="6"/>
      <c r="T43" t="str">
        <f t="shared" si="2"/>
        <v/>
      </c>
    </row>
    <row r="44" spans="1:48" hidden="1" x14ac:dyDescent="0.35">
      <c r="A44">
        <f>CLASS!A253</f>
        <v>0</v>
      </c>
      <c r="B44" t="str">
        <f>CLASS!B253</f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VLOOKUP(B44,CLASS!B:P,15,FALSE)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s="6"/>
      <c r="T44" t="str">
        <f t="shared" si="2"/>
        <v/>
      </c>
    </row>
    <row r="45" spans="1:48" hidden="1" x14ac:dyDescent="0.35">
      <c r="A45">
        <f>CLASS!A254</f>
        <v>0</v>
      </c>
      <c r="B45" t="str">
        <f>CLASS!B254</f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VLOOKUP(B45,CLASS!B:P,15,FALSE)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s="6"/>
      <c r="T45" t="str">
        <f t="shared" si="2"/>
        <v/>
      </c>
    </row>
    <row r="46" spans="1:48" hidden="1" x14ac:dyDescent="0.35">
      <c r="A46">
        <f>CLASS!A255</f>
        <v>0</v>
      </c>
      <c r="B46" t="str">
        <f>CLASS!B255</f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VLOOKUP(B46,CLASS!B:P,15,FALSE)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s="6"/>
      <c r="T46" t="str">
        <f t="shared" si="2"/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hidden="1" x14ac:dyDescent="0.35">
      <c r="A47">
        <f>CLASS!A256</f>
        <v>0</v>
      </c>
      <c r="B47" t="str">
        <f>CLASS!B256</f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VLOOKUP(B47,CLASS!B:P,15,FALSE)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s="6"/>
      <c r="T47" t="str">
        <f t="shared" si="2"/>
        <v/>
      </c>
    </row>
    <row r="48" spans="1:48" hidden="1" x14ac:dyDescent="0.35">
      <c r="A48">
        <f>CLASS!A257</f>
        <v>0</v>
      </c>
      <c r="B48" t="str">
        <f>CLASS!B257</f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VLOOKUP(B48,CLASS!B:P,15,FALSE)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s="6"/>
      <c r="T48" t="str">
        <f t="shared" si="2"/>
        <v/>
      </c>
    </row>
    <row r="49" spans="1:48" hidden="1" x14ac:dyDescent="0.35">
      <c r="A49">
        <f>CLASS!A258</f>
        <v>0</v>
      </c>
      <c r="B49" t="str">
        <f>CLASS!B258</f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VLOOKUP(B49,CLASS!B:P,15,FALSE)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s="6"/>
      <c r="T49" t="str">
        <f t="shared" si="2"/>
        <v/>
      </c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35">
      <c r="A50">
        <f>CLASS!A259</f>
        <v>0</v>
      </c>
      <c r="B50" t="str">
        <f>CLASS!B259</f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VLOOKUP(B50,CLASS!B:P,15,FALSE)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s="6"/>
      <c r="T50" t="str">
        <f t="shared" si="2"/>
        <v/>
      </c>
    </row>
    <row r="51" spans="1:48" hidden="1" x14ac:dyDescent="0.35">
      <c r="A51">
        <f>CLASS!A260</f>
        <v>0</v>
      </c>
      <c r="B51" t="str">
        <f>CLASS!B260</f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VLOOKUP(B51,CLASS!B:P,15,FALSE)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s="6"/>
      <c r="T51" t="str">
        <f t="shared" si="2"/>
        <v/>
      </c>
    </row>
    <row r="52" spans="1:48" hidden="1" x14ac:dyDescent="0.35">
      <c r="A52">
        <f>CLASS!A261</f>
        <v>0</v>
      </c>
      <c r="B52" t="str">
        <f>CLASS!B261</f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VLOOKUP(B52,CLASS!B:P,15,FALSE)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s="6"/>
      <c r="T52" t="str">
        <f t="shared" si="2"/>
        <v/>
      </c>
    </row>
    <row r="53" spans="1:48" hidden="1" x14ac:dyDescent="0.35">
      <c r="A53">
        <f>CLASS!A262</f>
        <v>0</v>
      </c>
      <c r="B53" t="str">
        <f>CLASS!B262</f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VLOOKUP(B53,CLASS!B:P,15,FALSE)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s="6"/>
      <c r="T53" t="str">
        <f t="shared" si="2"/>
        <v/>
      </c>
    </row>
    <row r="54" spans="1:48" hidden="1" x14ac:dyDescent="0.35">
      <c r="A54">
        <f>CLASS!A263</f>
        <v>0</v>
      </c>
      <c r="B54" t="str">
        <f>CLASS!B263</f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VLOOKUP(B54,CLASS!B:P,15,FALSE)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s="6"/>
      <c r="T54" t="str">
        <f t="shared" si="2"/>
        <v/>
      </c>
    </row>
    <row r="55" spans="1:48" hidden="1" x14ac:dyDescent="0.35">
      <c r="A55">
        <f>CLASS!A264</f>
        <v>0</v>
      </c>
      <c r="B55" t="str">
        <f>CLASS!B264</f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VLOOKUP(B55,CLASS!B:P,15,FALSE)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s="6"/>
      <c r="T55" t="str">
        <f t="shared" si="2"/>
        <v/>
      </c>
    </row>
    <row r="56" spans="1:48" hidden="1" x14ac:dyDescent="0.35">
      <c r="A56">
        <f>CLASS!A265</f>
        <v>0</v>
      </c>
      <c r="B56" t="str">
        <f>CLASS!B265</f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VLOOKUP(B56,CLASS!B:P,15,FALSE)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s="6"/>
      <c r="T56" t="str">
        <f t="shared" si="2"/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hidden="1" x14ac:dyDescent="0.35">
      <c r="A57">
        <f>CLASS!A266</f>
        <v>0</v>
      </c>
      <c r="B57" t="str">
        <f>CLASS!B266</f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VLOOKUP(B57,CLASS!B:P,15,FALSE)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s="6"/>
      <c r="T57" t="str">
        <f t="shared" si="2"/>
        <v/>
      </c>
    </row>
    <row r="58" spans="1:48" hidden="1" x14ac:dyDescent="0.35">
      <c r="A58">
        <f>CLASS!A267</f>
        <v>0</v>
      </c>
      <c r="B58" t="str">
        <f>CLASS!B267</f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VLOOKUP(B58,CLASS!B:P,15,FALSE)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s="6"/>
      <c r="T58" t="str">
        <f t="shared" si="2"/>
        <v/>
      </c>
    </row>
    <row r="59" spans="1:48" hidden="1" x14ac:dyDescent="0.35">
      <c r="A59">
        <f>CLASS!A268</f>
        <v>0</v>
      </c>
      <c r="B59" t="str">
        <f>CLASS!B268</f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VLOOKUP(B59,CLASS!B:P,15,FALSE)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s="6"/>
      <c r="T59" t="str">
        <f t="shared" si="2"/>
        <v/>
      </c>
    </row>
    <row r="60" spans="1:48" hidden="1" x14ac:dyDescent="0.35">
      <c r="A60">
        <f>CLASS!A269</f>
        <v>0</v>
      </c>
      <c r="B60" t="str">
        <f>CLASS!B269</f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VLOOKUP(B60,CLASS!B:P,15,FALSE)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s="6"/>
      <c r="T60" t="str">
        <f t="shared" si="2"/>
        <v/>
      </c>
    </row>
    <row r="61" spans="1:48" hidden="1" x14ac:dyDescent="0.35">
      <c r="A61">
        <f>CLASS!A270</f>
        <v>0</v>
      </c>
      <c r="B61" t="str">
        <f>CLASS!B270</f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VLOOKUP(B61,CLASS!B:P,15,FALSE)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s="6"/>
      <c r="T61" t="str">
        <f t="shared" si="2"/>
        <v/>
      </c>
    </row>
    <row r="62" spans="1:48" hidden="1" x14ac:dyDescent="0.35">
      <c r="A62">
        <f>CLASS!A271</f>
        <v>0</v>
      </c>
      <c r="B62" t="str">
        <f>CLASS!B271</f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VLOOKUP(B62,CLASS!B:P,15,FALSE)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s="6"/>
      <c r="T62" t="str">
        <f t="shared" si="2"/>
        <v/>
      </c>
    </row>
    <row r="63" spans="1:48" hidden="1" x14ac:dyDescent="0.35">
      <c r="A63">
        <f>CLASS!A272</f>
        <v>0</v>
      </c>
      <c r="B63" t="str">
        <f>CLASS!B272</f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VLOOKUP(B63,CLASS!B:P,15,FALSE)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s="6"/>
      <c r="T63" t="str">
        <f t="shared" si="2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35">
      <c r="A64">
        <f>CLASS!A273</f>
        <v>0</v>
      </c>
      <c r="B64" t="str">
        <f>CLASS!B273</f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VLOOKUP(B64,CLASS!B:P,15,FALSE)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s="6"/>
      <c r="T64" t="str">
        <f t="shared" si="2"/>
        <v/>
      </c>
    </row>
    <row r="65" spans="1:48" hidden="1" x14ac:dyDescent="0.35">
      <c r="A65">
        <f>CLASS!A274</f>
        <v>0</v>
      </c>
      <c r="B65" t="str">
        <f>CLASS!B274</f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VLOOKUP(B65,CLASS!B:P,15,FALSE)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s="6"/>
      <c r="T65" t="str">
        <f t="shared" si="2"/>
        <v/>
      </c>
    </row>
    <row r="66" spans="1:48" hidden="1" x14ac:dyDescent="0.35">
      <c r="A66">
        <f>CLASS!A275</f>
        <v>0</v>
      </c>
      <c r="B66" t="str">
        <f>CLASS!B275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VLOOKUP(B66,CLASS!B:P,15,FALSE)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3">_xlfn.IFNA(IF(IF(L66,L66+M66,0)&lt;=100,IF(L66,L66+M66,0),100),)</f>
        <v>0</v>
      </c>
      <c r="S66" s="6"/>
      <c r="T66" t="str">
        <f t="shared" ref="T66:T71" si="4">IF(R66&gt;=1,R66,"")</f>
        <v/>
      </c>
    </row>
    <row r="67" spans="1:48" hidden="1" x14ac:dyDescent="0.35">
      <c r="A67">
        <f>CLASS!A276</f>
        <v>0</v>
      </c>
      <c r="B67" t="str">
        <f>CLASS!B276</f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VLOOKUP(B67,CLASS!B:P,15,FALSE)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S67" s="6"/>
      <c r="T67" t="str">
        <f t="shared" si="4"/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hidden="1" x14ac:dyDescent="0.35">
      <c r="A68">
        <f>CLASS!A277</f>
        <v>0</v>
      </c>
      <c r="B68" t="str">
        <f>CLASS!B277</f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VLOOKUP(B68,CLASS!B:P,15,FALSE)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0</v>
      </c>
      <c r="S68" s="6"/>
      <c r="T68" t="str">
        <f t="shared" si="4"/>
        <v/>
      </c>
    </row>
    <row r="69" spans="1:48" hidden="1" x14ac:dyDescent="0.35">
      <c r="A69">
        <f>CLASS!A278</f>
        <v>0</v>
      </c>
      <c r="B69" t="str">
        <f>CLASS!B278</f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VLOOKUP(B69,CLASS!B:P,15,FALSE)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0</v>
      </c>
      <c r="S69" s="6"/>
      <c r="T69" t="str">
        <f t="shared" si="4"/>
        <v/>
      </c>
    </row>
    <row r="70" spans="1:48" hidden="1" x14ac:dyDescent="0.35">
      <c r="A70">
        <f>CLASS!A279</f>
        <v>0</v>
      </c>
      <c r="B70" t="str">
        <f>CLASS!B279</f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VLOOKUP(B70,CLASS!B:P,15,FALSE)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3"/>
        <v>0</v>
      </c>
      <c r="S70" s="6"/>
      <c r="T70" t="str">
        <f t="shared" si="4"/>
        <v/>
      </c>
    </row>
    <row r="71" spans="1:48" hidden="1" x14ac:dyDescent="0.35">
      <c r="A71">
        <f>CLASS!A280</f>
        <v>0</v>
      </c>
      <c r="B71" t="str">
        <f>CLASS!B280</f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VLOOKUP(B71,CLASS!B:P,15,FALSE)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3"/>
        <v>0</v>
      </c>
      <c r="S71" s="6"/>
      <c r="T71" t="str">
        <f t="shared" si="4"/>
        <v/>
      </c>
    </row>
    <row r="72" spans="1:48" hidden="1" x14ac:dyDescent="0.35">
      <c r="A72" s="44">
        <f>CLASS!A211</f>
        <v>136394</v>
      </c>
      <c r="B72" s="44" t="str">
        <f>CLASS!B211</f>
        <v>EE136394</v>
      </c>
      <c r="C72" t="str">
        <f>_xlfn.IFNA((VLOOKUP(A72,CLASS!A:AY,3,FALSE)),"")</f>
        <v xml:space="preserve">Mark </v>
      </c>
      <c r="D72" t="str">
        <f>_xlfn.IFNA((VLOOKUP(A72,CLASS!A:AY,4,FALSE)),"")</f>
        <v>Phipps</v>
      </c>
      <c r="E72" t="str">
        <f>_xlfn.IFNA(VLOOKUP(A72,CLASS!A:I,5,FALSE),"")</f>
        <v>C</v>
      </c>
      <c r="I72" t="str">
        <f>_xlfn.IFNA(VLOOKUP(A72,CLASS!A:I,9,FALSE),"")</f>
        <v>SNR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VLOOKUP(B72,CLASS!B:P,15,FALSE)</f>
        <v>0</v>
      </c>
      <c r="M72">
        <f>_xlfn.IFNA(VLOOKUP(E72,HandicapLookup!A:B,2,FALSE),"")</f>
        <v>15</v>
      </c>
      <c r="Q72">
        <f t="shared" si="3"/>
        <v>0</v>
      </c>
    </row>
    <row r="73" spans="1:48" hidden="1" x14ac:dyDescent="0.35">
      <c r="A73" s="44">
        <f>CLASS!A212</f>
        <v>140345</v>
      </c>
      <c r="B73" s="44" t="str">
        <f>CLASS!B212</f>
        <v>EE140345</v>
      </c>
      <c r="C73" t="str">
        <f>_xlfn.IFNA((VLOOKUP(A73,CLASS!A:AY,3,FALSE)),"")</f>
        <v>Scott</v>
      </c>
      <c r="D73" t="str">
        <f>_xlfn.IFNA((VLOOKUP(A73,CLASS!A:AY,4,FALSE)),"")</f>
        <v>Robinson</v>
      </c>
      <c r="E73" t="str">
        <f>_xlfn.IFNA(VLOOKUP(A73,CLASS!A:I,5,FALSE),"")</f>
        <v>C</v>
      </c>
      <c r="I73" t="str">
        <f>_xlfn.IFNA(VLOOKUP(A73,CLASS!A:I,9,FALSE),"")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VLOOKUP(B73,CLASS!B:P,15,FALSE)</f>
        <v>0</v>
      </c>
      <c r="M73">
        <f>_xlfn.IFNA(VLOOKUP(E73,HandicapLookup!A:B,2,FALSE),"")</f>
        <v>15</v>
      </c>
      <c r="Q73">
        <f t="shared" si="3"/>
        <v>0</v>
      </c>
    </row>
    <row r="74" spans="1:48" hidden="1" x14ac:dyDescent="0.35">
      <c r="A74" s="44">
        <f>CLASS!A213</f>
        <v>141399</v>
      </c>
      <c r="B74" s="44" t="str">
        <f>CLASS!B213</f>
        <v>EE141399</v>
      </c>
      <c r="C74" t="str">
        <f>_xlfn.IFNA((VLOOKUP(A74,CLASS!A:AY,3,FALSE)),"")</f>
        <v>Michael</v>
      </c>
      <c r="D74" t="str">
        <f>_xlfn.IFNA((VLOOKUP(A74,CLASS!A:AY,4,FALSE)),"")</f>
        <v>Rook</v>
      </c>
      <c r="E74" t="str">
        <f>_xlfn.IFNA(VLOOKUP(A74,CLASS!A:I,5,FALSE),"")</f>
        <v>C</v>
      </c>
      <c r="I74" t="str">
        <f>_xlfn.IFNA(VLOOKUP(A74,CLASS!A:I,9,FALSE),"")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VLOOKUP(B74,CLASS!B:P,15,FALSE)</f>
        <v>0</v>
      </c>
      <c r="M74">
        <f>_xlfn.IFNA(VLOOKUP(E74,HandicapLookup!A:B,2,FALSE),"")</f>
        <v>15</v>
      </c>
      <c r="Q74">
        <f t="shared" si="3"/>
        <v>0</v>
      </c>
    </row>
    <row r="75" spans="1:48" hidden="1" x14ac:dyDescent="0.35">
      <c r="A75" s="44">
        <f>CLASS!A214</f>
        <v>0</v>
      </c>
      <c r="B75" s="44" t="str">
        <f>CLASS!B214</f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VLOOKUP(B75,CLASS!B:P,15,FALSE)</f>
        <v>0</v>
      </c>
      <c r="M75" t="str">
        <f>_xlfn.IFNA(VLOOKUP(E75,HandicapLookup!A:B,2,FALSE),"")</f>
        <v/>
      </c>
      <c r="Q75">
        <f t="shared" si="3"/>
        <v>0</v>
      </c>
    </row>
    <row r="76" spans="1:48" hidden="1" x14ac:dyDescent="0.35">
      <c r="A76" s="44">
        <f>CLASS!A215</f>
        <v>0</v>
      </c>
      <c r="B76" s="44" t="str">
        <f>CLASS!B215</f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VLOOKUP(B76,CLASS!B:P,15,FALSE)</f>
        <v>0</v>
      </c>
      <c r="M76" t="str">
        <f>_xlfn.IFNA(VLOOKUP(E76,HandicapLookup!A:B,2,FALSE),"")</f>
        <v/>
      </c>
      <c r="Q76">
        <f t="shared" si="3"/>
        <v>0</v>
      </c>
    </row>
    <row r="77" spans="1:48" hidden="1" x14ac:dyDescent="0.35">
      <c r="A77" s="44">
        <f>CLASS!A216</f>
        <v>0</v>
      </c>
      <c r="B77" s="44" t="str">
        <f>CLASS!B216</f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VLOOKUP(B77,CLASS!B:P,15,FALSE)</f>
        <v>0</v>
      </c>
      <c r="M77" t="str">
        <f>_xlfn.IFNA(VLOOKUP(E77,HandicapLookup!A:B,2,FALSE),"")</f>
        <v/>
      </c>
      <c r="Q77">
        <f t="shared" si="3"/>
        <v>0</v>
      </c>
    </row>
    <row r="78" spans="1:48" hidden="1" x14ac:dyDescent="0.35">
      <c r="A78" s="44">
        <f>CLASS!A217</f>
        <v>0</v>
      </c>
      <c r="B78" s="44" t="str">
        <f>CLASS!B217</f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VLOOKUP(B78,CLASS!B:P,15,FALSE)</f>
        <v>0</v>
      </c>
      <c r="M78" t="str">
        <f>_xlfn.IFNA(VLOOKUP(E78,HandicapLookup!A:B,2,FALSE),"")</f>
        <v/>
      </c>
      <c r="Q78">
        <f t="shared" si="3"/>
        <v>0</v>
      </c>
    </row>
    <row r="79" spans="1:48" hidden="1" x14ac:dyDescent="0.35">
      <c r="A79" s="44">
        <f>CLASS!A218</f>
        <v>0</v>
      </c>
      <c r="B79" s="44" t="str">
        <f>CLASS!B218</f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VLOOKUP(B79,CLASS!B:P,15,FALSE)</f>
        <v>0</v>
      </c>
      <c r="M79" t="str">
        <f>_xlfn.IFNA(VLOOKUP(E79,HandicapLookup!A:B,2,FALSE),"")</f>
        <v/>
      </c>
      <c r="Q79">
        <f t="shared" si="3"/>
        <v>0</v>
      </c>
    </row>
    <row r="80" spans="1:48" hidden="1" x14ac:dyDescent="0.35">
      <c r="A80" s="44">
        <f>CLASS!A219</f>
        <v>0</v>
      </c>
      <c r="B80" s="44" t="str">
        <f>CLASS!B219</f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VLOOKUP(B80,CLASS!B:P,15,FALSE)</f>
        <v>0</v>
      </c>
      <c r="M80" t="str">
        <f>_xlfn.IFNA(VLOOKUP(E80,HandicapLookup!A:B,2,FALSE),"")</f>
        <v/>
      </c>
      <c r="Q80">
        <f t="shared" si="3"/>
        <v>0</v>
      </c>
    </row>
    <row r="81" spans="1:17" hidden="1" x14ac:dyDescent="0.35">
      <c r="A81" s="44">
        <f>CLASS!A220</f>
        <v>0</v>
      </c>
      <c r="B81" s="44" t="str">
        <f>CLASS!B220</f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VLOOKUP(B81,CLASS!B:P,15,FALSE)</f>
        <v>0</v>
      </c>
      <c r="M81" t="str">
        <f>_xlfn.IFNA(VLOOKUP(E81,HandicapLookup!A:B,2,FALSE),"")</f>
        <v/>
      </c>
      <c r="Q81">
        <f t="shared" si="3"/>
        <v>0</v>
      </c>
    </row>
    <row r="82" spans="1:17" hidden="1" x14ac:dyDescent="0.35">
      <c r="A82" s="44">
        <f>CLASS!A221</f>
        <v>0</v>
      </c>
      <c r="B82" s="44" t="str">
        <f>CLASS!B221</f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VLOOKUP(B82,CLASS!B:P,15,FALSE)</f>
        <v>0</v>
      </c>
      <c r="M82" t="str">
        <f>_xlfn.IFNA(VLOOKUP(E82,HandicapLookup!A:B,2,FALSE),"")</f>
        <v/>
      </c>
      <c r="Q82">
        <f t="shared" si="3"/>
        <v>0</v>
      </c>
    </row>
    <row r="83" spans="1:17" hidden="1" x14ac:dyDescent="0.35">
      <c r="A83" s="44">
        <f>CLASS!A222</f>
        <v>0</v>
      </c>
      <c r="B83" s="44" t="str">
        <f>CLASS!B222</f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VLOOKUP(B83,CLASS!B:P,15,FALSE)</f>
        <v>0</v>
      </c>
      <c r="M83" t="str">
        <f>_xlfn.IFNA(VLOOKUP(E83,HandicapLookup!A:B,2,FALSE),"")</f>
        <v/>
      </c>
      <c r="Q83">
        <f t="shared" si="3"/>
        <v>0</v>
      </c>
    </row>
    <row r="84" spans="1:17" hidden="1" x14ac:dyDescent="0.35">
      <c r="A84" s="44">
        <f>CLASS!A223</f>
        <v>0</v>
      </c>
      <c r="B84" s="44" t="str">
        <f>CLASS!B223</f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VLOOKUP(B84,CLASS!B:P,15,FALSE)</f>
        <v>0</v>
      </c>
      <c r="M84" t="str">
        <f>_xlfn.IFNA(VLOOKUP(E84,HandicapLookup!A:B,2,FALSE),"")</f>
        <v/>
      </c>
      <c r="Q84">
        <f t="shared" si="3"/>
        <v>0</v>
      </c>
    </row>
    <row r="85" spans="1:17" hidden="1" x14ac:dyDescent="0.35">
      <c r="A85" s="44">
        <f>CLASS!A224</f>
        <v>0</v>
      </c>
      <c r="B85" s="44" t="str">
        <f>CLASS!B224</f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VLOOKUP(B85,CLASS!B:P,15,FALSE)</f>
        <v>0</v>
      </c>
      <c r="M85" t="str">
        <f>_xlfn.IFNA(VLOOKUP(E85,HandicapLookup!A:B,2,FALSE),"")</f>
        <v/>
      </c>
      <c r="Q85">
        <f t="shared" si="3"/>
        <v>0</v>
      </c>
    </row>
    <row r="86" spans="1:17" hidden="1" x14ac:dyDescent="0.35">
      <c r="A86" s="44">
        <f>CLASS!A225</f>
        <v>0</v>
      </c>
      <c r="B86" s="44" t="str">
        <f>CLASS!B225</f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VLOOKUP(B86,CLASS!B:P,15,FALSE)</f>
        <v>0</v>
      </c>
      <c r="M86" t="str">
        <f>_xlfn.IFNA(VLOOKUP(E86,HandicapLookup!A:B,2,FALSE),"")</f>
        <v/>
      </c>
      <c r="Q86">
        <f t="shared" si="3"/>
        <v>0</v>
      </c>
    </row>
    <row r="87" spans="1:17" hidden="1" x14ac:dyDescent="0.35">
      <c r="A87" s="44">
        <f>CLASS!A226</f>
        <v>0</v>
      </c>
      <c r="B87" s="44" t="str">
        <f>CLASS!B226</f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VLOOKUP(B87,CLASS!B:P,15,FALSE)</f>
        <v>0</v>
      </c>
      <c r="M87" t="str">
        <f>_xlfn.IFNA(VLOOKUP(E87,HandicapLookup!A:B,2,FALSE),"")</f>
        <v/>
      </c>
      <c r="Q87">
        <f t="shared" si="3"/>
        <v>0</v>
      </c>
    </row>
    <row r="88" spans="1:17" hidden="1" x14ac:dyDescent="0.35">
      <c r="A88" s="44">
        <f>CLASS!A227</f>
        <v>0</v>
      </c>
      <c r="B88" s="44" t="str">
        <f>CLASS!B227</f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VLOOKUP(B88,CLASS!B:P,15,FALSE)</f>
        <v>0</v>
      </c>
      <c r="M88" t="str">
        <f>_xlfn.IFNA(VLOOKUP(E88,HandicapLookup!A:B,2,FALSE),"")</f>
        <v/>
      </c>
      <c r="Q88">
        <f t="shared" si="3"/>
        <v>0</v>
      </c>
    </row>
    <row r="89" spans="1:17" hidden="1" x14ac:dyDescent="0.35">
      <c r="A89" s="44">
        <f>CLASS!A228</f>
        <v>0</v>
      </c>
      <c r="B89" s="44" t="str">
        <f>CLASS!B228</f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VLOOKUP(B89,CLASS!B:P,15,FALSE)</f>
        <v>0</v>
      </c>
      <c r="M89" t="str">
        <f>_xlfn.IFNA(VLOOKUP(E89,HandicapLookup!A:B,2,FALSE),"")</f>
        <v/>
      </c>
      <c r="Q89">
        <f t="shared" si="3"/>
        <v>0</v>
      </c>
    </row>
    <row r="90" spans="1:17" hidden="1" x14ac:dyDescent="0.35">
      <c r="A90" s="44">
        <f>CLASS!A229</f>
        <v>0</v>
      </c>
      <c r="B90" s="44" t="str">
        <f>CLASS!B229</f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VLOOKUP(B90,CLASS!B:P,15,FALSE)</f>
        <v>0</v>
      </c>
      <c r="M90" t="str">
        <f>_xlfn.IFNA(VLOOKUP(E90,HandicapLookup!A:B,2,FALSE),"")</f>
        <v/>
      </c>
      <c r="Q90">
        <f t="shared" si="3"/>
        <v>0</v>
      </c>
    </row>
    <row r="91" spans="1:17" hidden="1" x14ac:dyDescent="0.35">
      <c r="A91" s="44">
        <f>CLASS!A230</f>
        <v>0</v>
      </c>
      <c r="B91" s="44" t="str">
        <f>CLASS!B230</f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VLOOKUP(B91,CLASS!B:P,15,FALSE)</f>
        <v>0</v>
      </c>
      <c r="M91" t="str">
        <f>_xlfn.IFNA(VLOOKUP(E91,HandicapLookup!A:B,2,FALSE),"")</f>
        <v/>
      </c>
      <c r="Q91">
        <f t="shared" si="3"/>
        <v>0</v>
      </c>
    </row>
    <row r="92" spans="1:17" hidden="1" x14ac:dyDescent="0.35">
      <c r="A92" s="44">
        <f>CLASS!A231</f>
        <v>0</v>
      </c>
      <c r="B92" s="44" t="str">
        <f>CLASS!B231</f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VLOOKUP(B92,CLASS!B:P,15,FALSE)</f>
        <v>0</v>
      </c>
      <c r="M92" t="str">
        <f>_xlfn.IFNA(VLOOKUP(E92,HandicapLookup!A:B,2,FALSE),"")</f>
        <v/>
      </c>
      <c r="Q92">
        <f t="shared" si="3"/>
        <v>0</v>
      </c>
    </row>
    <row r="93" spans="1:17" hidden="1" x14ac:dyDescent="0.35">
      <c r="A93" s="44">
        <f>CLASS!A232</f>
        <v>0</v>
      </c>
      <c r="B93" s="44" t="str">
        <f>CLASS!B232</f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VLOOKUP(B93,CLASS!B:P,15,FALSE)</f>
        <v>0</v>
      </c>
      <c r="M93" t="str">
        <f>_xlfn.IFNA(VLOOKUP(E93,HandicapLookup!A:B,2,FALSE),"")</f>
        <v/>
      </c>
      <c r="Q93">
        <f t="shared" si="3"/>
        <v>0</v>
      </c>
    </row>
    <row r="94" spans="1:17" hidden="1" x14ac:dyDescent="0.35">
      <c r="A94" s="44">
        <f>CLASS!A233</f>
        <v>0</v>
      </c>
      <c r="B94" s="44" t="str">
        <f>CLASS!B233</f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VLOOKUP(B94,CLASS!B:P,15,FALSE)</f>
        <v>0</v>
      </c>
      <c r="M94" t="str">
        <f>_xlfn.IFNA(VLOOKUP(E94,HandicapLookup!A:B,2,FALSE),"")</f>
        <v/>
      </c>
      <c r="Q94">
        <f t="shared" si="3"/>
        <v>0</v>
      </c>
    </row>
    <row r="95" spans="1:17" hidden="1" x14ac:dyDescent="0.35">
      <c r="A95" s="44">
        <f>CLASS!A234</f>
        <v>0</v>
      </c>
      <c r="B95" s="44" t="str">
        <f>CLASS!B234</f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VLOOKUP(B95,CLASS!B:P,15,FALSE)</f>
        <v>0</v>
      </c>
      <c r="M95" t="str">
        <f>_xlfn.IFNA(VLOOKUP(E95,HandicapLookup!A:B,2,FALSE),"")</f>
        <v/>
      </c>
      <c r="Q95">
        <f t="shared" si="3"/>
        <v>0</v>
      </c>
    </row>
    <row r="96" spans="1:17" hidden="1" x14ac:dyDescent="0.35">
      <c r="A96" s="44">
        <f>CLASS!A235</f>
        <v>0</v>
      </c>
      <c r="B96" s="44" t="str">
        <f>CLASS!B235</f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VLOOKUP(B96,CLASS!B:P,15,FALSE)</f>
        <v>0</v>
      </c>
      <c r="M96" t="str">
        <f>_xlfn.IFNA(VLOOKUP(E96,HandicapLookup!A:B,2,FALSE),"")</f>
        <v/>
      </c>
      <c r="Q96">
        <f t="shared" si="3"/>
        <v>0</v>
      </c>
    </row>
    <row r="97" spans="1:17" hidden="1" x14ac:dyDescent="0.35">
      <c r="A97" s="44">
        <f>CLASS!A236</f>
        <v>0</v>
      </c>
      <c r="B97" s="44" t="str">
        <f>CLASS!B236</f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VLOOKUP(B97,CLASS!B:P,15,FALSE)</f>
        <v>0</v>
      </c>
      <c r="M97" t="str">
        <f>_xlfn.IFNA(VLOOKUP(E97,HandicapLookup!A:B,2,FALSE),"")</f>
        <v/>
      </c>
      <c r="Q97">
        <f t="shared" si="3"/>
        <v>0</v>
      </c>
    </row>
    <row r="98" spans="1:17" hidden="1" x14ac:dyDescent="0.35">
      <c r="A98" s="44">
        <f>CLASS!A237</f>
        <v>0</v>
      </c>
      <c r="B98" s="44" t="str">
        <f>CLASS!B237</f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VLOOKUP(B98,CLASS!B:P,15,FALSE)</f>
        <v>0</v>
      </c>
      <c r="M98" t="str">
        <f>_xlfn.IFNA(VLOOKUP(E98,HandicapLookup!A:B,2,FALSE),"")</f>
        <v/>
      </c>
      <c r="Q98">
        <f t="shared" si="3"/>
        <v>0</v>
      </c>
    </row>
    <row r="99" spans="1:17" hidden="1" x14ac:dyDescent="0.35">
      <c r="A99" s="44">
        <f>CLASS!A238</f>
        <v>0</v>
      </c>
      <c r="B99" s="44" t="str">
        <f>CLASS!B238</f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VLOOKUP(B99,CLASS!B:P,15,FALSE)</f>
        <v>0</v>
      </c>
      <c r="M99" t="str">
        <f>_xlfn.IFNA(VLOOKUP(E99,HandicapLookup!A:B,2,FALSE),"")</f>
        <v/>
      </c>
      <c r="Q99">
        <f t="shared" si="3"/>
        <v>0</v>
      </c>
    </row>
    <row r="100" spans="1:17" hidden="1" x14ac:dyDescent="0.35">
      <c r="A100" s="44">
        <f>CLASS!A239</f>
        <v>0</v>
      </c>
      <c r="B100" s="44" t="str">
        <f>CLASS!B239</f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VLOOKUP(B100,CLASS!B:P,15,FALSE)</f>
        <v>0</v>
      </c>
      <c r="M100" t="str">
        <f>_xlfn.IFNA(VLOOKUP(E100,HandicapLookup!A:B,2,FALSE),"")</f>
        <v/>
      </c>
      <c r="Q100">
        <f t="shared" si="3"/>
        <v>0</v>
      </c>
    </row>
    <row r="101" spans="1:17" hidden="1" x14ac:dyDescent="0.35">
      <c r="A101" s="44">
        <f>CLASS!A240</f>
        <v>0</v>
      </c>
      <c r="B101" s="44" t="str">
        <f>CLASS!B240</f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VLOOKUP(B101,CLASS!B:P,15,FALSE)</f>
        <v>0</v>
      </c>
      <c r="M101" t="str">
        <f>_xlfn.IFNA(VLOOKUP(E101,HandicapLookup!A:B,2,FALSE),"")</f>
        <v/>
      </c>
      <c r="Q101">
        <f t="shared" si="3"/>
        <v>0</v>
      </c>
    </row>
    <row r="102" spans="1:17" hidden="1" x14ac:dyDescent="0.35">
      <c r="A102" s="44">
        <f>CLASS!A241</f>
        <v>0</v>
      </c>
      <c r="B102" s="44" t="str">
        <f>CLASS!B241</f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VLOOKUP(B102,CLASS!B:P,15,FALSE)</f>
        <v>0</v>
      </c>
      <c r="M102" t="str">
        <f>_xlfn.IFNA(VLOOKUP(E102,HandicapLookup!A:B,2,FALSE),"")</f>
        <v/>
      </c>
      <c r="Q102">
        <f t="shared" si="3"/>
        <v>0</v>
      </c>
    </row>
    <row r="103" spans="1:17" hidden="1" x14ac:dyDescent="0.35">
      <c r="A103" s="44">
        <f>CLASS!A242</f>
        <v>0</v>
      </c>
      <c r="B103" s="44" t="str">
        <f>CLASS!B242</f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VLOOKUP(B103,CLASS!B:P,15,FALSE)</f>
        <v>0</v>
      </c>
      <c r="M103" t="str">
        <f>_xlfn.IFNA(VLOOKUP(E103,HandicapLookup!A:B,2,FALSE),"")</f>
        <v/>
      </c>
      <c r="Q103">
        <f t="shared" si="3"/>
        <v>0</v>
      </c>
    </row>
    <row r="104" spans="1:17" hidden="1" x14ac:dyDescent="0.35">
      <c r="A104" s="44">
        <f>CLASS!A243</f>
        <v>0</v>
      </c>
      <c r="B104" s="44" t="str">
        <f>CLASS!B243</f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VLOOKUP(B104,CLASS!B:P,15,FALSE)</f>
        <v>0</v>
      </c>
      <c r="M104" t="str">
        <f>_xlfn.IFNA(VLOOKUP(E104,HandicapLookup!A:B,2,FALSE),"")</f>
        <v/>
      </c>
      <c r="Q104">
        <f t="shared" si="3"/>
        <v>0</v>
      </c>
    </row>
    <row r="105" spans="1:17" hidden="1" x14ac:dyDescent="0.35">
      <c r="A105" s="44">
        <f>CLASS!A244</f>
        <v>0</v>
      </c>
      <c r="B105" s="44" t="str">
        <f>CLASS!B244</f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VLOOKUP(B105,CLASS!B:P,15,FALSE)</f>
        <v>0</v>
      </c>
      <c r="M105" t="str">
        <f>_xlfn.IFNA(VLOOKUP(E105,HandicapLookup!A:B,2,FALSE),"")</f>
        <v/>
      </c>
      <c r="Q105">
        <f t="shared" si="3"/>
        <v>0</v>
      </c>
    </row>
    <row r="106" spans="1:17" hidden="1" x14ac:dyDescent="0.35">
      <c r="A106" s="44">
        <f>CLASS!A245</f>
        <v>0</v>
      </c>
      <c r="B106" s="44" t="str">
        <f>CLASS!B245</f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VLOOKUP(B106,CLASS!B:P,15,FALSE)</f>
        <v>0</v>
      </c>
      <c r="M106" t="str">
        <f>_xlfn.IFNA(VLOOKUP(E106,HandicapLookup!A:B,2,FALSE),"")</f>
        <v/>
      </c>
      <c r="Q106">
        <f t="shared" si="3"/>
        <v>0</v>
      </c>
    </row>
    <row r="107" spans="1:17" hidden="1" x14ac:dyDescent="0.35">
      <c r="A107" s="44">
        <f>CLASS!A246</f>
        <v>0</v>
      </c>
      <c r="B107" s="44" t="str">
        <f>CLASS!B246</f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VLOOKUP(B107,CLASS!B:P,15,FALSE)</f>
        <v>0</v>
      </c>
      <c r="M107" t="str">
        <f>_xlfn.IFNA(VLOOKUP(E107,HandicapLookup!A:B,2,FALSE),"")</f>
        <v/>
      </c>
      <c r="Q107">
        <f t="shared" si="3"/>
        <v>0</v>
      </c>
    </row>
    <row r="108" spans="1:17" hidden="1" x14ac:dyDescent="0.35">
      <c r="A108" s="44">
        <f>CLASS!A247</f>
        <v>0</v>
      </c>
      <c r="B108" s="44" t="str">
        <f>CLASS!B247</f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VLOOKUP(B108,CLASS!B:P,15,FALSE)</f>
        <v>0</v>
      </c>
      <c r="M108" t="str">
        <f>_xlfn.IFNA(VLOOKUP(E108,HandicapLookup!A:B,2,FALSE),"")</f>
        <v/>
      </c>
      <c r="Q108">
        <f t="shared" si="3"/>
        <v>0</v>
      </c>
    </row>
    <row r="109" spans="1:17" hidden="1" x14ac:dyDescent="0.35">
      <c r="A109" s="44">
        <f>CLASS!A248</f>
        <v>0</v>
      </c>
      <c r="B109" s="44" t="str">
        <f>CLASS!B248</f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VLOOKUP(B109,CLASS!B:P,15,FALSE)</f>
        <v>0</v>
      </c>
      <c r="M109" t="str">
        <f>_xlfn.IFNA(VLOOKUP(E109,HandicapLookup!A:B,2,FALSE),"")</f>
        <v/>
      </c>
      <c r="Q109">
        <f t="shared" si="3"/>
        <v>0</v>
      </c>
    </row>
    <row r="110" spans="1:17" hidden="1" x14ac:dyDescent="0.35">
      <c r="A110" s="44">
        <f>CLASS!A249</f>
        <v>0</v>
      </c>
      <c r="B110" s="44" t="str">
        <f>CLASS!B249</f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VLOOKUP(B110,CLASS!B:P,15,FALSE)</f>
        <v>0</v>
      </c>
      <c r="M110" t="str">
        <f>_xlfn.IFNA(VLOOKUP(E110,HandicapLookup!A:B,2,FALSE),"")</f>
        <v/>
      </c>
      <c r="Q110">
        <f t="shared" si="3"/>
        <v>0</v>
      </c>
    </row>
    <row r="111" spans="1:17" hidden="1" x14ac:dyDescent="0.35">
      <c r="A111" s="44">
        <f>CLASS!A250</f>
        <v>0</v>
      </c>
      <c r="B111" s="44" t="str">
        <f>CLASS!B250</f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VLOOKUP(B111,CLASS!B:P,15,FALSE)</f>
        <v>0</v>
      </c>
      <c r="M111" t="str">
        <f>_xlfn.IFNA(VLOOKUP(E111,HandicapLookup!A:B,2,FALSE),"")</f>
        <v/>
      </c>
      <c r="Q111">
        <f t="shared" si="3"/>
        <v>0</v>
      </c>
    </row>
    <row r="112" spans="1:17" hidden="1" x14ac:dyDescent="0.35">
      <c r="A112" s="44">
        <f>CLASS!A251</f>
        <v>0</v>
      </c>
      <c r="B112" s="44" t="str">
        <f>CLASS!B251</f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VLOOKUP(B112,CLASS!B:P,15,FALSE)</f>
        <v>0</v>
      </c>
      <c r="M112" t="str">
        <f>_xlfn.IFNA(VLOOKUP(E112,HandicapLookup!A:B,2,FALSE),"")</f>
        <v/>
      </c>
      <c r="Q112">
        <f t="shared" si="3"/>
        <v>0</v>
      </c>
    </row>
    <row r="113" spans="1:17" hidden="1" x14ac:dyDescent="0.35">
      <c r="A113" s="44">
        <f>CLASS!A252</f>
        <v>0</v>
      </c>
      <c r="B113" s="44" t="str">
        <f>CLASS!B252</f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VLOOKUP(B113,CLASS!B:P,15,FALSE)</f>
        <v>0</v>
      </c>
      <c r="M113" t="str">
        <f>_xlfn.IFNA(VLOOKUP(E113,HandicapLookup!A:B,2,FALSE),"")</f>
        <v/>
      </c>
      <c r="Q113">
        <f t="shared" si="3"/>
        <v>0</v>
      </c>
    </row>
    <row r="114" spans="1:17" hidden="1" x14ac:dyDescent="0.35">
      <c r="A114" s="44">
        <f>CLASS!A253</f>
        <v>0</v>
      </c>
      <c r="B114" s="44" t="str">
        <f>CLASS!B253</f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VLOOKUP(B114,CLASS!B:P,15,FALSE)</f>
        <v>0</v>
      </c>
      <c r="M114" t="str">
        <f>_xlfn.IFNA(VLOOKUP(E114,HandicapLookup!A:B,2,FALSE),"")</f>
        <v/>
      </c>
      <c r="Q114">
        <f t="shared" si="3"/>
        <v>0</v>
      </c>
    </row>
    <row r="115" spans="1:17" hidden="1" x14ac:dyDescent="0.35">
      <c r="A115" s="44">
        <f>CLASS!A254</f>
        <v>0</v>
      </c>
      <c r="B115" s="44" t="str">
        <f>CLASS!B254</f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VLOOKUP(B115,CLASS!B:P,15,FALSE)</f>
        <v>0</v>
      </c>
      <c r="M115" t="str">
        <f>_xlfn.IFNA(VLOOKUP(E115,HandicapLookup!A:B,2,FALSE),"")</f>
        <v/>
      </c>
      <c r="Q115">
        <f t="shared" si="3"/>
        <v>0</v>
      </c>
    </row>
    <row r="116" spans="1:17" hidden="1" x14ac:dyDescent="0.35">
      <c r="A116" s="44">
        <f>CLASS!A255</f>
        <v>0</v>
      </c>
      <c r="B116" s="44" t="str">
        <f>CLASS!B255</f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VLOOKUP(B116,CLASS!B:P,15,FALSE)</f>
        <v>0</v>
      </c>
      <c r="M116" t="str">
        <f>_xlfn.IFNA(VLOOKUP(E116,HandicapLookup!A:B,2,FALSE),"")</f>
        <v/>
      </c>
      <c r="Q116">
        <f t="shared" si="3"/>
        <v>0</v>
      </c>
    </row>
    <row r="117" spans="1:17" hidden="1" x14ac:dyDescent="0.35">
      <c r="A117" s="44">
        <f>CLASS!A256</f>
        <v>0</v>
      </c>
      <c r="B117" s="44" t="str">
        <f>CLASS!B256</f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VLOOKUP(B117,CLASS!B:P,15,FALSE)</f>
        <v>0</v>
      </c>
      <c r="M117" t="str">
        <f>_xlfn.IFNA(VLOOKUP(E117,HandicapLookup!A:B,2,FALSE),"")</f>
        <v/>
      </c>
      <c r="Q117">
        <f t="shared" si="3"/>
        <v>0</v>
      </c>
    </row>
    <row r="118" spans="1:17" hidden="1" x14ac:dyDescent="0.35">
      <c r="A118" s="44">
        <f>CLASS!A257</f>
        <v>0</v>
      </c>
      <c r="B118" s="44" t="str">
        <f>CLASS!B257</f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VLOOKUP(B118,CLASS!B:P,15,FALSE)</f>
        <v>0</v>
      </c>
      <c r="M118" t="str">
        <f>_xlfn.IFNA(VLOOKUP(E118,HandicapLookup!A:B,2,FALSE),"")</f>
        <v/>
      </c>
      <c r="Q118">
        <f t="shared" si="3"/>
        <v>0</v>
      </c>
    </row>
    <row r="119" spans="1:17" hidden="1" x14ac:dyDescent="0.35">
      <c r="A119" s="44">
        <f>CLASS!A258</f>
        <v>0</v>
      </c>
      <c r="B119" s="44" t="str">
        <f>CLASS!B258</f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VLOOKUP(B119,CLASS!B:P,15,FALSE)</f>
        <v>0</v>
      </c>
      <c r="M119" t="str">
        <f>_xlfn.IFNA(VLOOKUP(E119,HandicapLookup!A:B,2,FALSE),"")</f>
        <v/>
      </c>
      <c r="Q119">
        <f t="shared" si="3"/>
        <v>0</v>
      </c>
    </row>
    <row r="120" spans="1:17" hidden="1" x14ac:dyDescent="0.35">
      <c r="A120" s="44">
        <f>CLASS!A259</f>
        <v>0</v>
      </c>
      <c r="B120" s="44" t="str">
        <f>CLASS!B259</f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VLOOKUP(B120,CLASS!B:P,15,FALSE)</f>
        <v>0</v>
      </c>
      <c r="M120" t="str">
        <f>_xlfn.IFNA(VLOOKUP(E120,HandicapLookup!A:B,2,FALSE),"")</f>
        <v/>
      </c>
      <c r="Q120">
        <f t="shared" si="3"/>
        <v>0</v>
      </c>
    </row>
    <row r="121" spans="1:17" hidden="1" x14ac:dyDescent="0.35">
      <c r="A121" s="44">
        <f>CLASS!A260</f>
        <v>0</v>
      </c>
      <c r="B121" s="44" t="str">
        <f>CLASS!B260</f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VLOOKUP(B121,CLASS!B:P,15,FALSE)</f>
        <v>0</v>
      </c>
      <c r="M121" t="str">
        <f>_xlfn.IFNA(VLOOKUP(E121,HandicapLookup!A:B,2,FALSE),"")</f>
        <v/>
      </c>
      <c r="Q121">
        <f t="shared" si="3"/>
        <v>0</v>
      </c>
    </row>
    <row r="122" spans="1:17" hidden="1" x14ac:dyDescent="0.35">
      <c r="A122" s="44">
        <f>CLASS!A261</f>
        <v>0</v>
      </c>
      <c r="B122" s="44" t="str">
        <f>CLASS!B261</f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VLOOKUP(B122,CLASS!B:P,15,FALSE)</f>
        <v>0</v>
      </c>
      <c r="M122" t="str">
        <f>_xlfn.IFNA(VLOOKUP(E122,HandicapLookup!A:B,2,FALSE),"")</f>
        <v/>
      </c>
      <c r="Q122">
        <f t="shared" si="3"/>
        <v>0</v>
      </c>
    </row>
    <row r="123" spans="1:17" hidden="1" x14ac:dyDescent="0.35">
      <c r="A123" s="44">
        <f>CLASS!A262</f>
        <v>0</v>
      </c>
      <c r="B123" s="44" t="str">
        <f>CLASS!B262</f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VLOOKUP(B123,CLASS!B:P,15,FALSE)</f>
        <v>0</v>
      </c>
      <c r="M123" t="str">
        <f>_xlfn.IFNA(VLOOKUP(E123,HandicapLookup!A:B,2,FALSE),"")</f>
        <v/>
      </c>
      <c r="Q123">
        <f t="shared" si="3"/>
        <v>0</v>
      </c>
    </row>
    <row r="124" spans="1:17" hidden="1" x14ac:dyDescent="0.35">
      <c r="A124" s="44">
        <f>CLASS!A263</f>
        <v>0</v>
      </c>
      <c r="B124" s="44" t="str">
        <f>CLASS!B263</f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VLOOKUP(B124,CLASS!B:P,15,FALSE)</f>
        <v>0</v>
      </c>
      <c r="M124" t="str">
        <f>_xlfn.IFNA(VLOOKUP(E124,HandicapLookup!A:B,2,FALSE),"")</f>
        <v/>
      </c>
      <c r="Q124">
        <f t="shared" si="3"/>
        <v>0</v>
      </c>
    </row>
    <row r="125" spans="1:17" hidden="1" x14ac:dyDescent="0.35">
      <c r="A125" s="44">
        <f>CLASS!A264</f>
        <v>0</v>
      </c>
      <c r="B125" s="44" t="str">
        <f>CLASS!B264</f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VLOOKUP(B125,CLASS!B:P,15,FALSE)</f>
        <v>0</v>
      </c>
      <c r="M125" t="str">
        <f>_xlfn.IFNA(VLOOKUP(E125,HandicapLookup!A:B,2,FALSE),"")</f>
        <v/>
      </c>
      <c r="Q125">
        <f t="shared" si="3"/>
        <v>0</v>
      </c>
    </row>
    <row r="126" spans="1:17" hidden="1" x14ac:dyDescent="0.35">
      <c r="A126" s="44">
        <f>CLASS!A265</f>
        <v>0</v>
      </c>
      <c r="B126" s="44" t="str">
        <f>CLASS!B265</f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VLOOKUP(B126,CLASS!B:P,15,FALSE)</f>
        <v>0</v>
      </c>
      <c r="M126" t="str">
        <f>_xlfn.IFNA(VLOOKUP(E126,HandicapLookup!A:B,2,FALSE),"")</f>
        <v/>
      </c>
      <c r="Q126">
        <f t="shared" si="3"/>
        <v>0</v>
      </c>
    </row>
    <row r="127" spans="1:17" hidden="1" x14ac:dyDescent="0.35">
      <c r="A127" s="44">
        <f>CLASS!A266</f>
        <v>0</v>
      </c>
      <c r="B127" s="44" t="str">
        <f>CLASS!B266</f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VLOOKUP(B127,CLASS!B:P,15,FALSE)</f>
        <v>0</v>
      </c>
      <c r="M127" t="str">
        <f>_xlfn.IFNA(VLOOKUP(E127,HandicapLookup!A:B,2,FALSE),"")</f>
        <v/>
      </c>
      <c r="Q127">
        <f t="shared" si="3"/>
        <v>0</v>
      </c>
    </row>
    <row r="128" spans="1:17" hidden="1" x14ac:dyDescent="0.35">
      <c r="A128" s="44">
        <f>CLASS!A267</f>
        <v>0</v>
      </c>
      <c r="B128" s="44" t="str">
        <f>CLASS!B267</f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VLOOKUP(B128,CLASS!B:P,15,FALSE)</f>
        <v>0</v>
      </c>
      <c r="M128" t="str">
        <f>_xlfn.IFNA(VLOOKUP(E128,HandicapLookup!A:B,2,FALSE),"")</f>
        <v/>
      </c>
      <c r="Q128">
        <f t="shared" si="3"/>
        <v>0</v>
      </c>
    </row>
    <row r="129" spans="1:17" hidden="1" x14ac:dyDescent="0.35">
      <c r="A129" s="44">
        <f>CLASS!A268</f>
        <v>0</v>
      </c>
      <c r="B129" s="44" t="str">
        <f>CLASS!B268</f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VLOOKUP(B129,CLASS!B:P,15,FALSE)</f>
        <v>0</v>
      </c>
      <c r="M129" t="str">
        <f>_xlfn.IFNA(VLOOKUP(E129,HandicapLookup!A:B,2,FALSE),"")</f>
        <v/>
      </c>
      <c r="Q129">
        <f t="shared" si="3"/>
        <v>0</v>
      </c>
    </row>
    <row r="130" spans="1:17" hidden="1" x14ac:dyDescent="0.35">
      <c r="A130" s="44">
        <f>CLASS!A269</f>
        <v>0</v>
      </c>
      <c r="B130" s="44" t="str">
        <f>CLASS!B269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VLOOKUP(B130,CLASS!B:P,15,FALSE)</f>
        <v>0</v>
      </c>
      <c r="M130" t="str">
        <f>_xlfn.IFNA(VLOOKUP(E130,HandicapLookup!A:B,2,FALSE),"")</f>
        <v/>
      </c>
      <c r="Q130">
        <f t="shared" ref="Q130:Q159" si="5">_xlfn.IFNA(IF(IF(L130,L130+M130,0)&lt;=100,IF(L130,L130+M130,0),100),)</f>
        <v>0</v>
      </c>
    </row>
    <row r="131" spans="1:17" hidden="1" x14ac:dyDescent="0.35">
      <c r="A131" s="44">
        <f>CLASS!A270</f>
        <v>0</v>
      </c>
      <c r="B131" s="44" t="str">
        <f>CLASS!B270</f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VLOOKUP(B131,CLASS!B:P,15,FALSE)</f>
        <v>0</v>
      </c>
      <c r="M131" t="str">
        <f>_xlfn.IFNA(VLOOKUP(E131,HandicapLookup!A:B,2,FALSE),"")</f>
        <v/>
      </c>
      <c r="Q131">
        <f t="shared" si="5"/>
        <v>0</v>
      </c>
    </row>
    <row r="132" spans="1:17" hidden="1" x14ac:dyDescent="0.35">
      <c r="A132" s="44">
        <f>CLASS!A271</f>
        <v>0</v>
      </c>
      <c r="B132" s="44" t="str">
        <f>CLASS!B271</f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VLOOKUP(B132,CLASS!B:P,15,FALSE)</f>
        <v>0</v>
      </c>
      <c r="M132" t="str">
        <f>_xlfn.IFNA(VLOOKUP(E132,HandicapLookup!A:B,2,FALSE),"")</f>
        <v/>
      </c>
      <c r="Q132">
        <f t="shared" si="5"/>
        <v>0</v>
      </c>
    </row>
    <row r="133" spans="1:17" hidden="1" x14ac:dyDescent="0.35">
      <c r="A133" s="44">
        <f>CLASS!A272</f>
        <v>0</v>
      </c>
      <c r="B133" s="44" t="str">
        <f>CLASS!B272</f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VLOOKUP(B133,CLASS!B:P,15,FALSE)</f>
        <v>0</v>
      </c>
      <c r="M133" t="str">
        <f>_xlfn.IFNA(VLOOKUP(E133,HandicapLookup!A:B,2,FALSE),"")</f>
        <v/>
      </c>
      <c r="Q133">
        <f t="shared" si="5"/>
        <v>0</v>
      </c>
    </row>
    <row r="134" spans="1:17" hidden="1" x14ac:dyDescent="0.35">
      <c r="A134" s="44">
        <f>CLASS!A273</f>
        <v>0</v>
      </c>
      <c r="B134" s="44" t="str">
        <f>CLASS!B273</f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VLOOKUP(B134,CLASS!B:P,15,FALSE)</f>
        <v>0</v>
      </c>
      <c r="M134" t="str">
        <f>_xlfn.IFNA(VLOOKUP(E134,HandicapLookup!A:B,2,FALSE),"")</f>
        <v/>
      </c>
      <c r="Q134">
        <f t="shared" si="5"/>
        <v>0</v>
      </c>
    </row>
    <row r="135" spans="1:17" hidden="1" x14ac:dyDescent="0.35">
      <c r="A135" s="44">
        <f>CLASS!A274</f>
        <v>0</v>
      </c>
      <c r="B135" s="44" t="str">
        <f>CLASS!B274</f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VLOOKUP(B135,CLASS!B:P,15,FALSE)</f>
        <v>0</v>
      </c>
      <c r="M135" t="str">
        <f>_xlfn.IFNA(VLOOKUP(E135,HandicapLookup!A:B,2,FALSE),"")</f>
        <v/>
      </c>
      <c r="Q135">
        <f t="shared" si="5"/>
        <v>0</v>
      </c>
    </row>
    <row r="136" spans="1:17" hidden="1" x14ac:dyDescent="0.35">
      <c r="A136" s="44">
        <f>CLASS!A275</f>
        <v>0</v>
      </c>
      <c r="B136" s="44" t="str">
        <f>CLASS!B275</f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VLOOKUP(B136,CLASS!B:P,15,FALSE)</f>
        <v>0</v>
      </c>
      <c r="M136" t="str">
        <f>_xlfn.IFNA(VLOOKUP(E136,HandicapLookup!A:B,2,FALSE),"")</f>
        <v/>
      </c>
      <c r="Q136">
        <f t="shared" si="5"/>
        <v>0</v>
      </c>
    </row>
    <row r="137" spans="1:17" hidden="1" x14ac:dyDescent="0.35">
      <c r="A137" s="44">
        <f>CLASS!A276</f>
        <v>0</v>
      </c>
      <c r="B137" s="44" t="str">
        <f>CLASS!B276</f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VLOOKUP(B137,CLASS!B:P,15,FALSE)</f>
        <v>0</v>
      </c>
      <c r="M137" t="str">
        <f>_xlfn.IFNA(VLOOKUP(E137,HandicapLookup!A:B,2,FALSE),"")</f>
        <v/>
      </c>
      <c r="Q137">
        <f t="shared" si="5"/>
        <v>0</v>
      </c>
    </row>
    <row r="138" spans="1:17" hidden="1" x14ac:dyDescent="0.35">
      <c r="A138" s="44">
        <f>CLASS!A277</f>
        <v>0</v>
      </c>
      <c r="B138" s="44" t="str">
        <f>CLASS!B277</f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VLOOKUP(B138,CLASS!B:P,15,FALSE)</f>
        <v>0</v>
      </c>
      <c r="M138" t="str">
        <f>_xlfn.IFNA(VLOOKUP(E138,HandicapLookup!A:B,2,FALSE),"")</f>
        <v/>
      </c>
      <c r="Q138">
        <f t="shared" si="5"/>
        <v>0</v>
      </c>
    </row>
    <row r="139" spans="1:17" hidden="1" x14ac:dyDescent="0.35">
      <c r="A139" s="44">
        <f>CLASS!A278</f>
        <v>0</v>
      </c>
      <c r="B139" s="44" t="str">
        <f>CLASS!B278</f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VLOOKUP(B139,CLASS!B:P,15,FALSE)</f>
        <v>0</v>
      </c>
      <c r="M139" t="str">
        <f>_xlfn.IFNA(VLOOKUP(E139,HandicapLookup!A:B,2,FALSE),"")</f>
        <v/>
      </c>
      <c r="Q139">
        <f t="shared" si="5"/>
        <v>0</v>
      </c>
    </row>
    <row r="140" spans="1:17" hidden="1" x14ac:dyDescent="0.35">
      <c r="A140" s="44">
        <f>CLASS!A279</f>
        <v>0</v>
      </c>
      <c r="B140" s="44" t="str">
        <f>CLASS!B279</f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VLOOKUP(B140,CLASS!B:P,15,FALSE)</f>
        <v>0</v>
      </c>
      <c r="M140" t="str">
        <f>_xlfn.IFNA(VLOOKUP(E140,HandicapLookup!A:B,2,FALSE),"")</f>
        <v/>
      </c>
      <c r="Q140">
        <f t="shared" si="5"/>
        <v>0</v>
      </c>
    </row>
    <row r="141" spans="1:17" hidden="1" x14ac:dyDescent="0.35">
      <c r="A141" s="44">
        <f>CLASS!A280</f>
        <v>0</v>
      </c>
      <c r="B141" s="44" t="str">
        <f>CLASS!B280</f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VLOOKUP(B141,CLASS!B:P,15,FALSE)</f>
        <v>0</v>
      </c>
      <c r="M141" t="str">
        <f>_xlfn.IFNA(VLOOKUP(E141,HandicapLookup!A:B,2,FALSE),"")</f>
        <v/>
      </c>
      <c r="Q141">
        <f t="shared" si="5"/>
        <v>0</v>
      </c>
    </row>
    <row r="142" spans="1:17" hidden="1" x14ac:dyDescent="0.35">
      <c r="A142" s="44">
        <f>CLASS!A281</f>
        <v>0</v>
      </c>
      <c r="B142" s="44" t="str">
        <f>CLASS!B281</f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VLOOKUP(B142,CLASS!B:P,15,FALSE)</f>
        <v>0</v>
      </c>
      <c r="M142" t="str">
        <f>_xlfn.IFNA(VLOOKUP(E142,HandicapLookup!A:B,2,FALSE),"")</f>
        <v/>
      </c>
      <c r="Q142">
        <f t="shared" si="5"/>
        <v>0</v>
      </c>
    </row>
    <row r="143" spans="1:17" hidden="1" x14ac:dyDescent="0.35">
      <c r="A143" s="44">
        <f>CLASS!A282</f>
        <v>0</v>
      </c>
      <c r="B143" s="44" t="str">
        <f>CLASS!B282</f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VLOOKUP(B143,CLASS!B:P,15,FALSE)</f>
        <v>0</v>
      </c>
      <c r="M143" t="str">
        <f>_xlfn.IFNA(VLOOKUP(E143,HandicapLookup!A:B,2,FALSE),"")</f>
        <v/>
      </c>
      <c r="Q143">
        <f t="shared" si="5"/>
        <v>0</v>
      </c>
    </row>
    <row r="144" spans="1:17" hidden="1" x14ac:dyDescent="0.35">
      <c r="A144" s="44">
        <f>CLASS!A283</f>
        <v>0</v>
      </c>
      <c r="B144" s="44" t="str">
        <f>CLASS!B283</f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VLOOKUP(B144,CLASS!B:P,15,FALSE)</f>
        <v>0</v>
      </c>
      <c r="M144" t="str">
        <f>_xlfn.IFNA(VLOOKUP(E144,HandicapLookup!A:B,2,FALSE),"")</f>
        <v/>
      </c>
      <c r="Q144">
        <f t="shared" si="5"/>
        <v>0</v>
      </c>
    </row>
    <row r="145" spans="1:48" hidden="1" x14ac:dyDescent="0.35">
      <c r="A145" s="44">
        <f>CLASS!A284</f>
        <v>0</v>
      </c>
      <c r="B145" s="44" t="str">
        <f>CLASS!B284</f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VLOOKUP(B145,CLASS!B:P,15,FALSE)</f>
        <v>0</v>
      </c>
      <c r="M145" t="str">
        <f>_xlfn.IFNA(VLOOKUP(E145,HandicapLookup!A:B,2,FALSE),"")</f>
        <v/>
      </c>
      <c r="Q145">
        <f t="shared" si="5"/>
        <v>0</v>
      </c>
    </row>
    <row r="146" spans="1:48" hidden="1" x14ac:dyDescent="0.35">
      <c r="A146" s="44">
        <f>CLASS!A285</f>
        <v>0</v>
      </c>
      <c r="B146" s="44" t="str">
        <f>CLASS!B285</f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VLOOKUP(B146,CLASS!B:P,15,FALSE)</f>
        <v>0</v>
      </c>
      <c r="M146" t="str">
        <f>_xlfn.IFNA(VLOOKUP(E146,HandicapLookup!A:B,2,FALSE),"")</f>
        <v/>
      </c>
      <c r="Q146">
        <f t="shared" si="5"/>
        <v>0</v>
      </c>
    </row>
    <row r="147" spans="1:48" hidden="1" x14ac:dyDescent="0.35">
      <c r="A147" s="44">
        <f>CLASS!A286</f>
        <v>0</v>
      </c>
      <c r="B147" s="44" t="str">
        <f>CLASS!B286</f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VLOOKUP(B147,CLASS!B:P,15,FALSE)</f>
        <v>0</v>
      </c>
      <c r="M147" t="str">
        <f>_xlfn.IFNA(VLOOKUP(E147,HandicapLookup!A:B,2,FALSE),"")</f>
        <v/>
      </c>
      <c r="Q147">
        <f t="shared" si="5"/>
        <v>0</v>
      </c>
    </row>
    <row r="148" spans="1:48" hidden="1" x14ac:dyDescent="0.35">
      <c r="A148" s="44">
        <f>CLASS!A287</f>
        <v>0</v>
      </c>
      <c r="B148" s="44" t="str">
        <f>CLASS!B287</f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VLOOKUP(B148,CLASS!B:P,15,FALSE)</f>
        <v>0</v>
      </c>
      <c r="M148" t="str">
        <f>_xlfn.IFNA(VLOOKUP(E148,HandicapLookup!A:B,2,FALSE),"")</f>
        <v/>
      </c>
      <c r="Q148">
        <f t="shared" si="5"/>
        <v>0</v>
      </c>
    </row>
    <row r="149" spans="1:48" hidden="1" x14ac:dyDescent="0.35">
      <c r="A149" s="44">
        <f>CLASS!A288</f>
        <v>0</v>
      </c>
      <c r="B149" s="44" t="str">
        <f>CLASS!B288</f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VLOOKUP(B149,CLASS!B:P,15,FALSE)</f>
        <v>0</v>
      </c>
      <c r="M149" t="str">
        <f>_xlfn.IFNA(VLOOKUP(E149,HandicapLookup!A:B,2,FALSE),"")</f>
        <v/>
      </c>
      <c r="Q149">
        <f t="shared" si="5"/>
        <v>0</v>
      </c>
    </row>
    <row r="150" spans="1:48" hidden="1" x14ac:dyDescent="0.35">
      <c r="A150" s="44">
        <f>CLASS!A289</f>
        <v>0</v>
      </c>
      <c r="B150" s="44" t="str">
        <f>CLASS!B289</f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VLOOKUP(B150,CLASS!B:P,15,FALSE)</f>
        <v>0</v>
      </c>
      <c r="M150" t="str">
        <f>_xlfn.IFNA(VLOOKUP(E150,HandicapLookup!A:B,2,FALSE),"")</f>
        <v/>
      </c>
      <c r="Q150">
        <f t="shared" si="5"/>
        <v>0</v>
      </c>
    </row>
    <row r="151" spans="1:48" hidden="1" x14ac:dyDescent="0.35">
      <c r="A151" s="44">
        <f>CLASS!A290</f>
        <v>0</v>
      </c>
      <c r="B151" s="44" t="str">
        <f>CLASS!B290</f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VLOOKUP(B151,CLASS!B:P,15,FALSE)</f>
        <v>0</v>
      </c>
      <c r="M151" t="str">
        <f>_xlfn.IFNA(VLOOKUP(E151,HandicapLookup!A:B,2,FALSE),"")</f>
        <v/>
      </c>
      <c r="Q151">
        <f t="shared" si="5"/>
        <v>0</v>
      </c>
    </row>
    <row r="152" spans="1:48" hidden="1" x14ac:dyDescent="0.35">
      <c r="A152" s="44">
        <f>CLASS!A291</f>
        <v>0</v>
      </c>
      <c r="B152" s="44" t="str">
        <f>CLASS!B291</f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VLOOKUP(B152,CLASS!B:P,15,FALSE)</f>
        <v>0</v>
      </c>
      <c r="M152" t="str">
        <f>_xlfn.IFNA(VLOOKUP(E152,HandicapLookup!A:B,2,FALSE),"")</f>
        <v/>
      </c>
      <c r="Q152">
        <f t="shared" si="5"/>
        <v>0</v>
      </c>
    </row>
    <row r="153" spans="1:48" hidden="1" x14ac:dyDescent="0.35">
      <c r="A153" s="44">
        <f>CLASS!A292</f>
        <v>0</v>
      </c>
      <c r="B153" s="44" t="str">
        <f>CLASS!B292</f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VLOOKUP(B153,CLASS!B:P,15,FALSE)</f>
        <v>0</v>
      </c>
      <c r="M153" t="str">
        <f>_xlfn.IFNA(VLOOKUP(E153,HandicapLookup!A:B,2,FALSE),"")</f>
        <v/>
      </c>
      <c r="Q153">
        <f t="shared" si="5"/>
        <v>0</v>
      </c>
    </row>
    <row r="154" spans="1:48" hidden="1" x14ac:dyDescent="0.35">
      <c r="A154" s="44">
        <f>CLASS!A293</f>
        <v>0</v>
      </c>
      <c r="B154" s="44" t="str">
        <f>CLASS!B293</f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VLOOKUP(B154,CLASS!B:P,15,FALSE)</f>
        <v>0</v>
      </c>
      <c r="M154" t="str">
        <f>_xlfn.IFNA(VLOOKUP(E154,HandicapLookup!A:B,2,FALSE),"")</f>
        <v/>
      </c>
      <c r="Q154">
        <f t="shared" si="5"/>
        <v>0</v>
      </c>
    </row>
    <row r="155" spans="1:48" hidden="1" x14ac:dyDescent="0.35">
      <c r="A155" s="44">
        <f>CLASS!A294</f>
        <v>0</v>
      </c>
      <c r="B155" s="44" t="str">
        <f>CLASS!B294</f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VLOOKUP(B155,CLASS!B:P,15,FALSE)</f>
        <v>0</v>
      </c>
      <c r="M155" t="str">
        <f>_xlfn.IFNA(VLOOKUP(E155,HandicapLookup!A:B,2,FALSE),"")</f>
        <v/>
      </c>
      <c r="Q155">
        <f t="shared" si="5"/>
        <v>0</v>
      </c>
    </row>
    <row r="156" spans="1:48" hidden="1" x14ac:dyDescent="0.35">
      <c r="A156" s="44">
        <f>CLASS!A295</f>
        <v>0</v>
      </c>
      <c r="B156" s="44" t="str">
        <f>CLASS!B295</f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VLOOKUP(B156,CLASS!B:P,15,FALSE)</f>
        <v>0</v>
      </c>
      <c r="M156" t="str">
        <f>_xlfn.IFNA(VLOOKUP(E156,HandicapLookup!A:B,2,FALSE),"")</f>
        <v/>
      </c>
      <c r="Q156">
        <f t="shared" si="5"/>
        <v>0</v>
      </c>
    </row>
    <row r="157" spans="1:48" hidden="1" x14ac:dyDescent="0.35">
      <c r="A157" s="44">
        <f>CLASS!A296</f>
        <v>0</v>
      </c>
      <c r="B157" s="44" t="str">
        <f>CLASS!B296</f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VLOOKUP(B157,CLASS!B:P,15,FALSE)</f>
        <v>0</v>
      </c>
      <c r="M157" t="str">
        <f>_xlfn.IFNA(VLOOKUP(E157,HandicapLookup!A:B,2,FALSE),"")</f>
        <v/>
      </c>
      <c r="Q157">
        <f t="shared" si="5"/>
        <v>0</v>
      </c>
    </row>
    <row r="158" spans="1:48" hidden="1" x14ac:dyDescent="0.35">
      <c r="A158" s="44">
        <f>CLASS!A297</f>
        <v>0</v>
      </c>
      <c r="B158" s="44" t="str">
        <f>CLASS!B297</f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VLOOKUP(B158,CLASS!B:P,15,FALSE)</f>
        <v>0</v>
      </c>
      <c r="M158" t="str">
        <f>_xlfn.IFNA(VLOOKUP(E158,HandicapLookup!A:B,2,FALSE),"")</f>
        <v/>
      </c>
      <c r="Q158">
        <f t="shared" si="5"/>
        <v>0</v>
      </c>
    </row>
    <row r="159" spans="1:48" hidden="1" x14ac:dyDescent="0.35">
      <c r="A159" s="44">
        <f>CLASS!A298</f>
        <v>0</v>
      </c>
      <c r="B159" s="44" t="str">
        <f>CLASS!B298</f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VLOOKUP(B159,CLASS!B:P,15,FALSE)</f>
        <v>0</v>
      </c>
      <c r="M159" t="str">
        <f>_xlfn.IFNA(VLOOKUP(E159,HandicapLookup!A:B,2,FALSE),"")</f>
        <v/>
      </c>
      <c r="Q159">
        <f t="shared" si="5"/>
        <v>0</v>
      </c>
    </row>
    <row r="160" spans="1:48" x14ac:dyDescent="0.35">
      <c r="A160">
        <f>CLASS!A2</f>
        <v>131625</v>
      </c>
      <c r="B160" t="str">
        <f>CLASS!B2</f>
        <v>EE131625</v>
      </c>
      <c r="C160" t="str">
        <f>_xlfn.IFNA((VLOOKUP(A160,CLASS!A:AY,3,FALSE)),"")</f>
        <v>Oliver</v>
      </c>
      <c r="D160" t="str">
        <f>_xlfn.IFNA((VLOOKUP(A160,CLASS!A:AY,4,FALSE)),"")</f>
        <v>Bradshaw</v>
      </c>
      <c r="E160" t="str">
        <f>_xlfn.IFNA(VLOOKUP(A160,CLASS!A:I,5,FALSE),"")</f>
        <v>AAA</v>
      </c>
      <c r="F160" t="str">
        <f>_xlfn.IFNA(VLOOKUP(A160,CLASS!A:I,6,FALSE),"")</f>
        <v>AAA</v>
      </c>
      <c r="G160" t="str">
        <f>_xlfn.IFNA(VLOOKUP(A160,CLASS!A:I,7,FALSE),"")</f>
        <v>AAA</v>
      </c>
      <c r="H160" t="str">
        <f>_xlfn.IFNA(VLOOKUP(A160,CLASS!A:I,8,FALSE),"")</f>
        <v>AAA</v>
      </c>
      <c r="I160" t="str">
        <f>_xlfn.IFNA(VLOOKUP(A160,CLASS!A:I,9,FALSE),"")</f>
        <v>SNR</v>
      </c>
      <c r="J160" t="str">
        <f>_xlfn.IFNA((VLOOKUP(A160,CLASS!A:AY,10,FALSE)),"")</f>
        <v>ST</v>
      </c>
      <c r="K160" t="str">
        <f>_xlfn.IFNA((VLOOKUP(J160,DivisionLookup!A:B,2,FALSE)),"")</f>
        <v>North</v>
      </c>
      <c r="L160">
        <f>VLOOKUP(B160,CLASS!B:P,15,FALSE)</f>
        <v>90</v>
      </c>
      <c r="M160">
        <f>_xlfn.IFNA(VLOOKUP(E160,HandicapLookup!A:B,2,FALSE),"")</f>
        <v>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90</v>
      </c>
      <c r="S160" t="str">
        <f>IF(R160&gt;1,J160,"")</f>
        <v/>
      </c>
      <c r="T160" t="str">
        <f>IF(R160&gt;=1,R160,"")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x14ac:dyDescent="0.35">
      <c r="A161">
        <f>CLASS!A56</f>
        <v>88361</v>
      </c>
      <c r="B161" t="str">
        <f>CLASS!B56</f>
        <v>EE88361</v>
      </c>
      <c r="C161" t="str">
        <f>_xlfn.IFNA((VLOOKUP(A161,CLASS!A:AY,3,FALSE)),"")</f>
        <v>Tony</v>
      </c>
      <c r="D161" t="str">
        <f>_xlfn.IFNA((VLOOKUP(A161,CLASS!A:AY,4,FALSE)),"")</f>
        <v>Leonard</v>
      </c>
      <c r="E161" t="str">
        <f>_xlfn.IFNA(VLOOKUP(A161,CLASS!A:I,5,FALSE),"")</f>
        <v>A</v>
      </c>
      <c r="F161" t="str">
        <f>_xlfn.IFNA(VLOOKUP(A161,CLASS!A:I,6,FALSE),"")</f>
        <v>A</v>
      </c>
      <c r="G161" t="str">
        <f>_xlfn.IFNA(VLOOKUP(A161,CLASS!A:I,7,FALSE),"")</f>
        <v>A</v>
      </c>
      <c r="H161" t="str">
        <f>_xlfn.IFNA(VLOOKUP(A161,CLASS!A:I,8,FALSE),"")</f>
        <v>A</v>
      </c>
      <c r="I161" t="str">
        <f>_xlfn.IFNA(VLOOKUP(A161,CLASS!A:I,9,FALSE),"")</f>
        <v>VET</v>
      </c>
      <c r="J161" t="str">
        <f>_xlfn.IFNA((VLOOKUP(A161,CLASS!A:AY,10,FALSE)),"")</f>
        <v>ST</v>
      </c>
      <c r="K161" t="str">
        <f>_xlfn.IFNA((VLOOKUP(J161,DivisionLookup!A:B,2,FALSE)),"")</f>
        <v>North</v>
      </c>
      <c r="L161">
        <f>VLOOKUP(B161,CLASS!B:P,15,FALSE)</f>
        <v>80</v>
      </c>
      <c r="M161">
        <f>_xlfn.IFNA(VLOOKUP(E161,HandicapLookup!A:B,2,FALSE),"")</f>
        <v>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85</v>
      </c>
      <c r="S161" t="str">
        <f>IF(R161&gt;1,J161,"")</f>
        <v/>
      </c>
      <c r="T161" t="str">
        <f>IF(R161&gt;=1,R161,"")</f>
        <v/>
      </c>
    </row>
    <row r="162" spans="1:48" x14ac:dyDescent="0.35">
      <c r="A162">
        <f>CLASS!A124</f>
        <v>138042</v>
      </c>
      <c r="B162" t="str">
        <f>CLASS!B124</f>
        <v>EE138042</v>
      </c>
      <c r="C162" t="str">
        <f>_xlfn.IFNA((VLOOKUP(A162,CLASS!A:AY,3,FALSE)),"")</f>
        <v>Peter</v>
      </c>
      <c r="D162" t="str">
        <f>_xlfn.IFNA((VLOOKUP(A162,CLASS!A:AY,4,FALSE)),"")</f>
        <v>Davies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ST</v>
      </c>
      <c r="K162" t="str">
        <f>_xlfn.IFNA((VLOOKUP(J162,DivisionLookup!A:B,2,FALSE)),"")</f>
        <v>North</v>
      </c>
      <c r="L162">
        <f>VLOOKUP(B162,CLASS!B:P,15,FALSE)</f>
        <v>75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85</v>
      </c>
      <c r="S162" t="str">
        <f>IF(R162&gt;1,J162,"")</f>
        <v/>
      </c>
      <c r="T162" t="str">
        <f>IF(R162&gt;=1,R162,"")</f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x14ac:dyDescent="0.35">
      <c r="A163">
        <f>CLASS!A32</f>
        <v>120278</v>
      </c>
      <c r="B163" t="str">
        <f>CLASS!B32</f>
        <v>EE120278</v>
      </c>
      <c r="C163" t="str">
        <f>_xlfn.IFNA((VLOOKUP(A163,CLASS!A:AY,3,FALSE)),"")</f>
        <v>Robert</v>
      </c>
      <c r="D163" t="str">
        <f>_xlfn.IFNA((VLOOKUP(A163,CLASS!A:AY,4,FALSE)),"")</f>
        <v>Allen</v>
      </c>
      <c r="E163" t="str">
        <f>_xlfn.IFNA(VLOOKUP(A163,CLASS!A:I,5,FALSE),"")</f>
        <v>AA</v>
      </c>
      <c r="F163" t="str">
        <f>_xlfn.IFNA(VLOOKUP(A163,CLASS!A:I,6,FALSE),"")</f>
        <v>AA</v>
      </c>
      <c r="G163" t="str">
        <f>_xlfn.IFNA(VLOOKUP(A163,CLASS!A:I,7,FALSE),"")</f>
        <v>AA</v>
      </c>
      <c r="H163" t="str">
        <f>_xlfn.IFNA(VLOOKUP(A163,CLASS!A:I,8,FALSE),"")</f>
        <v>AA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VLOOKUP(B163,CLASS!B:P,15,FALSE)</f>
        <v>84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84</v>
      </c>
      <c r="S163" t="str">
        <f>IF(R163&gt;1,J163,"")</f>
        <v/>
      </c>
      <c r="T163" t="str">
        <f>IF(R163&gt;=1,R163,"")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35">
      <c r="A164">
        <f>CLASS!A10</f>
        <v>187</v>
      </c>
      <c r="B164" t="str">
        <f>CLASS!B10</f>
        <v>EE187</v>
      </c>
      <c r="C164" t="str">
        <f>_xlfn.IFNA((VLOOKUP(A164,CLASS!A:AY,3,FALSE)),"")</f>
        <v>Richard</v>
      </c>
      <c r="D164" t="str">
        <f>_xlfn.IFNA((VLOOKUP(A164,CLASS!A:AY,4,FALSE)),"")</f>
        <v>Faulds</v>
      </c>
      <c r="E164" t="str">
        <f>_xlfn.IFNA(VLOOKUP(A164,CLASS!A:I,5,FALSE),"")</f>
        <v>AAA</v>
      </c>
      <c r="F164" t="str">
        <f>_xlfn.IFNA(VLOOKUP(A164,CLASS!A:I,6,FALSE),"")</f>
        <v>AAA</v>
      </c>
      <c r="G164" t="str">
        <f>_xlfn.IFNA(VLOOKUP(A164,CLASS!A:I,7,FALSE),"")</f>
        <v>AAA</v>
      </c>
      <c r="H164" t="str">
        <f>_xlfn.IFNA(VLOOKUP(A164,CLASS!A:I,8,FALSE),"")</f>
        <v>AAA</v>
      </c>
      <c r="I164" t="str">
        <f>_xlfn.IFNA(VLOOKUP(A164,CLASS!A:I,9,FALSE),"")</f>
        <v>SNR</v>
      </c>
      <c r="J164" t="str">
        <f>_xlfn.IFNA((VLOOKUP(A164,CLASS!A:AY,10,FALSE)),"")</f>
        <v>OLSS</v>
      </c>
      <c r="K164" t="str">
        <f>_xlfn.IFNA((VLOOKUP(J164,DivisionLookup!A:B,2,FALSE)),"")</f>
        <v>South</v>
      </c>
      <c r="L164">
        <f>VLOOKUP(B164,CLASS!B:P,15,FALSE)</f>
        <v>0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IF(R164&gt;1,J164,"")</f>
        <v/>
      </c>
      <c r="T164" t="str">
        <f>IF(R164&gt;=1,R164,"")</f>
        <v/>
      </c>
    </row>
    <row r="165" spans="1:48" x14ac:dyDescent="0.35">
      <c r="A165">
        <f>CLASS!A8</f>
        <v>103821</v>
      </c>
      <c r="B165" t="str">
        <f>CLASS!B8</f>
        <v>EE103821</v>
      </c>
      <c r="C165" t="str">
        <f>_xlfn.IFNA((VLOOKUP(A165,CLASS!A:AY,3,FALSE)),"")</f>
        <v>Glen</v>
      </c>
      <c r="D165" t="str">
        <f>_xlfn.IFNA((VLOOKUP(A165,CLASS!A:AY,4,FALSE)),"")</f>
        <v>Moore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VET</v>
      </c>
      <c r="J165" t="str">
        <f>_xlfn.IFNA((VLOOKUP(A165,CLASS!A:AY,10,FALSE)),"")</f>
        <v>ST</v>
      </c>
      <c r="K165" t="str">
        <f>_xlfn.IFNA((VLOOKUP(J165,DivisionLookup!A:B,2,FALSE)),"")</f>
        <v>North</v>
      </c>
      <c r="L165">
        <f>VLOOKUP(B165,CLASS!B:P,15,FALSE)</f>
        <v>81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81</v>
      </c>
      <c r="S165" t="str">
        <f>IF(R165&gt;1,J165,"")</f>
        <v/>
      </c>
      <c r="T165" t="str">
        <f>IF(R165&gt;=1,R165,"")</f>
        <v/>
      </c>
    </row>
    <row r="166" spans="1:48" x14ac:dyDescent="0.35">
      <c r="A166">
        <f>CLASS!A111</f>
        <v>137206</v>
      </c>
      <c r="B166" t="str">
        <f>CLASS!B111</f>
        <v>EE137206</v>
      </c>
      <c r="C166" t="str">
        <f>_xlfn.IFNA((VLOOKUP(A166,CLASS!A:AY,3,FALSE)),"")</f>
        <v>Harry</v>
      </c>
      <c r="D166" t="str">
        <f>_xlfn.IFNA((VLOOKUP(A166,CLASS!A:AY,4,FALSE)),"")</f>
        <v>Dickens</v>
      </c>
      <c r="E166" t="str">
        <f>_xlfn.IFNA(VLOOKUP(A166,CLASS!A:I,5,FALSE),"")</f>
        <v>B</v>
      </c>
      <c r="F166" t="str">
        <f>_xlfn.IFNA(VLOOKUP(A166,CLASS!A:I,6,FALSE),"")</f>
        <v>B</v>
      </c>
      <c r="G166" t="str">
        <f>_xlfn.IFNA(VLOOKUP(A166,CLASS!A:I,7,FALSE),"")</f>
        <v>B</v>
      </c>
      <c r="H166" t="str">
        <f>_xlfn.IFNA(VLOOKUP(A166,CLASS!A:I,8,FALSE),"")</f>
        <v>B</v>
      </c>
      <c r="I166" t="str">
        <f>_xlfn.IFNA(VLOOKUP(A166,CLASS!A:I,9,FALSE),"")</f>
        <v>JNR</v>
      </c>
      <c r="J166" t="str">
        <f>_xlfn.IFNA((VLOOKUP(A166,CLASS!A:AY,10,FALSE)),"")</f>
        <v>ST</v>
      </c>
      <c r="K166" t="str">
        <f>_xlfn.IFNA((VLOOKUP(J166,DivisionLookup!A:B,2,FALSE)),"")</f>
        <v>North</v>
      </c>
      <c r="L166">
        <f>VLOOKUP(B166,CLASS!B:P,15,FALSE)</f>
        <v>71</v>
      </c>
      <c r="M166">
        <f>_xlfn.IFNA(VLOOKUP(E166,HandicapLookup!A:B,2,FALSE),"")</f>
        <v>10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81</v>
      </c>
      <c r="S166" s="6"/>
      <c r="T166" t="str">
        <f>IF(R166&gt;=1,R166,"")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35">
      <c r="A167">
        <f>CLASS!A27</f>
        <v>35315</v>
      </c>
      <c r="B167" t="str">
        <f>CLASS!B27</f>
        <v>EE35315</v>
      </c>
      <c r="C167" t="str">
        <f>_xlfn.IFNA((VLOOKUP(A167,CLASS!A:AY,3,FALSE)),"")</f>
        <v>Ivan</v>
      </c>
      <c r="D167" t="str">
        <f>_xlfn.IFNA((VLOOKUP(A167,CLASS!A:AY,4,FALSE)),"")</f>
        <v>Spencer</v>
      </c>
      <c r="E167" t="str">
        <f>_xlfn.IFNA(VLOOKUP(A167,CLASS!A:I,5,FALSE),"")</f>
        <v>AA</v>
      </c>
      <c r="F167" t="str">
        <f>_xlfn.IFNA(VLOOKUP(A167,CLASS!A:I,6,FALSE),"")</f>
        <v>AA</v>
      </c>
      <c r="G167" t="str">
        <f>_xlfn.IFNA(VLOOKUP(A167,CLASS!A:I,7,FALSE),"")</f>
        <v>AA</v>
      </c>
      <c r="H167" t="str">
        <f>_xlfn.IFNA(VLOOKUP(A167,CLASS!A:I,8,FALSE),"")</f>
        <v>AA</v>
      </c>
      <c r="I167" t="str">
        <f>_xlfn.IFNA(VLOOKUP(A167,CLASS!A:I,9,FALSE),"")</f>
        <v>SNR</v>
      </c>
      <c r="J167" t="str">
        <f>_xlfn.IFNA((VLOOKUP(A167,CLASS!A:AY,10,FALSE)),"")</f>
        <v>AGL</v>
      </c>
      <c r="K167" t="str">
        <f>_xlfn.IFNA((VLOOKUP(J167,DivisionLookup!A:B,2,FALSE)),"")</f>
        <v>South</v>
      </c>
      <c r="L167">
        <f>VLOOKUP(B167,CLASS!B:P,15,FALSE)</f>
        <v>0</v>
      </c>
      <c r="M167">
        <f>_xlfn.IFNA(VLOOKUP(E167,HandicapLookup!A:B,2,FALSE),"")</f>
        <v>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IF(R167&gt;1,J167,"")</f>
        <v/>
      </c>
      <c r="T167" t="str">
        <f>IF(R167&gt;=1,R167,"")</f>
        <v/>
      </c>
    </row>
    <row r="168" spans="1:48" hidden="1" x14ac:dyDescent="0.35">
      <c r="A168">
        <f>CLASS!A7</f>
        <v>36413</v>
      </c>
      <c r="B168" t="str">
        <f>CLASS!B7</f>
        <v>EE36413</v>
      </c>
      <c r="C168" t="str">
        <f>_xlfn.IFNA((VLOOKUP(A168,CLASS!A:AY,3,FALSE)),"")</f>
        <v>Kevin</v>
      </c>
      <c r="D168" t="str">
        <f>_xlfn.IFNA((VLOOKUP(A168,CLASS!A:AY,4,FALSE)),"")</f>
        <v>Howland</v>
      </c>
      <c r="E168" t="str">
        <f>_xlfn.IFNA(VLOOKUP(A168,CLASS!A:I,5,FALSE),"")</f>
        <v>AAA</v>
      </c>
      <c r="F168" t="str">
        <f>_xlfn.IFNA(VLOOKUP(A168,CLASS!A:I,6,FALSE),"")</f>
        <v>AAA</v>
      </c>
      <c r="G168" t="str">
        <f>_xlfn.IFNA(VLOOKUP(A168,CLASS!A:I,7,FALSE),"")</f>
        <v>AAA</v>
      </c>
      <c r="H168" t="str">
        <f>_xlfn.IFNA(VLOOKUP(A168,CLASS!A:I,8,FALSE),"")</f>
        <v>AAA</v>
      </c>
      <c r="I168" t="str">
        <f>_xlfn.IFNA(VLOOKUP(A168,CLASS!A:I,9,FALSE),"")</f>
        <v>SNR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VLOOKUP(B168,CLASS!B:P,15,FALSE)</f>
        <v>0</v>
      </c>
      <c r="M168">
        <f>_xlfn.IFNA(VLOOKUP(E168,HandicapLookup!A:B,2,FALSE),"")</f>
        <v>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IF(R168&gt;1,J168,"")</f>
        <v/>
      </c>
      <c r="T168" t="str">
        <f>IF(R168&gt;=1,R168,"")</f>
        <v/>
      </c>
    </row>
    <row r="169" spans="1:48" hidden="1" x14ac:dyDescent="0.35">
      <c r="A169">
        <f>CLASS!A120</f>
        <v>130780</v>
      </c>
      <c r="B169" t="str">
        <f>CLASS!B120</f>
        <v>EE130780</v>
      </c>
      <c r="C169" t="str">
        <f>_xlfn.IFNA((VLOOKUP(A169,CLASS!A:AY,3,FALSE)),"")</f>
        <v>Jennifer</v>
      </c>
      <c r="D169" t="str">
        <f>_xlfn.IFNA((VLOOKUP(A169,CLASS!A:AY,4,FALSE)),"")</f>
        <v>Baker</v>
      </c>
      <c r="E169" t="str">
        <f>_xlfn.IFNA(VLOOKUP(A169,CLASS!A:I,5,FALSE),"")</f>
        <v>B</v>
      </c>
      <c r="F169" t="str">
        <f>_xlfn.IFNA(VLOOKUP(A169,CLASS!A:I,6,FALSE),"")</f>
        <v>B</v>
      </c>
      <c r="G169" t="str">
        <f>_xlfn.IFNA(VLOOKUP(A169,CLASS!A:I,7,FALSE),"")</f>
        <v>B</v>
      </c>
      <c r="H169" t="str">
        <f>_xlfn.IFNA(VLOOKUP(A169,CLASS!A:I,8,FALSE),"")</f>
        <v>B</v>
      </c>
      <c r="I169" t="str">
        <f>_xlfn.IFNA(VLOOKUP(A169,CLASS!A:I,9,FALSE),"")</f>
        <v>LDY</v>
      </c>
      <c r="J169" t="str">
        <f>_xlfn.IFNA((VLOOKUP(A169,CLASS!A:AY,10,FALSE)),"")</f>
        <v>AGL</v>
      </c>
      <c r="K169" t="str">
        <f>_xlfn.IFNA((VLOOKUP(J169,DivisionLookup!A:B,2,FALSE)),"")</f>
        <v>South</v>
      </c>
      <c r="L169">
        <f>VLOOKUP(B169,CLASS!B:P,15,FALSE)</f>
        <v>0</v>
      </c>
      <c r="M169">
        <f>_xlfn.IFNA(VLOOKUP(E169,HandicapLookup!A:B,2,FALSE),"")</f>
        <v>10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R169" s="31"/>
      <c r="S169" s="6"/>
      <c r="T169" t="str">
        <f>IF(R169&gt;=1,R169,"")</f>
        <v/>
      </c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H169" s="6"/>
      <c r="AI169" s="3"/>
      <c r="AJ169" s="3"/>
      <c r="AK169" s="8"/>
      <c r="AL169" s="3"/>
      <c r="AM169" s="3"/>
      <c r="AN169" s="3"/>
      <c r="AO169" s="3"/>
      <c r="AP169" s="3"/>
      <c r="AQ169" s="3"/>
      <c r="AR169" s="3"/>
      <c r="AS169" s="3"/>
      <c r="AT169" s="3"/>
      <c r="AU169" s="8"/>
      <c r="AV169" s="3"/>
    </row>
    <row r="170" spans="1:48" hidden="1" x14ac:dyDescent="0.35">
      <c r="A170">
        <f>CLASS!A77</f>
        <v>136316</v>
      </c>
      <c r="B170" t="str">
        <f>CLASS!B77</f>
        <v>EE136316</v>
      </c>
      <c r="C170" t="str">
        <f>_xlfn.IFNA((VLOOKUP(A170,CLASS!A:AY,3,FALSE)),"")</f>
        <v>Darcy</v>
      </c>
      <c r="D170" t="str">
        <f>_xlfn.IFNA((VLOOKUP(A170,CLASS!A:AY,4,FALSE)),"")</f>
        <v>McBride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CLT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VLOOKUP(B170,CLASS!B:P,15,FALSE)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t="str">
        <f>IF(R170&gt;1,J170,"")</f>
        <v/>
      </c>
      <c r="T170" t="str">
        <f>IF(R170&gt;=1,R170,"")</f>
        <v/>
      </c>
    </row>
    <row r="171" spans="1:48" x14ac:dyDescent="0.35">
      <c r="A171">
        <f>CLASS!A22</f>
        <v>2744</v>
      </c>
      <c r="B171" t="str">
        <f>CLASS!B22</f>
        <v>EE2744</v>
      </c>
      <c r="C171" t="str">
        <f>_xlfn.IFNA((VLOOKUP(A171,CLASS!A:AY,3,FALSE)),"")</f>
        <v>John</v>
      </c>
      <c r="D171" t="str">
        <f>_xlfn.IFNA((VLOOKUP(A171,CLASS!A:AY,4,FALSE)),"")</f>
        <v>Wells</v>
      </c>
      <c r="E171" t="str">
        <f>_xlfn.IFNA(VLOOKUP(A171,CLASS!A:I,5,FALSE),"")</f>
        <v>AA</v>
      </c>
      <c r="F171" t="str">
        <f>_xlfn.IFNA(VLOOKUP(A171,CLASS!A:I,6,FALSE),"")</f>
        <v>AA</v>
      </c>
      <c r="G171" t="str">
        <f>_xlfn.IFNA(VLOOKUP(A171,CLASS!A:I,7,FALSE),"")</f>
        <v>AA</v>
      </c>
      <c r="H171" t="str">
        <f>_xlfn.IFNA(VLOOKUP(A171,CLASS!A:I,8,FALSE),"")</f>
        <v>AA</v>
      </c>
      <c r="I171" t="str">
        <f>_xlfn.IFNA(VLOOKUP(A171,CLASS!A:I,9,FALSE),"")</f>
        <v>VET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VLOOKUP(B171,CLASS!B:P,15,FALSE)</f>
        <v>79</v>
      </c>
      <c r="M171">
        <f>_xlfn.IFNA(VLOOKUP(E171,HandicapLookup!A:B,2,FALSE),"")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79</v>
      </c>
      <c r="S171" s="6"/>
      <c r="T171" t="str">
        <f>IF(R171&gt;=1,R171,"")</f>
        <v/>
      </c>
    </row>
    <row r="172" spans="1:48" hidden="1" x14ac:dyDescent="0.35">
      <c r="A172">
        <f>CLASS!A37</f>
        <v>129151</v>
      </c>
      <c r="B172" t="str">
        <f>CLASS!B37</f>
        <v>EE129151</v>
      </c>
      <c r="C172" t="str">
        <f>_xlfn.IFNA((VLOOKUP(A172,CLASS!A:AY,3,FALSE)),"")</f>
        <v>Paul</v>
      </c>
      <c r="D172" t="str">
        <f>_xlfn.IFNA((VLOOKUP(A172,CLASS!A:AY,4,FALSE)),"")</f>
        <v>Finney</v>
      </c>
      <c r="E172" t="str">
        <f>_xlfn.IFNA(VLOOKUP(A172,CLASS!A:I,5,FALSE),"")</f>
        <v>AA</v>
      </c>
      <c r="F172" t="str">
        <f>_xlfn.IFNA(VLOOKUP(A172,CLASS!A:I,6,FALSE),"")</f>
        <v>AA</v>
      </c>
      <c r="G172" t="str">
        <f>_xlfn.IFNA(VLOOKUP(A172,CLASS!A:I,7,FALSE),"")</f>
        <v>AA</v>
      </c>
      <c r="H172" t="str">
        <f>_xlfn.IFNA(VLOOKUP(A172,CLASS!A:I,8,FALSE),"")</f>
        <v>AA</v>
      </c>
      <c r="I172" t="str">
        <f>_xlfn.IFNA(VLOOKUP(A172,CLASS!A:I,9,FALSE),"")</f>
        <v>SNR</v>
      </c>
      <c r="J172" t="str">
        <f>_xlfn.IFNA((VLOOKUP(A172,CLASS!A:AY,10,FALSE)),"")</f>
        <v>OLSS</v>
      </c>
      <c r="K172" t="str">
        <f>_xlfn.IFNA((VLOOKUP(J172,DivisionLookup!A:B,2,FALSE)),"")</f>
        <v>South</v>
      </c>
      <c r="L172">
        <f>VLOOKUP(B172,CLASS!B:P,15,FALSE)</f>
        <v>0</v>
      </c>
      <c r="M172">
        <f>_xlfn.IFNA(VLOOKUP(E172,HandicapLookup!A:B,2,FALSE),"")</f>
        <v>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IF(R172&gt;1,J172,"")</f>
        <v/>
      </c>
      <c r="T172" t="str">
        <f>IF(R172&gt;=1,R172,"")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35">
      <c r="A173">
        <f>CLASS!A148</f>
        <v>1969</v>
      </c>
      <c r="B173" t="str">
        <f>CLASS!B148</f>
        <v>EE1969</v>
      </c>
      <c r="C173" t="str">
        <f>_xlfn.IFNA((VLOOKUP(A173,CLASS!A:AY,3,FALSE)),"")</f>
        <v>Jane</v>
      </c>
      <c r="D173" t="str">
        <f>_xlfn.IFNA((VLOOKUP(A173,CLASS!A:AY,4,FALSE)),"")</f>
        <v>Bennett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LDY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VLOOKUP(B173,CLASS!B:P,15,FALSE)</f>
        <v>0</v>
      </c>
      <c r="M173">
        <f>_xlfn.IFNA(VLOOKUP(E173,HandicapLookup!A:B,2,FALSE),"")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IF(R173&gt;1,J173,"")</f>
        <v/>
      </c>
      <c r="T173" t="str">
        <f>IF(R173&gt;=1,R173,"")</f>
        <v/>
      </c>
    </row>
    <row r="174" spans="1:48" hidden="1" x14ac:dyDescent="0.35">
      <c r="A174">
        <f>CLASS!A29</f>
        <v>128948</v>
      </c>
      <c r="B174" t="str">
        <f>CLASS!B29</f>
        <v>EE128948</v>
      </c>
      <c r="C174" t="str">
        <f>_xlfn.IFNA((VLOOKUP(A174,CLASS!A:AY,3,FALSE)),"")</f>
        <v>Lee</v>
      </c>
      <c r="D174" t="str">
        <f>_xlfn.IFNA((VLOOKUP(A174,CLASS!A:AY,4,FALSE)),"")</f>
        <v>Knight</v>
      </c>
      <c r="E174" t="str">
        <f>_xlfn.IFNA(VLOOKUP(A174,CLASS!A:I,5,FALSE),"")</f>
        <v>AA</v>
      </c>
      <c r="F174" t="str">
        <f>_xlfn.IFNA(VLOOKUP(A174,CLASS!A:I,6,FALSE),"")</f>
        <v>AA</v>
      </c>
      <c r="G174" t="str">
        <f>_xlfn.IFNA(VLOOKUP(A174,CLASS!A:I,7,FALSE),"")</f>
        <v>AA</v>
      </c>
      <c r="H174" t="str">
        <f>_xlfn.IFNA(VLOOKUP(A174,CLASS!A:I,8,FALSE),"")</f>
        <v>AA</v>
      </c>
      <c r="I174" t="str">
        <f>_xlfn.IFNA(VLOOKUP(A174,CLASS!A:I,9,FALSE),"")</f>
        <v>SNR</v>
      </c>
      <c r="J174" t="str">
        <f>_xlfn.IFNA((VLOOKUP(A174,CLASS!A:AY,10,FALSE)),"")</f>
        <v>OLSS</v>
      </c>
      <c r="K174" t="str">
        <f>_xlfn.IFNA((VLOOKUP(J174,DivisionLookup!A:B,2,FALSE)),"")</f>
        <v>South</v>
      </c>
      <c r="L174">
        <f>VLOOKUP(B174,CLASS!B:P,15,FALSE)</f>
        <v>0</v>
      </c>
      <c r="M174">
        <f>_xlfn.IFNA(VLOOKUP(E174,HandicapLookup!A:B,2,FALSE),"")</f>
        <v>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IF(R174&gt;1,J174,"")</f>
        <v/>
      </c>
      <c r="T174" t="str">
        <f>IF(R174&gt;=1,R174,"")</f>
        <v/>
      </c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35">
      <c r="A175">
        <f>CLASS!A185</f>
        <v>139593</v>
      </c>
      <c r="B175" t="str">
        <f>CLASS!B185</f>
        <v>EE139593</v>
      </c>
      <c r="C175" t="str">
        <f>_xlfn.IFNA((VLOOKUP(A175,CLASS!A:AY,3,FALSE)),"")</f>
        <v>Charlie</v>
      </c>
      <c r="D175" t="str">
        <f>_xlfn.IFNA((VLOOKUP(A175,CLASS!A:AY,4,FALSE)),"")</f>
        <v>Faulds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CLT</v>
      </c>
      <c r="J175" t="str">
        <f>_xlfn.IFNA((VLOOKUP(A175,CLASS!A:AY,10,FALSE)),"")</f>
        <v>OLSS</v>
      </c>
      <c r="K175" t="str">
        <f>_xlfn.IFNA((VLOOKUP(J175,DivisionLookup!A:B,2,FALSE)),"")</f>
        <v>South</v>
      </c>
      <c r="L175">
        <f>VLOOKUP(B175,CLASS!B:P,15,FALSE)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</row>
    <row r="176" spans="1:48" x14ac:dyDescent="0.35">
      <c r="A176">
        <f>CLASS!A23</f>
        <v>73876</v>
      </c>
      <c r="B176" t="str">
        <f>CLASS!B23</f>
        <v>EE73876</v>
      </c>
      <c r="C176" t="str">
        <f>_xlfn.IFNA((VLOOKUP(A176,CLASS!A:AY,3,FALSE)),"")</f>
        <v>Andrew</v>
      </c>
      <c r="D176" t="str">
        <f>_xlfn.IFNA((VLOOKUP(A176,CLASS!A:AY,4,FALSE)),"")</f>
        <v>Clifton</v>
      </c>
      <c r="E176" t="str">
        <f>_xlfn.IFNA(VLOOKUP(A176,CLASS!A:I,5,FALSE),"")</f>
        <v>AA</v>
      </c>
      <c r="F176" t="str">
        <f>_xlfn.IFNA(VLOOKUP(A176,CLASS!A:I,6,FALSE),"")</f>
        <v>AA</v>
      </c>
      <c r="G176" t="str">
        <f>_xlfn.IFNA(VLOOKUP(A176,CLASS!A:I,7,FALSE),"")</f>
        <v>AA</v>
      </c>
      <c r="H176" t="str">
        <f>_xlfn.IFNA(VLOOKUP(A176,CLASS!A:I,8,FALSE),"")</f>
        <v>AA</v>
      </c>
      <c r="I176" t="str">
        <f>_xlfn.IFNA(VLOOKUP(A176,CLASS!A:I,9,FALSE),"")</f>
        <v>SNR</v>
      </c>
      <c r="J176" t="str">
        <f>_xlfn.IFNA((VLOOKUP(A176,CLASS!A:AY,10,FALSE)),"")</f>
        <v>ST</v>
      </c>
      <c r="K176" t="str">
        <f>_xlfn.IFNA((VLOOKUP(J176,DivisionLookup!A:B,2,FALSE)),"")</f>
        <v>North</v>
      </c>
      <c r="L176">
        <f>VLOOKUP(B176,CLASS!B:P,15,FALSE)</f>
        <v>77</v>
      </c>
      <c r="M176">
        <f>_xlfn.IFNA(VLOOKUP(E176,HandicapLookup!A:B,2,FALSE),"")</f>
        <v>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77</v>
      </c>
      <c r="S176" s="6"/>
      <c r="T176" t="str">
        <f>IF(R176&gt;=1,R176,"")</f>
        <v/>
      </c>
    </row>
    <row r="177" spans="1:48" hidden="1" x14ac:dyDescent="0.35">
      <c r="A177">
        <f>CLASS!A193</f>
        <v>138501</v>
      </c>
      <c r="B177" t="str">
        <f>CLASS!B193</f>
        <v>EE138501</v>
      </c>
      <c r="C177" t="str">
        <f>_xlfn.IFNA((VLOOKUP(A177,CLASS!A:AY,3,FALSE)),"")</f>
        <v>Joshua</v>
      </c>
      <c r="D177" t="str">
        <f>_xlfn.IFNA((VLOOKUP(A177,CLASS!A:AY,4,FALSE)),"")</f>
        <v>Poyser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CLT</v>
      </c>
      <c r="J177" t="str">
        <f>_xlfn.IFNA((VLOOKUP(A177,CLASS!A:AY,10,FALSE)),"")</f>
        <v>OLSS</v>
      </c>
      <c r="K177" t="str">
        <f>_xlfn.IFNA((VLOOKUP(J177,DivisionLookup!A:B,2,FALSE)),"")</f>
        <v>South</v>
      </c>
      <c r="L177">
        <f>VLOOKUP(B177,CLASS!B:P,15,FALSE)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R177" s="31">
        <v>814</v>
      </c>
      <c r="S177" t="str">
        <f>IF(R177&gt;1,J177,"")</f>
        <v>OLSS</v>
      </c>
      <c r="T177">
        <f>IF(R177&gt;=1,R177,"")</f>
        <v>814</v>
      </c>
    </row>
    <row r="178" spans="1:48" x14ac:dyDescent="0.35">
      <c r="A178">
        <f>CLASS!A152</f>
        <v>136388</v>
      </c>
      <c r="B178" t="str">
        <f>CLASS!B152</f>
        <v>EE136388</v>
      </c>
      <c r="C178" t="str">
        <f>_xlfn.IFNA((VLOOKUP(A178,CLASS!A:AY,3,FALSE)),"")</f>
        <v>Patrick</v>
      </c>
      <c r="D178" t="str">
        <f>_xlfn.IFNA((VLOOKUP(A178,CLASS!A:AY,4,FALSE)),"")</f>
        <v>Bird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VLOOKUP(B178,CLASS!B:P,15,FALSE)</f>
        <v>67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77</v>
      </c>
      <c r="S178" t="str">
        <f>IF(R178&gt;1,J178,"")</f>
        <v/>
      </c>
      <c r="T178" t="str">
        <f>IF(R178&gt;=1,R178,"")</f>
        <v/>
      </c>
    </row>
    <row r="179" spans="1:48" x14ac:dyDescent="0.35">
      <c r="A179">
        <f>CLASS!A194</f>
        <v>141272</v>
      </c>
      <c r="B179" t="str">
        <f>CLASS!B194</f>
        <v>EE141272</v>
      </c>
      <c r="C179" t="str">
        <f>_xlfn.IFNA((VLOOKUP(A179,CLASS!A:AY,3,FALSE)),"")</f>
        <v>Greg</v>
      </c>
      <c r="D179" t="str">
        <f>_xlfn.IFNA((VLOOKUP(A179,CLASS!A:AY,4,FALSE)),"")</f>
        <v>Holmes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SNR</v>
      </c>
      <c r="J179" t="str">
        <f>_xlfn.IFNA((VLOOKUP(A179,CLASS!A:AY,10,FALSE)),"")</f>
        <v>ST</v>
      </c>
      <c r="K179" t="str">
        <f>_xlfn.IFNA((VLOOKUP(J179,DivisionLookup!A:B,2,FALSE)),"")</f>
        <v>North</v>
      </c>
      <c r="L179">
        <f>VLOOKUP(B179,CLASS!B:P,15,FALSE)</f>
        <v>60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75</v>
      </c>
      <c r="R179">
        <v>814</v>
      </c>
      <c r="S179" t="str">
        <f>IF(R179&gt;1,J179,"")</f>
        <v>ST</v>
      </c>
      <c r="T179">
        <f>IF(R179&gt;=1,R179,"")</f>
        <v>814</v>
      </c>
    </row>
    <row r="180" spans="1:48" hidden="1" x14ac:dyDescent="0.35">
      <c r="A180">
        <f>CLASS!A155</f>
        <v>137937</v>
      </c>
      <c r="B180" t="str">
        <f>CLASS!B155</f>
        <v>EE137937</v>
      </c>
      <c r="C180" t="str">
        <f>_xlfn.IFNA((VLOOKUP(A180,CLASS!A:AY,3,FALSE)),"")</f>
        <v>Matthew</v>
      </c>
      <c r="D180" t="str">
        <f>_xlfn.IFNA((VLOOKUP(A180,CLASS!A:AY,4,FALSE)),"")</f>
        <v>Lazarczuk</v>
      </c>
      <c r="E180" t="str">
        <f>_xlfn.IFNA(VLOOKUP(A180,CLASS!A:I,5,FALSE),"")</f>
        <v>B</v>
      </c>
      <c r="F180" t="str">
        <f>_xlfn.IFNA(VLOOKUP(A180,CLASS!A:I,6,FALSE),"")</f>
        <v>B</v>
      </c>
      <c r="G180" t="str">
        <f>_xlfn.IFNA(VLOOKUP(A180,CLASS!A:I,7,FALSE),"")</f>
        <v>B</v>
      </c>
      <c r="H180" t="str">
        <f>_xlfn.IFNA(VLOOKUP(A180,CLASS!A:I,8,FALSE),"")</f>
        <v>B</v>
      </c>
      <c r="I180" t="str">
        <f>_xlfn.IFNA(VLOOKUP(A180,CLASS!A:I,9,FALSE),"")</f>
        <v>SNR</v>
      </c>
      <c r="J180" t="str">
        <f>_xlfn.IFNA((VLOOKUP(A180,CLASS!A:AY,10,FALSE)),"")</f>
        <v>EJC</v>
      </c>
      <c r="K180" t="str">
        <f>_xlfn.IFNA((VLOOKUP(J180,DivisionLookup!A:B,2,FALSE)),"")</f>
        <v>South</v>
      </c>
      <c r="L180">
        <f>VLOOKUP(B180,CLASS!B:P,15,FALSE)</f>
        <v>0</v>
      </c>
      <c r="M180">
        <f>_xlfn.IFNA(VLOOKUP(E180,HandicapLookup!A:B,2,FALSE),"")</f>
        <v>10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IF(R180&gt;1,J180,"")</f>
        <v/>
      </c>
      <c r="T180" t="str">
        <f>IF(R180&gt;=1,R180,"")</f>
        <v/>
      </c>
    </row>
    <row r="181" spans="1:48" hidden="1" x14ac:dyDescent="0.35">
      <c r="A181">
        <f>CLASS!A195</f>
        <v>138744</v>
      </c>
      <c r="B181" t="str">
        <f>CLASS!B195</f>
        <v>EE138744</v>
      </c>
      <c r="C181" t="str">
        <f>_xlfn.IFNA((VLOOKUP(A181,CLASS!A:AY,3,FALSE)),"")</f>
        <v xml:space="preserve">Leo </v>
      </c>
      <c r="D181" t="str">
        <f>_xlfn.IFNA((VLOOKUP(A181,CLASS!A:AY,4,FALSE)),"")</f>
        <v>Falcone</v>
      </c>
      <c r="E181" t="str">
        <f>_xlfn.IFNA(VLOOKUP(A181,CLASS!A:I,5,FALSE),"")</f>
        <v>C</v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>SNR</v>
      </c>
      <c r="J181" t="str">
        <f>_xlfn.IFNA((VLOOKUP(A181,CLASS!A:AY,10,FALSE)),"")</f>
        <v>EJC</v>
      </c>
      <c r="K181" t="str">
        <f>_xlfn.IFNA((VLOOKUP(J181,DivisionLookup!A:B,2,FALSE)),"")</f>
        <v>South</v>
      </c>
      <c r="L181">
        <f>VLOOKUP(B181,CLASS!B:P,15,FALSE)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IF(R181&gt;1,J181,"")</f>
        <v/>
      </c>
      <c r="T181" t="str">
        <f>IF(R181&gt;=1,R181,"")</f>
        <v/>
      </c>
    </row>
    <row r="182" spans="1:48" hidden="1" x14ac:dyDescent="0.35">
      <c r="A182">
        <f>CLASS!A62</f>
        <v>129846</v>
      </c>
      <c r="B182" t="str">
        <f>CLASS!B62</f>
        <v>EE129846</v>
      </c>
      <c r="C182" t="str">
        <f>_xlfn.IFNA((VLOOKUP(A182,CLASS!A:AY,3,FALSE)),"")</f>
        <v>Christopher</v>
      </c>
      <c r="D182" t="str">
        <f>_xlfn.IFNA((VLOOKUP(A182,CLASS!A:AY,4,FALSE)),"")</f>
        <v>Peacock</v>
      </c>
      <c r="E182" t="str">
        <f>_xlfn.IFNA(VLOOKUP(A182,CLASS!A:I,5,FALSE),"")</f>
        <v>A</v>
      </c>
      <c r="F182" t="str">
        <f>_xlfn.IFNA(VLOOKUP(A182,CLASS!A:I,6,FALSE),"")</f>
        <v>A</v>
      </c>
      <c r="G182" t="str">
        <f>_xlfn.IFNA(VLOOKUP(A182,CLASS!A:I,7,FALSE),"")</f>
        <v>A</v>
      </c>
      <c r="H182" t="str">
        <f>_xlfn.IFNA(VLOOKUP(A182,CLASS!A:I,8,FALSE),"")</f>
        <v>A</v>
      </c>
      <c r="I182" t="str">
        <f>_xlfn.IFNA(VLOOKUP(A182,CLASS!A:I,9,FALSE),"")</f>
        <v>SNR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VLOOKUP(B182,CLASS!B:P,15,FALSE)</f>
        <v>0</v>
      </c>
      <c r="M182">
        <f>_xlfn.IFNA(VLOOKUP(E182,HandicapLookup!A:B,2,FALSE),"")</f>
        <v>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s="6"/>
      <c r="T182" t="str">
        <f>IF(R182&gt;=1,R182,"")</f>
        <v/>
      </c>
    </row>
    <row r="183" spans="1:48" hidden="1" x14ac:dyDescent="0.35">
      <c r="A183">
        <f>CLASS!A145</f>
        <v>112272</v>
      </c>
      <c r="B183" t="str">
        <f>CLASS!B145</f>
        <v>EE112272</v>
      </c>
      <c r="C183" t="str">
        <f>_xlfn.IFNA((VLOOKUP(A183,CLASS!A:AY,3,FALSE)),"")</f>
        <v>Philip</v>
      </c>
      <c r="D183" t="str">
        <f>_xlfn.IFNA((VLOOKUP(A183,CLASS!A:AY,4,FALSE)),"")</f>
        <v>Seastram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VLOOKUP(B183,CLASS!B:P,15,FALSE)</f>
        <v>0</v>
      </c>
      <c r="M183">
        <f>_xlfn.IFNA(VLOOKUP(E183,HandicapLookup!A:B,2,FALSE),"")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s="6"/>
      <c r="T183" t="str">
        <f>IF(R183&gt;=1,R183,"")</f>
        <v/>
      </c>
    </row>
    <row r="184" spans="1:48" x14ac:dyDescent="0.35">
      <c r="A184">
        <f>CLASS!A48</f>
        <v>71507</v>
      </c>
      <c r="B184" t="str">
        <f>CLASS!B48</f>
        <v>EE71507</v>
      </c>
      <c r="C184" t="str">
        <f>_xlfn.IFNA((VLOOKUP(A184,CLASS!A:AY,3,FALSE)),"")</f>
        <v>Stuart</v>
      </c>
      <c r="D184" t="str">
        <f>_xlfn.IFNA((VLOOKUP(A184,CLASS!A:AY,4,FALSE)),"")</f>
        <v>Earl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ST</v>
      </c>
      <c r="K184" t="str">
        <f>_xlfn.IFNA((VLOOKUP(J184,DivisionLookup!A:B,2,FALSE)),"")</f>
        <v>North</v>
      </c>
      <c r="L184">
        <f>VLOOKUP(B184,CLASS!B:P,15,FALSE)</f>
        <v>70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75</v>
      </c>
      <c r="S184" t="str">
        <f>IF(R184&gt;1,J184,"")</f>
        <v/>
      </c>
      <c r="T184" t="str">
        <f>IF(R184&gt;=1,R184,"")</f>
        <v/>
      </c>
    </row>
    <row r="185" spans="1:48" hidden="1" x14ac:dyDescent="0.35">
      <c r="A185">
        <f>CLASS!A33</f>
        <v>120341</v>
      </c>
      <c r="B185" t="str">
        <f>CLASS!B33</f>
        <v>EE120341</v>
      </c>
      <c r="C185" t="str">
        <f>_xlfn.IFNA((VLOOKUP(A185,CLASS!A:AY,3,FALSE)),"")</f>
        <v>Nick</v>
      </c>
      <c r="D185" t="str">
        <f>_xlfn.IFNA((VLOOKUP(A185,CLASS!A:AY,4,FALSE)),"")</f>
        <v>Carter</v>
      </c>
      <c r="E185" t="str">
        <f>_xlfn.IFNA(VLOOKUP(A185,CLASS!A:I,5,FALSE),"")</f>
        <v>AA</v>
      </c>
      <c r="F185" t="str">
        <f>_xlfn.IFNA(VLOOKUP(A185,CLASS!A:I,6,FALSE),"")</f>
        <v>AA</v>
      </c>
      <c r="G185" t="str">
        <f>_xlfn.IFNA(VLOOKUP(A185,CLASS!A:I,7,FALSE),"")</f>
        <v>AA</v>
      </c>
      <c r="H185" t="str">
        <f>_xlfn.IFNA(VLOOKUP(A185,CLASS!A:I,8,FALSE),"")</f>
        <v>AA</v>
      </c>
      <c r="I185" t="str">
        <f>_xlfn.IFNA(VLOOKUP(A185,CLASS!A:I,9,FALSE),"")</f>
        <v>SNR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f>VLOOKUP(B185,CLASS!B:P,15,FALSE)</f>
        <v>0</v>
      </c>
      <c r="M185">
        <f>_xlfn.IFNA(VLOOKUP(E185,HandicapLookup!A:B,2,FALSE),"")</f>
        <v>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IF(R185&gt;1,J185,"")</f>
        <v/>
      </c>
      <c r="T185" t="str">
        <f>IF(R185&gt;=1,R185,"")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t="15" hidden="1" thickBot="1" x14ac:dyDescent="0.4">
      <c r="A186">
        <f>CLASS!A190</f>
        <v>118011</v>
      </c>
      <c r="B186" t="str">
        <f>CLASS!B190</f>
        <v>EE118011</v>
      </c>
      <c r="C186" t="str">
        <f>_xlfn.IFNA((VLOOKUP(A186,CLASS!A:AY,3,FALSE)),"")</f>
        <v>Peter</v>
      </c>
      <c r="D186" t="str">
        <f>_xlfn.IFNA((VLOOKUP(A186,CLASS!A:AY,4,FALSE)),"")</f>
        <v>Tomlin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SNR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VLOOKUP(B186,CLASS!B:P,15,FALSE)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R186" s="18">
        <v>814</v>
      </c>
      <c r="S186" t="str">
        <f>IF(R186&gt;1,J186,"")</f>
        <v>AGL</v>
      </c>
      <c r="T186">
        <f>IF(R186&gt;=1,R186,"")</f>
        <v>814</v>
      </c>
    </row>
    <row r="187" spans="1:48" hidden="1" x14ac:dyDescent="0.35">
      <c r="A187">
        <f>CLASS!A17</f>
        <v>128224</v>
      </c>
      <c r="B187" t="str">
        <f>CLASS!B17</f>
        <v>EE128224</v>
      </c>
      <c r="C187" t="str">
        <f>_xlfn.IFNA((VLOOKUP(A187,CLASS!A:AY,3,FALSE)),"")</f>
        <v>Joshua</v>
      </c>
      <c r="D187" t="str">
        <f>_xlfn.IFNA((VLOOKUP(A187,CLASS!A:AY,4,FALSE)),"")</f>
        <v>Brown</v>
      </c>
      <c r="E187" t="str">
        <f>_xlfn.IFNA(VLOOKUP(A187,CLASS!A:I,5,FALSE),"")</f>
        <v>AAA</v>
      </c>
      <c r="F187" t="str">
        <f>_xlfn.IFNA(VLOOKUP(A187,CLASS!A:I,6,FALSE),"")</f>
        <v>AAA</v>
      </c>
      <c r="G187" t="str">
        <f>_xlfn.IFNA(VLOOKUP(A187,CLASS!A:I,7,FALSE),"")</f>
        <v>AAA</v>
      </c>
      <c r="H187" t="str">
        <f>_xlfn.IFNA(VLOOKUP(A187,CLASS!A:I,8,FALSE),"")</f>
        <v>AAA</v>
      </c>
      <c r="I187" t="str">
        <f>_xlfn.IFNA(VLOOKUP(A187,CLASS!A:I,9,FALSE),"")</f>
        <v>SNR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VLOOKUP(B187,CLASS!B:P,15,FALSE)</f>
        <v>0</v>
      </c>
      <c r="M187">
        <f>_xlfn.IFNA(VLOOKUP(E187,HandicapLookup!A:B,2,FALSE),"")</f>
        <v>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IF(R187&gt;1,J187,"")</f>
        <v/>
      </c>
      <c r="T187" t="str">
        <f>IF(R187&gt;=1,R187,"")</f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hidden="1" x14ac:dyDescent="0.35">
      <c r="A188">
        <f>CLASS!A127</f>
        <v>130499</v>
      </c>
      <c r="B188" t="str">
        <f>CLASS!B127</f>
        <v>EE130499</v>
      </c>
      <c r="C188" t="str">
        <f>_xlfn.IFNA((VLOOKUP(A188,CLASS!A:AY,3,FALSE)),"")</f>
        <v>John</v>
      </c>
      <c r="D188" t="str">
        <f>_xlfn.IFNA((VLOOKUP(A188,CLASS!A:AY,4,FALSE)),"")</f>
        <v>Quartermaine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VET</v>
      </c>
      <c r="J188" t="str">
        <f>_xlfn.IFNA((VLOOKUP(A188,CLASS!A:AY,10,FALSE)),"")</f>
        <v>EJC</v>
      </c>
      <c r="K188" t="str">
        <f>_xlfn.IFNA((VLOOKUP(J188,DivisionLookup!A:B,2,FALSE)),"")</f>
        <v>South</v>
      </c>
      <c r="L188">
        <f>VLOOKUP(B188,CLASS!B:P,15,FALSE)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IF(R188&gt;1,J188,"")</f>
        <v/>
      </c>
      <c r="T188" t="str">
        <f>IF(R188&gt;=1,R188,"")</f>
        <v/>
      </c>
    </row>
    <row r="189" spans="1:48" hidden="1" x14ac:dyDescent="0.35">
      <c r="A189">
        <f>CLASS!A68</f>
        <v>107279</v>
      </c>
      <c r="B189" t="str">
        <f>CLASS!B68</f>
        <v>EE107279</v>
      </c>
      <c r="C189" t="str">
        <f>_xlfn.IFNA((VLOOKUP(A189,CLASS!A:AY,3,FALSE)),"")</f>
        <v>Andrew</v>
      </c>
      <c r="D189" t="str">
        <f>_xlfn.IFNA((VLOOKUP(A189,CLASS!A:AY,4,FALSE)),"")</f>
        <v>Anderson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SDGC</v>
      </c>
      <c r="K189" t="str">
        <f>_xlfn.IFNA((VLOOKUP(J189,DivisionLookup!A:B,2,FALSE)),"")</f>
        <v>South</v>
      </c>
      <c r="L189">
        <f>VLOOKUP(B189,CLASS!B:P,15,FALSE)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IF(R189&gt;1,J189,"")</f>
        <v/>
      </c>
      <c r="T189" t="str">
        <f>IF(R189&gt;=1,R189,"")</f>
        <v/>
      </c>
    </row>
    <row r="190" spans="1:48" x14ac:dyDescent="0.35">
      <c r="A190">
        <f>CLASS!A47</f>
        <v>110569</v>
      </c>
      <c r="B190" t="str">
        <f>CLASS!B47</f>
        <v>EE110569</v>
      </c>
      <c r="C190" t="str">
        <f>_xlfn.IFNA((VLOOKUP(A190,CLASS!A:AY,3,FALSE)),"")</f>
        <v>Dean</v>
      </c>
      <c r="D190" t="str">
        <f>_xlfn.IFNA((VLOOKUP(A190,CLASS!A:AY,4,FALSE)),"")</f>
        <v>Quince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>
        <f>VLOOKUP(B190,CLASS!B:P,15,FALSE)</f>
        <v>67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72</v>
      </c>
      <c r="S190" s="6"/>
      <c r="T190" t="str">
        <f>IF(R190&gt;=1,R190,"")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CLASS!A65</f>
        <v>128552</v>
      </c>
      <c r="B191" t="str">
        <f>CLASS!B65</f>
        <v>EE128552</v>
      </c>
      <c r="C191" t="str">
        <f>_xlfn.IFNA((VLOOKUP(A191,CLASS!A:AY,3,FALSE)),"")</f>
        <v>David</v>
      </c>
      <c r="D191" t="str">
        <f>_xlfn.IFNA((VLOOKUP(A191,CLASS!A:AY,4,FALSE)),"")</f>
        <v>Green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SNR</v>
      </c>
      <c r="J191" t="str">
        <f>_xlfn.IFNA((VLOOKUP(A191,CLASS!A:AY,10,FALSE)),"")</f>
        <v>SDGC</v>
      </c>
      <c r="K191" t="str">
        <f>_xlfn.IFNA((VLOOKUP(J191,DivisionLookup!A:B,2,FALSE)),"")</f>
        <v>South</v>
      </c>
      <c r="L191">
        <f>VLOOKUP(B191,CLASS!B:P,15,FALSE)</f>
        <v>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IF(R191&gt;1,J191,"")</f>
        <v/>
      </c>
      <c r="T191" t="str">
        <f>IF(R191&gt;=1,R191,"")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CLASS!A171</f>
        <v>140643</v>
      </c>
      <c r="B192" t="str">
        <f>CLASS!B171</f>
        <v>EE140643</v>
      </c>
      <c r="C192" t="str">
        <f>_xlfn.IFNA((VLOOKUP(A192,CLASS!A:AY,3,FALSE)),"")</f>
        <v>Ray</v>
      </c>
      <c r="D192" t="str">
        <f>_xlfn.IFNA((VLOOKUP(A192,CLASS!A:AY,4,FALSE)),"")</f>
        <v>Sheppard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f>VLOOKUP(B192,CLASS!B:P,15,FALSE)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R192" s="31"/>
      <c r="S192" t="str">
        <f>IF(R192&gt;1,J192,"")</f>
        <v/>
      </c>
      <c r="T192" t="str">
        <f>IF(R192&gt;=1,R192,"")</f>
        <v/>
      </c>
    </row>
    <row r="193" spans="1:48" x14ac:dyDescent="0.35">
      <c r="A193">
        <f>CLASS!A25</f>
        <v>90948</v>
      </c>
      <c r="B193" t="str">
        <f>CLASS!B25</f>
        <v>EE90948</v>
      </c>
      <c r="C193" t="str">
        <f>_xlfn.IFNA((VLOOKUP(A193,CLASS!A:AY,3,FALSE)),"")</f>
        <v>Stephen</v>
      </c>
      <c r="D193" t="str">
        <f>_xlfn.IFNA((VLOOKUP(A193,CLASS!A:AY,4,FALSE)),"")</f>
        <v>Leonard</v>
      </c>
      <c r="E193" t="str">
        <f>_xlfn.IFNA(VLOOKUP(A193,CLASS!A:I,5,FALSE),"")</f>
        <v>AA</v>
      </c>
      <c r="F193" t="str">
        <f>_xlfn.IFNA(VLOOKUP(A193,CLASS!A:I,6,FALSE),"")</f>
        <v>AA</v>
      </c>
      <c r="G193" t="str">
        <f>_xlfn.IFNA(VLOOKUP(A193,CLASS!A:I,7,FALSE),"")</f>
        <v>AA</v>
      </c>
      <c r="H193" t="str">
        <f>_xlfn.IFNA(VLOOKUP(A193,CLASS!A:I,8,FALSE),"")</f>
        <v>AA</v>
      </c>
      <c r="I193" t="str">
        <f>_xlfn.IFNA(VLOOKUP(A193,CLASS!A:I,9,FALSE),"")</f>
        <v>SNR</v>
      </c>
      <c r="J193" t="str">
        <f>_xlfn.IFNA((VLOOKUP(A193,CLASS!A:AY,10,FALSE)),"")</f>
        <v>ST</v>
      </c>
      <c r="K193" t="str">
        <f>_xlfn.IFNA((VLOOKUP(J193,DivisionLookup!A:B,2,FALSE)),"")</f>
        <v>North</v>
      </c>
      <c r="L193">
        <f>VLOOKUP(B193,CLASS!B:P,15,FALSE)</f>
        <v>72</v>
      </c>
      <c r="M193">
        <f>_xlfn.IFNA(VLOOKUP(E193,HandicapLookup!A:B,2,FALSE),"")</f>
        <v>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72</v>
      </c>
      <c r="S193" t="str">
        <f>IF(R193&gt;1,J193,"")</f>
        <v/>
      </c>
      <c r="T193" t="str">
        <f>IF(R193&gt;=1,R193,"")</f>
        <v/>
      </c>
    </row>
    <row r="194" spans="1:48" hidden="1" x14ac:dyDescent="0.35">
      <c r="A194">
        <f>CLASS!A115</f>
        <v>62297</v>
      </c>
      <c r="B194" t="str">
        <f>CLASS!B115</f>
        <v>EE62297</v>
      </c>
      <c r="C194" t="str">
        <f>_xlfn.IFNA((VLOOKUP(A194,CLASS!A:AY,3,FALSE)),"")</f>
        <v>Paul</v>
      </c>
      <c r="D194" t="str">
        <f>_xlfn.IFNA((VLOOKUP(A194,CLASS!A:AY,4,FALSE)),"")</f>
        <v>White</v>
      </c>
      <c r="E194" t="str">
        <f>_xlfn.IFNA(VLOOKUP(A194,CLASS!A:I,5,FALSE),"")</f>
        <v>B</v>
      </c>
      <c r="F194" t="str">
        <f>_xlfn.IFNA(VLOOKUP(A194,CLASS!A:I,6,FALSE),"")</f>
        <v>B</v>
      </c>
      <c r="G194" t="str">
        <f>_xlfn.IFNA(VLOOKUP(A194,CLASS!A:I,7,FALSE),"")</f>
        <v>B</v>
      </c>
      <c r="H194" t="str">
        <f>_xlfn.IFNA(VLOOKUP(A194,CLASS!A:I,8,FALSE),"")</f>
        <v>B</v>
      </c>
      <c r="I194" t="str">
        <f>_xlfn.IFNA(VLOOKUP(A194,CLASS!A:I,9,FALSE),"")</f>
        <v>SNR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VLOOKUP(B194,CLASS!B:P,15,FALSE)</f>
        <v>0</v>
      </c>
      <c r="M194">
        <f>_xlfn.IFNA(VLOOKUP(E194,HandicapLookup!A:B,2,FALSE),"")</f>
        <v>10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IF(R194&gt;1,J194,"")</f>
        <v/>
      </c>
      <c r="T194" t="str">
        <f>IF(R194&gt;=1,R194,"")</f>
        <v/>
      </c>
    </row>
    <row r="195" spans="1:48" hidden="1" x14ac:dyDescent="0.35">
      <c r="A195">
        <f>CLASS!A57</f>
        <v>61</v>
      </c>
      <c r="B195" t="str">
        <f>CLASS!B57</f>
        <v>EE61</v>
      </c>
      <c r="C195" t="str">
        <f>_xlfn.IFNA((VLOOKUP(A195,CLASS!A:AY,3,FALSE)),"")</f>
        <v>Chris</v>
      </c>
      <c r="D195" t="str">
        <f>_xlfn.IFNA((VLOOKUP(A195,CLASS!A:AY,4,FALSE)),"")</f>
        <v>Morgan</v>
      </c>
      <c r="E195" t="str">
        <f>_xlfn.IFNA(VLOOKUP(A195,CLASS!A:I,5,FALSE),"")</f>
        <v>A</v>
      </c>
      <c r="F195" t="str">
        <f>_xlfn.IFNA(VLOOKUP(A195,CLASS!A:I,6,FALSE),"")</f>
        <v>A</v>
      </c>
      <c r="G195" t="str">
        <f>_xlfn.IFNA(VLOOKUP(A195,CLASS!A:I,7,FALSE),"")</f>
        <v>A</v>
      </c>
      <c r="H195" t="str">
        <f>_xlfn.IFNA(VLOOKUP(A195,CLASS!A:I,8,FALSE),"")</f>
        <v>A</v>
      </c>
      <c r="I195" t="str">
        <f>_xlfn.IFNA(VLOOKUP(A195,CLASS!A:I,9,FALSE),"")</f>
        <v>SNR</v>
      </c>
      <c r="J195" t="str">
        <f>_xlfn.IFNA((VLOOKUP(A195,CLASS!A:AY,10,FALSE)),"")</f>
        <v>SDGC</v>
      </c>
      <c r="K195" t="str">
        <f>_xlfn.IFNA((VLOOKUP(J195,DivisionLookup!A:B,2,FALSE)),"")</f>
        <v>South</v>
      </c>
      <c r="L195">
        <f>VLOOKUP(B195,CLASS!B:P,15,FALSE)</f>
        <v>0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IF(R195&gt;1,J195,"")</f>
        <v/>
      </c>
      <c r="T195" t="str">
        <f>IF(R195&gt;=1,R195,"")</f>
        <v/>
      </c>
    </row>
    <row r="196" spans="1:48" hidden="1" x14ac:dyDescent="0.35">
      <c r="A196">
        <f>CLASS!A173</f>
        <v>134027</v>
      </c>
      <c r="B196" t="str">
        <f>CLASS!B173</f>
        <v>EE134027</v>
      </c>
      <c r="C196" t="str">
        <f>_xlfn.IFNA((VLOOKUP(A196,CLASS!A:AY,3,FALSE)),"")</f>
        <v>John</v>
      </c>
      <c r="D196" t="str">
        <f>_xlfn.IFNA((VLOOKUP(A196,CLASS!A:AY,4,FALSE)),"")</f>
        <v>Kitcher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SNR</v>
      </c>
      <c r="J196" t="str">
        <f>_xlfn.IFNA((VLOOKUP(A196,CLASS!A:AY,10,FALSE)),"")</f>
        <v>SDGC</v>
      </c>
      <c r="K196" t="str">
        <f>_xlfn.IFNA((VLOOKUP(J196,DivisionLookup!A:B,2,FALSE)),"")</f>
        <v>South</v>
      </c>
      <c r="L196">
        <f>VLOOKUP(B196,CLASS!B:P,15,FALSE)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IF(R196&gt;1,J196,"")</f>
        <v/>
      </c>
      <c r="T196" t="str">
        <f>IF(R196&gt;=1,R196,"")</f>
        <v/>
      </c>
    </row>
    <row r="197" spans="1:48" hidden="1" x14ac:dyDescent="0.35">
      <c r="A197">
        <f>CLASS!A165</f>
        <v>135106</v>
      </c>
      <c r="B197" t="str">
        <f>CLASS!B165</f>
        <v>EE135106</v>
      </c>
      <c r="C197" t="str">
        <f>_xlfn.IFNA((VLOOKUP(A197,CLASS!A:AY,3,FALSE)),"")</f>
        <v>Rhys</v>
      </c>
      <c r="D197" t="str">
        <f>_xlfn.IFNA((VLOOKUP(A197,CLASS!A:AY,4,FALSE)),"")</f>
        <v>Plum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JNR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VLOOKUP(B197,CLASS!B:P,15,FALSE)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IF(R197&gt;1,J197,"")</f>
        <v/>
      </c>
      <c r="T197" t="str">
        <f>IF(R197&gt;=1,R197,"")</f>
        <v/>
      </c>
    </row>
    <row r="198" spans="1:48" x14ac:dyDescent="0.35">
      <c r="A198">
        <f>CLASS!A112</f>
        <v>110109</v>
      </c>
      <c r="B198" t="str">
        <f>CLASS!B112</f>
        <v>EE110109</v>
      </c>
      <c r="C198" t="str">
        <f>_xlfn.IFNA((VLOOKUP(A198,CLASS!A:AY,3,FALSE)),"")</f>
        <v>David</v>
      </c>
      <c r="D198" t="str">
        <f>_xlfn.IFNA((VLOOKUP(A198,CLASS!A:AY,4,FALSE)),"")</f>
        <v>Hallybone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SNR</v>
      </c>
      <c r="J198" t="str">
        <f>_xlfn.IFNA((VLOOKUP(A198,CLASS!A:AY,10,FALSE)),"")</f>
        <v>ST</v>
      </c>
      <c r="K198" t="str">
        <f>_xlfn.IFNA((VLOOKUP(J198,DivisionLookup!A:B,2,FALSE)),"")</f>
        <v>North</v>
      </c>
      <c r="L198">
        <f>VLOOKUP(B198,CLASS!B:P,15,FALSE)</f>
        <v>62</v>
      </c>
      <c r="M198">
        <f>_xlfn.IFNA(VLOOKUP(E198,HandicapLookup!A:B,2,FALSE),"")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72</v>
      </c>
      <c r="S198" t="str">
        <f>IF(R198&gt;1,J198,"")</f>
        <v/>
      </c>
      <c r="T198" t="str">
        <f>IF(R198&gt;=1,R198,"")</f>
        <v/>
      </c>
    </row>
    <row r="199" spans="1:48" x14ac:dyDescent="0.35">
      <c r="A199">
        <f>CLASS!A53</f>
        <v>127058</v>
      </c>
      <c r="B199" t="str">
        <f>CLASS!B53</f>
        <v>EE127058</v>
      </c>
      <c r="C199" t="str">
        <f>_xlfn.IFNA((VLOOKUP(A199,CLASS!A:AY,3,FALSE)),"")</f>
        <v>Rebecca</v>
      </c>
      <c r="D199" t="str">
        <f>_xlfn.IFNA((VLOOKUP(A199,CLASS!A:AY,4,FALSE)),"")</f>
        <v>Clifton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LDY</v>
      </c>
      <c r="J199" t="str">
        <f>_xlfn.IFNA((VLOOKUP(A199,CLASS!A:AY,10,FALSE)),"")</f>
        <v>ST</v>
      </c>
      <c r="K199" t="str">
        <f>_xlfn.IFNA((VLOOKUP(J199,DivisionLookup!A:B,2,FALSE)),"")</f>
        <v>North</v>
      </c>
      <c r="L199">
        <f>VLOOKUP(B199,CLASS!B:P,15,FALSE)</f>
        <v>67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72</v>
      </c>
      <c r="S199" t="str">
        <f>IF(R199&gt;1,J199,"")</f>
        <v/>
      </c>
      <c r="T199" t="str">
        <f>IF(R199&gt;=1,R199,"")</f>
        <v/>
      </c>
    </row>
    <row r="200" spans="1:48" hidden="1" x14ac:dyDescent="0.35">
      <c r="A200">
        <f>CLASS!A134</f>
        <v>130704</v>
      </c>
      <c r="B200" t="str">
        <f>CLASS!B134</f>
        <v>EE130704</v>
      </c>
      <c r="C200" t="str">
        <f>_xlfn.IFNA((VLOOKUP(A200,CLASS!A:AY,3,FALSE)),"")</f>
        <v>Stephen</v>
      </c>
      <c r="D200" t="str">
        <f>_xlfn.IFNA((VLOOKUP(A200,CLASS!A:AY,4,FALSE)),"")</f>
        <v>Simpson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VET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VLOOKUP(B200,CLASS!B:P,15,FALSE)</f>
        <v>0</v>
      </c>
      <c r="M200">
        <f>_xlfn.IFNA(VLOOKUP(E200,HandicapLookup!A:B,2,FALSE),"")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IF(R200&gt;1,J200,"")</f>
        <v/>
      </c>
      <c r="T200" t="str">
        <f>IF(R200&gt;=1,R200,"")</f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CLASS!A138</f>
        <v>140166</v>
      </c>
      <c r="B201" t="str">
        <f>CLASS!B138</f>
        <v>EE140166</v>
      </c>
      <c r="C201" t="str">
        <f>_xlfn.IFNA((VLOOKUP(A201,CLASS!A:AY,3,FALSE)),"")</f>
        <v>Anthony</v>
      </c>
      <c r="D201" t="str">
        <f>_xlfn.IFNA((VLOOKUP(A201,CLASS!A:AY,4,FALSE)),"")</f>
        <v>Harvey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OLSS</v>
      </c>
      <c r="K201" t="str">
        <f>_xlfn.IFNA((VLOOKUP(J201,DivisionLookup!A:B,2,FALSE)),"")</f>
        <v>South</v>
      </c>
      <c r="L201">
        <f>VLOOKUP(B201,CLASS!B:P,15,FALSE)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IF(R201&gt;1,J201,"")</f>
        <v/>
      </c>
      <c r="T201" t="str">
        <f>IF(R201&gt;=1,R201,"")</f>
        <v/>
      </c>
    </row>
    <row r="202" spans="1:48" ht="15" hidden="1" thickBot="1" x14ac:dyDescent="0.4">
      <c r="A202">
        <f>CLASS!A75</f>
        <v>121767</v>
      </c>
      <c r="B202" t="str">
        <f>CLASS!B75</f>
        <v>EE121767</v>
      </c>
      <c r="C202" t="str">
        <f>_xlfn.IFNA((VLOOKUP(A202,CLASS!A:AY,3,FALSE)),"")</f>
        <v>David</v>
      </c>
      <c r="D202" t="str">
        <f>_xlfn.IFNA((VLOOKUP(A202,CLASS!A:AY,4,FALSE)),"")</f>
        <v>Spackman</v>
      </c>
      <c r="E202" t="str">
        <f>_xlfn.IFNA(VLOOKUP(A202,CLASS!A:I,5,FALSE),"")</f>
        <v>A</v>
      </c>
      <c r="F202" t="str">
        <f>_xlfn.IFNA(VLOOKUP(A202,CLASS!A:I,6,FALSE),"")</f>
        <v>A</v>
      </c>
      <c r="G202" t="str">
        <f>_xlfn.IFNA(VLOOKUP(A202,CLASS!A:I,7,FALSE),"")</f>
        <v>A</v>
      </c>
      <c r="H202" t="str">
        <f>_xlfn.IFNA(VLOOKUP(A202,CLASS!A:I,8,FALSE),"")</f>
        <v>A</v>
      </c>
      <c r="I202" t="str">
        <f>_xlfn.IFNA(VLOOKUP(A202,CLASS!A:I,9,FALSE),"")</f>
        <v>VET</v>
      </c>
      <c r="J202" t="str">
        <f>_xlfn.IFNA((VLOOKUP(A202,CLASS!A:AY,10,FALSE)),"")</f>
        <v>SDGC</v>
      </c>
      <c r="K202" t="str">
        <f>_xlfn.IFNA((VLOOKUP(J202,DivisionLookup!A:B,2,FALSE)),"")</f>
        <v>South</v>
      </c>
      <c r="L202">
        <f>VLOOKUP(B202,CLASS!B:P,15,FALSE)</f>
        <v>0</v>
      </c>
      <c r="M202">
        <f>_xlfn.IFNA(VLOOKUP(E202,HandicapLookup!A:B,2,FALSE),"")</f>
        <v>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R202" s="18">
        <v>806</v>
      </c>
      <c r="S202" t="str">
        <f>IF(R202&gt;1,J202,"")</f>
        <v>SDGC</v>
      </c>
      <c r="T202">
        <f>IF(R202&gt;=1,R202,"")</f>
        <v>806</v>
      </c>
    </row>
    <row r="203" spans="1:48" hidden="1" x14ac:dyDescent="0.35">
      <c r="A203">
        <f>CLASS!A36</f>
        <v>91579</v>
      </c>
      <c r="B203" t="str">
        <f>CLASS!B36</f>
        <v>EE91579</v>
      </c>
      <c r="C203" t="str">
        <f>_xlfn.IFNA((VLOOKUP(A203,CLASS!A:AY,3,FALSE)),"")</f>
        <v>Phil</v>
      </c>
      <c r="D203" t="str">
        <f>_xlfn.IFNA((VLOOKUP(A203,CLASS!A:AY,4,FALSE)),"")</f>
        <v>Easeman</v>
      </c>
      <c r="E203" t="str">
        <f>_xlfn.IFNA(VLOOKUP(A203,CLASS!A:I,5,FALSE),"")</f>
        <v>AA</v>
      </c>
      <c r="F203" t="str">
        <f>_xlfn.IFNA(VLOOKUP(A203,CLASS!A:I,6,FALSE),"")</f>
        <v>AA</v>
      </c>
      <c r="G203" t="str">
        <f>_xlfn.IFNA(VLOOKUP(A203,CLASS!A:I,7,FALSE),"")</f>
        <v>AA</v>
      </c>
      <c r="H203" t="str">
        <f>_xlfn.IFNA(VLOOKUP(A203,CLASS!A:I,8,FALSE),"")</f>
        <v>AA</v>
      </c>
      <c r="I203" t="str">
        <f>_xlfn.IFNA(VLOOKUP(A203,CLASS!A:I,9,FALSE),"")</f>
        <v>SNR</v>
      </c>
      <c r="J203" t="str">
        <f>_xlfn.IFNA((VLOOKUP(A203,CLASS!A:AY,10,FALSE)),"")</f>
        <v>EJC</v>
      </c>
      <c r="K203" t="str">
        <f>_xlfn.IFNA((VLOOKUP(J203,DivisionLookup!A:B,2,FALSE)),"")</f>
        <v>South</v>
      </c>
      <c r="L203">
        <f>VLOOKUP(B203,CLASS!B:P,15,FALSE)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IF(R203&gt;1,J203,"")</f>
        <v/>
      </c>
      <c r="T203" t="str">
        <f>IF(R203&gt;=1,R203,"")</f>
        <v/>
      </c>
    </row>
    <row r="204" spans="1:48" hidden="1" x14ac:dyDescent="0.35">
      <c r="A204">
        <f>CLASS!A78</f>
        <v>81785</v>
      </c>
      <c r="B204" t="str">
        <f>CLASS!B78</f>
        <v>EE81785</v>
      </c>
      <c r="C204" t="str">
        <f>_xlfn.IFNA((VLOOKUP(A204,CLASS!A:AY,3,FALSE)),"")</f>
        <v>Nigel</v>
      </c>
      <c r="D204" t="str">
        <f>_xlfn.IFNA((VLOOKUP(A204,CLASS!A:AY,4,FALSE)),"")</f>
        <v>Kent</v>
      </c>
      <c r="E204" t="str">
        <f>_xlfn.IFNA(VLOOKUP(A204,CLASS!A:I,5,FALSE),"")</f>
        <v>A</v>
      </c>
      <c r="F204" t="str">
        <f>_xlfn.IFNA(VLOOKUP(A204,CLASS!A:I,6,FALSE),"")</f>
        <v>A</v>
      </c>
      <c r="G204" t="str">
        <f>_xlfn.IFNA(VLOOKUP(A204,CLASS!A:I,7,FALSE),"")</f>
        <v>A</v>
      </c>
      <c r="H204" t="str">
        <f>_xlfn.IFNA(VLOOKUP(A204,CLASS!A:I,8,FALSE),"")</f>
        <v>A</v>
      </c>
      <c r="I204" t="str">
        <f>_xlfn.IFNA(VLOOKUP(A204,CLASS!A:I,9,FALSE),"")</f>
        <v>VET</v>
      </c>
      <c r="J204" t="str">
        <f>_xlfn.IFNA((VLOOKUP(A204,CLASS!A:AY,10,FALSE)),"")</f>
        <v>SDGC</v>
      </c>
      <c r="K204" t="str">
        <f>_xlfn.IFNA((VLOOKUP(J204,DivisionLookup!A:B,2,FALSE)),"")</f>
        <v>South</v>
      </c>
      <c r="L204">
        <f>VLOOKUP(B204,CLASS!B:P,15,FALSE)</f>
        <v>0</v>
      </c>
      <c r="M204">
        <f>_xlfn.IFNA(VLOOKUP(E204,HandicapLookup!A:B,2,FALSE),"")</f>
        <v>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IF(R204&gt;1,J204,"")</f>
        <v/>
      </c>
      <c r="T204" t="str">
        <f>IF(R204&gt;=1,R204,"")</f>
        <v/>
      </c>
    </row>
    <row r="205" spans="1:48" hidden="1" x14ac:dyDescent="0.35">
      <c r="A205">
        <f>CLASS!A146</f>
        <v>137999</v>
      </c>
      <c r="B205" t="str">
        <f>CLASS!B146</f>
        <v>EE137999</v>
      </c>
      <c r="C205" t="str">
        <f>_xlfn.IFNA((VLOOKUP(A205,CLASS!A:AY,3,FALSE)),"")</f>
        <v>Richard</v>
      </c>
      <c r="D205" t="str">
        <f>_xlfn.IFNA((VLOOKUP(A205,CLASS!A:AY,4,FALSE)),"")</f>
        <v>Hoskins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VET</v>
      </c>
      <c r="J205" t="str">
        <f>_xlfn.IFNA((VLOOKUP(A205,CLASS!A:AY,10,FALSE)),"")</f>
        <v>EJC</v>
      </c>
      <c r="K205" t="str">
        <f>_xlfn.IFNA((VLOOKUP(J205,DivisionLookup!A:B,2,FALSE)),"")</f>
        <v>South</v>
      </c>
      <c r="L205">
        <f>VLOOKUP(B205,CLASS!B:P,15,FALSE)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IF(R205&gt;1,J205,"")</f>
        <v/>
      </c>
      <c r="T205" t="str">
        <f>IF(R205&gt;=1,R205,"")</f>
        <v/>
      </c>
    </row>
    <row r="206" spans="1:48" x14ac:dyDescent="0.35">
      <c r="A206">
        <f>CLASS!A174</f>
        <v>133497</v>
      </c>
      <c r="B206" t="str">
        <f>CLASS!B174</f>
        <v>EE133497</v>
      </c>
      <c r="C206" t="str">
        <f>_xlfn.IFNA((VLOOKUP(A206,CLASS!A:AY,3,FALSE)),"")</f>
        <v>Michael</v>
      </c>
      <c r="D206" t="str">
        <f>_xlfn.IFNA((VLOOKUP(A206,CLASS!A:AY,4,FALSE)),"")</f>
        <v>Brookes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SNR</v>
      </c>
      <c r="J206" t="str">
        <f>_xlfn.IFNA((VLOOKUP(A206,CLASS!A:AY,10,FALSE)),"")</f>
        <v>ST</v>
      </c>
      <c r="K206" t="str">
        <f>_xlfn.IFNA((VLOOKUP(J206,DivisionLookup!A:B,2,FALSE)),"")</f>
        <v>North</v>
      </c>
      <c r="L206">
        <f>VLOOKUP(B206,CLASS!B:P,15,FALSE)</f>
        <v>57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72</v>
      </c>
      <c r="S206" t="str">
        <f>IF(R206&gt;1,J206,"")</f>
        <v/>
      </c>
      <c r="T206" t="str">
        <f>IF(R206&gt;=1,R206,"")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CLASS!A79</f>
        <v>133490</v>
      </c>
      <c r="B207" t="str">
        <f>CLASS!B79</f>
        <v>EE133490</v>
      </c>
      <c r="C207" t="str">
        <f>_xlfn.IFNA((VLOOKUP(A207,CLASS!A:AY,3,FALSE)),"")</f>
        <v>Colin</v>
      </c>
      <c r="D207" t="str">
        <f>_xlfn.IFNA((VLOOKUP(A207,CLASS!A:AY,4,FALSE)),"")</f>
        <v>Ferguson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SNR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VLOOKUP(B207,CLASS!B:P,15,FALSE)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IF(R207&gt;1,J207,"")</f>
        <v/>
      </c>
      <c r="T207" t="str">
        <f>IF(R207&gt;=1,R207,"")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35">
      <c r="A208">
        <f>CLASS!A73</f>
        <v>110699</v>
      </c>
      <c r="B208" t="str">
        <f>CLASS!B73</f>
        <v>EE110699</v>
      </c>
      <c r="C208" t="str">
        <f>_xlfn.IFNA((VLOOKUP(A208,CLASS!A:AY,3,FALSE)),"")</f>
        <v>Steve</v>
      </c>
      <c r="D208" t="str">
        <f>_xlfn.IFNA((VLOOKUP(A208,CLASS!A:AY,4,FALSE)),"")</f>
        <v>Pinchin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VET</v>
      </c>
      <c r="J208" t="str">
        <f>_xlfn.IFNA((VLOOKUP(A208,CLASS!A:AY,10,FALSE)),"")</f>
        <v>EJC</v>
      </c>
      <c r="K208" t="str">
        <f>_xlfn.IFNA((VLOOKUP(J208,DivisionLookup!A:B,2,FALSE)),"")</f>
        <v>South</v>
      </c>
      <c r="L208">
        <f>VLOOKUP(B208,CLASS!B:P,15,FALSE)</f>
        <v>0</v>
      </c>
      <c r="M208">
        <f>_xlfn.IFNA(VLOOKUP(E208,HandicapLookup!A:B,2,FALSE),"")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IF(R208&gt;1,J208,"")</f>
        <v/>
      </c>
      <c r="T208" t="str">
        <f>IF(R208&gt;=1,R208,"")</f>
        <v/>
      </c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CLASS!A151</f>
        <v>137287</v>
      </c>
      <c r="B209" t="str">
        <f>CLASS!B151</f>
        <v>EE137287</v>
      </c>
      <c r="C209" t="str">
        <f>_xlfn.IFNA((VLOOKUP(A209,CLASS!A:AY,3,FALSE)),"")</f>
        <v>Adam</v>
      </c>
      <c r="D209" t="str">
        <f>_xlfn.IFNA((VLOOKUP(A209,CLASS!A:AY,4,FALSE)),"")</f>
        <v>Poyser</v>
      </c>
      <c r="E209" t="str">
        <f>_xlfn.IFNA(VLOOKUP(A209,CLASS!A:I,5,FALSE),"")</f>
        <v>B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SNR</v>
      </c>
      <c r="J209" t="str">
        <f>_xlfn.IFNA((VLOOKUP(A209,CLASS!A:AY,10,FALSE)),"")</f>
        <v>OLSS</v>
      </c>
      <c r="K209" t="str">
        <f>_xlfn.IFNA((VLOOKUP(J209,DivisionLookup!A:B,2,FALSE)),"")</f>
        <v>South</v>
      </c>
      <c r="L209">
        <f>VLOOKUP(B209,CLASS!B:P,15,FALSE)</f>
        <v>0</v>
      </c>
      <c r="M209">
        <f>_xlfn.IFNA(VLOOKUP(E209,HandicapLookup!A:B,2,FALSE),"")</f>
        <v>10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IF(R209&gt;1,J209,"")</f>
        <v/>
      </c>
      <c r="T209" t="str">
        <f>IF(R209&gt;=1,R209,"")</f>
        <v/>
      </c>
    </row>
    <row r="210" spans="1:48" hidden="1" x14ac:dyDescent="0.35">
      <c r="A210">
        <f>CLASS!A189</f>
        <v>138618</v>
      </c>
      <c r="B210" t="str">
        <f>CLASS!B189</f>
        <v>EE138618</v>
      </c>
      <c r="C210" t="str">
        <f>_xlfn.IFNA((VLOOKUP(A210,CLASS!A:AY,3,FALSE)),"")</f>
        <v>Chelsea</v>
      </c>
      <c r="D210" t="str">
        <f>_xlfn.IFNA((VLOOKUP(A210,CLASS!A:AY,4,FALSE)),"")</f>
        <v>King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LDY</v>
      </c>
      <c r="J210" t="str">
        <f>_xlfn.IFNA((VLOOKUP(A210,CLASS!A:AY,10,FALSE)),"")</f>
        <v>EJC</v>
      </c>
      <c r="K210" t="str">
        <f>_xlfn.IFNA((VLOOKUP(J210,DivisionLookup!A:B,2,FALSE)),"")</f>
        <v>South</v>
      </c>
      <c r="L210">
        <f>VLOOKUP(B210,CLASS!B:P,15,FALSE)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IF(R210&gt;1,J210,"")</f>
        <v/>
      </c>
      <c r="T210" t="str">
        <f>IF(R210&gt;=1,R210,"")</f>
        <v/>
      </c>
    </row>
    <row r="211" spans="1:48" hidden="1" x14ac:dyDescent="0.35">
      <c r="A211">
        <f>CLASS!A192</f>
        <v>139341</v>
      </c>
      <c r="B211" t="str">
        <f>CLASS!B192</f>
        <v>EE139341</v>
      </c>
      <c r="C211" t="str">
        <f>_xlfn.IFNA((VLOOKUP(A211,CLASS!A:AY,3,FALSE)),"")</f>
        <v>Iain</v>
      </c>
      <c r="D211" t="str">
        <f>_xlfn.IFNA((VLOOKUP(A211,CLASS!A:AY,4,FALSE)),"")</f>
        <v>Parker</v>
      </c>
      <c r="E211" t="str">
        <f>_xlfn.IFNA(VLOOKUP(A211,CLASS!A:I,5,FALSE),"")</f>
        <v>C</v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VLOOKUP(B211,CLASS!B:P,15,FALSE)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IF(R211&gt;1,J211,"")</f>
        <v/>
      </c>
      <c r="T211" t="str">
        <f>IF(R211&gt;=1,R211,"")</f>
        <v/>
      </c>
    </row>
    <row r="212" spans="1:48" x14ac:dyDescent="0.35">
      <c r="A212">
        <f>CLASS!A167</f>
        <v>137389</v>
      </c>
      <c r="B212" t="str">
        <f>CLASS!B167</f>
        <v>EE137389</v>
      </c>
      <c r="C212" t="str">
        <f>_xlfn.IFNA((VLOOKUP(A212,CLASS!A:AY,3,FALSE)),"")</f>
        <v>Mark</v>
      </c>
      <c r="D212" t="str">
        <f>_xlfn.IFNA((VLOOKUP(A212,CLASS!A:AY,4,FALSE)),"")</f>
        <v>Potts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VET</v>
      </c>
      <c r="J212" t="str">
        <f>_xlfn.IFNA((VLOOKUP(A212,CLASS!A:AY,10,FALSE)),"")</f>
        <v>ST</v>
      </c>
      <c r="K212" t="str">
        <f>_xlfn.IFNA((VLOOKUP(J212,DivisionLookup!A:B,2,FALSE)),"")</f>
        <v>North</v>
      </c>
      <c r="L212">
        <f>VLOOKUP(B212,CLASS!B:P,15,FALSE)</f>
        <v>56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71</v>
      </c>
      <c r="S212" t="str">
        <f>IF(R212&gt;1,J212,"")</f>
        <v/>
      </c>
      <c r="T212" t="str">
        <f>IF(R212&gt;=1,R212,"")</f>
        <v/>
      </c>
    </row>
    <row r="213" spans="1:48" hidden="1" x14ac:dyDescent="0.35">
      <c r="A213">
        <f>CLASS!A135</f>
        <v>118452</v>
      </c>
      <c r="B213" t="str">
        <f>CLASS!B135</f>
        <v>EE118452</v>
      </c>
      <c r="C213" t="str">
        <f>_xlfn.IFNA((VLOOKUP(A213,CLASS!A:AY,3,FALSE)),"")</f>
        <v>Janet</v>
      </c>
      <c r="D213" t="str">
        <f>_xlfn.IFNA((VLOOKUP(A213,CLASS!A:AY,4,FALSE)),"")</f>
        <v>Galland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LDV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VLOOKUP(B213,CLASS!B:P,15,FALSE)</f>
        <v>0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S213" t="str">
        <f>IF(R213&gt;1,J213,"")</f>
        <v/>
      </c>
      <c r="T213" t="str">
        <f>IF(R213&gt;=1,R213,"")</f>
        <v/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35">
      <c r="A214">
        <f>CLASS!A44</f>
        <v>128615</v>
      </c>
      <c r="B214" t="str">
        <f>CLASS!B44</f>
        <v>EE128615</v>
      </c>
      <c r="C214" t="str">
        <f>_xlfn.IFNA((VLOOKUP(A214,CLASS!A:AY,3,FALSE)),"")</f>
        <v>Kevin</v>
      </c>
      <c r="D214" t="str">
        <f>_xlfn.IFNA((VLOOKUP(A214,CLASS!A:AY,4,FALSE)),"")</f>
        <v>Cummins</v>
      </c>
      <c r="E214" t="str">
        <f>_xlfn.IFNA(VLOOKUP(A214,CLASS!A:I,5,FALSE),"")</f>
        <v>AA</v>
      </c>
      <c r="F214" t="str">
        <f>_xlfn.IFNA(VLOOKUP(A214,CLASS!A:I,6,FALSE),"")</f>
        <v>AA</v>
      </c>
      <c r="G214" t="str">
        <f>_xlfn.IFNA(VLOOKUP(A214,CLASS!A:I,7,FALSE),"")</f>
        <v>AA</v>
      </c>
      <c r="H214" t="str">
        <f>_xlfn.IFNA(VLOOKUP(A214,CLASS!A:I,8,FALSE),"")</f>
        <v>AA</v>
      </c>
      <c r="I214" t="str">
        <f>_xlfn.IFNA(VLOOKUP(A214,CLASS!A:I,9,FALSE),"")</f>
        <v>SNR</v>
      </c>
      <c r="J214" t="str">
        <f>_xlfn.IFNA((VLOOKUP(A214,CLASS!A:AY,10,FALSE)),"")</f>
        <v>OLSS</v>
      </c>
      <c r="K214" t="str">
        <f>_xlfn.IFNA((VLOOKUP(J214,DivisionLookup!A:B,2,FALSE)),"")</f>
        <v>South</v>
      </c>
      <c r="L214">
        <f>VLOOKUP(B214,CLASS!B:P,15,FALSE)</f>
        <v>0</v>
      </c>
      <c r="M214">
        <f>_xlfn.IFNA(VLOOKUP(E214,HandicapLookup!A:B,2,FALSE),"")</f>
        <v>0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IF(R214&gt;1,J214,"")</f>
        <v/>
      </c>
      <c r="T214" t="str">
        <f>IF(R214&gt;=1,R214,"")</f>
        <v/>
      </c>
    </row>
    <row r="215" spans="1:48" x14ac:dyDescent="0.35">
      <c r="A215">
        <f>CLASS!A110</f>
        <v>140943</v>
      </c>
      <c r="B215" t="str">
        <f>CLASS!B110</f>
        <v>EE140943</v>
      </c>
      <c r="C215" t="str">
        <f>_xlfn.IFNA((VLOOKUP(A215,CLASS!A:AY,3,FALSE)),"")</f>
        <v>Callum</v>
      </c>
      <c r="D215" t="str">
        <f>_xlfn.IFNA((VLOOKUP(A215,CLASS!A:AY,4,FALSE)),"")</f>
        <v>Jarvis</v>
      </c>
      <c r="E215" t="str">
        <f>_xlfn.IFNA(VLOOKUP(A215,CLASS!A:I,5,FALSE),"")</f>
        <v>B</v>
      </c>
      <c r="F215" t="str">
        <f>_xlfn.IFNA(VLOOKUP(A215,CLASS!A:I,6,FALSE),"")</f>
        <v>B</v>
      </c>
      <c r="G215" t="str">
        <f>_xlfn.IFNA(VLOOKUP(A215,CLASS!A:I,7,FALSE),"")</f>
        <v>B</v>
      </c>
      <c r="H215" t="str">
        <f>_xlfn.IFNA(VLOOKUP(A215,CLASS!A:I,8,FALSE),"")</f>
        <v>B</v>
      </c>
      <c r="I215" t="str">
        <f>_xlfn.IFNA(VLOOKUP(A215,CLASS!A:I,9,FALSE),"")</f>
        <v>SNR</v>
      </c>
      <c r="J215" t="str">
        <f>_xlfn.IFNA((VLOOKUP(A215,CLASS!A:AY,10,FALSE)),"")</f>
        <v>ST</v>
      </c>
      <c r="K215" t="str">
        <f>_xlfn.IFNA((VLOOKUP(J215,DivisionLookup!A:B,2,FALSE)),"")</f>
        <v>North</v>
      </c>
      <c r="L215">
        <f>VLOOKUP(B215,CLASS!B:P,15,FALSE)</f>
        <v>59</v>
      </c>
      <c r="M215">
        <f>_xlfn.IFNA(VLOOKUP(E215,HandicapLookup!A:B,2,FALSE),"")</f>
        <v>10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69</v>
      </c>
      <c r="S215" t="str">
        <f>IF(R215&gt;1,J215,"")</f>
        <v/>
      </c>
      <c r="T215" t="str">
        <f>IF(R215&gt;=1,R215,"")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x14ac:dyDescent="0.35">
      <c r="A216">
        <f>CLASS!A52</f>
        <v>127777</v>
      </c>
      <c r="B216" t="str">
        <f>CLASS!B52</f>
        <v>EE127777</v>
      </c>
      <c r="C216" t="str">
        <f>_xlfn.IFNA((VLOOKUP(A216,CLASS!A:AY,3,FALSE)),"")</f>
        <v>John</v>
      </c>
      <c r="D216" t="str">
        <f>_xlfn.IFNA((VLOOKUP(A216,CLASS!A:AY,4,FALSE)),"")</f>
        <v>Cooper</v>
      </c>
      <c r="E216" t="str">
        <f>_xlfn.IFNA(VLOOKUP(A216,CLASS!A:I,5,FALSE),"")</f>
        <v>A</v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>SNR</v>
      </c>
      <c r="J216" t="str">
        <f>_xlfn.IFNA((VLOOKUP(A216,CLASS!A:AY,10,FALSE)),"")</f>
        <v>ST</v>
      </c>
      <c r="K216" t="str">
        <f>_xlfn.IFNA((VLOOKUP(J216,DivisionLookup!A:B,2,FALSE)),"")</f>
        <v>North</v>
      </c>
      <c r="L216">
        <f>VLOOKUP(B216,CLASS!B:P,15,FALSE)</f>
        <v>63</v>
      </c>
      <c r="M216">
        <f>_xlfn.IFNA(VLOOKUP(E216,HandicapLookup!A:B,2,FALSE),"")</f>
        <v>5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68</v>
      </c>
      <c r="S216" t="str">
        <f>IF(R216&gt;1,J216,"")</f>
        <v/>
      </c>
      <c r="T216" t="str">
        <f>IF(R216&gt;=1,R216,"")</f>
        <v/>
      </c>
    </row>
    <row r="217" spans="1:48" hidden="1" x14ac:dyDescent="0.35">
      <c r="A217">
        <f>CLASS!A104</f>
        <v>88843</v>
      </c>
      <c r="B217" t="str">
        <f>CLASS!B104</f>
        <v>EE88843</v>
      </c>
      <c r="C217" t="str">
        <f>_xlfn.IFNA((VLOOKUP(A217,CLASS!A:AY,3,FALSE)),"")</f>
        <v>Ray</v>
      </c>
      <c r="D217" t="str">
        <f>_xlfn.IFNA((VLOOKUP(A217,CLASS!A:AY,4,FALSE)),"")</f>
        <v>Janes</v>
      </c>
      <c r="E217" t="str">
        <f>_xlfn.IFNA(VLOOKUP(A217,CLASS!A:I,5,FALSE),"")</f>
        <v>A</v>
      </c>
      <c r="F217" t="str">
        <f>_xlfn.IFNA(VLOOKUP(A217,CLASS!A:I,6,FALSE),"")</f>
        <v>A</v>
      </c>
      <c r="G217" t="str">
        <f>_xlfn.IFNA(VLOOKUP(A217,CLASS!A:I,7,FALSE),"")</f>
        <v>A</v>
      </c>
      <c r="H217" t="str">
        <f>_xlfn.IFNA(VLOOKUP(A217,CLASS!A:I,8,FALSE),"")</f>
        <v>A</v>
      </c>
      <c r="I217" t="str">
        <f>_xlfn.IFNA(VLOOKUP(A217,CLASS!A:I,9,FALSE),"")</f>
        <v>VET</v>
      </c>
      <c r="J217" t="str">
        <f>_xlfn.IFNA((VLOOKUP(A217,CLASS!A:AY,10,FALSE)),"")</f>
        <v>AGL</v>
      </c>
      <c r="K217" t="str">
        <f>_xlfn.IFNA((VLOOKUP(J217,DivisionLookup!A:B,2,FALSE)),"")</f>
        <v>South</v>
      </c>
      <c r="L217">
        <f>VLOOKUP(B217,CLASS!B:P,15,FALSE)</f>
        <v>0</v>
      </c>
      <c r="M217">
        <f>_xlfn.IFNA(VLOOKUP(E217,HandicapLookup!A:B,2,FALSE),"")</f>
        <v>5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IF(R217&gt;1,J217,"")</f>
        <v/>
      </c>
      <c r="T217" t="str">
        <f>IF(R217&gt;=1,R217,"")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x14ac:dyDescent="0.35">
      <c r="A218">
        <f>CLASS!A76</f>
        <v>133480</v>
      </c>
      <c r="B218" t="str">
        <f>CLASS!B76</f>
        <v>EE133480</v>
      </c>
      <c r="C218" t="str">
        <f>_xlfn.IFNA((VLOOKUP(A218,CLASS!A:AY,3,FALSE)),"")</f>
        <v>Harry</v>
      </c>
      <c r="D218" t="str">
        <f>_xlfn.IFNA((VLOOKUP(A218,CLASS!A:AY,4,FALSE)),"")</f>
        <v>Piercy</v>
      </c>
      <c r="E218" t="str">
        <f>_xlfn.IFNA(VLOOKUP(A218,CLASS!A:I,5,FALSE),"")</f>
        <v>A</v>
      </c>
      <c r="F218" t="str">
        <f>_xlfn.IFNA(VLOOKUP(A218,CLASS!A:I,6,FALSE),"")</f>
        <v>A</v>
      </c>
      <c r="G218" t="str">
        <f>_xlfn.IFNA(VLOOKUP(A218,CLASS!A:I,7,FALSE),"")</f>
        <v>A</v>
      </c>
      <c r="H218" t="str">
        <f>_xlfn.IFNA(VLOOKUP(A218,CLASS!A:I,8,FALSE),"")</f>
        <v>A</v>
      </c>
      <c r="I218" t="str">
        <f>_xlfn.IFNA(VLOOKUP(A218,CLASS!A:I,9,FALSE),"")</f>
        <v>CLT</v>
      </c>
      <c r="J218" t="str">
        <f>_xlfn.IFNA((VLOOKUP(A218,CLASS!A:AY,10,FALSE)),"")</f>
        <v>ST</v>
      </c>
      <c r="K218" t="str">
        <f>_xlfn.IFNA((VLOOKUP(J218,DivisionLookup!A:B,2,FALSE)),"")</f>
        <v>North</v>
      </c>
      <c r="L218">
        <f>VLOOKUP(B218,CLASS!B:P,15,FALSE)</f>
        <v>60</v>
      </c>
      <c r="M218">
        <f>_xlfn.IFNA(VLOOKUP(E218,HandicapLookup!A:B,2,FALSE),"")</f>
        <v>5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65</v>
      </c>
      <c r="S218" t="str">
        <f>IF(R218&gt;1,J218,"")</f>
        <v/>
      </c>
      <c r="T218" t="str">
        <f>IF(R218&gt;=1,R218,"")</f>
        <v/>
      </c>
    </row>
    <row r="219" spans="1:48" hidden="1" x14ac:dyDescent="0.35">
      <c r="A219">
        <f>CLASS!A98</f>
        <v>132080</v>
      </c>
      <c r="B219" t="str">
        <f>CLASS!B98</f>
        <v>EE132080</v>
      </c>
      <c r="C219" t="str">
        <f>_xlfn.IFNA((VLOOKUP(A219,CLASS!A:AY,3,FALSE)),"")</f>
        <v>Daniel</v>
      </c>
      <c r="D219" t="str">
        <f>_xlfn.IFNA((VLOOKUP(A219,CLASS!A:AY,4,FALSE)),"")</f>
        <v>Carpenter</v>
      </c>
      <c r="E219" t="str">
        <f>_xlfn.IFNA(VLOOKUP(A219,CLASS!A:I,5,FALSE),"")</f>
        <v>A</v>
      </c>
      <c r="F219" t="str">
        <f>_xlfn.IFNA(VLOOKUP(A219,CLASS!A:I,6,FALSE),"")</f>
        <v>A</v>
      </c>
      <c r="G219" t="str">
        <f>_xlfn.IFNA(VLOOKUP(A219,CLASS!A:I,7,FALSE),"")</f>
        <v>A</v>
      </c>
      <c r="H219" t="str">
        <f>_xlfn.IFNA(VLOOKUP(A219,CLASS!A:I,8,FALSE),"")</f>
        <v>A</v>
      </c>
      <c r="I219" t="str">
        <f>_xlfn.IFNA(VLOOKUP(A219,CLASS!A:I,9,FALSE),"")</f>
        <v>JNR</v>
      </c>
      <c r="J219" t="str">
        <f>_xlfn.IFNA((VLOOKUP(A219,CLASS!A:AY,10,FALSE)),"")</f>
        <v>OLSS</v>
      </c>
      <c r="K219" t="str">
        <f>_xlfn.IFNA((VLOOKUP(J219,DivisionLookup!A:B,2,FALSE)),"")</f>
        <v>South</v>
      </c>
      <c r="L219">
        <f>VLOOKUP(B219,CLASS!B:P,15,FALSE)</f>
        <v>0</v>
      </c>
      <c r="M219">
        <f>_xlfn.IFNA(VLOOKUP(E219,HandicapLookup!A:B,2,FALSE),"")</f>
        <v>5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IF(R219&gt;1,J219,"")</f>
        <v/>
      </c>
      <c r="T219" t="str">
        <f>IF(R219&gt;=1,R219,"")</f>
        <v/>
      </c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H219" s="6"/>
      <c r="AI219" s="3"/>
      <c r="AJ219" s="3"/>
      <c r="AK219" s="8"/>
      <c r="AL219" s="3"/>
      <c r="AM219" s="3"/>
      <c r="AN219" s="3"/>
      <c r="AO219" s="3"/>
      <c r="AP219" s="3"/>
      <c r="AQ219" s="3"/>
      <c r="AR219" s="3"/>
      <c r="AS219" s="3"/>
      <c r="AT219" s="3"/>
      <c r="AU219" s="8"/>
      <c r="AV219" s="3"/>
    </row>
    <row r="220" spans="1:48" hidden="1" x14ac:dyDescent="0.35">
      <c r="A220">
        <f>CLASS!A205</f>
        <v>142752</v>
      </c>
      <c r="B220" t="str">
        <f>CLASS!B205</f>
        <v>EE142752</v>
      </c>
      <c r="C220" t="str">
        <f>_xlfn.IFNA((VLOOKUP(A220,CLASS!A:AY,3,FALSE)),"")</f>
        <v>Kathryn</v>
      </c>
      <c r="D220" t="str">
        <f>_xlfn.IFNA((VLOOKUP(A220,CLASS!A:AY,4,FALSE)),"")</f>
        <v>Coy</v>
      </c>
      <c r="E220" t="str">
        <f>_xlfn.IFNA(VLOOKUP(A220,CLASS!A:I,5,FALSE),"")</f>
        <v>C</v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>LDY</v>
      </c>
      <c r="J220" t="str">
        <f>_xlfn.IFNA((VLOOKUP(A220,CLASS!A:AY,10,FALSE)),"")</f>
        <v>OLSS</v>
      </c>
      <c r="K220" t="str">
        <f>_xlfn.IFNA((VLOOKUP(J220,DivisionLookup!A:B,2,FALSE)),"")</f>
        <v>South</v>
      </c>
      <c r="L220">
        <f>VLOOKUP(B220,CLASS!B:P,15,FALSE)</f>
        <v>0</v>
      </c>
      <c r="M220">
        <f>_xlfn.IFNA(VLOOKUP(E220,HandicapLookup!A:B,2,FALSE),"")</f>
        <v>15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t="str">
        <f>IF(R220&gt;1,J220,"")</f>
        <v/>
      </c>
      <c r="T220" t="str">
        <f>IF(R220&gt;=1,R220,"")</f>
        <v/>
      </c>
      <c r="V220" s="6"/>
      <c r="W220" s="6"/>
      <c r="X220" s="6"/>
      <c r="Y220" s="6"/>
    </row>
    <row r="221" spans="1:48" hidden="1" x14ac:dyDescent="0.35">
      <c r="A221" s="44">
        <f>CLASS!A205</f>
        <v>142752</v>
      </c>
      <c r="B221" s="44" t="str">
        <f>CLASS!B205</f>
        <v>EE142752</v>
      </c>
      <c r="C221" t="str">
        <f>_xlfn.IFNA((VLOOKUP(A221,CLASS!A:AY,3,FALSE)),"")</f>
        <v>Kathryn</v>
      </c>
      <c r="D221" t="str">
        <f>_xlfn.IFNA((VLOOKUP(A221,CLASS!A:AY,4,FALSE)),"")</f>
        <v>Coy</v>
      </c>
      <c r="E221" t="str">
        <f>_xlfn.IFNA(VLOOKUP(A221,CLASS!A:I,5,FALSE),"")</f>
        <v>C</v>
      </c>
      <c r="I221" t="str">
        <f>_xlfn.IFNA(VLOOKUP(A221,CLASS!A:I,9,FALSE),"")</f>
        <v>LDY</v>
      </c>
      <c r="J221" t="str">
        <f>_xlfn.IFNA((VLOOKUP(A221,CLASS!A:AY,10,FALSE)),"")</f>
        <v>OLSS</v>
      </c>
      <c r="K221" t="str">
        <f>_xlfn.IFNA((VLOOKUP(J221,DivisionLookup!A:B,2,FALSE)),"")</f>
        <v>South</v>
      </c>
      <c r="L221">
        <f>VLOOKUP(B221,CLASS!B:P,15,FALSE)</f>
        <v>0</v>
      </c>
      <c r="M221">
        <f>_xlfn.IFNA(VLOOKUP(E221,HandicapLookup!A:B,2,FALSE),"")</f>
        <v>15</v>
      </c>
      <c r="Q221">
        <f>_xlfn.IFNA(IF(IF(L221,L221+M221,0)&lt;=100,IF(L221,L221+M221,0),100),)</f>
        <v>0</v>
      </c>
      <c r="S221" t="str">
        <f>IF(R221&gt;1,J221,"")</f>
        <v/>
      </c>
    </row>
    <row r="222" spans="1:48" x14ac:dyDescent="0.35">
      <c r="A222">
        <f>CLASS!A136</f>
        <v>133500</v>
      </c>
      <c r="B222" t="str">
        <f>CLASS!B136</f>
        <v>EE133500</v>
      </c>
      <c r="C222" t="str">
        <f>_xlfn.IFNA((VLOOKUP(A222,CLASS!A:AY,3,FALSE)),"")</f>
        <v>Mark</v>
      </c>
      <c r="D222" t="str">
        <f>_xlfn.IFNA((VLOOKUP(A222,CLASS!A:AY,4,FALSE)),"")</f>
        <v>Piercy</v>
      </c>
      <c r="E222" t="str">
        <f>_xlfn.IFNA(VLOOKUP(A222,CLASS!A:I,5,FALSE),"")</f>
        <v>B</v>
      </c>
      <c r="F222" t="str">
        <f>_xlfn.IFNA(VLOOKUP(A222,CLASS!A:I,6,FALSE),"")</f>
        <v>B</v>
      </c>
      <c r="G222" t="str">
        <f>_xlfn.IFNA(VLOOKUP(A222,CLASS!A:I,7,FALSE),"")</f>
        <v>B</v>
      </c>
      <c r="H222" t="str">
        <f>_xlfn.IFNA(VLOOKUP(A222,CLASS!A:I,8,FALSE),"")</f>
        <v>B</v>
      </c>
      <c r="I222" t="str">
        <f>_xlfn.IFNA(VLOOKUP(A222,CLASS!A:I,9,FALSE),"")</f>
        <v>SNR</v>
      </c>
      <c r="J222" t="str">
        <f>_xlfn.IFNA((VLOOKUP(A222,CLASS!A:AY,10,FALSE)),"")</f>
        <v>ST</v>
      </c>
      <c r="K222" t="str">
        <f>_xlfn.IFNA((VLOOKUP(J222,DivisionLookup!A:B,2,FALSE)),"")</f>
        <v>North</v>
      </c>
      <c r="L222">
        <f>VLOOKUP(B222,CLASS!B:P,15,FALSE)</f>
        <v>54</v>
      </c>
      <c r="M222">
        <f>_xlfn.IFNA(VLOOKUP(E222,HandicapLookup!A:B,2,FALSE),"")</f>
        <v>10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64</v>
      </c>
      <c r="S222" t="str">
        <f>IF(R222&gt;1,J222,"")</f>
        <v/>
      </c>
      <c r="T222" t="str">
        <f>IF(R222&gt;=1,R222,"")</f>
        <v/>
      </c>
    </row>
    <row r="223" spans="1:48" hidden="1" x14ac:dyDescent="0.35">
      <c r="A223">
        <f>CLASS!A16</f>
        <v>127052</v>
      </c>
      <c r="B223" t="str">
        <f>CLASS!B16</f>
        <v>EE127052</v>
      </c>
      <c r="C223" t="str">
        <f>_xlfn.IFNA((VLOOKUP(A223,CLASS!A:AY,3,FALSE)),"")</f>
        <v>James</v>
      </c>
      <c r="D223" t="str">
        <f>_xlfn.IFNA((VLOOKUP(A223,CLASS!A:AY,4,FALSE)),"")</f>
        <v>Bradley-Day</v>
      </c>
      <c r="E223" t="str">
        <f>_xlfn.IFNA(VLOOKUP(A223,CLASS!A:I,5,FALSE),"")</f>
        <v>AAA</v>
      </c>
      <c r="F223" t="str">
        <f>_xlfn.IFNA(VLOOKUP(A223,CLASS!A:I,6,FALSE),"")</f>
        <v>AAA</v>
      </c>
      <c r="G223" t="str">
        <f>_xlfn.IFNA(VLOOKUP(A223,CLASS!A:I,7,FALSE),"")</f>
        <v>AAA</v>
      </c>
      <c r="H223" t="str">
        <f>_xlfn.IFNA(VLOOKUP(A223,CLASS!A:I,8,FALSE),"")</f>
        <v>AAA</v>
      </c>
      <c r="I223" t="str">
        <f>_xlfn.IFNA(VLOOKUP(A223,CLASS!A:I,9,FALSE),"")</f>
        <v>JNR</v>
      </c>
      <c r="J223" t="str">
        <f>_xlfn.IFNA((VLOOKUP(A223,CLASS!A:AY,10,FALSE)),"")</f>
        <v>OLSS</v>
      </c>
      <c r="K223" t="str">
        <f>_xlfn.IFNA((VLOOKUP(J223,DivisionLookup!A:B,2,FALSE)),"")</f>
        <v>South</v>
      </c>
      <c r="L223">
        <f>VLOOKUP(B223,CLASS!B:P,15,FALSE)</f>
        <v>0</v>
      </c>
      <c r="M223">
        <f>_xlfn.IFNA(VLOOKUP(E223,HandicapLookup!A:B,2,FALSE),"")</f>
        <v>0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IF(R223&gt;1,J223,"")</f>
        <v/>
      </c>
      <c r="T223" t="str">
        <f>IF(R223&gt;=1,R223,"")</f>
        <v/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H223" s="6"/>
      <c r="AI223" s="3"/>
      <c r="AJ223" s="3"/>
      <c r="AK223" s="8"/>
      <c r="AL223" s="3"/>
      <c r="AM223" s="3"/>
      <c r="AN223" s="3"/>
      <c r="AO223" s="3"/>
      <c r="AP223" s="3"/>
      <c r="AQ223" s="3"/>
      <c r="AR223" s="3"/>
      <c r="AS223" s="3"/>
      <c r="AT223" s="3"/>
      <c r="AU223" s="8"/>
      <c r="AV223" s="3"/>
    </row>
    <row r="224" spans="1:48" hidden="1" x14ac:dyDescent="0.35">
      <c r="A224">
        <f>CLASS!A15</f>
        <v>107759</v>
      </c>
      <c r="B224" t="str">
        <f>CLASS!B15</f>
        <v>EE107759</v>
      </c>
      <c r="C224" t="str">
        <f>_xlfn.IFNA((VLOOKUP(A224,CLASS!A:AY,3,FALSE)),"")</f>
        <v>James</v>
      </c>
      <c r="D224" t="str">
        <f>_xlfn.IFNA((VLOOKUP(A224,CLASS!A:AY,4,FALSE)),"")</f>
        <v>Attwood</v>
      </c>
      <c r="E224" t="str">
        <f>_xlfn.IFNA(VLOOKUP(A224,CLASS!A:I,5,FALSE),"")</f>
        <v>AAA</v>
      </c>
      <c r="F224" t="str">
        <f>_xlfn.IFNA(VLOOKUP(A224,CLASS!A:I,6,FALSE),"")</f>
        <v>AAA</v>
      </c>
      <c r="G224" t="str">
        <f>_xlfn.IFNA(VLOOKUP(A224,CLASS!A:I,7,FALSE),"")</f>
        <v>AAA</v>
      </c>
      <c r="H224" t="str">
        <f>_xlfn.IFNA(VLOOKUP(A224,CLASS!A:I,8,FALSE),"")</f>
        <v>AAA</v>
      </c>
      <c r="I224" t="str">
        <f>_xlfn.IFNA(VLOOKUP(A224,CLASS!A:I,9,FALSE),"")</f>
        <v>SNR</v>
      </c>
      <c r="J224" t="str">
        <f>_xlfn.IFNA((VLOOKUP(A224,CLASS!A:AY,10,FALSE)),"")</f>
        <v>OLSS</v>
      </c>
      <c r="K224" t="str">
        <f>_xlfn.IFNA((VLOOKUP(J224,DivisionLookup!A:B,2,FALSE)),"")</f>
        <v>South</v>
      </c>
      <c r="L224">
        <f>VLOOKUP(B224,CLASS!B:P,15,FALSE)</f>
        <v>0</v>
      </c>
      <c r="M224">
        <f>_xlfn.IFNA(VLOOKUP(E224,HandicapLookup!A:B,2,FALSE),"")</f>
        <v>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IF(R224&gt;1,J224,"")</f>
        <v/>
      </c>
      <c r="T224" t="str">
        <f>IF(R224&gt;=1,R224,"")</f>
        <v/>
      </c>
    </row>
    <row r="225" spans="1:48" x14ac:dyDescent="0.35">
      <c r="A225">
        <f>CLASS!A177</f>
        <v>35944</v>
      </c>
      <c r="B225" t="str">
        <f>CLASS!B177</f>
        <v>EE35944</v>
      </c>
      <c r="C225" t="str">
        <f>_xlfn.IFNA((VLOOKUP(A225,CLASS!A:AY,3,FALSE)),"")</f>
        <v>Tim</v>
      </c>
      <c r="D225" t="str">
        <f>_xlfn.IFNA((VLOOKUP(A225,CLASS!A:AY,4,FALSE)),"")</f>
        <v>Tyler</v>
      </c>
      <c r="E225" t="str">
        <f>_xlfn.IFNA(VLOOKUP(A225,CLASS!A:I,5,FALSE),"")</f>
        <v>C</v>
      </c>
      <c r="F225" t="str">
        <f>_xlfn.IFNA(VLOOKUP(A225,CLASS!A:I,6,FALSE),"")</f>
        <v>C</v>
      </c>
      <c r="G225" t="str">
        <f>_xlfn.IFNA(VLOOKUP(A225,CLASS!A:I,7,FALSE),"")</f>
        <v>C</v>
      </c>
      <c r="H225" t="str">
        <f>_xlfn.IFNA(VLOOKUP(A225,CLASS!A:I,8,FALSE),"")</f>
        <v>C</v>
      </c>
      <c r="I225" t="str">
        <f>_xlfn.IFNA(VLOOKUP(A225,CLASS!A:I,9,FALSE),"")</f>
        <v>VET</v>
      </c>
      <c r="J225" t="str">
        <f>_xlfn.IFNA((VLOOKUP(A225,CLASS!A:AY,10,FALSE)),"")</f>
        <v>ST</v>
      </c>
      <c r="K225" t="str">
        <f>_xlfn.IFNA((VLOOKUP(J225,DivisionLookup!A:B,2,FALSE)),"")</f>
        <v>North</v>
      </c>
      <c r="L225">
        <f>VLOOKUP(B225,CLASS!B:P,15,FALSE)</f>
        <v>47</v>
      </c>
      <c r="M225">
        <f>_xlfn.IFNA(VLOOKUP(E225,HandicapLookup!A:B,2,FALSE),"")</f>
        <v>15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62</v>
      </c>
      <c r="S225" s="6"/>
      <c r="T225" t="str">
        <f>IF(R225&gt;=1,R225,"")</f>
        <v/>
      </c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H225" s="6"/>
      <c r="AI225" s="3"/>
      <c r="AJ225" s="3"/>
      <c r="AK225" s="8"/>
      <c r="AL225" s="3"/>
      <c r="AM225" s="3"/>
      <c r="AN225" s="3"/>
      <c r="AO225" s="3"/>
      <c r="AP225" s="3"/>
      <c r="AQ225" s="3"/>
      <c r="AR225" s="3"/>
      <c r="AS225" s="3"/>
      <c r="AT225" s="3"/>
      <c r="AU225" s="8"/>
      <c r="AV225" s="3"/>
    </row>
    <row r="226" spans="1:48" hidden="1" x14ac:dyDescent="0.35">
      <c r="A226">
        <f>CLASS!A181</f>
        <v>138867</v>
      </c>
      <c r="B226" t="str">
        <f>CLASS!B181</f>
        <v>EE138867</v>
      </c>
      <c r="C226" t="str">
        <f>_xlfn.IFNA((VLOOKUP(A226,CLASS!A:AY,3,FALSE)),"")</f>
        <v>Tina</v>
      </c>
      <c r="D226" t="str">
        <f>_xlfn.IFNA((VLOOKUP(A226,CLASS!A:AY,4,FALSE)),"")</f>
        <v>Henshaw</v>
      </c>
      <c r="E226" t="str">
        <f>_xlfn.IFNA(VLOOKUP(A226,CLASS!A:I,5,FALSE),"")</f>
        <v>C</v>
      </c>
      <c r="F226" t="str">
        <f>_xlfn.IFNA(VLOOKUP(A226,CLASS!A:I,6,FALSE),"")</f>
        <v>C</v>
      </c>
      <c r="G226" t="str">
        <f>_xlfn.IFNA(VLOOKUP(A226,CLASS!A:I,7,FALSE),"")</f>
        <v>C</v>
      </c>
      <c r="H226" t="str">
        <f>_xlfn.IFNA(VLOOKUP(A226,CLASS!A:I,8,FALSE),"")</f>
        <v>C</v>
      </c>
      <c r="I226" t="str">
        <f>_xlfn.IFNA(VLOOKUP(A226,CLASS!A:I,9,FALSE),"")</f>
        <v>LDY</v>
      </c>
      <c r="J226" t="str">
        <f>_xlfn.IFNA((VLOOKUP(A226,CLASS!A:AY,10,FALSE)),"")</f>
        <v>AGL</v>
      </c>
      <c r="K226" t="str">
        <f>_xlfn.IFNA((VLOOKUP(J226,DivisionLookup!A:B,2,FALSE)),"")</f>
        <v>South</v>
      </c>
      <c r="L226">
        <f>VLOOKUP(B226,CLASS!B:P,15,FALSE)</f>
        <v>0</v>
      </c>
      <c r="M226">
        <f>_xlfn.IFNA(VLOOKUP(E226,HandicapLookup!A:B,2,FALSE),"")</f>
        <v>15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R226" s="31"/>
      <c r="S226" t="str">
        <f>IF(R226&gt;1,J226,"")</f>
        <v/>
      </c>
      <c r="T226" t="str">
        <f>IF(R226&gt;=1,R226,"")</f>
        <v/>
      </c>
    </row>
    <row r="227" spans="1:48" x14ac:dyDescent="0.35">
      <c r="A227">
        <f>CLASS!A41</f>
        <v>99919</v>
      </c>
      <c r="B227" t="str">
        <f>CLASS!B41</f>
        <v>EE99919</v>
      </c>
      <c r="C227" t="str">
        <f>_xlfn.IFNA((VLOOKUP(A227,CLASS!A:AY,3,FALSE)),"")</f>
        <v>Matthew</v>
      </c>
      <c r="D227" t="str">
        <f>_xlfn.IFNA((VLOOKUP(A227,CLASS!A:AY,4,FALSE)),"")</f>
        <v>Sheppard</v>
      </c>
      <c r="E227" t="str">
        <f>_xlfn.IFNA(VLOOKUP(A227,CLASS!A:I,5,FALSE),"")</f>
        <v>AA</v>
      </c>
      <c r="F227" t="str">
        <f>_xlfn.IFNA(VLOOKUP(A227,CLASS!A:I,6,FALSE),"")</f>
        <v>AA</v>
      </c>
      <c r="G227" t="str">
        <f>_xlfn.IFNA(VLOOKUP(A227,CLASS!A:I,7,FALSE),"")</f>
        <v>AA</v>
      </c>
      <c r="H227" t="str">
        <f>_xlfn.IFNA(VLOOKUP(A227,CLASS!A:I,8,FALSE),"")</f>
        <v>AA</v>
      </c>
      <c r="I227" t="str">
        <f>_xlfn.IFNA(VLOOKUP(A227,CLASS!A:I,9,FALSE),"")</f>
        <v>SNR</v>
      </c>
      <c r="J227" t="str">
        <f>_xlfn.IFNA((VLOOKUP(A227,CLASS!A:AY,10,FALSE)),"")</f>
        <v>ST</v>
      </c>
      <c r="K227" t="str">
        <f>_xlfn.IFNA((VLOOKUP(J227,DivisionLookup!A:B,2,FALSE)),"")</f>
        <v>North</v>
      </c>
      <c r="L227">
        <f>VLOOKUP(B227,CLASS!B:P,15,FALSE)</f>
        <v>0</v>
      </c>
      <c r="M227">
        <f>_xlfn.IFNA(VLOOKUP(E227,HandicapLookup!A:B,2,FALSE),"")</f>
        <v>0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IF(R227&gt;1,J227,"")</f>
        <v/>
      </c>
      <c r="T227" t="str">
        <f>IF(R227&gt;=1,R227,"")</f>
        <v/>
      </c>
    </row>
    <row r="228" spans="1:48" hidden="1" x14ac:dyDescent="0.35">
      <c r="A228">
        <f>CLASS!A9</f>
        <v>96439</v>
      </c>
      <c r="B228" t="str">
        <f>CLASS!B9</f>
        <v>EE96439</v>
      </c>
      <c r="C228" t="str">
        <f>_xlfn.IFNA((VLOOKUP(A228,CLASS!A:AY,3,FALSE)),"")</f>
        <v>Chris</v>
      </c>
      <c r="D228" t="str">
        <f>_xlfn.IFNA((VLOOKUP(A228,CLASS!A:AY,4,FALSE)),"")</f>
        <v>Childerhouse</v>
      </c>
      <c r="E228" t="str">
        <f>_xlfn.IFNA(VLOOKUP(A228,CLASS!A:I,5,FALSE),"")</f>
        <v>AAA</v>
      </c>
      <c r="F228" t="str">
        <f>_xlfn.IFNA(VLOOKUP(A228,CLASS!A:I,6,FALSE),"")</f>
        <v>AAA</v>
      </c>
      <c r="G228" t="str">
        <f>_xlfn.IFNA(VLOOKUP(A228,CLASS!A:I,7,FALSE),"")</f>
        <v>AAA</v>
      </c>
      <c r="H228" t="str">
        <f>_xlfn.IFNA(VLOOKUP(A228,CLASS!A:I,8,FALSE),"")</f>
        <v>AAA</v>
      </c>
      <c r="I228" t="str">
        <f>_xlfn.IFNA(VLOOKUP(A228,CLASS!A:I,9,FALSE),"")</f>
        <v>SNR</v>
      </c>
      <c r="J228" t="str">
        <f>_xlfn.IFNA((VLOOKUP(A228,CLASS!A:AY,10,FALSE)),"")</f>
        <v>SDGC</v>
      </c>
      <c r="K228" t="str">
        <f>_xlfn.IFNA((VLOOKUP(J228,DivisionLookup!A:B,2,FALSE)),"")</f>
        <v>South</v>
      </c>
      <c r="L228">
        <f>VLOOKUP(B228,CLASS!B:P,15,FALSE)</f>
        <v>0</v>
      </c>
      <c r="M228">
        <f>_xlfn.IFNA(VLOOKUP(E228,HandicapLookup!A:B,2,FALSE),"")</f>
        <v>0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IF(R228&gt;1,J228,"")</f>
        <v/>
      </c>
      <c r="T228" t="str">
        <f>IF(R228&gt;=1,R228,"")</f>
        <v/>
      </c>
    </row>
    <row r="229" spans="1:48" x14ac:dyDescent="0.35">
      <c r="A229">
        <f>CLASS!A106</f>
        <v>11003</v>
      </c>
      <c r="B229" t="str">
        <f>CLASS!B106</f>
        <v>EE11003</v>
      </c>
      <c r="C229" t="str">
        <f>_xlfn.IFNA((VLOOKUP(A229,CLASS!A:AY,3,FALSE)),"")</f>
        <v>Bob</v>
      </c>
      <c r="D229" t="str">
        <f>_xlfn.IFNA((VLOOKUP(A229,CLASS!A:AY,4,FALSE)),"")</f>
        <v>Meadows</v>
      </c>
      <c r="E229" t="str">
        <f>_xlfn.IFNA(VLOOKUP(A229,CLASS!A:I,5,FALSE),"")</f>
        <v>A</v>
      </c>
      <c r="F229" t="str">
        <f>_xlfn.IFNA(VLOOKUP(A229,CLASS!A:I,6,FALSE),"")</f>
        <v>A</v>
      </c>
      <c r="G229" t="str">
        <f>_xlfn.IFNA(VLOOKUP(A229,CLASS!A:I,7,FALSE),"")</f>
        <v>A</v>
      </c>
      <c r="H229" t="str">
        <f>_xlfn.IFNA(VLOOKUP(A229,CLASS!A:I,8,FALSE),"")</f>
        <v>A</v>
      </c>
      <c r="I229" t="str">
        <f>_xlfn.IFNA(VLOOKUP(A229,CLASS!A:I,9,FALSE),"")</f>
        <v>VET</v>
      </c>
      <c r="J229" t="str">
        <f>_xlfn.IFNA((VLOOKUP(A229,CLASS!A:AY,10,FALSE)),"")</f>
        <v>ST</v>
      </c>
      <c r="K229" t="str">
        <f>_xlfn.IFNA((VLOOKUP(J229,DivisionLookup!A:B,2,FALSE)),"")</f>
        <v>North</v>
      </c>
      <c r="L229">
        <f>VLOOKUP(B229,CLASS!B:P,15,FALSE)</f>
        <v>0</v>
      </c>
      <c r="M229">
        <f>_xlfn.IFNA(VLOOKUP(E229,HandicapLookup!A:B,2,FALSE),"")</f>
        <v>5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S229" t="str">
        <f>IF(R229&gt;1,J229,"")</f>
        <v/>
      </c>
      <c r="T229" t="str">
        <f>IF(R229&gt;=1,R229,"")</f>
        <v/>
      </c>
      <c r="V229" s="6"/>
      <c r="W229" s="6"/>
      <c r="X229" s="6"/>
    </row>
    <row r="230" spans="1:48" x14ac:dyDescent="0.35">
      <c r="A230">
        <f>CLASS!A183</f>
        <v>135138</v>
      </c>
      <c r="B230" t="str">
        <f>CLASS!B183</f>
        <v>EE135138</v>
      </c>
      <c r="C230" t="str">
        <f>_xlfn.IFNA((VLOOKUP(A230,CLASS!A:AY,3,FALSE)),"")</f>
        <v>Luke</v>
      </c>
      <c r="D230" t="str">
        <f>_xlfn.IFNA((VLOOKUP(A230,CLASS!A:AY,4,FALSE)),"")</f>
        <v>Maud</v>
      </c>
      <c r="E230" t="str">
        <f>_xlfn.IFNA(VLOOKUP(A230,CLASS!A:I,5,FALSE),"")</f>
        <v>C</v>
      </c>
      <c r="F230" t="str">
        <f>_xlfn.IFNA(VLOOKUP(A230,CLASS!A:I,6,FALSE),"")</f>
        <v>C</v>
      </c>
      <c r="G230" t="str">
        <f>_xlfn.IFNA(VLOOKUP(A230,CLASS!A:I,7,FALSE),"")</f>
        <v>C</v>
      </c>
      <c r="H230" t="str">
        <f>_xlfn.IFNA(VLOOKUP(A230,CLASS!A:I,8,FALSE),"")</f>
        <v>C</v>
      </c>
      <c r="I230" t="str">
        <f>_xlfn.IFNA(VLOOKUP(A230,CLASS!A:I,9,FALSE),"")</f>
        <v>SNR</v>
      </c>
      <c r="J230" t="str">
        <f>_xlfn.IFNA((VLOOKUP(A230,CLASS!A:AY,10,FALSE)),"")</f>
        <v>ST</v>
      </c>
      <c r="K230" t="str">
        <f>_xlfn.IFNA((VLOOKUP(J230,DivisionLookup!A:B,2,FALSE)),"")</f>
        <v>North</v>
      </c>
      <c r="L230">
        <f>VLOOKUP(B230,CLASS!B:P,15,FALSE)</f>
        <v>0</v>
      </c>
      <c r="M230">
        <f>_xlfn.IFNA(VLOOKUP(E230,HandicapLookup!A:B,2,FALSE),"")</f>
        <v>15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IF(R230&gt;1,J230,"")</f>
        <v/>
      </c>
      <c r="T230" t="str">
        <f>IF(R230&gt;=1,R230,"")</f>
        <v/>
      </c>
    </row>
    <row r="231" spans="1:48" hidden="1" x14ac:dyDescent="0.35">
      <c r="A231">
        <f>CLASS!A71</f>
        <v>129598</v>
      </c>
      <c r="B231" t="str">
        <f>CLASS!B71</f>
        <v>EE129598</v>
      </c>
      <c r="C231" t="str">
        <f>_xlfn.IFNA((VLOOKUP(A231,CLASS!A:AY,3,FALSE)),"")</f>
        <v>James</v>
      </c>
      <c r="D231" t="str">
        <f>_xlfn.IFNA((VLOOKUP(A231,CLASS!A:AY,4,FALSE)),"")</f>
        <v>Mcguire</v>
      </c>
      <c r="E231" t="str">
        <f>_xlfn.IFNA(VLOOKUP(A231,CLASS!A:I,5,FALSE),"")</f>
        <v>A</v>
      </c>
      <c r="F231" t="str">
        <f>_xlfn.IFNA(VLOOKUP(A231,CLASS!A:I,6,FALSE),"")</f>
        <v>A</v>
      </c>
      <c r="G231" t="str">
        <f>_xlfn.IFNA(VLOOKUP(A231,CLASS!A:I,7,FALSE),"")</f>
        <v>A</v>
      </c>
      <c r="H231" t="str">
        <f>_xlfn.IFNA(VLOOKUP(A231,CLASS!A:I,8,FALSE),"")</f>
        <v>A</v>
      </c>
      <c r="I231" t="str">
        <f>_xlfn.IFNA(VLOOKUP(A231,CLASS!A:I,9,FALSE),"")</f>
        <v>SNR</v>
      </c>
      <c r="J231" t="str">
        <f>_xlfn.IFNA((VLOOKUP(A231,CLASS!A:AY,10,FALSE)),"")</f>
        <v>OLSS</v>
      </c>
      <c r="K231" t="str">
        <f>_xlfn.IFNA((VLOOKUP(J231,DivisionLookup!A:B,2,FALSE)),"")</f>
        <v>South</v>
      </c>
      <c r="L231">
        <f>VLOOKUP(B231,CLASS!B:P,15,FALSE)</f>
        <v>0</v>
      </c>
      <c r="M231">
        <f>_xlfn.IFNA(VLOOKUP(E231,HandicapLookup!A:B,2,FALSE),"")</f>
        <v>5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IF(R231&gt;1,J231,"")</f>
        <v/>
      </c>
      <c r="T231" t="str">
        <f>IF(R231&gt;=1,R231,"")</f>
        <v/>
      </c>
    </row>
    <row r="232" spans="1:48" hidden="1" x14ac:dyDescent="0.35">
      <c r="A232">
        <f>CLASS!A169</f>
        <v>134901</v>
      </c>
      <c r="B232" t="str">
        <f>CLASS!B169</f>
        <v>EE134901</v>
      </c>
      <c r="C232" t="str">
        <f>_xlfn.IFNA((VLOOKUP(A232,CLASS!A:AY,3,FALSE)),"")</f>
        <v>Graham</v>
      </c>
      <c r="D232" t="str">
        <f>_xlfn.IFNA((VLOOKUP(A232,CLASS!A:AY,4,FALSE)),"")</f>
        <v>Bright</v>
      </c>
      <c r="E232" t="str">
        <f>_xlfn.IFNA(VLOOKUP(A232,CLASS!A:I,5,FALSE),"")</f>
        <v>C</v>
      </c>
      <c r="F232" t="str">
        <f>_xlfn.IFNA(VLOOKUP(A232,CLASS!A:I,6,FALSE),"")</f>
        <v>C</v>
      </c>
      <c r="G232" t="str">
        <f>_xlfn.IFNA(VLOOKUP(A232,CLASS!A:I,7,FALSE),"")</f>
        <v>C</v>
      </c>
      <c r="H232" t="str">
        <f>_xlfn.IFNA(VLOOKUP(A232,CLASS!A:I,8,FALSE),"")</f>
        <v>C</v>
      </c>
      <c r="I232" t="str">
        <f>_xlfn.IFNA(VLOOKUP(A232,CLASS!A:I,9,FALSE),"")</f>
        <v>SNR</v>
      </c>
      <c r="J232" t="str">
        <f>_xlfn.IFNA((VLOOKUP(A232,CLASS!A:AY,10,FALSE)),"")</f>
        <v>SDGC</v>
      </c>
      <c r="K232" t="str">
        <f>_xlfn.IFNA((VLOOKUP(J232,DivisionLookup!A:B,2,FALSE)),"")</f>
        <v>South</v>
      </c>
      <c r="L232">
        <f>VLOOKUP(B232,CLASS!B:P,15,FALSE)</f>
        <v>0</v>
      </c>
      <c r="M232">
        <f>_xlfn.IFNA(VLOOKUP(E232,HandicapLookup!A:B,2,FALSE),"")</f>
        <v>15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IF(R232&gt;1,J232,"")</f>
        <v/>
      </c>
      <c r="T232" t="str">
        <f>IF(R232&gt;=1,R232,"")</f>
        <v/>
      </c>
    </row>
    <row r="233" spans="1:48" x14ac:dyDescent="0.35">
      <c r="A233">
        <f>CLASS!A13</f>
        <v>102643</v>
      </c>
      <c r="B233" t="str">
        <f>CLASS!B13</f>
        <v>EE102643</v>
      </c>
      <c r="C233" t="str">
        <f>_xlfn.IFNA((VLOOKUP(A233,CLASS!A:AY,3,FALSE)),"")</f>
        <v>Pietro</v>
      </c>
      <c r="D233" t="str">
        <f>_xlfn.IFNA((VLOOKUP(A233,CLASS!A:AY,4,FALSE)),"")</f>
        <v>Mastroeni</v>
      </c>
      <c r="E233" t="str">
        <f>_xlfn.IFNA(VLOOKUP(A233,CLASS!A:I,5,FALSE),"")</f>
        <v>AAA</v>
      </c>
      <c r="F233" t="str">
        <f>_xlfn.IFNA(VLOOKUP(A233,CLASS!A:I,6,FALSE),"")</f>
        <v>AAA</v>
      </c>
      <c r="G233" t="str">
        <f>_xlfn.IFNA(VLOOKUP(A233,CLASS!A:I,7,FALSE),"")</f>
        <v>AAA</v>
      </c>
      <c r="H233" t="str">
        <f>_xlfn.IFNA(VLOOKUP(A233,CLASS!A:I,8,FALSE),"")</f>
        <v>AAA</v>
      </c>
      <c r="I233" t="str">
        <f>_xlfn.IFNA(VLOOKUP(A233,CLASS!A:I,9,FALSE),"")</f>
        <v>SNR</v>
      </c>
      <c r="J233" t="str">
        <f>_xlfn.IFNA((VLOOKUP(A233,CLASS!A:AY,10,FALSE)),"")</f>
        <v>ST</v>
      </c>
      <c r="K233" t="str">
        <f>_xlfn.IFNA((VLOOKUP(J233,DivisionLookup!A:B,2,FALSE)),"")</f>
        <v>North</v>
      </c>
      <c r="L233">
        <f>VLOOKUP(B233,CLASS!B:P,15,FALSE)</f>
        <v>0</v>
      </c>
      <c r="M233">
        <f>_xlfn.IFNA(VLOOKUP(E233,HandicapLookup!A:B,2,FALSE),"")</f>
        <v>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IF(R233&gt;1,J233,"")</f>
        <v/>
      </c>
      <c r="T233" t="str">
        <f>IF(R233&gt;=1,R233,"")</f>
        <v/>
      </c>
    </row>
    <row r="234" spans="1:48" x14ac:dyDescent="0.35">
      <c r="A234">
        <f>CLASS!A19</f>
        <v>120545</v>
      </c>
      <c r="B234" t="str">
        <f>CLASS!B19</f>
        <v>EE120545</v>
      </c>
      <c r="C234" t="str">
        <f>_xlfn.IFNA((VLOOKUP(A234,CLASS!A:AY,3,FALSE)),"")</f>
        <v>David</v>
      </c>
      <c r="D234" t="str">
        <f>_xlfn.IFNA((VLOOKUP(A234,CLASS!A:AY,4,FALSE)),"")</f>
        <v>Ferriman</v>
      </c>
      <c r="E234" t="str">
        <f>_xlfn.IFNA(VLOOKUP(A234,CLASS!A:I,5,FALSE),"")</f>
        <v>AAA</v>
      </c>
      <c r="F234" t="str">
        <f>_xlfn.IFNA(VLOOKUP(A234,CLASS!A:I,6,FALSE),"")</f>
        <v>AAA</v>
      </c>
      <c r="G234" t="str">
        <f>_xlfn.IFNA(VLOOKUP(A234,CLASS!A:I,7,FALSE),"")</f>
        <v>AAA</v>
      </c>
      <c r="H234" t="str">
        <f>_xlfn.IFNA(VLOOKUP(A234,CLASS!A:I,8,FALSE),"")</f>
        <v>AAA</v>
      </c>
      <c r="I234" t="str">
        <f>_xlfn.IFNA(VLOOKUP(A234,CLASS!A:I,9,FALSE),"")</f>
        <v>SNR</v>
      </c>
      <c r="J234" t="str">
        <f>_xlfn.IFNA((VLOOKUP(A234,CLASS!A:AY,10,FALSE)),"")</f>
        <v>ST</v>
      </c>
      <c r="K234" t="str">
        <f>_xlfn.IFNA((VLOOKUP(J234,DivisionLookup!A:B,2,FALSE)),"")</f>
        <v>North</v>
      </c>
      <c r="L234">
        <f>VLOOKUP(B234,CLASS!B:P,15,FALSE)</f>
        <v>0</v>
      </c>
      <c r="M234">
        <f>_xlfn.IFNA(VLOOKUP(E234,HandicapLookup!A:B,2,FALSE),"")</f>
        <v>0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S234" t="str">
        <f>IF(R234&gt;1,J234,"")</f>
        <v/>
      </c>
      <c r="T234" t="str">
        <f>IF(R234&gt;=1,R234,"")</f>
        <v/>
      </c>
    </row>
    <row r="235" spans="1:48" hidden="1" x14ac:dyDescent="0.35">
      <c r="A235">
        <f>CLASS!A182</f>
        <v>141238</v>
      </c>
      <c r="B235" t="str">
        <f>CLASS!B182</f>
        <v>EE141238</v>
      </c>
      <c r="C235" t="str">
        <f>_xlfn.IFNA((VLOOKUP(A235,CLASS!A:AY,3,FALSE)),"")</f>
        <v>Chloe</v>
      </c>
      <c r="D235" t="str">
        <f>_xlfn.IFNA((VLOOKUP(A235,CLASS!A:AY,4,FALSE)),"")</f>
        <v>Lambert</v>
      </c>
      <c r="E235" t="str">
        <f>_xlfn.IFNA(VLOOKUP(A235,CLASS!A:I,5,FALSE),"")</f>
        <v>C</v>
      </c>
      <c r="F235" t="str">
        <f>_xlfn.IFNA(VLOOKUP(A235,CLASS!A:I,6,FALSE),"")</f>
        <v>C</v>
      </c>
      <c r="G235" t="str">
        <f>_xlfn.IFNA(VLOOKUP(A235,CLASS!A:I,7,FALSE),"")</f>
        <v>C</v>
      </c>
      <c r="H235" t="str">
        <f>_xlfn.IFNA(VLOOKUP(A235,CLASS!A:I,8,FALSE),"")</f>
        <v>C</v>
      </c>
      <c r="I235" t="str">
        <f>_xlfn.IFNA(VLOOKUP(A235,CLASS!A:I,9,FALSE),"")</f>
        <v>LDY</v>
      </c>
      <c r="J235" t="str">
        <f>_xlfn.IFNA((VLOOKUP(A235,CLASS!A:AY,10,FALSE)),"")</f>
        <v>SDGC</v>
      </c>
      <c r="K235" t="str">
        <f>_xlfn.IFNA((VLOOKUP(J235,DivisionLookup!A:B,2,FALSE)),"")</f>
        <v>South</v>
      </c>
      <c r="L235">
        <f>VLOOKUP(B235,CLASS!B:P,15,FALSE)</f>
        <v>0</v>
      </c>
      <c r="M235">
        <f>_xlfn.IFNA(VLOOKUP(E235,HandicapLookup!A:B,2,FALSE),"")</f>
        <v>15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IF(R235&gt;1,J235,"")</f>
        <v/>
      </c>
      <c r="T235" t="str">
        <f>IF(R235&gt;=1,R235,"")</f>
        <v/>
      </c>
    </row>
    <row r="236" spans="1:48" hidden="1" x14ac:dyDescent="0.35">
      <c r="A236">
        <f>CLASS!A39</f>
        <v>136284</v>
      </c>
      <c r="B236" t="str">
        <f>CLASS!B39</f>
        <v>EE136284</v>
      </c>
      <c r="C236" t="str">
        <f>_xlfn.IFNA((VLOOKUP(A236,CLASS!A:AY,3,FALSE)),"")</f>
        <v>Matthew</v>
      </c>
      <c r="D236" t="str">
        <f>_xlfn.IFNA((VLOOKUP(A236,CLASS!A:AY,4,FALSE)),"")</f>
        <v>Haffenden</v>
      </c>
      <c r="E236" t="str">
        <f>_xlfn.IFNA(VLOOKUP(A236,CLASS!A:I,5,FALSE),"")</f>
        <v>AA</v>
      </c>
      <c r="F236" t="str">
        <f>_xlfn.IFNA(VLOOKUP(A236,CLASS!A:I,6,FALSE),"")</f>
        <v>AA</v>
      </c>
      <c r="G236" t="str">
        <f>_xlfn.IFNA(VLOOKUP(A236,CLASS!A:I,7,FALSE),"")</f>
        <v>AA</v>
      </c>
      <c r="H236" t="str">
        <f>_xlfn.IFNA(VLOOKUP(A236,CLASS!A:I,8,FALSE),"")</f>
        <v>AA</v>
      </c>
      <c r="I236" t="str">
        <f>_xlfn.IFNA(VLOOKUP(A236,CLASS!A:I,9,FALSE),"")</f>
        <v>SNR</v>
      </c>
      <c r="J236" t="str">
        <f>_xlfn.IFNA((VLOOKUP(A236,CLASS!A:AY,10,FALSE)),"")</f>
        <v>SDGC</v>
      </c>
      <c r="K236" t="str">
        <f>_xlfn.IFNA((VLOOKUP(J236,DivisionLookup!A:B,2,FALSE)),"")</f>
        <v>South</v>
      </c>
      <c r="L236">
        <f>VLOOKUP(B236,CLASS!B:P,15,FALSE)</f>
        <v>0</v>
      </c>
      <c r="M236">
        <f>_xlfn.IFNA(VLOOKUP(E236,HandicapLookup!A:B,2,FALSE),"")</f>
        <v>0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t="str">
        <f>IF(R236&gt;1,J236,"")</f>
        <v/>
      </c>
      <c r="T236" t="str">
        <f>IF(R236&gt;=1,R236,"")</f>
        <v/>
      </c>
    </row>
    <row r="237" spans="1:48" hidden="1" x14ac:dyDescent="0.35">
      <c r="A237">
        <f>CLASS!A91</f>
        <v>110769</v>
      </c>
      <c r="B237" t="str">
        <f>CLASS!B91</f>
        <v>EE110769</v>
      </c>
      <c r="C237" t="str">
        <f>_xlfn.IFNA((VLOOKUP(A237,CLASS!A:AY,3,FALSE)),"")</f>
        <v>Edward</v>
      </c>
      <c r="D237" t="str">
        <f>_xlfn.IFNA((VLOOKUP(A237,CLASS!A:AY,4,FALSE)),"")</f>
        <v>Harding</v>
      </c>
      <c r="E237" t="str">
        <f>_xlfn.IFNA(VLOOKUP(A237,CLASS!A:I,5,FALSE),"")</f>
        <v>A</v>
      </c>
      <c r="F237" t="str">
        <f>_xlfn.IFNA(VLOOKUP(A237,CLASS!A:I,6,FALSE),"")</f>
        <v>A</v>
      </c>
      <c r="G237" t="str">
        <f>_xlfn.IFNA(VLOOKUP(A237,CLASS!A:I,7,FALSE),"")</f>
        <v>A</v>
      </c>
      <c r="H237" t="str">
        <f>_xlfn.IFNA(VLOOKUP(A237,CLASS!A:I,8,FALSE),"")</f>
        <v>A</v>
      </c>
      <c r="I237" t="str">
        <f>_xlfn.IFNA(VLOOKUP(A237,CLASS!A:I,9,FALSE),"")</f>
        <v>SNR</v>
      </c>
      <c r="J237" t="str">
        <f>_xlfn.IFNA((VLOOKUP(A237,CLASS!A:AY,10,FALSE)),"")</f>
        <v>EJC</v>
      </c>
      <c r="K237" t="str">
        <f>_xlfn.IFNA((VLOOKUP(J237,DivisionLookup!A:B,2,FALSE)),"")</f>
        <v>South</v>
      </c>
      <c r="L237">
        <f>VLOOKUP(B237,CLASS!B:P,15,FALSE)</f>
        <v>0</v>
      </c>
      <c r="M237">
        <f>_xlfn.IFNA(VLOOKUP(E237,HandicapLookup!A:B,2,FALSE),"")</f>
        <v>5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IF(R237&gt;1,J237,"")</f>
        <v/>
      </c>
      <c r="T237" t="str">
        <f>IF(R237&gt;=1,R237,"")</f>
        <v/>
      </c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H237" s="6"/>
      <c r="AI237" s="3"/>
      <c r="AJ237" s="3"/>
      <c r="AK237" s="8"/>
      <c r="AL237" s="3"/>
      <c r="AM237" s="3"/>
      <c r="AN237" s="3"/>
      <c r="AO237" s="3"/>
      <c r="AP237" s="3"/>
      <c r="AQ237" s="3"/>
      <c r="AR237" s="3"/>
      <c r="AS237" s="3"/>
      <c r="AT237" s="3"/>
      <c r="AU237" s="8"/>
      <c r="AV237" s="3"/>
    </row>
    <row r="238" spans="1:48" x14ac:dyDescent="0.35">
      <c r="A238">
        <f>CLASS!A207</f>
        <v>132934</v>
      </c>
      <c r="B238" t="str">
        <f>CLASS!B207</f>
        <v>EE132934</v>
      </c>
      <c r="C238" t="str">
        <f>_xlfn.IFNA((VLOOKUP(A238,CLASS!A:AY,3,FALSE)),"")</f>
        <v>Tyrone</v>
      </c>
      <c r="D238" t="str">
        <f>_xlfn.IFNA((VLOOKUP(A238,CLASS!A:AY,4,FALSE)),"")</f>
        <v>Clark</v>
      </c>
      <c r="E238" t="str">
        <f>_xlfn.IFNA(VLOOKUP(A238,CLASS!A:I,5,FALSE),"")</f>
        <v>C</v>
      </c>
      <c r="F238" t="str">
        <f>_xlfn.IFNA(VLOOKUP(A238,CLASS!A:I,6,FALSE),"")</f>
        <v>C</v>
      </c>
      <c r="G238" t="str">
        <f>_xlfn.IFNA(VLOOKUP(A238,CLASS!A:I,7,FALSE),"")</f>
        <v>C</v>
      </c>
      <c r="H238" t="str">
        <f>_xlfn.IFNA(VLOOKUP(A238,CLASS!A:I,8,FALSE),"")</f>
        <v>C</v>
      </c>
      <c r="I238" t="str">
        <f>_xlfn.IFNA(VLOOKUP(A238,CLASS!A:I,9,FALSE),"")</f>
        <v>SNR</v>
      </c>
      <c r="J238" t="str">
        <f>_xlfn.IFNA((VLOOKUP(A238,CLASS!A:AY,10,FALSE)),"")</f>
        <v>ST</v>
      </c>
      <c r="K238" t="str">
        <f>_xlfn.IFNA((VLOOKUP(J238,DivisionLookup!A:B,2,FALSE)),"")</f>
        <v>North</v>
      </c>
      <c r="L238">
        <f>VLOOKUP(B238,CLASS!B:P,15,FALSE)</f>
        <v>0</v>
      </c>
      <c r="M238">
        <f>_xlfn.IFNA(VLOOKUP(E238,HandicapLookup!A:B,2,FALSE),"")</f>
        <v>15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IF(R238&gt;1,J238,"")</f>
        <v/>
      </c>
      <c r="T238" t="str">
        <f>IF(R238&gt;=1,R238,"")</f>
        <v/>
      </c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H238" s="6"/>
      <c r="AI238" s="3"/>
      <c r="AJ238" s="3"/>
      <c r="AK238" s="8"/>
      <c r="AL238" s="3"/>
      <c r="AM238" s="3"/>
      <c r="AN238" s="3"/>
      <c r="AO238" s="3"/>
      <c r="AP238" s="3"/>
      <c r="AQ238" s="3"/>
      <c r="AR238" s="3"/>
      <c r="AS238" s="3"/>
      <c r="AT238" s="3"/>
      <c r="AU238" s="8"/>
      <c r="AV238" s="3"/>
    </row>
    <row r="239" spans="1:48" hidden="1" x14ac:dyDescent="0.35">
      <c r="A239">
        <f>CLASS!A12</f>
        <v>98171</v>
      </c>
      <c r="B239" t="str">
        <f>CLASS!B12</f>
        <v>EE98171</v>
      </c>
      <c r="C239" t="str">
        <f>_xlfn.IFNA((VLOOKUP(A239,CLASS!A:AY,3,FALSE)),"")</f>
        <v>Neil</v>
      </c>
      <c r="D239" t="str">
        <f>_xlfn.IFNA((VLOOKUP(A239,CLASS!A:AY,4,FALSE)),"")</f>
        <v>Lockton</v>
      </c>
      <c r="E239" t="str">
        <f>_xlfn.IFNA(VLOOKUP(A239,CLASS!A:I,5,FALSE),"")</f>
        <v>AAA</v>
      </c>
      <c r="F239" t="str">
        <f>_xlfn.IFNA(VLOOKUP(A239,CLASS!A:I,6,FALSE),"")</f>
        <v>AAA</v>
      </c>
      <c r="G239" t="str">
        <f>_xlfn.IFNA(VLOOKUP(A239,CLASS!A:I,7,FALSE),"")</f>
        <v>AAA</v>
      </c>
      <c r="H239" t="str">
        <f>_xlfn.IFNA(VLOOKUP(A239,CLASS!A:I,8,FALSE),"")</f>
        <v>AAA</v>
      </c>
      <c r="I239" t="str">
        <f>_xlfn.IFNA(VLOOKUP(A239,CLASS!A:I,9,FALSE),"")</f>
        <v>SNR</v>
      </c>
      <c r="J239" t="str">
        <f>_xlfn.IFNA((VLOOKUP(A239,CLASS!A:AY,10,FALSE)),"")</f>
        <v>OLSS</v>
      </c>
      <c r="K239" t="str">
        <f>_xlfn.IFNA((VLOOKUP(J239,DivisionLookup!A:B,2,FALSE)),"")</f>
        <v>South</v>
      </c>
      <c r="L239">
        <f>VLOOKUP(B239,CLASS!B:P,15,FALSE)</f>
        <v>0</v>
      </c>
      <c r="M239">
        <f>_xlfn.IFNA(VLOOKUP(E239,HandicapLookup!A:B,2,FALSE),"")</f>
        <v>0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IF(R239&gt;1,J239,"")</f>
        <v/>
      </c>
      <c r="T239" t="str">
        <f>IF(R239&gt;=1,R239,"")</f>
        <v/>
      </c>
    </row>
    <row r="240" spans="1:48" hidden="1" x14ac:dyDescent="0.35">
      <c r="A240">
        <f>CLASS!A84</f>
        <v>89013</v>
      </c>
      <c r="B240" t="str">
        <f>CLASS!B84</f>
        <v>EE89013</v>
      </c>
      <c r="C240" t="str">
        <f>_xlfn.IFNA((VLOOKUP(A240,CLASS!A:AY,3,FALSE)),"")</f>
        <v>Anthony</v>
      </c>
      <c r="D240" t="str">
        <f>_xlfn.IFNA((VLOOKUP(A240,CLASS!A:AY,4,FALSE)),"")</f>
        <v>Hoskins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SNR</v>
      </c>
      <c r="J240" t="str">
        <f>_xlfn.IFNA((VLOOKUP(A240,CLASS!A:AY,10,FALSE)),"")</f>
        <v>SDGC</v>
      </c>
      <c r="K240" t="str">
        <f>_xlfn.IFNA((VLOOKUP(J240,DivisionLookup!A:B,2,FALSE)),"")</f>
        <v>South</v>
      </c>
      <c r="L240">
        <f>VLOOKUP(B240,CLASS!B:P,15,FALSE)</f>
        <v>0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IF(R240&gt;1,J240,"")</f>
        <v/>
      </c>
      <c r="T240" t="str">
        <f>IF(R240&gt;=1,R240,"")</f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x14ac:dyDescent="0.35">
      <c r="A241" s="44">
        <f>CLASS!A207</f>
        <v>132934</v>
      </c>
      <c r="B241" s="44" t="str">
        <f>CLASS!B207</f>
        <v>EE132934</v>
      </c>
      <c r="C241" t="str">
        <f>_xlfn.IFNA((VLOOKUP(A241,CLASS!A:AY,3,FALSE)),"")</f>
        <v>Tyrone</v>
      </c>
      <c r="D241" t="str">
        <f>_xlfn.IFNA((VLOOKUP(A241,CLASS!A:AY,4,FALSE)),"")</f>
        <v>Clark</v>
      </c>
      <c r="E241" t="str">
        <f>_xlfn.IFNA(VLOOKUP(A241,CLASS!A:I,5,FALSE),"")</f>
        <v>C</v>
      </c>
      <c r="I241" t="str">
        <f>_xlfn.IFNA(VLOOKUP(A241,CLASS!A:I,9,FALSE),"")</f>
        <v>SNR</v>
      </c>
      <c r="J241" t="str">
        <f>_xlfn.IFNA((VLOOKUP(A241,CLASS!A:AY,10,FALSE)),"")</f>
        <v>ST</v>
      </c>
      <c r="K241" t="str">
        <f>_xlfn.IFNA((VLOOKUP(J241,DivisionLookup!A:B,2,FALSE)),"")</f>
        <v>North</v>
      </c>
      <c r="L241">
        <f>VLOOKUP(B241,CLASS!B:P,15,FALSE)</f>
        <v>0</v>
      </c>
      <c r="M241">
        <f>_xlfn.IFNA(VLOOKUP(E241,HandicapLookup!A:B,2,FALSE),"")</f>
        <v>15</v>
      </c>
      <c r="Q241">
        <f>_xlfn.IFNA(IF(IF(L241,L241+M241,0)&lt;=100,IF(L241,L241+M241,0),100),)</f>
        <v>0</v>
      </c>
      <c r="R241" s="31"/>
      <c r="S241" t="str">
        <f>IF(R241&gt;1,J241,"")</f>
        <v/>
      </c>
    </row>
    <row r="242" spans="1:48" x14ac:dyDescent="0.35">
      <c r="A242">
        <f>CLASS!A63</f>
        <v>114307</v>
      </c>
      <c r="B242" t="str">
        <f>CLASS!B63</f>
        <v>EE114307</v>
      </c>
      <c r="C242" t="str">
        <f>_xlfn.IFNA((VLOOKUP(A242,CLASS!A:AY,3,FALSE)),"")</f>
        <v>Karl</v>
      </c>
      <c r="D242" t="str">
        <f>_xlfn.IFNA((VLOOKUP(A242,CLASS!A:AY,4,FALSE)),"")</f>
        <v>Burnage</v>
      </c>
      <c r="E242" t="str">
        <f>_xlfn.IFNA(VLOOKUP(A242,CLASS!A:I,5,FALSE),"")</f>
        <v>A</v>
      </c>
      <c r="F242" t="str">
        <f>_xlfn.IFNA(VLOOKUP(A242,CLASS!A:I,6,FALSE),"")</f>
        <v>A</v>
      </c>
      <c r="G242" t="str">
        <f>_xlfn.IFNA(VLOOKUP(A242,CLASS!A:I,7,FALSE),"")</f>
        <v>A</v>
      </c>
      <c r="H242" t="str">
        <f>_xlfn.IFNA(VLOOKUP(A242,CLASS!A:I,8,FALSE),"")</f>
        <v>A</v>
      </c>
      <c r="I242" t="str">
        <f>_xlfn.IFNA(VLOOKUP(A242,CLASS!A:I,9,FALSE),"")</f>
        <v>SNR</v>
      </c>
      <c r="J242" t="str">
        <f>_xlfn.IFNA((VLOOKUP(A242,CLASS!A:AY,10,FALSE)),"")</f>
        <v>ST</v>
      </c>
      <c r="K242" t="str">
        <f>_xlfn.IFNA((VLOOKUP(J242,DivisionLookup!A:B,2,FALSE)),"")</f>
        <v>North</v>
      </c>
      <c r="L242">
        <f>VLOOKUP(B242,CLASS!B:P,15,FALSE)</f>
        <v>0</v>
      </c>
      <c r="M242">
        <f>_xlfn.IFNA(VLOOKUP(E242,HandicapLookup!A:B,2,FALSE),"")</f>
        <v>5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IF(R242&gt;1,J242,"")</f>
        <v/>
      </c>
      <c r="T242" t="str">
        <f>IF(R242&gt;=1,R242,"")</f>
        <v/>
      </c>
    </row>
    <row r="243" spans="1:48" hidden="1" x14ac:dyDescent="0.35">
      <c r="A243">
        <f>CLASS!A103</f>
        <v>128249</v>
      </c>
      <c r="B243" t="str">
        <f>CLASS!B103</f>
        <v>EE128249</v>
      </c>
      <c r="C243" t="str">
        <f>_xlfn.IFNA((VLOOKUP(A243,CLASS!A:AY,3,FALSE)),"")</f>
        <v>Ceyla</v>
      </c>
      <c r="D243" t="str">
        <f>_xlfn.IFNA((VLOOKUP(A243,CLASS!A:AY,4,FALSE)),"")</f>
        <v>Ismet</v>
      </c>
      <c r="E243" t="str">
        <f>_xlfn.IFNA(VLOOKUP(A243,CLASS!A:I,5,FALSE),"")</f>
        <v>A</v>
      </c>
      <c r="F243" t="str">
        <f>_xlfn.IFNA(VLOOKUP(A243,CLASS!A:I,6,FALSE),"")</f>
        <v>A</v>
      </c>
      <c r="G243" t="str">
        <f>_xlfn.IFNA(VLOOKUP(A243,CLASS!A:I,7,FALSE),"")</f>
        <v>A</v>
      </c>
      <c r="H243" t="str">
        <f>_xlfn.IFNA(VLOOKUP(A243,CLASS!A:I,8,FALSE),"")</f>
        <v>A</v>
      </c>
      <c r="I243" t="str">
        <f>_xlfn.IFNA(VLOOKUP(A243,CLASS!A:I,9,FALSE),"")</f>
        <v>LDY</v>
      </c>
      <c r="J243" t="str">
        <f>_xlfn.IFNA((VLOOKUP(A243,CLASS!A:AY,10,FALSE)),"")</f>
        <v>OLSS</v>
      </c>
      <c r="K243" t="str">
        <f>_xlfn.IFNA((VLOOKUP(J243,DivisionLookup!A:B,2,FALSE)),"")</f>
        <v>South</v>
      </c>
      <c r="L243">
        <f>VLOOKUP(B243,CLASS!B:P,15,FALSE)</f>
        <v>0</v>
      </c>
      <c r="M243">
        <f>_xlfn.IFNA(VLOOKUP(E243,HandicapLookup!A:B,2,FALSE),"")</f>
        <v>5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IF(R243&gt;1,J243,"")</f>
        <v/>
      </c>
      <c r="T243" t="str">
        <f>IF(R243&gt;=1,R243,"")</f>
        <v/>
      </c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H243" s="6"/>
      <c r="AI243" s="3"/>
      <c r="AJ243" s="3"/>
      <c r="AK243" s="8"/>
      <c r="AL243" s="3"/>
      <c r="AM243" s="3"/>
      <c r="AN243" s="3"/>
      <c r="AO243" s="3"/>
      <c r="AP243" s="3"/>
      <c r="AQ243" s="3"/>
      <c r="AR243" s="3"/>
      <c r="AS243" s="3"/>
      <c r="AT243" s="3"/>
      <c r="AU243" s="8"/>
      <c r="AV243" s="3"/>
    </row>
    <row r="244" spans="1:48" hidden="1" x14ac:dyDescent="0.35">
      <c r="A244">
        <f>CLASS!A58</f>
        <v>50101</v>
      </c>
      <c r="B244" t="str">
        <f>CLASS!B58</f>
        <v>EE50101</v>
      </c>
      <c r="C244" t="str">
        <f>_xlfn.IFNA((VLOOKUP(A244,CLASS!A:AY,3,FALSE)),"")</f>
        <v>Adrian</v>
      </c>
      <c r="D244" t="str">
        <f>_xlfn.IFNA((VLOOKUP(A244,CLASS!A:AY,4,FALSE)),"")</f>
        <v>Samways</v>
      </c>
      <c r="E244" t="str">
        <f>_xlfn.IFNA(VLOOKUP(A244,CLASS!A:I,5,FALSE),"")</f>
        <v>A</v>
      </c>
      <c r="F244" t="str">
        <f>_xlfn.IFNA(VLOOKUP(A244,CLASS!A:I,6,FALSE),"")</f>
        <v>A</v>
      </c>
      <c r="G244" t="str">
        <f>_xlfn.IFNA(VLOOKUP(A244,CLASS!A:I,7,FALSE),"")</f>
        <v>A</v>
      </c>
      <c r="H244" t="str">
        <f>_xlfn.IFNA(VLOOKUP(A244,CLASS!A:I,8,FALSE),"")</f>
        <v>A</v>
      </c>
      <c r="I244" t="str">
        <f>_xlfn.IFNA(VLOOKUP(A244,CLASS!A:I,9,FALSE),"")</f>
        <v>SNR</v>
      </c>
      <c r="J244" t="str">
        <f>_xlfn.IFNA((VLOOKUP(A244,CLASS!A:AY,10,FALSE)),"")</f>
        <v>OLSS</v>
      </c>
      <c r="K244" t="str">
        <f>_xlfn.IFNA((VLOOKUP(J244,DivisionLookup!A:B,2,FALSE)),"")</f>
        <v>South</v>
      </c>
      <c r="L244">
        <f>VLOOKUP(B244,CLASS!B:P,15,FALSE)</f>
        <v>0</v>
      </c>
      <c r="M244">
        <f>_xlfn.IFNA(VLOOKUP(E244,HandicapLookup!A:B,2,FALSE),"")</f>
        <v>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IF(R244&gt;1,J244,"")</f>
        <v/>
      </c>
      <c r="T244" t="str">
        <f>IF(R244&gt;=1,R244,"")</f>
        <v/>
      </c>
    </row>
    <row r="245" spans="1:48" hidden="1" x14ac:dyDescent="0.35">
      <c r="A245">
        <f>CLASS!A159</f>
        <v>131648</v>
      </c>
      <c r="B245" t="str">
        <f>CLASS!B159</f>
        <v>EE131648</v>
      </c>
      <c r="C245" t="str">
        <f>_xlfn.IFNA((VLOOKUP(A245,CLASS!A:AY,3,FALSE)),"")</f>
        <v>Richard</v>
      </c>
      <c r="D245" t="str">
        <f>_xlfn.IFNA((VLOOKUP(A245,CLASS!A:AY,4,FALSE)),"")</f>
        <v>Steeples</v>
      </c>
      <c r="E245" t="str">
        <f>_xlfn.IFNA(VLOOKUP(A245,CLASS!A:I,5,FALSE),"")</f>
        <v>B</v>
      </c>
      <c r="F245" t="str">
        <f>_xlfn.IFNA(VLOOKUP(A245,CLASS!A:I,6,FALSE),"")</f>
        <v>B</v>
      </c>
      <c r="G245" t="str">
        <f>_xlfn.IFNA(VLOOKUP(A245,CLASS!A:I,7,FALSE),"")</f>
        <v>B</v>
      </c>
      <c r="H245" t="str">
        <f>_xlfn.IFNA(VLOOKUP(A245,CLASS!A:I,8,FALSE),"")</f>
        <v>B</v>
      </c>
      <c r="I245" t="str">
        <f>_xlfn.IFNA(VLOOKUP(A245,CLASS!A:I,9,FALSE),"")</f>
        <v>SNR</v>
      </c>
      <c r="J245" t="str">
        <f>_xlfn.IFNA((VLOOKUP(A245,CLASS!A:AY,10,FALSE)),"")</f>
        <v>SDGC</v>
      </c>
      <c r="K245" t="str">
        <f>_xlfn.IFNA((VLOOKUP(J245,DivisionLookup!A:B,2,FALSE)),"")</f>
        <v>South</v>
      </c>
      <c r="L245">
        <f>VLOOKUP(B245,CLASS!B:P,15,FALSE)</f>
        <v>0</v>
      </c>
      <c r="M245">
        <f>_xlfn.IFNA(VLOOKUP(E245,HandicapLookup!A:B,2,FALSE),"")</f>
        <v>10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S245" t="str">
        <f>IF(R245&gt;1,J245,"")</f>
        <v/>
      </c>
      <c r="T245" t="str">
        <f>IF(R245&gt;=1,R245,"")</f>
        <v/>
      </c>
    </row>
    <row r="246" spans="1:48" x14ac:dyDescent="0.35">
      <c r="A246">
        <f>CLASS!A118</f>
        <v>137654</v>
      </c>
      <c r="B246" t="str">
        <f>CLASS!B118</f>
        <v>EE137654</v>
      </c>
      <c r="C246" t="str">
        <f>_xlfn.IFNA((VLOOKUP(A246,CLASS!A:AY,3,FALSE)),"")</f>
        <v>Jake</v>
      </c>
      <c r="D246" t="str">
        <f>_xlfn.IFNA((VLOOKUP(A246,CLASS!A:AY,4,FALSE)),"")</f>
        <v>Meakins</v>
      </c>
      <c r="E246" t="str">
        <f>_xlfn.IFNA(VLOOKUP(A246,CLASS!A:I,5,FALSE),"")</f>
        <v>B</v>
      </c>
      <c r="F246" t="str">
        <f>_xlfn.IFNA(VLOOKUP(A246,CLASS!A:I,6,FALSE),"")</f>
        <v>B</v>
      </c>
      <c r="G246" t="str">
        <f>_xlfn.IFNA(VLOOKUP(A246,CLASS!A:I,7,FALSE),"")</f>
        <v>B</v>
      </c>
      <c r="H246" t="str">
        <f>_xlfn.IFNA(VLOOKUP(A246,CLASS!A:I,8,FALSE),"")</f>
        <v>B</v>
      </c>
      <c r="I246" t="str">
        <f>_xlfn.IFNA(VLOOKUP(A246,CLASS!A:I,9,FALSE),"")</f>
        <v>SNR</v>
      </c>
      <c r="J246" t="str">
        <f>_xlfn.IFNA((VLOOKUP(A246,CLASS!A:AY,10,FALSE)),"")</f>
        <v>ORST</v>
      </c>
      <c r="K246" t="str">
        <f>_xlfn.IFNA((VLOOKUP(J246,DivisionLookup!A:B,2,FALSE)),"")</f>
        <v>North</v>
      </c>
      <c r="L246">
        <f>VLOOKUP(B246,CLASS!B:P,15,FALSE)</f>
        <v>75</v>
      </c>
      <c r="M246">
        <f>_xlfn.IFNA(VLOOKUP(E246,HandicapLookup!A:B,2,FALSE),"")</f>
        <v>10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85</v>
      </c>
      <c r="S246" t="str">
        <f>IF(R246&gt;1,J246,"")</f>
        <v/>
      </c>
      <c r="T246" t="str">
        <f>IF(R246&gt;=1,R246,"")</f>
        <v/>
      </c>
    </row>
    <row r="247" spans="1:48" hidden="1" x14ac:dyDescent="0.35">
      <c r="A247">
        <f>CLASS!A206</f>
        <v>129718</v>
      </c>
      <c r="B247" t="str">
        <f>CLASS!B206</f>
        <v>EE129718</v>
      </c>
      <c r="C247" t="str">
        <f>_xlfn.IFNA((VLOOKUP(A247,CLASS!A:AY,3,FALSE)),"")</f>
        <v>Sophie</v>
      </c>
      <c r="D247" t="str">
        <f>_xlfn.IFNA((VLOOKUP(A247,CLASS!A:AY,4,FALSE)),"")</f>
        <v>Brookwell</v>
      </c>
      <c r="E247" t="str">
        <f>_xlfn.IFNA(VLOOKUP(A247,CLASS!A:I,5,FALSE),"")</f>
        <v>C</v>
      </c>
      <c r="F247" t="str">
        <f>_xlfn.IFNA(VLOOKUP(A247,CLASS!A:I,6,FALSE),"")</f>
        <v>C</v>
      </c>
      <c r="G247" t="str">
        <f>_xlfn.IFNA(VLOOKUP(A247,CLASS!A:I,7,FALSE),"")</f>
        <v>C</v>
      </c>
      <c r="H247" t="str">
        <f>_xlfn.IFNA(VLOOKUP(A247,CLASS!A:I,8,FALSE),"")</f>
        <v>C</v>
      </c>
      <c r="I247" t="str">
        <f>_xlfn.IFNA(VLOOKUP(A247,CLASS!A:I,9,FALSE),"")</f>
        <v>LDY</v>
      </c>
      <c r="J247" t="str">
        <f>_xlfn.IFNA((VLOOKUP(A247,CLASS!A:AY,10,FALSE)),"")</f>
        <v>SDGC</v>
      </c>
      <c r="K247" t="str">
        <f>_xlfn.IFNA((VLOOKUP(J247,DivisionLookup!A:B,2,FALSE)),"")</f>
        <v>South</v>
      </c>
      <c r="L247">
        <f>VLOOKUP(B247,CLASS!B:P,15,FALSE)</f>
        <v>0</v>
      </c>
      <c r="M247">
        <f>_xlfn.IFNA(VLOOKUP(E247,HandicapLookup!A:B,2,FALSE),"")</f>
        <v>15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IF(R247&gt;1,J247,"")</f>
        <v/>
      </c>
      <c r="T247" t="str">
        <f>IF(R247&gt;=1,R247,"")</f>
        <v/>
      </c>
    </row>
    <row r="248" spans="1:48" hidden="1" x14ac:dyDescent="0.35">
      <c r="A248" s="44">
        <f>CLASS!A206</f>
        <v>129718</v>
      </c>
      <c r="B248" s="44" t="str">
        <f>CLASS!B206</f>
        <v>EE129718</v>
      </c>
      <c r="C248" t="str">
        <f>_xlfn.IFNA((VLOOKUP(A248,CLASS!A:AY,3,FALSE)),"")</f>
        <v>Sophie</v>
      </c>
      <c r="D248" t="str">
        <f>_xlfn.IFNA((VLOOKUP(A248,CLASS!A:AY,4,FALSE)),"")</f>
        <v>Brookwell</v>
      </c>
      <c r="E248" t="str">
        <f>_xlfn.IFNA(VLOOKUP(A248,CLASS!A:I,5,FALSE),"")</f>
        <v>C</v>
      </c>
      <c r="I248" t="str">
        <f>_xlfn.IFNA(VLOOKUP(A248,CLASS!A:I,9,FALSE),"")</f>
        <v>LDY</v>
      </c>
      <c r="J248" t="str">
        <f>_xlfn.IFNA((VLOOKUP(A248,CLASS!A:AY,10,FALSE)),"")</f>
        <v>SDGC</v>
      </c>
      <c r="K248" t="str">
        <f>_xlfn.IFNA((VLOOKUP(J248,DivisionLookup!A:B,2,FALSE)),"")</f>
        <v>South</v>
      </c>
      <c r="L248">
        <f>VLOOKUP(B248,CLASS!B:P,15,FALSE)</f>
        <v>0</v>
      </c>
      <c r="M248">
        <f>_xlfn.IFNA(VLOOKUP(E248,HandicapLookup!A:B,2,FALSE),"")</f>
        <v>15</v>
      </c>
      <c r="Q248">
        <f>_xlfn.IFNA(IF(IF(L248,L248+M248,0)&lt;=100,IF(L248,L248+M248,0),100),)</f>
        <v>0</v>
      </c>
      <c r="S248" t="str">
        <f>IF(R248&gt;1,J248,"")</f>
        <v/>
      </c>
    </row>
    <row r="249" spans="1:48" x14ac:dyDescent="0.35">
      <c r="A249">
        <f>CLASS!A88</f>
        <v>111096</v>
      </c>
      <c r="B249" t="str">
        <f>CLASS!B88</f>
        <v>EE111096</v>
      </c>
      <c r="C249" t="str">
        <f>_xlfn.IFNA((VLOOKUP(A249,CLASS!A:AY,3,FALSE)),"")</f>
        <v>Craig</v>
      </c>
      <c r="D249" t="str">
        <f>_xlfn.IFNA((VLOOKUP(A249,CLASS!A:AY,4,FALSE)),"")</f>
        <v>Tolley</v>
      </c>
      <c r="E249" t="str">
        <f>_xlfn.IFNA(VLOOKUP(A249,CLASS!A:I,5,FALSE),"")</f>
        <v>A</v>
      </c>
      <c r="F249" t="str">
        <f>_xlfn.IFNA(VLOOKUP(A249,CLASS!A:I,6,FALSE),"")</f>
        <v>A</v>
      </c>
      <c r="G249" t="str">
        <f>_xlfn.IFNA(VLOOKUP(A249,CLASS!A:I,7,FALSE),"")</f>
        <v>A</v>
      </c>
      <c r="H249" t="str">
        <f>_xlfn.IFNA(VLOOKUP(A249,CLASS!A:I,8,FALSE),"")</f>
        <v>A</v>
      </c>
      <c r="I249" t="str">
        <f>_xlfn.IFNA(VLOOKUP(A249,CLASS!A:I,9,FALSE),"")</f>
        <v>SNR</v>
      </c>
      <c r="J249" t="str">
        <f>_xlfn.IFNA((VLOOKUP(A249,CLASS!A:AY,10,FALSE)),"")</f>
        <v>ORST</v>
      </c>
      <c r="K249" t="str">
        <f>_xlfn.IFNA((VLOOKUP(J249,DivisionLookup!A:B,2,FALSE)),"")</f>
        <v>North</v>
      </c>
      <c r="L249">
        <f>VLOOKUP(B249,CLASS!B:P,15,FALSE)</f>
        <v>75</v>
      </c>
      <c r="M249">
        <f>_xlfn.IFNA(VLOOKUP(E249,HandicapLookup!A:B,2,FALSE),"")</f>
        <v>5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80</v>
      </c>
      <c r="S249" t="str">
        <f>IF(R249&gt;1,J249,"")</f>
        <v/>
      </c>
      <c r="T249" t="str">
        <f>IF(R249&gt;=1,R249,"")</f>
        <v/>
      </c>
    </row>
    <row r="250" spans="1:48" x14ac:dyDescent="0.35">
      <c r="A250">
        <f>CLASS!A176</f>
        <v>139306</v>
      </c>
      <c r="B250" t="str">
        <f>CLASS!B176</f>
        <v>EE139306</v>
      </c>
      <c r="C250" t="str">
        <f>_xlfn.IFNA((VLOOKUP(A250,CLASS!A:AY,3,FALSE)),"")</f>
        <v>Geoffrey</v>
      </c>
      <c r="D250" t="str">
        <f>_xlfn.IFNA((VLOOKUP(A250,CLASS!A:AY,4,FALSE)),"")</f>
        <v>Simmonds</v>
      </c>
      <c r="E250" t="str">
        <f>_xlfn.IFNA(VLOOKUP(A250,CLASS!A:I,5,FALSE),"")</f>
        <v>C</v>
      </c>
      <c r="F250" t="str">
        <f>_xlfn.IFNA(VLOOKUP(A250,CLASS!A:I,6,FALSE),"")</f>
        <v>C</v>
      </c>
      <c r="G250" t="str">
        <f>_xlfn.IFNA(VLOOKUP(A250,CLASS!A:I,7,FALSE),"")</f>
        <v>C</v>
      </c>
      <c r="H250" t="str">
        <f>_xlfn.IFNA(VLOOKUP(A250,CLASS!A:I,8,FALSE),"")</f>
        <v>C</v>
      </c>
      <c r="I250" t="str">
        <f>_xlfn.IFNA(VLOOKUP(A250,CLASS!A:I,9,FALSE),"")</f>
        <v>SNR</v>
      </c>
      <c r="J250" t="str">
        <f>_xlfn.IFNA((VLOOKUP(A250,CLASS!A:AY,10,FALSE)),"")</f>
        <v>ORST</v>
      </c>
      <c r="K250" t="str">
        <f>_xlfn.IFNA((VLOOKUP(J250,DivisionLookup!A:B,2,FALSE)),"")</f>
        <v>North</v>
      </c>
      <c r="L250">
        <f>VLOOKUP(B250,CLASS!B:P,15,FALSE)</f>
        <v>51</v>
      </c>
      <c r="M250">
        <f>_xlfn.IFNA(VLOOKUP(E250,HandicapLookup!A:B,2,FALSE),"")</f>
        <v>15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66</v>
      </c>
      <c r="R250">
        <v>231</v>
      </c>
      <c r="S250" s="6" t="s">
        <v>15</v>
      </c>
      <c r="T250">
        <f>IF(R250&gt;=1,R250,"")</f>
        <v>231</v>
      </c>
    </row>
    <row r="251" spans="1:48" x14ac:dyDescent="0.35">
      <c r="A251">
        <f>CLASS!A6</f>
        <v>27697</v>
      </c>
      <c r="B251" t="str">
        <f>CLASS!B6</f>
        <v>EE27697</v>
      </c>
      <c r="C251" t="str">
        <f>_xlfn.IFNA((VLOOKUP(A251,CLASS!A:AY,3,FALSE)),"")</f>
        <v>Robert</v>
      </c>
      <c r="D251" t="str">
        <f>_xlfn.IFNA((VLOOKUP(A251,CLASS!A:AY,4,FALSE)),"")</f>
        <v>Palmer</v>
      </c>
      <c r="E251" t="str">
        <f>_xlfn.IFNA(VLOOKUP(A251,CLASS!A:I,5,FALSE),"")</f>
        <v>AAA</v>
      </c>
      <c r="F251" t="str">
        <f>_xlfn.IFNA(VLOOKUP(A251,CLASS!A:I,6,FALSE),"")</f>
        <v>AAA</v>
      </c>
      <c r="G251" t="str">
        <f>_xlfn.IFNA(VLOOKUP(A251,CLASS!A:I,7,FALSE),"")</f>
        <v>AAA</v>
      </c>
      <c r="H251" t="str">
        <f>_xlfn.IFNA(VLOOKUP(A251,CLASS!A:I,8,FALSE),"")</f>
        <v>AAA</v>
      </c>
      <c r="I251" t="str">
        <f>_xlfn.IFNA(VLOOKUP(A251,CLASS!A:I,9,FALSE),"")</f>
        <v>VET</v>
      </c>
      <c r="J251" t="str">
        <f>_xlfn.IFNA((VLOOKUP(A251,CLASS!A:AY,10,FALSE)),"")</f>
        <v>DOV</v>
      </c>
      <c r="K251" t="str">
        <f>_xlfn.IFNA((VLOOKUP(J251,DivisionLookup!A:B,2,FALSE)),"")</f>
        <v>North</v>
      </c>
      <c r="L251">
        <f>VLOOKUP(B251,CLASS!B:P,15,FALSE)</f>
        <v>88</v>
      </c>
      <c r="M251">
        <f>_xlfn.IFNA(VLOOKUP(E251,HandicapLookup!A:B,2,FALSE),"")</f>
        <v>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88</v>
      </c>
      <c r="S251" t="str">
        <f>IF(R251&gt;1,J251,"")</f>
        <v/>
      </c>
      <c r="T251" t="str">
        <f>IF(R251&gt;=1,R251,"")</f>
        <v/>
      </c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H251" s="6"/>
      <c r="AI251" s="3"/>
      <c r="AJ251" s="3"/>
      <c r="AK251" s="8"/>
      <c r="AL251" s="3"/>
      <c r="AM251" s="3"/>
      <c r="AN251" s="3"/>
      <c r="AO251" s="3"/>
      <c r="AP251" s="3"/>
      <c r="AQ251" s="3"/>
      <c r="AR251" s="3"/>
      <c r="AS251" s="3"/>
      <c r="AT251" s="3"/>
      <c r="AU251" s="8"/>
      <c r="AV251" s="3"/>
    </row>
    <row r="252" spans="1:48" hidden="1" x14ac:dyDescent="0.35">
      <c r="A252">
        <f>CLASS!A80</f>
        <v>124977</v>
      </c>
      <c r="B252" t="str">
        <f>CLASS!B80</f>
        <v>EE124977</v>
      </c>
      <c r="C252" t="str">
        <f>_xlfn.IFNA((VLOOKUP(A252,CLASS!A:AY,3,FALSE)),"")</f>
        <v>Robert</v>
      </c>
      <c r="D252" t="str">
        <f>_xlfn.IFNA((VLOOKUP(A252,CLASS!A:AY,4,FALSE)),"")</f>
        <v>Dawson</v>
      </c>
      <c r="E252" t="str">
        <f>_xlfn.IFNA(VLOOKUP(A252,CLASS!A:I,5,FALSE),"")</f>
        <v>A</v>
      </c>
      <c r="F252" t="str">
        <f>_xlfn.IFNA(VLOOKUP(A252,CLASS!A:I,6,FALSE),"")</f>
        <v>A</v>
      </c>
      <c r="G252" t="str">
        <f>_xlfn.IFNA(VLOOKUP(A252,CLASS!A:I,7,FALSE),"")</f>
        <v>A</v>
      </c>
      <c r="H252" t="str">
        <f>_xlfn.IFNA(VLOOKUP(A252,CLASS!A:I,8,FALSE),"")</f>
        <v>A</v>
      </c>
      <c r="I252" t="str">
        <f>_xlfn.IFNA(VLOOKUP(A252,CLASS!A:I,9,FALSE),"")</f>
        <v>SNR</v>
      </c>
      <c r="J252" t="str">
        <f>_xlfn.IFNA((VLOOKUP(A252,CLASS!A:AY,10,FALSE)),"")</f>
        <v>OLSS</v>
      </c>
      <c r="K252" t="str">
        <f>_xlfn.IFNA((VLOOKUP(J252,DivisionLookup!A:B,2,FALSE)),"")</f>
        <v>South</v>
      </c>
      <c r="L252">
        <f>VLOOKUP(B252,CLASS!B:P,15,FALSE)</f>
        <v>0</v>
      </c>
      <c r="M252">
        <f>_xlfn.IFNA(VLOOKUP(E252,HandicapLookup!A:B,2,FALSE),"")</f>
        <v>5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S252" t="str">
        <f>IF(R252&gt;1,J252,"")</f>
        <v/>
      </c>
      <c r="T252" t="str">
        <f>IF(R252&gt;=1,R252,"")</f>
        <v/>
      </c>
    </row>
    <row r="253" spans="1:48" x14ac:dyDescent="0.35">
      <c r="A253">
        <f>CLASS!A66</f>
        <v>116236</v>
      </c>
      <c r="B253" t="str">
        <f>CLASS!B66</f>
        <v>EE116236</v>
      </c>
      <c r="C253" t="str">
        <f>_xlfn.IFNA((VLOOKUP(A253,CLASS!A:AY,3,FALSE)),"")</f>
        <v>Adrian</v>
      </c>
      <c r="D253" t="str">
        <f>_xlfn.IFNA((VLOOKUP(A253,CLASS!A:AY,4,FALSE)),"")</f>
        <v>Salt</v>
      </c>
      <c r="E253" t="str">
        <f>_xlfn.IFNA(VLOOKUP(A253,CLASS!A:I,5,FALSE),"")</f>
        <v>A</v>
      </c>
      <c r="F253" t="str">
        <f>_xlfn.IFNA(VLOOKUP(A253,CLASS!A:I,6,FALSE),"")</f>
        <v>A</v>
      </c>
      <c r="G253" t="str">
        <f>_xlfn.IFNA(VLOOKUP(A253,CLASS!A:I,7,FALSE),"")</f>
        <v>A</v>
      </c>
      <c r="H253" t="str">
        <f>_xlfn.IFNA(VLOOKUP(A253,CLASS!A:I,8,FALSE),"")</f>
        <v>A</v>
      </c>
      <c r="I253" t="str">
        <f>_xlfn.IFNA(VLOOKUP(A253,CLASS!A:I,9,FALSE),"")</f>
        <v>SNR</v>
      </c>
      <c r="J253" t="str">
        <f>_xlfn.IFNA((VLOOKUP(A253,CLASS!A:AY,10,FALSE)),"")</f>
        <v>DOV</v>
      </c>
      <c r="K253" t="str">
        <f>_xlfn.IFNA((VLOOKUP(J253,DivisionLookup!A:B,2,FALSE)),"")</f>
        <v>North</v>
      </c>
      <c r="L253">
        <f>VLOOKUP(B253,CLASS!B:P,15,FALSE)</f>
        <v>77</v>
      </c>
      <c r="M253">
        <f>_xlfn.IFNA(VLOOKUP(E253,HandicapLookup!A:B,2,FALSE),"")</f>
        <v>5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82</v>
      </c>
      <c r="S253" t="str">
        <f>IF(R253&gt;1,J253,"")</f>
        <v/>
      </c>
      <c r="T253" t="str">
        <f>IF(R253&gt;=1,R253,"")</f>
        <v/>
      </c>
    </row>
    <row r="254" spans="1:48" ht="15" hidden="1" thickBot="1" x14ac:dyDescent="0.4">
      <c r="A254">
        <f>CLASS!A168</f>
        <v>124600</v>
      </c>
      <c r="B254" t="str">
        <f>CLASS!B168</f>
        <v>EE124600</v>
      </c>
      <c r="C254" t="str">
        <f>_xlfn.IFNA((VLOOKUP(A254,CLASS!A:AY,3,FALSE)),"")</f>
        <v>Richard</v>
      </c>
      <c r="D254" t="str">
        <f>_xlfn.IFNA((VLOOKUP(A254,CLASS!A:AY,4,FALSE)),"")</f>
        <v>Brown</v>
      </c>
      <c r="E254" t="str">
        <f>_xlfn.IFNA(VLOOKUP(A254,CLASS!A:I,5,FALSE),"")</f>
        <v>C</v>
      </c>
      <c r="F254" t="str">
        <f>_xlfn.IFNA(VLOOKUP(A254,CLASS!A:I,6,FALSE),"")</f>
        <v>C</v>
      </c>
      <c r="G254" t="str">
        <f>_xlfn.IFNA(VLOOKUP(A254,CLASS!A:I,7,FALSE),"")</f>
        <v>C</v>
      </c>
      <c r="H254" t="str">
        <f>_xlfn.IFNA(VLOOKUP(A254,CLASS!A:I,8,FALSE),"")</f>
        <v>C</v>
      </c>
      <c r="I254" t="str">
        <f>_xlfn.IFNA(VLOOKUP(A254,CLASS!A:I,9,FALSE),"")</f>
        <v>SNR</v>
      </c>
      <c r="J254" t="str">
        <f>_xlfn.IFNA((VLOOKUP(A254,CLASS!A:AY,10,FALSE)),"")</f>
        <v>OLSS</v>
      </c>
      <c r="K254" t="str">
        <f>_xlfn.IFNA((VLOOKUP(J254,DivisionLookup!A:B,2,FALSE)),"")</f>
        <v>South</v>
      </c>
      <c r="L254">
        <f>VLOOKUP(B254,CLASS!B:P,15,FALSE)</f>
        <v>0</v>
      </c>
      <c r="M254">
        <f>_xlfn.IFNA(VLOOKUP(E254,HandicapLookup!A:B,2,FALSE),"")</f>
        <v>15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R254" s="18">
        <v>231</v>
      </c>
      <c r="S254" t="str">
        <f>IF(R254&gt;1,J254,"")</f>
        <v>OLSS</v>
      </c>
      <c r="T254">
        <f>IF(R254&gt;=1,R254,"")</f>
        <v>231</v>
      </c>
    </row>
    <row r="255" spans="1:48" hidden="1" x14ac:dyDescent="0.35">
      <c r="A255">
        <f>CLASS!A150</f>
        <v>132107</v>
      </c>
      <c r="B255" t="str">
        <f>CLASS!B150</f>
        <v>EE132107</v>
      </c>
      <c r="C255" t="str">
        <f>_xlfn.IFNA((VLOOKUP(A255,CLASS!A:AY,3,FALSE)),"")</f>
        <v>Daniel</v>
      </c>
      <c r="D255" t="str">
        <f>_xlfn.IFNA((VLOOKUP(A255,CLASS!A:AY,4,FALSE)),"")</f>
        <v>Parsons</v>
      </c>
      <c r="E255" t="str">
        <f>_xlfn.IFNA(VLOOKUP(A255,CLASS!A:I,5,FALSE),"")</f>
        <v>B</v>
      </c>
      <c r="F255" t="str">
        <f>_xlfn.IFNA(VLOOKUP(A255,CLASS!A:I,6,FALSE),"")</f>
        <v>B</v>
      </c>
      <c r="G255" t="str">
        <f>_xlfn.IFNA(VLOOKUP(A255,CLASS!A:I,7,FALSE),"")</f>
        <v>B</v>
      </c>
      <c r="H255" t="str">
        <f>_xlfn.IFNA(VLOOKUP(A255,CLASS!A:I,8,FALSE),"")</f>
        <v>B</v>
      </c>
      <c r="I255" t="str">
        <f>_xlfn.IFNA(VLOOKUP(A255,CLASS!A:I,9,FALSE),"")</f>
        <v>SNR</v>
      </c>
      <c r="J255" t="str">
        <f>_xlfn.IFNA((VLOOKUP(A255,CLASS!A:AY,10,FALSE)),"")</f>
        <v>EJC</v>
      </c>
      <c r="K255" t="str">
        <f>_xlfn.IFNA((VLOOKUP(J255,DivisionLookup!A:B,2,FALSE)),"")</f>
        <v>South</v>
      </c>
      <c r="L255">
        <f>VLOOKUP(B255,CLASS!B:P,15,FALSE)</f>
        <v>0</v>
      </c>
      <c r="M255">
        <f>_xlfn.IFNA(VLOOKUP(E255,HandicapLookup!A:B,2,FALSE),"")</f>
        <v>10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s="6"/>
      <c r="T255" t="str">
        <f>IF(R255&gt;=1,R255,"")</f>
        <v/>
      </c>
    </row>
    <row r="256" spans="1:48" x14ac:dyDescent="0.35">
      <c r="A256">
        <f>CLASS!A83</f>
        <v>91465</v>
      </c>
      <c r="B256" t="str">
        <f>CLASS!B83</f>
        <v>EE91465</v>
      </c>
      <c r="C256" t="str">
        <f>_xlfn.IFNA((VLOOKUP(A256,CLASS!A:AY,3,FALSE)),"")</f>
        <v>Peter</v>
      </c>
      <c r="D256" t="str">
        <f>_xlfn.IFNA((VLOOKUP(A256,CLASS!A:AY,4,FALSE)),"")</f>
        <v>Critchley</v>
      </c>
      <c r="E256" t="str">
        <f>_xlfn.IFNA(VLOOKUP(A256,CLASS!A:I,5,FALSE),"")</f>
        <v>A</v>
      </c>
      <c r="F256" t="str">
        <f>_xlfn.IFNA(VLOOKUP(A256,CLASS!A:I,6,FALSE),"")</f>
        <v>A</v>
      </c>
      <c r="G256" t="str">
        <f>_xlfn.IFNA(VLOOKUP(A256,CLASS!A:I,7,FALSE),"")</f>
        <v>A</v>
      </c>
      <c r="H256" t="str">
        <f>_xlfn.IFNA(VLOOKUP(A256,CLASS!A:I,8,FALSE),"")</f>
        <v>A</v>
      </c>
      <c r="I256" t="str">
        <f>_xlfn.IFNA(VLOOKUP(A256,CLASS!A:I,9,FALSE),"")</f>
        <v>SNR</v>
      </c>
      <c r="J256" t="str">
        <f>_xlfn.IFNA((VLOOKUP(A256,CLASS!A:AY,10,FALSE)),"")</f>
        <v>DOV</v>
      </c>
      <c r="K256" t="str">
        <f>_xlfn.IFNA((VLOOKUP(J256,DivisionLookup!A:B,2,FALSE)),"")</f>
        <v>North</v>
      </c>
      <c r="L256">
        <f>VLOOKUP(B256,CLASS!B:P,15,FALSE)</f>
        <v>77</v>
      </c>
      <c r="M256">
        <f>_xlfn.IFNA(VLOOKUP(E256,HandicapLookup!A:B,2,FALSE),"")</f>
        <v>5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82</v>
      </c>
      <c r="S256" t="str">
        <f>IF(R256&gt;1,J256,"")</f>
        <v/>
      </c>
      <c r="T256" t="str">
        <f>IF(R256&gt;=1,R256,"")</f>
        <v/>
      </c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H256" s="6"/>
      <c r="AI256" s="3"/>
      <c r="AJ256" s="3"/>
      <c r="AK256" s="8"/>
      <c r="AL256" s="3"/>
      <c r="AM256" s="3"/>
      <c r="AN256" s="3"/>
      <c r="AO256" s="3"/>
      <c r="AP256" s="3"/>
      <c r="AQ256" s="3"/>
      <c r="AR256" s="3"/>
      <c r="AS256" s="3"/>
      <c r="AT256" s="3"/>
      <c r="AU256" s="8"/>
      <c r="AV256" s="3"/>
    </row>
    <row r="257" spans="1:48" x14ac:dyDescent="0.35">
      <c r="A257">
        <f>CLASS!A64</f>
        <v>128767</v>
      </c>
      <c r="B257" t="str">
        <f>CLASS!B64</f>
        <v>EE128767</v>
      </c>
      <c r="C257" t="str">
        <f>_xlfn.IFNA((VLOOKUP(A257,CLASS!A:AY,3,FALSE)),"")</f>
        <v>Martin</v>
      </c>
      <c r="D257" t="str">
        <f>_xlfn.IFNA((VLOOKUP(A257,CLASS!A:AY,4,FALSE)),"")</f>
        <v>Walmsley</v>
      </c>
      <c r="E257" t="str">
        <f>_xlfn.IFNA(VLOOKUP(A257,CLASS!A:I,5,FALSE),"")</f>
        <v>A</v>
      </c>
      <c r="F257" t="str">
        <f>_xlfn.IFNA(VLOOKUP(A257,CLASS!A:I,6,FALSE),"")</f>
        <v>A</v>
      </c>
      <c r="G257" t="str">
        <f>_xlfn.IFNA(VLOOKUP(A257,CLASS!A:I,7,FALSE),"")</f>
        <v>A</v>
      </c>
      <c r="H257" t="str">
        <f>_xlfn.IFNA(VLOOKUP(A257,CLASS!A:I,8,FALSE),"")</f>
        <v>A</v>
      </c>
      <c r="I257" t="str">
        <f>_xlfn.IFNA(VLOOKUP(A257,CLASS!A:I,9,FALSE),"")</f>
        <v>SNR</v>
      </c>
      <c r="J257" t="str">
        <f>_xlfn.IFNA((VLOOKUP(A257,CLASS!A:AY,10,FALSE)),"")</f>
        <v>DOV</v>
      </c>
      <c r="K257" t="str">
        <f>_xlfn.IFNA((VLOOKUP(J257,DivisionLookup!A:B,2,FALSE)),"")</f>
        <v>North</v>
      </c>
      <c r="L257">
        <f>VLOOKUP(B257,CLASS!B:P,15,FALSE)</f>
        <v>76</v>
      </c>
      <c r="M257">
        <f>_xlfn.IFNA(VLOOKUP(E257,HandicapLookup!A:B,2,FALSE),"")</f>
        <v>5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81</v>
      </c>
      <c r="S257" s="6"/>
      <c r="T257" t="str">
        <f>IF(R257&gt;=1,R257,"")</f>
        <v/>
      </c>
    </row>
    <row r="258" spans="1:48" hidden="1" x14ac:dyDescent="0.35">
      <c r="A258">
        <f>CLASS!A82</f>
        <v>130250</v>
      </c>
      <c r="B258" t="str">
        <f>CLASS!B82</f>
        <v>EE130250</v>
      </c>
      <c r="C258" t="str">
        <f>_xlfn.IFNA((VLOOKUP(A258,CLASS!A:AY,3,FALSE)),"")</f>
        <v>Daniel</v>
      </c>
      <c r="D258" t="str">
        <f>_xlfn.IFNA((VLOOKUP(A258,CLASS!A:AY,4,FALSE)),"")</f>
        <v>Vallis</v>
      </c>
      <c r="E258" t="str">
        <f>_xlfn.IFNA(VLOOKUP(A258,CLASS!A:I,5,FALSE),"")</f>
        <v>A</v>
      </c>
      <c r="F258" t="str">
        <f>_xlfn.IFNA(VLOOKUP(A258,CLASS!A:I,6,FALSE),"")</f>
        <v>A</v>
      </c>
      <c r="G258" t="str">
        <f>_xlfn.IFNA(VLOOKUP(A258,CLASS!A:I,7,FALSE),"")</f>
        <v>A</v>
      </c>
      <c r="H258" t="str">
        <f>_xlfn.IFNA(VLOOKUP(A258,CLASS!A:I,8,FALSE),"")</f>
        <v>A</v>
      </c>
      <c r="I258" t="str">
        <f>_xlfn.IFNA(VLOOKUP(A258,CLASS!A:I,9,FALSE),"")</f>
        <v>SNR</v>
      </c>
      <c r="J258" t="str">
        <f>_xlfn.IFNA((VLOOKUP(A258,CLASS!A:AY,10,FALSE)),"")</f>
        <v>OLSS</v>
      </c>
      <c r="K258" t="str">
        <f>_xlfn.IFNA((VLOOKUP(J258,DivisionLookup!A:B,2,FALSE)),"")</f>
        <v>South</v>
      </c>
      <c r="L258">
        <f>VLOOKUP(B258,CLASS!B:P,15,FALSE)</f>
        <v>0</v>
      </c>
      <c r="M258">
        <f>_xlfn.IFNA(VLOOKUP(E258,HandicapLookup!A:B,2,FALSE),"")</f>
        <v>5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S258" t="str">
        <f>IF(R258&gt;1,J258,"")</f>
        <v/>
      </c>
      <c r="T258" t="str">
        <f>IF(R258&gt;=1,R258,"")</f>
        <v/>
      </c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H258" s="6"/>
      <c r="AI258" s="3"/>
      <c r="AJ258" s="3"/>
      <c r="AK258" s="8"/>
      <c r="AL258" s="3"/>
      <c r="AM258" s="3"/>
      <c r="AN258" s="3"/>
      <c r="AO258" s="3"/>
      <c r="AP258" s="3"/>
      <c r="AQ258" s="3"/>
      <c r="AR258" s="3"/>
      <c r="AS258" s="3"/>
      <c r="AT258" s="3"/>
      <c r="AU258" s="8"/>
      <c r="AV258" s="3"/>
    </row>
    <row r="259" spans="1:48" x14ac:dyDescent="0.35">
      <c r="A259">
        <f>CLASS!A61</f>
        <v>122340</v>
      </c>
      <c r="B259" t="str">
        <f>CLASS!B61</f>
        <v>EE122340</v>
      </c>
      <c r="C259" t="str">
        <f>_xlfn.IFNA((VLOOKUP(A259,CLASS!A:AY,3,FALSE)),"")</f>
        <v>Stephen</v>
      </c>
      <c r="D259" t="str">
        <f>_xlfn.IFNA((VLOOKUP(A259,CLASS!A:AY,4,FALSE)),"")</f>
        <v>Ogden</v>
      </c>
      <c r="E259" t="str">
        <f>_xlfn.IFNA(VLOOKUP(A259,CLASS!A:I,5,FALSE),"")</f>
        <v>A</v>
      </c>
      <c r="F259" t="str">
        <f>_xlfn.IFNA(VLOOKUP(A259,CLASS!A:I,6,FALSE),"")</f>
        <v>A</v>
      </c>
      <c r="G259" t="str">
        <f>_xlfn.IFNA(VLOOKUP(A259,CLASS!A:I,7,FALSE),"")</f>
        <v>A</v>
      </c>
      <c r="H259" t="str">
        <f>_xlfn.IFNA(VLOOKUP(A259,CLASS!A:I,8,FALSE),"")</f>
        <v>A</v>
      </c>
      <c r="I259" t="str">
        <f>_xlfn.IFNA(VLOOKUP(A259,CLASS!A:I,9,FALSE),"")</f>
        <v>SNR</v>
      </c>
      <c r="J259" t="str">
        <f>_xlfn.IFNA((VLOOKUP(A259,CLASS!A:AY,10,FALSE)),"")</f>
        <v>DOV</v>
      </c>
      <c r="K259" t="str">
        <f>_xlfn.IFNA((VLOOKUP(J259,DivisionLookup!A:B,2,FALSE)),"")</f>
        <v>North</v>
      </c>
      <c r="L259">
        <f>VLOOKUP(B259,CLASS!B:P,15,FALSE)</f>
        <v>76</v>
      </c>
      <c r="M259">
        <f>_xlfn.IFNA(VLOOKUP(E259,HandicapLookup!A:B,2,FALSE),"")</f>
        <v>5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81</v>
      </c>
      <c r="S259" t="str">
        <f>IF(R259&gt;1,J259,"")</f>
        <v/>
      </c>
      <c r="T259" t="str">
        <f>IF(R259&gt;=1,R259,"")</f>
        <v/>
      </c>
    </row>
    <row r="260" spans="1:48" x14ac:dyDescent="0.35">
      <c r="A260">
        <f>CLASS!A85</f>
        <v>92903</v>
      </c>
      <c r="B260" t="str">
        <f>CLASS!B85</f>
        <v>EE92903</v>
      </c>
      <c r="C260" t="str">
        <f>_xlfn.IFNA((VLOOKUP(A260,CLASS!A:AY,3,FALSE)),"")</f>
        <v>Shaun</v>
      </c>
      <c r="D260" t="str">
        <f>_xlfn.IFNA((VLOOKUP(A260,CLASS!A:AY,4,FALSE)),"")</f>
        <v>Mcnamara</v>
      </c>
      <c r="E260" t="str">
        <f>_xlfn.IFNA(VLOOKUP(A260,CLASS!A:I,5,FALSE),"")</f>
        <v>A</v>
      </c>
      <c r="F260" t="str">
        <f>_xlfn.IFNA(VLOOKUP(A260,CLASS!A:I,6,FALSE),"")</f>
        <v>A</v>
      </c>
      <c r="G260" t="str">
        <f>_xlfn.IFNA(VLOOKUP(A260,CLASS!A:I,7,FALSE),"")</f>
        <v>A</v>
      </c>
      <c r="H260" t="str">
        <f>_xlfn.IFNA(VLOOKUP(A260,CLASS!A:I,8,FALSE),"")</f>
        <v>A</v>
      </c>
      <c r="I260" t="str">
        <f>_xlfn.IFNA(VLOOKUP(A260,CLASS!A:I,9,FALSE),"")</f>
        <v>VET</v>
      </c>
      <c r="J260" t="str">
        <f>_xlfn.IFNA((VLOOKUP(A260,CLASS!A:AY,10,FALSE)),"")</f>
        <v>DOV</v>
      </c>
      <c r="K260" t="str">
        <f>_xlfn.IFNA((VLOOKUP(J260,DivisionLookup!A:B,2,FALSE)),"")</f>
        <v>North</v>
      </c>
      <c r="L260">
        <f>VLOOKUP(B260,CLASS!B:P,15,FALSE)</f>
        <v>76</v>
      </c>
      <c r="M260">
        <f>_xlfn.IFNA(VLOOKUP(E260,HandicapLookup!A:B,2,FALSE),"")</f>
        <v>5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81</v>
      </c>
      <c r="S260" s="6"/>
      <c r="T260" t="str">
        <f>IF(R260&gt;=1,R260,"")</f>
        <v/>
      </c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H260" s="6"/>
      <c r="AI260" s="3"/>
      <c r="AJ260" s="3"/>
      <c r="AK260" s="8"/>
      <c r="AL260" s="3"/>
      <c r="AM260" s="3"/>
      <c r="AN260" s="3"/>
      <c r="AO260" s="3"/>
      <c r="AP260" s="3"/>
      <c r="AQ260" s="3"/>
      <c r="AR260" s="3"/>
      <c r="AS260" s="3"/>
      <c r="AT260" s="3"/>
      <c r="AU260" s="8"/>
      <c r="AV260" s="3"/>
    </row>
    <row r="261" spans="1:48" x14ac:dyDescent="0.35">
      <c r="A261">
        <f>CLASS!A43</f>
        <v>123128</v>
      </c>
      <c r="B261" t="str">
        <f>CLASS!B43</f>
        <v>EE123128</v>
      </c>
      <c r="C261" t="str">
        <f>_xlfn.IFNA((VLOOKUP(A261,CLASS!A:AY,3,FALSE)),"")</f>
        <v>Brody</v>
      </c>
      <c r="D261" t="str">
        <f>_xlfn.IFNA((VLOOKUP(A261,CLASS!A:AY,4,FALSE)),"")</f>
        <v>Woollard</v>
      </c>
      <c r="E261" t="str">
        <f>_xlfn.IFNA(VLOOKUP(A261,CLASS!A:I,5,FALSE),"")</f>
        <v>AA</v>
      </c>
      <c r="F261" t="str">
        <f>_xlfn.IFNA(VLOOKUP(A261,CLASS!A:I,6,FALSE),"")</f>
        <v>AA</v>
      </c>
      <c r="G261" t="str">
        <f>_xlfn.IFNA(VLOOKUP(A261,CLASS!A:I,7,FALSE),"")</f>
        <v>AA</v>
      </c>
      <c r="H261" t="str">
        <f>_xlfn.IFNA(VLOOKUP(A261,CLASS!A:I,8,FALSE),"")</f>
        <v>AA</v>
      </c>
      <c r="I261" t="str">
        <f>_xlfn.IFNA(VLOOKUP(A261,CLASS!A:I,9,FALSE),"")</f>
        <v>JNR</v>
      </c>
      <c r="J261" t="str">
        <f>_xlfn.IFNA((VLOOKUP(A261,CLASS!A:AY,10,FALSE)),"")</f>
        <v>DOV</v>
      </c>
      <c r="K261" t="str">
        <f>_xlfn.IFNA((VLOOKUP(J261,DivisionLookup!A:B,2,FALSE)),"")</f>
        <v>North</v>
      </c>
      <c r="L261">
        <f>VLOOKUP(B261,CLASS!B:P,15,FALSE)</f>
        <v>80</v>
      </c>
      <c r="M261">
        <f>_xlfn.IFNA(VLOOKUP(E261,HandicapLookup!A:B,2,FALSE),"")</f>
        <v>0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80</v>
      </c>
      <c r="S261" t="str">
        <f>IF(R261&gt;1,J261,"")</f>
        <v/>
      </c>
      <c r="T261" t="str">
        <f>IF(R261&gt;=1,R261,"")</f>
        <v/>
      </c>
    </row>
    <row r="262" spans="1:48" x14ac:dyDescent="0.35">
      <c r="A262">
        <f>CLASS!A133</f>
        <v>139783</v>
      </c>
      <c r="B262" t="str">
        <f>CLASS!B133</f>
        <v>EE139783</v>
      </c>
      <c r="C262" t="str">
        <f>_xlfn.IFNA((VLOOKUP(A262,CLASS!A:AY,3,FALSE)),"")</f>
        <v>Peter</v>
      </c>
      <c r="D262" t="str">
        <f>_xlfn.IFNA((VLOOKUP(A262,CLASS!A:AY,4,FALSE)),"")</f>
        <v>Skillen</v>
      </c>
      <c r="E262" t="str">
        <f>_xlfn.IFNA(VLOOKUP(A262,CLASS!A:I,5,FALSE),"")</f>
        <v>B</v>
      </c>
      <c r="F262" t="str">
        <f>_xlfn.IFNA(VLOOKUP(A262,CLASS!A:I,6,FALSE),"")</f>
        <v>B</v>
      </c>
      <c r="G262" t="str">
        <f>_xlfn.IFNA(VLOOKUP(A262,CLASS!A:I,7,FALSE),"")</f>
        <v>B</v>
      </c>
      <c r="H262" t="str">
        <f>_xlfn.IFNA(VLOOKUP(A262,CLASS!A:I,8,FALSE),"")</f>
        <v>B</v>
      </c>
      <c r="I262" t="str">
        <f>_xlfn.IFNA(VLOOKUP(A262,CLASS!A:I,9,FALSE),"")</f>
        <v>SNR</v>
      </c>
      <c r="J262" t="str">
        <f>_xlfn.IFNA((VLOOKUP(A262,CLASS!A:AY,10,FALSE)),"")</f>
        <v>DOV</v>
      </c>
      <c r="K262" t="str">
        <f>_xlfn.IFNA((VLOOKUP(J262,DivisionLookup!A:B,2,FALSE)),"")</f>
        <v>North</v>
      </c>
      <c r="L262">
        <f>VLOOKUP(B262,CLASS!B:P,15,FALSE)</f>
        <v>68</v>
      </c>
      <c r="M262">
        <f>_xlfn.IFNA(VLOOKUP(E262,HandicapLookup!A:B,2,FALSE),"")</f>
        <v>10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78</v>
      </c>
      <c r="S262" s="6"/>
      <c r="T262" t="str">
        <f>IF(R262&gt;=1,R262,"")</f>
        <v/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H262" s="6"/>
      <c r="AI262" s="3"/>
      <c r="AJ262" s="3"/>
      <c r="AK262" s="8"/>
      <c r="AL262" s="3"/>
      <c r="AM262" s="3"/>
      <c r="AN262" s="3"/>
      <c r="AO262" s="3"/>
      <c r="AP262" s="3"/>
      <c r="AQ262" s="3"/>
      <c r="AR262" s="3"/>
      <c r="AS262" s="3"/>
      <c r="AT262" s="3"/>
      <c r="AU262" s="8"/>
      <c r="AV262" s="3"/>
    </row>
    <row r="263" spans="1:48" x14ac:dyDescent="0.35">
      <c r="A263">
        <f>CLASS!A153</f>
        <v>91174</v>
      </c>
      <c r="B263" t="str">
        <f>CLASS!B153</f>
        <v>EE91174</v>
      </c>
      <c r="C263" t="str">
        <f>_xlfn.IFNA((VLOOKUP(A263,CLASS!A:AY,3,FALSE)),"")</f>
        <v>Patrick</v>
      </c>
      <c r="D263" t="str">
        <f>_xlfn.IFNA((VLOOKUP(A263,CLASS!A:AY,4,FALSE)),"")</f>
        <v>Hawthorne</v>
      </c>
      <c r="E263" t="str">
        <f>_xlfn.IFNA(VLOOKUP(A263,CLASS!A:I,5,FALSE),"")</f>
        <v>B</v>
      </c>
      <c r="F263" t="str">
        <f>_xlfn.IFNA(VLOOKUP(A263,CLASS!A:I,6,FALSE),"")</f>
        <v>B</v>
      </c>
      <c r="G263" t="str">
        <f>_xlfn.IFNA(VLOOKUP(A263,CLASS!A:I,7,FALSE),"")</f>
        <v>B</v>
      </c>
      <c r="H263" t="str">
        <f>_xlfn.IFNA(VLOOKUP(A263,CLASS!A:I,8,FALSE),"")</f>
        <v>B</v>
      </c>
      <c r="I263" t="str">
        <f>_xlfn.IFNA(VLOOKUP(A263,CLASS!A:I,9,FALSE),"")</f>
        <v>SNR</v>
      </c>
      <c r="J263" t="str">
        <f>_xlfn.IFNA((VLOOKUP(A263,CLASS!A:AY,10,FALSE)),"")</f>
        <v>DOV</v>
      </c>
      <c r="K263" t="str">
        <f>_xlfn.IFNA((VLOOKUP(J263,DivisionLookup!A:B,2,FALSE)),"")</f>
        <v>North</v>
      </c>
      <c r="L263">
        <f>VLOOKUP(B263,CLASS!B:P,15,FALSE)</f>
        <v>67</v>
      </c>
      <c r="M263">
        <f>_xlfn.IFNA(VLOOKUP(E263,HandicapLookup!A:B,2,FALSE),"")</f>
        <v>10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77</v>
      </c>
      <c r="S263" t="str">
        <f>IF(R263&gt;1,J263,"")</f>
        <v/>
      </c>
      <c r="T263" t="str">
        <f>IF(R263&gt;=1,R263,"")</f>
        <v/>
      </c>
    </row>
    <row r="264" spans="1:48" hidden="1" x14ac:dyDescent="0.35">
      <c r="A264">
        <f>CLASS!A89</f>
        <v>131248</v>
      </c>
      <c r="B264" t="str">
        <f>CLASS!B89</f>
        <v>EE131248</v>
      </c>
      <c r="C264" t="str">
        <f>_xlfn.IFNA((VLOOKUP(A264,CLASS!A:AY,3,FALSE)),"")</f>
        <v>Paul</v>
      </c>
      <c r="D264" t="str">
        <f>_xlfn.IFNA((VLOOKUP(A264,CLASS!A:AY,4,FALSE)),"")</f>
        <v>Ricketts</v>
      </c>
      <c r="E264" t="str">
        <f>_xlfn.IFNA(VLOOKUP(A264,CLASS!A:I,5,FALSE),"")</f>
        <v>A</v>
      </c>
      <c r="F264" t="str">
        <f>_xlfn.IFNA(VLOOKUP(A264,CLASS!A:I,6,FALSE),"")</f>
        <v>A</v>
      </c>
      <c r="G264" t="str">
        <f>_xlfn.IFNA(VLOOKUP(A264,CLASS!A:I,7,FALSE),"")</f>
        <v>A</v>
      </c>
      <c r="H264" t="str">
        <f>_xlfn.IFNA(VLOOKUP(A264,CLASS!A:I,8,FALSE),"")</f>
        <v>A</v>
      </c>
      <c r="I264" t="str">
        <f>_xlfn.IFNA(VLOOKUP(A264,CLASS!A:I,9,FALSE),"")</f>
        <v>SNR</v>
      </c>
      <c r="J264" t="str">
        <f>_xlfn.IFNA((VLOOKUP(A264,CLASS!A:AY,10,FALSE)),"")</f>
        <v>AGL</v>
      </c>
      <c r="K264" t="str">
        <f>_xlfn.IFNA((VLOOKUP(J264,DivisionLookup!A:B,2,FALSE)),"")</f>
        <v>South</v>
      </c>
      <c r="L264">
        <f>VLOOKUP(B264,CLASS!B:P,15,FALSE)</f>
        <v>0</v>
      </c>
      <c r="M264">
        <f>_xlfn.IFNA(VLOOKUP(E264,HandicapLookup!A:B,2,FALSE),"")</f>
        <v>5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R264">
        <v>806</v>
      </c>
      <c r="S264" t="str">
        <f>IF(R264&gt;1,J264,"")</f>
        <v>AGL</v>
      </c>
      <c r="T264">
        <f>IF(R264&gt;=1,R264,"")</f>
        <v>806</v>
      </c>
    </row>
    <row r="265" spans="1:48" x14ac:dyDescent="0.35">
      <c r="A265">
        <f>CLASS!A92</f>
        <v>101213</v>
      </c>
      <c r="B265" t="str">
        <f>CLASS!B92</f>
        <v>EE101213</v>
      </c>
      <c r="C265" t="str">
        <f>_xlfn.IFNA((VLOOKUP(A265,CLASS!A:AY,3,FALSE)),"")</f>
        <v>David</v>
      </c>
      <c r="D265" t="str">
        <f>_xlfn.IFNA((VLOOKUP(A265,CLASS!A:AY,4,FALSE)),"")</f>
        <v>Whieldon</v>
      </c>
      <c r="E265" t="str">
        <f>_xlfn.IFNA(VLOOKUP(A265,CLASS!A:I,5,FALSE),"")</f>
        <v>A</v>
      </c>
      <c r="F265" t="str">
        <f>_xlfn.IFNA(VLOOKUP(A265,CLASS!A:I,6,FALSE),"")</f>
        <v>A</v>
      </c>
      <c r="G265" t="str">
        <f>_xlfn.IFNA(VLOOKUP(A265,CLASS!A:I,7,FALSE),"")</f>
        <v>A</v>
      </c>
      <c r="H265" t="str">
        <f>_xlfn.IFNA(VLOOKUP(A265,CLASS!A:I,8,FALSE),"")</f>
        <v>A</v>
      </c>
      <c r="I265" t="str">
        <f>_xlfn.IFNA(VLOOKUP(A265,CLASS!A:I,9,FALSE),"")</f>
        <v>SNR</v>
      </c>
      <c r="J265" t="str">
        <f>_xlfn.IFNA((VLOOKUP(A265,CLASS!A:AY,10,FALSE)),"")</f>
        <v>DOV</v>
      </c>
      <c r="K265" t="str">
        <f>_xlfn.IFNA((VLOOKUP(J265,DivisionLookup!A:B,2,FALSE)),"")</f>
        <v>North</v>
      </c>
      <c r="L265">
        <f>VLOOKUP(B265,CLASS!B:P,15,FALSE)</f>
        <v>71</v>
      </c>
      <c r="M265">
        <f>_xlfn.IFNA(VLOOKUP(E265,HandicapLookup!A:B,2,FALSE),"")</f>
        <v>5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76</v>
      </c>
      <c r="R265">
        <v>806</v>
      </c>
      <c r="S265" t="str">
        <f>IF(R265&gt;1,J265,"")</f>
        <v>DOV</v>
      </c>
      <c r="T265">
        <f>IF(R265&gt;=1,R265,"")</f>
        <v>806</v>
      </c>
      <c r="Y265" s="6"/>
      <c r="Z265" s="6"/>
      <c r="AA265" s="6"/>
      <c r="AB265" s="6"/>
      <c r="AC265" s="6"/>
      <c r="AD265" s="6"/>
      <c r="AE265" s="6"/>
      <c r="AH265" s="6"/>
      <c r="AI265" s="3"/>
      <c r="AJ265" s="3"/>
      <c r="AK265" s="8"/>
      <c r="AL265" s="3"/>
      <c r="AM265" s="3"/>
      <c r="AN265" s="3"/>
      <c r="AO265" s="3"/>
      <c r="AP265" s="3"/>
      <c r="AQ265" s="3"/>
      <c r="AR265" s="3"/>
      <c r="AS265" s="3"/>
      <c r="AT265" s="3"/>
      <c r="AU265" s="8"/>
      <c r="AV265" s="3"/>
    </row>
    <row r="266" spans="1:48" x14ac:dyDescent="0.35">
      <c r="A266">
        <f>CLASS!A35</f>
        <v>104418</v>
      </c>
      <c r="B266" t="str">
        <f>CLASS!B35</f>
        <v>EE104418</v>
      </c>
      <c r="C266" t="str">
        <f>_xlfn.IFNA((VLOOKUP(A266,CLASS!A:AY,3,FALSE)),"")</f>
        <v>Keith</v>
      </c>
      <c r="D266" t="str">
        <f>_xlfn.IFNA((VLOOKUP(A266,CLASS!A:AY,4,FALSE)),"")</f>
        <v>Hodgkinson</v>
      </c>
      <c r="E266" t="str">
        <f>_xlfn.IFNA(VLOOKUP(A266,CLASS!A:I,5,FALSE),"")</f>
        <v>AA</v>
      </c>
      <c r="F266" t="str">
        <f>_xlfn.IFNA(VLOOKUP(A266,CLASS!A:I,6,FALSE),"")</f>
        <v>AA</v>
      </c>
      <c r="G266" t="str">
        <f>_xlfn.IFNA(VLOOKUP(A266,CLASS!A:I,7,FALSE),"")</f>
        <v>AA</v>
      </c>
      <c r="H266" t="str">
        <f>_xlfn.IFNA(VLOOKUP(A266,CLASS!A:I,8,FALSE),"")</f>
        <v>AA</v>
      </c>
      <c r="I266" t="str">
        <f>_xlfn.IFNA(VLOOKUP(A266,CLASS!A:I,9,FALSE),"")</f>
        <v>VET</v>
      </c>
      <c r="J266" t="str">
        <f>_xlfn.IFNA((VLOOKUP(A266,CLASS!A:AY,10,FALSE)),"")</f>
        <v>DOV</v>
      </c>
      <c r="K266" t="str">
        <f>_xlfn.IFNA((VLOOKUP(J266,DivisionLookup!A:B,2,FALSE)),"")</f>
        <v>North</v>
      </c>
      <c r="L266">
        <f>VLOOKUP(B266,CLASS!B:P,15,FALSE)</f>
        <v>76</v>
      </c>
      <c r="M266">
        <f>_xlfn.IFNA(VLOOKUP(E266,HandicapLookup!A:B,2,FALSE),"")</f>
        <v>0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76</v>
      </c>
      <c r="S266" t="str">
        <f>IF(R266&gt;1,J266,"")</f>
        <v/>
      </c>
      <c r="T266" t="str">
        <f>IF(R266&gt;=1,R266,"")</f>
        <v/>
      </c>
    </row>
    <row r="267" spans="1:48" ht="15" hidden="1" thickBot="1" x14ac:dyDescent="0.4">
      <c r="A267">
        <f>CLASS!A119</f>
        <v>115201</v>
      </c>
      <c r="B267" t="str">
        <f>CLASS!B119</f>
        <v>EE115201</v>
      </c>
      <c r="C267" t="str">
        <f>_xlfn.IFNA((VLOOKUP(A267,CLASS!A:AY,3,FALSE)),"")</f>
        <v>Geoffrey</v>
      </c>
      <c r="D267" t="str">
        <f>_xlfn.IFNA((VLOOKUP(A267,CLASS!A:AY,4,FALSE)),"")</f>
        <v>Trott</v>
      </c>
      <c r="E267" t="str">
        <f>_xlfn.IFNA(VLOOKUP(A267,CLASS!A:I,5,FALSE),"")</f>
        <v>B</v>
      </c>
      <c r="F267" t="str">
        <f>_xlfn.IFNA(VLOOKUP(A267,CLASS!A:I,6,FALSE),"")</f>
        <v>B</v>
      </c>
      <c r="G267" t="str">
        <f>_xlfn.IFNA(VLOOKUP(A267,CLASS!A:I,7,FALSE),"")</f>
        <v>B</v>
      </c>
      <c r="H267" t="str">
        <f>_xlfn.IFNA(VLOOKUP(A267,CLASS!A:I,8,FALSE),"")</f>
        <v>B</v>
      </c>
      <c r="I267" t="str">
        <f>_xlfn.IFNA(VLOOKUP(A267,CLASS!A:I,9,FALSE),"")</f>
        <v>VET</v>
      </c>
      <c r="J267" t="str">
        <f>_xlfn.IFNA((VLOOKUP(A267,CLASS!A:AY,10,FALSE)),"")</f>
        <v>SDGC</v>
      </c>
      <c r="K267" t="str">
        <f>_xlfn.IFNA((VLOOKUP(J267,DivisionLookup!A:B,2,FALSE)),"")</f>
        <v>South</v>
      </c>
      <c r="L267">
        <f>VLOOKUP(B267,CLASS!B:P,15,FALSE)</f>
        <v>0</v>
      </c>
      <c r="M267">
        <f>_xlfn.IFNA(VLOOKUP(E267,HandicapLookup!A:B,2,FALSE),"")</f>
        <v>10</v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S267" s="6"/>
      <c r="T267" t="str">
        <f>IF(R267&gt;=1,R267,"")</f>
        <v/>
      </c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H267" s="6"/>
      <c r="AI267" s="3"/>
      <c r="AJ267" s="3"/>
      <c r="AK267" s="8"/>
      <c r="AL267" s="3"/>
      <c r="AM267" s="3"/>
      <c r="AN267" s="3"/>
      <c r="AO267" s="3"/>
      <c r="AP267" s="3"/>
      <c r="AQ267" s="3"/>
      <c r="AR267" s="3"/>
      <c r="AS267" s="3"/>
      <c r="AT267" s="3"/>
      <c r="AU267" s="8"/>
      <c r="AV267" s="3"/>
    </row>
    <row r="268" spans="1:48" ht="15" hidden="1" thickBot="1" x14ac:dyDescent="0.4">
      <c r="A268" t="str">
        <f>CLASS!A90</f>
        <v>SS6007</v>
      </c>
      <c r="B268" t="str">
        <f>CLASS!B90</f>
        <v>SS6007</v>
      </c>
      <c r="C268" t="str">
        <f>_xlfn.IFNA((VLOOKUP(A268,CLASS!A:AY,3,FALSE)),"")</f>
        <v xml:space="preserve">Stewart </v>
      </c>
      <c r="D268" t="str">
        <f>_xlfn.IFNA((VLOOKUP(A268,CLASS!A:AY,4,FALSE)),"")</f>
        <v>Gordon</v>
      </c>
      <c r="E268" t="str">
        <f>_xlfn.IFNA(VLOOKUP(A268,CLASS!A:I,5,FALSE),"")</f>
        <v>A</v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>VET</v>
      </c>
      <c r="J268" t="str">
        <f>_xlfn.IFNA((VLOOKUP(A268,CLASS!A:AY,10,FALSE)),"")</f>
        <v>OLSS</v>
      </c>
      <c r="K268" t="str">
        <f>_xlfn.IFNA((VLOOKUP(J268,DivisionLookup!A:B,2,FALSE)),"")</f>
        <v>South</v>
      </c>
      <c r="L268">
        <f>VLOOKUP(B268,CLASS!B:P,15,FALSE)</f>
        <v>0</v>
      </c>
      <c r="M268">
        <f>_xlfn.IFNA(VLOOKUP(E268,HandicapLookup!A:B,2,FALSE),"")</f>
        <v>5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IF(R268&gt;1,J268,"")</f>
        <v/>
      </c>
      <c r="T268" t="str">
        <f>IF(R268&gt;=1,R268,"")</f>
        <v/>
      </c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H268" s="6"/>
      <c r="AI268" s="3"/>
      <c r="AJ268" s="3"/>
      <c r="AK268" s="8"/>
      <c r="AL268" s="3"/>
      <c r="AM268" s="3"/>
      <c r="AN268" s="3"/>
      <c r="AO268" s="3"/>
      <c r="AP268" s="3"/>
      <c r="AQ268" s="3"/>
      <c r="AR268" s="3"/>
      <c r="AS268" s="3"/>
      <c r="AT268" s="3"/>
      <c r="AU268" s="8"/>
      <c r="AV268" s="3"/>
    </row>
    <row r="269" spans="1:48" ht="15" hidden="1" thickBot="1" x14ac:dyDescent="0.4">
      <c r="A269">
        <f>CLASS!A187</f>
        <v>141831</v>
      </c>
      <c r="B269" t="str">
        <f>CLASS!B187</f>
        <v>EE141831</v>
      </c>
      <c r="C269" t="str">
        <f>_xlfn.IFNA((VLOOKUP(A269,CLASS!A:AY,3,FALSE)),"")</f>
        <v>Neil</v>
      </c>
      <c r="D269" t="str">
        <f>_xlfn.IFNA((VLOOKUP(A269,CLASS!A:AY,4,FALSE)),"")</f>
        <v>Clark</v>
      </c>
      <c r="E269" t="str">
        <f>_xlfn.IFNA(VLOOKUP(A269,CLASS!A:I,5,FALSE),"")</f>
        <v>C</v>
      </c>
      <c r="F269" t="str">
        <f>_xlfn.IFNA(VLOOKUP(A269,CLASS!A:I,6,FALSE),"")</f>
        <v>C</v>
      </c>
      <c r="G269" t="str">
        <f>_xlfn.IFNA(VLOOKUP(A269,CLASS!A:I,7,FALSE),"")</f>
        <v>C</v>
      </c>
      <c r="H269" t="str">
        <f>_xlfn.IFNA(VLOOKUP(A269,CLASS!A:I,8,FALSE),"")</f>
        <v>C</v>
      </c>
      <c r="I269" t="str">
        <f>_xlfn.IFNA(VLOOKUP(A269,CLASS!A:I,9,FALSE),"")</f>
        <v>SNR</v>
      </c>
      <c r="J269" t="str">
        <f>_xlfn.IFNA((VLOOKUP(A269,CLASS!A:AY,10,FALSE)),"")</f>
        <v>OLSS</v>
      </c>
      <c r="K269" t="str">
        <f>_xlfn.IFNA((VLOOKUP(J269,DivisionLookup!A:B,2,FALSE)),"")</f>
        <v>South</v>
      </c>
      <c r="L269">
        <f>VLOOKUP(B269,CLASS!B:P,15,FALSE)</f>
        <v>0</v>
      </c>
      <c r="M269">
        <f>_xlfn.IFNA(VLOOKUP(E269,HandicapLookup!A:B,2,FALSE),"")</f>
        <v>15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s="6"/>
      <c r="T269" t="str">
        <f>IF(R269&gt;=1,R269,"")</f>
        <v/>
      </c>
    </row>
    <row r="270" spans="1:48" x14ac:dyDescent="0.35">
      <c r="A270">
        <f>CLASS!A93</f>
        <v>64203</v>
      </c>
      <c r="B270" t="str">
        <f>CLASS!B93</f>
        <v>EE64203</v>
      </c>
      <c r="C270" t="str">
        <f>_xlfn.IFNA((VLOOKUP(A270,CLASS!A:AY,3,FALSE)),"")</f>
        <v>Andrew</v>
      </c>
      <c r="D270" t="str">
        <f>_xlfn.IFNA((VLOOKUP(A270,CLASS!A:AY,4,FALSE)),"")</f>
        <v>Read</v>
      </c>
      <c r="E270" t="str">
        <f>_xlfn.IFNA(VLOOKUP(A270,CLASS!A:I,5,FALSE),"")</f>
        <v>A</v>
      </c>
      <c r="F270" t="str">
        <f>_xlfn.IFNA(VLOOKUP(A270,CLASS!A:I,6,FALSE),"")</f>
        <v>A</v>
      </c>
      <c r="G270" t="str">
        <f>_xlfn.IFNA(VLOOKUP(A270,CLASS!A:I,7,FALSE),"")</f>
        <v>A</v>
      </c>
      <c r="H270" t="str">
        <f>_xlfn.IFNA(VLOOKUP(A270,CLASS!A:I,8,FALSE),"")</f>
        <v>A</v>
      </c>
      <c r="I270" t="str">
        <f>_xlfn.IFNA(VLOOKUP(A270,CLASS!A:I,9,FALSE),"")</f>
        <v>VET</v>
      </c>
      <c r="J270" t="str">
        <f>_xlfn.IFNA((VLOOKUP(A270,CLASS!A:AY,10,FALSE)),"")</f>
        <v>DOV</v>
      </c>
      <c r="K270" t="str">
        <f>_xlfn.IFNA((VLOOKUP(J270,DivisionLookup!A:B,2,FALSE)),"")</f>
        <v>North</v>
      </c>
      <c r="L270">
        <f>VLOOKUP(B270,CLASS!B:P,15,FALSE)</f>
        <v>70</v>
      </c>
      <c r="M270">
        <f>_xlfn.IFNA(VLOOKUP(E270,HandicapLookup!A:B,2,FALSE),"")</f>
        <v>5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75</v>
      </c>
      <c r="R270" s="31"/>
      <c r="S270" t="str">
        <f>IF(R270&gt;1,J270,"")</f>
        <v/>
      </c>
      <c r="T270" t="str">
        <f>IF(R270&gt;=1,R270,"")</f>
        <v/>
      </c>
    </row>
    <row r="271" spans="1:48" x14ac:dyDescent="0.35">
      <c r="A271">
        <f>CLASS!A157</f>
        <v>119726</v>
      </c>
      <c r="B271" t="str">
        <f>CLASS!B157</f>
        <v>EE119726</v>
      </c>
      <c r="C271" t="str">
        <f>_xlfn.IFNA((VLOOKUP(A271,CLASS!A:AY,3,FALSE)),"")</f>
        <v>Stephen</v>
      </c>
      <c r="D271" t="str">
        <f>_xlfn.IFNA((VLOOKUP(A271,CLASS!A:AY,4,FALSE)),"")</f>
        <v>O'Reilly</v>
      </c>
      <c r="E271" t="str">
        <f>_xlfn.IFNA(VLOOKUP(A271,CLASS!A:I,5,FALSE),"")</f>
        <v>B</v>
      </c>
      <c r="F271" t="str">
        <f>_xlfn.IFNA(VLOOKUP(A271,CLASS!A:I,6,FALSE),"")</f>
        <v>B</v>
      </c>
      <c r="G271" t="str">
        <f>_xlfn.IFNA(VLOOKUP(A271,CLASS!A:I,7,FALSE),"")</f>
        <v>B</v>
      </c>
      <c r="H271" t="str">
        <f>_xlfn.IFNA(VLOOKUP(A271,CLASS!A:I,8,FALSE),"")</f>
        <v>B</v>
      </c>
      <c r="I271" t="str">
        <f>_xlfn.IFNA(VLOOKUP(A271,CLASS!A:I,9,FALSE),"")</f>
        <v>SNR</v>
      </c>
      <c r="J271" t="str">
        <f>_xlfn.IFNA((VLOOKUP(A271,CLASS!A:AY,10,FALSE)),"")</f>
        <v>DOV</v>
      </c>
      <c r="K271" t="str">
        <f>_xlfn.IFNA((VLOOKUP(J271,DivisionLookup!A:B,2,FALSE)),"")</f>
        <v>North</v>
      </c>
      <c r="L271">
        <f>VLOOKUP(B271,CLASS!B:P,15,FALSE)</f>
        <v>64</v>
      </c>
      <c r="M271">
        <f>_xlfn.IFNA(VLOOKUP(E271,HandicapLookup!A:B,2,FALSE),"")</f>
        <v>10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74</v>
      </c>
      <c r="S271" t="str">
        <f>IF(R271&gt;1,J271,"")</f>
        <v/>
      </c>
      <c r="T271" t="str">
        <f>IF(R271&gt;=1,R271,"")</f>
        <v/>
      </c>
    </row>
    <row r="272" spans="1:48" x14ac:dyDescent="0.35">
      <c r="A272">
        <f>CLASS!A158</f>
        <v>138153</v>
      </c>
      <c r="B272" t="str">
        <f>CLASS!B158</f>
        <v>EE138153</v>
      </c>
      <c r="C272" t="str">
        <f>_xlfn.IFNA((VLOOKUP(A272,CLASS!A:AY,3,FALSE)),"")</f>
        <v>Neil</v>
      </c>
      <c r="D272" t="str">
        <f>_xlfn.IFNA((VLOOKUP(A272,CLASS!A:AY,4,FALSE)),"")</f>
        <v>Hastilow</v>
      </c>
      <c r="E272" t="str">
        <f>_xlfn.IFNA(VLOOKUP(A272,CLASS!A:I,5,FALSE),"")</f>
        <v>B</v>
      </c>
      <c r="F272" t="str">
        <f>_xlfn.IFNA(VLOOKUP(A272,CLASS!A:I,6,FALSE),"")</f>
        <v>B</v>
      </c>
      <c r="G272" t="str">
        <f>_xlfn.IFNA(VLOOKUP(A272,CLASS!A:I,7,FALSE),"")</f>
        <v>B</v>
      </c>
      <c r="H272" t="str">
        <f>_xlfn.IFNA(VLOOKUP(A272,CLASS!A:I,8,FALSE),"")</f>
        <v>B</v>
      </c>
      <c r="I272" t="str">
        <f>_xlfn.IFNA(VLOOKUP(A272,CLASS!A:I,9,FALSE),"")</f>
        <v>SNR</v>
      </c>
      <c r="J272" t="str">
        <f>_xlfn.IFNA((VLOOKUP(A272,CLASS!A:AY,10,FALSE)),"")</f>
        <v>DOV</v>
      </c>
      <c r="K272" t="str">
        <f>_xlfn.IFNA((VLOOKUP(J272,DivisionLookup!A:B,2,FALSE)),"")</f>
        <v>North</v>
      </c>
      <c r="L272">
        <f>VLOOKUP(B272,CLASS!B:P,15,FALSE)</f>
        <v>62</v>
      </c>
      <c r="M272">
        <f>_xlfn.IFNA(VLOOKUP(E272,HandicapLookup!A:B,2,FALSE),"")</f>
        <v>10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72</v>
      </c>
      <c r="S272" t="str">
        <f>IF(R272&gt;1,J272,"")</f>
        <v/>
      </c>
      <c r="T272" t="str">
        <f>IF(R272&gt;=1,R272,"")</f>
        <v/>
      </c>
    </row>
    <row r="273" spans="1:48" hidden="1" x14ac:dyDescent="0.35">
      <c r="A273">
        <f>CLASS!A154</f>
        <v>135148</v>
      </c>
      <c r="B273" t="str">
        <f>CLASS!B154</f>
        <v>EE135148</v>
      </c>
      <c r="C273" t="str">
        <f>_xlfn.IFNA((VLOOKUP(A273,CLASS!A:AY,3,FALSE)),"")</f>
        <v>Lauren</v>
      </c>
      <c r="D273" t="str">
        <f>_xlfn.IFNA((VLOOKUP(A273,CLASS!A:AY,4,FALSE)),"")</f>
        <v>Goodman</v>
      </c>
      <c r="E273" t="str">
        <f>_xlfn.IFNA(VLOOKUP(A273,CLASS!A:I,5,FALSE),"")</f>
        <v>B</v>
      </c>
      <c r="F273" t="str">
        <f>_xlfn.IFNA(VLOOKUP(A273,CLASS!A:I,6,FALSE),"")</f>
        <v>B</v>
      </c>
      <c r="G273" t="str">
        <f>_xlfn.IFNA(VLOOKUP(A273,CLASS!A:I,7,FALSE),"")</f>
        <v>B</v>
      </c>
      <c r="H273" t="str">
        <f>_xlfn.IFNA(VLOOKUP(A273,CLASS!A:I,8,FALSE),"")</f>
        <v>B</v>
      </c>
      <c r="I273" t="str">
        <f>_xlfn.IFNA(VLOOKUP(A273,CLASS!A:I,9,FALSE),"")</f>
        <v>LDY</v>
      </c>
      <c r="J273" t="str">
        <f>_xlfn.IFNA((VLOOKUP(A273,CLASS!A:AY,10,FALSE)),"")</f>
        <v>OLSS</v>
      </c>
      <c r="K273" t="str">
        <f>_xlfn.IFNA((VLOOKUP(J273,DivisionLookup!A:B,2,FALSE)),"")</f>
        <v>South</v>
      </c>
      <c r="L273">
        <f>VLOOKUP(B273,CLASS!B:P,15,FALSE)</f>
        <v>0</v>
      </c>
      <c r="M273">
        <f>_xlfn.IFNA(VLOOKUP(E273,HandicapLookup!A:B,2,FALSE),"")</f>
        <v>10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S273" t="str">
        <f>IF(R273&gt;1,J273,"")</f>
        <v/>
      </c>
      <c r="T273" t="str">
        <f>IF(R273&gt;=1,R273,"")</f>
        <v/>
      </c>
    </row>
    <row r="274" spans="1:48" hidden="1" x14ac:dyDescent="0.35">
      <c r="A274">
        <f>CLASS!A156</f>
        <v>123217</v>
      </c>
      <c r="B274" t="str">
        <f>CLASS!B156</f>
        <v>EE123217</v>
      </c>
      <c r="C274" t="str">
        <f>_xlfn.IFNA((VLOOKUP(A274,CLASS!A:AY,3,FALSE)),"")</f>
        <v>Richard</v>
      </c>
      <c r="D274" t="str">
        <f>_xlfn.IFNA((VLOOKUP(A274,CLASS!A:AY,4,FALSE)),"")</f>
        <v>Worthington</v>
      </c>
      <c r="E274" t="str">
        <f>_xlfn.IFNA(VLOOKUP(A274,CLASS!A:I,5,FALSE),"")</f>
        <v>B</v>
      </c>
      <c r="F274" t="str">
        <f>_xlfn.IFNA(VLOOKUP(A274,CLASS!A:I,6,FALSE),"")</f>
        <v>B</v>
      </c>
      <c r="G274" t="str">
        <f>_xlfn.IFNA(VLOOKUP(A274,CLASS!A:I,7,FALSE),"")</f>
        <v>B</v>
      </c>
      <c r="H274" t="str">
        <f>_xlfn.IFNA(VLOOKUP(A274,CLASS!A:I,8,FALSE),"")</f>
        <v>B</v>
      </c>
      <c r="I274" t="str">
        <f>_xlfn.IFNA(VLOOKUP(A274,CLASS!A:I,9,FALSE),"")</f>
        <v>SNR</v>
      </c>
      <c r="J274" t="str">
        <f>_xlfn.IFNA((VLOOKUP(A274,CLASS!A:AY,10,FALSE)),"")</f>
        <v>AGL</v>
      </c>
      <c r="K274" t="str">
        <f>_xlfn.IFNA((VLOOKUP(J274,DivisionLookup!A:B,2,FALSE)),"")</f>
        <v>South</v>
      </c>
      <c r="L274">
        <f>VLOOKUP(B274,CLASS!B:P,15,FALSE)</f>
        <v>0</v>
      </c>
      <c r="M274">
        <f>_xlfn.IFNA(VLOOKUP(E274,HandicapLookup!A:B,2,FALSE),"")</f>
        <v>10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IF(R274&gt;1,J274,"")</f>
        <v/>
      </c>
      <c r="T274" t="str">
        <f>IF(R274&gt;=1,R274,"")</f>
        <v/>
      </c>
    </row>
    <row r="275" spans="1:48" hidden="1" x14ac:dyDescent="0.35">
      <c r="A275">
        <f>CLASS!A81</f>
        <v>109844</v>
      </c>
      <c r="B275" t="str">
        <f>CLASS!B81</f>
        <v>EE109844</v>
      </c>
      <c r="C275" t="str">
        <f>_xlfn.IFNA((VLOOKUP(A275,CLASS!A:AY,3,FALSE)),"")</f>
        <v>Christopher</v>
      </c>
      <c r="D275" t="str">
        <f>_xlfn.IFNA((VLOOKUP(A275,CLASS!A:AY,4,FALSE)),"")</f>
        <v>Goodman</v>
      </c>
      <c r="E275" t="str">
        <f>_xlfn.IFNA(VLOOKUP(A275,CLASS!A:I,5,FALSE),"")</f>
        <v>A</v>
      </c>
      <c r="F275" t="str">
        <f>_xlfn.IFNA(VLOOKUP(A275,CLASS!A:I,6,FALSE),"")</f>
        <v>A</v>
      </c>
      <c r="G275" t="str">
        <f>_xlfn.IFNA(VLOOKUP(A275,CLASS!A:I,7,FALSE),"")</f>
        <v>A</v>
      </c>
      <c r="H275" t="str">
        <f>_xlfn.IFNA(VLOOKUP(A275,CLASS!A:I,8,FALSE),"")</f>
        <v>A</v>
      </c>
      <c r="I275" t="str">
        <f>_xlfn.IFNA(VLOOKUP(A275,CLASS!A:I,9,FALSE),"")</f>
        <v>SNR</v>
      </c>
      <c r="J275" t="str">
        <f>_xlfn.IFNA((VLOOKUP(A275,CLASS!A:AY,10,FALSE)),"")</f>
        <v>OLSS</v>
      </c>
      <c r="K275" t="str">
        <f>_xlfn.IFNA((VLOOKUP(J275,DivisionLookup!A:B,2,FALSE)),"")</f>
        <v>South</v>
      </c>
      <c r="L275">
        <f>VLOOKUP(B275,CLASS!B:P,15,FALSE)</f>
        <v>0</v>
      </c>
      <c r="M275">
        <f>_xlfn.IFNA(VLOOKUP(E275,HandicapLookup!A:B,2,FALSE),"")</f>
        <v>5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s="6"/>
      <c r="T275" t="str">
        <f>IF(R275&gt;=1,R275,"")</f>
        <v/>
      </c>
    </row>
    <row r="276" spans="1:48" hidden="1" x14ac:dyDescent="0.35">
      <c r="A276">
        <f>CLASS!A42</f>
        <v>126704</v>
      </c>
      <c r="B276" t="str">
        <f>CLASS!B42</f>
        <v>EE126704</v>
      </c>
      <c r="C276" t="str">
        <f>_xlfn.IFNA((VLOOKUP(A276,CLASS!A:AY,3,FALSE)),"")</f>
        <v>Jussi</v>
      </c>
      <c r="D276" t="str">
        <f>_xlfn.IFNA((VLOOKUP(A276,CLASS!A:AY,4,FALSE)),"")</f>
        <v>Maki-Hokkonen</v>
      </c>
      <c r="E276" t="str">
        <f>_xlfn.IFNA(VLOOKUP(A276,CLASS!A:I,5,FALSE),"")</f>
        <v>AA</v>
      </c>
      <c r="F276" t="str">
        <f>_xlfn.IFNA(VLOOKUP(A276,CLASS!A:I,6,FALSE),"")</f>
        <v>AA</v>
      </c>
      <c r="G276" t="str">
        <f>_xlfn.IFNA(VLOOKUP(A276,CLASS!A:I,7,FALSE),"")</f>
        <v>AA</v>
      </c>
      <c r="H276" t="str">
        <f>_xlfn.IFNA(VLOOKUP(A276,CLASS!A:I,8,FALSE),"")</f>
        <v>AA</v>
      </c>
      <c r="I276" t="str">
        <f>_xlfn.IFNA(VLOOKUP(A276,CLASS!A:I,9,FALSE),"")</f>
        <v>SNR</v>
      </c>
      <c r="J276" t="str">
        <f>_xlfn.IFNA((VLOOKUP(A276,CLASS!A:AY,10,FALSE)),"")</f>
        <v>OLSS</v>
      </c>
      <c r="K276" t="str">
        <f>_xlfn.IFNA((VLOOKUP(J276,DivisionLookup!A:B,2,FALSE)),"")</f>
        <v>South</v>
      </c>
      <c r="L276">
        <f>VLOOKUP(B276,CLASS!B:P,15,FALSE)</f>
        <v>0</v>
      </c>
      <c r="M276">
        <f>_xlfn.IFNA(VLOOKUP(E276,HandicapLookup!A:B,2,FALSE),"")</f>
        <v>0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s="6"/>
      <c r="T276" t="str">
        <f>IF(R276&gt;=1,R276,"")</f>
        <v/>
      </c>
    </row>
    <row r="277" spans="1:48" hidden="1" x14ac:dyDescent="0.35">
      <c r="A277">
        <f>CLASS!A70</f>
        <v>12063</v>
      </c>
      <c r="B277" t="str">
        <f>CLASS!B70</f>
        <v>EE12063</v>
      </c>
      <c r="C277" t="str">
        <f>_xlfn.IFNA((VLOOKUP(A277,CLASS!A:AY,3,FALSE)),"")</f>
        <v>Richard</v>
      </c>
      <c r="D277" t="str">
        <f>_xlfn.IFNA((VLOOKUP(A277,CLASS!A:AY,4,FALSE)),"")</f>
        <v>Allen</v>
      </c>
      <c r="E277" t="str">
        <f>_xlfn.IFNA(VLOOKUP(A277,CLASS!A:I,5,FALSE),"")</f>
        <v>A</v>
      </c>
      <c r="F277" t="str">
        <f>_xlfn.IFNA(VLOOKUP(A277,CLASS!A:I,6,FALSE),"")</f>
        <v>A</v>
      </c>
      <c r="G277" t="str">
        <f>_xlfn.IFNA(VLOOKUP(A277,CLASS!A:I,7,FALSE),"")</f>
        <v>A</v>
      </c>
      <c r="H277" t="str">
        <f>_xlfn.IFNA(VLOOKUP(A277,CLASS!A:I,8,FALSE),"")</f>
        <v>A</v>
      </c>
      <c r="I277" t="str">
        <f>_xlfn.IFNA(VLOOKUP(A277,CLASS!A:I,9,FALSE),"")</f>
        <v>VET</v>
      </c>
      <c r="J277" t="str">
        <f>_xlfn.IFNA((VLOOKUP(A277,CLASS!A:AY,10,FALSE)),"")</f>
        <v>SDGC</v>
      </c>
      <c r="K277" t="str">
        <f>_xlfn.IFNA((VLOOKUP(J277,DivisionLookup!A:B,2,FALSE)),"")</f>
        <v>South</v>
      </c>
      <c r="L277">
        <f>VLOOKUP(B277,CLASS!B:P,15,FALSE)</f>
        <v>0</v>
      </c>
      <c r="M277">
        <f>_xlfn.IFNA(VLOOKUP(E277,HandicapLookup!A:B,2,FALSE),"")</f>
        <v>5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IF(R277&gt;1,J277,"")</f>
        <v/>
      </c>
      <c r="T277" t="str">
        <f>IF(R277&gt;=1,R277,"")</f>
        <v/>
      </c>
    </row>
    <row r="278" spans="1:48" hidden="1" x14ac:dyDescent="0.35">
      <c r="A278">
        <f>CLASS!A129</f>
        <v>3042</v>
      </c>
      <c r="B278" t="str">
        <f>CLASS!B129</f>
        <v>EE3042</v>
      </c>
      <c r="C278" t="str">
        <f>_xlfn.IFNA((VLOOKUP(A278,CLASS!A:AY,3,FALSE)),"")</f>
        <v>Lewis</v>
      </c>
      <c r="D278" t="str">
        <f>_xlfn.IFNA((VLOOKUP(A278,CLASS!A:AY,4,FALSE)),"")</f>
        <v>Cull</v>
      </c>
      <c r="E278" t="str">
        <f>_xlfn.IFNA(VLOOKUP(A278,CLASS!A:I,5,FALSE),"")</f>
        <v>B</v>
      </c>
      <c r="F278" t="str">
        <f>_xlfn.IFNA(VLOOKUP(A278,CLASS!A:I,6,FALSE),"")</f>
        <v>B</v>
      </c>
      <c r="G278" t="str">
        <f>_xlfn.IFNA(VLOOKUP(A278,CLASS!A:I,7,FALSE),"")</f>
        <v>B</v>
      </c>
      <c r="H278" t="str">
        <f>_xlfn.IFNA(VLOOKUP(A278,CLASS!A:I,8,FALSE),"")</f>
        <v>B</v>
      </c>
      <c r="I278" t="str">
        <f>_xlfn.IFNA(VLOOKUP(A278,CLASS!A:I,9,FALSE),"")</f>
        <v>VET</v>
      </c>
      <c r="J278" t="str">
        <f>_xlfn.IFNA((VLOOKUP(A278,CLASS!A:AY,10,FALSE)),"")</f>
        <v>OLSS</v>
      </c>
      <c r="K278" t="str">
        <f>_xlfn.IFNA((VLOOKUP(J278,DivisionLookup!A:B,2,FALSE)),"")</f>
        <v>South</v>
      </c>
      <c r="L278">
        <f>VLOOKUP(B278,CLASS!B:P,15,FALSE)</f>
        <v>0</v>
      </c>
      <c r="M278">
        <f>_xlfn.IFNA(VLOOKUP(E278,HandicapLookup!A:B,2,FALSE),"")</f>
        <v>10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IF(R278&gt;1,J278,"")</f>
        <v/>
      </c>
      <c r="T278" t="str">
        <f>IF(R278&gt;=1,R278,"")</f>
        <v/>
      </c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H278" s="6"/>
      <c r="AI278" s="3"/>
      <c r="AJ278" s="3"/>
      <c r="AK278" s="8"/>
      <c r="AL278" s="3"/>
      <c r="AM278" s="3"/>
      <c r="AN278" s="3"/>
      <c r="AO278" s="3"/>
      <c r="AP278" s="3"/>
      <c r="AQ278" s="3"/>
      <c r="AR278" s="3"/>
      <c r="AS278" s="3"/>
      <c r="AT278" s="3"/>
      <c r="AU278" s="8"/>
      <c r="AV278" s="3"/>
    </row>
    <row r="279" spans="1:48" hidden="1" x14ac:dyDescent="0.35">
      <c r="A279">
        <f>CLASS!A142</f>
        <v>105589</v>
      </c>
      <c r="B279" t="str">
        <f>CLASS!B142</f>
        <v>EE105589</v>
      </c>
      <c r="C279" t="str">
        <f>_xlfn.IFNA((VLOOKUP(A279,CLASS!A:AY,3,FALSE)),"")</f>
        <v>Mark</v>
      </c>
      <c r="D279" t="str">
        <f>_xlfn.IFNA((VLOOKUP(A279,CLASS!A:AY,4,FALSE)),"")</f>
        <v>Blamey</v>
      </c>
      <c r="E279" t="str">
        <f>_xlfn.IFNA(VLOOKUP(A279,CLASS!A:I,5,FALSE),"")</f>
        <v>B</v>
      </c>
      <c r="F279" t="str">
        <f>_xlfn.IFNA(VLOOKUP(A279,CLASS!A:I,6,FALSE),"")</f>
        <v>B</v>
      </c>
      <c r="G279" t="str">
        <f>_xlfn.IFNA(VLOOKUP(A279,CLASS!A:I,7,FALSE),"")</f>
        <v>B</v>
      </c>
      <c r="H279" t="str">
        <f>_xlfn.IFNA(VLOOKUP(A279,CLASS!A:I,8,FALSE),"")</f>
        <v>B</v>
      </c>
      <c r="I279" t="str">
        <f>_xlfn.IFNA(VLOOKUP(A279,CLASS!A:I,9,FALSE),"")</f>
        <v>SNR</v>
      </c>
      <c r="J279" t="str">
        <f>_xlfn.IFNA((VLOOKUP(A279,CLASS!A:AY,10,FALSE)),"")</f>
        <v>EJC</v>
      </c>
      <c r="K279" t="str">
        <f>_xlfn.IFNA((VLOOKUP(J279,DivisionLookup!A:B,2,FALSE)),"")</f>
        <v>South</v>
      </c>
      <c r="L279">
        <f>VLOOKUP(B279,CLASS!B:P,15,FALSE)</f>
        <v>0</v>
      </c>
      <c r="M279">
        <f>_xlfn.IFNA(VLOOKUP(E279,HandicapLookup!A:B,2,FALSE),"")</f>
        <v>10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s="6"/>
      <c r="T279" t="str">
        <f>IF(R279&gt;=1,R279,"")</f>
        <v/>
      </c>
    </row>
    <row r="280" spans="1:48" x14ac:dyDescent="0.35">
      <c r="A280">
        <f>CLASS!A74</f>
        <v>134610</v>
      </c>
      <c r="B280" t="str">
        <f>CLASS!B74</f>
        <v>EE134610</v>
      </c>
      <c r="C280" t="str">
        <f>_xlfn.IFNA((VLOOKUP(A280,CLASS!A:AY,3,FALSE)),"")</f>
        <v>Allen</v>
      </c>
      <c r="D280" t="str">
        <f>_xlfn.IFNA((VLOOKUP(A280,CLASS!A:AY,4,FALSE)),"")</f>
        <v>Carriere</v>
      </c>
      <c r="E280" t="str">
        <f>_xlfn.IFNA(VLOOKUP(A280,CLASS!A:I,5,FALSE),"")</f>
        <v>A</v>
      </c>
      <c r="F280" t="str">
        <f>_xlfn.IFNA(VLOOKUP(A280,CLASS!A:I,6,FALSE),"")</f>
        <v>A</v>
      </c>
      <c r="G280" t="str">
        <f>_xlfn.IFNA(VLOOKUP(A280,CLASS!A:I,7,FALSE),"")</f>
        <v>A</v>
      </c>
      <c r="H280" t="str">
        <f>_xlfn.IFNA(VLOOKUP(A280,CLASS!A:I,8,FALSE),"")</f>
        <v>A</v>
      </c>
      <c r="I280" t="str">
        <f>_xlfn.IFNA(VLOOKUP(A280,CLASS!A:I,9,FALSE),"")</f>
        <v>SNR</v>
      </c>
      <c r="J280" t="str">
        <f>_xlfn.IFNA((VLOOKUP(A280,CLASS!A:AY,10,FALSE)),"")</f>
        <v>DOV</v>
      </c>
      <c r="K280" t="str">
        <f>_xlfn.IFNA((VLOOKUP(J280,DivisionLookup!A:B,2,FALSE)),"")</f>
        <v>North</v>
      </c>
      <c r="L280">
        <f>VLOOKUP(B280,CLASS!B:P,15,FALSE)</f>
        <v>67</v>
      </c>
      <c r="M280">
        <f>_xlfn.IFNA(VLOOKUP(E280,HandicapLookup!A:B,2,FALSE),"")</f>
        <v>5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72</v>
      </c>
      <c r="S280" s="6"/>
      <c r="T280" t="str">
        <f>IF(R280&gt;=1,R280,"")</f>
        <v/>
      </c>
    </row>
    <row r="281" spans="1:48" x14ac:dyDescent="0.35">
      <c r="A281">
        <f>CLASS!A132</f>
        <v>141323</v>
      </c>
      <c r="B281" t="str">
        <f>CLASS!B132</f>
        <v>EE141323</v>
      </c>
      <c r="C281" t="str">
        <f>_xlfn.IFNA((VLOOKUP(A281,CLASS!A:AY,3,FALSE)),"")</f>
        <v>Simon</v>
      </c>
      <c r="D281" t="str">
        <f>_xlfn.IFNA((VLOOKUP(A281,CLASS!A:AY,4,FALSE)),"")</f>
        <v>Scott</v>
      </c>
      <c r="E281" t="str">
        <f>_xlfn.IFNA(VLOOKUP(A281,CLASS!A:I,5,FALSE),"")</f>
        <v>B</v>
      </c>
      <c r="F281" t="str">
        <f>_xlfn.IFNA(VLOOKUP(A281,CLASS!A:I,6,FALSE),"")</f>
        <v>B</v>
      </c>
      <c r="G281" t="str">
        <f>_xlfn.IFNA(VLOOKUP(A281,CLASS!A:I,7,FALSE),"")</f>
        <v>B</v>
      </c>
      <c r="H281" t="str">
        <f>_xlfn.IFNA(VLOOKUP(A281,CLASS!A:I,8,FALSE),"")</f>
        <v>B</v>
      </c>
      <c r="I281" t="str">
        <f>_xlfn.IFNA(VLOOKUP(A281,CLASS!A:I,9,FALSE),"")</f>
        <v>SNR</v>
      </c>
      <c r="J281" t="str">
        <f>_xlfn.IFNA((VLOOKUP(A281,CLASS!A:AY,10,FALSE)),"")</f>
        <v>DOV</v>
      </c>
      <c r="K281" t="str">
        <f>_xlfn.IFNA((VLOOKUP(J281,DivisionLookup!A:B,2,FALSE)),"")</f>
        <v>North</v>
      </c>
      <c r="L281">
        <f>VLOOKUP(B281,CLASS!B:P,15,FALSE)</f>
        <v>61</v>
      </c>
      <c r="M281">
        <f>_xlfn.IFNA(VLOOKUP(E281,HandicapLookup!A:B,2,FALSE),"")</f>
        <v>10</v>
      </c>
      <c r="N281">
        <f>_xlfn.IFNA(VLOOKUP($A281,CLASS!$E$2:$AK$404,6,FALSE),)</f>
        <v>0</v>
      </c>
      <c r="O281">
        <f>_xlfn.IFNA(VLOOKUP($A281,CLASS!$E$2:$AK$404,7,FALSE),)</f>
        <v>0</v>
      </c>
      <c r="P281">
        <f>_xlfn.IFNA(VLOOKUP($A281,CLASS!$E$2:$AK$404,8,FALSE),)</f>
        <v>0</v>
      </c>
      <c r="Q281">
        <f>_xlfn.IFNA(IF(IF(L281,L281+M281,0)&lt;=100,IF(L281,L281+M281,0),100),)</f>
        <v>71</v>
      </c>
      <c r="S281" t="str">
        <f>IF(R281&gt;1,J281,"")</f>
        <v/>
      </c>
      <c r="T281" t="str">
        <f>IF(R281&gt;=1,R281,"")</f>
        <v/>
      </c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H281" s="6"/>
      <c r="AI281" s="3"/>
      <c r="AJ281" s="3"/>
      <c r="AK281" s="8"/>
      <c r="AL281" s="3"/>
      <c r="AM281" s="3"/>
      <c r="AN281" s="3"/>
      <c r="AO281" s="3"/>
      <c r="AP281" s="3"/>
      <c r="AQ281" s="3"/>
      <c r="AR281" s="3"/>
      <c r="AS281" s="3"/>
      <c r="AT281" s="3"/>
      <c r="AU281" s="8"/>
      <c r="AV281" s="3"/>
    </row>
    <row r="282" spans="1:48" hidden="1" x14ac:dyDescent="0.35">
      <c r="A282">
        <f>CLASS!A199</f>
        <v>86765</v>
      </c>
      <c r="B282" t="str">
        <f>CLASS!B199</f>
        <v>EE86765</v>
      </c>
      <c r="C282" t="str">
        <f>_xlfn.IFNA((VLOOKUP(A282,CLASS!A:AY,3,FALSE)),"")</f>
        <v>LG</v>
      </c>
      <c r="D282" t="str">
        <f>_xlfn.IFNA((VLOOKUP(A282,CLASS!A:AY,4,FALSE)),"")</f>
        <v>Millard</v>
      </c>
      <c r="E282" t="str">
        <f>_xlfn.IFNA(VLOOKUP(A282,CLASS!A:I,5,FALSE),"")</f>
        <v>C</v>
      </c>
      <c r="F282" t="str">
        <f>_xlfn.IFNA(VLOOKUP(A282,CLASS!A:I,6,FALSE),"")</f>
        <v>C</v>
      </c>
      <c r="G282" t="str">
        <f>_xlfn.IFNA(VLOOKUP(A282,CLASS!A:I,7,FALSE),"")</f>
        <v>C</v>
      </c>
      <c r="H282" t="str">
        <f>_xlfn.IFNA(VLOOKUP(A282,CLASS!A:I,8,FALSE),"")</f>
        <v>C</v>
      </c>
      <c r="I282" t="str">
        <f>_xlfn.IFNA(VLOOKUP(A282,CLASS!A:I,9,FALSE),"")</f>
        <v>VET</v>
      </c>
      <c r="J282" t="str">
        <f>_xlfn.IFNA((VLOOKUP(A282,CLASS!A:AY,10,FALSE)),"")</f>
        <v>OLSS</v>
      </c>
      <c r="K282" t="str">
        <f>_xlfn.IFNA((VLOOKUP(J282,DivisionLookup!A:B,2,FALSE)),"")</f>
        <v>South</v>
      </c>
      <c r="L282">
        <f>VLOOKUP(B282,CLASS!B:P,15,FALSE)</f>
        <v>0</v>
      </c>
      <c r="M282">
        <f>_xlfn.IFNA(VLOOKUP(E282,HandicapLookup!A:B,2,FALSE),"")</f>
        <v>15</v>
      </c>
      <c r="N282">
        <f>_xlfn.IFNA(VLOOKUP($A282,CLASS!$E$2:$AK$404,6,FALSE),)</f>
        <v>0</v>
      </c>
      <c r="O282">
        <f>_xlfn.IFNA(VLOOKUP($A282,CLASS!$E$2:$AK$404,7,FALSE),)</f>
        <v>0</v>
      </c>
      <c r="P282">
        <f>_xlfn.IFNA(VLOOKUP($A282,CLASS!$E$2:$AK$404,8,FALSE),)</f>
        <v>0</v>
      </c>
      <c r="Q282">
        <f>_xlfn.IFNA(IF(IF(L282,L282+M282,0)&lt;=100,IF(L282,L282+M282,0),100),)</f>
        <v>0</v>
      </c>
      <c r="S282" t="str">
        <f>IF(R282&gt;1,J282,"")</f>
        <v/>
      </c>
      <c r="T282" t="str">
        <f>IF(R282&gt;=1,R282,"")</f>
        <v/>
      </c>
    </row>
    <row r="283" spans="1:48" x14ac:dyDescent="0.35">
      <c r="A283">
        <f>CLASS!A160</f>
        <v>138677</v>
      </c>
      <c r="B283" t="str">
        <f>CLASS!B160</f>
        <v>EE138677</v>
      </c>
      <c r="C283" t="str">
        <f>_xlfn.IFNA((VLOOKUP(A283,CLASS!A:AY,3,FALSE)),"")</f>
        <v>Richard</v>
      </c>
      <c r="D283" t="str">
        <f>_xlfn.IFNA((VLOOKUP(A283,CLASS!A:AY,4,FALSE)),"")</f>
        <v>Palmer</v>
      </c>
      <c r="E283" t="str">
        <f>_xlfn.IFNA(VLOOKUP(A283,CLASS!A:I,5,FALSE),"")</f>
        <v>B</v>
      </c>
      <c r="F283" t="str">
        <f>_xlfn.IFNA(VLOOKUP(A283,CLASS!A:I,6,FALSE),"")</f>
        <v>B</v>
      </c>
      <c r="G283" t="str">
        <f>_xlfn.IFNA(VLOOKUP(A283,CLASS!A:I,7,FALSE),"")</f>
        <v>B</v>
      </c>
      <c r="H283" t="str">
        <f>_xlfn.IFNA(VLOOKUP(A283,CLASS!A:I,8,FALSE),"")</f>
        <v>B</v>
      </c>
      <c r="I283" t="str">
        <f>_xlfn.IFNA(VLOOKUP(A283,CLASS!A:I,9,FALSE),"")</f>
        <v>SNR</v>
      </c>
      <c r="J283" t="str">
        <f>_xlfn.IFNA((VLOOKUP(A283,CLASS!A:AY,10,FALSE)),"")</f>
        <v>DOV</v>
      </c>
      <c r="K283" t="str">
        <f>_xlfn.IFNA((VLOOKUP(J283,DivisionLookup!A:B,2,FALSE)),"")</f>
        <v>North</v>
      </c>
      <c r="L283">
        <f>VLOOKUP(B283,CLASS!B:P,15,FALSE)</f>
        <v>61</v>
      </c>
      <c r="M283">
        <f>_xlfn.IFNA(VLOOKUP(E283,HandicapLookup!A:B,2,FALSE),"")</f>
        <v>10</v>
      </c>
      <c r="N283">
        <f>_xlfn.IFNA(VLOOKUP($A283,CLASS!$E$2:$AK$404,6,FALSE),)</f>
        <v>0</v>
      </c>
      <c r="O283">
        <f>_xlfn.IFNA(VLOOKUP($A283,CLASS!$E$2:$AK$404,7,FALSE),)</f>
        <v>0</v>
      </c>
      <c r="P283">
        <f>_xlfn.IFNA(VLOOKUP($A283,CLASS!$E$2:$AK$404,8,FALSE),)</f>
        <v>0</v>
      </c>
      <c r="Q283">
        <f>_xlfn.IFNA(IF(IF(L283,L283+M283,0)&lt;=100,IF(L283,L283+M283,0),100),)</f>
        <v>71</v>
      </c>
      <c r="S283" t="str">
        <f>IF(R283&gt;1,J283,"")</f>
        <v/>
      </c>
      <c r="T283" t="str">
        <f>IF(R283&gt;=1,R283,"")</f>
        <v/>
      </c>
    </row>
    <row r="284" spans="1:48" hidden="1" x14ac:dyDescent="0.35">
      <c r="A284">
        <f>CLASS!A196</f>
        <v>100000</v>
      </c>
      <c r="B284" t="str">
        <f>CLASS!B196</f>
        <v>EE100000</v>
      </c>
      <c r="C284" t="str">
        <f>_xlfn.IFNA((VLOOKUP(A284,CLASS!A:AY,3,FALSE)),"")</f>
        <v>Kenneth</v>
      </c>
      <c r="D284" t="str">
        <f>_xlfn.IFNA((VLOOKUP(A284,CLASS!A:AY,4,FALSE)),"")</f>
        <v>Farr</v>
      </c>
      <c r="E284" t="str">
        <f>_xlfn.IFNA(VLOOKUP(A284,CLASS!A:I,5,FALSE),"")</f>
        <v>C</v>
      </c>
      <c r="F284" t="str">
        <f>_xlfn.IFNA(VLOOKUP(A284,CLASS!A:I,6,FALSE),"")</f>
        <v>C</v>
      </c>
      <c r="G284" t="str">
        <f>_xlfn.IFNA(VLOOKUP(A284,CLASS!A:I,7,FALSE),"")</f>
        <v>C</v>
      </c>
      <c r="H284" t="str">
        <f>_xlfn.IFNA(VLOOKUP(A284,CLASS!A:I,8,FALSE),"")</f>
        <v>C</v>
      </c>
      <c r="I284" t="str">
        <f>_xlfn.IFNA(VLOOKUP(A284,CLASS!A:I,9,FALSE),"")</f>
        <v>VET</v>
      </c>
      <c r="J284" t="str">
        <f>_xlfn.IFNA((VLOOKUP(A284,CLASS!A:AY,10,FALSE)),"")</f>
        <v>OLSS</v>
      </c>
      <c r="K284" t="str">
        <f>_xlfn.IFNA((VLOOKUP(J284,DivisionLookup!A:B,2,FALSE)),"")</f>
        <v>South</v>
      </c>
      <c r="L284">
        <f>VLOOKUP(B284,CLASS!B:P,15,FALSE)</f>
        <v>0</v>
      </c>
      <c r="M284">
        <f>_xlfn.IFNA(VLOOKUP(E284,HandicapLookup!A:B,2,FALSE),"")</f>
        <v>15</v>
      </c>
      <c r="N284">
        <f>_xlfn.IFNA(VLOOKUP($A284,CLASS!$E$2:$AK$404,6,FALSE),)</f>
        <v>0</v>
      </c>
      <c r="O284">
        <f>_xlfn.IFNA(VLOOKUP($A284,CLASS!$E$2:$AK$404,7,FALSE),)</f>
        <v>0</v>
      </c>
      <c r="P284">
        <f>_xlfn.IFNA(VLOOKUP($A284,CLASS!$E$2:$AK$404,8,FALSE),)</f>
        <v>0</v>
      </c>
      <c r="Q284">
        <f>_xlfn.IFNA(IF(IF(L284,L284+M284,0)&lt;=100,IF(L284,L284+M284,0),100),)</f>
        <v>0</v>
      </c>
      <c r="S284" t="str">
        <f>IF(R284&gt;1,J284,"")</f>
        <v/>
      </c>
      <c r="T284" t="str">
        <f>IF(R284&gt;=1,R284,"")</f>
        <v/>
      </c>
      <c r="V284" s="6"/>
      <c r="W284" s="6"/>
      <c r="X284" s="6"/>
      <c r="Y284" s="6"/>
    </row>
    <row r="285" spans="1:48" x14ac:dyDescent="0.35">
      <c r="A285">
        <f>CLASS!A200</f>
        <v>1947</v>
      </c>
      <c r="B285" t="str">
        <f>CLASS!B200</f>
        <v>EE1947</v>
      </c>
      <c r="C285" t="str">
        <f>_xlfn.IFNA((VLOOKUP(A285,CLASS!A:AY,3,FALSE)),"")</f>
        <v>Robert</v>
      </c>
      <c r="D285" t="str">
        <f>_xlfn.IFNA((VLOOKUP(A285,CLASS!A:AY,4,FALSE)),"")</f>
        <v>Newsham</v>
      </c>
      <c r="E285" t="str">
        <f>_xlfn.IFNA(VLOOKUP(A285,CLASS!A:I,5,FALSE),"")</f>
        <v>C</v>
      </c>
      <c r="F285" t="str">
        <f>_xlfn.IFNA(VLOOKUP(A285,CLASS!A:I,6,FALSE),"")</f>
        <v>C</v>
      </c>
      <c r="G285" t="str">
        <f>_xlfn.IFNA(VLOOKUP(A285,CLASS!A:I,7,FALSE),"")</f>
        <v>C</v>
      </c>
      <c r="H285" t="str">
        <f>_xlfn.IFNA(VLOOKUP(A285,CLASS!A:I,8,FALSE),"")</f>
        <v>C</v>
      </c>
      <c r="I285" t="str">
        <f>_xlfn.IFNA(VLOOKUP(A285,CLASS!A:I,9,FALSE),"")</f>
        <v>VET</v>
      </c>
      <c r="J285" t="str">
        <f>_xlfn.IFNA((VLOOKUP(A285,CLASS!A:AY,10,FALSE)),"")</f>
        <v>DOV</v>
      </c>
      <c r="K285" t="str">
        <f>_xlfn.IFNA((VLOOKUP(J285,DivisionLookup!A:B,2,FALSE)),"")</f>
        <v>North</v>
      </c>
      <c r="L285">
        <f>VLOOKUP(B285,CLASS!B:P,15,FALSE)</f>
        <v>56</v>
      </c>
      <c r="M285">
        <f>_xlfn.IFNA(VLOOKUP(E285,HandicapLookup!A:B,2,FALSE),"")</f>
        <v>15</v>
      </c>
      <c r="N285">
        <f>_xlfn.IFNA(VLOOKUP($A285,CLASS!$E$2:$AK$404,6,FALSE),)</f>
        <v>0</v>
      </c>
      <c r="O285">
        <f>_xlfn.IFNA(VLOOKUP($A285,CLASS!$E$2:$AK$404,7,FALSE),)</f>
        <v>0</v>
      </c>
      <c r="P285">
        <f>_xlfn.IFNA(VLOOKUP($A285,CLASS!$E$2:$AK$404,8,FALSE),)</f>
        <v>0</v>
      </c>
      <c r="Q285">
        <f>_xlfn.IFNA(IF(IF(L285,L285+M285,0)&lt;=100,IF(L285,L285+M285,0),100),)</f>
        <v>71</v>
      </c>
      <c r="S285" t="str">
        <f>IF(R285&gt;1,J285,"")</f>
        <v/>
      </c>
      <c r="T285" t="str">
        <f>IF(R285&gt;=1,R285,"")</f>
        <v/>
      </c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H285" s="6"/>
      <c r="AI285" s="3"/>
      <c r="AJ285" s="3"/>
      <c r="AK285" s="8"/>
      <c r="AL285" s="3"/>
      <c r="AM285" s="3"/>
      <c r="AN285" s="3"/>
      <c r="AO285" s="3"/>
      <c r="AP285" s="3"/>
      <c r="AQ285" s="3"/>
      <c r="AR285" s="3"/>
      <c r="AS285" s="3"/>
      <c r="AT285" s="3"/>
      <c r="AU285" s="8"/>
      <c r="AV285" s="3"/>
    </row>
    <row r="286" spans="1:48" x14ac:dyDescent="0.35">
      <c r="A286">
        <f>CLASS!A203</f>
        <v>142086</v>
      </c>
      <c r="B286" t="str">
        <f>CLASS!B203</f>
        <v>EE142086</v>
      </c>
      <c r="C286" t="str">
        <f>_xlfn.IFNA((VLOOKUP(A286,CLASS!A:AY,3,FALSE)),"")</f>
        <v>Tom</v>
      </c>
      <c r="D286" t="str">
        <f>_xlfn.IFNA((VLOOKUP(A286,CLASS!A:AY,4,FALSE)),"")</f>
        <v>Archer</v>
      </c>
      <c r="E286" t="str">
        <f>_xlfn.IFNA(VLOOKUP(A286,CLASS!A:I,5,FALSE),"")</f>
        <v>C</v>
      </c>
      <c r="F286" t="str">
        <f>_xlfn.IFNA(VLOOKUP(A286,CLASS!A:I,6,FALSE),"")</f>
        <v>C</v>
      </c>
      <c r="G286" t="str">
        <f>_xlfn.IFNA(VLOOKUP(A286,CLASS!A:I,7,FALSE),"")</f>
        <v>C</v>
      </c>
      <c r="H286" t="str">
        <f>_xlfn.IFNA(VLOOKUP(A286,CLASS!A:I,8,FALSE),"")</f>
        <v>C</v>
      </c>
      <c r="I286" t="str">
        <f>_xlfn.IFNA(VLOOKUP(A286,CLASS!A:I,9,FALSE),"")</f>
        <v>SNR</v>
      </c>
      <c r="J286" t="str">
        <f>_xlfn.IFNA((VLOOKUP(A286,CLASS!A:AY,10,FALSE)),"")</f>
        <v>DOV</v>
      </c>
      <c r="K286" t="str">
        <f>_xlfn.IFNA((VLOOKUP(J286,DivisionLookup!A:B,2,FALSE)),"")</f>
        <v>North</v>
      </c>
      <c r="L286">
        <f>VLOOKUP(B286,CLASS!B:P,15,FALSE)</f>
        <v>51</v>
      </c>
      <c r="M286">
        <f>_xlfn.IFNA(VLOOKUP(E286,HandicapLookup!A:B,2,FALSE),"")</f>
        <v>15</v>
      </c>
      <c r="N286">
        <f>_xlfn.IFNA(VLOOKUP($A286,CLASS!$E$2:$AK$404,6,FALSE),)</f>
        <v>0</v>
      </c>
      <c r="O286">
        <f>_xlfn.IFNA(VLOOKUP($A286,CLASS!$E$2:$AK$404,7,FALSE),)</f>
        <v>0</v>
      </c>
      <c r="P286">
        <f>_xlfn.IFNA(VLOOKUP($A286,CLASS!$E$2:$AK$404,8,FALSE),)</f>
        <v>0</v>
      </c>
      <c r="Q286">
        <f>_xlfn.IFNA(IF(IF(L286,L286+M286,0)&lt;=100,IF(L286,L286+M286,0),100),)</f>
        <v>66</v>
      </c>
      <c r="S286" t="str">
        <f>IF(R286&gt;1,J286,"")</f>
        <v/>
      </c>
      <c r="T286" t="str">
        <f>IF(R286&gt;=1,R286,"")</f>
        <v/>
      </c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H286" s="6"/>
      <c r="AI286" s="3"/>
      <c r="AJ286" s="3"/>
      <c r="AK286" s="8"/>
      <c r="AL286" s="3"/>
      <c r="AM286" s="3"/>
      <c r="AN286" s="3"/>
      <c r="AO286" s="3"/>
      <c r="AP286" s="3"/>
      <c r="AQ286" s="3"/>
      <c r="AR286" s="3"/>
      <c r="AS286" s="3"/>
      <c r="AT286" s="3"/>
      <c r="AU286" s="8"/>
      <c r="AV286" s="3"/>
    </row>
    <row r="287" spans="1:48" x14ac:dyDescent="0.35">
      <c r="A287">
        <f>CLASS!A204</f>
        <v>139821</v>
      </c>
      <c r="B287" t="str">
        <f>CLASS!B204</f>
        <v>EE139821</v>
      </c>
      <c r="C287" t="str">
        <f>_xlfn.IFNA((VLOOKUP(A287,CLASS!A:AY,3,FALSE)),"")</f>
        <v>Andrew</v>
      </c>
      <c r="D287" t="str">
        <f>_xlfn.IFNA((VLOOKUP(A287,CLASS!A:AY,4,FALSE)),"")</f>
        <v>Hales</v>
      </c>
      <c r="E287" t="str">
        <f>_xlfn.IFNA(VLOOKUP(A287,CLASS!A:I,5,FALSE),"")</f>
        <v>C</v>
      </c>
      <c r="F287" t="str">
        <f>_xlfn.IFNA(VLOOKUP(A287,CLASS!A:I,6,FALSE),"")</f>
        <v>C</v>
      </c>
      <c r="G287" t="str">
        <f>_xlfn.IFNA(VLOOKUP(A287,CLASS!A:I,7,FALSE),"")</f>
        <v>C</v>
      </c>
      <c r="H287" t="str">
        <f>_xlfn.IFNA(VLOOKUP(A287,CLASS!A:I,8,FALSE),"")</f>
        <v>C</v>
      </c>
      <c r="I287" t="str">
        <f>_xlfn.IFNA(VLOOKUP(A287,CLASS!A:I,9,FALSE),"")</f>
        <v>SNR</v>
      </c>
      <c r="J287" t="str">
        <f>_xlfn.IFNA((VLOOKUP(A287,CLASS!A:AY,10,FALSE)),"")</f>
        <v>DOV</v>
      </c>
      <c r="K287" t="str">
        <f>_xlfn.IFNA((VLOOKUP(J287,DivisionLookup!A:B,2,FALSE)),"")</f>
        <v>North</v>
      </c>
      <c r="L287">
        <f>VLOOKUP(B287,CLASS!B:P,15,FALSE)</f>
        <v>50</v>
      </c>
      <c r="M287">
        <f>_xlfn.IFNA(VLOOKUP(E287,HandicapLookup!A:B,2,FALSE),"")</f>
        <v>15</v>
      </c>
      <c r="N287">
        <f>_xlfn.IFNA(VLOOKUP($A287,CLASS!$E$2:$AK$404,6,FALSE),)</f>
        <v>0</v>
      </c>
      <c r="O287">
        <f>_xlfn.IFNA(VLOOKUP($A287,CLASS!$E$2:$AK$404,7,FALSE),)</f>
        <v>0</v>
      </c>
      <c r="P287">
        <f>_xlfn.IFNA(VLOOKUP($A287,CLASS!$E$2:$AK$404,8,FALSE),)</f>
        <v>0</v>
      </c>
      <c r="Q287">
        <f>_xlfn.IFNA(IF(IF(L287,L287+M287,0)&lt;=100,IF(L287,L287+M287,0),100),)</f>
        <v>65</v>
      </c>
      <c r="S287" t="str">
        <f>IF(R287&gt;1,J287,"")</f>
        <v/>
      </c>
      <c r="T287" t="str">
        <f>IF(R287&gt;=1,R287,"")</f>
        <v/>
      </c>
    </row>
    <row r="288" spans="1:48" hidden="1" x14ac:dyDescent="0.35">
      <c r="A288">
        <f>CLASS!A38</f>
        <v>119703</v>
      </c>
      <c r="B288" t="str">
        <f>CLASS!B38</f>
        <v>EE119703</v>
      </c>
      <c r="C288" t="str">
        <f>_xlfn.IFNA((VLOOKUP(A288,CLASS!A:AY,3,FALSE)),"")</f>
        <v>Jason</v>
      </c>
      <c r="D288" t="str">
        <f>_xlfn.IFNA((VLOOKUP(A288,CLASS!A:AY,4,FALSE)),"")</f>
        <v>Mclean</v>
      </c>
      <c r="E288" t="str">
        <f>_xlfn.IFNA(VLOOKUP(A288,CLASS!A:I,5,FALSE),"")</f>
        <v>AA</v>
      </c>
      <c r="F288" t="str">
        <f>_xlfn.IFNA(VLOOKUP(A288,CLASS!A:I,6,FALSE),"")</f>
        <v>AA</v>
      </c>
      <c r="G288" t="str">
        <f>_xlfn.IFNA(VLOOKUP(A288,CLASS!A:I,7,FALSE),"")</f>
        <v>AA</v>
      </c>
      <c r="H288" t="str">
        <f>_xlfn.IFNA(VLOOKUP(A288,CLASS!A:I,8,FALSE),"")</f>
        <v>AA</v>
      </c>
      <c r="I288" t="str">
        <f>_xlfn.IFNA(VLOOKUP(A288,CLASS!A:I,9,FALSE),"")</f>
        <v>SNR</v>
      </c>
      <c r="J288" t="str">
        <f>_xlfn.IFNA((VLOOKUP(A288,CLASS!A:AY,10,FALSE)),"")</f>
        <v>OLSS</v>
      </c>
      <c r="K288" t="str">
        <f>_xlfn.IFNA((VLOOKUP(J288,DivisionLookup!A:B,2,FALSE)),"")</f>
        <v>South</v>
      </c>
      <c r="L288">
        <f>VLOOKUP(B288,CLASS!B:P,15,FALSE)</f>
        <v>0</v>
      </c>
      <c r="M288">
        <f>_xlfn.IFNA(VLOOKUP(E288,HandicapLookup!A:B,2,FALSE),"")</f>
        <v>0</v>
      </c>
      <c r="N288">
        <f>_xlfn.IFNA(VLOOKUP($A288,CLASS!$E$2:$AK$404,6,FALSE),)</f>
        <v>0</v>
      </c>
      <c r="O288">
        <f>_xlfn.IFNA(VLOOKUP($A288,CLASS!$E$2:$AK$404,7,FALSE),)</f>
        <v>0</v>
      </c>
      <c r="P288">
        <f>_xlfn.IFNA(VLOOKUP($A288,CLASS!$E$2:$AK$404,8,FALSE),)</f>
        <v>0</v>
      </c>
      <c r="Q288">
        <f>_xlfn.IFNA(IF(IF(L288,L288+M288,0)&lt;=100,IF(L288,L288+M288,0),100),)</f>
        <v>0</v>
      </c>
      <c r="S288" t="str">
        <f>IF(R288&gt;1,J288,"")</f>
        <v/>
      </c>
      <c r="T288" t="str">
        <f>IF(R288&gt;=1,R288,"")</f>
        <v/>
      </c>
    </row>
    <row r="289" spans="1:48" x14ac:dyDescent="0.35">
      <c r="A289">
        <f>CLASS!A26</f>
        <v>107743</v>
      </c>
      <c r="B289" t="str">
        <f>CLASS!B26</f>
        <v>EE107743</v>
      </c>
      <c r="C289" t="str">
        <f>_xlfn.IFNA((VLOOKUP(A289,CLASS!A:AY,3,FALSE)),"")</f>
        <v>Simon</v>
      </c>
      <c r="D289" t="str">
        <f>_xlfn.IFNA((VLOOKUP(A289,CLASS!A:AY,4,FALSE)),"")</f>
        <v>Roe</v>
      </c>
      <c r="E289" t="str">
        <f>_xlfn.IFNA(VLOOKUP(A289,CLASS!A:I,5,FALSE),"")</f>
        <v>AA</v>
      </c>
      <c r="F289" t="str">
        <f>_xlfn.IFNA(VLOOKUP(A289,CLASS!A:I,6,FALSE),"")</f>
        <v>AA</v>
      </c>
      <c r="G289" t="str">
        <f>_xlfn.IFNA(VLOOKUP(A289,CLASS!A:I,7,FALSE),"")</f>
        <v>AA</v>
      </c>
      <c r="H289" t="str">
        <f>_xlfn.IFNA(VLOOKUP(A289,CLASS!A:I,8,FALSE),"")</f>
        <v>AA</v>
      </c>
      <c r="I289" t="str">
        <f>_xlfn.IFNA(VLOOKUP(A289,CLASS!A:I,9,FALSE),"")</f>
        <v>SNR</v>
      </c>
      <c r="J289" t="str">
        <f>_xlfn.IFNA((VLOOKUP(A289,CLASS!A:AY,10,FALSE)),"")</f>
        <v>DOV</v>
      </c>
      <c r="K289" t="str">
        <f>_xlfn.IFNA((VLOOKUP(J289,DivisionLookup!A:B,2,FALSE)),"")</f>
        <v>North</v>
      </c>
      <c r="L289">
        <f>VLOOKUP(B289,CLASS!B:P,15,FALSE)</f>
        <v>61</v>
      </c>
      <c r="M289">
        <f>_xlfn.IFNA(VLOOKUP(E289,HandicapLookup!A:B,2,FALSE),"")</f>
        <v>0</v>
      </c>
      <c r="N289">
        <f>_xlfn.IFNA(VLOOKUP($A289,CLASS!$E$2:$AK$404,6,FALSE),)</f>
        <v>0</v>
      </c>
      <c r="O289">
        <f>_xlfn.IFNA(VLOOKUP($A289,CLASS!$E$2:$AK$404,7,FALSE),)</f>
        <v>0</v>
      </c>
      <c r="P289">
        <f>_xlfn.IFNA(VLOOKUP($A289,CLASS!$E$2:$AK$404,8,FALSE),)</f>
        <v>0</v>
      </c>
      <c r="Q289">
        <f>_xlfn.IFNA(IF(IF(L289,L289+M289,0)&lt;=100,IF(L289,L289+M289,0),100),)</f>
        <v>61</v>
      </c>
      <c r="S289" t="str">
        <f>IF(R289&gt;1,J289,"")</f>
        <v/>
      </c>
      <c r="T289" t="str">
        <f>IF(R289&gt;=1,R289,"")</f>
        <v/>
      </c>
      <c r="V289" s="6"/>
      <c r="W289" s="6"/>
      <c r="X289" s="6"/>
      <c r="Z289" s="6"/>
      <c r="AA289" s="6"/>
      <c r="AB289" s="6"/>
      <c r="AC289" s="6"/>
      <c r="AD289" s="6"/>
      <c r="AE289" s="6"/>
      <c r="AH289" s="6"/>
      <c r="AI289" s="3"/>
      <c r="AJ289" s="3"/>
      <c r="AK289" s="8"/>
      <c r="AL289" s="3"/>
      <c r="AM289" s="3"/>
      <c r="AN289" s="3"/>
      <c r="AO289" s="3"/>
      <c r="AP289" s="3"/>
      <c r="AQ289" s="3"/>
      <c r="AR289" s="3"/>
      <c r="AS289" s="3"/>
      <c r="AT289" s="3"/>
      <c r="AU289" s="8"/>
      <c r="AV289" s="3"/>
    </row>
    <row r="290" spans="1:48" x14ac:dyDescent="0.35">
      <c r="A290">
        <f>CLASS!A28</f>
        <v>114638</v>
      </c>
      <c r="B290" t="str">
        <f>CLASS!B28</f>
        <v>EE114638</v>
      </c>
      <c r="C290" t="str">
        <f>_xlfn.IFNA((VLOOKUP(A290,CLASS!A:AY,3,FALSE)),"")</f>
        <v>Tristan</v>
      </c>
      <c r="D290" t="str">
        <f>_xlfn.IFNA((VLOOKUP(A290,CLASS!A:AY,4,FALSE)),"")</f>
        <v>Yeomans</v>
      </c>
      <c r="E290" t="str">
        <f>_xlfn.IFNA(VLOOKUP(A290,CLASS!A:I,5,FALSE),"")</f>
        <v>AA</v>
      </c>
      <c r="F290" t="str">
        <f>_xlfn.IFNA(VLOOKUP(A290,CLASS!A:I,6,FALSE),"")</f>
        <v>AA</v>
      </c>
      <c r="G290" t="str">
        <f>_xlfn.IFNA(VLOOKUP(A290,CLASS!A:I,7,FALSE),"")</f>
        <v>AA</v>
      </c>
      <c r="H290" t="str">
        <f>_xlfn.IFNA(VLOOKUP(A290,CLASS!A:I,8,FALSE),"")</f>
        <v>AA</v>
      </c>
      <c r="I290" t="str">
        <f>_xlfn.IFNA(VLOOKUP(A290,CLASS!A:I,9,FALSE),"")</f>
        <v>SNR</v>
      </c>
      <c r="J290" t="str">
        <f>_xlfn.IFNA((VLOOKUP(A290,CLASS!A:AY,10,FALSE)),"")</f>
        <v>DOV</v>
      </c>
      <c r="K290" t="str">
        <f>_xlfn.IFNA((VLOOKUP(J290,DivisionLookup!A:B,2,FALSE)),"")</f>
        <v>North</v>
      </c>
      <c r="L290">
        <f>VLOOKUP(B290,CLASS!B:P,15,FALSE)</f>
        <v>0</v>
      </c>
      <c r="M290">
        <f>_xlfn.IFNA(VLOOKUP(E290,HandicapLookup!A:B,2,FALSE),"")</f>
        <v>0</v>
      </c>
      <c r="N290">
        <f>_xlfn.IFNA(VLOOKUP($A290,CLASS!$E$2:$AK$404,6,FALSE),)</f>
        <v>0</v>
      </c>
      <c r="O290">
        <f>_xlfn.IFNA(VLOOKUP($A290,CLASS!$E$2:$AK$404,7,FALSE),)</f>
        <v>0</v>
      </c>
      <c r="P290">
        <f>_xlfn.IFNA(VLOOKUP($A290,CLASS!$E$2:$AK$404,8,FALSE),)</f>
        <v>0</v>
      </c>
      <c r="Q290">
        <f>_xlfn.IFNA(IF(IF(L290,L290+M290,0)&lt;=100,IF(L290,L290+M290,0),100),)</f>
        <v>0</v>
      </c>
      <c r="S290" t="str">
        <f>IF(R290&gt;1,J290,"")</f>
        <v/>
      </c>
      <c r="T290" t="str">
        <f>IF(R290&gt;=1,R290,"")</f>
        <v/>
      </c>
    </row>
    <row r="291" spans="1:48" x14ac:dyDescent="0.35">
      <c r="A291">
        <f>CLASS!A21</f>
        <v>1952</v>
      </c>
      <c r="B291" t="str">
        <f>CLASS!B21</f>
        <v>EE1952</v>
      </c>
      <c r="C291" t="str">
        <f>_xlfn.IFNA((VLOOKUP(A291,CLASS!A:AY,3,FALSE)),"")</f>
        <v>Graham</v>
      </c>
      <c r="D291" t="str">
        <f>_xlfn.IFNA((VLOOKUP(A291,CLASS!A:AY,4,FALSE)),"")</f>
        <v>Stirzaker</v>
      </c>
      <c r="E291" t="str">
        <f>_xlfn.IFNA(VLOOKUP(A291,CLASS!A:I,5,FALSE),"")</f>
        <v>AAA</v>
      </c>
      <c r="F291" t="str">
        <f>_xlfn.IFNA(VLOOKUP(A291,CLASS!A:I,6,FALSE),"")</f>
        <v>AAA</v>
      </c>
      <c r="G291" t="str">
        <f>_xlfn.IFNA(VLOOKUP(A291,CLASS!A:I,7,FALSE),"")</f>
        <v>AAA</v>
      </c>
      <c r="H291" t="str">
        <f>_xlfn.IFNA(VLOOKUP(A291,CLASS!A:I,8,FALSE),"")</f>
        <v>AAA</v>
      </c>
      <c r="I291" t="str">
        <f>_xlfn.IFNA(VLOOKUP(A291,CLASS!A:I,9,FALSE),"")</f>
        <v>VET</v>
      </c>
      <c r="J291" t="str">
        <f>_xlfn.IFNA((VLOOKUP(A291,CLASS!A:AY,10,FALSE)),"")</f>
        <v>DOV</v>
      </c>
      <c r="K291" t="str">
        <f>_xlfn.IFNA((VLOOKUP(J291,DivisionLookup!A:B,2,FALSE)),"")</f>
        <v>North</v>
      </c>
      <c r="L291">
        <f>VLOOKUP(B291,CLASS!B:P,15,FALSE)</f>
        <v>0</v>
      </c>
      <c r="M291">
        <f>_xlfn.IFNA(VLOOKUP(E291,HandicapLookup!A:B,2,FALSE),"")</f>
        <v>0</v>
      </c>
      <c r="N291">
        <f>_xlfn.IFNA(VLOOKUP($A291,CLASS!$E$2:$AK$404,6,FALSE),)</f>
        <v>0</v>
      </c>
      <c r="O291">
        <f>_xlfn.IFNA(VLOOKUP($A291,CLASS!$E$2:$AK$404,7,FALSE),)</f>
        <v>0</v>
      </c>
      <c r="P291">
        <f>_xlfn.IFNA(VLOOKUP($A291,CLASS!$E$2:$AK$404,8,FALSE),)</f>
        <v>0</v>
      </c>
      <c r="Q291">
        <f>_xlfn.IFNA(IF(IF(L291,L291+M291,0)&lt;=100,IF(L291,L291+M291,0),100),)</f>
        <v>0</v>
      </c>
      <c r="S291" t="str">
        <f>IF(R291&gt;1,J291,"")</f>
        <v/>
      </c>
      <c r="T291" t="str">
        <f>IF(R291&gt;=1,R291,"")</f>
        <v/>
      </c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H291" s="6"/>
      <c r="AI291" s="3"/>
      <c r="AJ291" s="3"/>
      <c r="AK291" s="8"/>
      <c r="AL291" s="3"/>
      <c r="AM291" s="3"/>
      <c r="AN291" s="3"/>
      <c r="AO291" s="3"/>
      <c r="AP291" s="3"/>
      <c r="AQ291" s="3"/>
      <c r="AR291" s="3"/>
      <c r="AS291" s="3"/>
      <c r="AT291" s="3"/>
      <c r="AU291" s="8"/>
      <c r="AV291" s="3"/>
    </row>
    <row r="292" spans="1:48" x14ac:dyDescent="0.35">
      <c r="A292">
        <f>CLASS!A20</f>
        <v>94815</v>
      </c>
      <c r="B292" t="str">
        <f>CLASS!B20</f>
        <v>EE94815</v>
      </c>
      <c r="C292" t="str">
        <f>_xlfn.IFNA((VLOOKUP(A292,CLASS!A:AY,3,FALSE)),"")</f>
        <v>Timothy</v>
      </c>
      <c r="D292" t="str">
        <f>_xlfn.IFNA((VLOOKUP(A292,CLASS!A:AY,4,FALSE)),"")</f>
        <v>Simmons</v>
      </c>
      <c r="E292" t="str">
        <f>_xlfn.IFNA(VLOOKUP(A292,CLASS!A:I,5,FALSE),"")</f>
        <v>AAA</v>
      </c>
      <c r="F292" t="str">
        <f>_xlfn.IFNA(VLOOKUP(A292,CLASS!A:I,6,FALSE),"")</f>
        <v>AAA</v>
      </c>
      <c r="G292" t="str">
        <f>_xlfn.IFNA(VLOOKUP(A292,CLASS!A:I,7,FALSE),"")</f>
        <v>AAA</v>
      </c>
      <c r="H292" t="str">
        <f>_xlfn.IFNA(VLOOKUP(A292,CLASS!A:I,8,FALSE),"")</f>
        <v>AAA</v>
      </c>
      <c r="I292" t="str">
        <f>_xlfn.IFNA(VLOOKUP(A292,CLASS!A:I,9,FALSE),"")</f>
        <v>SNR</v>
      </c>
      <c r="J292" t="str">
        <f>_xlfn.IFNA((VLOOKUP(A292,CLASS!A:AY,10,FALSE)),"")</f>
        <v>DOV</v>
      </c>
      <c r="K292" t="str">
        <f>_xlfn.IFNA((VLOOKUP(J292,DivisionLookup!A:B,2,FALSE)),"")</f>
        <v>North</v>
      </c>
      <c r="L292">
        <f>VLOOKUP(B292,CLASS!B:P,15,FALSE)</f>
        <v>0</v>
      </c>
      <c r="M292">
        <f>_xlfn.IFNA(VLOOKUP(E292,HandicapLookup!A:B,2,FALSE),"")</f>
        <v>0</v>
      </c>
      <c r="N292">
        <f>_xlfn.IFNA(VLOOKUP($A292,CLASS!$E$2:$AK$404,6,FALSE),)</f>
        <v>0</v>
      </c>
      <c r="O292">
        <f>_xlfn.IFNA(VLOOKUP($A292,CLASS!$E$2:$AK$404,7,FALSE),)</f>
        <v>0</v>
      </c>
      <c r="P292">
        <f>_xlfn.IFNA(VLOOKUP($A292,CLASS!$E$2:$AK$404,8,FALSE),)</f>
        <v>0</v>
      </c>
      <c r="Q292">
        <f>_xlfn.IFNA(IF(IF(L292,L292+M292,0)&lt;=100,IF(L292,L292+M292,0),100),)</f>
        <v>0</v>
      </c>
      <c r="S292" t="str">
        <f>IF(R292&gt;1,J292,"")</f>
        <v/>
      </c>
      <c r="T292" t="str">
        <f>IF(R292&gt;=1,R292,"")</f>
        <v/>
      </c>
    </row>
    <row r="293" spans="1:48" x14ac:dyDescent="0.35">
      <c r="A293">
        <f>CLASS!A107</f>
        <v>141415</v>
      </c>
      <c r="B293" t="str">
        <f>CLASS!B107</f>
        <v>EE141415</v>
      </c>
      <c r="C293" t="str">
        <f>_xlfn.IFNA((VLOOKUP(A293,CLASS!A:AY,3,FALSE)),"")</f>
        <v>Jack</v>
      </c>
      <c r="D293" t="str">
        <f>_xlfn.IFNA((VLOOKUP(A293,CLASS!A:AY,4,FALSE)),"")</f>
        <v>Rowand</v>
      </c>
      <c r="E293" t="str">
        <f>_xlfn.IFNA(VLOOKUP(A293,CLASS!A:I,5,FALSE),"")</f>
        <v>A</v>
      </c>
      <c r="F293" t="str">
        <f>_xlfn.IFNA(VLOOKUP(A293,CLASS!A:I,6,FALSE),"")</f>
        <v>A</v>
      </c>
      <c r="G293" t="str">
        <f>_xlfn.IFNA(VLOOKUP(A293,CLASS!A:I,7,FALSE),"")</f>
        <v>A</v>
      </c>
      <c r="H293" t="str">
        <f>_xlfn.IFNA(VLOOKUP(A293,CLASS!A:I,8,FALSE),"")</f>
        <v>A</v>
      </c>
      <c r="I293" t="str">
        <f>_xlfn.IFNA(VLOOKUP(A293,CLASS!A:I,9,FALSE),"")</f>
        <v>SNR</v>
      </c>
      <c r="J293" t="str">
        <f>_xlfn.IFNA((VLOOKUP(A293,CLASS!A:AY,10,FALSE)),"")</f>
        <v>DOV</v>
      </c>
      <c r="K293" t="str">
        <f>_xlfn.IFNA((VLOOKUP(J293,DivisionLookup!A:B,2,FALSE)),"")</f>
        <v>North</v>
      </c>
      <c r="L293">
        <f>VLOOKUP(B293,CLASS!B:P,15,FALSE)</f>
        <v>0</v>
      </c>
      <c r="M293">
        <f>_xlfn.IFNA(VLOOKUP(E293,HandicapLookup!A:B,2,FALSE),"")</f>
        <v>5</v>
      </c>
      <c r="N293">
        <f>_xlfn.IFNA(VLOOKUP($A293,CLASS!$E$2:$AK$404,6,FALSE),)</f>
        <v>0</v>
      </c>
      <c r="O293">
        <f>_xlfn.IFNA(VLOOKUP($A293,CLASS!$E$2:$AK$404,7,FALSE),)</f>
        <v>0</v>
      </c>
      <c r="P293">
        <f>_xlfn.IFNA(VLOOKUP($A293,CLASS!$E$2:$AK$404,8,FALSE),)</f>
        <v>0</v>
      </c>
      <c r="Q293">
        <f>_xlfn.IFNA(IF(IF(L293,L293+M293,0)&lt;=100,IF(L293,L293+M293,0),100),)</f>
        <v>0</v>
      </c>
      <c r="S293" t="str">
        <f>IF(R293&gt;1,J293,"")</f>
        <v/>
      </c>
      <c r="T293" t="str">
        <f>IF(R293&gt;=1,R293,"")</f>
        <v/>
      </c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H293" s="6"/>
      <c r="AI293" s="3"/>
      <c r="AJ293" s="3"/>
      <c r="AK293" s="8"/>
      <c r="AL293" s="3"/>
      <c r="AM293" s="3"/>
      <c r="AN293" s="3"/>
      <c r="AO293" s="3"/>
      <c r="AP293" s="3"/>
      <c r="AQ293" s="3"/>
      <c r="AR293" s="3"/>
      <c r="AS293" s="3"/>
      <c r="AT293" s="3"/>
      <c r="AU293" s="8"/>
      <c r="AV293" s="3"/>
    </row>
    <row r="294" spans="1:48" x14ac:dyDescent="0.35">
      <c r="A294">
        <f>CLASS!A5</f>
        <v>88811</v>
      </c>
      <c r="B294" t="str">
        <f>CLASS!B5</f>
        <v>EE88811</v>
      </c>
      <c r="C294" t="str">
        <f>_xlfn.IFNA((VLOOKUP(A294,CLASS!A:AY,3,FALSE)),"")</f>
        <v>Martin</v>
      </c>
      <c r="D294" t="str">
        <f>_xlfn.IFNA((VLOOKUP(A294,CLASS!A:AY,4,FALSE)),"")</f>
        <v>Myers</v>
      </c>
      <c r="E294" t="str">
        <f>_xlfn.IFNA(VLOOKUP(A294,CLASS!A:I,5,FALSE),"")</f>
        <v>AAA</v>
      </c>
      <c r="F294" t="str">
        <f>_xlfn.IFNA(VLOOKUP(A294,CLASS!A:I,6,FALSE),"")</f>
        <v>AAA</v>
      </c>
      <c r="G294" t="str">
        <f>_xlfn.IFNA(VLOOKUP(A294,CLASS!A:I,7,FALSE),"")</f>
        <v>AAA</v>
      </c>
      <c r="H294" t="str">
        <f>_xlfn.IFNA(VLOOKUP(A294,CLASS!A:I,8,FALSE),"")</f>
        <v>AAA</v>
      </c>
      <c r="I294" t="str">
        <f>_xlfn.IFNA(VLOOKUP(A294,CLASS!A:I,9,FALSE),"")</f>
        <v>SNR</v>
      </c>
      <c r="J294" t="str">
        <f>_xlfn.IFNA((VLOOKUP(A294,CLASS!A:AY,10,FALSE)),"")</f>
        <v>DOV</v>
      </c>
      <c r="K294" t="str">
        <f>_xlfn.IFNA((VLOOKUP(J294,DivisionLookup!A:B,2,FALSE)),"")</f>
        <v>North</v>
      </c>
      <c r="L294">
        <f>VLOOKUP(B294,CLASS!B:P,15,FALSE)</f>
        <v>0</v>
      </c>
      <c r="M294">
        <f>_xlfn.IFNA(VLOOKUP(E294,HandicapLookup!A:B,2,FALSE),"")</f>
        <v>0</v>
      </c>
      <c r="N294">
        <f>_xlfn.IFNA(VLOOKUP($A294,CLASS!$E$2:$AK$404,6,FALSE),)</f>
        <v>0</v>
      </c>
      <c r="O294">
        <f>_xlfn.IFNA(VLOOKUP($A294,CLASS!$E$2:$AK$404,7,FALSE),)</f>
        <v>0</v>
      </c>
      <c r="P294">
        <f>_xlfn.IFNA(VLOOKUP($A294,CLASS!$E$2:$AK$404,8,FALSE),)</f>
        <v>0</v>
      </c>
      <c r="Q294">
        <f>_xlfn.IFNA(IF(IF(L294,L294+M294,0)&lt;=100,IF(L294,L294+M294,0),100),)</f>
        <v>0</v>
      </c>
      <c r="S294" t="str">
        <f>IF(R294&gt;1,J294,"")</f>
        <v/>
      </c>
      <c r="T294" t="str">
        <f>IF(R294&gt;=1,R294,"")</f>
        <v/>
      </c>
    </row>
    <row r="295" spans="1:48" x14ac:dyDescent="0.35">
      <c r="A295">
        <f>CLASS!A163</f>
        <v>116293</v>
      </c>
      <c r="B295" t="str">
        <f>CLASS!B163</f>
        <v>EE116293</v>
      </c>
      <c r="C295" t="str">
        <f>_xlfn.IFNA((VLOOKUP(A295,CLASS!A:AY,3,FALSE)),"")</f>
        <v>Keith</v>
      </c>
      <c r="D295" t="str">
        <f>_xlfn.IFNA((VLOOKUP(A295,CLASS!A:AY,4,FALSE)),"")</f>
        <v>Lawton</v>
      </c>
      <c r="E295" t="str">
        <f>_xlfn.IFNA(VLOOKUP(A295,CLASS!A:I,5,FALSE),"")</f>
        <v>B</v>
      </c>
      <c r="F295" t="str">
        <f>_xlfn.IFNA(VLOOKUP(A295,CLASS!A:I,6,FALSE),"")</f>
        <v>B</v>
      </c>
      <c r="G295" t="str">
        <f>_xlfn.IFNA(VLOOKUP(A295,CLASS!A:I,7,FALSE),"")</f>
        <v>B</v>
      </c>
      <c r="H295" t="str">
        <f>_xlfn.IFNA(VLOOKUP(A295,CLASS!A:I,8,FALSE),"")</f>
        <v>B</v>
      </c>
      <c r="I295" t="str">
        <f>_xlfn.IFNA(VLOOKUP(A295,CLASS!A:I,9,FALSE),"")</f>
        <v>VET</v>
      </c>
      <c r="J295" t="str">
        <f>_xlfn.IFNA((VLOOKUP(A295,CLASS!A:AY,10,FALSE)),"")</f>
        <v>DOV</v>
      </c>
      <c r="K295" t="str">
        <f>_xlfn.IFNA((VLOOKUP(J295,DivisionLookup!A:B,2,FALSE)),"")</f>
        <v>North</v>
      </c>
      <c r="L295">
        <f>VLOOKUP(B295,CLASS!B:P,15,FALSE)</f>
        <v>0</v>
      </c>
      <c r="M295">
        <f>_xlfn.IFNA(VLOOKUP(E295,HandicapLookup!A:B,2,FALSE),"")</f>
        <v>10</v>
      </c>
      <c r="N295">
        <f>_xlfn.IFNA(VLOOKUP($A295,CLASS!$E$2:$AK$404,6,FALSE),)</f>
        <v>0</v>
      </c>
      <c r="O295">
        <f>_xlfn.IFNA(VLOOKUP($A295,CLASS!$E$2:$AK$404,7,FALSE),)</f>
        <v>0</v>
      </c>
      <c r="P295">
        <f>_xlfn.IFNA(VLOOKUP($A295,CLASS!$E$2:$AK$404,8,FALSE),)</f>
        <v>0</v>
      </c>
      <c r="Q295">
        <f>_xlfn.IFNA(IF(IF(L295,L295+M295,0)&lt;=100,IF(L295,L295+M295,0),100),)</f>
        <v>0</v>
      </c>
      <c r="S295" t="str">
        <f>IF(R295&gt;1,J295,"")</f>
        <v/>
      </c>
      <c r="T295" t="str">
        <f>IF(R295&gt;=1,R295,"")</f>
        <v/>
      </c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H295" s="6"/>
      <c r="AI295" s="3"/>
      <c r="AJ295" s="3"/>
      <c r="AK295" s="8"/>
      <c r="AL295" s="3"/>
      <c r="AM295" s="3"/>
      <c r="AN295" s="3"/>
      <c r="AO295" s="3"/>
      <c r="AP295" s="3"/>
      <c r="AQ295" s="3"/>
      <c r="AR295" s="3"/>
      <c r="AS295" s="3"/>
      <c r="AT295" s="3"/>
      <c r="AU295" s="8"/>
      <c r="AV295" s="3"/>
    </row>
    <row r="296" spans="1:48" x14ac:dyDescent="0.35">
      <c r="A296">
        <f>CLASS!A162</f>
        <v>68057</v>
      </c>
      <c r="B296" t="str">
        <f>CLASS!B162</f>
        <v>EE68057</v>
      </c>
      <c r="C296" t="str">
        <f>_xlfn.IFNA((VLOOKUP(A296,CLASS!A:AY,3,FALSE)),"")</f>
        <v xml:space="preserve">John </v>
      </c>
      <c r="D296" t="str">
        <f>_xlfn.IFNA((VLOOKUP(A296,CLASS!A:AY,4,FALSE)),"")</f>
        <v>Jones</v>
      </c>
      <c r="E296" t="str">
        <f>_xlfn.IFNA(VLOOKUP(A296,CLASS!A:I,5,FALSE),"")</f>
        <v>B</v>
      </c>
      <c r="F296" t="str">
        <f>_xlfn.IFNA(VLOOKUP(A296,CLASS!A:I,6,FALSE),"")</f>
        <v>B</v>
      </c>
      <c r="G296" t="str">
        <f>_xlfn.IFNA(VLOOKUP(A296,CLASS!A:I,7,FALSE),"")</f>
        <v>B</v>
      </c>
      <c r="H296" t="str">
        <f>_xlfn.IFNA(VLOOKUP(A296,CLASS!A:I,8,FALSE),"")</f>
        <v>B</v>
      </c>
      <c r="I296" t="str">
        <f>_xlfn.IFNA(VLOOKUP(A296,CLASS!A:I,9,FALSE),"")</f>
        <v>SNR</v>
      </c>
      <c r="J296" t="str">
        <f>_xlfn.IFNA((VLOOKUP(A296,CLASS!A:AY,10,FALSE)),"")</f>
        <v>DOV</v>
      </c>
      <c r="K296" t="str">
        <f>_xlfn.IFNA((VLOOKUP(J296,DivisionLookup!A:B,2,FALSE)),"")</f>
        <v>North</v>
      </c>
      <c r="L296">
        <f>VLOOKUP(B296,CLASS!B:P,15,FALSE)</f>
        <v>0</v>
      </c>
      <c r="M296">
        <f>_xlfn.IFNA(VLOOKUP(E296,HandicapLookup!A:B,2,FALSE),"")</f>
        <v>10</v>
      </c>
      <c r="N296">
        <f>_xlfn.IFNA(VLOOKUP($A296,CLASS!$E$2:$AK$404,6,FALSE),)</f>
        <v>0</v>
      </c>
      <c r="O296">
        <f>_xlfn.IFNA(VLOOKUP($A296,CLASS!$E$2:$AK$404,7,FALSE),)</f>
        <v>0</v>
      </c>
      <c r="P296">
        <f>_xlfn.IFNA(VLOOKUP($A296,CLASS!$E$2:$AK$404,8,FALSE),)</f>
        <v>0</v>
      </c>
      <c r="Q296">
        <f>_xlfn.IFNA(IF(IF(L296,L296+M296,0)&lt;=100,IF(L296,L296+M296,0),100),)</f>
        <v>0</v>
      </c>
      <c r="S296" t="str">
        <f>IF(R296&gt;1,J296,"")</f>
        <v/>
      </c>
      <c r="T296" t="str">
        <f>IF(R296&gt;=1,R296,"")</f>
        <v/>
      </c>
    </row>
    <row r="297" spans="1:48" hidden="1" x14ac:dyDescent="0.35">
      <c r="A297">
        <f>CLASS!A180</f>
        <v>137814</v>
      </c>
      <c r="B297" t="str">
        <f>CLASS!B180</f>
        <v>EE137814</v>
      </c>
      <c r="C297" t="str">
        <f>_xlfn.IFNA((VLOOKUP(A297,CLASS!A:AY,3,FALSE)),"")</f>
        <v>Stephen</v>
      </c>
      <c r="D297" t="str">
        <f>_xlfn.IFNA((VLOOKUP(A297,CLASS!A:AY,4,FALSE)),"")</f>
        <v>Crowley</v>
      </c>
      <c r="E297" t="str">
        <f>_xlfn.IFNA(VLOOKUP(A297,CLASS!A:I,5,FALSE),"")</f>
        <v>C</v>
      </c>
      <c r="F297" t="str">
        <f>_xlfn.IFNA(VLOOKUP(A297,CLASS!A:I,6,FALSE),"")</f>
        <v>C</v>
      </c>
      <c r="G297" t="str">
        <f>_xlfn.IFNA(VLOOKUP(A297,CLASS!A:I,7,FALSE),"")</f>
        <v>C</v>
      </c>
      <c r="H297" t="str">
        <f>_xlfn.IFNA(VLOOKUP(A297,CLASS!A:I,8,FALSE),"")</f>
        <v>C</v>
      </c>
      <c r="I297" t="str">
        <f>_xlfn.IFNA(VLOOKUP(A297,CLASS!A:I,9,FALSE),"")</f>
        <v>SNR</v>
      </c>
      <c r="J297" t="str">
        <f>_xlfn.IFNA((VLOOKUP(A297,CLASS!A:AY,10,FALSE)),"")</f>
        <v>SDGC</v>
      </c>
      <c r="K297" t="str">
        <f>_xlfn.IFNA((VLOOKUP(J297,DivisionLookup!A:B,2,FALSE)),"")</f>
        <v>South</v>
      </c>
      <c r="L297">
        <f>VLOOKUP(B297,CLASS!B:P,15,FALSE)</f>
        <v>0</v>
      </c>
      <c r="M297">
        <f>_xlfn.IFNA(VLOOKUP(E297,HandicapLookup!A:B,2,FALSE),"")</f>
        <v>15</v>
      </c>
      <c r="N297">
        <f>_xlfn.IFNA(VLOOKUP($A297,CLASS!$E$2:$AK$404,6,FALSE),)</f>
        <v>0</v>
      </c>
      <c r="O297">
        <f>_xlfn.IFNA(VLOOKUP($A297,CLASS!$E$2:$AK$404,7,FALSE),)</f>
        <v>0</v>
      </c>
      <c r="P297">
        <f>_xlfn.IFNA(VLOOKUP($A297,CLASS!$E$2:$AK$404,8,FALSE),)</f>
        <v>0</v>
      </c>
      <c r="Q297">
        <f>_xlfn.IFNA(IF(IF(L297,L297+M297,0)&lt;=100,IF(L297,L297+M297,0),100),)</f>
        <v>0</v>
      </c>
      <c r="S297" s="6"/>
      <c r="T297" t="str">
        <f>IF(R297&gt;=1,R297,"")</f>
        <v/>
      </c>
    </row>
    <row r="298" spans="1:48" hidden="1" x14ac:dyDescent="0.35">
      <c r="A298">
        <f>CLASS!A188</f>
        <v>131997</v>
      </c>
      <c r="B298" t="str">
        <f>CLASS!B188</f>
        <v>EE131997</v>
      </c>
      <c r="C298" t="str">
        <f>_xlfn.IFNA((VLOOKUP(A298,CLASS!A:AY,3,FALSE)),"")</f>
        <v>Mark</v>
      </c>
      <c r="D298" t="str">
        <f>_xlfn.IFNA((VLOOKUP(A298,CLASS!A:AY,4,FALSE)),"")</f>
        <v>Vyse</v>
      </c>
      <c r="E298" t="str">
        <f>_xlfn.IFNA(VLOOKUP(A298,CLASS!A:I,5,FALSE),"")</f>
        <v>C</v>
      </c>
      <c r="F298" t="str">
        <f>_xlfn.IFNA(VLOOKUP(A298,CLASS!A:I,6,FALSE),"")</f>
        <v>C</v>
      </c>
      <c r="G298" t="str">
        <f>_xlfn.IFNA(VLOOKUP(A298,CLASS!A:I,7,FALSE),"")</f>
        <v>C</v>
      </c>
      <c r="H298" t="str">
        <f>_xlfn.IFNA(VLOOKUP(A298,CLASS!A:I,8,FALSE),"")</f>
        <v>C</v>
      </c>
      <c r="I298" t="str">
        <f>_xlfn.IFNA(VLOOKUP(A298,CLASS!A:I,9,FALSE),"")</f>
        <v>SNR</v>
      </c>
      <c r="J298" t="str">
        <f>_xlfn.IFNA((VLOOKUP(A298,CLASS!A:AY,10,FALSE)),"")</f>
        <v>AGL</v>
      </c>
      <c r="K298" t="str">
        <f>_xlfn.IFNA((VLOOKUP(J298,DivisionLookup!A:B,2,FALSE)),"")</f>
        <v>South</v>
      </c>
      <c r="L298">
        <f>VLOOKUP(B298,CLASS!B:P,15,FALSE)</f>
        <v>0</v>
      </c>
      <c r="M298">
        <f>_xlfn.IFNA(VLOOKUP(E298,HandicapLookup!A:B,2,FALSE),"")</f>
        <v>15</v>
      </c>
      <c r="N298">
        <f>_xlfn.IFNA(VLOOKUP($A298,CLASS!$E$2:$AK$404,6,FALSE),)</f>
        <v>0</v>
      </c>
      <c r="O298">
        <f>_xlfn.IFNA(VLOOKUP($A298,CLASS!$E$2:$AK$404,7,FALSE),)</f>
        <v>0</v>
      </c>
      <c r="P298">
        <f>_xlfn.IFNA(VLOOKUP($A298,CLASS!$E$2:$AK$404,8,FALSE),)</f>
        <v>0</v>
      </c>
      <c r="Q298">
        <f>_xlfn.IFNA(IF(IF(L298,L298+M298,0)&lt;=100,IF(L298,L298+M298,0),100),)</f>
        <v>0</v>
      </c>
      <c r="S298" s="6"/>
      <c r="T298" t="str">
        <f>IF(R298&gt;=1,R298,"")</f>
        <v/>
      </c>
    </row>
    <row r="299" spans="1:48" x14ac:dyDescent="0.35">
      <c r="A299">
        <f>CLASS!A102</f>
        <v>132398</v>
      </c>
      <c r="B299" t="str">
        <f>CLASS!B102</f>
        <v>EE132398</v>
      </c>
      <c r="C299" t="str">
        <f>_xlfn.IFNA((VLOOKUP(A299,CLASS!A:AY,3,FALSE)),"")</f>
        <v>Ross</v>
      </c>
      <c r="D299" t="str">
        <f>_xlfn.IFNA((VLOOKUP(A299,CLASS!A:AY,4,FALSE)),"")</f>
        <v>Holmes</v>
      </c>
      <c r="E299" t="str">
        <f>_xlfn.IFNA(VLOOKUP(A299,CLASS!A:I,5,FALSE),"")</f>
        <v>A</v>
      </c>
      <c r="F299" t="str">
        <f>_xlfn.IFNA(VLOOKUP(A299,CLASS!A:I,6,FALSE),"")</f>
        <v>A</v>
      </c>
      <c r="G299" t="str">
        <f>_xlfn.IFNA(VLOOKUP(A299,CLASS!A:I,7,FALSE),"")</f>
        <v>A</v>
      </c>
      <c r="H299" t="str">
        <f>_xlfn.IFNA(VLOOKUP(A299,CLASS!A:I,8,FALSE),"")</f>
        <v>A</v>
      </c>
      <c r="I299" t="str">
        <f>_xlfn.IFNA(VLOOKUP(A299,CLASS!A:I,9,FALSE),"")</f>
        <v>SNR</v>
      </c>
      <c r="J299" t="str">
        <f>_xlfn.IFNA((VLOOKUP(A299,CLASS!A:AY,10,FALSE)),"")</f>
        <v>DOV</v>
      </c>
      <c r="K299" t="str">
        <f>_xlfn.IFNA((VLOOKUP(J299,DivisionLookup!A:B,2,FALSE)),"")</f>
        <v>North</v>
      </c>
      <c r="L299">
        <f>VLOOKUP(B299,CLASS!B:P,15,FALSE)</f>
        <v>0</v>
      </c>
      <c r="M299">
        <f>_xlfn.IFNA(VLOOKUP(E299,HandicapLookup!A:B,2,FALSE),"")</f>
        <v>5</v>
      </c>
      <c r="N299">
        <f>_xlfn.IFNA(VLOOKUP($A299,CLASS!$E$2:$AK$404,6,FALSE),)</f>
        <v>0</v>
      </c>
      <c r="O299">
        <f>_xlfn.IFNA(VLOOKUP($A299,CLASS!$E$2:$AK$404,7,FALSE),)</f>
        <v>0</v>
      </c>
      <c r="P299">
        <f>_xlfn.IFNA(VLOOKUP($A299,CLASS!$E$2:$AK$404,8,FALSE),)</f>
        <v>0</v>
      </c>
      <c r="Q299">
        <f>_xlfn.IFNA(IF(IF(L299,L299+M299,0)&lt;=100,IF(L299,L299+M299,0),100),)</f>
        <v>0</v>
      </c>
      <c r="S299" t="str">
        <f>IF(R299&gt;1,J299,"")</f>
        <v/>
      </c>
      <c r="T299" t="str">
        <f>IF(R299&gt;=1,R299,"")</f>
        <v/>
      </c>
    </row>
    <row r="300" spans="1:48" x14ac:dyDescent="0.35">
      <c r="A300">
        <f>CLASS!A210</f>
        <v>115062</v>
      </c>
      <c r="B300" t="str">
        <f>CLASS!B210</f>
        <v>EE115062</v>
      </c>
      <c r="C300" t="str">
        <f>_xlfn.IFNA((VLOOKUP(A300,CLASS!A:AY,3,FALSE)),"")</f>
        <v>Martin</v>
      </c>
      <c r="D300" t="str">
        <f>_xlfn.IFNA((VLOOKUP(A300,CLASS!A:AY,4,FALSE)),"")</f>
        <v>Heath</v>
      </c>
      <c r="E300" t="str">
        <f>_xlfn.IFNA(VLOOKUP(A300,CLASS!A:I,5,FALSE),"")</f>
        <v>C</v>
      </c>
      <c r="F300" t="str">
        <f>_xlfn.IFNA(VLOOKUP(A300,CLASS!A:I,6,FALSE),"")</f>
        <v>C</v>
      </c>
      <c r="G300" t="str">
        <f>_xlfn.IFNA(VLOOKUP(A300,CLASS!A:I,7,FALSE),"")</f>
        <v>C</v>
      </c>
      <c r="H300" t="str">
        <f>_xlfn.IFNA(VLOOKUP(A300,CLASS!A:I,8,FALSE),"")</f>
        <v>C</v>
      </c>
      <c r="I300" t="str">
        <f>_xlfn.IFNA(VLOOKUP(A300,CLASS!A:I,9,FALSE),"")</f>
        <v>SNR</v>
      </c>
      <c r="J300" t="str">
        <f>_xlfn.IFNA((VLOOKUP(A300,CLASS!A:AY,10,FALSE)),"")</f>
        <v>DOV</v>
      </c>
      <c r="K300" t="str">
        <f>_xlfn.IFNA((VLOOKUP(J300,DivisionLookup!A:B,2,FALSE)),"")</f>
        <v>North</v>
      </c>
      <c r="L300">
        <f>VLOOKUP(B300,CLASS!B:P,15,FALSE)</f>
        <v>0</v>
      </c>
      <c r="M300">
        <f>_xlfn.IFNA(VLOOKUP(E300,HandicapLookup!A:B,2,FALSE),"")</f>
        <v>15</v>
      </c>
      <c r="N300">
        <f>_xlfn.IFNA(VLOOKUP($A300,CLASS!$E$2:$AK$404,6,FALSE),)</f>
        <v>0</v>
      </c>
      <c r="O300">
        <f>_xlfn.IFNA(VLOOKUP($A300,CLASS!$E$2:$AK$404,7,FALSE),)</f>
        <v>0</v>
      </c>
      <c r="P300">
        <f>_xlfn.IFNA(VLOOKUP($A300,CLASS!$E$2:$AK$404,8,FALSE),)</f>
        <v>0</v>
      </c>
      <c r="Q300">
        <f>_xlfn.IFNA(IF(IF(L300,L300+M300,0)&lt;=100,IF(L300,L300+M300,0),100),)</f>
        <v>0</v>
      </c>
      <c r="S300" t="str">
        <f>IF(R300&gt;1,J300,"")</f>
        <v/>
      </c>
      <c r="T300" t="str">
        <f>IF(R300&gt;=1,R300,"")</f>
        <v/>
      </c>
    </row>
    <row r="301" spans="1:48" x14ac:dyDescent="0.35">
      <c r="A301" s="44">
        <f>CLASS!A210</f>
        <v>115062</v>
      </c>
      <c r="B301" s="44" t="str">
        <f>CLASS!B210</f>
        <v>EE115062</v>
      </c>
      <c r="C301" t="str">
        <f>_xlfn.IFNA((VLOOKUP(A301,CLASS!A:AY,3,FALSE)),"")</f>
        <v>Martin</v>
      </c>
      <c r="D301" t="str">
        <f>_xlfn.IFNA((VLOOKUP(A301,CLASS!A:AY,4,FALSE)),"")</f>
        <v>Heath</v>
      </c>
      <c r="E301" t="str">
        <f>_xlfn.IFNA(VLOOKUP(A301,CLASS!A:I,5,FALSE),"")</f>
        <v>C</v>
      </c>
      <c r="I301" t="str">
        <f>_xlfn.IFNA(VLOOKUP(A301,CLASS!A:I,9,FALSE),"")</f>
        <v>SNR</v>
      </c>
      <c r="J301" t="str">
        <f>_xlfn.IFNA((VLOOKUP(A301,CLASS!A:AY,10,FALSE)),"")</f>
        <v>DOV</v>
      </c>
      <c r="K301" t="str">
        <f>_xlfn.IFNA((VLOOKUP(J301,DivisionLookup!A:B,2,FALSE)),"")</f>
        <v>North</v>
      </c>
      <c r="L301">
        <f>VLOOKUP(B301,CLASS!B:P,15,FALSE)</f>
        <v>0</v>
      </c>
      <c r="M301">
        <f>_xlfn.IFNA(VLOOKUP(E301,HandicapLookup!A:B,2,FALSE),"")</f>
        <v>15</v>
      </c>
      <c r="Q301">
        <f>_xlfn.IFNA(IF(IF(L301,L301+M301,0)&lt;=100,IF(L301,L301+M301,0),100),)</f>
        <v>0</v>
      </c>
      <c r="S301" t="str">
        <f>IF(R301&gt;1,J301,"")</f>
        <v/>
      </c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H301" s="6"/>
      <c r="AI301" s="3"/>
      <c r="AJ301" s="3"/>
      <c r="AK301" s="8"/>
      <c r="AL301" s="3"/>
      <c r="AM301" s="3"/>
      <c r="AN301" s="3"/>
      <c r="AO301" s="3"/>
      <c r="AP301" s="3"/>
      <c r="AQ301" s="3"/>
      <c r="AR301" s="3"/>
      <c r="AS301" s="3"/>
      <c r="AT301" s="3"/>
      <c r="AU301" s="8"/>
      <c r="AV301" s="3"/>
    </row>
    <row r="302" spans="1:48" x14ac:dyDescent="0.35">
      <c r="A302">
        <f>CLASS!A209</f>
        <v>139849</v>
      </c>
      <c r="B302" t="str">
        <f>CLASS!B209</f>
        <v>EE139849</v>
      </c>
      <c r="C302" t="str">
        <f>_xlfn.IFNA((VLOOKUP(A302,CLASS!A:AY,3,FALSE)),"")</f>
        <v>Roger</v>
      </c>
      <c r="D302" t="str">
        <f>_xlfn.IFNA((VLOOKUP(A302,CLASS!A:AY,4,FALSE)),"")</f>
        <v>Garrick</v>
      </c>
      <c r="E302" t="str">
        <f>_xlfn.IFNA(VLOOKUP(A302,CLASS!A:I,5,FALSE),"")</f>
        <v>C</v>
      </c>
      <c r="F302" t="str">
        <f>_xlfn.IFNA(VLOOKUP(A302,CLASS!A:I,6,FALSE),"")</f>
        <v>C</v>
      </c>
      <c r="G302" t="str">
        <f>_xlfn.IFNA(VLOOKUP(A302,CLASS!A:I,7,FALSE),"")</f>
        <v>C</v>
      </c>
      <c r="H302" t="str">
        <f>_xlfn.IFNA(VLOOKUP(A302,CLASS!A:I,8,FALSE),"")</f>
        <v>C</v>
      </c>
      <c r="I302" t="str">
        <f>_xlfn.IFNA(VLOOKUP(A302,CLASS!A:I,9,FALSE),"")</f>
        <v>SNR</v>
      </c>
      <c r="J302" t="str">
        <f>_xlfn.IFNA((VLOOKUP(A302,CLASS!A:AY,10,FALSE)),"")</f>
        <v>DOV</v>
      </c>
      <c r="K302" t="str">
        <f>_xlfn.IFNA((VLOOKUP(J302,DivisionLookup!A:B,2,FALSE)),"")</f>
        <v>North</v>
      </c>
      <c r="L302">
        <f>VLOOKUP(B302,CLASS!B:P,15,FALSE)</f>
        <v>0</v>
      </c>
      <c r="M302">
        <f>_xlfn.IFNA(VLOOKUP(E302,HandicapLookup!A:B,2,FALSE),"")</f>
        <v>15</v>
      </c>
      <c r="N302">
        <f>_xlfn.IFNA(VLOOKUP($A302,CLASS!$E$2:$AK$404,6,FALSE),)</f>
        <v>0</v>
      </c>
      <c r="O302">
        <f>_xlfn.IFNA(VLOOKUP($A302,CLASS!$E$2:$AK$404,7,FALSE),)</f>
        <v>0</v>
      </c>
      <c r="P302">
        <f>_xlfn.IFNA(VLOOKUP($A302,CLASS!$E$2:$AK$404,8,FALSE),)</f>
        <v>0</v>
      </c>
      <c r="Q302">
        <f>_xlfn.IFNA(IF(IF(L302,L302+M302,0)&lt;=100,IF(L302,L302+M302,0),100),)</f>
        <v>0</v>
      </c>
      <c r="S302" t="str">
        <f>IF(R302&gt;1,J302,"")</f>
        <v/>
      </c>
      <c r="T302" t="str">
        <f>IF(R302&gt;=1,R302,"")</f>
        <v/>
      </c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H302" s="6"/>
      <c r="AI302" s="3"/>
      <c r="AJ302" s="3"/>
      <c r="AK302" s="8"/>
      <c r="AL302" s="3"/>
      <c r="AM302" s="3"/>
      <c r="AN302" s="3"/>
      <c r="AO302" s="3"/>
      <c r="AP302" s="3"/>
      <c r="AQ302" s="3"/>
      <c r="AR302" s="3"/>
      <c r="AS302" s="3"/>
      <c r="AT302" s="3"/>
      <c r="AU302" s="8"/>
      <c r="AV302" s="3"/>
    </row>
    <row r="303" spans="1:48" x14ac:dyDescent="0.35">
      <c r="A303" s="44">
        <f>CLASS!A209</f>
        <v>139849</v>
      </c>
      <c r="B303" s="44" t="str">
        <f>CLASS!B209</f>
        <v>EE139849</v>
      </c>
      <c r="C303" t="str">
        <f>_xlfn.IFNA((VLOOKUP(A303,CLASS!A:AY,3,FALSE)),"")</f>
        <v>Roger</v>
      </c>
      <c r="D303" t="str">
        <f>_xlfn.IFNA((VLOOKUP(A303,CLASS!A:AY,4,FALSE)),"")</f>
        <v>Garrick</v>
      </c>
      <c r="E303" t="str">
        <f>_xlfn.IFNA(VLOOKUP(A303,CLASS!A:I,5,FALSE),"")</f>
        <v>C</v>
      </c>
      <c r="I303" t="str">
        <f>_xlfn.IFNA(VLOOKUP(A303,CLASS!A:I,9,FALSE),"")</f>
        <v>SNR</v>
      </c>
      <c r="J303" t="str">
        <f>_xlfn.IFNA((VLOOKUP(A303,CLASS!A:AY,10,FALSE)),"")</f>
        <v>DOV</v>
      </c>
      <c r="K303" t="str">
        <f>_xlfn.IFNA((VLOOKUP(J303,DivisionLookup!A:B,2,FALSE)),"")</f>
        <v>North</v>
      </c>
      <c r="L303">
        <f>VLOOKUP(B303,CLASS!B:P,15,FALSE)</f>
        <v>0</v>
      </c>
      <c r="M303">
        <f>_xlfn.IFNA(VLOOKUP(E303,HandicapLookup!A:B,2,FALSE),"")</f>
        <v>15</v>
      </c>
      <c r="Q303">
        <f>_xlfn.IFNA(IF(IF(L303,L303+M303,0)&lt;=100,IF(L303,L303+M303,0),100),)</f>
        <v>0</v>
      </c>
      <c r="S303" t="str">
        <f>IF(R303&gt;1,J303,"")</f>
        <v/>
      </c>
    </row>
    <row r="304" spans="1:48" x14ac:dyDescent="0.35">
      <c r="A304">
        <f>CLASS!A14</f>
        <v>96738</v>
      </c>
      <c r="B304" t="str">
        <f>CLASS!B14</f>
        <v>EE96738</v>
      </c>
      <c r="C304" t="str">
        <f>_xlfn.IFNA((VLOOKUP(A304,CLASS!A:AY,3,FALSE)),"")</f>
        <v>Christopher</v>
      </c>
      <c r="D304" t="str">
        <f>_xlfn.IFNA((VLOOKUP(A304,CLASS!A:AY,4,FALSE)),"")</f>
        <v>Daniels</v>
      </c>
      <c r="E304" t="str">
        <f>_xlfn.IFNA(VLOOKUP(A304,CLASS!A:I,5,FALSE),"")</f>
        <v>AAA</v>
      </c>
      <c r="F304" t="str">
        <f>_xlfn.IFNA(VLOOKUP(A304,CLASS!A:I,6,FALSE),"")</f>
        <v>AAA</v>
      </c>
      <c r="G304" t="str">
        <f>_xlfn.IFNA(VLOOKUP(A304,CLASS!A:I,7,FALSE),"")</f>
        <v>AAA</v>
      </c>
      <c r="H304" t="str">
        <f>_xlfn.IFNA(VLOOKUP(A304,CLASS!A:I,8,FALSE),"")</f>
        <v>AAA</v>
      </c>
      <c r="I304" t="str">
        <f>_xlfn.IFNA(VLOOKUP(A304,CLASS!A:I,9,FALSE),"")</f>
        <v>SNR</v>
      </c>
      <c r="J304" t="str">
        <f>_xlfn.IFNA((VLOOKUP(A304,CLASS!A:AY,10,FALSE)),"")</f>
        <v>DOV</v>
      </c>
      <c r="K304" t="str">
        <f>_xlfn.IFNA((VLOOKUP(J304,DivisionLookup!A:B,2,FALSE)),"")</f>
        <v>North</v>
      </c>
      <c r="L304">
        <f>VLOOKUP(B304,CLASS!B:P,15,FALSE)</f>
        <v>0</v>
      </c>
      <c r="M304">
        <f>_xlfn.IFNA(VLOOKUP(E304,HandicapLookup!A:B,2,FALSE),"")</f>
        <v>0</v>
      </c>
      <c r="N304">
        <f>_xlfn.IFNA(VLOOKUP($A304,CLASS!$E$2:$AK$404,6,FALSE),)</f>
        <v>0</v>
      </c>
      <c r="O304">
        <f>_xlfn.IFNA(VLOOKUP($A304,CLASS!$E$2:$AK$404,7,FALSE),)</f>
        <v>0</v>
      </c>
      <c r="P304">
        <f>_xlfn.IFNA(VLOOKUP($A304,CLASS!$E$2:$AK$404,8,FALSE),)</f>
        <v>0</v>
      </c>
      <c r="Q304">
        <f>_xlfn.IFNA(IF(IF(L304,L304+M304,0)&lt;=100,IF(L304,L304+M304,0),100),)</f>
        <v>0</v>
      </c>
      <c r="S304" t="str">
        <f>IF(R304&gt;1,J304,"")</f>
        <v/>
      </c>
      <c r="T304" t="str">
        <f>IF(R304&gt;=1,R304,"")</f>
        <v/>
      </c>
    </row>
    <row r="305" spans="1:48" hidden="1" x14ac:dyDescent="0.35">
      <c r="A305">
        <f>CLASS!A99</f>
        <v>136712</v>
      </c>
      <c r="B305" t="str">
        <f>CLASS!B99</f>
        <v>EE136712</v>
      </c>
      <c r="C305" t="str">
        <f>_xlfn.IFNA((VLOOKUP(A305,CLASS!A:AY,3,FALSE)),"")</f>
        <v>Thomas</v>
      </c>
      <c r="D305" t="str">
        <f>_xlfn.IFNA((VLOOKUP(A305,CLASS!A:AY,4,FALSE)),"")</f>
        <v>Claydon</v>
      </c>
      <c r="E305" t="str">
        <f>_xlfn.IFNA(VLOOKUP(A305,CLASS!A:I,5,FALSE),"")</f>
        <v>A</v>
      </c>
      <c r="F305" t="str">
        <f>_xlfn.IFNA(VLOOKUP(A305,CLASS!A:I,6,FALSE),"")</f>
        <v>A</v>
      </c>
      <c r="G305" t="str">
        <f>_xlfn.IFNA(VLOOKUP(A305,CLASS!A:I,7,FALSE),"")</f>
        <v>A</v>
      </c>
      <c r="H305" t="str">
        <f>_xlfn.IFNA(VLOOKUP(A305,CLASS!A:I,8,FALSE),"")</f>
        <v>A</v>
      </c>
      <c r="I305" t="str">
        <f>_xlfn.IFNA(VLOOKUP(A305,CLASS!A:I,9,FALSE),"")</f>
        <v>SNR</v>
      </c>
      <c r="J305" t="str">
        <f>_xlfn.IFNA((VLOOKUP(A305,CLASS!A:AY,10,FALSE)),"")</f>
        <v>OLSS</v>
      </c>
      <c r="K305" t="str">
        <f>_xlfn.IFNA((VLOOKUP(J305,DivisionLookup!A:B,2,FALSE)),"")</f>
        <v>South</v>
      </c>
      <c r="L305">
        <f>VLOOKUP(B305,CLASS!B:P,15,FALSE)</f>
        <v>0</v>
      </c>
      <c r="M305">
        <f>_xlfn.IFNA(VLOOKUP(E305,HandicapLookup!A:B,2,FALSE),"")</f>
        <v>5</v>
      </c>
      <c r="N305">
        <f>_xlfn.IFNA(VLOOKUP($A305,CLASS!$E$2:$AK$404,6,FALSE),)</f>
        <v>0</v>
      </c>
      <c r="O305">
        <f>_xlfn.IFNA(VLOOKUP($A305,CLASS!$E$2:$AK$404,7,FALSE),)</f>
        <v>0</v>
      </c>
      <c r="P305">
        <f>_xlfn.IFNA(VLOOKUP($A305,CLASS!$E$2:$AK$404,8,FALSE),)</f>
        <v>0</v>
      </c>
      <c r="Q305">
        <f>_xlfn.IFNA(IF(IF(L305,L305+M305,0)&lt;=100,IF(L305,L305+M305,0),100),)</f>
        <v>0</v>
      </c>
      <c r="S305" s="6"/>
      <c r="T305" t="str">
        <f>IF(R305&gt;=1,R305,"")</f>
        <v/>
      </c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H305" s="6"/>
      <c r="AI305" s="3"/>
      <c r="AJ305" s="3"/>
      <c r="AK305" s="8"/>
      <c r="AL305" s="3"/>
      <c r="AM305" s="3"/>
      <c r="AN305" s="3"/>
      <c r="AO305" s="3"/>
      <c r="AP305" s="3"/>
      <c r="AQ305" s="3"/>
      <c r="AR305" s="3"/>
      <c r="AS305" s="3"/>
      <c r="AT305" s="3"/>
      <c r="AU305" s="8"/>
      <c r="AV305" s="3"/>
    </row>
    <row r="306" spans="1:48" x14ac:dyDescent="0.35">
      <c r="A306">
        <f>CLASS!A18</f>
        <v>138218</v>
      </c>
      <c r="B306" t="str">
        <f>CLASS!B18</f>
        <v>EE138218</v>
      </c>
      <c r="C306" t="str">
        <f>_xlfn.IFNA((VLOOKUP(A306,CLASS!A:AY,3,FALSE)),"")</f>
        <v>Rob</v>
      </c>
      <c r="D306" t="str">
        <f>_xlfn.IFNA((VLOOKUP(A306,CLASS!A:AY,4,FALSE)),"")</f>
        <v>Claybrook</v>
      </c>
      <c r="E306" t="str">
        <f>_xlfn.IFNA(VLOOKUP(A306,CLASS!A:I,5,FALSE),"")</f>
        <v>AAA</v>
      </c>
      <c r="F306" t="str">
        <f>_xlfn.IFNA(VLOOKUP(A306,CLASS!A:I,6,FALSE),"")</f>
        <v>AAA</v>
      </c>
      <c r="G306" t="str">
        <f>_xlfn.IFNA(VLOOKUP(A306,CLASS!A:I,7,FALSE),"")</f>
        <v>AAA</v>
      </c>
      <c r="H306" t="str">
        <f>_xlfn.IFNA(VLOOKUP(A306,CLASS!A:I,8,FALSE),"")</f>
        <v>AAA</v>
      </c>
      <c r="I306" t="str">
        <f>_xlfn.IFNA(VLOOKUP(A306,CLASS!A:I,9,FALSE),"")</f>
        <v>SNR</v>
      </c>
      <c r="J306" t="str">
        <f>_xlfn.IFNA((VLOOKUP(A306,CLASS!A:AY,10,FALSE)),"")</f>
        <v>DOV</v>
      </c>
      <c r="K306" t="str">
        <f>_xlfn.IFNA((VLOOKUP(J306,DivisionLookup!A:B,2,FALSE)),"")</f>
        <v>North</v>
      </c>
      <c r="L306">
        <f>VLOOKUP(B306,CLASS!B:P,15,FALSE)</f>
        <v>0</v>
      </c>
      <c r="M306">
        <f>_xlfn.IFNA(VLOOKUP(E306,HandicapLookup!A:B,2,FALSE),"")</f>
        <v>0</v>
      </c>
      <c r="N306">
        <f>_xlfn.IFNA(VLOOKUP($A306,CLASS!$E$2:$AK$404,6,FALSE),)</f>
        <v>0</v>
      </c>
      <c r="O306">
        <f>_xlfn.IFNA(VLOOKUP($A306,CLASS!$E$2:$AK$404,7,FALSE),)</f>
        <v>0</v>
      </c>
      <c r="P306">
        <f>_xlfn.IFNA(VLOOKUP($A306,CLASS!$E$2:$AK$404,8,FALSE),)</f>
        <v>0</v>
      </c>
      <c r="Q306">
        <f>_xlfn.IFNA(IF(IF(L306,L306+M306,0)&lt;=100,IF(L306,L306+M306,0),100),)</f>
        <v>0</v>
      </c>
      <c r="S306" t="str">
        <f>IF(R306&gt;1,J306,"")</f>
        <v/>
      </c>
      <c r="T306" t="str">
        <f>IF(R306&gt;=1,R306,"")</f>
        <v/>
      </c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H306" s="6"/>
      <c r="AI306" s="3"/>
      <c r="AJ306" s="3"/>
      <c r="AK306" s="8"/>
      <c r="AL306" s="3"/>
      <c r="AM306" s="3"/>
      <c r="AN306" s="3"/>
      <c r="AO306" s="3"/>
      <c r="AP306" s="3"/>
      <c r="AQ306" s="3"/>
      <c r="AR306" s="3"/>
      <c r="AS306" s="3"/>
      <c r="AT306" s="3"/>
      <c r="AU306" s="8"/>
      <c r="AV306" s="3"/>
    </row>
    <row r="307" spans="1:48" hidden="1" x14ac:dyDescent="0.35">
      <c r="A307">
        <f>CLASS!A109</f>
        <v>139934</v>
      </c>
      <c r="B307" t="str">
        <f>CLASS!B109</f>
        <v>EE139934</v>
      </c>
      <c r="C307" t="str">
        <f>_xlfn.IFNA((VLOOKUP(A307,CLASS!A:AY,3,FALSE)),"")</f>
        <v>Bradley</v>
      </c>
      <c r="D307" t="str">
        <f>_xlfn.IFNA((VLOOKUP(A307,CLASS!A:AY,4,FALSE)),"")</f>
        <v>Wyatt</v>
      </c>
      <c r="E307" t="str">
        <f>_xlfn.IFNA(VLOOKUP(A307,CLASS!A:I,5,FALSE),"")</f>
        <v>A</v>
      </c>
      <c r="F307" t="str">
        <f>_xlfn.IFNA(VLOOKUP(A307,CLASS!A:I,6,FALSE),"")</f>
        <v>A</v>
      </c>
      <c r="G307" t="str">
        <f>_xlfn.IFNA(VLOOKUP(A307,CLASS!A:I,7,FALSE),"")</f>
        <v>A</v>
      </c>
      <c r="H307" t="str">
        <f>_xlfn.IFNA(VLOOKUP(A307,CLASS!A:I,8,FALSE),"")</f>
        <v>A</v>
      </c>
      <c r="I307" t="str">
        <f>_xlfn.IFNA(VLOOKUP(A307,CLASS!A:I,9,FALSE),"")</f>
        <v>SNR</v>
      </c>
      <c r="J307" t="str">
        <f>_xlfn.IFNA((VLOOKUP(A307,CLASS!A:AY,10,FALSE)),"")</f>
        <v>AGL</v>
      </c>
      <c r="K307" t="str">
        <f>_xlfn.IFNA((VLOOKUP(J307,DivisionLookup!A:B,2,FALSE)),"")</f>
        <v>South</v>
      </c>
      <c r="L307">
        <f>VLOOKUP(B307,CLASS!B:P,15,FALSE)</f>
        <v>0</v>
      </c>
      <c r="M307">
        <f>_xlfn.IFNA(VLOOKUP(E307,HandicapLookup!A:B,2,FALSE),"")</f>
        <v>5</v>
      </c>
      <c r="N307">
        <f>_xlfn.IFNA(VLOOKUP($A307,CLASS!$E$2:$AK$404,6,FALSE),)</f>
        <v>0</v>
      </c>
      <c r="O307">
        <f>_xlfn.IFNA(VLOOKUP($A307,CLASS!$E$2:$AK$404,7,FALSE),)</f>
        <v>0</v>
      </c>
      <c r="P307">
        <f>_xlfn.IFNA(VLOOKUP($A307,CLASS!$E$2:$AK$404,8,FALSE),)</f>
        <v>0</v>
      </c>
      <c r="Q307">
        <f>_xlfn.IFNA(IF(IF(L307,L307+M307,0)&lt;=100,IF(L307,L307+M307,0),100),)</f>
        <v>0</v>
      </c>
      <c r="S307" s="6"/>
      <c r="T307" t="str">
        <f>IF(R307&gt;=1,R307,"")</f>
        <v/>
      </c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H307" s="6"/>
      <c r="AI307" s="3"/>
      <c r="AJ307" s="3"/>
      <c r="AK307" s="8"/>
      <c r="AL307" s="3"/>
      <c r="AM307" s="3"/>
      <c r="AN307" s="3"/>
      <c r="AO307" s="3"/>
      <c r="AP307" s="3"/>
      <c r="AQ307" s="3"/>
      <c r="AR307" s="3"/>
      <c r="AS307" s="3"/>
      <c r="AT307" s="3"/>
      <c r="AU307" s="8"/>
      <c r="AV307" s="3"/>
    </row>
    <row r="308" spans="1:48" x14ac:dyDescent="0.35">
      <c r="A308">
        <f>CLASS!A3</f>
        <v>96459</v>
      </c>
      <c r="B308" t="str">
        <f>CLASS!B3</f>
        <v>EE96459</v>
      </c>
      <c r="C308" t="str">
        <f>_xlfn.IFNA((VLOOKUP(A308,CLASS!A:AY,3,FALSE)),"")</f>
        <v>David</v>
      </c>
      <c r="D308" t="str">
        <f>_xlfn.IFNA((VLOOKUP(A308,CLASS!A:AY,4,FALSE)),"")</f>
        <v>Gooding</v>
      </c>
      <c r="E308" t="str">
        <f>_xlfn.IFNA(VLOOKUP(A308,CLASS!A:I,5,FALSE),"")</f>
        <v>AAA</v>
      </c>
      <c r="F308" t="str">
        <f>_xlfn.IFNA(VLOOKUP(A308,CLASS!A:I,6,FALSE),"")</f>
        <v>AAA</v>
      </c>
      <c r="G308" t="str">
        <f>_xlfn.IFNA(VLOOKUP(A308,CLASS!A:I,7,FALSE),"")</f>
        <v>AAA</v>
      </c>
      <c r="H308" t="str">
        <f>_xlfn.IFNA(VLOOKUP(A308,CLASS!A:I,8,FALSE),"")</f>
        <v>AAA</v>
      </c>
      <c r="I308" t="str">
        <f>_xlfn.IFNA(VLOOKUP(A308,CLASS!A:I,9,FALSE),"")</f>
        <v>SNR</v>
      </c>
      <c r="J308" t="str">
        <f>_xlfn.IFNA((VLOOKUP(A308,CLASS!A:AY,10,FALSE)),"")</f>
        <v>CAM</v>
      </c>
      <c r="K308" t="str">
        <f>_xlfn.IFNA((VLOOKUP(J308,DivisionLookup!A:B,2,FALSE)),"")</f>
        <v>North</v>
      </c>
      <c r="L308">
        <f>VLOOKUP(B308,CLASS!B:P,15,FALSE)</f>
        <v>87</v>
      </c>
      <c r="M308">
        <f>_xlfn.IFNA(VLOOKUP(E308,HandicapLookup!A:B,2,FALSE),"")</f>
        <v>0</v>
      </c>
      <c r="N308">
        <f>_xlfn.IFNA(VLOOKUP($A308,CLASS!$E$2:$AK$404,6,FALSE),)</f>
        <v>0</v>
      </c>
      <c r="O308">
        <f>_xlfn.IFNA(VLOOKUP($A308,CLASS!$E$2:$AK$404,7,FALSE),)</f>
        <v>0</v>
      </c>
      <c r="P308">
        <f>_xlfn.IFNA(VLOOKUP($A308,CLASS!$E$2:$AK$404,8,FALSE),)</f>
        <v>0</v>
      </c>
      <c r="Q308">
        <f>_xlfn.IFNA(IF(IF(L308,L308+M308,0)&lt;=100,IF(L308,L308+M308,0),100),)</f>
        <v>87</v>
      </c>
      <c r="S308" t="str">
        <f>IF(R308&gt;1,J308,"")</f>
        <v/>
      </c>
      <c r="T308" t="str">
        <f>IF(R308&gt;=1,R308,"")</f>
        <v/>
      </c>
    </row>
    <row r="309" spans="1:48" x14ac:dyDescent="0.35">
      <c r="A309">
        <f>CLASS!A69</f>
        <v>133250</v>
      </c>
      <c r="B309" t="str">
        <f>CLASS!B69</f>
        <v>EE133250</v>
      </c>
      <c r="C309" t="str">
        <f>_xlfn.IFNA((VLOOKUP(A309,CLASS!A:AY,3,FALSE)),"")</f>
        <v>James</v>
      </c>
      <c r="D309" t="str">
        <f>_xlfn.IFNA((VLOOKUP(A309,CLASS!A:AY,4,FALSE)),"")</f>
        <v>Yarrow</v>
      </c>
      <c r="E309" t="str">
        <f>_xlfn.IFNA(VLOOKUP(A309,CLASS!A:I,5,FALSE),"")</f>
        <v>A</v>
      </c>
      <c r="F309" t="str">
        <f>_xlfn.IFNA(VLOOKUP(A309,CLASS!A:I,6,FALSE),"")</f>
        <v>A</v>
      </c>
      <c r="G309" t="str">
        <f>_xlfn.IFNA(VLOOKUP(A309,CLASS!A:I,7,FALSE),"")</f>
        <v>A</v>
      </c>
      <c r="H309" t="str">
        <f>_xlfn.IFNA(VLOOKUP(A309,CLASS!A:I,8,FALSE),"")</f>
        <v>A</v>
      </c>
      <c r="I309" t="str">
        <f>_xlfn.IFNA(VLOOKUP(A309,CLASS!A:I,9,FALSE),"")</f>
        <v>SNR</v>
      </c>
      <c r="J309" t="str">
        <f>_xlfn.IFNA((VLOOKUP(A309,CLASS!A:AY,10,FALSE)),"")</f>
        <v>CAM</v>
      </c>
      <c r="K309" t="str">
        <f>_xlfn.IFNA((VLOOKUP(J309,DivisionLookup!A:B,2,FALSE)),"")</f>
        <v>North</v>
      </c>
      <c r="L309">
        <f>VLOOKUP(B309,CLASS!B:P,15,FALSE)</f>
        <v>80</v>
      </c>
      <c r="M309">
        <f>_xlfn.IFNA(VLOOKUP(E309,HandicapLookup!A:B,2,FALSE),"")</f>
        <v>5</v>
      </c>
      <c r="N309">
        <f>_xlfn.IFNA(VLOOKUP($A309,CLASS!$E$2:$AK$404,6,FALSE),)</f>
        <v>0</v>
      </c>
      <c r="O309">
        <f>_xlfn.IFNA(VLOOKUP($A309,CLASS!$E$2:$AK$404,7,FALSE),)</f>
        <v>0</v>
      </c>
      <c r="P309">
        <f>_xlfn.IFNA(VLOOKUP($A309,CLASS!$E$2:$AK$404,8,FALSE),)</f>
        <v>0</v>
      </c>
      <c r="Q309">
        <f>_xlfn.IFNA(IF(IF(L309,L309+M309,0)&lt;=100,IF(L309,L309+M309,0),100),)</f>
        <v>85</v>
      </c>
      <c r="S309" s="6"/>
      <c r="T309" t="str">
        <f>IF(R309&gt;=1,R309,"")</f>
        <v/>
      </c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H309" s="6"/>
      <c r="AI309" s="3"/>
      <c r="AJ309" s="3"/>
      <c r="AK309" s="8"/>
      <c r="AL309" s="3"/>
      <c r="AM309" s="3"/>
      <c r="AN309" s="3"/>
      <c r="AO309" s="3"/>
      <c r="AP309" s="3"/>
      <c r="AQ309" s="3"/>
      <c r="AR309" s="3"/>
      <c r="AS309" s="3"/>
      <c r="AT309" s="3"/>
      <c r="AU309" s="8"/>
      <c r="AV309" s="3"/>
    </row>
    <row r="310" spans="1:48" hidden="1" x14ac:dyDescent="0.35">
      <c r="A310">
        <f>CLASS!A143</f>
        <v>134813</v>
      </c>
      <c r="B310" t="str">
        <f>CLASS!B143</f>
        <v>EE134813</v>
      </c>
      <c r="C310" t="str">
        <f>_xlfn.IFNA((VLOOKUP(A310,CLASS!A:AY,3,FALSE)),"")</f>
        <v>Sammy</v>
      </c>
      <c r="D310" t="str">
        <f>_xlfn.IFNA((VLOOKUP(A310,CLASS!A:AY,4,FALSE)),"")</f>
        <v>Halsey</v>
      </c>
      <c r="E310" t="str">
        <f>_xlfn.IFNA(VLOOKUP(A310,CLASS!A:I,5,FALSE),"")</f>
        <v>B</v>
      </c>
      <c r="F310" t="str">
        <f>_xlfn.IFNA(VLOOKUP(A310,CLASS!A:I,6,FALSE),"")</f>
        <v>B</v>
      </c>
      <c r="G310" t="str">
        <f>_xlfn.IFNA(VLOOKUP(A310,CLASS!A:I,7,FALSE),"")</f>
        <v>B</v>
      </c>
      <c r="H310" t="str">
        <f>_xlfn.IFNA(VLOOKUP(A310,CLASS!A:I,8,FALSE),"")</f>
        <v>B</v>
      </c>
      <c r="I310" t="str">
        <f>_xlfn.IFNA(VLOOKUP(A310,CLASS!A:I,9,FALSE),"")</f>
        <v>LDY</v>
      </c>
      <c r="J310" t="str">
        <f>_xlfn.IFNA((VLOOKUP(A310,CLASS!A:AY,10,FALSE)),"")</f>
        <v>AGL</v>
      </c>
      <c r="K310" t="str">
        <f>_xlfn.IFNA((VLOOKUP(J310,DivisionLookup!A:B,2,FALSE)),"")</f>
        <v>South</v>
      </c>
      <c r="L310">
        <f>VLOOKUP(B310,CLASS!B:P,15,FALSE)</f>
        <v>0</v>
      </c>
      <c r="M310">
        <f>_xlfn.IFNA(VLOOKUP(E310,HandicapLookup!A:B,2,FALSE),"")</f>
        <v>10</v>
      </c>
      <c r="N310">
        <f>_xlfn.IFNA(VLOOKUP($A310,CLASS!$E$2:$AK$404,6,FALSE),)</f>
        <v>0</v>
      </c>
      <c r="O310">
        <f>_xlfn.IFNA(VLOOKUP($A310,CLASS!$E$2:$AK$404,7,FALSE),)</f>
        <v>0</v>
      </c>
      <c r="P310">
        <f>_xlfn.IFNA(VLOOKUP($A310,CLASS!$E$2:$AK$404,8,FALSE),)</f>
        <v>0</v>
      </c>
      <c r="Q310">
        <f>_xlfn.IFNA(IF(IF(L310,L310+M310,0)&lt;=100,IF(L310,L310+M310,0),100),)</f>
        <v>0</v>
      </c>
      <c r="S310" s="6"/>
      <c r="T310" t="str">
        <f>IF(R310&gt;=1,R310,"")</f>
        <v/>
      </c>
    </row>
    <row r="311" spans="1:48" x14ac:dyDescent="0.35">
      <c r="A311">
        <f>CLASS!A34</f>
        <v>116977</v>
      </c>
      <c r="B311" t="str">
        <f>CLASS!B34</f>
        <v>EE116977</v>
      </c>
      <c r="C311" t="str">
        <f>_xlfn.IFNA((VLOOKUP(A311,CLASS!A:AY,3,FALSE)),"")</f>
        <v>Taylor</v>
      </c>
      <c r="D311" t="str">
        <f>_xlfn.IFNA((VLOOKUP(A311,CLASS!A:AY,4,FALSE)),"")</f>
        <v>Hedgecock</v>
      </c>
      <c r="E311" t="str">
        <f>_xlfn.IFNA(VLOOKUP(A311,CLASS!A:I,5,FALSE),"")</f>
        <v>AA</v>
      </c>
      <c r="F311" t="str">
        <f>_xlfn.IFNA(VLOOKUP(A311,CLASS!A:I,6,FALSE),"")</f>
        <v>AA</v>
      </c>
      <c r="G311" t="str">
        <f>_xlfn.IFNA(VLOOKUP(A311,CLASS!A:I,7,FALSE),"")</f>
        <v>AA</v>
      </c>
      <c r="H311" t="str">
        <f>_xlfn.IFNA(VLOOKUP(A311,CLASS!A:I,8,FALSE),"")</f>
        <v>AA</v>
      </c>
      <c r="I311" t="str">
        <f>_xlfn.IFNA(VLOOKUP(A311,CLASS!A:I,9,FALSE),"")</f>
        <v>SNR</v>
      </c>
      <c r="J311" t="str">
        <f>_xlfn.IFNA((VLOOKUP(A311,CLASS!A:AY,10,FALSE)),"")</f>
        <v>CAM</v>
      </c>
      <c r="K311" t="str">
        <f>_xlfn.IFNA((VLOOKUP(J311,DivisionLookup!A:B,2,FALSE)),"")</f>
        <v>North</v>
      </c>
      <c r="L311">
        <f>VLOOKUP(B311,CLASS!B:P,15,FALSE)</f>
        <v>83</v>
      </c>
      <c r="M311">
        <f>_xlfn.IFNA(VLOOKUP(E311,HandicapLookup!A:B,2,FALSE),"")</f>
        <v>0</v>
      </c>
      <c r="N311">
        <f>_xlfn.IFNA(VLOOKUP($A311,CLASS!$E$2:$AK$404,6,FALSE),)</f>
        <v>0</v>
      </c>
      <c r="O311">
        <f>_xlfn.IFNA(VLOOKUP($A311,CLASS!$E$2:$AK$404,7,FALSE),)</f>
        <v>0</v>
      </c>
      <c r="P311">
        <f>_xlfn.IFNA(VLOOKUP($A311,CLASS!$E$2:$AK$404,8,FALSE),)</f>
        <v>0</v>
      </c>
      <c r="Q311">
        <f>_xlfn.IFNA(IF(IF(L311,L311+M311,0)&lt;=100,IF(L311,L311+M311,0),100),)</f>
        <v>83</v>
      </c>
      <c r="R311" s="31"/>
      <c r="S311" t="str">
        <f>IF(R311&gt;1,J311,"")</f>
        <v/>
      </c>
      <c r="T311" t="str">
        <f>IF(R311&gt;=1,R311,"")</f>
        <v/>
      </c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H311" s="6"/>
      <c r="AI311" s="3"/>
      <c r="AJ311" s="3"/>
      <c r="AK311" s="8"/>
      <c r="AL311" s="3"/>
      <c r="AM311" s="3"/>
      <c r="AN311" s="3"/>
      <c r="AO311" s="3"/>
      <c r="AP311" s="3"/>
      <c r="AQ311" s="3"/>
      <c r="AR311" s="3"/>
      <c r="AS311" s="3"/>
      <c r="AT311" s="3"/>
      <c r="AU311" s="8"/>
      <c r="AV311" s="3"/>
    </row>
    <row r="312" spans="1:48" x14ac:dyDescent="0.35">
      <c r="A312">
        <f>CLASS!A4</f>
        <v>109720</v>
      </c>
      <c r="B312" t="str">
        <f>CLASS!B4</f>
        <v>EE109720</v>
      </c>
      <c r="C312" t="str">
        <f>_xlfn.IFNA((VLOOKUP(A312,CLASS!A:AY,3,FALSE)),"")</f>
        <v>Mark</v>
      </c>
      <c r="D312" t="str">
        <f>_xlfn.IFNA((VLOOKUP(A312,CLASS!A:AY,4,FALSE)),"")</f>
        <v>Bowes</v>
      </c>
      <c r="E312" t="str">
        <f>_xlfn.IFNA(VLOOKUP(A312,CLASS!A:I,5,FALSE),"")</f>
        <v>AAA</v>
      </c>
      <c r="F312" t="str">
        <f>_xlfn.IFNA(VLOOKUP(A312,CLASS!A:I,6,FALSE),"")</f>
        <v>AAA</v>
      </c>
      <c r="G312" t="str">
        <f>_xlfn.IFNA(VLOOKUP(A312,CLASS!A:I,7,FALSE),"")</f>
        <v>AAA</v>
      </c>
      <c r="H312" t="str">
        <f>_xlfn.IFNA(VLOOKUP(A312,CLASS!A:I,8,FALSE),"")</f>
        <v>AAA</v>
      </c>
      <c r="I312" t="str">
        <f>_xlfn.IFNA(VLOOKUP(A312,CLASS!A:I,9,FALSE),"")</f>
        <v>SNR</v>
      </c>
      <c r="J312" t="str">
        <f>_xlfn.IFNA((VLOOKUP(A312,CLASS!A:AY,10,FALSE)),"")</f>
        <v>CAM</v>
      </c>
      <c r="K312" t="str">
        <f>_xlfn.IFNA((VLOOKUP(J312,DivisionLookup!A:B,2,FALSE)),"")</f>
        <v>North</v>
      </c>
      <c r="L312">
        <f>VLOOKUP(B312,CLASS!B:P,15,FALSE)</f>
        <v>82</v>
      </c>
      <c r="M312">
        <f>_xlfn.IFNA(VLOOKUP(E312,HandicapLookup!A:B,2,FALSE),"")</f>
        <v>0</v>
      </c>
      <c r="N312">
        <f>_xlfn.IFNA(VLOOKUP($A312,CLASS!$E$2:$AK$404,6,FALSE),)</f>
        <v>0</v>
      </c>
      <c r="O312">
        <f>_xlfn.IFNA(VLOOKUP($A312,CLASS!$E$2:$AK$404,7,FALSE),)</f>
        <v>0</v>
      </c>
      <c r="P312">
        <f>_xlfn.IFNA(VLOOKUP($A312,CLASS!$E$2:$AK$404,8,FALSE),)</f>
        <v>0</v>
      </c>
      <c r="Q312">
        <f>_xlfn.IFNA(IF(IF(L312,L312+M312,0)&lt;=100,IF(L312,L312+M312,0),100),)</f>
        <v>82</v>
      </c>
      <c r="S312" t="str">
        <f>IF(R312&gt;1,J312,"")</f>
        <v/>
      </c>
      <c r="T312" t="str">
        <f>IF(R312&gt;=1,R312,"")</f>
        <v/>
      </c>
    </row>
    <row r="313" spans="1:48" hidden="1" x14ac:dyDescent="0.35">
      <c r="A313">
        <f>CLASS!A208</f>
        <v>127073</v>
      </c>
      <c r="B313" t="str">
        <f>CLASS!B208</f>
        <v>EE127073</v>
      </c>
      <c r="C313" t="str">
        <f>_xlfn.IFNA((VLOOKUP(A313,CLASS!A:AY,3,FALSE)),"")</f>
        <v>Timothy</v>
      </c>
      <c r="D313" t="str">
        <f>_xlfn.IFNA((VLOOKUP(A313,CLASS!A:AY,4,FALSE)),"")</f>
        <v>Dawson</v>
      </c>
      <c r="E313" t="str">
        <f>_xlfn.IFNA(VLOOKUP(A313,CLASS!A:I,5,FALSE),"")</f>
        <v>C</v>
      </c>
      <c r="F313" t="str">
        <f>_xlfn.IFNA(VLOOKUP(A313,CLASS!A:I,6,FALSE),"")</f>
        <v>C</v>
      </c>
      <c r="G313" t="str">
        <f>_xlfn.IFNA(VLOOKUP(A313,CLASS!A:I,7,FALSE),"")</f>
        <v>C</v>
      </c>
      <c r="H313" t="str">
        <f>_xlfn.IFNA(VLOOKUP(A313,CLASS!A:I,8,FALSE),"")</f>
        <v>C</v>
      </c>
      <c r="I313" t="str">
        <f>_xlfn.IFNA(VLOOKUP(A313,CLASS!A:I,9,FALSE),"")</f>
        <v>VET</v>
      </c>
      <c r="J313" t="str">
        <f>_xlfn.IFNA((VLOOKUP(A313,CLASS!A:AY,10,FALSE)),"")</f>
        <v>OLSS</v>
      </c>
      <c r="K313" t="str">
        <f>_xlfn.IFNA((VLOOKUP(J313,DivisionLookup!A:B,2,FALSE)),"")</f>
        <v>South</v>
      </c>
      <c r="L313">
        <f>VLOOKUP(B313,CLASS!B:P,15,FALSE)</f>
        <v>0</v>
      </c>
      <c r="M313">
        <f>_xlfn.IFNA(VLOOKUP(E313,HandicapLookup!A:B,2,FALSE),"")</f>
        <v>15</v>
      </c>
      <c r="N313">
        <f>_xlfn.IFNA(VLOOKUP($A313,CLASS!$E$2:$AK$404,6,FALSE),)</f>
        <v>0</v>
      </c>
      <c r="O313">
        <f>_xlfn.IFNA(VLOOKUP($A313,CLASS!$E$2:$AK$404,7,FALSE),)</f>
        <v>0</v>
      </c>
      <c r="P313">
        <f>_xlfn.IFNA(VLOOKUP($A313,CLASS!$E$2:$AK$404,8,FALSE),)</f>
        <v>0</v>
      </c>
      <c r="Q313">
        <f>_xlfn.IFNA(IF(IF(L313,L313+M313,0)&lt;=100,IF(L313,L313+M313,0),100),)</f>
        <v>0</v>
      </c>
      <c r="S313" t="str">
        <f>IF(R313&gt;1,J313,"")</f>
        <v/>
      </c>
      <c r="T313" t="str">
        <f>IF(R313&gt;=1,R313,"")</f>
        <v/>
      </c>
    </row>
    <row r="314" spans="1:48" hidden="1" x14ac:dyDescent="0.35">
      <c r="A314" s="44">
        <f>CLASS!A208</f>
        <v>127073</v>
      </c>
      <c r="B314" s="44" t="str">
        <f>CLASS!B208</f>
        <v>EE127073</v>
      </c>
      <c r="C314" t="str">
        <f>_xlfn.IFNA((VLOOKUP(A314,CLASS!A:AY,3,FALSE)),"")</f>
        <v>Timothy</v>
      </c>
      <c r="D314" t="str">
        <f>_xlfn.IFNA((VLOOKUP(A314,CLASS!A:AY,4,FALSE)),"")</f>
        <v>Dawson</v>
      </c>
      <c r="E314" t="str">
        <f>_xlfn.IFNA(VLOOKUP(A314,CLASS!A:I,5,FALSE),"")</f>
        <v>C</v>
      </c>
      <c r="I314" t="str">
        <f>_xlfn.IFNA(VLOOKUP(A314,CLASS!A:I,9,FALSE),"")</f>
        <v>VET</v>
      </c>
      <c r="J314" t="str">
        <f>_xlfn.IFNA((VLOOKUP(A314,CLASS!A:AY,10,FALSE)),"")</f>
        <v>OLSS</v>
      </c>
      <c r="K314" t="str">
        <f>_xlfn.IFNA((VLOOKUP(J314,DivisionLookup!A:B,2,FALSE)),"")</f>
        <v>South</v>
      </c>
      <c r="L314">
        <f>VLOOKUP(B314,CLASS!B:P,15,FALSE)</f>
        <v>0</v>
      </c>
      <c r="M314">
        <f>_xlfn.IFNA(VLOOKUP(E314,HandicapLookup!A:B,2,FALSE),"")</f>
        <v>15</v>
      </c>
      <c r="Q314">
        <f>_xlfn.IFNA(IF(IF(L314,L314+M314,0)&lt;=100,IF(L314,L314+M314,0),100),)</f>
        <v>0</v>
      </c>
      <c r="S314" t="str">
        <f>IF(R314&gt;1,J314,"")</f>
        <v/>
      </c>
    </row>
    <row r="315" spans="1:48" x14ac:dyDescent="0.35">
      <c r="A315">
        <f>CLASS!A46</f>
        <v>125734</v>
      </c>
      <c r="B315" t="str">
        <f>CLASS!B46</f>
        <v>EE125734</v>
      </c>
      <c r="C315" t="str">
        <f>_xlfn.IFNA((VLOOKUP(A315,CLASS!A:AY,3,FALSE)),"")</f>
        <v>Stephen</v>
      </c>
      <c r="D315" t="str">
        <f>_xlfn.IFNA((VLOOKUP(A315,CLASS!A:AY,4,FALSE)),"")</f>
        <v>Harrup</v>
      </c>
      <c r="E315" t="str">
        <f>_xlfn.IFNA(VLOOKUP(A315,CLASS!A:I,5,FALSE),"")</f>
        <v>A</v>
      </c>
      <c r="F315" t="str">
        <f>_xlfn.IFNA(VLOOKUP(A315,CLASS!A:I,6,FALSE),"")</f>
        <v>A</v>
      </c>
      <c r="G315" t="str">
        <f>_xlfn.IFNA(VLOOKUP(A315,CLASS!A:I,7,FALSE),"")</f>
        <v>A</v>
      </c>
      <c r="H315" t="str">
        <f>_xlfn.IFNA(VLOOKUP(A315,CLASS!A:I,8,FALSE),"")</f>
        <v>A</v>
      </c>
      <c r="I315" t="str">
        <f>_xlfn.IFNA(VLOOKUP(A315,CLASS!A:I,9,FALSE),"")</f>
        <v>SNR</v>
      </c>
      <c r="J315" t="str">
        <f>_xlfn.IFNA((VLOOKUP(A315,CLASS!A:AY,10,FALSE)),"")</f>
        <v>CAM</v>
      </c>
      <c r="K315" t="str">
        <f>_xlfn.IFNA((VLOOKUP(J315,DivisionLookup!A:B,2,FALSE)),"")</f>
        <v>North</v>
      </c>
      <c r="L315">
        <f>VLOOKUP(B315,CLASS!B:P,15,FALSE)</f>
        <v>75</v>
      </c>
      <c r="M315">
        <f>_xlfn.IFNA(VLOOKUP(E315,HandicapLookup!A:B,2,FALSE),"")</f>
        <v>5</v>
      </c>
      <c r="N315">
        <f>_xlfn.IFNA(VLOOKUP($A315,CLASS!$E$2:$AK$404,6,FALSE),)</f>
        <v>0</v>
      </c>
      <c r="O315">
        <f>_xlfn.IFNA(VLOOKUP($A315,CLASS!$E$2:$AK$404,7,FALSE),)</f>
        <v>0</v>
      </c>
      <c r="P315">
        <f>_xlfn.IFNA(VLOOKUP($A315,CLASS!$E$2:$AK$404,8,FALSE),)</f>
        <v>0</v>
      </c>
      <c r="Q315">
        <f>_xlfn.IFNA(IF(IF(L315,L315+M315,0)&lt;=100,IF(L315,L315+M315,0),100),)</f>
        <v>80</v>
      </c>
      <c r="S315" s="6"/>
      <c r="T315" t="str">
        <f>IF(R315&gt;=1,R315,"")</f>
        <v/>
      </c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H315" s="6"/>
      <c r="AI315" s="3"/>
      <c r="AJ315" s="3"/>
      <c r="AK315" s="8"/>
      <c r="AL315" s="3"/>
      <c r="AM315" s="3"/>
      <c r="AN315" s="3"/>
      <c r="AO315" s="3"/>
      <c r="AP315" s="3"/>
      <c r="AQ315" s="3"/>
      <c r="AR315" s="3"/>
      <c r="AS315" s="3"/>
      <c r="AT315" s="3"/>
      <c r="AU315" s="8"/>
      <c r="AV315" s="3"/>
    </row>
    <row r="316" spans="1:48" x14ac:dyDescent="0.35">
      <c r="A316">
        <f>CLASS!A114</f>
        <v>71206</v>
      </c>
      <c r="B316" t="str">
        <f>CLASS!B114</f>
        <v>EE71206</v>
      </c>
      <c r="C316" t="str">
        <f>_xlfn.IFNA((VLOOKUP(A316,CLASS!A:AY,3,FALSE)),"")</f>
        <v>Stephen</v>
      </c>
      <c r="D316" t="str">
        <f>_xlfn.IFNA((VLOOKUP(A316,CLASS!A:AY,4,FALSE)),"")</f>
        <v>Coningsby</v>
      </c>
      <c r="E316" t="str">
        <f>_xlfn.IFNA(VLOOKUP(A316,CLASS!A:I,5,FALSE),"")</f>
        <v>B</v>
      </c>
      <c r="F316" t="str">
        <f>_xlfn.IFNA(VLOOKUP(A316,CLASS!A:I,6,FALSE),"")</f>
        <v>B</v>
      </c>
      <c r="G316" t="str">
        <f>_xlfn.IFNA(VLOOKUP(A316,CLASS!A:I,7,FALSE),"")</f>
        <v>B</v>
      </c>
      <c r="H316" t="str">
        <f>_xlfn.IFNA(VLOOKUP(A316,CLASS!A:I,8,FALSE),"")</f>
        <v>B</v>
      </c>
      <c r="I316" t="str">
        <f>_xlfn.IFNA(VLOOKUP(A316,CLASS!A:I,9,FALSE),"")</f>
        <v>VET</v>
      </c>
      <c r="J316" t="str">
        <f>_xlfn.IFNA((VLOOKUP(A316,CLASS!A:AY,10,FALSE)),"")</f>
        <v>CAM</v>
      </c>
      <c r="K316" t="str">
        <f>_xlfn.IFNA((VLOOKUP(J316,DivisionLookup!A:B,2,FALSE)),"")</f>
        <v>North</v>
      </c>
      <c r="L316">
        <f>VLOOKUP(B316,CLASS!B:P,15,FALSE)</f>
        <v>69</v>
      </c>
      <c r="M316">
        <f>_xlfn.IFNA(VLOOKUP(E316,HandicapLookup!A:B,2,FALSE),"")</f>
        <v>10</v>
      </c>
      <c r="N316">
        <f>_xlfn.IFNA(VLOOKUP($A316,CLASS!$E$2:$AK$404,6,FALSE),)</f>
        <v>0</v>
      </c>
      <c r="O316">
        <f>_xlfn.IFNA(VLOOKUP($A316,CLASS!$E$2:$AK$404,7,FALSE),)</f>
        <v>0</v>
      </c>
      <c r="P316">
        <f>_xlfn.IFNA(VLOOKUP($A316,CLASS!$E$2:$AK$404,8,FALSE),)</f>
        <v>0</v>
      </c>
      <c r="Q316">
        <f>_xlfn.IFNA(IF(IF(L316,L316+M316,0)&lt;=100,IF(L316,L316+M316,0),100),)</f>
        <v>79</v>
      </c>
      <c r="S316" t="str">
        <f>IF(R316&gt;1,J316,"")</f>
        <v/>
      </c>
      <c r="T316" t="str">
        <f>IF(R316&gt;=1,R316,"")</f>
        <v/>
      </c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H316" s="6"/>
      <c r="AI316" s="3"/>
      <c r="AJ316" s="3"/>
      <c r="AK316" s="8"/>
      <c r="AL316" s="3"/>
      <c r="AM316" s="3"/>
      <c r="AN316" s="3"/>
      <c r="AO316" s="3"/>
      <c r="AP316" s="3"/>
      <c r="AQ316" s="3"/>
      <c r="AR316" s="3"/>
      <c r="AS316" s="3"/>
      <c r="AT316" s="3"/>
      <c r="AU316" s="8"/>
      <c r="AV316" s="3"/>
    </row>
    <row r="317" spans="1:48" hidden="1" x14ac:dyDescent="0.35">
      <c r="A317">
        <f>CLASS!A184</f>
        <v>104452</v>
      </c>
      <c r="B317" t="str">
        <f>CLASS!B184</f>
        <v>EE104452</v>
      </c>
      <c r="C317" t="str">
        <f>_xlfn.IFNA((VLOOKUP(A317,CLASS!A:AY,3,FALSE)),"")</f>
        <v>Suzanne</v>
      </c>
      <c r="D317" t="str">
        <f>_xlfn.IFNA((VLOOKUP(A317,CLASS!A:AY,4,FALSE)),"")</f>
        <v>Curtis</v>
      </c>
      <c r="E317" t="str">
        <f>_xlfn.IFNA(VLOOKUP(A317,CLASS!A:I,5,FALSE),"")</f>
        <v>C</v>
      </c>
      <c r="F317" t="str">
        <f>_xlfn.IFNA(VLOOKUP(A317,CLASS!A:I,6,FALSE),"")</f>
        <v>C</v>
      </c>
      <c r="G317" t="str">
        <f>_xlfn.IFNA(VLOOKUP(A317,CLASS!A:I,7,FALSE),"")</f>
        <v>C</v>
      </c>
      <c r="H317" t="str">
        <f>_xlfn.IFNA(VLOOKUP(A317,CLASS!A:I,8,FALSE),"")</f>
        <v>C</v>
      </c>
      <c r="I317" t="str">
        <f>_xlfn.IFNA(VLOOKUP(A317,CLASS!A:I,9,FALSE),"")</f>
        <v>LDV</v>
      </c>
      <c r="J317" t="str">
        <f>_xlfn.IFNA((VLOOKUP(A317,CLASS!A:AY,10,FALSE)),"")</f>
        <v>EJC</v>
      </c>
      <c r="K317" t="str">
        <f>_xlfn.IFNA((VLOOKUP(J317,DivisionLookup!A:B,2,FALSE)),"")</f>
        <v>South</v>
      </c>
      <c r="L317">
        <f>VLOOKUP(B317,CLASS!B:P,15,FALSE)</f>
        <v>0</v>
      </c>
      <c r="M317">
        <f>_xlfn.IFNA(VLOOKUP(E317,HandicapLookup!A:B,2,FALSE),"")</f>
        <v>15</v>
      </c>
      <c r="N317">
        <f>_xlfn.IFNA(VLOOKUP($A317,CLASS!$E$2:$AK$404,6,FALSE),)</f>
        <v>0</v>
      </c>
      <c r="O317">
        <f>_xlfn.IFNA(VLOOKUP($A317,CLASS!$E$2:$AK$404,7,FALSE),)</f>
        <v>0</v>
      </c>
      <c r="P317">
        <f>_xlfn.IFNA(VLOOKUP($A317,CLASS!$E$2:$AK$404,8,FALSE),)</f>
        <v>0</v>
      </c>
      <c r="Q317">
        <f>_xlfn.IFNA(IF(IF(L317,L317+M317,0)&lt;=100,IF(L317,L317+M317,0),100),)</f>
        <v>0</v>
      </c>
      <c r="S317" s="6"/>
      <c r="T317" t="str">
        <f>IF(R317&gt;=1,R317,"")</f>
        <v/>
      </c>
    </row>
    <row r="318" spans="1:48" hidden="1" x14ac:dyDescent="0.35">
      <c r="A318">
        <f>CLASS!A30</f>
        <v>127262</v>
      </c>
      <c r="B318" t="str">
        <f>CLASS!B30</f>
        <v>EE127262</v>
      </c>
      <c r="C318" t="str">
        <f>_xlfn.IFNA((VLOOKUP(A318,CLASS!A:AY,3,FALSE)),"")</f>
        <v>Jaymie</v>
      </c>
      <c r="D318" t="str">
        <f>_xlfn.IFNA((VLOOKUP(A318,CLASS!A:AY,4,FALSE)),"")</f>
        <v>Sole</v>
      </c>
      <c r="E318" t="str">
        <f>_xlfn.IFNA(VLOOKUP(A318,CLASS!A:I,5,FALSE),"")</f>
        <v>AA</v>
      </c>
      <c r="F318" t="str">
        <f>_xlfn.IFNA(VLOOKUP(A318,CLASS!A:I,6,FALSE),"")</f>
        <v>AA</v>
      </c>
      <c r="G318" t="str">
        <f>_xlfn.IFNA(VLOOKUP(A318,CLASS!A:I,7,FALSE),"")</f>
        <v>AA</v>
      </c>
      <c r="H318" t="str">
        <f>_xlfn.IFNA(VLOOKUP(A318,CLASS!A:I,8,FALSE),"")</f>
        <v>AA</v>
      </c>
      <c r="I318" t="str">
        <f>_xlfn.IFNA(VLOOKUP(A318,CLASS!A:I,9,FALSE),"")</f>
        <v>SNR</v>
      </c>
      <c r="J318" t="str">
        <f>_xlfn.IFNA((VLOOKUP(A318,CLASS!A:AY,10,FALSE)),"")</f>
        <v>OLSS</v>
      </c>
      <c r="K318" t="str">
        <f>_xlfn.IFNA((VLOOKUP(J318,DivisionLookup!A:B,2,FALSE)),"")</f>
        <v>South</v>
      </c>
      <c r="L318">
        <f>VLOOKUP(B318,CLASS!B:P,15,FALSE)</f>
        <v>0</v>
      </c>
      <c r="M318">
        <f>_xlfn.IFNA(VLOOKUP(E318,HandicapLookup!A:B,2,FALSE),"")</f>
        <v>0</v>
      </c>
      <c r="N318">
        <f>_xlfn.IFNA(VLOOKUP($A318,CLASS!$E$2:$AK$404,6,FALSE),)</f>
        <v>0</v>
      </c>
      <c r="O318">
        <f>_xlfn.IFNA(VLOOKUP($A318,CLASS!$E$2:$AK$404,7,FALSE),)</f>
        <v>0</v>
      </c>
      <c r="P318">
        <f>_xlfn.IFNA(VLOOKUP($A318,CLASS!$E$2:$AK$404,8,FALSE),)</f>
        <v>0</v>
      </c>
      <c r="Q318">
        <f>_xlfn.IFNA(IF(IF(L318,L318+M318,0)&lt;=100,IF(L318,L318+M318,0),100),)</f>
        <v>0</v>
      </c>
      <c r="S318" t="str">
        <f>IF(R318&gt;1,J318,"")</f>
        <v/>
      </c>
      <c r="T318" t="str">
        <f>IF(R318&gt;=1,R318,"")</f>
        <v/>
      </c>
    </row>
    <row r="319" spans="1:48" hidden="1" x14ac:dyDescent="0.35">
      <c r="A319">
        <f>CLASS!A202</f>
        <v>129813</v>
      </c>
      <c r="B319" t="str">
        <f>CLASS!B202</f>
        <v>EE129813</v>
      </c>
      <c r="C319" t="str">
        <f>_xlfn.IFNA((VLOOKUP(A319,CLASS!A:AY,3,FALSE)),"")</f>
        <v>Lain</v>
      </c>
      <c r="D319" t="str">
        <f>_xlfn.IFNA((VLOOKUP(A319,CLASS!A:AY,4,FALSE)),"")</f>
        <v>Blamey</v>
      </c>
      <c r="E319" t="str">
        <f>_xlfn.IFNA(VLOOKUP(A319,CLASS!A:I,5,FALSE),"")</f>
        <v>C</v>
      </c>
      <c r="F319" t="str">
        <f>_xlfn.IFNA(VLOOKUP(A319,CLASS!A:I,6,FALSE),"")</f>
        <v>C</v>
      </c>
      <c r="G319" t="str">
        <f>_xlfn.IFNA(VLOOKUP(A319,CLASS!A:I,7,FALSE),"")</f>
        <v>C</v>
      </c>
      <c r="H319" t="str">
        <f>_xlfn.IFNA(VLOOKUP(A319,CLASS!A:I,8,FALSE),"")</f>
        <v>C</v>
      </c>
      <c r="I319" t="str">
        <f>_xlfn.IFNA(VLOOKUP(A319,CLASS!A:I,9,FALSE),"")</f>
        <v>CLT</v>
      </c>
      <c r="J319" t="str">
        <f>_xlfn.IFNA((VLOOKUP(A319,CLASS!A:AY,10,FALSE)),"")</f>
        <v>EJC</v>
      </c>
      <c r="K319" t="str">
        <f>_xlfn.IFNA((VLOOKUP(J319,DivisionLookup!A:B,2,FALSE)),"")</f>
        <v>South</v>
      </c>
      <c r="L319">
        <f>VLOOKUP(B319,CLASS!B:P,15,FALSE)</f>
        <v>0</v>
      </c>
      <c r="M319">
        <f>_xlfn.IFNA(VLOOKUP(E319,HandicapLookup!A:B,2,FALSE),"")</f>
        <v>15</v>
      </c>
      <c r="N319">
        <f>_xlfn.IFNA(VLOOKUP($A319,CLASS!$E$2:$AK$404,6,FALSE),)</f>
        <v>0</v>
      </c>
      <c r="O319">
        <f>_xlfn.IFNA(VLOOKUP($A319,CLASS!$E$2:$AK$404,7,FALSE),)</f>
        <v>0</v>
      </c>
      <c r="P319">
        <f>_xlfn.IFNA(VLOOKUP($A319,CLASS!$E$2:$AK$404,8,FALSE),)</f>
        <v>0</v>
      </c>
      <c r="Q319">
        <f>_xlfn.IFNA(IF(IF(L319,L319+M319,0)&lt;=100,IF(L319,L319+M319,0),100),)</f>
        <v>0</v>
      </c>
      <c r="S319" s="6"/>
      <c r="T319" t="str">
        <f>IF(R319&gt;=1,R319,"")</f>
        <v/>
      </c>
    </row>
    <row r="320" spans="1:48" x14ac:dyDescent="0.35">
      <c r="A320">
        <f>CLASS!A51</f>
        <v>2009</v>
      </c>
      <c r="B320" t="str">
        <f>CLASS!B51</f>
        <v>EE2009</v>
      </c>
      <c r="C320" t="str">
        <f>_xlfn.IFNA((VLOOKUP(A320,CLASS!A:AY,3,FALSE)),"")</f>
        <v>Dennis</v>
      </c>
      <c r="D320" t="str">
        <f>_xlfn.IFNA((VLOOKUP(A320,CLASS!A:AY,4,FALSE)),"")</f>
        <v>Pettitt</v>
      </c>
      <c r="E320" t="str">
        <f>_xlfn.IFNA(VLOOKUP(A320,CLASS!A:I,5,FALSE),"")</f>
        <v>A</v>
      </c>
      <c r="F320" t="str">
        <f>_xlfn.IFNA(VLOOKUP(A320,CLASS!A:I,6,FALSE),"")</f>
        <v>A</v>
      </c>
      <c r="G320" t="str">
        <f>_xlfn.IFNA(VLOOKUP(A320,CLASS!A:I,7,FALSE),"")</f>
        <v>A</v>
      </c>
      <c r="H320" t="str">
        <f>_xlfn.IFNA(VLOOKUP(A320,CLASS!A:I,8,FALSE),"")</f>
        <v>A</v>
      </c>
      <c r="I320" t="str">
        <f>_xlfn.IFNA(VLOOKUP(A320,CLASS!A:I,9,FALSE),"")</f>
        <v>VET</v>
      </c>
      <c r="J320" t="str">
        <f>_xlfn.IFNA((VLOOKUP(A320,CLASS!A:AY,10,FALSE)),"")</f>
        <v>CAM</v>
      </c>
      <c r="K320" t="str">
        <f>_xlfn.IFNA((VLOOKUP(J320,DivisionLookup!A:B,2,FALSE)),"")</f>
        <v>North</v>
      </c>
      <c r="L320">
        <f>VLOOKUP(B320,CLASS!B:P,15,FALSE)</f>
        <v>73</v>
      </c>
      <c r="M320">
        <f>_xlfn.IFNA(VLOOKUP(E320,HandicapLookup!A:B,2,FALSE),"")</f>
        <v>5</v>
      </c>
      <c r="N320">
        <f>_xlfn.IFNA(VLOOKUP($A320,CLASS!$E$2:$AK$404,6,FALSE),)</f>
        <v>0</v>
      </c>
      <c r="O320">
        <f>_xlfn.IFNA(VLOOKUP($A320,CLASS!$E$2:$AK$404,7,FALSE),)</f>
        <v>0</v>
      </c>
      <c r="P320">
        <f>_xlfn.IFNA(VLOOKUP($A320,CLASS!$E$2:$AK$404,8,FALSE),)</f>
        <v>0</v>
      </c>
      <c r="Q320">
        <f>_xlfn.IFNA(IF(IF(L320,L320+M320,0)&lt;=100,IF(L320,L320+M320,0),100),)</f>
        <v>78</v>
      </c>
      <c r="S320" t="str">
        <f>IF(R320&gt;1,J320,"")</f>
        <v/>
      </c>
      <c r="T320" t="str">
        <f>IF(R320&gt;=1,R320,"")</f>
        <v/>
      </c>
    </row>
    <row r="321" spans="1:48" hidden="1" x14ac:dyDescent="0.35">
      <c r="A321">
        <f>CLASS!A55</f>
        <v>131219</v>
      </c>
      <c r="B321" t="str">
        <f>CLASS!B55</f>
        <v>EE131219</v>
      </c>
      <c r="C321" t="str">
        <f>_xlfn.IFNA((VLOOKUP(A321,CLASS!A:AY,3,FALSE)),"")</f>
        <v>Mark</v>
      </c>
      <c r="D321" t="str">
        <f>_xlfn.IFNA((VLOOKUP(A321,CLASS!A:AY,4,FALSE)),"")</f>
        <v>Hobbs</v>
      </c>
      <c r="E321" t="str">
        <f>_xlfn.IFNA(VLOOKUP(A321,CLASS!A:I,5,FALSE),"")</f>
        <v>A</v>
      </c>
      <c r="F321" t="str">
        <f>_xlfn.IFNA(VLOOKUP(A321,CLASS!A:I,6,FALSE),"")</f>
        <v>A</v>
      </c>
      <c r="G321" t="str">
        <f>_xlfn.IFNA(VLOOKUP(A321,CLASS!A:I,7,FALSE),"")</f>
        <v>A</v>
      </c>
      <c r="H321" t="str">
        <f>_xlfn.IFNA(VLOOKUP(A321,CLASS!A:I,8,FALSE),"")</f>
        <v>A</v>
      </c>
      <c r="I321" t="str">
        <f>_xlfn.IFNA(VLOOKUP(A321,CLASS!A:I,9,FALSE),"")</f>
        <v>SNR</v>
      </c>
      <c r="J321" t="str">
        <f>_xlfn.IFNA((VLOOKUP(A321,CLASS!A:AY,10,FALSE)),"")</f>
        <v>OLSS</v>
      </c>
      <c r="K321" t="str">
        <f>_xlfn.IFNA((VLOOKUP(J321,DivisionLookup!A:B,2,FALSE)),"")</f>
        <v>South</v>
      </c>
      <c r="L321">
        <f>VLOOKUP(B321,CLASS!B:P,15,FALSE)</f>
        <v>0</v>
      </c>
      <c r="M321">
        <f>_xlfn.IFNA(VLOOKUP(E321,HandicapLookup!A:B,2,FALSE),"")</f>
        <v>5</v>
      </c>
      <c r="N321">
        <f>_xlfn.IFNA(VLOOKUP($A321,CLASS!$E$2:$AK$404,6,FALSE),)</f>
        <v>0</v>
      </c>
      <c r="O321">
        <f>_xlfn.IFNA(VLOOKUP($A321,CLASS!$E$2:$AK$404,7,FALSE),)</f>
        <v>0</v>
      </c>
      <c r="P321">
        <f>_xlfn.IFNA(VLOOKUP($A321,CLASS!$E$2:$AK$404,8,FALSE),)</f>
        <v>0</v>
      </c>
      <c r="Q321">
        <f>_xlfn.IFNA(IF(IF(L321,L321+M321,0)&lt;=100,IF(L321,L321+M321,0),100),)</f>
        <v>0</v>
      </c>
      <c r="S321" t="str">
        <f>IF(R321&gt;1,J321,"")</f>
        <v/>
      </c>
      <c r="T321" t="str">
        <f>IF(R321&gt;=1,R321,"")</f>
        <v/>
      </c>
    </row>
    <row r="322" spans="1:48" hidden="1" x14ac:dyDescent="0.35">
      <c r="A322">
        <f>CLASS!A54</f>
        <v>135536</v>
      </c>
      <c r="B322" t="str">
        <f>CLASS!B54</f>
        <v>EE135536</v>
      </c>
      <c r="C322" t="str">
        <f>_xlfn.IFNA((VLOOKUP(A322,CLASS!A:AY,3,FALSE)),"")</f>
        <v>Daniel</v>
      </c>
      <c r="D322" t="str">
        <f>_xlfn.IFNA((VLOOKUP(A322,CLASS!A:AY,4,FALSE)),"")</f>
        <v>King</v>
      </c>
      <c r="E322" t="str">
        <f>_xlfn.IFNA(VLOOKUP(A322,CLASS!A:I,5,FALSE),"")</f>
        <v>A</v>
      </c>
      <c r="F322" t="str">
        <f>_xlfn.IFNA(VLOOKUP(A322,CLASS!A:I,6,FALSE),"")</f>
        <v>A</v>
      </c>
      <c r="G322" t="str">
        <f>_xlfn.IFNA(VLOOKUP(A322,CLASS!A:I,7,FALSE),"")</f>
        <v>A</v>
      </c>
      <c r="H322" t="str">
        <f>_xlfn.IFNA(VLOOKUP(A322,CLASS!A:I,8,FALSE),"")</f>
        <v>A</v>
      </c>
      <c r="I322" t="str">
        <f>_xlfn.IFNA(VLOOKUP(A322,CLASS!A:I,9,FALSE),"")</f>
        <v>CLT</v>
      </c>
      <c r="J322" t="str">
        <f>_xlfn.IFNA((VLOOKUP(A322,CLASS!A:AY,10,FALSE)),"")</f>
        <v>SDGC</v>
      </c>
      <c r="K322" t="str">
        <f>_xlfn.IFNA((VLOOKUP(J322,DivisionLookup!A:B,2,FALSE)),"")</f>
        <v>South</v>
      </c>
      <c r="L322">
        <f>VLOOKUP(B322,CLASS!B:P,15,FALSE)</f>
        <v>0</v>
      </c>
      <c r="M322">
        <f>_xlfn.IFNA(VLOOKUP(E322,HandicapLookup!A:B,2,FALSE),"")</f>
        <v>5</v>
      </c>
      <c r="N322">
        <f>_xlfn.IFNA(VLOOKUP($A322,CLASS!$E$2:$AK$404,6,FALSE),)</f>
        <v>0</v>
      </c>
      <c r="O322">
        <f>_xlfn.IFNA(VLOOKUP($A322,CLASS!$E$2:$AK$404,7,FALSE),)</f>
        <v>0</v>
      </c>
      <c r="P322">
        <f>_xlfn.IFNA(VLOOKUP($A322,CLASS!$E$2:$AK$404,8,FALSE),)</f>
        <v>0</v>
      </c>
      <c r="Q322">
        <f>_xlfn.IFNA(IF(IF(L322,L322+M322,0)&lt;=100,IF(L322,L322+M322,0),100),)</f>
        <v>0</v>
      </c>
      <c r="S322" t="str">
        <f>IF(R322&gt;1,J322,"")</f>
        <v/>
      </c>
      <c r="T322" t="str">
        <f>IF(R322&gt;=1,R322,"")</f>
        <v/>
      </c>
    </row>
    <row r="323" spans="1:48" hidden="1" x14ac:dyDescent="0.35">
      <c r="A323">
        <f>CLASS!A130</f>
        <v>133800</v>
      </c>
      <c r="B323" t="str">
        <f>CLASS!B130</f>
        <v>EE133800</v>
      </c>
      <c r="C323" t="str">
        <f>_xlfn.IFNA((VLOOKUP(A323,CLASS!A:AY,3,FALSE)),"")</f>
        <v>Guy</v>
      </c>
      <c r="D323" t="str">
        <f>_xlfn.IFNA((VLOOKUP(A323,CLASS!A:AY,4,FALSE)),"")</f>
        <v>Rudd</v>
      </c>
      <c r="E323" t="str">
        <f>_xlfn.IFNA(VLOOKUP(A323,CLASS!A:I,5,FALSE),"")</f>
        <v>B</v>
      </c>
      <c r="F323" t="str">
        <f>_xlfn.IFNA(VLOOKUP(A323,CLASS!A:I,6,FALSE),"")</f>
        <v>B</v>
      </c>
      <c r="G323" t="str">
        <f>_xlfn.IFNA(VLOOKUP(A323,CLASS!A:I,7,FALSE),"")</f>
        <v>B</v>
      </c>
      <c r="H323" t="str">
        <f>_xlfn.IFNA(VLOOKUP(A323,CLASS!A:I,8,FALSE),"")</f>
        <v>B</v>
      </c>
      <c r="I323" t="str">
        <f>_xlfn.IFNA(VLOOKUP(A323,CLASS!A:I,9,FALSE),"")</f>
        <v>SNR</v>
      </c>
      <c r="J323" t="str">
        <f>_xlfn.IFNA((VLOOKUP(A323,CLASS!A:AY,10,FALSE)),"")</f>
        <v>OLSS</v>
      </c>
      <c r="K323" t="str">
        <f>_xlfn.IFNA((VLOOKUP(J323,DivisionLookup!A:B,2,FALSE)),"")</f>
        <v>South</v>
      </c>
      <c r="L323">
        <f>VLOOKUP(B323,CLASS!B:P,15,FALSE)</f>
        <v>0</v>
      </c>
      <c r="M323">
        <f>_xlfn.IFNA(VLOOKUP(E323,HandicapLookup!A:B,2,FALSE),"")</f>
        <v>10</v>
      </c>
      <c r="N323">
        <f>_xlfn.IFNA(VLOOKUP($A323,CLASS!$E$2:$AK$404,6,FALSE),)</f>
        <v>0</v>
      </c>
      <c r="O323">
        <f>_xlfn.IFNA(VLOOKUP($A323,CLASS!$E$2:$AK$404,7,FALSE),)</f>
        <v>0</v>
      </c>
      <c r="P323">
        <f>_xlfn.IFNA(VLOOKUP($A323,CLASS!$E$2:$AK$404,8,FALSE),)</f>
        <v>0</v>
      </c>
      <c r="Q323">
        <f>_xlfn.IFNA(IF(IF(L323,L323+M323,0)&lt;=100,IF(L323,L323+M323,0),100),)</f>
        <v>0</v>
      </c>
      <c r="S323" t="str">
        <f>IF(R323&gt;1,J323,"")</f>
        <v/>
      </c>
      <c r="T323" t="str">
        <f>IF(R323&gt;=1,R323,"")</f>
        <v/>
      </c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H323" s="6"/>
      <c r="AI323" s="3"/>
      <c r="AJ323" s="3"/>
      <c r="AK323" s="8"/>
      <c r="AL323" s="3"/>
      <c r="AM323" s="3"/>
      <c r="AN323" s="3"/>
      <c r="AO323" s="3"/>
      <c r="AP323" s="3"/>
      <c r="AQ323" s="3"/>
      <c r="AR323" s="3"/>
      <c r="AS323" s="3"/>
      <c r="AT323" s="3"/>
      <c r="AU323" s="8"/>
      <c r="AV323" s="3"/>
    </row>
    <row r="324" spans="1:48" x14ac:dyDescent="0.35">
      <c r="A324">
        <f>CLASS!A126</f>
        <v>132337</v>
      </c>
      <c r="B324" t="str">
        <f>CLASS!B126</f>
        <v>EE132337</v>
      </c>
      <c r="C324" t="str">
        <f>_xlfn.IFNA((VLOOKUP(A324,CLASS!A:AY,3,FALSE)),"")</f>
        <v>Ami</v>
      </c>
      <c r="D324" t="str">
        <f>_xlfn.IFNA((VLOOKUP(A324,CLASS!A:AY,4,FALSE)),"")</f>
        <v>Hedgecock</v>
      </c>
      <c r="E324" t="str">
        <f>_xlfn.IFNA(VLOOKUP(A324,CLASS!A:I,5,FALSE),"")</f>
        <v>B</v>
      </c>
      <c r="F324" t="str">
        <f>_xlfn.IFNA(VLOOKUP(A324,CLASS!A:I,6,FALSE),"")</f>
        <v>B</v>
      </c>
      <c r="G324" t="str">
        <f>_xlfn.IFNA(VLOOKUP(A324,CLASS!A:I,7,FALSE),"")</f>
        <v>B</v>
      </c>
      <c r="H324" t="str">
        <f>_xlfn.IFNA(VLOOKUP(A324,CLASS!A:I,8,FALSE),"")</f>
        <v>B</v>
      </c>
      <c r="I324" t="str">
        <f>_xlfn.IFNA(VLOOKUP(A324,CLASS!A:I,9,FALSE),"")</f>
        <v>LDC</v>
      </c>
      <c r="J324" t="str">
        <f>_xlfn.IFNA((VLOOKUP(A324,CLASS!A:AY,10,FALSE)),"")</f>
        <v>CAM</v>
      </c>
      <c r="K324" t="str">
        <f>_xlfn.IFNA((VLOOKUP(J324,DivisionLookup!A:B,2,FALSE)),"")</f>
        <v>North</v>
      </c>
      <c r="L324">
        <f>VLOOKUP(B324,CLASS!B:P,15,FALSE)</f>
        <v>67</v>
      </c>
      <c r="M324">
        <f>_xlfn.IFNA(VLOOKUP(E324,HandicapLookup!A:B,2,FALSE),"")</f>
        <v>10</v>
      </c>
      <c r="N324">
        <f>_xlfn.IFNA(VLOOKUP($A324,CLASS!$E$2:$AK$404,6,FALSE),)</f>
        <v>0</v>
      </c>
      <c r="O324">
        <f>_xlfn.IFNA(VLOOKUP($A324,CLASS!$E$2:$AK$404,7,FALSE),)</f>
        <v>0</v>
      </c>
      <c r="P324">
        <f>_xlfn.IFNA(VLOOKUP($A324,CLASS!$E$2:$AK$404,8,FALSE),)</f>
        <v>0</v>
      </c>
      <c r="Q324">
        <f>_xlfn.IFNA(IF(IF(L324,L324+M324,0)&lt;=100,IF(L324,L324+M324,0),100),)</f>
        <v>77</v>
      </c>
      <c r="S324" s="6"/>
      <c r="T324" t="str">
        <f>IF(R324&gt;=1,R324,"")</f>
        <v/>
      </c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3"/>
      <c r="AJ324" s="3"/>
      <c r="AK324" s="8"/>
      <c r="AL324" s="3"/>
      <c r="AM324" s="3"/>
      <c r="AN324" s="3"/>
      <c r="AO324" s="3"/>
      <c r="AP324" s="3"/>
      <c r="AQ324" s="3"/>
      <c r="AR324" s="3"/>
      <c r="AS324" s="3"/>
      <c r="AT324" s="3"/>
      <c r="AU324" s="8"/>
      <c r="AV324" s="3"/>
    </row>
    <row r="325" spans="1:48" hidden="1" x14ac:dyDescent="0.35">
      <c r="A325">
        <f>CLASS!A60</f>
        <v>133056</v>
      </c>
      <c r="B325" t="str">
        <f>CLASS!B60</f>
        <v>EE133056</v>
      </c>
      <c r="C325" t="str">
        <f>_xlfn.IFNA((VLOOKUP(A325,CLASS!A:AY,3,FALSE)),"")</f>
        <v>David</v>
      </c>
      <c r="D325" t="str">
        <f>_xlfn.IFNA((VLOOKUP(A325,CLASS!A:AY,4,FALSE)),"")</f>
        <v>Lucas</v>
      </c>
      <c r="E325" t="str">
        <f>_xlfn.IFNA(VLOOKUP(A325,CLASS!A:I,5,FALSE),"")</f>
        <v>A</v>
      </c>
      <c r="F325" t="str">
        <f>_xlfn.IFNA(VLOOKUP(A325,CLASS!A:I,6,FALSE),"")</f>
        <v>A</v>
      </c>
      <c r="G325" t="str">
        <f>_xlfn.IFNA(VLOOKUP(A325,CLASS!A:I,7,FALSE),"")</f>
        <v>A</v>
      </c>
      <c r="H325" t="str">
        <f>_xlfn.IFNA(VLOOKUP(A325,CLASS!A:I,8,FALSE),"")</f>
        <v>A</v>
      </c>
      <c r="I325" t="str">
        <f>_xlfn.IFNA(VLOOKUP(A325,CLASS!A:I,9,FALSE),"")</f>
        <v>SNR</v>
      </c>
      <c r="J325" t="str">
        <f>_xlfn.IFNA((VLOOKUP(A325,CLASS!A:AY,10,FALSE)),"")</f>
        <v>OLSS</v>
      </c>
      <c r="K325" t="str">
        <f>_xlfn.IFNA((VLOOKUP(J325,DivisionLookup!A:B,2,FALSE)),"")</f>
        <v>South</v>
      </c>
      <c r="L325">
        <f>VLOOKUP(B325,CLASS!B:P,15,FALSE)</f>
        <v>0</v>
      </c>
      <c r="M325">
        <f>_xlfn.IFNA(VLOOKUP(E325,HandicapLookup!A:B,2,FALSE),"")</f>
        <v>5</v>
      </c>
      <c r="N325">
        <f>_xlfn.IFNA(VLOOKUP($A325,CLASS!$E$2:$AK$404,6,FALSE),)</f>
        <v>0</v>
      </c>
      <c r="O325">
        <f>_xlfn.IFNA(VLOOKUP($A325,CLASS!$E$2:$AK$404,7,FALSE),)</f>
        <v>0</v>
      </c>
      <c r="P325">
        <f>_xlfn.IFNA(VLOOKUP($A325,CLASS!$E$2:$AK$404,8,FALSE),)</f>
        <v>0</v>
      </c>
      <c r="Q325">
        <f>_xlfn.IFNA(IF(IF(L325,L325+M325,0)&lt;=100,IF(L325,L325+M325,0),100),)</f>
        <v>0</v>
      </c>
      <c r="S325" t="str">
        <f>IF(R325&gt;1,J325,"")</f>
        <v/>
      </c>
      <c r="T325" t="str">
        <f>IF(R325&gt;=1,R325,"")</f>
        <v/>
      </c>
    </row>
    <row r="326" spans="1:48" x14ac:dyDescent="0.35">
      <c r="A326">
        <f>CLASS!A131</f>
        <v>71767</v>
      </c>
      <c r="B326" t="str">
        <f>CLASS!B131</f>
        <v>EE71767</v>
      </c>
      <c r="C326" t="str">
        <f>_xlfn.IFNA((VLOOKUP(A326,CLASS!A:AY,3,FALSE)),"")</f>
        <v>Chris</v>
      </c>
      <c r="D326" t="str">
        <f>_xlfn.IFNA((VLOOKUP(A326,CLASS!A:AY,4,FALSE)),"")</f>
        <v>Coningsby</v>
      </c>
      <c r="E326" t="str">
        <f>_xlfn.IFNA(VLOOKUP(A326,CLASS!A:I,5,FALSE),"")</f>
        <v>B</v>
      </c>
      <c r="F326" t="str">
        <f>_xlfn.IFNA(VLOOKUP(A326,CLASS!A:I,6,FALSE),"")</f>
        <v>B</v>
      </c>
      <c r="G326" t="str">
        <f>_xlfn.IFNA(VLOOKUP(A326,CLASS!A:I,7,FALSE),"")</f>
        <v>B</v>
      </c>
      <c r="H326" t="str">
        <f>_xlfn.IFNA(VLOOKUP(A326,CLASS!A:I,8,FALSE),"")</f>
        <v>B</v>
      </c>
      <c r="I326" t="str">
        <f>_xlfn.IFNA(VLOOKUP(A326,CLASS!A:I,9,FALSE),"")</f>
        <v>VET</v>
      </c>
      <c r="J326" t="str">
        <f>_xlfn.IFNA((VLOOKUP(A326,CLASS!A:AY,10,FALSE)),"")</f>
        <v>CAM</v>
      </c>
      <c r="K326" t="str">
        <f>_xlfn.IFNA((VLOOKUP(J326,DivisionLookup!A:B,2,FALSE)),"")</f>
        <v>North</v>
      </c>
      <c r="L326">
        <f>VLOOKUP(B326,CLASS!B:P,15,FALSE)</f>
        <v>67</v>
      </c>
      <c r="M326">
        <f>_xlfn.IFNA(VLOOKUP(E326,HandicapLookup!A:B,2,FALSE),"")</f>
        <v>10</v>
      </c>
      <c r="N326">
        <f>_xlfn.IFNA(VLOOKUP($A326,CLASS!$E$2:$AK$404,6,FALSE),)</f>
        <v>0</v>
      </c>
      <c r="O326">
        <f>_xlfn.IFNA(VLOOKUP($A326,CLASS!$E$2:$AK$404,7,FALSE),)</f>
        <v>0</v>
      </c>
      <c r="P326">
        <f>_xlfn.IFNA(VLOOKUP($A326,CLASS!$E$2:$AK$404,8,FALSE),)</f>
        <v>0</v>
      </c>
      <c r="Q326">
        <f>_xlfn.IFNA(IF(IF(L326,L326+M326,0)&lt;=100,IF(L326,L326+M326,0),100),)</f>
        <v>77</v>
      </c>
      <c r="S326" t="str">
        <f>IF(R326&gt;1,J326,"")</f>
        <v/>
      </c>
      <c r="T326" t="str">
        <f>IF(R326&gt;=1,R326,"")</f>
        <v/>
      </c>
    </row>
    <row r="327" spans="1:48" hidden="1" x14ac:dyDescent="0.35">
      <c r="A327">
        <f>CLASS!A121</f>
        <v>139165</v>
      </c>
      <c r="B327" t="str">
        <f>CLASS!B121</f>
        <v>EE139165</v>
      </c>
      <c r="C327" t="str">
        <f>_xlfn.IFNA((VLOOKUP(A327,CLASS!A:AY,3,FALSE)),"")</f>
        <v>Tim</v>
      </c>
      <c r="D327" t="str">
        <f>_xlfn.IFNA((VLOOKUP(A327,CLASS!A:AY,4,FALSE)),"")</f>
        <v>Skinner</v>
      </c>
      <c r="E327" t="str">
        <f>_xlfn.IFNA(VLOOKUP(A327,CLASS!A:I,5,FALSE),"")</f>
        <v>B</v>
      </c>
      <c r="F327" t="str">
        <f>_xlfn.IFNA(VLOOKUP(A327,CLASS!A:I,6,FALSE),"")</f>
        <v>B</v>
      </c>
      <c r="G327" t="str">
        <f>_xlfn.IFNA(VLOOKUP(A327,CLASS!A:I,7,FALSE),"")</f>
        <v>B</v>
      </c>
      <c r="H327" t="str">
        <f>_xlfn.IFNA(VLOOKUP(A327,CLASS!A:I,8,FALSE),"")</f>
        <v>B</v>
      </c>
      <c r="I327" t="str">
        <f>_xlfn.IFNA(VLOOKUP(A327,CLASS!A:I,9,FALSE),"")</f>
        <v>SNR</v>
      </c>
      <c r="J327" t="str">
        <f>_xlfn.IFNA((VLOOKUP(A327,CLASS!A:AY,10,FALSE)),"")</f>
        <v>SDGC</v>
      </c>
      <c r="K327" t="str">
        <f>_xlfn.IFNA((VLOOKUP(J327,DivisionLookup!A:B,2,FALSE)),"")</f>
        <v>South</v>
      </c>
      <c r="L327">
        <f>VLOOKUP(B327,CLASS!B:P,15,FALSE)</f>
        <v>0</v>
      </c>
      <c r="M327">
        <f>_xlfn.IFNA(VLOOKUP(E327,HandicapLookup!A:B,2,FALSE),"")</f>
        <v>10</v>
      </c>
      <c r="N327">
        <f>_xlfn.IFNA(VLOOKUP($A327,CLASS!$E$2:$AK$404,6,FALSE),)</f>
        <v>0</v>
      </c>
      <c r="O327">
        <f>_xlfn.IFNA(VLOOKUP($A327,CLASS!$E$2:$AK$404,7,FALSE),)</f>
        <v>0</v>
      </c>
      <c r="P327">
        <f>_xlfn.IFNA(VLOOKUP($A327,CLASS!$E$2:$AK$404,8,FALSE),)</f>
        <v>0</v>
      </c>
      <c r="Q327">
        <f>_xlfn.IFNA(IF(IF(L327,L327+M327,0)&lt;=100,IF(L327,L327+M327,0),100),)</f>
        <v>0</v>
      </c>
      <c r="S327" t="str">
        <f>IF(R327&gt;1,J327,"")</f>
        <v/>
      </c>
      <c r="T327" t="str">
        <f>IF(R327&gt;=1,R327,"")</f>
        <v/>
      </c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H327" s="6"/>
      <c r="AI327" s="3"/>
      <c r="AJ327" s="3"/>
      <c r="AK327" s="8"/>
      <c r="AL327" s="3"/>
      <c r="AM327" s="3"/>
      <c r="AN327" s="3"/>
      <c r="AO327" s="3"/>
      <c r="AP327" s="3"/>
      <c r="AQ327" s="3"/>
      <c r="AR327" s="3"/>
      <c r="AS327" s="3"/>
      <c r="AT327" s="3"/>
      <c r="AU327" s="8"/>
      <c r="AV327" s="3"/>
    </row>
    <row r="328" spans="1:48" hidden="1" x14ac:dyDescent="0.35">
      <c r="A328">
        <f>CLASS!A128</f>
        <v>119073</v>
      </c>
      <c r="B328" t="str">
        <f>CLASS!B128</f>
        <v>EE119073</v>
      </c>
      <c r="C328" t="str">
        <f>_xlfn.IFNA((VLOOKUP(A328,CLASS!A:AY,3,FALSE)),"")</f>
        <v>Lee</v>
      </c>
      <c r="D328" t="str">
        <f>_xlfn.IFNA((VLOOKUP(A328,CLASS!A:AY,4,FALSE)),"")</f>
        <v>Trott</v>
      </c>
      <c r="E328" t="str">
        <f>_xlfn.IFNA(VLOOKUP(A328,CLASS!A:I,5,FALSE),"")</f>
        <v>B</v>
      </c>
      <c r="F328" t="str">
        <f>_xlfn.IFNA(VLOOKUP(A328,CLASS!A:I,6,FALSE),"")</f>
        <v>B</v>
      </c>
      <c r="G328" t="str">
        <f>_xlfn.IFNA(VLOOKUP(A328,CLASS!A:I,7,FALSE),"")</f>
        <v>B</v>
      </c>
      <c r="H328" t="str">
        <f>_xlfn.IFNA(VLOOKUP(A328,CLASS!A:I,8,FALSE),"")</f>
        <v>B</v>
      </c>
      <c r="I328" t="str">
        <f>_xlfn.IFNA(VLOOKUP(A328,CLASS!A:I,9,FALSE),"")</f>
        <v>SNR</v>
      </c>
      <c r="J328" t="str">
        <f>_xlfn.IFNA((VLOOKUP(A328,CLASS!A:AY,10,FALSE)),"")</f>
        <v>SDGC</v>
      </c>
      <c r="K328" t="str">
        <f>_xlfn.IFNA((VLOOKUP(J328,DivisionLookup!A:B,2,FALSE)),"")</f>
        <v>South</v>
      </c>
      <c r="L328">
        <f>VLOOKUP(B328,CLASS!B:P,15,FALSE)</f>
        <v>0</v>
      </c>
      <c r="M328">
        <f>_xlfn.IFNA(VLOOKUP(E328,HandicapLookup!A:B,2,FALSE),"")</f>
        <v>10</v>
      </c>
      <c r="N328">
        <f>_xlfn.IFNA(VLOOKUP($A328,CLASS!$E$2:$AK$404,6,FALSE),)</f>
        <v>0</v>
      </c>
      <c r="O328">
        <f>_xlfn.IFNA(VLOOKUP($A328,CLASS!$E$2:$AK$404,7,FALSE),)</f>
        <v>0</v>
      </c>
      <c r="P328">
        <f>_xlfn.IFNA(VLOOKUP($A328,CLASS!$E$2:$AK$404,8,FALSE),)</f>
        <v>0</v>
      </c>
      <c r="Q328">
        <f>_xlfn.IFNA(IF(IF(L328,L328+M328,0)&lt;=100,IF(L328,L328+M328,0),100),)</f>
        <v>0</v>
      </c>
      <c r="S328" t="str">
        <f>IF(R328&gt;1,J328,"")</f>
        <v/>
      </c>
      <c r="T328" t="str">
        <f>IF(R328&gt;=1,R328,"")</f>
        <v/>
      </c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H328" s="6"/>
      <c r="AI328" s="3"/>
      <c r="AJ328" s="3"/>
      <c r="AK328" s="8"/>
      <c r="AL328" s="3"/>
      <c r="AM328" s="3"/>
      <c r="AN328" s="3"/>
      <c r="AO328" s="3"/>
      <c r="AP328" s="3"/>
      <c r="AQ328" s="3"/>
      <c r="AR328" s="3"/>
      <c r="AS328" s="3"/>
      <c r="AT328" s="3"/>
      <c r="AU328" s="8"/>
      <c r="AV328" s="3"/>
    </row>
    <row r="329" spans="1:48" x14ac:dyDescent="0.35">
      <c r="A329">
        <f>CLASS!A24</f>
        <v>99093</v>
      </c>
      <c r="B329" t="str">
        <f>CLASS!B24</f>
        <v>EE99093</v>
      </c>
      <c r="C329" t="str">
        <f>_xlfn.IFNA((VLOOKUP(A329,CLASS!A:AY,3,FALSE)),"")</f>
        <v>Matthew</v>
      </c>
      <c r="D329" t="str">
        <f>_xlfn.IFNA((VLOOKUP(A329,CLASS!A:AY,4,FALSE)),"")</f>
        <v>Bedford</v>
      </c>
      <c r="E329" t="str">
        <f>_xlfn.IFNA(VLOOKUP(A329,CLASS!A:I,5,FALSE),"")</f>
        <v>AA</v>
      </c>
      <c r="F329" t="str">
        <f>_xlfn.IFNA(VLOOKUP(A329,CLASS!A:I,6,FALSE),"")</f>
        <v>AA</v>
      </c>
      <c r="G329" t="str">
        <f>_xlfn.IFNA(VLOOKUP(A329,CLASS!A:I,7,FALSE),"")</f>
        <v>AA</v>
      </c>
      <c r="H329" t="str">
        <f>_xlfn.IFNA(VLOOKUP(A329,CLASS!A:I,8,FALSE),"")</f>
        <v>AA</v>
      </c>
      <c r="I329" t="str">
        <f>_xlfn.IFNA(VLOOKUP(A329,CLASS!A:I,9,FALSE),"")</f>
        <v>SNR</v>
      </c>
      <c r="J329" t="str">
        <f>_xlfn.IFNA((VLOOKUP(A329,CLASS!A:AY,10,FALSE)),"")</f>
        <v>CAM</v>
      </c>
      <c r="K329" t="str">
        <f>_xlfn.IFNA((VLOOKUP(J329,DivisionLookup!A:B,2,FALSE)),"")</f>
        <v>North</v>
      </c>
      <c r="L329">
        <f>VLOOKUP(B329,CLASS!B:P,15,FALSE)</f>
        <v>77</v>
      </c>
      <c r="M329">
        <f>_xlfn.IFNA(VLOOKUP(E329,HandicapLookup!A:B,2,FALSE),"")</f>
        <v>0</v>
      </c>
      <c r="N329">
        <f>_xlfn.IFNA(VLOOKUP($A329,CLASS!$E$2:$AK$404,6,FALSE),)</f>
        <v>0</v>
      </c>
      <c r="O329">
        <f>_xlfn.IFNA(VLOOKUP($A329,CLASS!$E$2:$AK$404,7,FALSE),)</f>
        <v>0</v>
      </c>
      <c r="P329">
        <f>_xlfn.IFNA(VLOOKUP($A329,CLASS!$E$2:$AK$404,8,FALSE),)</f>
        <v>0</v>
      </c>
      <c r="Q329">
        <f>_xlfn.IFNA(IF(IF(L329,L329+M329,0)&lt;=100,IF(L329,L329+M329,0),100),)</f>
        <v>77</v>
      </c>
      <c r="R329">
        <v>805</v>
      </c>
      <c r="S329" s="6" t="s">
        <v>18</v>
      </c>
      <c r="T329">
        <f>IF(R329&gt;=1,R329,"")</f>
        <v>805</v>
      </c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H329" s="6"/>
      <c r="AI329" s="3"/>
      <c r="AJ329" s="3"/>
      <c r="AK329" s="8"/>
      <c r="AL329" s="3"/>
      <c r="AM329" s="3"/>
      <c r="AN329" s="3"/>
      <c r="AO329" s="3"/>
      <c r="AP329" s="3"/>
      <c r="AQ329" s="3"/>
      <c r="AR329" s="3"/>
      <c r="AS329" s="3"/>
      <c r="AT329" s="3"/>
      <c r="AU329" s="8"/>
      <c r="AV329" s="3"/>
    </row>
    <row r="330" spans="1:48" hidden="1" x14ac:dyDescent="0.35">
      <c r="A330">
        <f>CLASS!A11</f>
        <v>115804</v>
      </c>
      <c r="B330" t="str">
        <f>CLASS!B11</f>
        <v>EE115804</v>
      </c>
      <c r="C330" t="str">
        <f>_xlfn.IFNA((VLOOKUP(A330,CLASS!A:AY,3,FALSE)),"")</f>
        <v>Sean</v>
      </c>
      <c r="D330" t="str">
        <f>_xlfn.IFNA((VLOOKUP(A330,CLASS!A:AY,4,FALSE)),"")</f>
        <v>Gamblen</v>
      </c>
      <c r="E330" t="str">
        <f>_xlfn.IFNA(VLOOKUP(A330,CLASS!A:I,5,FALSE),"")</f>
        <v>AAA</v>
      </c>
      <c r="F330" t="str">
        <f>_xlfn.IFNA(VLOOKUP(A330,CLASS!A:I,6,FALSE),"")</f>
        <v>AAA</v>
      </c>
      <c r="G330" t="str">
        <f>_xlfn.IFNA(VLOOKUP(A330,CLASS!A:I,7,FALSE),"")</f>
        <v>AAA</v>
      </c>
      <c r="H330" t="str">
        <f>_xlfn.IFNA(VLOOKUP(A330,CLASS!A:I,8,FALSE),"")</f>
        <v>AAA</v>
      </c>
      <c r="I330" t="str">
        <f>_xlfn.IFNA(VLOOKUP(A330,CLASS!A:I,9,FALSE),"")</f>
        <v>SNR</v>
      </c>
      <c r="J330" t="str">
        <f>_xlfn.IFNA((VLOOKUP(A330,CLASS!A:AY,10,FALSE)),"")</f>
        <v>OLSS</v>
      </c>
      <c r="K330" t="str">
        <f>_xlfn.IFNA((VLOOKUP(J330,DivisionLookup!A:B,2,FALSE)),"")</f>
        <v>South</v>
      </c>
      <c r="L330">
        <f>VLOOKUP(B330,CLASS!B:P,15,FALSE)</f>
        <v>0</v>
      </c>
      <c r="M330">
        <f>_xlfn.IFNA(VLOOKUP(E330,HandicapLookup!A:B,2,FALSE),"")</f>
        <v>0</v>
      </c>
      <c r="N330">
        <f>_xlfn.IFNA(VLOOKUP($A330,CLASS!$E$2:$AK$404,6,FALSE),)</f>
        <v>0</v>
      </c>
      <c r="O330">
        <f>_xlfn.IFNA(VLOOKUP($A330,CLASS!$E$2:$AK$404,7,FALSE),)</f>
        <v>0</v>
      </c>
      <c r="P330">
        <f>_xlfn.IFNA(VLOOKUP($A330,CLASS!$E$2:$AK$404,8,FALSE),)</f>
        <v>0</v>
      </c>
      <c r="Q330">
        <f>_xlfn.IFNA(IF(IF(L330,L330+M330,0)&lt;=100,IF(L330,L330+M330,0),100),)</f>
        <v>0</v>
      </c>
      <c r="S330" s="6"/>
      <c r="T330" t="str">
        <f>IF(R330&gt;=1,R330,"")</f>
        <v/>
      </c>
    </row>
    <row r="331" spans="1:48" x14ac:dyDescent="0.35">
      <c r="A331">
        <f>CLASS!A166</f>
        <v>29170</v>
      </c>
      <c r="B331" t="str">
        <f>CLASS!B166</f>
        <v>EE29170</v>
      </c>
      <c r="C331" t="str">
        <f>_xlfn.IFNA((VLOOKUP(A331,CLASS!A:AY,3,FALSE)),"")</f>
        <v>Robert</v>
      </c>
      <c r="D331" t="str">
        <f>_xlfn.IFNA((VLOOKUP(A331,CLASS!A:AY,4,FALSE)),"")</f>
        <v>Ratford</v>
      </c>
      <c r="E331" t="str">
        <f>_xlfn.IFNA(VLOOKUP(A331,CLASS!A:I,5,FALSE),"")</f>
        <v>C</v>
      </c>
      <c r="F331" t="str">
        <f>_xlfn.IFNA(VLOOKUP(A331,CLASS!A:I,6,FALSE),"")</f>
        <v>C</v>
      </c>
      <c r="G331" t="str">
        <f>_xlfn.IFNA(VLOOKUP(A331,CLASS!A:I,7,FALSE),"")</f>
        <v>C</v>
      </c>
      <c r="H331" t="str">
        <f>_xlfn.IFNA(VLOOKUP(A331,CLASS!A:I,8,FALSE),"")</f>
        <v>C</v>
      </c>
      <c r="I331" t="str">
        <f>_xlfn.IFNA(VLOOKUP(A331,CLASS!A:I,9,FALSE),"")</f>
        <v>VET</v>
      </c>
      <c r="J331" t="str">
        <f>_xlfn.IFNA((VLOOKUP(A331,CLASS!A:AY,10,FALSE)),"")</f>
        <v>CAM</v>
      </c>
      <c r="K331" t="str">
        <f>_xlfn.IFNA((VLOOKUP(J331,DivisionLookup!A:B,2,FALSE)),"")</f>
        <v>North</v>
      </c>
      <c r="L331">
        <f>VLOOKUP(B331,CLASS!B:P,15,FALSE)</f>
        <v>60</v>
      </c>
      <c r="M331">
        <f>_xlfn.IFNA(VLOOKUP(E331,HandicapLookup!A:B,2,FALSE),"")</f>
        <v>15</v>
      </c>
      <c r="N331">
        <f>_xlfn.IFNA(VLOOKUP($A331,CLASS!$E$2:$AK$404,6,FALSE),)</f>
        <v>0</v>
      </c>
      <c r="O331">
        <f>_xlfn.IFNA(VLOOKUP($A331,CLASS!$E$2:$AK$404,7,FALSE),)</f>
        <v>0</v>
      </c>
      <c r="P331">
        <f>_xlfn.IFNA(VLOOKUP($A331,CLASS!$E$2:$AK$404,8,FALSE),)</f>
        <v>0</v>
      </c>
      <c r="Q331">
        <f>_xlfn.IFNA(IF(IF(L331,L331+M331,0)&lt;=100,IF(L331,L331+M331,0),100),)</f>
        <v>75</v>
      </c>
      <c r="S331" s="6"/>
      <c r="T331" t="str">
        <f>IF(R331&gt;=1,R331,"")</f>
        <v/>
      </c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H331" s="6"/>
      <c r="AI331" s="3"/>
      <c r="AJ331" s="3"/>
      <c r="AK331" s="8"/>
      <c r="AL331" s="3"/>
      <c r="AM331" s="3"/>
      <c r="AN331" s="3"/>
      <c r="AO331" s="3"/>
      <c r="AP331" s="3"/>
      <c r="AQ331" s="3"/>
      <c r="AR331" s="3"/>
      <c r="AS331" s="3"/>
      <c r="AT331" s="3"/>
      <c r="AU331" s="8"/>
      <c r="AV331" s="3"/>
    </row>
    <row r="332" spans="1:48" hidden="1" x14ac:dyDescent="0.35">
      <c r="A332">
        <f>CLASS!A116</f>
        <v>142260</v>
      </c>
      <c r="B332" t="str">
        <f>CLASS!B116</f>
        <v>EE142260</v>
      </c>
      <c r="C332" t="str">
        <f>_xlfn.IFNA((VLOOKUP(A332,CLASS!A:AY,3,FALSE)),"")</f>
        <v>Andy</v>
      </c>
      <c r="D332" t="str">
        <f>_xlfn.IFNA((VLOOKUP(A332,CLASS!A:AY,4,FALSE)),"")</f>
        <v>Watson</v>
      </c>
      <c r="E332" t="str">
        <f>_xlfn.IFNA(VLOOKUP(A332,CLASS!A:I,5,FALSE),"")</f>
        <v>B</v>
      </c>
      <c r="F332" t="str">
        <f>_xlfn.IFNA(VLOOKUP(A332,CLASS!A:I,6,FALSE),"")</f>
        <v>B</v>
      </c>
      <c r="G332" t="str">
        <f>_xlfn.IFNA(VLOOKUP(A332,CLASS!A:I,7,FALSE),"")</f>
        <v>B</v>
      </c>
      <c r="H332" t="str">
        <f>_xlfn.IFNA(VLOOKUP(A332,CLASS!A:I,8,FALSE),"")</f>
        <v>B</v>
      </c>
      <c r="I332" t="str">
        <f>_xlfn.IFNA(VLOOKUP(A332,CLASS!A:I,9,FALSE),"")</f>
        <v>SNR</v>
      </c>
      <c r="J332" t="str">
        <f>_xlfn.IFNA((VLOOKUP(A332,CLASS!A:AY,10,FALSE)),"")</f>
        <v>SDGC</v>
      </c>
      <c r="K332" t="str">
        <f>_xlfn.IFNA((VLOOKUP(J332,DivisionLookup!A:B,2,FALSE)),"")</f>
        <v>South</v>
      </c>
      <c r="L332">
        <f>VLOOKUP(B332,CLASS!B:P,15,FALSE)</f>
        <v>0</v>
      </c>
      <c r="M332">
        <f>_xlfn.IFNA(VLOOKUP(E332,HandicapLookup!A:B,2,FALSE),"")</f>
        <v>10</v>
      </c>
      <c r="N332">
        <f>_xlfn.IFNA(VLOOKUP($A332,CLASS!$E$2:$AK$404,6,FALSE),)</f>
        <v>0</v>
      </c>
      <c r="O332">
        <f>_xlfn.IFNA(VLOOKUP($A332,CLASS!$E$2:$AK$404,7,FALSE),)</f>
        <v>0</v>
      </c>
      <c r="P332">
        <f>_xlfn.IFNA(VLOOKUP($A332,CLASS!$E$2:$AK$404,8,FALSE),)</f>
        <v>0</v>
      </c>
      <c r="Q332">
        <f>_xlfn.IFNA(IF(IF(L332,L332+M332,0)&lt;=100,IF(L332,L332+M332,0),100),)</f>
        <v>0</v>
      </c>
      <c r="S332" t="str">
        <f>IF(R332&gt;1,J332,"")</f>
        <v/>
      </c>
      <c r="T332" t="str">
        <f>IF(R332&gt;=1,R332,"")</f>
        <v/>
      </c>
    </row>
    <row r="333" spans="1:48" hidden="1" x14ac:dyDescent="0.35">
      <c r="A333">
        <f>CLASS!A123</f>
        <v>138303</v>
      </c>
      <c r="B333" t="str">
        <f>CLASS!B123</f>
        <v>EE138303</v>
      </c>
      <c r="C333" t="str">
        <f>_xlfn.IFNA((VLOOKUP(A333,CLASS!A:AY,3,FALSE)),"")</f>
        <v>Brian</v>
      </c>
      <c r="D333" t="str">
        <f>_xlfn.IFNA((VLOOKUP(A333,CLASS!A:AY,4,FALSE)),"")</f>
        <v>Hartland</v>
      </c>
      <c r="E333" t="str">
        <f>_xlfn.IFNA(VLOOKUP(A333,CLASS!A:I,5,FALSE),"")</f>
        <v>B</v>
      </c>
      <c r="F333" t="str">
        <f>_xlfn.IFNA(VLOOKUP(A333,CLASS!A:I,6,FALSE),"")</f>
        <v>B</v>
      </c>
      <c r="G333" t="str">
        <f>_xlfn.IFNA(VLOOKUP(A333,CLASS!A:I,7,FALSE),"")</f>
        <v>B</v>
      </c>
      <c r="H333" t="str">
        <f>_xlfn.IFNA(VLOOKUP(A333,CLASS!A:I,8,FALSE),"")</f>
        <v>B</v>
      </c>
      <c r="I333" t="str">
        <f>_xlfn.IFNA(VLOOKUP(A333,CLASS!A:I,9,FALSE),"")</f>
        <v>SNR</v>
      </c>
      <c r="J333" t="str">
        <f>_xlfn.IFNA((VLOOKUP(A333,CLASS!A:AY,10,FALSE)),"")</f>
        <v>EJC</v>
      </c>
      <c r="K333" t="str">
        <f>_xlfn.IFNA((VLOOKUP(J333,DivisionLookup!A:B,2,FALSE)),"")</f>
        <v>South</v>
      </c>
      <c r="L333">
        <f>VLOOKUP(B333,CLASS!B:P,15,FALSE)</f>
        <v>0</v>
      </c>
      <c r="M333">
        <f>_xlfn.IFNA(VLOOKUP(E333,HandicapLookup!A:B,2,FALSE),"")</f>
        <v>10</v>
      </c>
      <c r="N333">
        <f>_xlfn.IFNA(VLOOKUP($A333,CLASS!$E$2:$AK$404,6,FALSE),)</f>
        <v>0</v>
      </c>
      <c r="O333">
        <f>_xlfn.IFNA(VLOOKUP($A333,CLASS!$E$2:$AK$404,7,FALSE),)</f>
        <v>0</v>
      </c>
      <c r="P333">
        <f>_xlfn.IFNA(VLOOKUP($A333,CLASS!$E$2:$AK$404,8,FALSE),)</f>
        <v>0</v>
      </c>
      <c r="Q333">
        <f>_xlfn.IFNA(IF(IF(L333,L333+M333,0)&lt;=100,IF(L333,L333+M333,0),100),)</f>
        <v>0</v>
      </c>
      <c r="S333" s="6"/>
      <c r="T333" t="str">
        <f>IF(R333&gt;=1,R333,"")</f>
        <v/>
      </c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H333" s="6"/>
      <c r="AI333" s="3"/>
      <c r="AJ333" s="3"/>
      <c r="AK333" s="8"/>
      <c r="AL333" s="3"/>
      <c r="AM333" s="3"/>
      <c r="AN333" s="3"/>
      <c r="AO333" s="3"/>
      <c r="AP333" s="3"/>
      <c r="AQ333" s="3"/>
      <c r="AR333" s="3"/>
      <c r="AS333" s="3"/>
      <c r="AT333" s="3"/>
      <c r="AU333" s="8"/>
      <c r="AV333" s="3"/>
    </row>
    <row r="334" spans="1:48" hidden="1" x14ac:dyDescent="0.35">
      <c r="A334">
        <f>CLASS!A31</f>
        <v>125843</v>
      </c>
      <c r="B334" t="str">
        <f>CLASS!B31</f>
        <v>EE125843</v>
      </c>
      <c r="C334" t="str">
        <f>_xlfn.IFNA((VLOOKUP(A334,CLASS!A:AY,3,FALSE)),"")</f>
        <v>Matt</v>
      </c>
      <c r="D334" t="str">
        <f>_xlfn.IFNA((VLOOKUP(A334,CLASS!A:AY,4,FALSE)),"")</f>
        <v>Peddle</v>
      </c>
      <c r="E334" t="str">
        <f>_xlfn.IFNA(VLOOKUP(A334,CLASS!A:I,5,FALSE),"")</f>
        <v>AA</v>
      </c>
      <c r="F334" t="str">
        <f>_xlfn.IFNA(VLOOKUP(A334,CLASS!A:I,6,FALSE),"")</f>
        <v>AA</v>
      </c>
      <c r="G334" t="str">
        <f>_xlfn.IFNA(VLOOKUP(A334,CLASS!A:I,7,FALSE),"")</f>
        <v>AA</v>
      </c>
      <c r="H334" t="str">
        <f>_xlfn.IFNA(VLOOKUP(A334,CLASS!A:I,8,FALSE),"")</f>
        <v>AA</v>
      </c>
      <c r="I334" t="str">
        <f>_xlfn.IFNA(VLOOKUP(A334,CLASS!A:I,9,FALSE),"")</f>
        <v>JNR</v>
      </c>
      <c r="J334" t="str">
        <f>_xlfn.IFNA((VLOOKUP(A334,CLASS!A:AY,10,FALSE)),"")</f>
        <v>SDGC</v>
      </c>
      <c r="K334" t="str">
        <f>_xlfn.IFNA((VLOOKUP(J334,DivisionLookup!A:B,2,FALSE)),"")</f>
        <v>South</v>
      </c>
      <c r="L334">
        <f>VLOOKUP(B334,CLASS!B:P,15,FALSE)</f>
        <v>0</v>
      </c>
      <c r="M334">
        <f>_xlfn.IFNA(VLOOKUP(E334,HandicapLookup!A:B,2,FALSE),"")</f>
        <v>0</v>
      </c>
      <c r="N334">
        <f>_xlfn.IFNA(VLOOKUP($A334,CLASS!$E$2:$AK$404,6,FALSE),)</f>
        <v>0</v>
      </c>
      <c r="O334">
        <f>_xlfn.IFNA(VLOOKUP($A334,CLASS!$E$2:$AK$404,7,FALSE),)</f>
        <v>0</v>
      </c>
      <c r="P334">
        <f>_xlfn.IFNA(VLOOKUP($A334,CLASS!$E$2:$AK$404,8,FALSE),)</f>
        <v>0</v>
      </c>
      <c r="Q334">
        <f>_xlfn.IFNA(IF(IF(L334,L334+M334,0)&lt;=100,IF(L334,L334+M334,0),100),)</f>
        <v>0</v>
      </c>
      <c r="R334">
        <v>805</v>
      </c>
      <c r="S334" t="str">
        <f>IF(R334&gt;1,J334,"")</f>
        <v>SDGC</v>
      </c>
      <c r="T334">
        <f>IF(R334&gt;=1,R334,"")</f>
        <v>805</v>
      </c>
    </row>
    <row r="335" spans="1:48" x14ac:dyDescent="0.35">
      <c r="A335">
        <f>CLASS!A50</f>
        <v>133354</v>
      </c>
      <c r="B335" t="str">
        <f>CLASS!B50</f>
        <v>EE133354</v>
      </c>
      <c r="C335" t="str">
        <f>_xlfn.IFNA((VLOOKUP(A335,CLASS!A:AY,3,FALSE)),"")</f>
        <v>James</v>
      </c>
      <c r="D335" t="str">
        <f>_xlfn.IFNA((VLOOKUP(A335,CLASS!A:AY,4,FALSE)),"")</f>
        <v>Bailey</v>
      </c>
      <c r="E335" t="str">
        <f>_xlfn.IFNA(VLOOKUP(A335,CLASS!A:I,5,FALSE),"")</f>
        <v>A</v>
      </c>
      <c r="F335" t="str">
        <f>_xlfn.IFNA(VLOOKUP(A335,CLASS!A:I,6,FALSE),"")</f>
        <v>A</v>
      </c>
      <c r="G335" t="str">
        <f>_xlfn.IFNA(VLOOKUP(A335,CLASS!A:I,7,FALSE),"")</f>
        <v>A</v>
      </c>
      <c r="H335" t="str">
        <f>_xlfn.IFNA(VLOOKUP(A335,CLASS!A:I,8,FALSE),"")</f>
        <v>A</v>
      </c>
      <c r="I335" t="str">
        <f>_xlfn.IFNA(VLOOKUP(A335,CLASS!A:I,9,FALSE),"")</f>
        <v>SNR</v>
      </c>
      <c r="J335" t="str">
        <f>_xlfn.IFNA((VLOOKUP(A335,CLASS!A:AY,10,FALSE)),"")</f>
        <v>CAM</v>
      </c>
      <c r="K335" t="str">
        <f>_xlfn.IFNA((VLOOKUP(J335,DivisionLookup!A:B,2,FALSE)),"")</f>
        <v>North</v>
      </c>
      <c r="L335">
        <f>VLOOKUP(B335,CLASS!B:P,15,FALSE)</f>
        <v>70</v>
      </c>
      <c r="M335">
        <f>_xlfn.IFNA(VLOOKUP(E335,HandicapLookup!A:B,2,FALSE),"")</f>
        <v>5</v>
      </c>
      <c r="N335">
        <f>_xlfn.IFNA(VLOOKUP($A335,CLASS!$E$2:$AK$404,6,FALSE),)</f>
        <v>0</v>
      </c>
      <c r="O335">
        <f>_xlfn.IFNA(VLOOKUP($A335,CLASS!$E$2:$AK$404,7,FALSE),)</f>
        <v>0</v>
      </c>
      <c r="P335">
        <f>_xlfn.IFNA(VLOOKUP($A335,CLASS!$E$2:$AK$404,8,FALSE),)</f>
        <v>0</v>
      </c>
      <c r="Q335">
        <f>_xlfn.IFNA(IF(IF(L335,L335+M335,0)&lt;=100,IF(L335,L335+M335,0),100),)</f>
        <v>75</v>
      </c>
      <c r="S335" t="str">
        <f>IF(R335&gt;1,J335,"")</f>
        <v/>
      </c>
      <c r="T335" t="str">
        <f>IF(R335&gt;=1,R335,"")</f>
        <v/>
      </c>
    </row>
    <row r="336" spans="1:48" hidden="1" x14ac:dyDescent="0.35">
      <c r="A336">
        <f>CLASS!A172</f>
        <v>125217</v>
      </c>
      <c r="B336" t="str">
        <f>CLASS!B172</f>
        <v>EE125217</v>
      </c>
      <c r="C336" t="str">
        <f>_xlfn.IFNA((VLOOKUP(A336,CLASS!A:AY,3,FALSE)),"")</f>
        <v>Faye</v>
      </c>
      <c r="D336" t="str">
        <f>_xlfn.IFNA((VLOOKUP(A336,CLASS!A:AY,4,FALSE)),"")</f>
        <v>Wills</v>
      </c>
      <c r="E336" t="str">
        <f>_xlfn.IFNA(VLOOKUP(A336,CLASS!A:I,5,FALSE),"")</f>
        <v>C</v>
      </c>
      <c r="F336" t="str">
        <f>_xlfn.IFNA(VLOOKUP(A336,CLASS!A:I,6,FALSE),"")</f>
        <v/>
      </c>
      <c r="G336" t="str">
        <f>_xlfn.IFNA(VLOOKUP(A336,CLASS!A:I,7,FALSE),"")</f>
        <v/>
      </c>
      <c r="H336" t="str">
        <f>_xlfn.IFNA(VLOOKUP(A336,CLASS!A:I,8,FALSE),"")</f>
        <v/>
      </c>
      <c r="I336" t="str">
        <f>_xlfn.IFNA(VLOOKUP(A336,CLASS!A:I,9,FALSE),"")</f>
        <v>LDY</v>
      </c>
      <c r="J336" t="str">
        <f>_xlfn.IFNA((VLOOKUP(A336,CLASS!A:AY,10,FALSE)),"")</f>
        <v>SDGC</v>
      </c>
      <c r="K336" t="str">
        <f>_xlfn.IFNA((VLOOKUP(J336,DivisionLookup!A:B,2,FALSE)),"")</f>
        <v>South</v>
      </c>
      <c r="L336">
        <f>VLOOKUP(B336,CLASS!B:P,15,FALSE)</f>
        <v>0</v>
      </c>
      <c r="M336">
        <f>_xlfn.IFNA(VLOOKUP(E336,HandicapLookup!A:B,2,FALSE),"")</f>
        <v>15</v>
      </c>
      <c r="N336">
        <f>_xlfn.IFNA(VLOOKUP($A336,CLASS!$E$2:$AK$404,6,FALSE),)</f>
        <v>0</v>
      </c>
      <c r="O336">
        <f>_xlfn.IFNA(VLOOKUP($A336,CLASS!$E$2:$AK$404,7,FALSE),)</f>
        <v>0</v>
      </c>
      <c r="P336">
        <f>_xlfn.IFNA(VLOOKUP($A336,CLASS!$E$2:$AK$404,8,FALSE),)</f>
        <v>0</v>
      </c>
      <c r="Q336">
        <f>_xlfn.IFNA(IF(IF(L336,L336+M336,0)&lt;=100,IF(L336,L336+M336,0),100),)</f>
        <v>0</v>
      </c>
      <c r="S336" t="str">
        <f>IF(R336&gt;1,J336,"")</f>
        <v/>
      </c>
      <c r="T336" t="str">
        <f>IF(R336&gt;=1,R336,"")</f>
        <v/>
      </c>
    </row>
    <row r="337" spans="1:48" x14ac:dyDescent="0.35">
      <c r="A337">
        <f>CLASS!A49</f>
        <v>89952</v>
      </c>
      <c r="B337" t="str">
        <f>CLASS!B49</f>
        <v>EE89952</v>
      </c>
      <c r="C337" t="str">
        <f>_xlfn.IFNA((VLOOKUP(A337,CLASS!A:AY,3,FALSE)),"")</f>
        <v>Alan</v>
      </c>
      <c r="D337" t="str">
        <f>_xlfn.IFNA((VLOOKUP(A337,CLASS!A:AY,4,FALSE)),"")</f>
        <v>Stronge</v>
      </c>
      <c r="E337" t="str">
        <f>_xlfn.IFNA(VLOOKUP(A337,CLASS!A:I,5,FALSE),"")</f>
        <v>A</v>
      </c>
      <c r="F337" t="str">
        <f>_xlfn.IFNA(VLOOKUP(A337,CLASS!A:I,6,FALSE),"")</f>
        <v>A</v>
      </c>
      <c r="G337" t="str">
        <f>_xlfn.IFNA(VLOOKUP(A337,CLASS!A:I,7,FALSE),"")</f>
        <v>A</v>
      </c>
      <c r="H337" t="str">
        <f>_xlfn.IFNA(VLOOKUP(A337,CLASS!A:I,8,FALSE),"")</f>
        <v>A</v>
      </c>
      <c r="I337" t="str">
        <f>_xlfn.IFNA(VLOOKUP(A337,CLASS!A:I,9,FALSE),"")</f>
        <v>VET</v>
      </c>
      <c r="J337" t="str">
        <f>_xlfn.IFNA((VLOOKUP(A337,CLASS!A:AY,10,FALSE)),"")</f>
        <v>CAM</v>
      </c>
      <c r="K337" t="str">
        <f>_xlfn.IFNA((VLOOKUP(J337,DivisionLookup!A:B,2,FALSE)),"")</f>
        <v>North</v>
      </c>
      <c r="L337">
        <f>VLOOKUP(B337,CLASS!B:P,15,FALSE)</f>
        <v>65</v>
      </c>
      <c r="M337">
        <f>_xlfn.IFNA(VLOOKUP(E337,HandicapLookup!A:B,2,FALSE),"")</f>
        <v>5</v>
      </c>
      <c r="N337">
        <f>_xlfn.IFNA(VLOOKUP($A337,CLASS!$E$2:$AK$404,6,FALSE),)</f>
        <v>0</v>
      </c>
      <c r="O337">
        <f>_xlfn.IFNA(VLOOKUP($A337,CLASS!$E$2:$AK$404,7,FALSE),)</f>
        <v>0</v>
      </c>
      <c r="P337">
        <f>_xlfn.IFNA(VLOOKUP($A337,CLASS!$E$2:$AK$404,8,FALSE),)</f>
        <v>0</v>
      </c>
      <c r="Q337">
        <f>_xlfn.IFNA(IF(IF(L337,L337+M337,0)&lt;=100,IF(L337,L337+M337,0),100),)</f>
        <v>70</v>
      </c>
      <c r="S337" t="str">
        <f>IF(R337&gt;1,J337,"")</f>
        <v/>
      </c>
      <c r="T337" t="str">
        <f>IF(R337&gt;=1,R337,"")</f>
        <v/>
      </c>
    </row>
    <row r="338" spans="1:48" hidden="1" x14ac:dyDescent="0.35">
      <c r="A338">
        <f>CLASS!A144</f>
        <v>125718</v>
      </c>
      <c r="B338" t="str">
        <f>CLASS!B144</f>
        <v>EE125718</v>
      </c>
      <c r="C338" t="str">
        <f>_xlfn.IFNA((VLOOKUP(A338,CLASS!A:AY,3,FALSE)),"")</f>
        <v>Ricky</v>
      </c>
      <c r="D338" t="str">
        <f>_xlfn.IFNA((VLOOKUP(A338,CLASS!A:AY,4,FALSE)),"")</f>
        <v>Hartland</v>
      </c>
      <c r="E338" t="str">
        <f>_xlfn.IFNA(VLOOKUP(A338,CLASS!A:I,5,FALSE),"")</f>
        <v>B</v>
      </c>
      <c r="F338" t="str">
        <f>_xlfn.IFNA(VLOOKUP(A338,CLASS!A:I,6,FALSE),"")</f>
        <v>B</v>
      </c>
      <c r="G338" t="str">
        <f>_xlfn.IFNA(VLOOKUP(A338,CLASS!A:I,7,FALSE),"")</f>
        <v>B</v>
      </c>
      <c r="H338" t="str">
        <f>_xlfn.IFNA(VLOOKUP(A338,CLASS!A:I,8,FALSE),"")</f>
        <v>B</v>
      </c>
      <c r="I338" t="str">
        <f>_xlfn.IFNA(VLOOKUP(A338,CLASS!A:I,9,FALSE),"")</f>
        <v>SNR</v>
      </c>
      <c r="J338" t="str">
        <f>_xlfn.IFNA((VLOOKUP(A338,CLASS!A:AY,10,FALSE)),"")</f>
        <v>EJC</v>
      </c>
      <c r="K338" t="str">
        <f>_xlfn.IFNA((VLOOKUP(J338,DivisionLookup!A:B,2,FALSE)),"")</f>
        <v>South</v>
      </c>
      <c r="L338">
        <f>VLOOKUP(B338,CLASS!B:P,15,FALSE)</f>
        <v>0</v>
      </c>
      <c r="M338">
        <f>_xlfn.IFNA(VLOOKUP(E338,HandicapLookup!A:B,2,FALSE),"")</f>
        <v>10</v>
      </c>
      <c r="N338">
        <f>_xlfn.IFNA(VLOOKUP($A338,CLASS!$E$2:$AK$404,6,FALSE),)</f>
        <v>0</v>
      </c>
      <c r="O338">
        <f>_xlfn.IFNA(VLOOKUP($A338,CLASS!$E$2:$AK$404,7,FALSE),)</f>
        <v>0</v>
      </c>
      <c r="P338">
        <f>_xlfn.IFNA(VLOOKUP($A338,CLASS!$E$2:$AK$404,8,FALSE),)</f>
        <v>0</v>
      </c>
      <c r="Q338">
        <f>_xlfn.IFNA(IF(IF(L338,L338+M338,0)&lt;=100,IF(L338,L338+M338,0),100),)</f>
        <v>0</v>
      </c>
      <c r="S338" s="6"/>
      <c r="T338" t="str">
        <f>IF(R338&gt;=1,R338,"")</f>
        <v/>
      </c>
    </row>
    <row r="339" spans="1:48" x14ac:dyDescent="0.35">
      <c r="A339">
        <f>CLASS!A113</f>
        <v>23089</v>
      </c>
      <c r="B339" t="str">
        <f>CLASS!B113</f>
        <v>EE23089</v>
      </c>
      <c r="C339" t="str">
        <f>_xlfn.IFNA((VLOOKUP(A339,CLASS!A:AY,3,FALSE)),"")</f>
        <v>Philip</v>
      </c>
      <c r="D339" t="str">
        <f>_xlfn.IFNA((VLOOKUP(A339,CLASS!A:AY,4,FALSE)),"")</f>
        <v>Simpson</v>
      </c>
      <c r="E339" t="str">
        <f>_xlfn.IFNA(VLOOKUP(A339,CLASS!A:I,5,FALSE),"")</f>
        <v>B</v>
      </c>
      <c r="F339" t="str">
        <f>_xlfn.IFNA(VLOOKUP(A339,CLASS!A:I,6,FALSE),"")</f>
        <v>B</v>
      </c>
      <c r="G339" t="str">
        <f>_xlfn.IFNA(VLOOKUP(A339,CLASS!A:I,7,FALSE),"")</f>
        <v>B</v>
      </c>
      <c r="H339" t="str">
        <f>_xlfn.IFNA(VLOOKUP(A339,CLASS!A:I,8,FALSE),"")</f>
        <v>B</v>
      </c>
      <c r="I339" t="str">
        <f>_xlfn.IFNA(VLOOKUP(A339,CLASS!A:I,9,FALSE),"")</f>
        <v>VET</v>
      </c>
      <c r="J339" t="str">
        <f>_xlfn.IFNA((VLOOKUP(A339,CLASS!A:AY,10,FALSE)),"")</f>
        <v>CAM</v>
      </c>
      <c r="K339" t="str">
        <f>_xlfn.IFNA((VLOOKUP(J339,DivisionLookup!A:B,2,FALSE)),"")</f>
        <v>North</v>
      </c>
      <c r="L339">
        <f>VLOOKUP(B339,CLASS!B:P,15,FALSE)</f>
        <v>57</v>
      </c>
      <c r="M339">
        <f>_xlfn.IFNA(VLOOKUP(E339,HandicapLookup!A:B,2,FALSE),"")</f>
        <v>10</v>
      </c>
      <c r="N339">
        <f>_xlfn.IFNA(VLOOKUP($A339,CLASS!$E$2:$AK$404,6,FALSE),)</f>
        <v>0</v>
      </c>
      <c r="O339">
        <f>_xlfn.IFNA(VLOOKUP($A339,CLASS!$E$2:$AK$404,7,FALSE),)</f>
        <v>0</v>
      </c>
      <c r="P339">
        <f>_xlfn.IFNA(VLOOKUP($A339,CLASS!$E$2:$AK$404,8,FALSE),)</f>
        <v>0</v>
      </c>
      <c r="Q339">
        <f>_xlfn.IFNA(IF(IF(L339,L339+M339,0)&lt;=100,IF(L339,L339+M339,0),100),)</f>
        <v>67</v>
      </c>
      <c r="S339" t="str">
        <f>IF(R339&gt;1,J339,"")</f>
        <v/>
      </c>
      <c r="T339" t="str">
        <f>IF(R339&gt;=1,R339,"")</f>
        <v/>
      </c>
    </row>
    <row r="340" spans="1:48" hidden="1" x14ac:dyDescent="0.35">
      <c r="A340">
        <f>CLASS!A125</f>
        <v>114087</v>
      </c>
      <c r="B340" t="str">
        <f>CLASS!B125</f>
        <v>EE114087</v>
      </c>
      <c r="C340" t="str">
        <f>_xlfn.IFNA((VLOOKUP(A340,CLASS!A:AY,3,FALSE)),"")</f>
        <v>Jackie</v>
      </c>
      <c r="D340" t="str">
        <f>_xlfn.IFNA((VLOOKUP(A340,CLASS!A:AY,4,FALSE)),"")</f>
        <v>Vines</v>
      </c>
      <c r="E340" t="str">
        <f>_xlfn.IFNA(VLOOKUP(A340,CLASS!A:I,5,FALSE),"")</f>
        <v>B</v>
      </c>
      <c r="F340" t="str">
        <f>_xlfn.IFNA(VLOOKUP(A340,CLASS!A:I,6,FALSE),"")</f>
        <v>B</v>
      </c>
      <c r="G340" t="str">
        <f>_xlfn.IFNA(VLOOKUP(A340,CLASS!A:I,7,FALSE),"")</f>
        <v>B</v>
      </c>
      <c r="H340" t="str">
        <f>_xlfn.IFNA(VLOOKUP(A340,CLASS!A:I,8,FALSE),"")</f>
        <v>B</v>
      </c>
      <c r="I340" t="str">
        <f>_xlfn.IFNA(VLOOKUP(A340,CLASS!A:I,9,FALSE),"")</f>
        <v>LDY</v>
      </c>
      <c r="J340" t="str">
        <f>_xlfn.IFNA((VLOOKUP(A340,CLASS!A:AY,10,FALSE)),"")</f>
        <v>EJC</v>
      </c>
      <c r="K340" t="str">
        <f>_xlfn.IFNA((VLOOKUP(J340,DivisionLookup!A:B,2,FALSE)),"")</f>
        <v>South</v>
      </c>
      <c r="L340">
        <f>VLOOKUP(B340,CLASS!B:P,15,FALSE)</f>
        <v>0</v>
      </c>
      <c r="M340">
        <f>_xlfn.IFNA(VLOOKUP(E340,HandicapLookup!A:B,2,FALSE),"")</f>
        <v>10</v>
      </c>
      <c r="N340">
        <f>_xlfn.IFNA(VLOOKUP($A340,CLASS!$E$2:$AK$404,6,FALSE),)</f>
        <v>0</v>
      </c>
      <c r="O340">
        <f>_xlfn.IFNA(VLOOKUP($A340,CLASS!$E$2:$AK$404,7,FALSE),)</f>
        <v>0</v>
      </c>
      <c r="P340">
        <f>_xlfn.IFNA(VLOOKUP($A340,CLASS!$E$2:$AK$404,8,FALSE),)</f>
        <v>0</v>
      </c>
      <c r="Q340">
        <f>_xlfn.IFNA(IF(IF(L340,L340+M340,0)&lt;=100,IF(L340,L340+M340,0),100),)</f>
        <v>0</v>
      </c>
      <c r="S340" s="6"/>
      <c r="T340" t="str">
        <f>IF(R340&gt;=1,R340,"")</f>
        <v/>
      </c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H340" s="6"/>
      <c r="AI340" s="3"/>
      <c r="AJ340" s="3"/>
      <c r="AK340" s="8"/>
      <c r="AL340" s="3"/>
      <c r="AM340" s="3"/>
      <c r="AN340" s="3"/>
      <c r="AO340" s="3"/>
      <c r="AP340" s="3"/>
      <c r="AQ340" s="3"/>
      <c r="AR340" s="3"/>
      <c r="AS340" s="3"/>
      <c r="AT340" s="3"/>
      <c r="AU340" s="8"/>
      <c r="AV340" s="3"/>
    </row>
    <row r="341" spans="1:48" hidden="1" x14ac:dyDescent="0.35">
      <c r="A341">
        <f>CLASS!A122</f>
        <v>129228</v>
      </c>
      <c r="B341" t="str">
        <f>CLASS!B122</f>
        <v>EE129228</v>
      </c>
      <c r="C341" t="str">
        <f>_xlfn.IFNA((VLOOKUP(A341,CLASS!A:AY,3,FALSE)),"")</f>
        <v>Robert</v>
      </c>
      <c r="D341" t="str">
        <f>_xlfn.IFNA((VLOOKUP(A341,CLASS!A:AY,4,FALSE)),"")</f>
        <v>Drake</v>
      </c>
      <c r="E341" t="str">
        <f>_xlfn.IFNA(VLOOKUP(A341,CLASS!A:I,5,FALSE),"")</f>
        <v>B</v>
      </c>
      <c r="F341" t="str">
        <f>_xlfn.IFNA(VLOOKUP(A341,CLASS!A:I,6,FALSE),"")</f>
        <v>B</v>
      </c>
      <c r="G341" t="str">
        <f>_xlfn.IFNA(VLOOKUP(A341,CLASS!A:I,7,FALSE),"")</f>
        <v>B</v>
      </c>
      <c r="H341" t="str">
        <f>_xlfn.IFNA(VLOOKUP(A341,CLASS!A:I,8,FALSE),"")</f>
        <v>B</v>
      </c>
      <c r="I341" t="str">
        <f>_xlfn.IFNA(VLOOKUP(A341,CLASS!A:I,9,FALSE),"")</f>
        <v>SNR</v>
      </c>
      <c r="J341" t="str">
        <f>_xlfn.IFNA((VLOOKUP(A341,CLASS!A:AY,10,FALSE)),"")</f>
        <v>SDGC</v>
      </c>
      <c r="K341" t="str">
        <f>_xlfn.IFNA((VLOOKUP(J341,DivisionLookup!A:B,2,FALSE)),"")</f>
        <v>South</v>
      </c>
      <c r="L341">
        <f>VLOOKUP(B341,CLASS!B:P,15,FALSE)</f>
        <v>0</v>
      </c>
      <c r="M341">
        <f>_xlfn.IFNA(VLOOKUP(E341,HandicapLookup!A:B,2,FALSE),"")</f>
        <v>10</v>
      </c>
      <c r="N341">
        <f>_xlfn.IFNA(VLOOKUP($A341,CLASS!$E$2:$AK$404,6,FALSE),)</f>
        <v>0</v>
      </c>
      <c r="O341">
        <f>_xlfn.IFNA(VLOOKUP($A341,CLASS!$E$2:$AK$404,7,FALSE),)</f>
        <v>0</v>
      </c>
      <c r="P341">
        <f>_xlfn.IFNA(VLOOKUP($A341,CLASS!$E$2:$AK$404,8,FALSE),)</f>
        <v>0</v>
      </c>
      <c r="Q341">
        <f>_xlfn.IFNA(IF(IF(L341,L341+M341,0)&lt;=100,IF(L341,L341+M341,0),100),)</f>
        <v>0</v>
      </c>
      <c r="S341" s="6"/>
      <c r="T341" t="str">
        <f>IF(R341&gt;=1,R341,"")</f>
        <v/>
      </c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H341" s="6"/>
      <c r="AI341" s="3"/>
      <c r="AJ341" s="3"/>
      <c r="AK341" s="8"/>
      <c r="AL341" s="3"/>
      <c r="AM341" s="3"/>
      <c r="AN341" s="3"/>
      <c r="AO341" s="3"/>
      <c r="AP341" s="3"/>
      <c r="AQ341" s="3"/>
      <c r="AR341" s="3"/>
      <c r="AS341" s="3"/>
      <c r="AT341" s="3"/>
      <c r="AU341" s="8"/>
      <c r="AV341" s="3"/>
    </row>
    <row r="342" spans="1:48" hidden="1" x14ac:dyDescent="0.35">
      <c r="A342">
        <f>CLASS!A137</f>
        <v>98867</v>
      </c>
      <c r="B342" t="str">
        <f>CLASS!B137</f>
        <v>EE98867</v>
      </c>
      <c r="C342" t="str">
        <f>_xlfn.IFNA((VLOOKUP(A342,CLASS!A:AY,3,FALSE)),"")</f>
        <v>Christopher</v>
      </c>
      <c r="D342" t="str">
        <f>_xlfn.IFNA((VLOOKUP(A342,CLASS!A:AY,4,FALSE)),"")</f>
        <v>Bloxham</v>
      </c>
      <c r="E342" t="str">
        <f>_xlfn.IFNA(VLOOKUP(A342,CLASS!A:I,5,FALSE),"")</f>
        <v>B</v>
      </c>
      <c r="F342" t="str">
        <f>_xlfn.IFNA(VLOOKUP(A342,CLASS!A:I,6,FALSE),"")</f>
        <v>B</v>
      </c>
      <c r="G342" t="str">
        <f>_xlfn.IFNA(VLOOKUP(A342,CLASS!A:I,7,FALSE),"")</f>
        <v>B</v>
      </c>
      <c r="H342" t="str">
        <f>_xlfn.IFNA(VLOOKUP(A342,CLASS!A:I,8,FALSE),"")</f>
        <v>B</v>
      </c>
      <c r="I342" t="str">
        <f>_xlfn.IFNA(VLOOKUP(A342,CLASS!A:I,9,FALSE),"")</f>
        <v>SNR</v>
      </c>
      <c r="J342" t="str">
        <f>_xlfn.IFNA((VLOOKUP(A342,CLASS!A:AY,10,FALSE)),"")</f>
        <v>OLSS</v>
      </c>
      <c r="K342" t="str">
        <f>_xlfn.IFNA((VLOOKUP(J342,DivisionLookup!A:B,2,FALSE)),"")</f>
        <v>South</v>
      </c>
      <c r="L342">
        <f>VLOOKUP(B342,CLASS!B:P,15,FALSE)</f>
        <v>0</v>
      </c>
      <c r="M342">
        <f>_xlfn.IFNA(VLOOKUP(E342,HandicapLookup!A:B,2,FALSE),"")</f>
        <v>10</v>
      </c>
      <c r="N342">
        <f>_xlfn.IFNA(VLOOKUP($A342,CLASS!$E$2:$AK$404,6,FALSE),)</f>
        <v>0</v>
      </c>
      <c r="O342">
        <f>_xlfn.IFNA(VLOOKUP($A342,CLASS!$E$2:$AK$404,7,FALSE),)</f>
        <v>0</v>
      </c>
      <c r="P342">
        <f>_xlfn.IFNA(VLOOKUP($A342,CLASS!$E$2:$AK$404,8,FALSE),)</f>
        <v>0</v>
      </c>
      <c r="Q342">
        <f>_xlfn.IFNA(IF(IF(L342,L342+M342,0)&lt;=100,IF(L342,L342+M342,0),100),)</f>
        <v>0</v>
      </c>
      <c r="S342" s="6"/>
      <c r="T342" t="str">
        <f>IF(R342&gt;=1,R342,"")</f>
        <v/>
      </c>
    </row>
    <row r="343" spans="1:48" x14ac:dyDescent="0.35">
      <c r="A343">
        <f>CLASS!A95</f>
        <v>56662</v>
      </c>
      <c r="B343" t="str">
        <f>CLASS!B95</f>
        <v>EE56662</v>
      </c>
      <c r="C343" t="str">
        <f>_xlfn.IFNA((VLOOKUP(A343,CLASS!A:AY,3,FALSE)),"")</f>
        <v>Gordon</v>
      </c>
      <c r="D343" t="str">
        <f>_xlfn.IFNA((VLOOKUP(A343,CLASS!A:AY,4,FALSE)),"")</f>
        <v>Webster</v>
      </c>
      <c r="E343" t="str">
        <f>_xlfn.IFNA(VLOOKUP(A343,CLASS!A:I,5,FALSE),"")</f>
        <v>A</v>
      </c>
      <c r="F343" t="str">
        <f>_xlfn.IFNA(VLOOKUP(A343,CLASS!A:I,6,FALSE),"")</f>
        <v>A</v>
      </c>
      <c r="G343" t="str">
        <f>_xlfn.IFNA(VLOOKUP(A343,CLASS!A:I,7,FALSE),"")</f>
        <v>A</v>
      </c>
      <c r="H343" t="str">
        <f>_xlfn.IFNA(VLOOKUP(A343,CLASS!A:I,8,FALSE),"")</f>
        <v>A</v>
      </c>
      <c r="I343" t="str">
        <f>_xlfn.IFNA(VLOOKUP(A343,CLASS!A:I,9,FALSE),"")</f>
        <v>VET</v>
      </c>
      <c r="J343" t="str">
        <f>_xlfn.IFNA((VLOOKUP(A343,CLASS!A:AY,10,FALSE)),"")</f>
        <v>CAM</v>
      </c>
      <c r="K343" t="str">
        <f>_xlfn.IFNA((VLOOKUP(J343,DivisionLookup!A:B,2,FALSE)),"")</f>
        <v>North</v>
      </c>
      <c r="L343">
        <f>VLOOKUP(B343,CLASS!B:P,15,FALSE)</f>
        <v>0</v>
      </c>
      <c r="M343">
        <f>_xlfn.IFNA(VLOOKUP(E343,HandicapLookup!A:B,2,FALSE),"")</f>
        <v>5</v>
      </c>
      <c r="N343">
        <f>_xlfn.IFNA(VLOOKUP($A343,CLASS!$E$2:$AK$404,6,FALSE),)</f>
        <v>0</v>
      </c>
      <c r="O343">
        <f>_xlfn.IFNA(VLOOKUP($A343,CLASS!$E$2:$AK$404,7,FALSE),)</f>
        <v>0</v>
      </c>
      <c r="P343">
        <f>_xlfn.IFNA(VLOOKUP($A343,CLASS!$E$2:$AK$404,8,FALSE),)</f>
        <v>0</v>
      </c>
      <c r="Q343">
        <f>_xlfn.IFNA(IF(IF(L343,L343+M343,0)&lt;=100,IF(L343,L343+M343,0),100),)</f>
        <v>0</v>
      </c>
      <c r="S343" s="6"/>
      <c r="T343" t="str">
        <f>IF(R343&gt;=1,R343,"")</f>
        <v/>
      </c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H343" s="6"/>
      <c r="AI343" s="3"/>
      <c r="AJ343" s="3"/>
      <c r="AK343" s="8"/>
      <c r="AL343" s="3"/>
      <c r="AM343" s="3"/>
      <c r="AN343" s="3"/>
      <c r="AO343" s="3"/>
      <c r="AP343" s="3"/>
      <c r="AQ343" s="3"/>
      <c r="AR343" s="3"/>
      <c r="AS343" s="3"/>
      <c r="AT343" s="3"/>
      <c r="AU343" s="8"/>
      <c r="AV343" s="3"/>
    </row>
    <row r="344" spans="1:48" hidden="1" x14ac:dyDescent="0.35">
      <c r="A344">
        <f>CLASS!A94</f>
        <v>126098</v>
      </c>
      <c r="B344" t="str">
        <f>CLASS!B94</f>
        <v>EE126098</v>
      </c>
      <c r="C344" t="str">
        <f>_xlfn.IFNA((VLOOKUP(A344,CLASS!A:AY,3,FALSE)),"")</f>
        <v>Sian</v>
      </c>
      <c r="D344" t="str">
        <f>_xlfn.IFNA((VLOOKUP(A344,CLASS!A:AY,4,FALSE)),"")</f>
        <v>Hoskins</v>
      </c>
      <c r="E344" t="str">
        <f>_xlfn.IFNA(VLOOKUP(A344,CLASS!A:I,5,FALSE),"")</f>
        <v>A</v>
      </c>
      <c r="F344" t="str">
        <f>_xlfn.IFNA(VLOOKUP(A344,CLASS!A:I,6,FALSE),"")</f>
        <v>A</v>
      </c>
      <c r="G344" t="str">
        <f>_xlfn.IFNA(VLOOKUP(A344,CLASS!A:I,7,FALSE),"")</f>
        <v>A</v>
      </c>
      <c r="H344" t="str">
        <f>_xlfn.IFNA(VLOOKUP(A344,CLASS!A:I,8,FALSE),"")</f>
        <v>A</v>
      </c>
      <c r="I344" t="str">
        <f>_xlfn.IFNA(VLOOKUP(A344,CLASS!A:I,9,FALSE),"")</f>
        <v>LDY</v>
      </c>
      <c r="J344" t="str">
        <f>_xlfn.IFNA((VLOOKUP(A344,CLASS!A:AY,10,FALSE)),"")</f>
        <v>SDGC</v>
      </c>
      <c r="K344" t="str">
        <f>_xlfn.IFNA((VLOOKUP(J344,DivisionLookup!A:B,2,FALSE)),"")</f>
        <v>South</v>
      </c>
      <c r="L344">
        <f>VLOOKUP(B344,CLASS!B:P,15,FALSE)</f>
        <v>0</v>
      </c>
      <c r="M344">
        <f>_xlfn.IFNA(VLOOKUP(E344,HandicapLookup!A:B,2,FALSE),"")</f>
        <v>5</v>
      </c>
      <c r="N344">
        <f>_xlfn.IFNA(VLOOKUP($A344,CLASS!$E$2:$AK$404,6,FALSE),)</f>
        <v>0</v>
      </c>
      <c r="O344">
        <f>_xlfn.IFNA(VLOOKUP($A344,CLASS!$E$2:$AK$404,7,FALSE),)</f>
        <v>0</v>
      </c>
      <c r="P344">
        <f>_xlfn.IFNA(VLOOKUP($A344,CLASS!$E$2:$AK$404,8,FALSE),)</f>
        <v>0</v>
      </c>
      <c r="Q344">
        <f>_xlfn.IFNA(IF(IF(L344,L344+M344,0)&lt;=100,IF(L344,L344+M344,0),100),)</f>
        <v>0</v>
      </c>
      <c r="S344" t="str">
        <f>IF(R344&gt;1,J344,"")</f>
        <v/>
      </c>
      <c r="T344" t="str">
        <f>IF(R344&gt;=1,R344,"")</f>
        <v/>
      </c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H344" s="6"/>
      <c r="AI344" s="3"/>
      <c r="AJ344" s="3"/>
      <c r="AK344" s="8"/>
      <c r="AL344" s="3"/>
      <c r="AM344" s="3"/>
      <c r="AN344" s="3"/>
      <c r="AO344" s="3"/>
      <c r="AP344" s="3"/>
      <c r="AQ344" s="3"/>
      <c r="AR344" s="3"/>
      <c r="AS344" s="3"/>
      <c r="AT344" s="3"/>
      <c r="AU344" s="8"/>
      <c r="AV344" s="3"/>
    </row>
    <row r="345" spans="1:48" hidden="1" x14ac:dyDescent="0.35">
      <c r="A345">
        <f>CLASS!A87</f>
        <v>107995</v>
      </c>
      <c r="B345" t="str">
        <f>CLASS!B87</f>
        <v>EE107995</v>
      </c>
      <c r="C345" t="str">
        <f>_xlfn.IFNA((VLOOKUP(A345,CLASS!A:AY,3,FALSE)),"")</f>
        <v>Stuart</v>
      </c>
      <c r="D345" t="str">
        <f>_xlfn.IFNA((VLOOKUP(A345,CLASS!A:AY,4,FALSE)),"")</f>
        <v>Cole</v>
      </c>
      <c r="E345" t="str">
        <f>_xlfn.IFNA(VLOOKUP(A345,CLASS!A:I,5,FALSE),"")</f>
        <v>A</v>
      </c>
      <c r="F345" t="str">
        <f>_xlfn.IFNA(VLOOKUP(A345,CLASS!A:I,6,FALSE),"")</f>
        <v>A</v>
      </c>
      <c r="G345" t="str">
        <f>_xlfn.IFNA(VLOOKUP(A345,CLASS!A:I,7,FALSE),"")</f>
        <v>A</v>
      </c>
      <c r="H345" t="str">
        <f>_xlfn.IFNA(VLOOKUP(A345,CLASS!A:I,8,FALSE),"")</f>
        <v>A</v>
      </c>
      <c r="I345" t="str">
        <f>_xlfn.IFNA(VLOOKUP(A345,CLASS!A:I,9,FALSE),"")</f>
        <v>VET</v>
      </c>
      <c r="J345" t="str">
        <f>_xlfn.IFNA((VLOOKUP(A345,CLASS!A:AY,10,FALSE)),"")</f>
        <v>EJC</v>
      </c>
      <c r="K345" t="str">
        <f>_xlfn.IFNA((VLOOKUP(J345,DivisionLookup!A:B,2,FALSE)),"")</f>
        <v>South</v>
      </c>
      <c r="L345">
        <f>VLOOKUP(B345,CLASS!B:P,15,FALSE)</f>
        <v>0</v>
      </c>
      <c r="M345">
        <f>_xlfn.IFNA(VLOOKUP(E345,HandicapLookup!A:B,2,FALSE),"")</f>
        <v>5</v>
      </c>
      <c r="N345">
        <f>_xlfn.IFNA(VLOOKUP($A345,CLASS!$E$2:$AK$404,6,FALSE),)</f>
        <v>0</v>
      </c>
      <c r="O345">
        <f>_xlfn.IFNA(VLOOKUP($A345,CLASS!$E$2:$AK$404,7,FALSE),)</f>
        <v>0</v>
      </c>
      <c r="P345">
        <f>_xlfn.IFNA(VLOOKUP($A345,CLASS!$E$2:$AK$404,8,FALSE),)</f>
        <v>0</v>
      </c>
      <c r="Q345">
        <f>_xlfn.IFNA(IF(IF(L345,L345+M345,0)&lt;=100,IF(L345,L345+M345,0),100),)</f>
        <v>0</v>
      </c>
      <c r="S345" t="str">
        <f>IF(R345&gt;1,J345,"")</f>
        <v/>
      </c>
      <c r="T345" t="str">
        <f>IF(R345&gt;=1,R345,"")</f>
        <v/>
      </c>
    </row>
    <row r="346" spans="1:48" hidden="1" x14ac:dyDescent="0.35">
      <c r="A346">
        <f>CLASS!A40</f>
        <v>88473</v>
      </c>
      <c r="B346" t="str">
        <f>CLASS!B40</f>
        <v>EE88473</v>
      </c>
      <c r="C346" t="str">
        <f>_xlfn.IFNA((VLOOKUP(A346,CLASS!A:AY,3,FALSE)),"")</f>
        <v>Robert</v>
      </c>
      <c r="D346" t="str">
        <f>_xlfn.IFNA((VLOOKUP(A346,CLASS!A:AY,4,FALSE)),"")</f>
        <v>Taylor</v>
      </c>
      <c r="E346" t="str">
        <f>_xlfn.IFNA(VLOOKUP(A346,CLASS!A:I,5,FALSE),"")</f>
        <v>AA</v>
      </c>
      <c r="F346" t="str">
        <f>_xlfn.IFNA(VLOOKUP(A346,CLASS!A:I,6,FALSE),"")</f>
        <v>AA</v>
      </c>
      <c r="G346" t="str">
        <f>_xlfn.IFNA(VLOOKUP(A346,CLASS!A:I,7,FALSE),"")</f>
        <v>AA</v>
      </c>
      <c r="H346" t="str">
        <f>_xlfn.IFNA(VLOOKUP(A346,CLASS!A:I,8,FALSE),"")</f>
        <v>AA</v>
      </c>
      <c r="I346" t="str">
        <f>_xlfn.IFNA(VLOOKUP(A346,CLASS!A:I,9,FALSE),"")</f>
        <v>SNR</v>
      </c>
      <c r="J346" t="str">
        <f>_xlfn.IFNA((VLOOKUP(A346,CLASS!A:AY,10,FALSE)),"")</f>
        <v>OLSS</v>
      </c>
      <c r="K346" t="str">
        <f>_xlfn.IFNA((VLOOKUP(J346,DivisionLookup!A:B,2,FALSE)),"")</f>
        <v>South</v>
      </c>
      <c r="L346">
        <f>VLOOKUP(B346,CLASS!B:P,15,FALSE)</f>
        <v>0</v>
      </c>
      <c r="M346">
        <f>_xlfn.IFNA(VLOOKUP(E346,HandicapLookup!A:B,2,FALSE),"")</f>
        <v>0</v>
      </c>
      <c r="N346">
        <f>_xlfn.IFNA(VLOOKUP($A346,CLASS!$E$2:$AK$404,6,FALSE),)</f>
        <v>0</v>
      </c>
      <c r="O346">
        <f>_xlfn.IFNA(VLOOKUP($A346,CLASS!$E$2:$AK$404,7,FALSE),)</f>
        <v>0</v>
      </c>
      <c r="P346">
        <f>_xlfn.IFNA(VLOOKUP($A346,CLASS!$E$2:$AK$404,8,FALSE),)</f>
        <v>0</v>
      </c>
      <c r="Q346">
        <f>_xlfn.IFNA(IF(IF(L346,L346+M346,0)&lt;=100,IF(L346,L346+M346,0),100),)</f>
        <v>0</v>
      </c>
      <c r="S346" s="6"/>
      <c r="T346" t="str">
        <f>IF(R346&gt;=1,R346,"")</f>
        <v/>
      </c>
    </row>
    <row r="347" spans="1:48" x14ac:dyDescent="0.35">
      <c r="A347">
        <f>CLASS!A59</f>
        <v>118844</v>
      </c>
      <c r="B347" t="str">
        <f>CLASS!B59</f>
        <v>EE118844</v>
      </c>
      <c r="C347" t="str">
        <f>_xlfn.IFNA((VLOOKUP(A347,CLASS!A:AY,3,FALSE)),"")</f>
        <v>Alan</v>
      </c>
      <c r="D347" t="str">
        <f>_xlfn.IFNA((VLOOKUP(A347,CLASS!A:AY,4,FALSE)),"")</f>
        <v>Tyte</v>
      </c>
      <c r="E347" t="str">
        <f>_xlfn.IFNA(VLOOKUP(A347,CLASS!A:I,5,FALSE),"")</f>
        <v>A</v>
      </c>
      <c r="F347" t="str">
        <f>_xlfn.IFNA(VLOOKUP(A347,CLASS!A:I,6,FALSE),"")</f>
        <v>A</v>
      </c>
      <c r="G347" t="str">
        <f>_xlfn.IFNA(VLOOKUP(A347,CLASS!A:I,7,FALSE),"")</f>
        <v>A</v>
      </c>
      <c r="H347" t="str">
        <f>_xlfn.IFNA(VLOOKUP(A347,CLASS!A:I,8,FALSE),"")</f>
        <v>A</v>
      </c>
      <c r="I347" t="str">
        <f>_xlfn.IFNA(VLOOKUP(A347,CLASS!A:I,9,FALSE),"")</f>
        <v>SNR</v>
      </c>
      <c r="J347" t="str">
        <f>_xlfn.IFNA((VLOOKUP(A347,CLASS!A:AY,10,FALSE)),"")</f>
        <v>CAM</v>
      </c>
      <c r="K347" t="str">
        <f>_xlfn.IFNA((VLOOKUP(J347,DivisionLookup!A:B,2,FALSE)),"")</f>
        <v>North</v>
      </c>
      <c r="L347">
        <f>VLOOKUP(B347,CLASS!B:P,15,FALSE)</f>
        <v>0</v>
      </c>
      <c r="M347">
        <f>_xlfn.IFNA(VLOOKUP(E347,HandicapLookup!A:B,2,FALSE),"")</f>
        <v>5</v>
      </c>
      <c r="N347">
        <f>_xlfn.IFNA(VLOOKUP($A347,CLASS!$E$2:$AK$404,6,FALSE),)</f>
        <v>0</v>
      </c>
      <c r="O347">
        <f>_xlfn.IFNA(VLOOKUP($A347,CLASS!$E$2:$AK$404,7,FALSE),)</f>
        <v>0</v>
      </c>
      <c r="P347">
        <f>_xlfn.IFNA(VLOOKUP($A347,CLASS!$E$2:$AK$404,8,FALSE),)</f>
        <v>0</v>
      </c>
      <c r="Q347">
        <f>_xlfn.IFNA(IF(IF(L347,L347+M347,0)&lt;=100,IF(L347,L347+M347,0),100),)</f>
        <v>0</v>
      </c>
      <c r="S347" t="str">
        <f>IF(R347&gt;1,J347,"")</f>
        <v/>
      </c>
      <c r="T347" t="str">
        <f>IF(R347&gt;=1,R347,"")</f>
        <v/>
      </c>
    </row>
    <row r="348" spans="1:48" hidden="1" x14ac:dyDescent="0.35">
      <c r="A348">
        <f>CLASS!A201</f>
        <v>142621</v>
      </c>
      <c r="B348" t="str">
        <f>CLASS!B201</f>
        <v>EE142621</v>
      </c>
      <c r="C348" t="str">
        <f>_xlfn.IFNA((VLOOKUP(A348,CLASS!A:AY,3,FALSE)),"")</f>
        <v>Peter</v>
      </c>
      <c r="D348" t="str">
        <f>_xlfn.IFNA((VLOOKUP(A348,CLASS!A:AY,4,FALSE)),"")</f>
        <v>Mackie</v>
      </c>
      <c r="E348" t="str">
        <f>_xlfn.IFNA(VLOOKUP(A348,CLASS!A:I,5,FALSE),"")</f>
        <v>C</v>
      </c>
      <c r="F348" t="str">
        <f>_xlfn.IFNA(VLOOKUP(A348,CLASS!A:I,6,FALSE),"")</f>
        <v/>
      </c>
      <c r="G348" t="str">
        <f>_xlfn.IFNA(VLOOKUP(A348,CLASS!A:I,7,FALSE),"")</f>
        <v/>
      </c>
      <c r="H348" t="str">
        <f>_xlfn.IFNA(VLOOKUP(A348,CLASS!A:I,8,FALSE),"")</f>
        <v/>
      </c>
      <c r="I348" t="str">
        <f>_xlfn.IFNA(VLOOKUP(A348,CLASS!A:I,9,FALSE),"")</f>
        <v>SNR</v>
      </c>
      <c r="J348" t="str">
        <f>_xlfn.IFNA((VLOOKUP(A348,CLASS!A:AY,10,FALSE)),"")</f>
        <v>AGL</v>
      </c>
      <c r="K348" t="str">
        <f>_xlfn.IFNA((VLOOKUP(J348,DivisionLookup!A:B,2,FALSE)),"")</f>
        <v>South</v>
      </c>
      <c r="L348">
        <f>VLOOKUP(B348,CLASS!B:P,15,FALSE)</f>
        <v>0</v>
      </c>
      <c r="M348">
        <f>_xlfn.IFNA(VLOOKUP(E348,HandicapLookup!A:B,2,FALSE),"")</f>
        <v>15</v>
      </c>
      <c r="N348">
        <f>_xlfn.IFNA(VLOOKUP($A348,CLASS!$E$2:$AK$404,6,FALSE),)</f>
        <v>0</v>
      </c>
      <c r="O348">
        <f>_xlfn.IFNA(VLOOKUP($A348,CLASS!$E$2:$AK$404,7,FALSE),)</f>
        <v>0</v>
      </c>
      <c r="P348">
        <f>_xlfn.IFNA(VLOOKUP($A348,CLASS!$E$2:$AK$404,8,FALSE),)</f>
        <v>0</v>
      </c>
      <c r="Q348">
        <f>_xlfn.IFNA(IF(IF(L348,L348+M348,0)&lt;=100,IF(L348,L348+M348,0),100),)</f>
        <v>0</v>
      </c>
      <c r="S348" t="str">
        <f>IF(R348&gt;1,J348,"")</f>
        <v/>
      </c>
      <c r="T348" t="str">
        <f>IF(R348&gt;=1,R348,"")</f>
        <v/>
      </c>
    </row>
    <row r="349" spans="1:48" hidden="1" x14ac:dyDescent="0.35">
      <c r="A349">
        <f>CLASS!A97</f>
        <v>321</v>
      </c>
      <c r="B349" t="str">
        <f>CLASS!B97</f>
        <v>EE321</v>
      </c>
      <c r="C349" t="str">
        <f>_xlfn.IFNA((VLOOKUP(A349,CLASS!A:AY,3,FALSE)),"")</f>
        <v>Robert</v>
      </c>
      <c r="D349" t="str">
        <f>_xlfn.IFNA((VLOOKUP(A349,CLASS!A:AY,4,FALSE)),"")</f>
        <v>Young</v>
      </c>
      <c r="E349" t="str">
        <f>_xlfn.IFNA(VLOOKUP(A349,CLASS!A:I,5,FALSE),"")</f>
        <v>A</v>
      </c>
      <c r="F349" t="str">
        <f>_xlfn.IFNA(VLOOKUP(A349,CLASS!A:I,6,FALSE),"")</f>
        <v>A</v>
      </c>
      <c r="G349" t="str">
        <f>_xlfn.IFNA(VLOOKUP(A349,CLASS!A:I,7,FALSE),"")</f>
        <v>A</v>
      </c>
      <c r="H349" t="str">
        <f>_xlfn.IFNA(VLOOKUP(A349,CLASS!A:I,8,FALSE),"")</f>
        <v>A</v>
      </c>
      <c r="I349" t="str">
        <f>_xlfn.IFNA(VLOOKUP(A349,CLASS!A:I,9,FALSE),"")</f>
        <v>SNR</v>
      </c>
      <c r="J349" t="str">
        <f>_xlfn.IFNA((VLOOKUP(A349,CLASS!A:AY,10,FALSE)),"")</f>
        <v>SDGC</v>
      </c>
      <c r="K349" t="str">
        <f>_xlfn.IFNA((VLOOKUP(J349,DivisionLookup!A:B,2,FALSE)),"")</f>
        <v>South</v>
      </c>
      <c r="L349">
        <f>VLOOKUP(B349,CLASS!B:P,15,FALSE)</f>
        <v>0</v>
      </c>
      <c r="M349">
        <f>_xlfn.IFNA(VLOOKUP(E349,HandicapLookup!A:B,2,FALSE),"")</f>
        <v>5</v>
      </c>
      <c r="N349">
        <f>_xlfn.IFNA(VLOOKUP($A349,CLASS!$E$2:$AK$404,6,FALSE),)</f>
        <v>0</v>
      </c>
      <c r="O349">
        <f>_xlfn.IFNA(VLOOKUP($A349,CLASS!$E$2:$AK$404,7,FALSE),)</f>
        <v>0</v>
      </c>
      <c r="P349">
        <f>_xlfn.IFNA(VLOOKUP($A349,CLASS!$E$2:$AK$404,8,FALSE),)</f>
        <v>0</v>
      </c>
      <c r="Q349">
        <f>_xlfn.IFNA(IF(IF(L349,L349+M349,0)&lt;=100,IF(L349,L349+M349,0),100),)</f>
        <v>0</v>
      </c>
      <c r="S349" t="str">
        <f>IF(R349&gt;1,J349,"")</f>
        <v/>
      </c>
      <c r="T349" t="str">
        <f>IF(R349&gt;=1,R349,"")</f>
        <v/>
      </c>
      <c r="V349" s="6"/>
      <c r="W349" s="6"/>
      <c r="X349" s="6"/>
    </row>
    <row r="350" spans="1:48" x14ac:dyDescent="0.35">
      <c r="A350">
        <f>CLASS!A175</f>
        <v>121439</v>
      </c>
      <c r="B350" t="str">
        <f>CLASS!B175</f>
        <v>EE121439</v>
      </c>
      <c r="C350" t="str">
        <f>_xlfn.IFNA((VLOOKUP(A350,CLASS!A:AY,3,FALSE)),"")</f>
        <v>Tracey</v>
      </c>
      <c r="D350" t="str">
        <f>_xlfn.IFNA((VLOOKUP(A350,CLASS!A:AY,4,FALSE)),"")</f>
        <v>Sizeland</v>
      </c>
      <c r="E350" t="str">
        <f>_xlfn.IFNA(VLOOKUP(A350,CLASS!A:I,5,FALSE),"")</f>
        <v>C</v>
      </c>
      <c r="F350" t="str">
        <f>_xlfn.IFNA(VLOOKUP(A350,CLASS!A:I,6,FALSE),"")</f>
        <v>C</v>
      </c>
      <c r="G350" t="str">
        <f>_xlfn.IFNA(VLOOKUP(A350,CLASS!A:I,7,FALSE),"")</f>
        <v>C</v>
      </c>
      <c r="H350" t="str">
        <f>_xlfn.IFNA(VLOOKUP(A350,CLASS!A:I,8,FALSE),"")</f>
        <v>C</v>
      </c>
      <c r="I350" t="str">
        <f>_xlfn.IFNA(VLOOKUP(A350,CLASS!A:I,9,FALSE),"")</f>
        <v>LDY</v>
      </c>
      <c r="J350" t="str">
        <f>_xlfn.IFNA((VLOOKUP(A350,CLASS!A:AY,10,FALSE)),"")</f>
        <v>CAM</v>
      </c>
      <c r="K350" t="str">
        <f>_xlfn.IFNA((VLOOKUP(J350,DivisionLookup!A:B,2,FALSE)),"")</f>
        <v>North</v>
      </c>
      <c r="L350">
        <f>VLOOKUP(B350,CLASS!B:P,15,FALSE)</f>
        <v>0</v>
      </c>
      <c r="M350">
        <f>_xlfn.IFNA(VLOOKUP(E350,HandicapLookup!A:B,2,FALSE),"")</f>
        <v>15</v>
      </c>
      <c r="N350">
        <f>_xlfn.IFNA(VLOOKUP($A350,CLASS!$E$2:$AK$404,6,FALSE),)</f>
        <v>0</v>
      </c>
      <c r="O350">
        <f>_xlfn.IFNA(VLOOKUP($A350,CLASS!$E$2:$AK$404,7,FALSE),)</f>
        <v>0</v>
      </c>
      <c r="P350">
        <f>_xlfn.IFNA(VLOOKUP($A350,CLASS!$E$2:$AK$404,8,FALSE),)</f>
        <v>0</v>
      </c>
      <c r="Q350">
        <f>_xlfn.IFNA(IF(IF(L350,L350+M350,0)&lt;=100,IF(L350,L350+M350,0),100),)</f>
        <v>0</v>
      </c>
      <c r="S350" t="str">
        <f>IF(R350&gt;1,J350,"")</f>
        <v/>
      </c>
      <c r="T350" t="str">
        <f>IF(R350&gt;=1,R350,"")</f>
        <v/>
      </c>
    </row>
    <row r="351" spans="1:48" hidden="1" x14ac:dyDescent="0.35">
      <c r="A351">
        <f>CLASS!A108</f>
        <v>131644</v>
      </c>
      <c r="B351" t="str">
        <f>CLASS!B108</f>
        <v>EE131644</v>
      </c>
      <c r="C351" t="str">
        <f>_xlfn.IFNA((VLOOKUP(A351,CLASS!A:AY,3,FALSE)),"")</f>
        <v>Alfie</v>
      </c>
      <c r="D351" t="str">
        <f>_xlfn.IFNA((VLOOKUP(A351,CLASS!A:AY,4,FALSE)),"")</f>
        <v>Tibbles</v>
      </c>
      <c r="E351" t="str">
        <f>_xlfn.IFNA(VLOOKUP(A351,CLASS!A:I,5,FALSE),"")</f>
        <v>A</v>
      </c>
      <c r="F351" t="str">
        <f>_xlfn.IFNA(VLOOKUP(A351,CLASS!A:I,6,FALSE),"")</f>
        <v>A</v>
      </c>
      <c r="G351" t="str">
        <f>_xlfn.IFNA(VLOOKUP(A351,CLASS!A:I,7,FALSE),"")</f>
        <v>A</v>
      </c>
      <c r="H351" t="str">
        <f>_xlfn.IFNA(VLOOKUP(A351,CLASS!A:I,8,FALSE),"")</f>
        <v>A</v>
      </c>
      <c r="I351" t="str">
        <f>_xlfn.IFNA(VLOOKUP(A351,CLASS!A:I,9,FALSE),"")</f>
        <v>JNR</v>
      </c>
      <c r="J351" t="str">
        <f>_xlfn.IFNA((VLOOKUP(A351,CLASS!A:AY,10,FALSE)),"")</f>
        <v>AGL</v>
      </c>
      <c r="K351" t="str">
        <f>_xlfn.IFNA((VLOOKUP(J351,DivisionLookup!A:B,2,FALSE)),"")</f>
        <v>South</v>
      </c>
      <c r="L351">
        <f>VLOOKUP(B351,CLASS!B:P,15,FALSE)</f>
        <v>0</v>
      </c>
      <c r="M351">
        <f>_xlfn.IFNA(VLOOKUP(E351,HandicapLookup!A:B,2,FALSE),"")</f>
        <v>5</v>
      </c>
      <c r="N351">
        <f>_xlfn.IFNA(VLOOKUP($A351,CLASS!$E$2:$AK$404,6,FALSE),)</f>
        <v>0</v>
      </c>
      <c r="O351">
        <f>_xlfn.IFNA(VLOOKUP($A351,CLASS!$E$2:$AK$404,7,FALSE),)</f>
        <v>0</v>
      </c>
      <c r="P351">
        <f>_xlfn.IFNA(VLOOKUP($A351,CLASS!$E$2:$AK$404,8,FALSE),)</f>
        <v>0</v>
      </c>
      <c r="Q351">
        <f>_xlfn.IFNA(IF(IF(L351,L351+M351,0)&lt;=100,IF(L351,L351+M351,0),100),)</f>
        <v>0</v>
      </c>
      <c r="S351" s="6"/>
      <c r="T351" t="str">
        <f>IF(R351&gt;=1,R351,"")</f>
        <v/>
      </c>
    </row>
    <row r="352" spans="1:48" hidden="1" x14ac:dyDescent="0.35">
      <c r="A352">
        <f>CLASS!A198</f>
        <v>142289</v>
      </c>
      <c r="B352" t="str">
        <f>CLASS!B198</f>
        <v>EE142289</v>
      </c>
      <c r="C352" t="str">
        <f>_xlfn.IFNA((VLOOKUP(A352,CLASS!A:AY,3,FALSE)),"")</f>
        <v xml:space="preserve">Dean </v>
      </c>
      <c r="D352" t="str">
        <f>_xlfn.IFNA((VLOOKUP(A352,CLASS!A:AY,4,FALSE)),"")</f>
        <v>Lambert</v>
      </c>
      <c r="E352" t="str">
        <f>_xlfn.IFNA(VLOOKUP(A352,CLASS!A:I,5,FALSE),"")</f>
        <v>C</v>
      </c>
      <c r="F352" t="str">
        <f>_xlfn.IFNA(VLOOKUP(A352,CLASS!A:I,6,FALSE),"")</f>
        <v/>
      </c>
      <c r="G352" t="str">
        <f>_xlfn.IFNA(VLOOKUP(A352,CLASS!A:I,7,FALSE),"")</f>
        <v/>
      </c>
      <c r="H352" t="str">
        <f>_xlfn.IFNA(VLOOKUP(A352,CLASS!A:I,8,FALSE),"")</f>
        <v/>
      </c>
      <c r="I352" t="str">
        <f>_xlfn.IFNA(VLOOKUP(A352,CLASS!A:I,9,FALSE),"")</f>
        <v>VET</v>
      </c>
      <c r="J352" t="str">
        <f>_xlfn.IFNA((VLOOKUP(A352,CLASS!A:AY,10,FALSE)),"")</f>
        <v>SDGC</v>
      </c>
      <c r="K352" t="str">
        <f>_xlfn.IFNA((VLOOKUP(J352,DivisionLookup!A:B,2,FALSE)),"")</f>
        <v>South</v>
      </c>
      <c r="L352">
        <f>VLOOKUP(B352,CLASS!B:P,15,FALSE)</f>
        <v>0</v>
      </c>
      <c r="M352">
        <f>_xlfn.IFNA(VLOOKUP(E352,HandicapLookup!A:B,2,FALSE),"")</f>
        <v>15</v>
      </c>
      <c r="N352">
        <f>_xlfn.IFNA(VLOOKUP($A352,CLASS!$E$2:$AK$404,6,FALSE),)</f>
        <v>0</v>
      </c>
      <c r="O352">
        <f>_xlfn.IFNA(VLOOKUP($A352,CLASS!$E$2:$AK$404,7,FALSE),)</f>
        <v>0</v>
      </c>
      <c r="P352">
        <f>_xlfn.IFNA(VLOOKUP($A352,CLASS!$E$2:$AK$404,8,FALSE),)</f>
        <v>0</v>
      </c>
      <c r="Q352">
        <f>_xlfn.IFNA(IF(IF(L352,L352+M352,0)&lt;=100,IF(L352,L352+M352,0),100),)</f>
        <v>0</v>
      </c>
      <c r="S352" s="6"/>
      <c r="T352" t="str">
        <f>IF(R352&gt;=1,R352,"")</f>
        <v/>
      </c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H352" s="6"/>
      <c r="AI352" s="3"/>
      <c r="AJ352" s="3"/>
      <c r="AK352" s="8"/>
      <c r="AL352" s="3"/>
      <c r="AM352" s="3"/>
      <c r="AN352" s="3"/>
      <c r="AO352" s="3"/>
      <c r="AP352" s="3"/>
      <c r="AQ352" s="3"/>
      <c r="AR352" s="3"/>
      <c r="AS352" s="3"/>
      <c r="AT352" s="3"/>
      <c r="AU352" s="8"/>
      <c r="AV352" s="3"/>
    </row>
    <row r="353" spans="1:48" x14ac:dyDescent="0.35">
      <c r="A353">
        <f>CLASS!A72</f>
        <v>136620</v>
      </c>
      <c r="B353" t="str">
        <f>CLASS!B72</f>
        <v>EE136620</v>
      </c>
      <c r="C353" t="str">
        <f>_xlfn.IFNA((VLOOKUP(A353,CLASS!A:AY,3,FALSE)),"")</f>
        <v>Oliver</v>
      </c>
      <c r="D353" t="str">
        <f>_xlfn.IFNA((VLOOKUP(A353,CLASS!A:AY,4,FALSE)),"")</f>
        <v>Raymond</v>
      </c>
      <c r="E353" t="str">
        <f>_xlfn.IFNA(VLOOKUP(A353,CLASS!A:I,5,FALSE),"")</f>
        <v>A</v>
      </c>
      <c r="F353" t="str">
        <f>_xlfn.IFNA(VLOOKUP(A353,CLASS!A:I,6,FALSE),"")</f>
        <v>A</v>
      </c>
      <c r="G353" t="str">
        <f>_xlfn.IFNA(VLOOKUP(A353,CLASS!A:I,7,FALSE),"")</f>
        <v>A</v>
      </c>
      <c r="H353" t="str">
        <f>_xlfn.IFNA(VLOOKUP(A353,CLASS!A:I,8,FALSE),"")</f>
        <v>A</v>
      </c>
      <c r="I353" t="str">
        <f>_xlfn.IFNA(VLOOKUP(A353,CLASS!A:I,9,FALSE),"")</f>
        <v>SNR</v>
      </c>
      <c r="J353" t="str">
        <f>_xlfn.IFNA((VLOOKUP(A353,CLASS!A:AY,10,FALSE)),"")</f>
        <v>CAM</v>
      </c>
      <c r="K353" t="str">
        <f>_xlfn.IFNA((VLOOKUP(J353,DivisionLookup!A:B,2,FALSE)),"")</f>
        <v>North</v>
      </c>
      <c r="L353">
        <f>VLOOKUP(B353,CLASS!B:P,15,FALSE)</f>
        <v>0</v>
      </c>
      <c r="M353">
        <f>_xlfn.IFNA(VLOOKUP(E353,HandicapLookup!A:B,2,FALSE),"")</f>
        <v>5</v>
      </c>
      <c r="N353">
        <f>_xlfn.IFNA(VLOOKUP($A353,CLASS!$E$2:$AK$404,6,FALSE),)</f>
        <v>0</v>
      </c>
      <c r="O353">
        <f>_xlfn.IFNA(VLOOKUP($A353,CLASS!$E$2:$AK$404,7,FALSE),)</f>
        <v>0</v>
      </c>
      <c r="P353">
        <f>_xlfn.IFNA(VLOOKUP($A353,CLASS!$E$2:$AK$404,8,FALSE),)</f>
        <v>0</v>
      </c>
      <c r="Q353">
        <f>_xlfn.IFNA(IF(IF(L353,L353+M353,0)&lt;=100,IF(L353,L353+M353,0),100),)</f>
        <v>0</v>
      </c>
      <c r="S353" t="str">
        <f>IF(R353&gt;1,J353,"")</f>
        <v/>
      </c>
      <c r="T353" t="str">
        <f>IF(R353&gt;=1,R353,"")</f>
        <v/>
      </c>
    </row>
    <row r="354" spans="1:48" x14ac:dyDescent="0.35">
      <c r="A354">
        <f>CLASS!A170</f>
        <v>139288</v>
      </c>
      <c r="B354" t="str">
        <f>CLASS!B170</f>
        <v>EE139288</v>
      </c>
      <c r="C354" t="str">
        <f>_xlfn.IFNA((VLOOKUP(A354,CLASS!A:AY,3,FALSE)),"")</f>
        <v>Stephen</v>
      </c>
      <c r="D354" t="str">
        <f>_xlfn.IFNA((VLOOKUP(A354,CLASS!A:AY,4,FALSE)),"")</f>
        <v>Elliott</v>
      </c>
      <c r="E354" t="str">
        <f>_xlfn.IFNA(VLOOKUP(A354,CLASS!A:I,5,FALSE),"")</f>
        <v>C</v>
      </c>
      <c r="F354" t="str">
        <f>_xlfn.IFNA(VLOOKUP(A354,CLASS!A:I,6,FALSE),"")</f>
        <v>C</v>
      </c>
      <c r="G354" t="str">
        <f>_xlfn.IFNA(VLOOKUP(A354,CLASS!A:I,7,FALSE),"")</f>
        <v>C</v>
      </c>
      <c r="H354" t="str">
        <f>_xlfn.IFNA(VLOOKUP(A354,CLASS!A:I,8,FALSE),"")</f>
        <v>C</v>
      </c>
      <c r="I354" t="str">
        <f>_xlfn.IFNA(VLOOKUP(A354,CLASS!A:I,9,FALSE),"")</f>
        <v>SNR</v>
      </c>
      <c r="J354" t="str">
        <f>_xlfn.IFNA((VLOOKUP(A354,CLASS!A:AY,10,FALSE)),"")</f>
        <v>CAM</v>
      </c>
      <c r="K354" t="str">
        <f>_xlfn.IFNA((VLOOKUP(J354,DivisionLookup!A:B,2,FALSE)),"")</f>
        <v>North</v>
      </c>
      <c r="L354">
        <f>VLOOKUP(B354,CLASS!B:P,15,FALSE)</f>
        <v>0</v>
      </c>
      <c r="M354">
        <f>_xlfn.IFNA(VLOOKUP(E354,HandicapLookup!A:B,2,FALSE),"")</f>
        <v>15</v>
      </c>
      <c r="N354">
        <f>_xlfn.IFNA(VLOOKUP($A354,CLASS!$E$2:$AK$404,6,FALSE),)</f>
        <v>0</v>
      </c>
      <c r="O354">
        <f>_xlfn.IFNA(VLOOKUP($A354,CLASS!$E$2:$AK$404,7,FALSE),)</f>
        <v>0</v>
      </c>
      <c r="P354">
        <f>_xlfn.IFNA(VLOOKUP($A354,CLASS!$E$2:$AK$404,8,FALSE),)</f>
        <v>0</v>
      </c>
      <c r="Q354">
        <f>_xlfn.IFNA(IF(IF(L354,L354+M354,0)&lt;=100,IF(L354,L354+M354,0),100),)</f>
        <v>0</v>
      </c>
      <c r="S354" s="6"/>
      <c r="T354" t="str">
        <f>IF(R354&gt;=1,R354,"")</f>
        <v/>
      </c>
    </row>
    <row r="355" spans="1:48" x14ac:dyDescent="0.35">
      <c r="A355">
        <f>CLASS!A149</f>
        <v>130061</v>
      </c>
      <c r="B355" t="str">
        <f>CLASS!B149</f>
        <v>EE130061</v>
      </c>
      <c r="C355" t="str">
        <f>_xlfn.IFNA((VLOOKUP(A355,CLASS!A:AY,3,FALSE)),"")</f>
        <v>Andi</v>
      </c>
      <c r="D355" t="str">
        <f>_xlfn.IFNA((VLOOKUP(A355,CLASS!A:AY,4,FALSE)),"")</f>
        <v>Deeks</v>
      </c>
      <c r="E355" t="str">
        <f>_xlfn.IFNA(VLOOKUP(A355,CLASS!A:I,5,FALSE),"")</f>
        <v>B</v>
      </c>
      <c r="F355" t="str">
        <f>_xlfn.IFNA(VLOOKUP(A355,CLASS!A:I,6,FALSE),"")</f>
        <v>B</v>
      </c>
      <c r="G355" t="str">
        <f>_xlfn.IFNA(VLOOKUP(A355,CLASS!A:I,7,FALSE),"")</f>
        <v>B</v>
      </c>
      <c r="H355" t="str">
        <f>_xlfn.IFNA(VLOOKUP(A355,CLASS!A:I,8,FALSE),"")</f>
        <v>B</v>
      </c>
      <c r="I355" t="str">
        <f>_xlfn.IFNA(VLOOKUP(A355,CLASS!A:I,9,FALSE),"")</f>
        <v>SNR</v>
      </c>
      <c r="J355" t="str">
        <f>_xlfn.IFNA((VLOOKUP(A355,CLASS!A:AY,10,FALSE)),"")</f>
        <v>CAM</v>
      </c>
      <c r="K355" t="str">
        <f>_xlfn.IFNA((VLOOKUP(J355,DivisionLookup!A:B,2,FALSE)),"")</f>
        <v>North</v>
      </c>
      <c r="L355">
        <f>VLOOKUP(B355,CLASS!B:P,15,FALSE)</f>
        <v>0</v>
      </c>
      <c r="M355">
        <f>_xlfn.IFNA(VLOOKUP(E355,HandicapLookup!A:B,2,FALSE),"")</f>
        <v>10</v>
      </c>
      <c r="N355">
        <f>_xlfn.IFNA(VLOOKUP($A355,CLASS!$E$2:$AK$404,6,FALSE),)</f>
        <v>0</v>
      </c>
      <c r="O355">
        <f>_xlfn.IFNA(VLOOKUP($A355,CLASS!$E$2:$AK$404,7,FALSE),)</f>
        <v>0</v>
      </c>
      <c r="P355">
        <f>_xlfn.IFNA(VLOOKUP($A355,CLASS!$E$2:$AK$404,8,FALSE),)</f>
        <v>0</v>
      </c>
      <c r="Q355">
        <f>_xlfn.IFNA(IF(IF(L355,L355+M355,0)&lt;=100,IF(L355,L355+M355,0),100),)</f>
        <v>0</v>
      </c>
      <c r="S355" t="str">
        <f>IF(R355&gt;1,J355,"")</f>
        <v/>
      </c>
      <c r="T355" t="str">
        <f>IF(R355&gt;=1,R355,"")</f>
        <v/>
      </c>
    </row>
    <row r="356" spans="1:48" hidden="1" x14ac:dyDescent="0.35">
      <c r="A356">
        <f>CLASS!A105</f>
        <v>133640</v>
      </c>
      <c r="B356" t="str">
        <f>CLASS!B105</f>
        <v>EE133640</v>
      </c>
      <c r="C356" t="str">
        <f>_xlfn.IFNA((VLOOKUP(A356,CLASS!A:AY,3,FALSE)),"")</f>
        <v>Nigel</v>
      </c>
      <c r="D356" t="str">
        <f>_xlfn.IFNA((VLOOKUP(A356,CLASS!A:AY,4,FALSE)),"")</f>
        <v>Jeffery</v>
      </c>
      <c r="E356" t="str">
        <f>_xlfn.IFNA(VLOOKUP(A356,CLASS!A:I,5,FALSE),"")</f>
        <v>A</v>
      </c>
      <c r="F356" t="str">
        <f>_xlfn.IFNA(VLOOKUP(A356,CLASS!A:I,6,FALSE),"")</f>
        <v>A</v>
      </c>
      <c r="G356" t="str">
        <f>_xlfn.IFNA(VLOOKUP(A356,CLASS!A:I,7,FALSE),"")</f>
        <v>A</v>
      </c>
      <c r="H356" t="str">
        <f>_xlfn.IFNA(VLOOKUP(A356,CLASS!A:I,8,FALSE),"")</f>
        <v>A</v>
      </c>
      <c r="I356" t="str">
        <f>_xlfn.IFNA(VLOOKUP(A356,CLASS!A:I,9,FALSE),"")</f>
        <v>SNR</v>
      </c>
      <c r="J356" t="str">
        <f>_xlfn.IFNA((VLOOKUP(A356,CLASS!A:AY,10,FALSE)),"")</f>
        <v>AGL</v>
      </c>
      <c r="K356" t="str">
        <f>_xlfn.IFNA((VLOOKUP(J356,DivisionLookup!A:B,2,FALSE)),"")</f>
        <v>South</v>
      </c>
      <c r="L356">
        <f>VLOOKUP(B356,CLASS!B:P,15,FALSE)</f>
        <v>0</v>
      </c>
      <c r="M356">
        <f>_xlfn.IFNA(VLOOKUP(E356,HandicapLookup!A:B,2,FALSE),"")</f>
        <v>5</v>
      </c>
      <c r="N356">
        <f>_xlfn.IFNA(VLOOKUP($A356,CLASS!$E$2:$AK$404,6,FALSE),)</f>
        <v>0</v>
      </c>
      <c r="O356">
        <f>_xlfn.IFNA(VLOOKUP($A356,CLASS!$E$2:$AK$404,7,FALSE),)</f>
        <v>0</v>
      </c>
      <c r="P356">
        <f>_xlfn.IFNA(VLOOKUP($A356,CLASS!$E$2:$AK$404,8,FALSE),)</f>
        <v>0</v>
      </c>
      <c r="Q356">
        <f>_xlfn.IFNA(IF(IF(L356,L356+M356,0)&lt;=100,IF(L356,L356+M356,0),100),)</f>
        <v>0</v>
      </c>
      <c r="S356" s="6"/>
      <c r="T356" t="str">
        <f>IF(R356&gt;=1,R356,"")</f>
        <v/>
      </c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H356" s="6"/>
      <c r="AI356" s="3"/>
      <c r="AJ356" s="3"/>
      <c r="AK356" s="8"/>
      <c r="AL356" s="3"/>
      <c r="AM356" s="3"/>
      <c r="AN356" s="3"/>
      <c r="AO356" s="3"/>
      <c r="AP356" s="3"/>
      <c r="AQ356" s="3"/>
      <c r="AR356" s="3"/>
      <c r="AS356" s="3"/>
      <c r="AT356" s="3"/>
      <c r="AU356" s="8"/>
      <c r="AV356" s="3"/>
    </row>
    <row r="357" spans="1:48" hidden="1" x14ac:dyDescent="0.35">
      <c r="A357">
        <f>CLASS!A96</f>
        <v>138085</v>
      </c>
      <c r="B357" t="str">
        <f>CLASS!B96</f>
        <v>EE138085</v>
      </c>
      <c r="C357" t="str">
        <f>_xlfn.IFNA((VLOOKUP(A357,CLASS!A:AY,3,FALSE)),"")</f>
        <v>Peter</v>
      </c>
      <c r="D357" t="str">
        <f>_xlfn.IFNA((VLOOKUP(A357,CLASS!A:AY,4,FALSE)),"")</f>
        <v>Mills</v>
      </c>
      <c r="E357" t="str">
        <f>_xlfn.IFNA(VLOOKUP(A357,CLASS!A:I,5,FALSE),"")</f>
        <v>A</v>
      </c>
      <c r="F357" t="str">
        <f>_xlfn.IFNA(VLOOKUP(A357,CLASS!A:I,6,FALSE),"")</f>
        <v>A</v>
      </c>
      <c r="G357" t="str">
        <f>_xlfn.IFNA(VLOOKUP(A357,CLASS!A:I,7,FALSE),"")</f>
        <v>A</v>
      </c>
      <c r="H357" t="str">
        <f>_xlfn.IFNA(VLOOKUP(A357,CLASS!A:I,8,FALSE),"")</f>
        <v>A</v>
      </c>
      <c r="I357" t="str">
        <f>_xlfn.IFNA(VLOOKUP(A357,CLASS!A:I,9,FALSE),"")</f>
        <v>SNR</v>
      </c>
      <c r="J357" t="str">
        <f>_xlfn.IFNA((VLOOKUP(A357,CLASS!A:AY,10,FALSE)),"")</f>
        <v>SDGC</v>
      </c>
      <c r="K357" t="str">
        <f>_xlfn.IFNA((VLOOKUP(J357,DivisionLookup!A:B,2,FALSE)),"")</f>
        <v>South</v>
      </c>
      <c r="L357">
        <f>VLOOKUP(B357,CLASS!B:P,15,FALSE)</f>
        <v>0</v>
      </c>
      <c r="M357">
        <f>_xlfn.IFNA(VLOOKUP(E357,HandicapLookup!A:B,2,FALSE),"")</f>
        <v>5</v>
      </c>
      <c r="N357">
        <f>_xlfn.IFNA(VLOOKUP($A357,CLASS!$E$2:$AK$404,6,FALSE),)</f>
        <v>0</v>
      </c>
      <c r="O357">
        <f>_xlfn.IFNA(VLOOKUP($A357,CLASS!$E$2:$AK$404,7,FALSE),)</f>
        <v>0</v>
      </c>
      <c r="P357">
        <f>_xlfn.IFNA(VLOOKUP($A357,CLASS!$E$2:$AK$404,8,FALSE),)</f>
        <v>0</v>
      </c>
      <c r="Q357">
        <f>_xlfn.IFNA(IF(IF(L357,L357+M357,0)&lt;=100,IF(L357,L357+M357,0),100),)</f>
        <v>0</v>
      </c>
      <c r="S357" s="6"/>
      <c r="T357" t="str">
        <f>IF(R357&gt;=1,R357,"")</f>
        <v/>
      </c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H357" s="6"/>
      <c r="AI357" s="3"/>
      <c r="AJ357" s="3"/>
      <c r="AK357" s="8"/>
      <c r="AL357" s="3"/>
      <c r="AM357" s="3"/>
      <c r="AN357" s="3"/>
      <c r="AO357" s="3"/>
      <c r="AP357" s="3"/>
      <c r="AQ357" s="3"/>
      <c r="AR357" s="3"/>
      <c r="AS357" s="3"/>
      <c r="AT357" s="3"/>
      <c r="AU357" s="8"/>
      <c r="AV357" s="3"/>
    </row>
    <row r="358" spans="1:48" hidden="1" x14ac:dyDescent="0.35">
      <c r="A358">
        <f>CLASS!A140</f>
        <v>137318</v>
      </c>
      <c r="B358" t="str">
        <f>CLASS!B140</f>
        <v>EE137318</v>
      </c>
      <c r="C358" t="str">
        <f>_xlfn.IFNA((VLOOKUP(A358,CLASS!A:AY,3,FALSE)),"")</f>
        <v>James</v>
      </c>
      <c r="D358" t="str">
        <f>_xlfn.IFNA((VLOOKUP(A358,CLASS!A:AY,4,FALSE)),"")</f>
        <v>Stafford</v>
      </c>
      <c r="E358" t="str">
        <f>_xlfn.IFNA(VLOOKUP(A358,CLASS!A:I,5,FALSE),"")</f>
        <v>B</v>
      </c>
      <c r="F358" t="str">
        <f>_xlfn.IFNA(VLOOKUP(A358,CLASS!A:I,6,FALSE),"")</f>
        <v>B</v>
      </c>
      <c r="G358" t="str">
        <f>_xlfn.IFNA(VLOOKUP(A358,CLASS!A:I,7,FALSE),"")</f>
        <v>B</v>
      </c>
      <c r="H358" t="str">
        <f>_xlfn.IFNA(VLOOKUP(A358,CLASS!A:I,8,FALSE),"")</f>
        <v>B</v>
      </c>
      <c r="I358" t="str">
        <f>_xlfn.IFNA(VLOOKUP(A358,CLASS!A:I,9,FALSE),"")</f>
        <v>SNR</v>
      </c>
      <c r="J358" t="str">
        <f>_xlfn.IFNA((VLOOKUP(A358,CLASS!A:AY,10,FALSE)),"")</f>
        <v>OLSS</v>
      </c>
      <c r="K358" t="str">
        <f>_xlfn.IFNA((VLOOKUP(J358,DivisionLookup!A:B,2,FALSE)),"")</f>
        <v>South</v>
      </c>
      <c r="L358">
        <f>VLOOKUP(B358,CLASS!B:P,15,FALSE)</f>
        <v>0</v>
      </c>
      <c r="M358">
        <f>_xlfn.IFNA(VLOOKUP(E358,HandicapLookup!A:B,2,FALSE),"")</f>
        <v>10</v>
      </c>
      <c r="N358">
        <f>_xlfn.IFNA(VLOOKUP($A358,CLASS!$E$2:$AK$404,6,FALSE),)</f>
        <v>0</v>
      </c>
      <c r="O358">
        <f>_xlfn.IFNA(VLOOKUP($A358,CLASS!$E$2:$AK$404,7,FALSE),)</f>
        <v>0</v>
      </c>
      <c r="P358">
        <f>_xlfn.IFNA(VLOOKUP($A358,CLASS!$E$2:$AK$404,8,FALSE),)</f>
        <v>0</v>
      </c>
      <c r="Q358">
        <f>_xlfn.IFNA(IF(IF(L358,L358+M358,0)&lt;=100,IF(L358,L358+M358,0),100),)</f>
        <v>0</v>
      </c>
      <c r="S358" s="6"/>
      <c r="T358" t="str">
        <f>IF(R358&gt;=1,R358,"")</f>
        <v/>
      </c>
    </row>
    <row r="359" spans="1:48" x14ac:dyDescent="0.35">
      <c r="A359">
        <f>CLASS!A67</f>
        <v>92229</v>
      </c>
      <c r="B359" t="str">
        <f>CLASS!B67</f>
        <v>EE92229</v>
      </c>
      <c r="C359" t="str">
        <f>_xlfn.IFNA((VLOOKUP(A359,CLASS!A:AY,3,FALSE)),"")</f>
        <v>Dean</v>
      </c>
      <c r="D359" t="str">
        <f>_xlfn.IFNA((VLOOKUP(A359,CLASS!A:AY,4,FALSE)),"")</f>
        <v>Cann</v>
      </c>
      <c r="E359" t="str">
        <f>_xlfn.IFNA(VLOOKUP(A359,CLASS!A:I,5,FALSE),"")</f>
        <v>A</v>
      </c>
      <c r="F359" t="str">
        <f>_xlfn.IFNA(VLOOKUP(A359,CLASS!A:I,6,FALSE),"")</f>
        <v>A</v>
      </c>
      <c r="G359" t="str">
        <f>_xlfn.IFNA(VLOOKUP(A359,CLASS!A:I,7,FALSE),"")</f>
        <v>A</v>
      </c>
      <c r="H359" t="str">
        <f>_xlfn.IFNA(VLOOKUP(A359,CLASS!A:I,8,FALSE),"")</f>
        <v>A</v>
      </c>
      <c r="I359" t="str">
        <f>_xlfn.IFNA(VLOOKUP(A359,CLASS!A:I,9,FALSE),"")</f>
        <v>SNR</v>
      </c>
      <c r="J359" t="str">
        <f>_xlfn.IFNA((VLOOKUP(A359,CLASS!A:AY,10,FALSE)),"")</f>
        <v>CAM</v>
      </c>
      <c r="K359" t="str">
        <f>_xlfn.IFNA((VLOOKUP(J359,DivisionLookup!A:B,2,FALSE)),"")</f>
        <v>North</v>
      </c>
      <c r="L359">
        <f>VLOOKUP(B359,CLASS!B:P,15,FALSE)</f>
        <v>0</v>
      </c>
      <c r="M359">
        <f>_xlfn.IFNA(VLOOKUP(E359,HandicapLookup!A:B,2,FALSE),"")</f>
        <v>5</v>
      </c>
      <c r="N359">
        <f>_xlfn.IFNA(VLOOKUP($A359,CLASS!$E$2:$AK$404,6,FALSE),)</f>
        <v>0</v>
      </c>
      <c r="O359">
        <f>_xlfn.IFNA(VLOOKUP($A359,CLASS!$E$2:$AK$404,7,FALSE),)</f>
        <v>0</v>
      </c>
      <c r="P359">
        <f>_xlfn.IFNA(VLOOKUP($A359,CLASS!$E$2:$AK$404,8,FALSE),)</f>
        <v>0</v>
      </c>
      <c r="Q359">
        <f>_xlfn.IFNA(IF(IF(L359,L359+M359,0)&lt;=100,IF(L359,L359+M359,0),100),)</f>
        <v>0</v>
      </c>
      <c r="S359" t="str">
        <f>IF(R359&gt;1,J359,"")</f>
        <v/>
      </c>
      <c r="T359" t="str">
        <f>IF(R359&gt;=1,R359,"")</f>
        <v/>
      </c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H359" s="6"/>
      <c r="AI359" s="3"/>
      <c r="AJ359" s="3"/>
      <c r="AK359" s="8"/>
      <c r="AL359" s="3"/>
      <c r="AM359" s="3"/>
      <c r="AN359" s="3"/>
      <c r="AO359" s="3"/>
      <c r="AP359" s="3"/>
      <c r="AQ359" s="3"/>
      <c r="AR359" s="3"/>
      <c r="AS359" s="3"/>
      <c r="AT359" s="3"/>
      <c r="AU359" s="8"/>
      <c r="AV359" s="3"/>
    </row>
    <row r="360" spans="1:48" hidden="1" x14ac:dyDescent="0.35">
      <c r="A360">
        <f>CLASS!A197</f>
        <v>136649</v>
      </c>
      <c r="B360" t="str">
        <f>CLASS!B197</f>
        <v>EE136649</v>
      </c>
      <c r="C360" t="str">
        <f>_xlfn.IFNA((VLOOKUP(A360,CLASS!A:AY,3,FALSE)),"")</f>
        <v>Neil</v>
      </c>
      <c r="D360" t="str">
        <f>_xlfn.IFNA((VLOOKUP(A360,CLASS!A:AY,4,FALSE)),"")</f>
        <v>Hogg</v>
      </c>
      <c r="E360" t="str">
        <f>_xlfn.IFNA(VLOOKUP(A360,CLASS!A:I,5,FALSE),"")</f>
        <v>C</v>
      </c>
      <c r="F360" t="str">
        <f>_xlfn.IFNA(VLOOKUP(A360,CLASS!A:I,6,FALSE),"")</f>
        <v>C</v>
      </c>
      <c r="G360" t="str">
        <f>_xlfn.IFNA(VLOOKUP(A360,CLASS!A:I,7,FALSE),"")</f>
        <v>C</v>
      </c>
      <c r="H360" t="str">
        <f>_xlfn.IFNA(VLOOKUP(A360,CLASS!A:I,8,FALSE),"")</f>
        <v>C</v>
      </c>
      <c r="I360" t="str">
        <f>_xlfn.IFNA(VLOOKUP(A360,CLASS!A:I,9,FALSE),"")</f>
        <v>VET</v>
      </c>
      <c r="J360" t="str">
        <f>_xlfn.IFNA((VLOOKUP(A360,CLASS!A:AY,10,FALSE)),"")</f>
        <v>AGL</v>
      </c>
      <c r="K360" t="str">
        <f>_xlfn.IFNA((VLOOKUP(J360,DivisionLookup!A:B,2,FALSE)),"")</f>
        <v>South</v>
      </c>
      <c r="L360">
        <f>VLOOKUP(B360,CLASS!B:P,15,FALSE)</f>
        <v>0</v>
      </c>
      <c r="M360">
        <f>_xlfn.IFNA(VLOOKUP(E360,HandicapLookup!A:B,2,FALSE),"")</f>
        <v>15</v>
      </c>
      <c r="N360">
        <f>_xlfn.IFNA(VLOOKUP($A360,CLASS!$E$2:$AK$404,6,FALSE),)</f>
        <v>0</v>
      </c>
      <c r="O360">
        <f>_xlfn.IFNA(VLOOKUP($A360,CLASS!$E$2:$AK$404,7,FALSE),)</f>
        <v>0</v>
      </c>
      <c r="P360">
        <f>_xlfn.IFNA(VLOOKUP($A360,CLASS!$E$2:$AK$404,8,FALSE),)</f>
        <v>0</v>
      </c>
      <c r="Q360">
        <f>_xlfn.IFNA(IF(IF(L360,L360+M360,0)&lt;=100,IF(L360,L360+M360,0),100),)</f>
        <v>0</v>
      </c>
      <c r="S360" s="6"/>
      <c r="T360" t="str">
        <f>IF(R360&gt;=1,R360,"")</f>
        <v/>
      </c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H360" s="6"/>
      <c r="AI360" s="3"/>
      <c r="AJ360" s="3"/>
      <c r="AK360" s="8"/>
      <c r="AL360" s="3"/>
      <c r="AM360" s="3"/>
      <c r="AN360" s="3"/>
      <c r="AO360" s="3"/>
      <c r="AP360" s="3"/>
      <c r="AQ360" s="3"/>
      <c r="AR360" s="3"/>
      <c r="AS360" s="3"/>
      <c r="AT360" s="3"/>
      <c r="AU360" s="8"/>
      <c r="AV360" s="3"/>
    </row>
    <row r="361" spans="1:48" hidden="1" x14ac:dyDescent="0.35">
      <c r="A361">
        <f>CLASS!A179</f>
        <v>140288</v>
      </c>
      <c r="B361" t="str">
        <f>CLASS!B179</f>
        <v>EE140288</v>
      </c>
      <c r="C361" t="str">
        <f>_xlfn.IFNA((VLOOKUP(A361,CLASS!A:AY,3,FALSE)),"")</f>
        <v>Chris</v>
      </c>
      <c r="D361" t="str">
        <f>_xlfn.IFNA((VLOOKUP(A361,CLASS!A:AY,4,FALSE)),"")</f>
        <v>Brown</v>
      </c>
      <c r="E361" t="str">
        <f>_xlfn.IFNA(VLOOKUP(A361,CLASS!A:I,5,FALSE),"")</f>
        <v>C</v>
      </c>
      <c r="F361" t="str">
        <f>_xlfn.IFNA(VLOOKUP(A361,CLASS!A:I,6,FALSE),"")</f>
        <v>C</v>
      </c>
      <c r="G361" t="str">
        <f>_xlfn.IFNA(VLOOKUP(A361,CLASS!A:I,7,FALSE),"")</f>
        <v>C</v>
      </c>
      <c r="H361" t="str">
        <f>_xlfn.IFNA(VLOOKUP(A361,CLASS!A:I,8,FALSE),"")</f>
        <v>C</v>
      </c>
      <c r="I361" t="str">
        <f>_xlfn.IFNA(VLOOKUP(A361,CLASS!A:I,9,FALSE),"")</f>
        <v>SNR</v>
      </c>
      <c r="J361" t="str">
        <f>_xlfn.IFNA((VLOOKUP(A361,CLASS!A:AY,10,FALSE)),"")</f>
        <v>AGL</v>
      </c>
      <c r="K361" t="str">
        <f>_xlfn.IFNA((VLOOKUP(J361,DivisionLookup!A:B,2,FALSE)),"")</f>
        <v>South</v>
      </c>
      <c r="L361">
        <f>VLOOKUP(B361,CLASS!B:P,15,FALSE)</f>
        <v>0</v>
      </c>
      <c r="M361">
        <f>_xlfn.IFNA(VLOOKUP(E361,HandicapLookup!A:B,2,FALSE),"")</f>
        <v>15</v>
      </c>
      <c r="N361">
        <f>_xlfn.IFNA(VLOOKUP($A361,CLASS!$E$2:$AK$404,6,FALSE),)</f>
        <v>0</v>
      </c>
      <c r="O361">
        <f>_xlfn.IFNA(VLOOKUP($A361,CLASS!$E$2:$AK$404,7,FALSE),)</f>
        <v>0</v>
      </c>
      <c r="P361">
        <f>_xlfn.IFNA(VLOOKUP($A361,CLASS!$E$2:$AK$404,8,FALSE),)</f>
        <v>0</v>
      </c>
      <c r="Q361">
        <f>_xlfn.IFNA(IF(IF(L361,L361+M361,0)&lt;=100,IF(L361,L361+M361,0),100),)</f>
        <v>0</v>
      </c>
      <c r="S361" s="6"/>
      <c r="T361" t="str">
        <f>IF(R361&gt;=1,R361,"")</f>
        <v/>
      </c>
    </row>
    <row r="362" spans="1:48" x14ac:dyDescent="0.35">
      <c r="A362">
        <f>CLASS!A117</f>
        <v>85329</v>
      </c>
      <c r="B362" t="str">
        <f>CLASS!B117</f>
        <v>EE85329</v>
      </c>
      <c r="C362" t="str">
        <f>_xlfn.IFNA((VLOOKUP(A362,CLASS!A:AY,3,FALSE)),"")</f>
        <v>Michael</v>
      </c>
      <c r="D362" t="str">
        <f>_xlfn.IFNA((VLOOKUP(A362,CLASS!A:AY,4,FALSE)),"")</f>
        <v>Beatwell</v>
      </c>
      <c r="E362" t="str">
        <f>_xlfn.IFNA(VLOOKUP(A362,CLASS!A:I,5,FALSE),"")</f>
        <v>B</v>
      </c>
      <c r="F362" t="str">
        <f>_xlfn.IFNA(VLOOKUP(A362,CLASS!A:I,6,FALSE),"")</f>
        <v>B</v>
      </c>
      <c r="G362" t="str">
        <f>_xlfn.IFNA(VLOOKUP(A362,CLASS!A:I,7,FALSE),"")</f>
        <v>B</v>
      </c>
      <c r="H362" t="str">
        <f>_xlfn.IFNA(VLOOKUP(A362,CLASS!A:I,8,FALSE),"")</f>
        <v>B</v>
      </c>
      <c r="I362" t="str">
        <f>_xlfn.IFNA(VLOOKUP(A362,CLASS!A:I,9,FALSE),"")</f>
        <v>VET</v>
      </c>
      <c r="J362" t="str">
        <f>_xlfn.IFNA((VLOOKUP(A362,CLASS!A:AY,10,FALSE)),"")</f>
        <v>CAM</v>
      </c>
      <c r="K362" t="str">
        <f>_xlfn.IFNA((VLOOKUP(J362,DivisionLookup!A:B,2,FALSE)),"")</f>
        <v>North</v>
      </c>
      <c r="L362">
        <f>VLOOKUP(B362,CLASS!B:P,15,FALSE)</f>
        <v>0</v>
      </c>
      <c r="M362">
        <f>_xlfn.IFNA(VLOOKUP(E362,HandicapLookup!A:B,2,FALSE),"")</f>
        <v>10</v>
      </c>
      <c r="N362">
        <f>_xlfn.IFNA(VLOOKUP($A362,CLASS!$E$2:$AK$404,6,FALSE),)</f>
        <v>0</v>
      </c>
      <c r="O362">
        <f>_xlfn.IFNA(VLOOKUP($A362,CLASS!$E$2:$AK$404,7,FALSE),)</f>
        <v>0</v>
      </c>
      <c r="P362">
        <f>_xlfn.IFNA(VLOOKUP($A362,CLASS!$E$2:$AK$404,8,FALSE),)</f>
        <v>0</v>
      </c>
      <c r="Q362">
        <f>_xlfn.IFNA(IF(IF(L362,L362+M362,0)&lt;=100,IF(L362,L362+M362,0),100),)</f>
        <v>0</v>
      </c>
      <c r="S362" t="str">
        <f>IF(R362&gt;1,J362,"")</f>
        <v/>
      </c>
      <c r="T362" t="str">
        <f>IF(R362&gt;=1,R362,"")</f>
        <v/>
      </c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H362" s="6"/>
      <c r="AI362" s="3"/>
      <c r="AJ362" s="3"/>
      <c r="AK362" s="8"/>
      <c r="AL362" s="3"/>
      <c r="AM362" s="3"/>
      <c r="AN362" s="3"/>
      <c r="AO362" s="3"/>
      <c r="AP362" s="3"/>
      <c r="AQ362" s="3"/>
      <c r="AR362" s="3"/>
      <c r="AS362" s="3"/>
      <c r="AT362" s="3"/>
      <c r="AU362" s="8"/>
      <c r="AV362" s="3"/>
    </row>
    <row r="363" spans="1:48" hidden="1" x14ac:dyDescent="0.35">
      <c r="A363">
        <f>CLASS!A161</f>
        <v>138866</v>
      </c>
      <c r="B363" t="str">
        <f>CLASS!B161</f>
        <v>EE138866</v>
      </c>
      <c r="C363" t="str">
        <f>_xlfn.IFNA((VLOOKUP(A363,CLASS!A:AY,3,FALSE)),"")</f>
        <v>Martin</v>
      </c>
      <c r="D363" t="str">
        <f>_xlfn.IFNA((VLOOKUP(A363,CLASS!A:AY,4,FALSE)),"")</f>
        <v>Warren</v>
      </c>
      <c r="E363" t="str">
        <f>_xlfn.IFNA(VLOOKUP(A363,CLASS!A:I,5,FALSE),"")</f>
        <v>B</v>
      </c>
      <c r="F363" t="str">
        <f>_xlfn.IFNA(VLOOKUP(A363,CLASS!A:I,6,FALSE),"")</f>
        <v>B</v>
      </c>
      <c r="G363" t="str">
        <f>_xlfn.IFNA(VLOOKUP(A363,CLASS!A:I,7,FALSE),"")</f>
        <v>B</v>
      </c>
      <c r="H363" t="str">
        <f>_xlfn.IFNA(VLOOKUP(A363,CLASS!A:I,8,FALSE),"")</f>
        <v>B</v>
      </c>
      <c r="I363" t="str">
        <f>_xlfn.IFNA(VLOOKUP(A363,CLASS!A:I,9,FALSE),"")</f>
        <v>VET</v>
      </c>
      <c r="J363" t="str">
        <f>_xlfn.IFNA((VLOOKUP(A363,CLASS!A:AY,10,FALSE)),"")</f>
        <v>AGL</v>
      </c>
      <c r="K363" t="str">
        <f>_xlfn.IFNA((VLOOKUP(J363,DivisionLookup!A:B,2,FALSE)),"")</f>
        <v>South</v>
      </c>
      <c r="L363">
        <f>VLOOKUP(B363,CLASS!B:P,15,FALSE)</f>
        <v>0</v>
      </c>
      <c r="M363">
        <f>_xlfn.IFNA(VLOOKUP(E363,HandicapLookup!A:B,2,FALSE),"")</f>
        <v>10</v>
      </c>
      <c r="N363">
        <f>_xlfn.IFNA(VLOOKUP($A363,CLASS!$E$2:$AK$404,6,FALSE),)</f>
        <v>0</v>
      </c>
      <c r="O363">
        <f>_xlfn.IFNA(VLOOKUP($A363,CLASS!$E$2:$AK$404,7,FALSE),)</f>
        <v>0</v>
      </c>
      <c r="P363">
        <f>_xlfn.IFNA(VLOOKUP($A363,CLASS!$E$2:$AK$404,8,FALSE),)</f>
        <v>0</v>
      </c>
      <c r="Q363">
        <f>_xlfn.IFNA(IF(IF(L363,L363+M363,0)&lt;=100,IF(L363,L363+M363,0),100),)</f>
        <v>0</v>
      </c>
      <c r="S363" s="6"/>
      <c r="T363" t="str">
        <f>IF(R363&gt;=1,R363,"")</f>
        <v/>
      </c>
    </row>
    <row r="364" spans="1:48" hidden="1" x14ac:dyDescent="0.35">
      <c r="A364">
        <f>CLASS!A45</f>
        <v>124370</v>
      </c>
      <c r="B364" t="str">
        <f>CLASS!B45</f>
        <v>EE124370</v>
      </c>
      <c r="C364" t="str">
        <f>_xlfn.IFNA((VLOOKUP(A364,CLASS!A:AY,3,FALSE)),"")</f>
        <v>Amy</v>
      </c>
      <c r="D364" t="str">
        <f>_xlfn.IFNA((VLOOKUP(A364,CLASS!A:AY,4,FALSE)),"")</f>
        <v>Easeman</v>
      </c>
      <c r="E364" t="str">
        <f>_xlfn.IFNA(VLOOKUP(A364,CLASS!A:I,5,FALSE),"")</f>
        <v>AA</v>
      </c>
      <c r="F364" t="str">
        <f>_xlfn.IFNA(VLOOKUP(A364,CLASS!A:I,6,FALSE),"")</f>
        <v>AA</v>
      </c>
      <c r="G364" t="str">
        <f>_xlfn.IFNA(VLOOKUP(A364,CLASS!A:I,7,FALSE),"")</f>
        <v>AA</v>
      </c>
      <c r="H364" t="str">
        <f>_xlfn.IFNA(VLOOKUP(A364,CLASS!A:I,8,FALSE),"")</f>
        <v>AA</v>
      </c>
      <c r="I364" t="str">
        <f>_xlfn.IFNA(VLOOKUP(A364,CLASS!A:I,9,FALSE),"")</f>
        <v>LDJ</v>
      </c>
      <c r="J364" t="str">
        <f>_xlfn.IFNA((VLOOKUP(A364,CLASS!A:AY,10,FALSE)),"")</f>
        <v>EJC</v>
      </c>
      <c r="K364" t="str">
        <f>_xlfn.IFNA((VLOOKUP(J364,DivisionLookup!A:B,2,FALSE)),"")</f>
        <v>South</v>
      </c>
      <c r="L364">
        <f>VLOOKUP(B364,CLASS!B:P,15,FALSE)</f>
        <v>0</v>
      </c>
      <c r="M364">
        <f>_xlfn.IFNA(VLOOKUP(E364,HandicapLookup!A:B,2,FALSE),"")</f>
        <v>0</v>
      </c>
      <c r="N364">
        <f>_xlfn.IFNA(VLOOKUP($A364,CLASS!$E$2:$AK$404,6,FALSE),)</f>
        <v>0</v>
      </c>
      <c r="O364">
        <f>_xlfn.IFNA(VLOOKUP($A364,CLASS!$E$2:$AK$404,7,FALSE),)</f>
        <v>0</v>
      </c>
      <c r="P364">
        <f>_xlfn.IFNA(VLOOKUP($A364,CLASS!$E$2:$AK$404,8,FALSE),)</f>
        <v>0</v>
      </c>
      <c r="Q364">
        <f>_xlfn.IFNA(IF(IF(L364,L364+M364,0)&lt;=100,IF(L364,L364+M364,0),100),)</f>
        <v>0</v>
      </c>
      <c r="S364" s="6"/>
      <c r="T364" t="str">
        <f>IF(R364&gt;=1,R364,"")</f>
        <v/>
      </c>
    </row>
    <row r="365" spans="1:48" hidden="1" x14ac:dyDescent="0.35">
      <c r="A365">
        <f>CLASS!A191</f>
        <v>129280</v>
      </c>
      <c r="B365" t="str">
        <f>CLASS!B191</f>
        <v>EE129280</v>
      </c>
      <c r="C365" t="str">
        <f>_xlfn.IFNA((VLOOKUP(A365,CLASS!A:AY,3,FALSE)),"")</f>
        <v>Richard</v>
      </c>
      <c r="D365" t="str">
        <f>_xlfn.IFNA((VLOOKUP(A365,CLASS!A:AY,4,FALSE)),"")</f>
        <v>Dumpleton</v>
      </c>
      <c r="E365" t="str">
        <f>_xlfn.IFNA(VLOOKUP(A365,CLASS!A:I,5,FALSE),"")</f>
        <v>C</v>
      </c>
      <c r="F365" t="str">
        <f>_xlfn.IFNA(VLOOKUP(A365,CLASS!A:I,6,FALSE),"")</f>
        <v>C</v>
      </c>
      <c r="G365" t="str">
        <f>_xlfn.IFNA(VLOOKUP(A365,CLASS!A:I,7,FALSE),"")</f>
        <v>C</v>
      </c>
      <c r="H365" t="str">
        <f>_xlfn.IFNA(VLOOKUP(A365,CLASS!A:I,8,FALSE),"")</f>
        <v>C</v>
      </c>
      <c r="I365" t="str">
        <f>_xlfn.IFNA(VLOOKUP(A365,CLASS!A:I,9,FALSE),"")</f>
        <v>SNR</v>
      </c>
      <c r="J365" t="str">
        <f>_xlfn.IFNA((VLOOKUP(A365,CLASS!A:AY,10,FALSE)),"")</f>
        <v>AGL</v>
      </c>
      <c r="K365" t="str">
        <f>_xlfn.IFNA((VLOOKUP(J365,DivisionLookup!A:B,2,FALSE)),"")</f>
        <v>South</v>
      </c>
      <c r="L365">
        <f>VLOOKUP(B365,CLASS!B:P,15,FALSE)</f>
        <v>0</v>
      </c>
      <c r="M365">
        <f>_xlfn.IFNA(VLOOKUP(E365,HandicapLookup!A:B,2,FALSE),"")</f>
        <v>15</v>
      </c>
      <c r="N365">
        <f>_xlfn.IFNA(VLOOKUP($A365,CLASS!$E$2:$AK$404,6,FALSE),)</f>
        <v>0</v>
      </c>
      <c r="O365">
        <f>_xlfn.IFNA(VLOOKUP($A365,CLASS!$E$2:$AK$404,7,FALSE),)</f>
        <v>0</v>
      </c>
      <c r="P365">
        <f>_xlfn.IFNA(VLOOKUP($A365,CLASS!$E$2:$AK$404,8,FALSE),)</f>
        <v>0</v>
      </c>
      <c r="Q365">
        <f>_xlfn.IFNA(IF(IF(L365,L365+M365,0)&lt;=100,IF(L365,L365+M365,0),100),)</f>
        <v>0</v>
      </c>
      <c r="S365" s="6"/>
      <c r="T365" t="str">
        <f>IF(R365&gt;=1,R365,"")</f>
        <v/>
      </c>
    </row>
    <row r="366" spans="1:48" hidden="1" x14ac:dyDescent="0.35">
      <c r="A366">
        <f>CLASS!A101</f>
        <v>108297</v>
      </c>
      <c r="B366" t="str">
        <f>CLASS!B101</f>
        <v>EE108297</v>
      </c>
      <c r="C366" t="str">
        <f>_xlfn.IFNA((VLOOKUP(A366,CLASS!A:AY,3,FALSE)),"")</f>
        <v>Ian</v>
      </c>
      <c r="D366" t="str">
        <f>_xlfn.IFNA((VLOOKUP(A366,CLASS!A:AY,4,FALSE)),"")</f>
        <v>Gander</v>
      </c>
      <c r="E366" t="str">
        <f>_xlfn.IFNA(VLOOKUP(A366,CLASS!A:I,5,FALSE),"")</f>
        <v>A</v>
      </c>
      <c r="F366" t="str">
        <f>_xlfn.IFNA(VLOOKUP(A366,CLASS!A:I,6,FALSE),"")</f>
        <v>A</v>
      </c>
      <c r="G366" t="str">
        <f>_xlfn.IFNA(VLOOKUP(A366,CLASS!A:I,7,FALSE),"")</f>
        <v>A</v>
      </c>
      <c r="H366" t="str">
        <f>_xlfn.IFNA(VLOOKUP(A366,CLASS!A:I,8,FALSE),"")</f>
        <v>A</v>
      </c>
      <c r="I366" t="str">
        <f>_xlfn.IFNA(VLOOKUP(A366,CLASS!A:I,9,FALSE),"")</f>
        <v>SNR</v>
      </c>
      <c r="J366" t="str">
        <f>_xlfn.IFNA((VLOOKUP(A366,CLASS!A:AY,10,FALSE)),"")</f>
        <v>SDGC</v>
      </c>
      <c r="K366" t="str">
        <f>_xlfn.IFNA((VLOOKUP(J366,DivisionLookup!A:B,2,FALSE)),"")</f>
        <v>South</v>
      </c>
      <c r="L366">
        <f>VLOOKUP(B366,CLASS!B:P,15,FALSE)</f>
        <v>0</v>
      </c>
      <c r="M366">
        <f>_xlfn.IFNA(VLOOKUP(E366,HandicapLookup!A:B,2,FALSE),"")</f>
        <v>5</v>
      </c>
      <c r="N366">
        <f>_xlfn.IFNA(VLOOKUP($A366,CLASS!$E$2:$AK$404,6,FALSE),)</f>
        <v>0</v>
      </c>
      <c r="O366">
        <f>_xlfn.IFNA(VLOOKUP($A366,CLASS!$E$2:$AK$404,7,FALSE),)</f>
        <v>0</v>
      </c>
      <c r="P366">
        <f>_xlfn.IFNA(VLOOKUP($A366,CLASS!$E$2:$AK$404,8,FALSE),)</f>
        <v>0</v>
      </c>
      <c r="Q366">
        <f>_xlfn.IFNA(IF(IF(L366,L366+M366,0)&lt;=100,IF(L366,L366+M366,0),100),)</f>
        <v>0</v>
      </c>
      <c r="S366" s="6"/>
      <c r="T366" t="str">
        <f>IF(R366&gt;=1,R366,"")</f>
        <v/>
      </c>
    </row>
    <row r="367" spans="1:48" hidden="1" x14ac:dyDescent="0.35">
      <c r="A367">
        <f>CLASS!A100</f>
        <v>1436</v>
      </c>
      <c r="B367" t="str">
        <f>CLASS!B100</f>
        <v>EE1436</v>
      </c>
      <c r="C367" t="str">
        <f>_xlfn.IFNA((VLOOKUP(A367,CLASS!A:AY,3,FALSE)),"")</f>
        <v>Tanya</v>
      </c>
      <c r="D367" t="str">
        <f>_xlfn.IFNA((VLOOKUP(A367,CLASS!A:AY,4,FALSE)),"")</f>
        <v>Faulds</v>
      </c>
      <c r="E367" t="str">
        <f>_xlfn.IFNA(VLOOKUP(A367,CLASS!A:I,5,FALSE),"")</f>
        <v>A</v>
      </c>
      <c r="F367" t="str">
        <f>_xlfn.IFNA(VLOOKUP(A367,CLASS!A:I,6,FALSE),"")</f>
        <v>A</v>
      </c>
      <c r="G367" t="str">
        <f>_xlfn.IFNA(VLOOKUP(A367,CLASS!A:I,7,FALSE),"")</f>
        <v>A</v>
      </c>
      <c r="H367" t="str">
        <f>_xlfn.IFNA(VLOOKUP(A367,CLASS!A:I,8,FALSE),"")</f>
        <v>A</v>
      </c>
      <c r="I367" t="str">
        <f>_xlfn.IFNA(VLOOKUP(A367,CLASS!A:I,9,FALSE),"")</f>
        <v>LDY</v>
      </c>
      <c r="J367" t="str">
        <f>_xlfn.IFNA((VLOOKUP(A367,CLASS!A:AY,10,FALSE)),"")</f>
        <v>OLSS</v>
      </c>
      <c r="K367" t="str">
        <f>_xlfn.IFNA((VLOOKUP(J367,DivisionLookup!A:B,2,FALSE)),"")</f>
        <v>South</v>
      </c>
      <c r="L367">
        <f>VLOOKUP(B367,CLASS!B:P,15,FALSE)</f>
        <v>0</v>
      </c>
      <c r="M367">
        <f>_xlfn.IFNA(VLOOKUP(E367,HandicapLookup!A:B,2,FALSE),"")</f>
        <v>5</v>
      </c>
      <c r="N367">
        <f>_xlfn.IFNA(VLOOKUP($A367,CLASS!$E$2:$AK$404,6,FALSE),)</f>
        <v>0</v>
      </c>
      <c r="O367">
        <f>_xlfn.IFNA(VLOOKUP($A367,CLASS!$E$2:$AK$404,7,FALSE),)</f>
        <v>0</v>
      </c>
      <c r="P367">
        <f>_xlfn.IFNA(VLOOKUP($A367,CLASS!$E$2:$AK$404,8,FALSE),)</f>
        <v>0</v>
      </c>
      <c r="Q367">
        <f>_xlfn.IFNA(IF(IF(L367,L367+M367,0)&lt;=100,IF(L367,L367+M367,0),100),)</f>
        <v>0</v>
      </c>
      <c r="S367" s="6"/>
      <c r="T367" t="str">
        <f>IF(R367&gt;=1,R367,"")</f>
        <v/>
      </c>
    </row>
    <row r="368" spans="1:48" hidden="1" x14ac:dyDescent="0.35">
      <c r="A368">
        <f>CLASS!A186</f>
        <v>125390</v>
      </c>
      <c r="B368" t="str">
        <f>CLASS!B186</f>
        <v>EE125390</v>
      </c>
      <c r="C368" t="str">
        <f>_xlfn.IFNA((VLOOKUP(A368,CLASS!A:AY,3,FALSE)),"")</f>
        <v>Robert</v>
      </c>
      <c r="D368" t="str">
        <f>_xlfn.IFNA((VLOOKUP(A368,CLASS!A:AY,4,FALSE)),"")</f>
        <v>Owen</v>
      </c>
      <c r="E368" t="str">
        <f>_xlfn.IFNA(VLOOKUP(A368,CLASS!A:I,5,FALSE),"")</f>
        <v>C</v>
      </c>
      <c r="F368" t="str">
        <f>_xlfn.IFNA(VLOOKUP(A368,CLASS!A:I,6,FALSE),"")</f>
        <v>C</v>
      </c>
      <c r="G368" t="str">
        <f>_xlfn.IFNA(VLOOKUP(A368,CLASS!A:I,7,FALSE),"")</f>
        <v>C</v>
      </c>
      <c r="H368" t="str">
        <f>_xlfn.IFNA(VLOOKUP(A368,CLASS!A:I,8,FALSE),"")</f>
        <v>C</v>
      </c>
      <c r="I368" t="str">
        <f>_xlfn.IFNA(VLOOKUP(A368,CLASS!A:I,9,FALSE),"")</f>
        <v>VET</v>
      </c>
      <c r="J368" t="str">
        <f>_xlfn.IFNA((VLOOKUP(A368,CLASS!A:AY,10,FALSE)),"")</f>
        <v>SDGC</v>
      </c>
      <c r="K368" t="str">
        <f>_xlfn.IFNA((VLOOKUP(J368,DivisionLookup!A:B,2,FALSE)),"")</f>
        <v>South</v>
      </c>
      <c r="L368">
        <f>VLOOKUP(B368,CLASS!B:P,15,FALSE)</f>
        <v>0</v>
      </c>
      <c r="M368">
        <f>_xlfn.IFNA(VLOOKUP(E368,HandicapLookup!A:B,2,FALSE),"")</f>
        <v>15</v>
      </c>
      <c r="N368">
        <f>_xlfn.IFNA(VLOOKUP($A368,CLASS!$E$2:$AK$404,6,FALSE),)</f>
        <v>0</v>
      </c>
      <c r="O368">
        <f>_xlfn.IFNA(VLOOKUP($A368,CLASS!$E$2:$AK$404,7,FALSE),)</f>
        <v>0</v>
      </c>
      <c r="P368">
        <f>_xlfn.IFNA(VLOOKUP($A368,CLASS!$E$2:$AK$404,8,FALSE),)</f>
        <v>0</v>
      </c>
      <c r="Q368">
        <f>_xlfn.IFNA(IF(IF(L368,L368+M368,0)&lt;=100,IF(L368,L368+M368,0),100),)</f>
        <v>0</v>
      </c>
      <c r="S368" s="6"/>
      <c r="T368" t="str">
        <f>IF(R368&gt;=1,R368,"")</f>
        <v/>
      </c>
    </row>
    <row r="369" spans="1:20" hidden="1" x14ac:dyDescent="0.35">
      <c r="A369">
        <f>CLASS!A141</f>
        <v>119717</v>
      </c>
      <c r="B369" t="str">
        <f>CLASS!B141</f>
        <v>EE119717</v>
      </c>
      <c r="C369" t="str">
        <f>_xlfn.IFNA((VLOOKUP(A369,CLASS!A:AY,3,FALSE)),"")</f>
        <v>Matthew</v>
      </c>
      <c r="D369" t="str">
        <f>_xlfn.IFNA((VLOOKUP(A369,CLASS!A:AY,4,FALSE)),"")</f>
        <v>Sudds</v>
      </c>
      <c r="E369" t="str">
        <f>_xlfn.IFNA(VLOOKUP(A369,CLASS!A:I,5,FALSE),"")</f>
        <v>B</v>
      </c>
      <c r="F369" t="str">
        <f>_xlfn.IFNA(VLOOKUP(A369,CLASS!A:I,6,FALSE),"")</f>
        <v>B</v>
      </c>
      <c r="G369" t="str">
        <f>_xlfn.IFNA(VLOOKUP(A369,CLASS!A:I,7,FALSE),"")</f>
        <v>B</v>
      </c>
      <c r="H369" t="str">
        <f>_xlfn.IFNA(VLOOKUP(A369,CLASS!A:I,8,FALSE),"")</f>
        <v>B</v>
      </c>
      <c r="I369" t="str">
        <f>_xlfn.IFNA(VLOOKUP(A369,CLASS!A:I,9,FALSE),"")</f>
        <v>SNR</v>
      </c>
      <c r="J369" t="str">
        <f>_xlfn.IFNA((VLOOKUP(A369,CLASS!A:AY,10,FALSE)),"")</f>
        <v>EJC</v>
      </c>
      <c r="K369" t="str">
        <f>_xlfn.IFNA((VLOOKUP(J369,DivisionLookup!A:B,2,FALSE)),"")</f>
        <v>South</v>
      </c>
      <c r="L369">
        <f>VLOOKUP(B369,CLASS!B:P,15,FALSE)</f>
        <v>0</v>
      </c>
      <c r="M369">
        <f>_xlfn.IFNA(VLOOKUP(E369,HandicapLookup!A:B,2,FALSE),"")</f>
        <v>10</v>
      </c>
      <c r="N369">
        <f>_xlfn.IFNA(VLOOKUP($A369,CLASS!$E$2:$AK$404,6,FALSE),)</f>
        <v>0</v>
      </c>
      <c r="O369">
        <f>_xlfn.IFNA(VLOOKUP($A369,CLASS!$E$2:$AK$404,7,FALSE),)</f>
        <v>0</v>
      </c>
      <c r="P369">
        <f>_xlfn.IFNA(VLOOKUP($A369,CLASS!$E$2:$AK$404,8,FALSE),)</f>
        <v>0</v>
      </c>
      <c r="Q369">
        <f>_xlfn.IFNA(IF(IF(L369,L369+M369,0)&lt;=100,IF(L369,L369+M369,0),100),)</f>
        <v>0</v>
      </c>
      <c r="S369" s="6"/>
      <c r="T369" t="str">
        <f>IF(R369&gt;=1,R369,"")</f>
        <v/>
      </c>
    </row>
    <row r="370" spans="1:20" hidden="1" x14ac:dyDescent="0.35">
      <c r="A370">
        <f>CLASS!A147</f>
        <v>139919</v>
      </c>
      <c r="B370" t="str">
        <f>CLASS!B147</f>
        <v>EE139919</v>
      </c>
      <c r="C370" t="str">
        <f>_xlfn.IFNA((VLOOKUP(A370,CLASS!A:AY,3,FALSE)),"")</f>
        <v>Luke</v>
      </c>
      <c r="D370" t="str">
        <f>_xlfn.IFNA((VLOOKUP(A370,CLASS!A:AY,4,FALSE)),"")</f>
        <v>Parish</v>
      </c>
      <c r="E370" t="str">
        <f>_xlfn.IFNA(VLOOKUP(A370,CLASS!A:I,5,FALSE),"")</f>
        <v>B</v>
      </c>
      <c r="F370" t="str">
        <f>_xlfn.IFNA(VLOOKUP(A370,CLASS!A:I,6,FALSE),"")</f>
        <v>B</v>
      </c>
      <c r="G370" t="str">
        <f>_xlfn.IFNA(VLOOKUP(A370,CLASS!A:I,7,FALSE),"")</f>
        <v>B</v>
      </c>
      <c r="H370" t="str">
        <f>_xlfn.IFNA(VLOOKUP(A370,CLASS!A:I,8,FALSE),"")</f>
        <v>B</v>
      </c>
      <c r="I370" t="str">
        <f>_xlfn.IFNA(VLOOKUP(A370,CLASS!A:I,9,FALSE),"")</f>
        <v>SNR</v>
      </c>
      <c r="J370" t="str">
        <f>_xlfn.IFNA((VLOOKUP(A370,CLASS!A:AY,10,FALSE)),"")</f>
        <v>AGL</v>
      </c>
      <c r="K370" t="str">
        <f>_xlfn.IFNA((VLOOKUP(J370,DivisionLookup!A:B,2,FALSE)),"")</f>
        <v>South</v>
      </c>
      <c r="L370">
        <f>VLOOKUP(B370,CLASS!B:P,15,FALSE)</f>
        <v>0</v>
      </c>
      <c r="M370">
        <f>_xlfn.IFNA(VLOOKUP(E370,HandicapLookup!A:B,2,FALSE),"")</f>
        <v>10</v>
      </c>
      <c r="N370">
        <f>_xlfn.IFNA(VLOOKUP($A370,CLASS!$E$2:$AK$404,6,FALSE),)</f>
        <v>0</v>
      </c>
      <c r="O370">
        <f>_xlfn.IFNA(VLOOKUP($A370,CLASS!$E$2:$AK$404,7,FALSE),)</f>
        <v>0</v>
      </c>
      <c r="P370">
        <f>_xlfn.IFNA(VLOOKUP($A370,CLASS!$E$2:$AK$404,8,FALSE),)</f>
        <v>0</v>
      </c>
      <c r="Q370">
        <f>_xlfn.IFNA(IF(IF(L370,L370+M370,0)&lt;=100,IF(L370,L370+M370,0),100),)</f>
        <v>0</v>
      </c>
      <c r="S370" t="str">
        <f>IF(R370&gt;1,J370,"")</f>
        <v/>
      </c>
      <c r="T370" t="str">
        <f>IF(R370&gt;=1,R370,"")</f>
        <v/>
      </c>
    </row>
    <row r="371" spans="1:20" hidden="1" x14ac:dyDescent="0.35">
      <c r="A371">
        <f>CLASS!A139</f>
        <v>140350</v>
      </c>
      <c r="B371" t="str">
        <f>CLASS!B139</f>
        <v>EE140350</v>
      </c>
      <c r="C371" t="str">
        <f>_xlfn.IFNA((VLOOKUP(A371,CLASS!A:AY,3,FALSE)),"")</f>
        <v>Chris</v>
      </c>
      <c r="D371" t="str">
        <f>_xlfn.IFNA((VLOOKUP(A371,CLASS!A:AY,4,FALSE)),"")</f>
        <v>Lambert</v>
      </c>
      <c r="E371" t="str">
        <f>_xlfn.IFNA(VLOOKUP(A371,CLASS!A:I,5,FALSE),"")</f>
        <v>B</v>
      </c>
      <c r="F371" t="str">
        <f>_xlfn.IFNA(VLOOKUP(A371,CLASS!A:I,6,FALSE),"")</f>
        <v>B</v>
      </c>
      <c r="G371" t="str">
        <f>_xlfn.IFNA(VLOOKUP(A371,CLASS!A:I,7,FALSE),"")</f>
        <v>B</v>
      </c>
      <c r="H371" t="str">
        <f>_xlfn.IFNA(VLOOKUP(A371,CLASS!A:I,8,FALSE),"")</f>
        <v>B</v>
      </c>
      <c r="I371" t="str">
        <f>_xlfn.IFNA(VLOOKUP(A371,CLASS!A:I,9,FALSE),"")</f>
        <v>SNR</v>
      </c>
      <c r="J371" t="str">
        <f>_xlfn.IFNA((VLOOKUP(A371,CLASS!A:AY,10,FALSE)),"")</f>
        <v>SDGC</v>
      </c>
      <c r="K371" t="str">
        <f>_xlfn.IFNA((VLOOKUP(J371,DivisionLookup!A:B,2,FALSE)),"")</f>
        <v>South</v>
      </c>
      <c r="L371">
        <f>VLOOKUP(B371,CLASS!B:P,15,FALSE)</f>
        <v>0</v>
      </c>
      <c r="M371">
        <f>_xlfn.IFNA(VLOOKUP(E371,HandicapLookup!A:B,2,FALSE),"")</f>
        <v>10</v>
      </c>
      <c r="N371">
        <f>_xlfn.IFNA(VLOOKUP($A371,CLASS!$E$2:$AK$404,6,FALSE),)</f>
        <v>0</v>
      </c>
      <c r="O371">
        <f>_xlfn.IFNA(VLOOKUP($A371,CLASS!$E$2:$AK$404,7,FALSE),)</f>
        <v>0</v>
      </c>
      <c r="P371">
        <f>_xlfn.IFNA(VLOOKUP($A371,CLASS!$E$2:$AK$404,8,FALSE),)</f>
        <v>0</v>
      </c>
      <c r="Q371">
        <f>_xlfn.IFNA(IF(IF(L371,L371+M371,0)&lt;=100,IF(L371,L371+M371,0),100),)</f>
        <v>0</v>
      </c>
      <c r="S371" t="str">
        <f>IF(R371&gt;1,J371,"")</f>
        <v/>
      </c>
      <c r="T371" t="str">
        <f>IF(R371&gt;=1,R371,"")</f>
        <v/>
      </c>
    </row>
    <row r="372" spans="1:20" hidden="1" x14ac:dyDescent="0.35">
      <c r="A372">
        <f>CLASS!A178</f>
        <v>141283</v>
      </c>
      <c r="B372" t="str">
        <f>CLASS!B178</f>
        <v>EE141283</v>
      </c>
      <c r="C372" t="str">
        <f>_xlfn.IFNA((VLOOKUP(A372,CLASS!A:AY,3,FALSE)),"")</f>
        <v>Jamie</v>
      </c>
      <c r="D372" t="str">
        <f>_xlfn.IFNA((VLOOKUP(A372,CLASS!A:AY,4,FALSE)),"")</f>
        <v>Pope</v>
      </c>
      <c r="E372" t="str">
        <f>_xlfn.IFNA(VLOOKUP(A372,CLASS!A:I,5,FALSE),"")</f>
        <v>C</v>
      </c>
      <c r="F372" t="str">
        <f>_xlfn.IFNA(VLOOKUP(A372,CLASS!A:I,6,FALSE),"")</f>
        <v>C</v>
      </c>
      <c r="G372" t="str">
        <f>_xlfn.IFNA(VLOOKUP(A372,CLASS!A:I,7,FALSE),"")</f>
        <v>C</v>
      </c>
      <c r="H372" t="str">
        <f>_xlfn.IFNA(VLOOKUP(A372,CLASS!A:I,8,FALSE),"")</f>
        <v>C</v>
      </c>
      <c r="I372" t="str">
        <f>_xlfn.IFNA(VLOOKUP(A372,CLASS!A:I,9,FALSE),"")</f>
        <v>SNR</v>
      </c>
      <c r="J372" t="str">
        <f>_xlfn.IFNA((VLOOKUP(A372,CLASS!A:AY,10,FALSE)),"")</f>
        <v>AGL</v>
      </c>
      <c r="K372" t="str">
        <f>_xlfn.IFNA((VLOOKUP(J372,DivisionLookup!A:B,2,FALSE)),"")</f>
        <v>South</v>
      </c>
      <c r="L372">
        <f>VLOOKUP(B372,CLASS!B:P,15,FALSE)</f>
        <v>0</v>
      </c>
      <c r="M372">
        <f>_xlfn.IFNA(VLOOKUP(E372,HandicapLookup!A:B,2,FALSE),"")</f>
        <v>15</v>
      </c>
      <c r="N372">
        <f>_xlfn.IFNA(VLOOKUP($A372,CLASS!$E$2:$AK$404,6,FALSE),)</f>
        <v>0</v>
      </c>
      <c r="O372">
        <f>_xlfn.IFNA(VLOOKUP($A372,CLASS!$E$2:$AK$404,7,FALSE),)</f>
        <v>0</v>
      </c>
      <c r="P372">
        <f>_xlfn.IFNA(VLOOKUP($A372,CLASS!$E$2:$AK$404,8,FALSE),)</f>
        <v>0</v>
      </c>
      <c r="Q372">
        <f>_xlfn.IFNA(IF(IF(L372,L372+M372,0)&lt;=100,IF(L372,L372+M372,0),100),)</f>
        <v>0</v>
      </c>
      <c r="S372" s="6"/>
      <c r="T372" t="str">
        <f>IF(R372&gt;=1,R372,"")</f>
        <v/>
      </c>
    </row>
    <row r="373" spans="1:20" hidden="1" x14ac:dyDescent="0.35">
      <c r="A373">
        <f>CLASS!A164</f>
        <v>141048</v>
      </c>
      <c r="B373" t="str">
        <f>CLASS!B164</f>
        <v>EE141048</v>
      </c>
      <c r="C373" t="str">
        <f>_xlfn.IFNA((VLOOKUP(A373,CLASS!A:AY,3,FALSE)),"")</f>
        <v>Guy</v>
      </c>
      <c r="D373" t="str">
        <f>_xlfn.IFNA((VLOOKUP(A373,CLASS!A:AY,4,FALSE)),"")</f>
        <v>Micklewright</v>
      </c>
      <c r="E373" t="str">
        <f>_xlfn.IFNA(VLOOKUP(A373,CLASS!A:I,5,FALSE),"")</f>
        <v>B</v>
      </c>
      <c r="F373" t="str">
        <f>_xlfn.IFNA(VLOOKUP(A373,CLASS!A:I,6,FALSE),"")</f>
        <v>B</v>
      </c>
      <c r="G373" t="str">
        <f>_xlfn.IFNA(VLOOKUP(A373,CLASS!A:I,7,FALSE),"")</f>
        <v>B</v>
      </c>
      <c r="H373" t="str">
        <f>_xlfn.IFNA(VLOOKUP(A373,CLASS!A:I,8,FALSE),"")</f>
        <v>B</v>
      </c>
      <c r="I373" t="str">
        <f>_xlfn.IFNA(VLOOKUP(A373,CLASS!A:I,9,FALSE),"")</f>
        <v>SNR</v>
      </c>
      <c r="J373" t="str">
        <f>_xlfn.IFNA((VLOOKUP(A373,CLASS!A:AY,10,FALSE)),"")</f>
        <v>AGL</v>
      </c>
      <c r="K373" t="str">
        <f>_xlfn.IFNA((VLOOKUP(J373,DivisionLookup!A:B,2,FALSE)),"")</f>
        <v>South</v>
      </c>
      <c r="L373">
        <f>VLOOKUP(B373,CLASS!B:P,15,FALSE)</f>
        <v>0</v>
      </c>
      <c r="M373">
        <f>_xlfn.IFNA(VLOOKUP(E373,HandicapLookup!A:B,2,FALSE),"")</f>
        <v>10</v>
      </c>
      <c r="N373">
        <f>_xlfn.IFNA(VLOOKUP($A373,CLASS!$E$2:$AK$404,6,FALSE),)</f>
        <v>0</v>
      </c>
      <c r="O373">
        <f>_xlfn.IFNA(VLOOKUP($A373,CLASS!$E$2:$AK$404,7,FALSE),)</f>
        <v>0</v>
      </c>
      <c r="P373">
        <f>_xlfn.IFNA(VLOOKUP($A373,CLASS!$E$2:$AK$404,8,FALSE),)</f>
        <v>0</v>
      </c>
      <c r="Q373">
        <f>_xlfn.IFNA(IF(IF(L373,L373+M373,0)&lt;=100,IF(L373,L373+M373,0),100),)</f>
        <v>0</v>
      </c>
      <c r="S373" s="6"/>
      <c r="T373" t="str">
        <f>IF(R373&gt;=1,R373,"")</f>
        <v/>
      </c>
    </row>
    <row r="374" spans="1:20" x14ac:dyDescent="0.35">
      <c r="A374">
        <f>CLASS!A86</f>
        <v>132643</v>
      </c>
      <c r="B374" t="str">
        <f>CLASS!B86</f>
        <v>EE132643</v>
      </c>
      <c r="C374" t="str">
        <f>_xlfn.IFNA((VLOOKUP(A374,CLASS!A:AY,3,FALSE)),"")</f>
        <v>Nick</v>
      </c>
      <c r="D374" t="str">
        <f>_xlfn.IFNA((VLOOKUP(A374,CLASS!A:AY,4,FALSE)),"")</f>
        <v>Adams</v>
      </c>
      <c r="E374" t="str">
        <f>_xlfn.IFNA(VLOOKUP(A374,CLASS!A:I,5,FALSE),"")</f>
        <v>A</v>
      </c>
      <c r="F374" t="str">
        <f>_xlfn.IFNA(VLOOKUP(A374,CLASS!A:I,6,FALSE),"")</f>
        <v>A</v>
      </c>
      <c r="G374" t="str">
        <f>_xlfn.IFNA(VLOOKUP(A374,CLASS!A:I,7,FALSE),"")</f>
        <v>A</v>
      </c>
      <c r="H374" t="str">
        <f>_xlfn.IFNA(VLOOKUP(A374,CLASS!A:I,8,FALSE),"")</f>
        <v>A</v>
      </c>
      <c r="I374" t="str">
        <f>_xlfn.IFNA(VLOOKUP(A374,CLASS!A:I,9,FALSE),"")</f>
        <v>SNR</v>
      </c>
      <c r="J374" t="str">
        <f>_xlfn.IFNA((VLOOKUP(A374,CLASS!A:AY,10,FALSE)),"")</f>
        <v>CAM</v>
      </c>
      <c r="K374" t="str">
        <f>_xlfn.IFNA((VLOOKUP(J374,DivisionLookup!A:B,2,FALSE)),"")</f>
        <v>North</v>
      </c>
      <c r="L374">
        <f>VLOOKUP(B374,CLASS!B:P,15,FALSE)</f>
        <v>0</v>
      </c>
      <c r="M374">
        <f>_xlfn.IFNA(VLOOKUP(E374,HandicapLookup!A:B,2,FALSE),"")</f>
        <v>5</v>
      </c>
      <c r="N374">
        <f>_xlfn.IFNA(VLOOKUP($A374,CLASS!$E$2:$AK$404,6,FALSE),)</f>
        <v>0</v>
      </c>
      <c r="O374">
        <f>_xlfn.IFNA(VLOOKUP($A374,CLASS!$E$2:$AK$404,7,FALSE),)</f>
        <v>0</v>
      </c>
      <c r="P374">
        <f>_xlfn.IFNA(VLOOKUP($A374,CLASS!$E$2:$AK$404,8,FALSE),)</f>
        <v>0</v>
      </c>
      <c r="Q374">
        <f>_xlfn.IFNA(IF(IF(L374,L374+M374,0)&lt;=100,IF(L374,L374+M374,0),100),)</f>
        <v>0</v>
      </c>
      <c r="R374" s="31"/>
      <c r="S374" t="str">
        <f>IF(R374&gt;1,J374,"")</f>
        <v/>
      </c>
      <c r="T374" t="str">
        <f>IF(R374&gt;=1,R374,"")</f>
        <v/>
      </c>
    </row>
    <row r="375" spans="1:20" hidden="1" x14ac:dyDescent="0.35">
      <c r="T375" t="str">
        <f t="shared" ref="T375:T402" si="6">IF(R375&gt;=1,R375,"")</f>
        <v/>
      </c>
    </row>
    <row r="376" spans="1:20" hidden="1" x14ac:dyDescent="0.35">
      <c r="T376" t="str">
        <f t="shared" si="6"/>
        <v/>
      </c>
    </row>
    <row r="377" spans="1:20" hidden="1" x14ac:dyDescent="0.35">
      <c r="E377" s="15"/>
      <c r="F377" s="15"/>
      <c r="G377" s="15"/>
      <c r="H377" s="15"/>
      <c r="I377" s="15"/>
      <c r="T377" t="str">
        <f t="shared" si="6"/>
        <v/>
      </c>
    </row>
    <row r="378" spans="1:20" hidden="1" x14ac:dyDescent="0.35">
      <c r="T378" t="str">
        <f t="shared" si="6"/>
        <v/>
      </c>
    </row>
    <row r="379" spans="1:20" hidden="1" x14ac:dyDescent="0.35">
      <c r="T379" t="str">
        <f t="shared" si="6"/>
        <v/>
      </c>
    </row>
    <row r="380" spans="1:20" hidden="1" x14ac:dyDescent="0.35">
      <c r="T380" t="str">
        <f t="shared" si="6"/>
        <v/>
      </c>
    </row>
    <row r="381" spans="1:20" hidden="1" x14ac:dyDescent="0.35">
      <c r="T381" t="str">
        <f t="shared" si="6"/>
        <v/>
      </c>
    </row>
    <row r="382" spans="1:20" hidden="1" x14ac:dyDescent="0.35">
      <c r="T382" t="str">
        <f t="shared" si="6"/>
        <v/>
      </c>
    </row>
    <row r="383" spans="1:20" hidden="1" x14ac:dyDescent="0.35">
      <c r="E383" s="15"/>
      <c r="F383" s="15"/>
      <c r="G383" s="15"/>
      <c r="H383" s="15"/>
      <c r="I383" s="15"/>
      <c r="T383" t="str">
        <f t="shared" si="6"/>
        <v/>
      </c>
    </row>
    <row r="384" spans="1:20" hidden="1" x14ac:dyDescent="0.35">
      <c r="T384" t="str">
        <f t="shared" si="6"/>
        <v/>
      </c>
    </row>
    <row r="385" spans="20:20" hidden="1" x14ac:dyDescent="0.35">
      <c r="T385" t="str">
        <f t="shared" si="6"/>
        <v/>
      </c>
    </row>
    <row r="386" spans="20:20" hidden="1" x14ac:dyDescent="0.35">
      <c r="T386" t="str">
        <f t="shared" si="6"/>
        <v/>
      </c>
    </row>
    <row r="387" spans="20:20" hidden="1" x14ac:dyDescent="0.35">
      <c r="T387" t="str">
        <f t="shared" si="6"/>
        <v/>
      </c>
    </row>
    <row r="388" spans="20:20" hidden="1" x14ac:dyDescent="0.35">
      <c r="T388" t="str">
        <f t="shared" si="6"/>
        <v/>
      </c>
    </row>
    <row r="389" spans="20:20" hidden="1" x14ac:dyDescent="0.35">
      <c r="T389" t="str">
        <f t="shared" si="6"/>
        <v/>
      </c>
    </row>
    <row r="390" spans="20:20" hidden="1" x14ac:dyDescent="0.35">
      <c r="T390" t="str">
        <f t="shared" si="6"/>
        <v/>
      </c>
    </row>
    <row r="391" spans="20:20" hidden="1" x14ac:dyDescent="0.35">
      <c r="T391" t="str">
        <f t="shared" si="6"/>
        <v/>
      </c>
    </row>
    <row r="392" spans="20:20" hidden="1" x14ac:dyDescent="0.35">
      <c r="T392" t="str">
        <f t="shared" si="6"/>
        <v/>
      </c>
    </row>
    <row r="393" spans="20:20" hidden="1" x14ac:dyDescent="0.35">
      <c r="T393" t="str">
        <f t="shared" si="6"/>
        <v/>
      </c>
    </row>
    <row r="394" spans="20:20" hidden="1" x14ac:dyDescent="0.35">
      <c r="T394" t="str">
        <f t="shared" si="6"/>
        <v/>
      </c>
    </row>
    <row r="395" spans="20:20" hidden="1" x14ac:dyDescent="0.35">
      <c r="T395" t="str">
        <f t="shared" si="6"/>
        <v/>
      </c>
    </row>
    <row r="396" spans="20:20" hidden="1" x14ac:dyDescent="0.35">
      <c r="T396" t="str">
        <f t="shared" si="6"/>
        <v/>
      </c>
    </row>
    <row r="397" spans="20:20" hidden="1" x14ac:dyDescent="0.35">
      <c r="T397" t="str">
        <f t="shared" si="6"/>
        <v/>
      </c>
    </row>
    <row r="398" spans="20:20" hidden="1" x14ac:dyDescent="0.35">
      <c r="T398" t="str">
        <f t="shared" si="6"/>
        <v/>
      </c>
    </row>
    <row r="399" spans="20:20" hidden="1" x14ac:dyDescent="0.35">
      <c r="T399" t="str">
        <f t="shared" si="6"/>
        <v/>
      </c>
    </row>
    <row r="400" spans="20:20" hidden="1" x14ac:dyDescent="0.35">
      <c r="T400" t="str">
        <f t="shared" si="6"/>
        <v/>
      </c>
    </row>
    <row r="401" spans="20:20" hidden="1" x14ac:dyDescent="0.35">
      <c r="T401" t="str">
        <f t="shared" si="6"/>
        <v/>
      </c>
    </row>
    <row r="402" spans="20:20" hidden="1" x14ac:dyDescent="0.35">
      <c r="T402" t="str">
        <f t="shared" si="6"/>
        <v/>
      </c>
    </row>
    <row r="403" spans="20:20" hidden="1" x14ac:dyDescent="0.35">
      <c r="T403" t="str">
        <f t="shared" ref="T403:T434" si="7">IF(R403&gt;=1,R403,"")</f>
        <v/>
      </c>
    </row>
    <row r="404" spans="20:20" hidden="1" x14ac:dyDescent="0.35">
      <c r="T404" t="str">
        <f t="shared" si="7"/>
        <v/>
      </c>
    </row>
    <row r="405" spans="20:20" hidden="1" x14ac:dyDescent="0.35">
      <c r="T405" t="str">
        <f t="shared" si="7"/>
        <v/>
      </c>
    </row>
    <row r="406" spans="20:20" hidden="1" x14ac:dyDescent="0.35">
      <c r="T406" t="str">
        <f t="shared" si="7"/>
        <v/>
      </c>
    </row>
    <row r="407" spans="20:20" hidden="1" x14ac:dyDescent="0.35">
      <c r="T407" t="str">
        <f t="shared" si="7"/>
        <v/>
      </c>
    </row>
    <row r="408" spans="20:20" hidden="1" x14ac:dyDescent="0.35">
      <c r="T408" t="str">
        <f t="shared" si="7"/>
        <v/>
      </c>
    </row>
    <row r="409" spans="20:20" hidden="1" x14ac:dyDescent="0.35">
      <c r="T409" t="str">
        <f t="shared" si="7"/>
        <v/>
      </c>
    </row>
    <row r="410" spans="20:20" hidden="1" x14ac:dyDescent="0.35">
      <c r="T410" t="str">
        <f t="shared" si="7"/>
        <v/>
      </c>
    </row>
    <row r="411" spans="20:20" hidden="1" x14ac:dyDescent="0.35">
      <c r="T411" t="str">
        <f t="shared" si="7"/>
        <v/>
      </c>
    </row>
    <row r="412" spans="20:20" hidden="1" x14ac:dyDescent="0.35">
      <c r="T412" t="str">
        <f t="shared" si="7"/>
        <v/>
      </c>
    </row>
    <row r="413" spans="20:20" hidden="1" x14ac:dyDescent="0.35">
      <c r="T413" t="str">
        <f t="shared" si="7"/>
        <v/>
      </c>
    </row>
    <row r="414" spans="20:20" hidden="1" x14ac:dyDescent="0.35">
      <c r="T414" t="str">
        <f t="shared" si="7"/>
        <v/>
      </c>
    </row>
    <row r="415" spans="20:20" hidden="1" x14ac:dyDescent="0.35">
      <c r="T415" t="str">
        <f t="shared" si="7"/>
        <v/>
      </c>
    </row>
    <row r="416" spans="20:20" hidden="1" x14ac:dyDescent="0.35">
      <c r="T416" t="str">
        <f t="shared" si="7"/>
        <v/>
      </c>
    </row>
    <row r="417" spans="20:20" hidden="1" x14ac:dyDescent="0.35">
      <c r="T417" t="str">
        <f t="shared" si="7"/>
        <v/>
      </c>
    </row>
    <row r="418" spans="20:20" hidden="1" x14ac:dyDescent="0.35">
      <c r="T418" t="str">
        <f t="shared" si="7"/>
        <v/>
      </c>
    </row>
    <row r="419" spans="20:20" hidden="1" x14ac:dyDescent="0.35">
      <c r="T419" t="str">
        <f t="shared" si="7"/>
        <v/>
      </c>
    </row>
    <row r="420" spans="20:20" hidden="1" x14ac:dyDescent="0.35">
      <c r="T420" t="str">
        <f t="shared" si="7"/>
        <v/>
      </c>
    </row>
    <row r="421" spans="20:20" hidden="1" x14ac:dyDescent="0.35">
      <c r="T421" t="str">
        <f t="shared" si="7"/>
        <v/>
      </c>
    </row>
    <row r="422" spans="20:20" hidden="1" x14ac:dyDescent="0.35">
      <c r="T422" t="str">
        <f t="shared" si="7"/>
        <v/>
      </c>
    </row>
    <row r="423" spans="20:20" hidden="1" x14ac:dyDescent="0.35">
      <c r="T423" t="str">
        <f t="shared" si="7"/>
        <v/>
      </c>
    </row>
    <row r="424" spans="20:20" hidden="1" x14ac:dyDescent="0.35">
      <c r="T424" t="str">
        <f t="shared" si="7"/>
        <v/>
      </c>
    </row>
    <row r="425" spans="20:20" hidden="1" x14ac:dyDescent="0.35">
      <c r="T425" t="str">
        <f t="shared" si="7"/>
        <v/>
      </c>
    </row>
    <row r="426" spans="20:20" hidden="1" x14ac:dyDescent="0.35">
      <c r="T426" t="str">
        <f t="shared" si="7"/>
        <v/>
      </c>
    </row>
    <row r="427" spans="20:20" hidden="1" x14ac:dyDescent="0.35">
      <c r="T427" t="str">
        <f t="shared" si="7"/>
        <v/>
      </c>
    </row>
    <row r="428" spans="20:20" hidden="1" x14ac:dyDescent="0.35">
      <c r="T428" t="str">
        <f t="shared" si="7"/>
        <v/>
      </c>
    </row>
    <row r="429" spans="20:20" hidden="1" x14ac:dyDescent="0.35">
      <c r="T429" t="str">
        <f t="shared" si="7"/>
        <v/>
      </c>
    </row>
    <row r="430" spans="20:20" hidden="1" x14ac:dyDescent="0.35">
      <c r="T430" t="str">
        <f t="shared" si="7"/>
        <v/>
      </c>
    </row>
    <row r="431" spans="20:20" hidden="1" x14ac:dyDescent="0.35">
      <c r="T431" t="str">
        <f t="shared" si="7"/>
        <v/>
      </c>
    </row>
    <row r="432" spans="20:20" hidden="1" x14ac:dyDescent="0.35">
      <c r="T432" t="str">
        <f t="shared" si="7"/>
        <v/>
      </c>
    </row>
    <row r="433" spans="20:20" hidden="1" x14ac:dyDescent="0.35">
      <c r="T433" t="str">
        <f t="shared" si="7"/>
        <v/>
      </c>
    </row>
    <row r="434" spans="20:20" hidden="1" x14ac:dyDescent="0.35">
      <c r="T434" t="str">
        <f t="shared" si="7"/>
        <v/>
      </c>
    </row>
    <row r="435" spans="20:20" hidden="1" x14ac:dyDescent="0.35">
      <c r="T435" t="str">
        <f t="shared" ref="T435:T466" si="8">IF(R435&gt;=1,R435,"")</f>
        <v/>
      </c>
    </row>
    <row r="436" spans="20:20" hidden="1" x14ac:dyDescent="0.35">
      <c r="T436" t="str">
        <f t="shared" si="8"/>
        <v/>
      </c>
    </row>
    <row r="437" spans="20:20" hidden="1" x14ac:dyDescent="0.35">
      <c r="T437" t="str">
        <f t="shared" si="8"/>
        <v/>
      </c>
    </row>
    <row r="438" spans="20:20" hidden="1" x14ac:dyDescent="0.35">
      <c r="T438" t="str">
        <f t="shared" si="8"/>
        <v/>
      </c>
    </row>
    <row r="439" spans="20:20" hidden="1" x14ac:dyDescent="0.35">
      <c r="T439" t="str">
        <f t="shared" si="8"/>
        <v/>
      </c>
    </row>
    <row r="440" spans="20:20" hidden="1" x14ac:dyDescent="0.35">
      <c r="T440" t="str">
        <f t="shared" si="8"/>
        <v/>
      </c>
    </row>
    <row r="441" spans="20:20" hidden="1" x14ac:dyDescent="0.35">
      <c r="T441" t="str">
        <f t="shared" si="8"/>
        <v/>
      </c>
    </row>
    <row r="442" spans="20:20" hidden="1" x14ac:dyDescent="0.35">
      <c r="T442" t="str">
        <f t="shared" si="8"/>
        <v/>
      </c>
    </row>
    <row r="443" spans="20:20" hidden="1" x14ac:dyDescent="0.35">
      <c r="T443" t="str">
        <f t="shared" si="8"/>
        <v/>
      </c>
    </row>
    <row r="444" spans="20:20" hidden="1" x14ac:dyDescent="0.35">
      <c r="T444" t="str">
        <f t="shared" si="8"/>
        <v/>
      </c>
    </row>
    <row r="445" spans="20:20" hidden="1" x14ac:dyDescent="0.35">
      <c r="T445" t="str">
        <f t="shared" si="8"/>
        <v/>
      </c>
    </row>
    <row r="446" spans="20:20" hidden="1" x14ac:dyDescent="0.35">
      <c r="T446" t="str">
        <f t="shared" si="8"/>
        <v/>
      </c>
    </row>
    <row r="447" spans="20:20" hidden="1" x14ac:dyDescent="0.35">
      <c r="T447" t="str">
        <f t="shared" si="8"/>
        <v/>
      </c>
    </row>
    <row r="448" spans="20:20" hidden="1" x14ac:dyDescent="0.35">
      <c r="T448" t="str">
        <f t="shared" si="8"/>
        <v/>
      </c>
    </row>
    <row r="449" spans="20:20" hidden="1" x14ac:dyDescent="0.35">
      <c r="T449" t="str">
        <f t="shared" si="8"/>
        <v/>
      </c>
    </row>
    <row r="450" spans="20:20" hidden="1" x14ac:dyDescent="0.35">
      <c r="T450" t="str">
        <f t="shared" si="8"/>
        <v/>
      </c>
    </row>
    <row r="451" spans="20:20" hidden="1" x14ac:dyDescent="0.35">
      <c r="T451" t="str">
        <f t="shared" si="8"/>
        <v/>
      </c>
    </row>
    <row r="452" spans="20:20" hidden="1" x14ac:dyDescent="0.35">
      <c r="T452" t="str">
        <f t="shared" si="8"/>
        <v/>
      </c>
    </row>
    <row r="453" spans="20:20" hidden="1" x14ac:dyDescent="0.35">
      <c r="T453" t="str">
        <f t="shared" si="8"/>
        <v/>
      </c>
    </row>
    <row r="454" spans="20:20" hidden="1" x14ac:dyDescent="0.35">
      <c r="T454" t="str">
        <f t="shared" si="8"/>
        <v/>
      </c>
    </row>
    <row r="455" spans="20:20" hidden="1" x14ac:dyDescent="0.35">
      <c r="T455" t="str">
        <f t="shared" si="8"/>
        <v/>
      </c>
    </row>
    <row r="456" spans="20:20" hidden="1" x14ac:dyDescent="0.35">
      <c r="T456" t="str">
        <f t="shared" si="8"/>
        <v/>
      </c>
    </row>
    <row r="457" spans="20:20" hidden="1" x14ac:dyDescent="0.35">
      <c r="T457" t="str">
        <f t="shared" si="8"/>
        <v/>
      </c>
    </row>
    <row r="458" spans="20:20" hidden="1" x14ac:dyDescent="0.35">
      <c r="T458" t="str">
        <f t="shared" si="8"/>
        <v/>
      </c>
    </row>
    <row r="459" spans="20:20" hidden="1" x14ac:dyDescent="0.35">
      <c r="T459" t="str">
        <f t="shared" si="8"/>
        <v/>
      </c>
    </row>
    <row r="460" spans="20:20" hidden="1" x14ac:dyDescent="0.35">
      <c r="T460" t="str">
        <f t="shared" si="8"/>
        <v/>
      </c>
    </row>
    <row r="461" spans="20:20" hidden="1" x14ac:dyDescent="0.35">
      <c r="T461" t="str">
        <f t="shared" si="8"/>
        <v/>
      </c>
    </row>
    <row r="462" spans="20:20" hidden="1" x14ac:dyDescent="0.35">
      <c r="T462" t="str">
        <f t="shared" si="8"/>
        <v/>
      </c>
    </row>
    <row r="463" spans="20:20" hidden="1" x14ac:dyDescent="0.35">
      <c r="T463" t="str">
        <f t="shared" si="8"/>
        <v/>
      </c>
    </row>
    <row r="464" spans="20:20" hidden="1" x14ac:dyDescent="0.35">
      <c r="T464" t="str">
        <f t="shared" si="8"/>
        <v/>
      </c>
    </row>
    <row r="465" spans="20:20" hidden="1" x14ac:dyDescent="0.35">
      <c r="T465" t="str">
        <f t="shared" si="8"/>
        <v/>
      </c>
    </row>
    <row r="466" spans="20:20" hidden="1" x14ac:dyDescent="0.35">
      <c r="T466" t="str">
        <f t="shared" si="8"/>
        <v/>
      </c>
    </row>
    <row r="467" spans="20:20" hidden="1" x14ac:dyDescent="0.35">
      <c r="T467" t="str">
        <f t="shared" ref="T467:T491" si="9">IF(R467&gt;=1,R467,"")</f>
        <v/>
      </c>
    </row>
    <row r="468" spans="20:20" hidden="1" x14ac:dyDescent="0.35">
      <c r="T468" t="str">
        <f t="shared" si="9"/>
        <v/>
      </c>
    </row>
    <row r="469" spans="20:20" hidden="1" x14ac:dyDescent="0.35">
      <c r="T469" t="str">
        <f t="shared" si="9"/>
        <v/>
      </c>
    </row>
    <row r="470" spans="20:20" hidden="1" x14ac:dyDescent="0.35">
      <c r="T470" t="str">
        <f t="shared" si="9"/>
        <v/>
      </c>
    </row>
    <row r="471" spans="20:20" hidden="1" x14ac:dyDescent="0.35">
      <c r="T471" t="str">
        <f t="shared" si="9"/>
        <v/>
      </c>
    </row>
    <row r="472" spans="20:20" hidden="1" x14ac:dyDescent="0.35">
      <c r="T472" t="str">
        <f t="shared" si="9"/>
        <v/>
      </c>
    </row>
    <row r="473" spans="20:20" hidden="1" x14ac:dyDescent="0.35">
      <c r="T473" t="str">
        <f t="shared" si="9"/>
        <v/>
      </c>
    </row>
    <row r="474" spans="20:20" hidden="1" x14ac:dyDescent="0.35">
      <c r="T474" t="str">
        <f t="shared" si="9"/>
        <v/>
      </c>
    </row>
    <row r="475" spans="20:20" hidden="1" x14ac:dyDescent="0.35">
      <c r="T475" t="str">
        <f t="shared" si="9"/>
        <v/>
      </c>
    </row>
    <row r="476" spans="20:20" hidden="1" x14ac:dyDescent="0.35">
      <c r="T476" t="str">
        <f t="shared" si="9"/>
        <v/>
      </c>
    </row>
    <row r="477" spans="20:20" hidden="1" x14ac:dyDescent="0.35">
      <c r="T477" t="str">
        <f t="shared" si="9"/>
        <v/>
      </c>
    </row>
    <row r="478" spans="20:20" hidden="1" x14ac:dyDescent="0.35">
      <c r="T478" t="str">
        <f t="shared" si="9"/>
        <v/>
      </c>
    </row>
    <row r="479" spans="20:20" hidden="1" x14ac:dyDescent="0.35">
      <c r="T479" t="str">
        <f t="shared" si="9"/>
        <v/>
      </c>
    </row>
    <row r="480" spans="20:20" hidden="1" x14ac:dyDescent="0.35">
      <c r="T480" t="str">
        <f t="shared" si="9"/>
        <v/>
      </c>
    </row>
    <row r="481" spans="20:20" hidden="1" x14ac:dyDescent="0.35">
      <c r="T481" t="str">
        <f t="shared" si="9"/>
        <v/>
      </c>
    </row>
    <row r="482" spans="20:20" hidden="1" x14ac:dyDescent="0.35">
      <c r="T482" t="str">
        <f t="shared" si="9"/>
        <v/>
      </c>
    </row>
    <row r="483" spans="20:20" hidden="1" x14ac:dyDescent="0.35">
      <c r="T483" t="str">
        <f t="shared" si="9"/>
        <v/>
      </c>
    </row>
    <row r="484" spans="20:20" hidden="1" x14ac:dyDescent="0.35">
      <c r="T484" t="str">
        <f t="shared" si="9"/>
        <v/>
      </c>
    </row>
    <row r="485" spans="20:20" hidden="1" x14ac:dyDescent="0.35">
      <c r="T485" t="str">
        <f t="shared" si="9"/>
        <v/>
      </c>
    </row>
    <row r="486" spans="20:20" hidden="1" x14ac:dyDescent="0.35">
      <c r="T486" t="str">
        <f t="shared" si="9"/>
        <v/>
      </c>
    </row>
    <row r="487" spans="20:20" hidden="1" x14ac:dyDescent="0.35">
      <c r="T487" t="str">
        <f t="shared" si="9"/>
        <v/>
      </c>
    </row>
    <row r="488" spans="20:20" hidden="1" x14ac:dyDescent="0.35">
      <c r="T488" t="str">
        <f t="shared" si="9"/>
        <v/>
      </c>
    </row>
    <row r="489" spans="20:20" hidden="1" x14ac:dyDescent="0.35">
      <c r="T489" t="str">
        <f t="shared" si="9"/>
        <v/>
      </c>
    </row>
    <row r="490" spans="20:20" hidden="1" x14ac:dyDescent="0.35">
      <c r="T490" t="str">
        <f t="shared" si="9"/>
        <v/>
      </c>
    </row>
    <row r="491" spans="20:20" hidden="1" x14ac:dyDescent="0.35">
      <c r="T491" t="str">
        <f t="shared" si="9"/>
        <v/>
      </c>
    </row>
  </sheetData>
  <autoFilter ref="A1:BB491" xr:uid="{A83725ED-E560-4939-91AC-EDB980261AC6}">
    <filterColumn colId="10">
      <filters>
        <filter val="North"/>
      </filters>
    </filterColumn>
  </autoFilter>
  <sortState xmlns:xlrd2="http://schemas.microsoft.com/office/spreadsheetml/2017/richdata2" ref="A160:BB374">
    <sortCondition descending="1" ref="K2:K491" customList="South,North"/>
    <sortCondition descending="1" ref="J2:J491"/>
    <sortCondition descending="1" ref="Q2:Q491"/>
    <sortCondition descending="1" ref="D2:D491"/>
  </sortState>
  <pageMargins left="0.7" right="0.7" top="0.75" bottom="0.75" header="0.3" footer="0.3"/>
  <pageSetup paperSize="9" scale="4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2491-A825-4B5E-8CA1-716AA57B0940}">
  <sheetPr filterMode="1">
    <tabColor rgb="FF00B0F0"/>
    <pageSetUpPr fitToPage="1"/>
  </sheetPr>
  <dimension ref="A1:BB399"/>
  <sheetViews>
    <sheetView workbookViewId="0">
      <selection activeCell="S194" sqref="S194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3.81640625" customWidth="1"/>
    <col min="20" max="20" width="9.17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17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CLASS!A78</f>
        <v>81785</v>
      </c>
      <c r="B2" t="str">
        <f>CLASS!B78</f>
        <v>EE81785</v>
      </c>
      <c r="C2" t="str">
        <f>_xlfn.IFNA((VLOOKUP(A2,CLASS!A:AY,3,FALSE)),"")</f>
        <v>Nigel</v>
      </c>
      <c r="D2" t="str">
        <f>_xlfn.IFNA((VLOOKUP(A2,CLASS!A:AY,4,FALSE)),"")</f>
        <v>Kent</v>
      </c>
      <c r="E2" t="str">
        <f>_xlfn.IFNA(VLOOKUP(A2,CLASS!A:I,5,FALSE),"")</f>
        <v>A</v>
      </c>
      <c r="F2" t="str">
        <f>_xlfn.IFNA(VLOOKUP(A2,CLASS!A:I,6,FALSE),"")</f>
        <v>A</v>
      </c>
      <c r="G2" t="str">
        <f>_xlfn.IFNA(VLOOKUP(A2,CLASS!A:I,7,FALSE),"")</f>
        <v>A</v>
      </c>
      <c r="H2" t="str">
        <f>_xlfn.IFNA(VLOOKUP(A2,CLASS!A:I,8,FALSE),"")</f>
        <v>A</v>
      </c>
      <c r="I2" t="str">
        <f>_xlfn.IFNA(VLOOKUP(A2,CLASS!A:I,9,FALSE),"")</f>
        <v>VET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_xlfn.IFNA(VLOOKUP(B2,CLASS!B:AH,17,FALSE),"")</f>
        <v>86</v>
      </c>
      <c r="M2">
        <f>_xlfn.IFNA(VLOOKUP(E2,HandicapLookup!A:B,2,FALSE),"")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91</v>
      </c>
      <c r="R2" s="31"/>
      <c r="S2" t="str">
        <f>IF(R2&gt;1,J2,"")</f>
        <v/>
      </c>
      <c r="T2" t="str">
        <f>IF(R2&gt;=1,R2,"")</f>
        <v/>
      </c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x14ac:dyDescent="0.35">
      <c r="A3">
        <f>CLASS!A180</f>
        <v>137814</v>
      </c>
      <c r="B3" t="str">
        <f>CLASS!B180</f>
        <v>EE137814</v>
      </c>
      <c r="C3" t="str">
        <f>_xlfn.IFNA((VLOOKUP(A3,CLASS!A:AY,3,FALSE)),"")</f>
        <v>Stephen</v>
      </c>
      <c r="D3" t="str">
        <f>_xlfn.IFNA((VLOOKUP(A3,CLASS!A:AY,4,FALSE)),"")</f>
        <v>Crowley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_xlfn.IFNA(VLOOKUP(B3,CLASS!B:AH,17,FALSE),"")</f>
        <v>75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90</v>
      </c>
      <c r="R3" s="31"/>
      <c r="S3" t="str">
        <f>IF(R3&gt;1,J3,"")</f>
        <v/>
      </c>
      <c r="T3" t="str">
        <f>IF(R3&gt;=1,R3,"")</f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35">
      <c r="A4">
        <f>CLASS!A110</f>
        <v>140943</v>
      </c>
      <c r="B4" t="str">
        <f>CLASS!B110</f>
        <v>EE140943</v>
      </c>
      <c r="C4" t="str">
        <f>_xlfn.IFNA((VLOOKUP(A4,CLASS!A:AY,3,FALSE)),"")</f>
        <v>Callum</v>
      </c>
      <c r="D4" t="str">
        <f>_xlfn.IFNA((VLOOKUP(A4,CLASS!A:AY,4,FALSE)),"")</f>
        <v>Jarvis</v>
      </c>
      <c r="E4" t="str">
        <f>_xlfn.IFNA(VLOOKUP(A4,CLASS!A:I,5,FALSE),"")</f>
        <v>B</v>
      </c>
      <c r="F4" t="str">
        <f>_xlfn.IFNA(VLOOKUP(A4,CLASS!A:I,6,FALSE),"")</f>
        <v>B</v>
      </c>
      <c r="G4" t="str">
        <f>_xlfn.IFNA(VLOOKUP(A4,CLASS!A:I,7,FALSE),"")</f>
        <v>B</v>
      </c>
      <c r="H4" t="str">
        <f>_xlfn.IFNA(VLOOKUP(A4,CLASS!A:I,8,FALSE),"")</f>
        <v>B</v>
      </c>
      <c r="I4" t="str">
        <f>_xlfn.IFNA(VLOOKUP(A4,CLASS!A:I,9,FALSE),"")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_xlfn.IFNA(VLOOKUP(B4,CLASS!B:AH,17,FALSE),"")</f>
        <v>0</v>
      </c>
      <c r="M4">
        <f>_xlfn.IFNA(VLOOKUP(E4,HandicapLookup!A:B,2,FALSE),"")</f>
        <v>10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0</v>
      </c>
      <c r="S4" t="str">
        <f>IF(R4&gt;1,J4,"")</f>
        <v/>
      </c>
      <c r="T4" t="str">
        <f>IF(R4&gt;=1,R4,"")</f>
        <v/>
      </c>
    </row>
    <row r="5" spans="1:54" x14ac:dyDescent="0.35">
      <c r="A5">
        <f>CLASS!A115</f>
        <v>62297</v>
      </c>
      <c r="B5" t="str">
        <f>CLASS!B115</f>
        <v>EE62297</v>
      </c>
      <c r="C5" t="str">
        <f>_xlfn.IFNA((VLOOKUP(A5,CLASS!A:AY,3,FALSE)),"")</f>
        <v>Paul</v>
      </c>
      <c r="D5" t="str">
        <f>_xlfn.IFNA((VLOOKUP(A5,CLASS!A:AY,4,FALSE)),"")</f>
        <v>White</v>
      </c>
      <c r="E5" t="str">
        <f>_xlfn.IFNA(VLOOKUP(A5,CLASS!A:I,5,FALSE),"")</f>
        <v>B</v>
      </c>
      <c r="F5" t="str">
        <f>_xlfn.IFNA(VLOOKUP(A5,CLASS!A:I,6,FALSE),"")</f>
        <v>B</v>
      </c>
      <c r="G5" t="str">
        <f>_xlfn.IFNA(VLOOKUP(A5,CLASS!A:I,7,FALSE),"")</f>
        <v>B</v>
      </c>
      <c r="H5" t="str">
        <f>_xlfn.IFNA(VLOOKUP(A5,CLASS!A:I,8,FALSE),"")</f>
        <v>B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_xlfn.IFNA(VLOOKUP(B5,CLASS!B:AH,17,FALSE),"")</f>
        <v>79</v>
      </c>
      <c r="M5">
        <f>_xlfn.IFNA(VLOOKUP(E5,HandicapLookup!A:B,2,FALSE),"")</f>
        <v>10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89</v>
      </c>
      <c r="S5" t="str">
        <f>IF(R5&gt;1,J5,"")</f>
        <v/>
      </c>
      <c r="T5" t="str">
        <f>IF(R5&gt;=1,R5,"")</f>
        <v/>
      </c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hidden="1" x14ac:dyDescent="0.35">
      <c r="A6">
        <f>CLASS!A113</f>
        <v>23089</v>
      </c>
      <c r="B6" t="str">
        <f>CLASS!B113</f>
        <v>EE23089</v>
      </c>
      <c r="C6" t="str">
        <f>_xlfn.IFNA((VLOOKUP(A6,CLASS!A:AY,3,FALSE)),"")</f>
        <v>Philip</v>
      </c>
      <c r="D6" t="str">
        <f>_xlfn.IFNA((VLOOKUP(A6,CLASS!A:AY,4,FALSE)),"")</f>
        <v>Simpson</v>
      </c>
      <c r="E6" t="str">
        <f>_xlfn.IFNA(VLOOKUP(A6,CLASS!A:I,5,FALSE),"")</f>
        <v>B</v>
      </c>
      <c r="F6" t="str">
        <f>_xlfn.IFNA(VLOOKUP(A6,CLASS!A:I,6,FALSE),"")</f>
        <v>B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VET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_xlfn.IFNA(VLOOKUP(B6,CLASS!B:AH,17,FALSE),"")</f>
        <v>0</v>
      </c>
      <c r="M6">
        <f>_xlfn.IFNA(VLOOKUP(E6,HandicapLookup!A:B,2,FALSE),"")</f>
        <v>10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0</v>
      </c>
      <c r="S6" t="str">
        <f>IF(R6&gt;1,J6,"")</f>
        <v/>
      </c>
      <c r="T6" t="str">
        <f>IF(R6&gt;=1,R6,"")</f>
        <v/>
      </c>
    </row>
    <row r="7" spans="1:54" hidden="1" x14ac:dyDescent="0.35">
      <c r="A7">
        <f>CLASS!A170</f>
        <v>139288</v>
      </c>
      <c r="B7" t="str">
        <f>CLASS!B170</f>
        <v>EE139288</v>
      </c>
      <c r="C7" t="str">
        <f>_xlfn.IFNA((VLOOKUP(A7,CLASS!A:AY,3,FALSE)),"")</f>
        <v>Stephen</v>
      </c>
      <c r="D7" t="str">
        <f>_xlfn.IFNA((VLOOKUP(A7,CLASS!A:AY,4,FALSE)),"")</f>
        <v>Elliott</v>
      </c>
      <c r="E7" t="str">
        <f>_xlfn.IFNA(VLOOKUP(A7,CLASS!A:I,5,FALSE),"")</f>
        <v>C</v>
      </c>
      <c r="F7" t="str">
        <f>_xlfn.IFNA(VLOOKUP(A7,CLASS!A:I,6,FALSE),"")</f>
        <v>C</v>
      </c>
      <c r="G7" t="str">
        <f>_xlfn.IFNA(VLOOKUP(A7,CLASS!A:I,7,FALSE),"")</f>
        <v>C</v>
      </c>
      <c r="H7" t="str">
        <f>_xlfn.IFNA(VLOOKUP(A7,CLASS!A:I,8,FALSE),"")</f>
        <v>C</v>
      </c>
      <c r="I7" t="str">
        <f>_xlfn.IFNA(VLOOKUP(A7,CLASS!A:I,9,FALSE),"")</f>
        <v>SNR</v>
      </c>
      <c r="J7" t="str">
        <f>_xlfn.IFNA((VLOOKUP(A7,CLASS!A:AY,10,FALSE)),"")</f>
        <v>CAM</v>
      </c>
      <c r="K7" t="str">
        <f>_xlfn.IFNA((VLOOKUP(J7,DivisionLookup!A:B,2,FALSE)),"")</f>
        <v>North</v>
      </c>
      <c r="L7">
        <f>_xlfn.IFNA(VLOOKUP(B7,CLASS!B:AH,17,FALSE),"")</f>
        <v>0</v>
      </c>
      <c r="M7">
        <f>_xlfn.IFNA(VLOOKUP(E7,HandicapLookup!A:B,2,FALSE),"")</f>
        <v>15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0</v>
      </c>
      <c r="S7" t="str">
        <f>IF(R7&gt;1,J7,"")</f>
        <v/>
      </c>
      <c r="T7" t="str">
        <f>IF(R7&gt;=1,R7,"")</f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35">
      <c r="A8">
        <f>CLASS!A25</f>
        <v>90948</v>
      </c>
      <c r="B8" t="str">
        <f>CLASS!B25</f>
        <v>EE90948</v>
      </c>
      <c r="C8" t="str">
        <f>_xlfn.IFNA((VLOOKUP(A8,CLASS!A:AY,3,FALSE)),"")</f>
        <v>Stephen</v>
      </c>
      <c r="D8" t="str">
        <f>_xlfn.IFNA((VLOOKUP(A8,CLASS!A:AY,4,FALSE)),"")</f>
        <v>Leonard</v>
      </c>
      <c r="E8" t="str">
        <f>_xlfn.IFNA(VLOOKUP(A8,CLASS!A:I,5,FALSE),"")</f>
        <v>AA</v>
      </c>
      <c r="F8" t="str">
        <f>_xlfn.IFNA(VLOOKUP(A8,CLASS!A:I,6,FALSE),"")</f>
        <v>AA</v>
      </c>
      <c r="G8" t="str">
        <f>_xlfn.IFNA(VLOOKUP(A8,CLASS!A:I,7,FALSE),"")</f>
        <v>AA</v>
      </c>
      <c r="H8" t="str">
        <f>_xlfn.IFNA(VLOOKUP(A8,CLASS!A:I,8,FALSE),"")</f>
        <v>AA</v>
      </c>
      <c r="I8" t="str">
        <f>_xlfn.IFNA(VLOOKUP(A8,CLASS!A:I,9,FALSE),"")</f>
        <v>SNR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_xlfn.IFNA(VLOOKUP(B8,CLASS!B:AH,17,FALSE),"")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0</v>
      </c>
      <c r="S8" t="str">
        <f>IF(R8&gt;1,J8,"")</f>
        <v/>
      </c>
      <c r="T8" t="str">
        <f>IF(R8&gt;=1,R8,"")</f>
        <v/>
      </c>
    </row>
    <row r="9" spans="1:54" hidden="1" x14ac:dyDescent="0.35">
      <c r="A9">
        <f>CLASS!A48</f>
        <v>71507</v>
      </c>
      <c r="B9" t="str">
        <f>CLASS!B48</f>
        <v>EE71507</v>
      </c>
      <c r="C9" t="str">
        <f>_xlfn.IFNA((VLOOKUP(A9,CLASS!A:AY,3,FALSE)),"")</f>
        <v>Stuart</v>
      </c>
      <c r="D9" t="str">
        <f>_xlfn.IFNA((VLOOKUP(A9,CLASS!A:AY,4,FALSE)),"")</f>
        <v>Earl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SNR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_xlfn.IFNA(VLOOKUP(B9,CLASS!B:AH,17,FALSE),"")</f>
        <v>0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0</v>
      </c>
      <c r="S9" t="str">
        <f>IF(R9&gt;1,J9,"")</f>
        <v/>
      </c>
      <c r="T9" t="str">
        <f>IF(R9&gt;=1,R9,"")</f>
        <v/>
      </c>
    </row>
    <row r="10" spans="1:54" hidden="1" x14ac:dyDescent="0.35">
      <c r="A10">
        <f>CLASS!A50</f>
        <v>133354</v>
      </c>
      <c r="B10" t="str">
        <f>CLASS!B50</f>
        <v>EE133354</v>
      </c>
      <c r="C10" t="str">
        <f>_xlfn.IFNA((VLOOKUP(A10,CLASS!A:AY,3,FALSE)),"")</f>
        <v>James</v>
      </c>
      <c r="D10" t="str">
        <f>_xlfn.IFNA((VLOOKUP(A10,CLASS!A:AY,4,FALSE)),"")</f>
        <v>Bailey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SNR</v>
      </c>
      <c r="J10" t="str">
        <f>_xlfn.IFNA((VLOOKUP(A10,CLASS!A:AY,10,FALSE)),"")</f>
        <v>CAM</v>
      </c>
      <c r="K10" t="str">
        <f>_xlfn.IFNA((VLOOKUP(J10,DivisionLookup!A:B,2,FALSE)),"")</f>
        <v>North</v>
      </c>
      <c r="L10">
        <f>_xlfn.IFNA(VLOOKUP(B10,CLASS!B:AH,17,FALSE),"")</f>
        <v>0</v>
      </c>
      <c r="M10">
        <f>_xlfn.IFNA(VLOOKUP(E10,HandicapLookup!A:B,2,FALSE),"")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0</v>
      </c>
      <c r="S10" t="str">
        <f>IF(R10&gt;1,J10,"")</f>
        <v/>
      </c>
      <c r="T10" t="str">
        <f>IF(R10&gt;=1,R10,"")</f>
        <v/>
      </c>
    </row>
    <row r="11" spans="1:54" hidden="1" x14ac:dyDescent="0.35">
      <c r="A11">
        <f>CLASS!A46</f>
        <v>125734</v>
      </c>
      <c r="B11" t="str">
        <f>CLASS!B46</f>
        <v>EE125734</v>
      </c>
      <c r="C11" t="str">
        <f>_xlfn.IFNA((VLOOKUP(A11,CLASS!A:AY,3,FALSE)),"")</f>
        <v>Stephen</v>
      </c>
      <c r="D11" t="str">
        <f>_xlfn.IFNA((VLOOKUP(A11,CLASS!A:AY,4,FALSE)),"")</f>
        <v>Harrup</v>
      </c>
      <c r="E11" t="str">
        <f>_xlfn.IFNA(VLOOKUP(A11,CLASS!A:I,5,FALSE),"")</f>
        <v>A</v>
      </c>
      <c r="F11" t="str">
        <f>_xlfn.IFNA(VLOOKUP(A11,CLASS!A:I,6,FALSE),"")</f>
        <v>A</v>
      </c>
      <c r="G11" t="str">
        <f>_xlfn.IFNA(VLOOKUP(A11,CLASS!A:I,7,FALSE),"")</f>
        <v>A</v>
      </c>
      <c r="H11" t="str">
        <f>_xlfn.IFNA(VLOOKUP(A11,CLASS!A:I,8,FALSE),"")</f>
        <v>A</v>
      </c>
      <c r="I11" t="str">
        <f>_xlfn.IFNA(VLOOKUP(A11,CLASS!A:I,9,FALSE),"")</f>
        <v>SNR</v>
      </c>
      <c r="J11" t="str">
        <f>_xlfn.IFNA((VLOOKUP(A11,CLASS!A:AY,10,FALSE)),"")</f>
        <v>CAM</v>
      </c>
      <c r="K11" t="str">
        <f>_xlfn.IFNA((VLOOKUP(J11,DivisionLookup!A:B,2,FALSE)),"")</f>
        <v>North</v>
      </c>
      <c r="L11">
        <f>_xlfn.IFNA(VLOOKUP(B11,CLASS!B:AH,17,FALSE),"")</f>
        <v>0</v>
      </c>
      <c r="M11">
        <f>_xlfn.IFNA(VLOOKUP(E11,HandicapLookup!A:B,2,FALSE),"")</f>
        <v>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0</v>
      </c>
      <c r="R11" s="31"/>
      <c r="S11" t="str">
        <f>IF(R11&gt;1,J11,"")</f>
        <v/>
      </c>
      <c r="T11" t="str">
        <f>IF(R11&gt;=1,R11,"")</f>
        <v/>
      </c>
    </row>
    <row r="12" spans="1:54" hidden="1" x14ac:dyDescent="0.35">
      <c r="A12">
        <f>CLASS!A6</f>
        <v>27697</v>
      </c>
      <c r="B12" t="str">
        <f>CLASS!B6</f>
        <v>EE27697</v>
      </c>
      <c r="C12" t="str">
        <f>_xlfn.IFNA((VLOOKUP(A12,CLASS!A:AY,3,FALSE)),"")</f>
        <v>Robert</v>
      </c>
      <c r="D12" t="str">
        <f>_xlfn.IFNA((VLOOKUP(A12,CLASS!A:AY,4,FALSE)),"")</f>
        <v>Palmer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VET</v>
      </c>
      <c r="J12" t="str">
        <f>_xlfn.IFNA((VLOOKUP(A12,CLASS!A:AY,10,FALSE)),"")</f>
        <v>DOV</v>
      </c>
      <c r="K12" t="str">
        <f>_xlfn.IFNA((VLOOKUP(J12,DivisionLookup!A:B,2,FALSE)),"")</f>
        <v>North</v>
      </c>
      <c r="L12">
        <f>_xlfn.IFNA(VLOOKUP(B12,CLASS!B:AH,17,FALSE),"")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0</v>
      </c>
      <c r="S12" t="str">
        <f>IF(R12&gt;1,J12,"")</f>
        <v/>
      </c>
      <c r="T12" t="str">
        <f>IF(R12&gt;=1,R12,"")</f>
        <v/>
      </c>
    </row>
    <row r="13" spans="1:54" hidden="1" x14ac:dyDescent="0.35">
      <c r="A13">
        <f>CLASS!A49</f>
        <v>89952</v>
      </c>
      <c r="B13" t="str">
        <f>CLASS!B49</f>
        <v>EE89952</v>
      </c>
      <c r="C13" t="str">
        <f>_xlfn.IFNA((VLOOKUP(A13,CLASS!A:AY,3,FALSE)),"")</f>
        <v>Alan</v>
      </c>
      <c r="D13" t="str">
        <f>_xlfn.IFNA((VLOOKUP(A13,CLASS!A:AY,4,FALSE)),"")</f>
        <v>Stronge</v>
      </c>
      <c r="E13" t="str">
        <f>_xlfn.IFNA(VLOOKUP(A13,CLASS!A:I,5,FALSE),"")</f>
        <v>A</v>
      </c>
      <c r="F13" t="str">
        <f>_xlfn.IFNA(VLOOKUP(A13,CLASS!A:I,6,FALSE),"")</f>
        <v>A</v>
      </c>
      <c r="G13" t="str">
        <f>_xlfn.IFNA(VLOOKUP(A13,CLASS!A:I,7,FALSE),"")</f>
        <v>A</v>
      </c>
      <c r="H13" t="str">
        <f>_xlfn.IFNA(VLOOKUP(A13,CLASS!A:I,8,FALSE),"")</f>
        <v>A</v>
      </c>
      <c r="I13" t="str">
        <f>_xlfn.IFNA(VLOOKUP(A13,CLASS!A:I,9,FALSE),"")</f>
        <v>VET</v>
      </c>
      <c r="J13" t="str">
        <f>_xlfn.IFNA((VLOOKUP(A13,CLASS!A:AY,10,FALSE)),"")</f>
        <v>CAM</v>
      </c>
      <c r="K13" t="str">
        <f>_xlfn.IFNA((VLOOKUP(J13,DivisionLookup!A:B,2,FALSE)),"")</f>
        <v>North</v>
      </c>
      <c r="L13">
        <f>_xlfn.IFNA(VLOOKUP(B13,CLASS!B:AH,17,FALSE),"")</f>
        <v>0</v>
      </c>
      <c r="M13">
        <f>_xlfn.IFNA(VLOOKUP(E13,HandicapLookup!A:B,2,FALSE),"")</f>
        <v>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0</v>
      </c>
      <c r="R13" s="31"/>
      <c r="S13" t="str">
        <f>IF(R13&gt;1,J13,"")</f>
        <v/>
      </c>
      <c r="T13" t="str">
        <f>IF(R13&gt;=1,R13,"")</f>
        <v/>
      </c>
    </row>
    <row r="14" spans="1:54" x14ac:dyDescent="0.35">
      <c r="A14">
        <f>CLASS!A139</f>
        <v>140350</v>
      </c>
      <c r="B14" t="str">
        <f>CLASS!B139</f>
        <v>EE140350</v>
      </c>
      <c r="C14" t="str">
        <f>_xlfn.IFNA((VLOOKUP(A14,CLASS!A:AY,3,FALSE)),"")</f>
        <v>Chris</v>
      </c>
      <c r="D14" t="str">
        <f>_xlfn.IFNA((VLOOKUP(A14,CLASS!A:AY,4,FALSE)),"")</f>
        <v>Lambert</v>
      </c>
      <c r="E14" t="str">
        <f>_xlfn.IFNA(VLOOKUP(A14,CLASS!A:I,5,FALSE),"")</f>
        <v>B</v>
      </c>
      <c r="F14" t="str">
        <f>_xlfn.IFNA(VLOOKUP(A14,CLASS!A:I,6,FALSE),"")</f>
        <v>B</v>
      </c>
      <c r="G14" t="str">
        <f>_xlfn.IFNA(VLOOKUP(A14,CLASS!A:I,7,FALSE),"")</f>
        <v>B</v>
      </c>
      <c r="H14" t="str">
        <f>_xlfn.IFNA(VLOOKUP(A14,CLASS!A:I,8,FALSE),"")</f>
        <v>B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_xlfn.IFNA(VLOOKUP(B14,CLASS!B:AH,17,FALSE),"")</f>
        <v>78</v>
      </c>
      <c r="M14">
        <f>_xlfn.IFNA(VLOOKUP(E14,HandicapLookup!A:B,2,FALSE),"")</f>
        <v>10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88</v>
      </c>
      <c r="R14" s="31"/>
      <c r="S14" t="str">
        <f>IF(R14&gt;1,J14,"")</f>
        <v/>
      </c>
      <c r="T14" t="str">
        <f>IF(R14&gt;=1,R14,"")</f>
        <v/>
      </c>
    </row>
    <row r="15" spans="1:54" hidden="1" x14ac:dyDescent="0.35">
      <c r="A15">
        <f>CLASS!A5</f>
        <v>88811</v>
      </c>
      <c r="B15" t="str">
        <f>CLASS!B5</f>
        <v>EE88811</v>
      </c>
      <c r="C15" t="str">
        <f>_xlfn.IFNA((VLOOKUP(A15,CLASS!A:AY,3,FALSE)),"")</f>
        <v>Martin</v>
      </c>
      <c r="D15" t="str">
        <f>_xlfn.IFNA((VLOOKUP(A15,CLASS!A:AY,4,FALSE)),"")</f>
        <v>Myers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DOV</v>
      </c>
      <c r="K15" t="str">
        <f>_xlfn.IFNA((VLOOKUP(J15,DivisionLookup!A:B,2,FALSE)),"")</f>
        <v>North</v>
      </c>
      <c r="L15">
        <f>_xlfn.IFNA(VLOOKUP(B15,CLASS!B:AH,17,FALSE),"")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0</v>
      </c>
      <c r="R15" s="31"/>
      <c r="S15" t="str">
        <f>IF(R15&gt;1,J15,"")</f>
        <v/>
      </c>
      <c r="T15" t="str">
        <f>IF(R15&gt;=1,R15,"")</f>
        <v/>
      </c>
    </row>
    <row r="16" spans="1:54" x14ac:dyDescent="0.35">
      <c r="A16">
        <f>CLASS!A119</f>
        <v>115201</v>
      </c>
      <c r="B16" t="str">
        <f>CLASS!B119</f>
        <v>EE115201</v>
      </c>
      <c r="C16" t="str">
        <f>_xlfn.IFNA((VLOOKUP(A16,CLASS!A:AY,3,FALSE)),"")</f>
        <v>Geoffrey</v>
      </c>
      <c r="D16" t="str">
        <f>_xlfn.IFNA((VLOOKUP(A16,CLASS!A:AY,4,FALSE)),"")</f>
        <v>Trott</v>
      </c>
      <c r="E16" t="str">
        <f>_xlfn.IFNA(VLOOKUP(A16,CLASS!A:I,5,FALSE),"")</f>
        <v>B</v>
      </c>
      <c r="F16" t="str">
        <f>_xlfn.IFNA(VLOOKUP(A16,CLASS!A:I,6,FALSE),"")</f>
        <v>B</v>
      </c>
      <c r="G16" t="str">
        <f>_xlfn.IFNA(VLOOKUP(A16,CLASS!A:I,7,FALSE),"")</f>
        <v>B</v>
      </c>
      <c r="H16" t="str">
        <f>_xlfn.IFNA(VLOOKUP(A16,CLASS!A:I,8,FALSE),"")</f>
        <v>B</v>
      </c>
      <c r="I16" t="str">
        <f>_xlfn.IFNA(VLOOKUP(A16,CLASS!A:I,9,FALSE),"")</f>
        <v>VET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_xlfn.IFNA(VLOOKUP(B16,CLASS!B:AH,17,FALSE),"")</f>
        <v>77</v>
      </c>
      <c r="M16">
        <f>_xlfn.IFNA(VLOOKUP(E16,HandicapLookup!A:B,2,FALSE),"")</f>
        <v>10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87</v>
      </c>
      <c r="S16" t="str">
        <f>IF(R16&gt;1,J16,"")</f>
        <v/>
      </c>
      <c r="T16" t="str">
        <f>IF(R16&gt;=1,R16,"")</f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hidden="1" x14ac:dyDescent="0.35">
      <c r="A17">
        <f>CLASS!A28</f>
        <v>114638</v>
      </c>
      <c r="B17" t="str">
        <f>CLASS!B28</f>
        <v>EE114638</v>
      </c>
      <c r="C17" t="str">
        <f>_xlfn.IFNA((VLOOKUP(A17,CLASS!A:AY,3,FALSE)),"")</f>
        <v>Tristan</v>
      </c>
      <c r="D17" t="str">
        <f>_xlfn.IFNA((VLOOKUP(A17,CLASS!A:AY,4,FALSE)),"")</f>
        <v>Yeomans</v>
      </c>
      <c r="E17" t="str">
        <f>_xlfn.IFNA(VLOOKUP(A17,CLASS!A:I,5,FALSE),"")</f>
        <v>AA</v>
      </c>
      <c r="F17" t="str">
        <f>_xlfn.IFNA(VLOOKUP(A17,CLASS!A:I,6,FALSE),"")</f>
        <v>AA</v>
      </c>
      <c r="G17" t="str">
        <f>_xlfn.IFNA(VLOOKUP(A17,CLASS!A:I,7,FALSE),"")</f>
        <v>AA</v>
      </c>
      <c r="H17" t="str">
        <f>_xlfn.IFNA(VLOOKUP(A17,CLASS!A:I,8,FALSE),"")</f>
        <v>AA</v>
      </c>
      <c r="I17" t="str">
        <f>_xlfn.IFNA(VLOOKUP(A17,CLASS!A:I,9,FALSE),"")</f>
        <v>SNR</v>
      </c>
      <c r="J17" t="str">
        <f>_xlfn.IFNA((VLOOKUP(A17,CLASS!A:AY,10,FALSE)),"")</f>
        <v>DOV</v>
      </c>
      <c r="K17" t="str">
        <f>_xlfn.IFNA((VLOOKUP(J17,DivisionLookup!A:B,2,FALSE)),"")</f>
        <v>North</v>
      </c>
      <c r="L17">
        <f>_xlfn.IFNA(VLOOKUP(B17,CLASS!B:AH,17,FALSE),"")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0</v>
      </c>
      <c r="S17" t="str">
        <f>IF(R17&gt;1,J17,"")</f>
        <v/>
      </c>
      <c r="T17" t="str">
        <f>IF(R17&gt;=1,R17,"")</f>
        <v/>
      </c>
    </row>
    <row r="18" spans="1:48" hidden="1" x14ac:dyDescent="0.35">
      <c r="A18">
        <f>CLASS!A64</f>
        <v>128767</v>
      </c>
      <c r="B18" t="str">
        <f>CLASS!B64</f>
        <v>EE128767</v>
      </c>
      <c r="C18" t="str">
        <f>_xlfn.IFNA((VLOOKUP(A18,CLASS!A:AY,3,FALSE)),"")</f>
        <v>Martin</v>
      </c>
      <c r="D18" t="str">
        <f>_xlfn.IFNA((VLOOKUP(A18,CLASS!A:AY,4,FALSE)),"")</f>
        <v>Walmsley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_xlfn.IFNA(VLOOKUP(B18,CLASS!B:AH,17,FALSE),"")</f>
        <v>0</v>
      </c>
      <c r="M18">
        <f>_xlfn.IFNA(VLOOKUP(E18,HandicapLookup!A:B,2,FALSE),"")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0</v>
      </c>
      <c r="R18" s="31"/>
      <c r="S18" t="str">
        <f>IF(R18&gt;1,J18,"")</f>
        <v/>
      </c>
      <c r="T18" t="str">
        <f>IF(R18&gt;=1,R18,"")</f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35">
      <c r="A19">
        <f>CLASS!A173</f>
        <v>134027</v>
      </c>
      <c r="B19" t="str">
        <f>CLASS!B173</f>
        <v>EE134027</v>
      </c>
      <c r="C19" t="str">
        <f>_xlfn.IFNA((VLOOKUP(A19,CLASS!A:AY,3,FALSE)),"")</f>
        <v>John</v>
      </c>
      <c r="D19" t="str">
        <f>_xlfn.IFNA((VLOOKUP(A19,CLASS!A:AY,4,FALSE)),"")</f>
        <v>Kitcher</v>
      </c>
      <c r="E19" t="str">
        <f>_xlfn.IFNA(VLOOKUP(A19,CLASS!A:I,5,FALSE),"")</f>
        <v>C</v>
      </c>
      <c r="F19" t="str">
        <f>_xlfn.IFNA(VLOOKUP(A19,CLASS!A:I,6,FALSE),"")</f>
        <v>C</v>
      </c>
      <c r="G19" t="str">
        <f>_xlfn.IFNA(VLOOKUP(A19,CLASS!A:I,7,FALSE),"")</f>
        <v>C</v>
      </c>
      <c r="H19" t="str">
        <f>_xlfn.IFNA(VLOOKUP(A19,CLASS!A:I,8,FALSE),"")</f>
        <v>C</v>
      </c>
      <c r="I19" t="str">
        <f>_xlfn.IFNA(VLOOKUP(A19,CLASS!A:I,9,FALSE),"")</f>
        <v>SNR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_xlfn.IFNA(VLOOKUP(B19,CLASS!B:AH,17,FALSE),"")</f>
        <v>72</v>
      </c>
      <c r="M19">
        <f>_xlfn.IFNA(VLOOKUP(E19,HandicapLookup!A:B,2,FALSE),"")</f>
        <v>15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87</v>
      </c>
      <c r="S19" t="str">
        <f>IF(R19&gt;1,J19,"")</f>
        <v/>
      </c>
      <c r="T19" t="str">
        <f>IF(R19&gt;=1,R19,"")</f>
        <v/>
      </c>
    </row>
    <row r="20" spans="1:48" x14ac:dyDescent="0.35">
      <c r="A20">
        <f>CLASS!A31</f>
        <v>125843</v>
      </c>
      <c r="B20" t="str">
        <f>CLASS!B31</f>
        <v>EE125843</v>
      </c>
      <c r="C20" t="str">
        <f>_xlfn.IFNA((VLOOKUP(A20,CLASS!A:AY,3,FALSE)),"")</f>
        <v>Matt</v>
      </c>
      <c r="D20" t="str">
        <f>_xlfn.IFNA((VLOOKUP(A20,CLASS!A:AY,4,FALSE)),"")</f>
        <v>Peddle</v>
      </c>
      <c r="E20" t="str">
        <f>_xlfn.IFNA(VLOOKUP(A20,CLASS!A:I,5,FALSE),"")</f>
        <v>AA</v>
      </c>
      <c r="F20" t="str">
        <f>_xlfn.IFNA(VLOOKUP(A20,CLASS!A:I,6,FALSE),"")</f>
        <v>AA</v>
      </c>
      <c r="G20" t="str">
        <f>_xlfn.IFNA(VLOOKUP(A20,CLASS!A:I,7,FALSE),"")</f>
        <v>AA</v>
      </c>
      <c r="H20" t="str">
        <f>_xlfn.IFNA(VLOOKUP(A20,CLASS!A:I,8,FALSE),"")</f>
        <v>AA</v>
      </c>
      <c r="I20" t="str">
        <f>_xlfn.IFNA(VLOOKUP(A20,CLASS!A:I,9,FALSE),"")</f>
        <v>JNR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_xlfn.IFNA(VLOOKUP(B20,CLASS!B:AH,17,FALSE),"")</f>
        <v>86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86</v>
      </c>
      <c r="S20" t="str">
        <f>IF(R20&gt;1,J20,"")</f>
        <v/>
      </c>
      <c r="T20" t="str">
        <f>IF(R20&gt;=1,R20,"")</f>
        <v/>
      </c>
    </row>
    <row r="21" spans="1:48" hidden="1" x14ac:dyDescent="0.35">
      <c r="A21">
        <f>CLASS!A111</f>
        <v>137206</v>
      </c>
      <c r="B21" t="str">
        <f>CLASS!B111</f>
        <v>EE137206</v>
      </c>
      <c r="C21" t="str">
        <f>_xlfn.IFNA((VLOOKUP(A21,CLASS!A:AY,3,FALSE)),"")</f>
        <v>Harry</v>
      </c>
      <c r="D21" t="str">
        <f>_xlfn.IFNA((VLOOKUP(A21,CLASS!A:AY,4,FALSE)),"")</f>
        <v>Dickens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JNR</v>
      </c>
      <c r="J21" t="str">
        <f>_xlfn.IFNA((VLOOKUP(A21,CLASS!A:AY,10,FALSE)),"")</f>
        <v>ST</v>
      </c>
      <c r="K21" t="str">
        <f>_xlfn.IFNA((VLOOKUP(J21,DivisionLookup!A:B,2,FALSE)),"")</f>
        <v>North</v>
      </c>
      <c r="L21">
        <f>_xlfn.IFNA(VLOOKUP(B21,CLASS!B:AH,17,FALSE),"")</f>
        <v>0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t="str">
        <f>IF(R21&gt;1,J21,"")</f>
        <v/>
      </c>
      <c r="T21" t="str">
        <f>IF(R21&gt;=1,R21,"")</f>
        <v/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3"/>
      <c r="AJ21" s="3"/>
      <c r="AK21" s="8"/>
      <c r="AL21" s="3"/>
      <c r="AM21" s="3"/>
      <c r="AN21" s="3"/>
      <c r="AO21" s="3"/>
      <c r="AP21" s="3"/>
      <c r="AQ21" s="3"/>
      <c r="AR21" s="3"/>
      <c r="AS21" s="3"/>
      <c r="AT21" s="3"/>
      <c r="AU21" s="8"/>
      <c r="AV21" s="3"/>
    </row>
    <row r="22" spans="1:48" x14ac:dyDescent="0.35">
      <c r="A22">
        <f>CLASS!A54</f>
        <v>135536</v>
      </c>
      <c r="B22" t="str">
        <f>CLASS!B54</f>
        <v>EE135536</v>
      </c>
      <c r="C22" t="str">
        <f>_xlfn.IFNA((VLOOKUP(A22,CLASS!A:AY,3,FALSE)),"")</f>
        <v>Daniel</v>
      </c>
      <c r="D22" t="str">
        <f>_xlfn.IFNA((VLOOKUP(A22,CLASS!A:AY,4,FALSE)),"")</f>
        <v>King</v>
      </c>
      <c r="E22" t="str">
        <f>_xlfn.IFNA(VLOOKUP(A22,CLASS!A:I,5,FALSE),"")</f>
        <v>A</v>
      </c>
      <c r="F22" t="str">
        <f>_xlfn.IFNA(VLOOKUP(A22,CLASS!A:I,6,FALSE),"")</f>
        <v>A</v>
      </c>
      <c r="G22" t="str">
        <f>_xlfn.IFNA(VLOOKUP(A22,CLASS!A:I,7,FALSE),"")</f>
        <v>A</v>
      </c>
      <c r="H22" t="str">
        <f>_xlfn.IFNA(VLOOKUP(A22,CLASS!A:I,8,FALSE),"")</f>
        <v>A</v>
      </c>
      <c r="I22" t="str">
        <f>_xlfn.IFNA(VLOOKUP(A22,CLASS!A:I,9,FALSE),"")</f>
        <v>CLT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_xlfn.IFNA(VLOOKUP(B22,CLASS!B:AH,17,FALSE),"")</f>
        <v>81</v>
      </c>
      <c r="M22">
        <f>_xlfn.IFNA(VLOOKUP(E22,HandicapLookup!A:B,2,FALSE),"")</f>
        <v>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86</v>
      </c>
      <c r="R22" s="31"/>
      <c r="S22" t="str">
        <f>IF(R22&gt;1,J22,"")</f>
        <v/>
      </c>
      <c r="T22" t="str">
        <f>IF(R22&gt;=1,R22,"")</f>
        <v/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H22" s="6"/>
      <c r="AI22" s="3"/>
      <c r="AJ22" s="3"/>
      <c r="AK22" s="8"/>
      <c r="AL22" s="3"/>
      <c r="AM22" s="3"/>
      <c r="AN22" s="3"/>
      <c r="AO22" s="3"/>
      <c r="AP22" s="3"/>
      <c r="AQ22" s="3"/>
      <c r="AR22" s="3"/>
      <c r="AS22" s="3"/>
      <c r="AT22" s="3"/>
      <c r="AU22" s="8"/>
      <c r="AV22" s="3"/>
    </row>
    <row r="23" spans="1:48" x14ac:dyDescent="0.35">
      <c r="A23">
        <f>CLASS!A57</f>
        <v>61</v>
      </c>
      <c r="B23" t="str">
        <f>CLASS!B57</f>
        <v>EE61</v>
      </c>
      <c r="C23" t="str">
        <f>_xlfn.IFNA((VLOOKUP(A23,CLASS!A:AY,3,FALSE)),"")</f>
        <v>Chris</v>
      </c>
      <c r="D23" t="str">
        <f>_xlfn.IFNA((VLOOKUP(A23,CLASS!A:AY,4,FALSE)),"")</f>
        <v>Morgan</v>
      </c>
      <c r="E23" t="str">
        <f>_xlfn.IFNA(VLOOKUP(A23,CLASS!A:I,5,FALSE),"")</f>
        <v>A</v>
      </c>
      <c r="F23" t="str">
        <f>_xlfn.IFNA(VLOOKUP(A23,CLASS!A:I,6,FALSE),"")</f>
        <v>A</v>
      </c>
      <c r="G23" t="str">
        <f>_xlfn.IFNA(VLOOKUP(A23,CLASS!A:I,7,FALSE),"")</f>
        <v>A</v>
      </c>
      <c r="H23" t="str">
        <f>_xlfn.IFNA(VLOOKUP(A23,CLASS!A:I,8,FALSE),"")</f>
        <v>A</v>
      </c>
      <c r="I23" t="str">
        <f>_xlfn.IFNA(VLOOKUP(A23,CLASS!A:I,9,FALSE),"")</f>
        <v>SNR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_xlfn.IFNA(VLOOKUP(B23,CLASS!B:AH,17,FALSE),"")</f>
        <v>80</v>
      </c>
      <c r="M23">
        <f>_xlfn.IFNA(VLOOKUP(E23,HandicapLookup!A:B,2,FALSE),"")</f>
        <v>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85</v>
      </c>
      <c r="S23" t="str">
        <f>IF(R23&gt;1,J23,"")</f>
        <v/>
      </c>
      <c r="T23" t="str">
        <f>IF(R23&gt;=1,R23,"")</f>
        <v/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CLASS!A182</f>
        <v>141238</v>
      </c>
      <c r="B24" t="str">
        <f>CLASS!B182</f>
        <v>EE141238</v>
      </c>
      <c r="C24" t="str">
        <f>_xlfn.IFNA((VLOOKUP(A24,CLASS!A:AY,3,FALSE)),"")</f>
        <v>Chloe</v>
      </c>
      <c r="D24" t="str">
        <f>_xlfn.IFNA((VLOOKUP(A24,CLASS!A:AY,4,FALSE)),"")</f>
        <v>Lambert</v>
      </c>
      <c r="E24" t="str">
        <f>_xlfn.IFNA(VLOOKUP(A24,CLASS!A:I,5,FALSE),"")</f>
        <v>C</v>
      </c>
      <c r="F24" t="str">
        <f>_xlfn.IFNA(VLOOKUP(A24,CLASS!A:I,6,FALSE),"")</f>
        <v>C</v>
      </c>
      <c r="G24" t="str">
        <f>_xlfn.IFNA(VLOOKUP(A24,CLASS!A:I,7,FALSE),"")</f>
        <v>C</v>
      </c>
      <c r="H24" t="str">
        <f>_xlfn.IFNA(VLOOKUP(A24,CLASS!A:I,8,FALSE),"")</f>
        <v>C</v>
      </c>
      <c r="I24" t="str">
        <f>_xlfn.IFNA(VLOOKUP(A24,CLASS!A:I,9,FALSE),"")</f>
        <v>LDY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_xlfn.IFNA(VLOOKUP(B24,CLASS!B:AH,17,FALSE),"")</f>
        <v>70</v>
      </c>
      <c r="M24">
        <f>_xlfn.IFNA(VLOOKUP(E24,HandicapLookup!A:B,2,FALSE),"")</f>
        <v>15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85</v>
      </c>
      <c r="R24" s="31">
        <v>874</v>
      </c>
      <c r="S24" t="str">
        <f>IF(R24&gt;1,J24,"")</f>
        <v>SDGC</v>
      </c>
      <c r="T24">
        <f>IF(R24&gt;=1,R24,"")</f>
        <v>874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x14ac:dyDescent="0.35">
      <c r="A25">
        <f>CLASS!A7</f>
        <v>36413</v>
      </c>
      <c r="B25" t="str">
        <f>CLASS!B7</f>
        <v>EE36413</v>
      </c>
      <c r="C25" t="str">
        <f>_xlfn.IFNA((VLOOKUP(A25,CLASS!A:AY,3,FALSE)),"")</f>
        <v>Kevin</v>
      </c>
      <c r="D25" t="str">
        <f>_xlfn.IFNA((VLOOKUP(A25,CLASS!A:AY,4,FALSE)),"")</f>
        <v>Howland</v>
      </c>
      <c r="E25" t="str">
        <f>_xlfn.IFNA(VLOOKUP(A25,CLASS!A:I,5,FALSE),"")</f>
        <v>AAA</v>
      </c>
      <c r="F25" t="str">
        <f>_xlfn.IFNA(VLOOKUP(A25,CLASS!A:I,6,FALSE),"")</f>
        <v>AAA</v>
      </c>
      <c r="G25" t="str">
        <f>_xlfn.IFNA(VLOOKUP(A25,CLASS!A:I,7,FALSE),"")</f>
        <v>AAA</v>
      </c>
      <c r="H25" t="str">
        <f>_xlfn.IFNA(VLOOKUP(A25,CLASS!A:I,8,FALSE),"")</f>
        <v>AAA</v>
      </c>
      <c r="I25" t="str">
        <f>_xlfn.IFNA(VLOOKUP(A25,CLASS!A:I,9,FALSE),"")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_xlfn.IFNA(VLOOKUP(B25,CLASS!B:AH,17,FALSE),"")</f>
        <v>84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84</v>
      </c>
      <c r="S25" t="str">
        <f>IF(R25&gt;1,J25,"")</f>
        <v/>
      </c>
      <c r="T25" t="str">
        <f>IF(R25&gt;=1,R25,"")</f>
        <v/>
      </c>
    </row>
    <row r="26" spans="1:48" x14ac:dyDescent="0.35">
      <c r="A26">
        <f>CLASS!A33</f>
        <v>120341</v>
      </c>
      <c r="B26" t="str">
        <f>CLASS!B33</f>
        <v>EE120341</v>
      </c>
      <c r="C26" t="str">
        <f>_xlfn.IFNA((VLOOKUP(A26,CLASS!A:AY,3,FALSE)),"")</f>
        <v>Nick</v>
      </c>
      <c r="D26" t="str">
        <f>_xlfn.IFNA((VLOOKUP(A26,CLASS!A:AY,4,FALSE)),"")</f>
        <v>Carter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_xlfn.IFNA(VLOOKUP(B26,CLASS!B:AH,17,FALSE),"")</f>
        <v>84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84</v>
      </c>
      <c r="R26" s="31"/>
      <c r="S26" t="str">
        <f>IF(R26&gt;1,J26,"")</f>
        <v/>
      </c>
      <c r="T26" t="str">
        <f>IF(R26&gt;=1,R26,"")</f>
        <v/>
      </c>
    </row>
    <row r="27" spans="1:48" hidden="1" x14ac:dyDescent="0.35">
      <c r="A27">
        <f>CLASS!A166</f>
        <v>29170</v>
      </c>
      <c r="B27" t="str">
        <f>CLASS!B166</f>
        <v>EE29170</v>
      </c>
      <c r="C27" t="str">
        <f>_xlfn.IFNA((VLOOKUP(A27,CLASS!A:AY,3,FALSE)),"")</f>
        <v>Robert</v>
      </c>
      <c r="D27" t="str">
        <f>_xlfn.IFNA((VLOOKUP(A27,CLASS!A:AY,4,FALSE)),"")</f>
        <v>Ratford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VET</v>
      </c>
      <c r="J27" t="str">
        <f>_xlfn.IFNA((VLOOKUP(A27,CLASS!A:AY,10,FALSE)),"")</f>
        <v>CAM</v>
      </c>
      <c r="K27" t="str">
        <f>_xlfn.IFNA((VLOOKUP(J27,DivisionLookup!A:B,2,FALSE)),"")</f>
        <v>North</v>
      </c>
      <c r="L27">
        <f>_xlfn.IFNA(VLOOKUP(B27,CLASS!B:AH,17,FALSE),"")</f>
        <v>0</v>
      </c>
      <c r="M27">
        <f>_xlfn.IFNA(VLOOKUP(E27,HandicapLookup!A:B,2,FALSE),"")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S27" t="str">
        <f>IF(R27&gt;1,J27,"")</f>
        <v/>
      </c>
      <c r="T27" t="str">
        <f>IF(R27&gt;=1,R27,"")</f>
        <v/>
      </c>
    </row>
    <row r="28" spans="1:48" x14ac:dyDescent="0.35">
      <c r="A28">
        <f>CLASS!A70</f>
        <v>12063</v>
      </c>
      <c r="B28" t="str">
        <f>CLASS!B70</f>
        <v>EE12063</v>
      </c>
      <c r="C28" t="str">
        <f>_xlfn.IFNA((VLOOKUP(A28,CLASS!A:AY,3,FALSE)),"")</f>
        <v>Richard</v>
      </c>
      <c r="D28" t="str">
        <f>_xlfn.IFNA((VLOOKUP(A28,CLASS!A:AY,4,FALSE)),"")</f>
        <v>Allen</v>
      </c>
      <c r="E28" t="str">
        <f>_xlfn.IFNA(VLOOKUP(A28,CLASS!A:I,5,FALSE),"")</f>
        <v>A</v>
      </c>
      <c r="F28" t="str">
        <f>_xlfn.IFNA(VLOOKUP(A28,CLASS!A:I,6,FALSE),"")</f>
        <v>A</v>
      </c>
      <c r="G28" t="str">
        <f>_xlfn.IFNA(VLOOKUP(A28,CLASS!A:I,7,FALSE),"")</f>
        <v>A</v>
      </c>
      <c r="H28" t="str">
        <f>_xlfn.IFNA(VLOOKUP(A28,CLASS!A:I,8,FALSE),"")</f>
        <v>A</v>
      </c>
      <c r="I28" t="str">
        <f>_xlfn.IFNA(VLOOKUP(A28,CLASS!A:I,9,FALSE),"")</f>
        <v>VET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_xlfn.IFNA(VLOOKUP(B28,CLASS!B:AH,17,FALSE),"")</f>
        <v>78</v>
      </c>
      <c r="M28">
        <f>_xlfn.IFNA(VLOOKUP(E28,HandicapLookup!A:B,2,FALSE),"")</f>
        <v>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83</v>
      </c>
      <c r="R28" s="31"/>
      <c r="S28" t="str">
        <f>IF(R28&gt;1,J28,"")</f>
        <v/>
      </c>
      <c r="T28" t="str">
        <f>IF(R28&gt;=1,R28,"")</f>
        <v/>
      </c>
      <c r="V28" s="6"/>
      <c r="W28" s="6"/>
      <c r="X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x14ac:dyDescent="0.35">
      <c r="A29">
        <f>CLASS!A84</f>
        <v>89013</v>
      </c>
      <c r="B29" t="str">
        <f>CLASS!B84</f>
        <v>EE89013</v>
      </c>
      <c r="C29" t="str">
        <f>_xlfn.IFNA((VLOOKUP(A29,CLASS!A:AY,3,FALSE)),"")</f>
        <v>Anthony</v>
      </c>
      <c r="D29" t="str">
        <f>_xlfn.IFNA((VLOOKUP(A29,CLASS!A:AY,4,FALSE)),"")</f>
        <v>Hoskins</v>
      </c>
      <c r="E29" t="str">
        <f>_xlfn.IFNA(VLOOKUP(A29,CLASS!A:I,5,FALSE),"")</f>
        <v>A</v>
      </c>
      <c r="F29" t="str">
        <f>_xlfn.IFNA(VLOOKUP(A29,CLASS!A:I,6,FALSE),"")</f>
        <v>A</v>
      </c>
      <c r="G29" t="str">
        <f>_xlfn.IFNA(VLOOKUP(A29,CLASS!A:I,7,FALSE),"")</f>
        <v>A</v>
      </c>
      <c r="H29" t="str">
        <f>_xlfn.IFNA(VLOOKUP(A29,CLASS!A:I,8,FALSE),"")</f>
        <v>A</v>
      </c>
      <c r="I29" t="str">
        <f>_xlfn.IFNA(VLOOKUP(A29,CLASS!A:I,9,FALSE),"")</f>
        <v>SNR</v>
      </c>
      <c r="J29" t="str">
        <f>_xlfn.IFNA((VLOOKUP(A29,CLASS!A:AY,10,FALSE)),"")</f>
        <v>SDGC</v>
      </c>
      <c r="K29" t="str">
        <f>_xlfn.IFNA((VLOOKUP(J29,DivisionLookup!A:B,2,FALSE)),"")</f>
        <v>South</v>
      </c>
      <c r="L29">
        <f>_xlfn.IFNA(VLOOKUP(B29,CLASS!B:AH,17,FALSE),"")</f>
        <v>77</v>
      </c>
      <c r="M29">
        <f>_xlfn.IFNA(VLOOKUP(E29,HandicapLookup!A:B,2,FALSE),"")</f>
        <v>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82</v>
      </c>
      <c r="R29" s="31"/>
      <c r="S29" t="str">
        <f>IF(R29&gt;1,J29,"")</f>
        <v/>
      </c>
      <c r="T29" t="str">
        <f>IF(R29&gt;=1,R29,"")</f>
        <v/>
      </c>
      <c r="V29" s="6"/>
      <c r="W29" s="6"/>
      <c r="X29" s="6"/>
      <c r="Y29" s="6"/>
    </row>
    <row r="30" spans="1:48" x14ac:dyDescent="0.35">
      <c r="A30">
        <f>CLASS!A122</f>
        <v>129228</v>
      </c>
      <c r="B30" t="str">
        <f>CLASS!B122</f>
        <v>EE129228</v>
      </c>
      <c r="C30" t="str">
        <f>_xlfn.IFNA((VLOOKUP(A30,CLASS!A:AY,3,FALSE)),"")</f>
        <v>Robert</v>
      </c>
      <c r="D30" t="str">
        <f>_xlfn.IFNA((VLOOKUP(A30,CLASS!A:AY,4,FALSE)),"")</f>
        <v>Drake</v>
      </c>
      <c r="E30" t="str">
        <f>_xlfn.IFNA(VLOOKUP(A30,CLASS!A:I,5,FALSE),"")</f>
        <v>B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_xlfn.IFNA(VLOOKUP(B30,CLASS!B:AH,17,FALSE),"")</f>
        <v>72</v>
      </c>
      <c r="M30">
        <f>_xlfn.IFNA(VLOOKUP(E30,HandicapLookup!A:B,2,FALSE),"")</f>
        <v>10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82</v>
      </c>
      <c r="S30" t="str">
        <f>IF(R30&gt;1,J30,"")</f>
        <v/>
      </c>
      <c r="T30" t="str">
        <f>IF(R30&gt;=1,R30,"")</f>
        <v/>
      </c>
    </row>
    <row r="31" spans="1:48" x14ac:dyDescent="0.35">
      <c r="A31">
        <f>CLASS!A116</f>
        <v>142260</v>
      </c>
      <c r="B31" t="str">
        <f>CLASS!B116</f>
        <v>EE142260</v>
      </c>
      <c r="C31" t="str">
        <f>_xlfn.IFNA((VLOOKUP(A31,CLASS!A:AY,3,FALSE)),"")</f>
        <v>Andy</v>
      </c>
      <c r="D31" t="str">
        <f>_xlfn.IFNA((VLOOKUP(A31,CLASS!A:AY,4,FALSE)),"")</f>
        <v>Watson</v>
      </c>
      <c r="E31" t="str">
        <f>_xlfn.IFNA(VLOOKUP(A31,CLASS!A:I,5,FALSE),"")</f>
        <v>B</v>
      </c>
      <c r="F31" t="str">
        <f>_xlfn.IFNA(VLOOKUP(A31,CLASS!A:I,6,FALSE),"")</f>
        <v>B</v>
      </c>
      <c r="G31" t="str">
        <f>_xlfn.IFNA(VLOOKUP(A31,CLASS!A:I,7,FALSE),"")</f>
        <v>B</v>
      </c>
      <c r="H31" t="str">
        <f>_xlfn.IFNA(VLOOKUP(A31,CLASS!A:I,8,FALSE),"")</f>
        <v>B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_xlfn.IFNA(VLOOKUP(B31,CLASS!B:AH,17,FALSE),"")</f>
        <v>71</v>
      </c>
      <c r="M31">
        <f>_xlfn.IFNA(VLOOKUP(E31,HandicapLookup!A:B,2,FALSE),"")</f>
        <v>10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81</v>
      </c>
      <c r="R31" s="31"/>
      <c r="S31" t="str">
        <f>IF(R31&gt;1,J31,"")</f>
        <v/>
      </c>
      <c r="T31" t="str">
        <f>IF(R31&gt;=1,R31,"")</f>
        <v/>
      </c>
    </row>
    <row r="32" spans="1:48" x14ac:dyDescent="0.35">
      <c r="A32">
        <f>CLASS!A186</f>
        <v>125390</v>
      </c>
      <c r="B32" t="str">
        <f>CLASS!B186</f>
        <v>EE125390</v>
      </c>
      <c r="C32" t="str">
        <f>_xlfn.IFNA((VLOOKUP(A32,CLASS!A:AY,3,FALSE)),"")</f>
        <v>Robert</v>
      </c>
      <c r="D32" t="str">
        <f>_xlfn.IFNA((VLOOKUP(A32,CLASS!A:AY,4,FALSE)),"")</f>
        <v>Owen</v>
      </c>
      <c r="E32" t="str">
        <f>_xlfn.IFNA(VLOOKUP(A32,CLASS!A:I,5,FALSE),"")</f>
        <v>C</v>
      </c>
      <c r="F32" t="str">
        <f>_xlfn.IFNA(VLOOKUP(A32,CLASS!A:I,6,FALSE),"")</f>
        <v>C</v>
      </c>
      <c r="G32" t="str">
        <f>_xlfn.IFNA(VLOOKUP(A32,CLASS!A:I,7,FALSE),"")</f>
        <v>C</v>
      </c>
      <c r="H32" t="str">
        <f>_xlfn.IFNA(VLOOKUP(A32,CLASS!A:I,8,FALSE),"")</f>
        <v>C</v>
      </c>
      <c r="I32" t="str">
        <f>_xlfn.IFNA(VLOOKUP(A32,CLASS!A:I,9,FALSE),"")</f>
        <v>VET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_xlfn.IFNA(VLOOKUP(B32,CLASS!B:AH,17,FALSE),"")</f>
        <v>66</v>
      </c>
      <c r="M32">
        <f>_xlfn.IFNA(VLOOKUP(E32,HandicapLookup!A:B,2,FALSE),"")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81</v>
      </c>
      <c r="S32" t="str">
        <f>IF(R32&gt;1,J32,"")</f>
        <v/>
      </c>
      <c r="T32" t="str">
        <f>IF(R32&gt;=1,R32,"")</f>
        <v/>
      </c>
    </row>
    <row r="33" spans="1:48" hidden="1" x14ac:dyDescent="0.35">
      <c r="A33">
        <f>CLASS!A59</f>
        <v>118844</v>
      </c>
      <c r="B33" t="str">
        <f>CLASS!B59</f>
        <v>EE118844</v>
      </c>
      <c r="C33" t="str">
        <f>_xlfn.IFNA((VLOOKUP(A33,CLASS!A:AY,3,FALSE)),"")</f>
        <v>Alan</v>
      </c>
      <c r="D33" t="str">
        <f>_xlfn.IFNA((VLOOKUP(A33,CLASS!A:AY,4,FALSE)),"")</f>
        <v>Tyte</v>
      </c>
      <c r="E33" t="str">
        <f>_xlfn.IFNA(VLOOKUP(A33,CLASS!A:I,5,FALSE),"")</f>
        <v>A</v>
      </c>
      <c r="F33" t="str">
        <f>_xlfn.IFNA(VLOOKUP(A33,CLASS!A:I,6,FALSE),"")</f>
        <v>A</v>
      </c>
      <c r="G33" t="str">
        <f>_xlfn.IFNA(VLOOKUP(A33,CLASS!A:I,7,FALSE),"")</f>
        <v>A</v>
      </c>
      <c r="H33" t="str">
        <f>_xlfn.IFNA(VLOOKUP(A33,CLASS!A:I,8,FALSE),"")</f>
        <v>A</v>
      </c>
      <c r="I33" t="str">
        <f>_xlfn.IFNA(VLOOKUP(A33,CLASS!A:I,9,FALSE),"")</f>
        <v>SNR</v>
      </c>
      <c r="J33" t="str">
        <f>_xlfn.IFNA((VLOOKUP(A33,CLASS!A:AY,10,FALSE)),"")</f>
        <v>CAM</v>
      </c>
      <c r="K33" t="str">
        <f>_xlfn.IFNA((VLOOKUP(J33,DivisionLookup!A:B,2,FALSE)),"")</f>
        <v>North</v>
      </c>
      <c r="L33">
        <f>_xlfn.IFNA(VLOOKUP(B33,CLASS!B:AH,17,FALSE),"")</f>
        <v>0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0</v>
      </c>
      <c r="S33" t="str">
        <f>IF(R33&gt;1,J33,"")</f>
        <v/>
      </c>
      <c r="T33" t="str">
        <f>IF(R33&gt;=1,R33,"")</f>
        <v/>
      </c>
    </row>
    <row r="34" spans="1:48" hidden="1" x14ac:dyDescent="0.35">
      <c r="A34">
        <f>CLASS!A209</f>
        <v>139849</v>
      </c>
      <c r="B34" t="str">
        <f>CLASS!B209</f>
        <v>EE139849</v>
      </c>
      <c r="C34" t="str">
        <f>_xlfn.IFNA((VLOOKUP(A34,CLASS!A:AY,3,FALSE)),"")</f>
        <v>Roger</v>
      </c>
      <c r="D34" t="str">
        <f>_xlfn.IFNA((VLOOKUP(A34,CLASS!A:AY,4,FALSE)),"")</f>
        <v>Garrick</v>
      </c>
      <c r="E34" t="str">
        <f>_xlfn.IFNA(VLOOKUP(A34,CLASS!A:I,5,FALSE),"")</f>
        <v>C</v>
      </c>
      <c r="F34" t="str">
        <f>_xlfn.IFNA(VLOOKUP(A34,CLASS!A:I,6,FALSE),"")</f>
        <v>C</v>
      </c>
      <c r="G34" t="str">
        <f>_xlfn.IFNA(VLOOKUP(A34,CLASS!A:I,7,FALSE),"")</f>
        <v>C</v>
      </c>
      <c r="H34" t="str">
        <f>_xlfn.IFNA(VLOOKUP(A34,CLASS!A:I,8,FALSE),"")</f>
        <v>C</v>
      </c>
      <c r="I34" t="str">
        <f>_xlfn.IFNA(VLOOKUP(A34,CLASS!A:I,9,FALSE),"")</f>
        <v>SNR</v>
      </c>
      <c r="J34" t="str">
        <f>_xlfn.IFNA((VLOOKUP(A34,CLASS!A:AY,10,FALSE)),"")</f>
        <v>DOV</v>
      </c>
      <c r="K34" t="str">
        <f>_xlfn.IFNA((VLOOKUP(J34,DivisionLookup!A:B,2,FALSE)),"")</f>
        <v>North</v>
      </c>
      <c r="L34">
        <f>_xlfn.IFNA(VLOOKUP(B34,CLASS!B:AH,17,FALSE),"")</f>
        <v>0</v>
      </c>
      <c r="M34">
        <f>_xlfn.IFNA(VLOOKUP(E34,HandicapLookup!A:B,2,FALSE),"")</f>
        <v>15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IF(R34&gt;1,J34,"")</f>
        <v/>
      </c>
      <c r="T34" t="str">
        <f>IF(R34&gt;=1,R34,"")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x14ac:dyDescent="0.35">
      <c r="A35">
        <f>CLASS!A169</f>
        <v>134901</v>
      </c>
      <c r="B35" t="str">
        <f>CLASS!B169</f>
        <v>EE134901</v>
      </c>
      <c r="C35" t="str">
        <f>_xlfn.IFNA((VLOOKUP(A35,CLASS!A:AY,3,FALSE)),"")</f>
        <v>Graham</v>
      </c>
      <c r="D35" t="str">
        <f>_xlfn.IFNA((VLOOKUP(A35,CLASS!A:AY,4,FALSE)),"")</f>
        <v>Bright</v>
      </c>
      <c r="E35" t="str">
        <f>_xlfn.IFNA(VLOOKUP(A35,CLASS!A:I,5,FALSE),"")</f>
        <v>C</v>
      </c>
      <c r="F35" t="str">
        <f>_xlfn.IFNA(VLOOKUP(A35,CLASS!A:I,6,FALSE),"")</f>
        <v>C</v>
      </c>
      <c r="G35" t="str">
        <f>_xlfn.IFNA(VLOOKUP(A35,CLASS!A:I,7,FALSE),"")</f>
        <v>C</v>
      </c>
      <c r="H35" t="str">
        <f>_xlfn.IFNA(VLOOKUP(A35,CLASS!A:I,8,FALSE),"")</f>
        <v>C</v>
      </c>
      <c r="I35" t="str">
        <f>_xlfn.IFNA(VLOOKUP(A35,CLASS!A:I,9,FALSE),"")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_xlfn.IFNA(VLOOKUP(B35,CLASS!B:AH,17,FALSE),"")</f>
        <v>65</v>
      </c>
      <c r="M35">
        <f>_xlfn.IFNA(VLOOKUP(E35,HandicapLookup!A:B,2,FALSE),"")</f>
        <v>15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80</v>
      </c>
      <c r="R35" s="31"/>
      <c r="S35" t="str">
        <f>IF(R35&gt;1,J35,"")</f>
        <v/>
      </c>
      <c r="T35" t="str">
        <f>IF(R35&gt;=1,R35,"")</f>
        <v/>
      </c>
    </row>
    <row r="36" spans="1:48" x14ac:dyDescent="0.35">
      <c r="A36">
        <f>CLASS!A148</f>
        <v>1969</v>
      </c>
      <c r="B36" t="str">
        <f>CLASS!B148</f>
        <v>EE1969</v>
      </c>
      <c r="C36" t="str">
        <f>_xlfn.IFNA((VLOOKUP(A36,CLASS!A:AY,3,FALSE)),"")</f>
        <v>Jane</v>
      </c>
      <c r="D36" t="str">
        <f>_xlfn.IFNA((VLOOKUP(A36,CLASS!A:AY,4,FALSE)),"")</f>
        <v>Bennett</v>
      </c>
      <c r="E36" t="str">
        <f>_xlfn.IFNA(VLOOKUP(A36,CLASS!A:I,5,FALSE),"")</f>
        <v>B</v>
      </c>
      <c r="F36" t="str">
        <f>_xlfn.IFNA(VLOOKUP(A36,CLASS!A:I,6,FALSE),"")</f>
        <v>B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LDY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_xlfn.IFNA(VLOOKUP(B36,CLASS!B:AH,17,FALSE),"")</f>
        <v>70</v>
      </c>
      <c r="M36">
        <f>_xlfn.IFNA(VLOOKUP(E36,HandicapLookup!A:B,2,FALSE),"")</f>
        <v>10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80</v>
      </c>
      <c r="R36" s="31"/>
      <c r="S36" t="str">
        <f>IF(R36&gt;1,J36,"")</f>
        <v/>
      </c>
      <c r="T36" t="str">
        <f>IF(R36&gt;=1,R36,"")</f>
        <v/>
      </c>
    </row>
    <row r="37" spans="1:48" hidden="1" x14ac:dyDescent="0.35">
      <c r="A37">
        <f>CLASS!A92</f>
        <v>101213</v>
      </c>
      <c r="B37" t="str">
        <f>CLASS!B92</f>
        <v>EE101213</v>
      </c>
      <c r="C37" t="str">
        <f>_xlfn.IFNA((VLOOKUP(A37,CLASS!A:AY,3,FALSE)),"")</f>
        <v>David</v>
      </c>
      <c r="D37" t="str">
        <f>_xlfn.IFNA((VLOOKUP(A37,CLASS!A:AY,4,FALSE)),"")</f>
        <v>Whieldon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SNR</v>
      </c>
      <c r="J37" t="str">
        <f>_xlfn.IFNA((VLOOKUP(A37,CLASS!A:AY,10,FALSE)),"")</f>
        <v>DOV</v>
      </c>
      <c r="K37" t="str">
        <f>_xlfn.IFNA((VLOOKUP(J37,DivisionLookup!A:B,2,FALSE)),"")</f>
        <v>North</v>
      </c>
      <c r="L37">
        <f>_xlfn.IFNA(VLOOKUP(B37,CLASS!B:AH,17,FALSE),"")</f>
        <v>0</v>
      </c>
      <c r="M37">
        <f>_xlfn.IFNA(VLOOKUP(E37,HandicapLookup!A:B,2,FALSE),"")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R37" s="31"/>
      <c r="S37" t="str">
        <f>IF(R37&gt;1,J37,"")</f>
        <v/>
      </c>
      <c r="T37" t="str">
        <f>IF(R37&gt;=1,R37,"")</f>
        <v/>
      </c>
    </row>
    <row r="38" spans="1:48" hidden="1" x14ac:dyDescent="0.35">
      <c r="A38">
        <f>CLASS!A95</f>
        <v>56662</v>
      </c>
      <c r="B38" t="str">
        <f>CLASS!B95</f>
        <v>EE56662</v>
      </c>
      <c r="C38" t="str">
        <f>_xlfn.IFNA((VLOOKUP(A38,CLASS!A:AY,3,FALSE)),"")</f>
        <v>Gordon</v>
      </c>
      <c r="D38" t="str">
        <f>_xlfn.IFNA((VLOOKUP(A38,CLASS!A:AY,4,FALSE)),"")</f>
        <v>Webster</v>
      </c>
      <c r="E38" t="str">
        <f>_xlfn.IFNA(VLOOKUP(A38,CLASS!A:I,5,FALSE),"")</f>
        <v>A</v>
      </c>
      <c r="F38" t="str">
        <f>_xlfn.IFNA(VLOOKUP(A38,CLASS!A:I,6,FALSE),"")</f>
        <v>A</v>
      </c>
      <c r="G38" t="str">
        <f>_xlfn.IFNA(VLOOKUP(A38,CLASS!A:I,7,FALSE),"")</f>
        <v>A</v>
      </c>
      <c r="H38" t="str">
        <f>_xlfn.IFNA(VLOOKUP(A38,CLASS!A:I,8,FALSE),"")</f>
        <v>A</v>
      </c>
      <c r="I38" t="str">
        <f>_xlfn.IFNA(VLOOKUP(A38,CLASS!A:I,9,FALSE),"")</f>
        <v>VET</v>
      </c>
      <c r="J38" t="str">
        <f>_xlfn.IFNA((VLOOKUP(A38,CLASS!A:AY,10,FALSE)),"")</f>
        <v>CAM</v>
      </c>
      <c r="K38" t="str">
        <f>_xlfn.IFNA((VLOOKUP(J38,DivisionLookup!A:B,2,FALSE)),"")</f>
        <v>North</v>
      </c>
      <c r="L38">
        <f>_xlfn.IFNA(VLOOKUP(B38,CLASS!B:AH,17,FALSE),"")</f>
        <v>0</v>
      </c>
      <c r="M38">
        <f>_xlfn.IFNA(VLOOKUP(E38,HandicapLookup!A:B,2,FALSE),"")</f>
        <v>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IF(R38&gt;1,J38,"")</f>
        <v/>
      </c>
      <c r="T38" t="str">
        <f>IF(R38&gt;=1,R38,"")</f>
        <v/>
      </c>
    </row>
    <row r="39" spans="1:48" x14ac:dyDescent="0.35">
      <c r="A39">
        <f>CLASS!A121</f>
        <v>139165</v>
      </c>
      <c r="B39" t="str">
        <f>CLASS!B121</f>
        <v>EE139165</v>
      </c>
      <c r="C39" t="str">
        <f>_xlfn.IFNA((VLOOKUP(A39,CLASS!A:AY,3,FALSE)),"")</f>
        <v>Tim</v>
      </c>
      <c r="D39" t="str">
        <f>_xlfn.IFNA((VLOOKUP(A39,CLASS!A:AY,4,FALSE)),"")</f>
        <v>Skinner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_xlfn.IFNA(VLOOKUP(B39,CLASS!B:AH,17,FALSE),"")</f>
        <v>69</v>
      </c>
      <c r="M39">
        <f>_xlfn.IFNA(VLOOKUP(E39,HandicapLookup!A:B,2,FALSE),"")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79</v>
      </c>
      <c r="S39" t="str">
        <f>IF(R39&gt;1,J39,"")</f>
        <v/>
      </c>
      <c r="T39" t="str">
        <f>IF(R39&gt;=1,R39,"")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35">
      <c r="A40">
        <f>CLASS!A172</f>
        <v>125217</v>
      </c>
      <c r="B40" t="str">
        <f>CLASS!B172</f>
        <v>EE125217</v>
      </c>
      <c r="C40" t="str">
        <f>_xlfn.IFNA((VLOOKUP(A40,CLASS!A:AY,3,FALSE)),"")</f>
        <v>Faye</v>
      </c>
      <c r="D40" t="str">
        <f>_xlfn.IFNA((VLOOKUP(A40,CLASS!A:AY,4,FALSE)),"")</f>
        <v>Wills</v>
      </c>
      <c r="E40" t="str">
        <f>_xlfn.IFNA(VLOOKUP(A40,CLASS!A:I,5,FALSE),"")</f>
        <v>C</v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>LDY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_xlfn.IFNA(VLOOKUP(B40,CLASS!B:AH,17,FALSE),"")</f>
        <v>63</v>
      </c>
      <c r="M40">
        <f>_xlfn.IFNA(VLOOKUP(E40,HandicapLookup!A:B,2,FALSE),"")</f>
        <v>15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78</v>
      </c>
      <c r="S40" t="str">
        <f>IF(R40&gt;1,J40,"")</f>
        <v/>
      </c>
      <c r="T40" t="str">
        <f>IF(R40&gt;=1,R40,"")</f>
        <v/>
      </c>
    </row>
    <row r="41" spans="1:48" hidden="1" x14ac:dyDescent="0.35">
      <c r="A41">
        <f>CLASS!A3</f>
        <v>96459</v>
      </c>
      <c r="B41" t="str">
        <f>CLASS!B3</f>
        <v>EE96459</v>
      </c>
      <c r="C41" t="str">
        <f>_xlfn.IFNA((VLOOKUP(A41,CLASS!A:AY,3,FALSE)),"")</f>
        <v>David</v>
      </c>
      <c r="D41" t="str">
        <f>_xlfn.IFNA((VLOOKUP(A41,CLASS!A:AY,4,FALSE)),"")</f>
        <v>Gooding</v>
      </c>
      <c r="E41" t="str">
        <f>_xlfn.IFNA(VLOOKUP(A41,CLASS!A:I,5,FALSE),"")</f>
        <v>AAA</v>
      </c>
      <c r="F41" t="str">
        <f>_xlfn.IFNA(VLOOKUP(A41,CLASS!A:I,6,FALSE),"")</f>
        <v>AAA</v>
      </c>
      <c r="G41" t="str">
        <f>_xlfn.IFNA(VLOOKUP(A41,CLASS!A:I,7,FALSE),"")</f>
        <v>AAA</v>
      </c>
      <c r="H41" t="str">
        <f>_xlfn.IFNA(VLOOKUP(A41,CLASS!A:I,8,FALSE),"")</f>
        <v>AAA</v>
      </c>
      <c r="I41" t="str">
        <f>_xlfn.IFNA(VLOOKUP(A41,CLASS!A:I,9,FALSE),"")</f>
        <v>SNR</v>
      </c>
      <c r="J41" t="str">
        <f>_xlfn.IFNA((VLOOKUP(A41,CLASS!A:AY,10,FALSE)),"")</f>
        <v>CAM</v>
      </c>
      <c r="K41" t="str">
        <f>_xlfn.IFNA((VLOOKUP(J41,DivisionLookup!A:B,2,FALSE)),"")</f>
        <v>North</v>
      </c>
      <c r="L41">
        <f>_xlfn.IFNA(VLOOKUP(B41,CLASS!B:AH,17,FALSE),"")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R41" s="31"/>
      <c r="S41" t="str">
        <f>IF(R41&gt;1,J41,"")</f>
        <v/>
      </c>
      <c r="T41" t="str">
        <f>IF(R41&gt;=1,R41,"")</f>
        <v/>
      </c>
    </row>
    <row r="42" spans="1:48" hidden="1" x14ac:dyDescent="0.35">
      <c r="A42">
        <f>CLASS!A112</f>
        <v>110109</v>
      </c>
      <c r="B42" t="str">
        <f>CLASS!B112</f>
        <v>EE110109</v>
      </c>
      <c r="C42" t="str">
        <f>_xlfn.IFNA((VLOOKUP(A42,CLASS!A:AY,3,FALSE)),"")</f>
        <v>David</v>
      </c>
      <c r="D42" t="str">
        <f>_xlfn.IFNA((VLOOKUP(A42,CLASS!A:AY,4,FALSE)),"")</f>
        <v>Hallybone</v>
      </c>
      <c r="E42" t="str">
        <f>_xlfn.IFNA(VLOOKUP(A42,CLASS!A:I,5,FALSE),"")</f>
        <v>B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ST</v>
      </c>
      <c r="K42" t="str">
        <f>_xlfn.IFNA((VLOOKUP(J42,DivisionLookup!A:B,2,FALSE)),"")</f>
        <v>North</v>
      </c>
      <c r="L42">
        <f>_xlfn.IFNA(VLOOKUP(B42,CLASS!B:AH,17,FALSE),"")</f>
        <v>0</v>
      </c>
      <c r="M42">
        <f>_xlfn.IFNA(VLOOKUP(E42,HandicapLookup!A:B,2,FALSE),"")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0</v>
      </c>
      <c r="S42" t="str">
        <f>IF(R42&gt;1,J42,"")</f>
        <v/>
      </c>
      <c r="T42" t="str">
        <f>IF(R42&gt;=1,R42,"")</f>
        <v/>
      </c>
    </row>
    <row r="43" spans="1:48" x14ac:dyDescent="0.35">
      <c r="A43">
        <f>CLASS!A62</f>
        <v>129846</v>
      </c>
      <c r="B43" t="str">
        <f>CLASS!B62</f>
        <v>EE129846</v>
      </c>
      <c r="C43" t="str">
        <f>_xlfn.IFNA((VLOOKUP(A43,CLASS!A:AY,3,FALSE)),"")</f>
        <v>Christopher</v>
      </c>
      <c r="D43" t="str">
        <f>_xlfn.IFNA((VLOOKUP(A43,CLASS!A:AY,4,FALSE)),"")</f>
        <v>Peacock</v>
      </c>
      <c r="E43" s="31" t="str">
        <f>_xlfn.IFNA(VLOOKUP(A43,CLASS!A:I,5,FALSE),"")</f>
        <v>A</v>
      </c>
      <c r="F43" s="31" t="str">
        <f>_xlfn.IFNA(VLOOKUP(A43,CLASS!A:I,6,FALSE),"")</f>
        <v>A</v>
      </c>
      <c r="G43" s="31" t="str">
        <f>_xlfn.IFNA(VLOOKUP(A43,CLASS!A:I,7,FALSE),"")</f>
        <v>A</v>
      </c>
      <c r="H43" s="31" t="str">
        <f>_xlfn.IFNA(VLOOKUP(A43,CLASS!A:I,8,FALSE),"")</f>
        <v>A</v>
      </c>
      <c r="I43" t="str">
        <f>_xlfn.IFNA(VLOOKUP(A43,CLASS!A:I,9,FALSE),"")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_xlfn.IFNA(VLOOKUP(B43,CLASS!B:AH,17,FALSE),"")</f>
        <v>73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78</v>
      </c>
      <c r="S43" t="str">
        <f>IF(R43&gt;1,J43,"")</f>
        <v/>
      </c>
      <c r="T43" t="str">
        <f>IF(R43&gt;=1,R43,"")</f>
        <v/>
      </c>
    </row>
    <row r="44" spans="1:48" x14ac:dyDescent="0.35">
      <c r="A44">
        <f>CLASS!A65</f>
        <v>128552</v>
      </c>
      <c r="B44" t="str">
        <f>CLASS!B65</f>
        <v>EE128552</v>
      </c>
      <c r="C44" t="str">
        <f>_xlfn.IFNA((VLOOKUP(A44,CLASS!A:AY,3,FALSE)),"")</f>
        <v>David</v>
      </c>
      <c r="D44" t="str">
        <f>_xlfn.IFNA((VLOOKUP(A44,CLASS!A:AY,4,FALSE)),"")</f>
        <v>Green</v>
      </c>
      <c r="E44" t="str">
        <f>_xlfn.IFNA(VLOOKUP(A44,CLASS!A:I,5,FALSE),"")</f>
        <v>A</v>
      </c>
      <c r="F44" t="str">
        <f>_xlfn.IFNA(VLOOKUP(A44,CLASS!A:I,6,FALSE),"")</f>
        <v>A</v>
      </c>
      <c r="G44" t="str">
        <f>_xlfn.IFNA(VLOOKUP(A44,CLASS!A:I,7,FALSE),"")</f>
        <v>A</v>
      </c>
      <c r="H44" t="str">
        <f>_xlfn.IFNA(VLOOKUP(A44,CLASS!A:I,8,FALSE),"")</f>
        <v>A</v>
      </c>
      <c r="I44" t="str">
        <f>_xlfn.IFNA(VLOOKUP(A44,CLASS!A:I,9,FALSE),"")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_xlfn.IFNA(VLOOKUP(B44,CLASS!B:AH,17,FALSE),"")</f>
        <v>73</v>
      </c>
      <c r="M44">
        <f>_xlfn.IFNA(VLOOKUP(E44,HandicapLookup!A:B,2,FALSE),"")</f>
        <v>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78</v>
      </c>
      <c r="S44" t="str">
        <f>IF(R44&gt;1,J44,"")</f>
        <v/>
      </c>
      <c r="T44" t="str">
        <f>IF(R44&gt;=1,R44,"")</f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x14ac:dyDescent="0.35">
      <c r="A45">
        <f>CLASS!A128</f>
        <v>119073</v>
      </c>
      <c r="B45" t="str">
        <f>CLASS!B128</f>
        <v>EE119073</v>
      </c>
      <c r="C45" t="str">
        <f>_xlfn.IFNA((VLOOKUP(A45,CLASS!A:AY,3,FALSE)),"")</f>
        <v>Lee</v>
      </c>
      <c r="D45" t="str">
        <f>_xlfn.IFNA((VLOOKUP(A45,CLASS!A:AY,4,FALSE)),"")</f>
        <v>Trott</v>
      </c>
      <c r="E45" t="str">
        <f>_xlfn.IFNA(VLOOKUP(A45,CLASS!A:I,5,FALSE),"")</f>
        <v>B</v>
      </c>
      <c r="F45" t="str">
        <f>_xlfn.IFNA(VLOOKUP(A45,CLASS!A:I,6,FALSE),"")</f>
        <v>B</v>
      </c>
      <c r="G45" t="str">
        <f>_xlfn.IFNA(VLOOKUP(A45,CLASS!A:I,7,FALSE),"")</f>
        <v>B</v>
      </c>
      <c r="H45" t="str">
        <f>_xlfn.IFNA(VLOOKUP(A45,CLASS!A:I,8,FALSE),"")</f>
        <v>B</v>
      </c>
      <c r="I45" t="str">
        <f>_xlfn.IFNA(VLOOKUP(A45,CLASS!A:I,9,FALSE),"")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_xlfn.IFNA(VLOOKUP(B45,CLASS!B:AH,17,FALSE),"")</f>
        <v>67</v>
      </c>
      <c r="M45">
        <f>_xlfn.IFNA(VLOOKUP(E45,HandicapLookup!A:B,2,FALSE),"")</f>
        <v>10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77</v>
      </c>
      <c r="S45" t="str">
        <f>IF(R45&gt;1,J45,"")</f>
        <v/>
      </c>
      <c r="T45" t="str">
        <f>IF(R45&gt;=1,R45,"")</f>
        <v/>
      </c>
    </row>
    <row r="46" spans="1:48" x14ac:dyDescent="0.35">
      <c r="A46">
        <f>CLASS!A135</f>
        <v>118452</v>
      </c>
      <c r="B46" t="str">
        <f>CLASS!B135</f>
        <v>EE118452</v>
      </c>
      <c r="C46" t="str">
        <f>_xlfn.IFNA((VLOOKUP(A46,CLASS!A:AY,3,FALSE)),"")</f>
        <v>Janet</v>
      </c>
      <c r="D46" t="str">
        <f>_xlfn.IFNA((VLOOKUP(A46,CLASS!A:AY,4,FALSE)),"")</f>
        <v>Galland</v>
      </c>
      <c r="E46" t="str">
        <f>_xlfn.IFNA(VLOOKUP(A46,CLASS!A:I,5,FALSE),"")</f>
        <v>B</v>
      </c>
      <c r="F46" t="str">
        <f>_xlfn.IFNA(VLOOKUP(A46,CLASS!A:I,6,FALSE),"")</f>
        <v>B</v>
      </c>
      <c r="G46" t="str">
        <f>_xlfn.IFNA(VLOOKUP(A46,CLASS!A:I,7,FALSE),"")</f>
        <v>B</v>
      </c>
      <c r="H46" t="str">
        <f>_xlfn.IFNA(VLOOKUP(A46,CLASS!A:I,8,FALSE),"")</f>
        <v>B</v>
      </c>
      <c r="I46" t="str">
        <f>_xlfn.IFNA(VLOOKUP(A46,CLASS!A:I,9,FALSE),"")</f>
        <v>LDV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_xlfn.IFNA(VLOOKUP(B46,CLASS!B:AH,17,FALSE),"")</f>
        <v>66</v>
      </c>
      <c r="M46">
        <f>_xlfn.IFNA(VLOOKUP(E46,HandicapLookup!A:B,2,FALSE),"")</f>
        <v>10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76</v>
      </c>
      <c r="S46" t="str">
        <f>IF(R46&gt;1,J46,"")</f>
        <v/>
      </c>
      <c r="T46" t="str">
        <f>IF(R46&gt;=1,R46,"")</f>
        <v/>
      </c>
    </row>
    <row r="47" spans="1:48" hidden="1" x14ac:dyDescent="0.35">
      <c r="A47">
        <f>CLASS!A26</f>
        <v>107743</v>
      </c>
      <c r="B47" t="str">
        <f>CLASS!B26</f>
        <v>EE107743</v>
      </c>
      <c r="C47" t="str">
        <f>_xlfn.IFNA((VLOOKUP(A47,CLASS!A:AY,3,FALSE)),"")</f>
        <v>Simon</v>
      </c>
      <c r="D47" t="str">
        <f>_xlfn.IFNA((VLOOKUP(A47,CLASS!A:AY,4,FALSE)),"")</f>
        <v>Roe</v>
      </c>
      <c r="E47" t="str">
        <f>_xlfn.IFNA(VLOOKUP(A47,CLASS!A:I,5,FALSE),"")</f>
        <v>AA</v>
      </c>
      <c r="F47" t="str">
        <f>_xlfn.IFNA(VLOOKUP(A47,CLASS!A:I,6,FALSE),"")</f>
        <v>AA</v>
      </c>
      <c r="G47" t="str">
        <f>_xlfn.IFNA(VLOOKUP(A47,CLASS!A:I,7,FALSE),"")</f>
        <v>AA</v>
      </c>
      <c r="H47" t="str">
        <f>_xlfn.IFNA(VLOOKUP(A47,CLASS!A:I,8,FALSE),"")</f>
        <v>AA</v>
      </c>
      <c r="I47" t="str">
        <f>_xlfn.IFNA(VLOOKUP(A47,CLASS!A:I,9,FALSE),"")</f>
        <v>SNR</v>
      </c>
      <c r="J47" t="str">
        <f>_xlfn.IFNA((VLOOKUP(A47,CLASS!A:AY,10,FALSE)),"")</f>
        <v>DOV</v>
      </c>
      <c r="K47" t="str">
        <f>_xlfn.IFNA((VLOOKUP(J47,DivisionLookup!A:B,2,FALSE)),"")</f>
        <v>North</v>
      </c>
      <c r="L47">
        <f>_xlfn.IFNA(VLOOKUP(B47,CLASS!B:AH,17,FALSE),"")</f>
        <v>0</v>
      </c>
      <c r="M47">
        <f>_xlfn.IFNA(VLOOKUP(E47,HandicapLookup!A:B,2,FALSE),"")</f>
        <v>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t="str">
        <f>IF(R47&gt;1,J47,"")</f>
        <v/>
      </c>
      <c r="T47" t="str">
        <f>IF(R47&gt;=1,R47,"")</f>
        <v/>
      </c>
    </row>
    <row r="48" spans="1:48" x14ac:dyDescent="0.35">
      <c r="A48">
        <f>CLASS!A68</f>
        <v>107279</v>
      </c>
      <c r="B48" t="str">
        <f>CLASS!B68</f>
        <v>EE107279</v>
      </c>
      <c r="C48" t="str">
        <f>_xlfn.IFNA((VLOOKUP(A48,CLASS!A:AY,3,FALSE)),"")</f>
        <v>Andrew</v>
      </c>
      <c r="D48" t="str">
        <f>_xlfn.IFNA((VLOOKUP(A48,CLASS!A:AY,4,FALSE)),"")</f>
        <v>Anderson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_xlfn.IFNA(VLOOKUP(B48,CLASS!B:AH,17,FALSE),"")</f>
        <v>71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76</v>
      </c>
      <c r="R48" s="31"/>
      <c r="S48" t="str">
        <f>IF(R48&gt;1,J48,"")</f>
        <v/>
      </c>
      <c r="T48" t="str">
        <f>IF(R48&gt;=1,R48,"")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x14ac:dyDescent="0.35">
      <c r="A49">
        <f>CLASS!A159</f>
        <v>131648</v>
      </c>
      <c r="B49" t="str">
        <f>CLASS!B159</f>
        <v>EE131648</v>
      </c>
      <c r="C49" t="str">
        <f>_xlfn.IFNA((VLOOKUP(A49,CLASS!A:AY,3,FALSE)),"")</f>
        <v>Richard</v>
      </c>
      <c r="D49" t="str">
        <f>_xlfn.IFNA((VLOOKUP(A49,CLASS!A:AY,4,FALSE)),"")</f>
        <v>Steeples</v>
      </c>
      <c r="E49" t="str">
        <f>_xlfn.IFNA(VLOOKUP(A49,CLASS!A:I,5,FALSE),"")</f>
        <v>B</v>
      </c>
      <c r="F49" t="str">
        <f>_xlfn.IFNA(VLOOKUP(A49,CLASS!A:I,6,FALSE),"")</f>
        <v>B</v>
      </c>
      <c r="G49" t="str">
        <f>_xlfn.IFNA(VLOOKUP(A49,CLASS!A:I,7,FALSE),"")</f>
        <v>B</v>
      </c>
      <c r="H49" t="str">
        <f>_xlfn.IFNA(VLOOKUP(A49,CLASS!A:I,8,FALSE),"")</f>
        <v>B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_xlfn.IFNA(VLOOKUP(B49,CLASS!B:AH,17,FALSE),"")</f>
        <v>62</v>
      </c>
      <c r="M49">
        <f>_xlfn.IFNA(VLOOKUP(E49,HandicapLookup!A:B,2,FALSE),"")</f>
        <v>10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72</v>
      </c>
      <c r="R49" s="31"/>
      <c r="S49" t="str">
        <f>IF(R49&gt;1,J49,"")</f>
        <v/>
      </c>
      <c r="T49" t="str">
        <f>IF(R49&gt;=1,R49,"")</f>
        <v/>
      </c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x14ac:dyDescent="0.35">
      <c r="A50">
        <f>CLASS!A198</f>
        <v>142289</v>
      </c>
      <c r="B50" t="str">
        <f>CLASS!B198</f>
        <v>EE142289</v>
      </c>
      <c r="C50" t="str">
        <f>_xlfn.IFNA((VLOOKUP(A50,CLASS!A:AY,3,FALSE)),"")</f>
        <v xml:space="preserve">Dean </v>
      </c>
      <c r="D50" t="str">
        <f>_xlfn.IFNA((VLOOKUP(A50,CLASS!A:AY,4,FALSE)),"")</f>
        <v>Lambert</v>
      </c>
      <c r="E50" t="str">
        <f>_xlfn.IFNA(VLOOKUP(A50,CLASS!A:I,5,FALSE),"")</f>
        <v>C</v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>VET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_xlfn.IFNA(VLOOKUP(B50,CLASS!B:AH,17,FALSE),"")</f>
        <v>57</v>
      </c>
      <c r="M50">
        <f>_xlfn.IFNA(VLOOKUP(E50,HandicapLookup!A:B,2,FALSE),"")</f>
        <v>15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72</v>
      </c>
      <c r="R50" s="31"/>
      <c r="S50" t="str">
        <f>IF(R50&gt;1,J50,"")</f>
        <v/>
      </c>
      <c r="T50" t="str">
        <f>IF(R50&gt;=1,R50,"")</f>
        <v/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H50" s="6"/>
      <c r="AI50" s="3"/>
      <c r="AJ50" s="3"/>
      <c r="AK50" s="8"/>
      <c r="AL50" s="3"/>
      <c r="AM50" s="3"/>
      <c r="AN50" s="3"/>
      <c r="AO50" s="3"/>
      <c r="AP50" s="3"/>
      <c r="AQ50" s="3"/>
      <c r="AR50" s="3"/>
      <c r="AS50" s="3"/>
      <c r="AT50" s="3"/>
      <c r="AU50" s="8"/>
      <c r="AV50" s="3"/>
    </row>
    <row r="51" spans="1:48" x14ac:dyDescent="0.35">
      <c r="A51">
        <f>CLASS!A94</f>
        <v>126098</v>
      </c>
      <c r="B51" t="str">
        <f>CLASS!B94</f>
        <v>EE126098</v>
      </c>
      <c r="C51" t="str">
        <f>_xlfn.IFNA((VLOOKUP(A51,CLASS!A:AY,3,FALSE)),"")</f>
        <v>Sian</v>
      </c>
      <c r="D51" t="str">
        <f>_xlfn.IFNA((VLOOKUP(A51,CLASS!A:AY,4,FALSE)),"")</f>
        <v>Hoskins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LDY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_xlfn.IFNA(VLOOKUP(B51,CLASS!B:AH,17,FALSE),"")</f>
        <v>67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72</v>
      </c>
      <c r="S51" t="str">
        <f>IF(R51&gt;1,J51,"")</f>
        <v/>
      </c>
      <c r="T51" t="str">
        <f>IF(R51&gt;=1,R51,"")</f>
        <v/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H51" s="6"/>
      <c r="AI51" s="3"/>
      <c r="AJ51" s="3"/>
      <c r="AK51" s="8"/>
      <c r="AL51" s="3"/>
      <c r="AM51" s="3"/>
      <c r="AN51" s="3"/>
      <c r="AO51" s="3"/>
      <c r="AP51" s="3"/>
      <c r="AQ51" s="3"/>
      <c r="AR51" s="3"/>
      <c r="AS51" s="3"/>
      <c r="AT51" s="3"/>
      <c r="AU51" s="8"/>
      <c r="AV51" s="3"/>
    </row>
    <row r="52" spans="1:48" x14ac:dyDescent="0.35">
      <c r="A52">
        <f>CLASS!A96</f>
        <v>138085</v>
      </c>
      <c r="B52" t="str">
        <f>CLASS!B96</f>
        <v>EE138085</v>
      </c>
      <c r="C52" t="str">
        <f>_xlfn.IFNA((VLOOKUP(A52,CLASS!A:AY,3,FALSE)),"")</f>
        <v>Peter</v>
      </c>
      <c r="D52" t="str">
        <f>_xlfn.IFNA((VLOOKUP(A52,CLASS!A:AY,4,FALSE)),"")</f>
        <v>Mills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_xlfn.IFNA(VLOOKUP(B52,CLASS!B:AH,17,FALSE),"")</f>
        <v>64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69</v>
      </c>
      <c r="R52" s="31"/>
      <c r="S52" t="str">
        <f>IF(R52&gt;1,J52,"")</f>
        <v/>
      </c>
      <c r="T52" t="str">
        <f>IF(R52&gt;=1,R52,"")</f>
        <v/>
      </c>
    </row>
    <row r="53" spans="1:48" x14ac:dyDescent="0.35">
      <c r="A53">
        <f>CLASS!A97</f>
        <v>321</v>
      </c>
      <c r="B53" t="str">
        <f>CLASS!B97</f>
        <v>EE321</v>
      </c>
      <c r="C53" t="str">
        <f>_xlfn.IFNA((VLOOKUP(A53,CLASS!A:AY,3,FALSE)),"")</f>
        <v>Robert</v>
      </c>
      <c r="D53" t="str">
        <f>_xlfn.IFNA((VLOOKUP(A53,CLASS!A:AY,4,FALSE)),"")</f>
        <v>Young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_xlfn.IFNA(VLOOKUP(B53,CLASS!B:AH,17,FALSE),"")</f>
        <v>63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68</v>
      </c>
      <c r="R53" s="31"/>
      <c r="S53" t="str">
        <f>IF(R53&gt;1,J53,"")</f>
        <v/>
      </c>
      <c r="T53" t="str">
        <f>IF(R53&gt;=1,R53,"")</f>
        <v/>
      </c>
    </row>
    <row r="54" spans="1:48" hidden="1" x14ac:dyDescent="0.35">
      <c r="A54">
        <f>CLASS!A53</f>
        <v>127058</v>
      </c>
      <c r="B54" t="str">
        <f>CLASS!B53</f>
        <v>EE127058</v>
      </c>
      <c r="C54" t="str">
        <f>_xlfn.IFNA((VLOOKUP(A54,CLASS!A:AY,3,FALSE)),"")</f>
        <v>Rebecca</v>
      </c>
      <c r="D54" t="str">
        <f>_xlfn.IFNA((VLOOKUP(A54,CLASS!A:AY,4,FALSE)),"")</f>
        <v>Clifton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LDY</v>
      </c>
      <c r="J54" t="str">
        <f>_xlfn.IFNA((VLOOKUP(A54,CLASS!A:AY,10,FALSE)),"")</f>
        <v>ST</v>
      </c>
      <c r="K54" t="str">
        <f>_xlfn.IFNA((VLOOKUP(J54,DivisionLookup!A:B,2,FALSE)),"")</f>
        <v>North</v>
      </c>
      <c r="L54">
        <f>_xlfn.IFNA(VLOOKUP(B54,CLASS!B:AH,17,FALSE),"")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IF(R54&gt;1,J54,"")</f>
        <v/>
      </c>
      <c r="T54" t="str">
        <f>IF(R54&gt;=1,R54,"")</f>
        <v/>
      </c>
    </row>
    <row r="55" spans="1:48" x14ac:dyDescent="0.35">
      <c r="A55">
        <f>CLASS!A75</f>
        <v>121767</v>
      </c>
      <c r="B55" t="str">
        <f>CLASS!B75</f>
        <v>EE121767</v>
      </c>
      <c r="C55" t="str">
        <f>_xlfn.IFNA((VLOOKUP(A55,CLASS!A:AY,3,FALSE)),"")</f>
        <v>David</v>
      </c>
      <c r="D55" t="str">
        <f>_xlfn.IFNA((VLOOKUP(A55,CLASS!A:AY,4,FALSE)),"")</f>
        <v>Spackman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VET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_xlfn.IFNA(VLOOKUP(B55,CLASS!B:AH,17,FALSE),"")</f>
        <v>59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64</v>
      </c>
      <c r="R55" s="31"/>
      <c r="T55" t="str">
        <f>IF(R55&gt;=1,R55,"")</f>
        <v/>
      </c>
    </row>
    <row r="56" spans="1:48" x14ac:dyDescent="0.35">
      <c r="A56">
        <f>CLASS!A213</f>
        <v>141399</v>
      </c>
      <c r="B56" t="str">
        <f>CLASS!B213</f>
        <v>EE141399</v>
      </c>
      <c r="C56" t="str">
        <f>_xlfn.IFNA((VLOOKUP(A56,CLASS!A:AY,3,FALSE)),"")</f>
        <v>Michael</v>
      </c>
      <c r="D56" t="str">
        <f>_xlfn.IFNA((VLOOKUP(A56,CLASS!A:AY,4,FALSE)),"")</f>
        <v>Rook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C</v>
      </c>
      <c r="H56" t="str">
        <f>_xlfn.IFNA(VLOOKUP(A56,CLASS!A:I,8,FALSE),"")</f>
        <v>C</v>
      </c>
      <c r="I56" t="str">
        <f>_xlfn.IFNA(VLOOKUP(A56,CLASS!A:I,9,FALSE),"")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_xlfn.IFNA(VLOOKUP(B56,CLASS!B:AH,17,FALSE),"")</f>
        <v>0</v>
      </c>
      <c r="M56">
        <f>_xlfn.IFNA(VLOOKUP(E56,HandicapLookup!A:B,2,FALSE),"")</f>
        <v>15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R56" s="31"/>
      <c r="S56" t="str">
        <f>IF(R56&gt;1,J56,"")</f>
        <v/>
      </c>
      <c r="T56" t="str">
        <f>IF(R56&gt;=1,R56,"")</f>
        <v/>
      </c>
    </row>
    <row r="57" spans="1:48" x14ac:dyDescent="0.35">
      <c r="A57">
        <f>CLASS!A212</f>
        <v>140345</v>
      </c>
      <c r="B57" t="str">
        <f>CLASS!B212</f>
        <v>EE140345</v>
      </c>
      <c r="C57" t="str">
        <f>_xlfn.IFNA((VLOOKUP(A57,CLASS!A:AY,3,FALSE)),"")</f>
        <v>Scott</v>
      </c>
      <c r="D57" t="str">
        <f>_xlfn.IFNA((VLOOKUP(A57,CLASS!A:AY,4,FALSE)),"")</f>
        <v>Robinson</v>
      </c>
      <c r="E57" t="str">
        <f>_xlfn.IFNA(VLOOKUP(A57,CLASS!A:I,5,FALSE),"")</f>
        <v>C</v>
      </c>
      <c r="F57" t="str">
        <f>_xlfn.IFNA(VLOOKUP(A57,CLASS!A:I,6,FALSE),"")</f>
        <v>C</v>
      </c>
      <c r="G57" t="str">
        <f>_xlfn.IFNA(VLOOKUP(A57,CLASS!A:I,7,FALSE),"")</f>
        <v>C</v>
      </c>
      <c r="H57" t="str">
        <f>_xlfn.IFNA(VLOOKUP(A57,CLASS!A:I,8,FALSE),"")</f>
        <v>C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_xlfn.IFNA(VLOOKUP(B57,CLASS!B:AH,17,FALSE),"")</f>
        <v>0</v>
      </c>
      <c r="M57">
        <f>_xlfn.IFNA(VLOOKUP(E57,HandicapLookup!A:B,2,FALSE),"")</f>
        <v>15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IF(R57&gt;1,J57,"")</f>
        <v/>
      </c>
      <c r="T57" t="str">
        <f>IF(R57&gt;=1,R57,"")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hidden="1" x14ac:dyDescent="0.35">
      <c r="A58">
        <f>CLASS!A24</f>
        <v>99093</v>
      </c>
      <c r="B58" t="str">
        <f>CLASS!B24</f>
        <v>EE99093</v>
      </c>
      <c r="C58" t="str">
        <f>_xlfn.IFNA((VLOOKUP(A58,CLASS!A:AY,3,FALSE)),"")</f>
        <v>Matthew</v>
      </c>
      <c r="D58" t="str">
        <f>_xlfn.IFNA((VLOOKUP(A58,CLASS!A:AY,4,FALSE)),"")</f>
        <v>Bedford</v>
      </c>
      <c r="E58" t="str">
        <f>_xlfn.IFNA(VLOOKUP(A58,CLASS!A:I,5,FALSE),"")</f>
        <v>AA</v>
      </c>
      <c r="F58" t="str">
        <f>_xlfn.IFNA(VLOOKUP(A58,CLASS!A:I,6,FALSE),"")</f>
        <v>AA</v>
      </c>
      <c r="G58" t="str">
        <f>_xlfn.IFNA(VLOOKUP(A58,CLASS!A:I,7,FALSE),"")</f>
        <v>AA</v>
      </c>
      <c r="H58" t="str">
        <f>_xlfn.IFNA(VLOOKUP(A58,CLASS!A:I,8,FALSE),"")</f>
        <v>AA</v>
      </c>
      <c r="I58" t="str">
        <f>_xlfn.IFNA(VLOOKUP(A58,CLASS!A:I,9,FALSE),"")</f>
        <v>SNR</v>
      </c>
      <c r="J58" t="str">
        <f>_xlfn.IFNA((VLOOKUP(A58,CLASS!A:AY,10,FALSE)),"")</f>
        <v>CAM</v>
      </c>
      <c r="K58" t="str">
        <f>_xlfn.IFNA((VLOOKUP(J58,DivisionLookup!A:B,2,FALSE)),"")</f>
        <v>North</v>
      </c>
      <c r="L58">
        <f>_xlfn.IFNA(VLOOKUP(B58,CLASS!B:AH,17,FALSE),"")</f>
        <v>0</v>
      </c>
      <c r="M58">
        <f>_xlfn.IFNA(VLOOKUP(E58,HandicapLookup!A:B,2,FALSE),"")</f>
        <v>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t="str">
        <f>IF(R58&gt;1,J58,"")</f>
        <v/>
      </c>
      <c r="T58" t="str">
        <f>IF(R58&gt;=1,R58,"")</f>
        <v/>
      </c>
    </row>
    <row r="59" spans="1:48" x14ac:dyDescent="0.35">
      <c r="A59">
        <f>CLASS!A39</f>
        <v>136284</v>
      </c>
      <c r="B59" t="str">
        <f>CLASS!B39</f>
        <v>EE136284</v>
      </c>
      <c r="C59" t="str">
        <f>_xlfn.IFNA((VLOOKUP(A59,CLASS!A:AY,3,FALSE)),"")</f>
        <v>Matthew</v>
      </c>
      <c r="D59" t="str">
        <f>_xlfn.IFNA((VLOOKUP(A59,CLASS!A:AY,4,FALSE)),"")</f>
        <v>Haffenden</v>
      </c>
      <c r="E59" t="str">
        <f>_xlfn.IFNA(VLOOKUP(A59,CLASS!A:I,5,FALSE),"")</f>
        <v>AA</v>
      </c>
      <c r="F59" t="str">
        <f>_xlfn.IFNA(VLOOKUP(A59,CLASS!A:I,6,FALSE),"")</f>
        <v>AA</v>
      </c>
      <c r="G59" t="str">
        <f>_xlfn.IFNA(VLOOKUP(A59,CLASS!A:I,7,FALSE),"")</f>
        <v>AA</v>
      </c>
      <c r="H59" t="str">
        <f>_xlfn.IFNA(VLOOKUP(A59,CLASS!A:I,8,FALSE),"")</f>
        <v>AA</v>
      </c>
      <c r="I59" t="str">
        <f>_xlfn.IFNA(VLOOKUP(A59,CLASS!A:I,9,FALSE),"")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_xlfn.IFNA(VLOOKUP(B59,CLASS!B:AH,17,FALSE),"")</f>
        <v>0</v>
      </c>
      <c r="M59">
        <f>_xlfn.IFNA(VLOOKUP(E59,HandicapLookup!A:B,2,FALSE),"")</f>
        <v>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IF(R59&gt;1,J59,"")</f>
        <v/>
      </c>
      <c r="T59" t="str">
        <f>IF(R59&gt;=1,R59,"")</f>
        <v/>
      </c>
    </row>
    <row r="60" spans="1:48" hidden="1" x14ac:dyDescent="0.35">
      <c r="A60">
        <f>CLASS!A47</f>
        <v>110569</v>
      </c>
      <c r="B60" t="str">
        <f>CLASS!B47</f>
        <v>EE110569</v>
      </c>
      <c r="C60" t="str">
        <f>_xlfn.IFNA((VLOOKUP(A60,CLASS!A:AY,3,FALSE)),"")</f>
        <v>Dean</v>
      </c>
      <c r="D60" t="str">
        <f>_xlfn.IFNA((VLOOKUP(A60,CLASS!A:AY,4,FALSE)),"")</f>
        <v>Quince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_xlfn.IFNA(VLOOKUP(B60,CLASS!B:AH,17,FALSE),"")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IF(R60&gt;1,J60,"")</f>
        <v/>
      </c>
      <c r="T60" t="str">
        <f>IF(R60&gt;=1,R60,"")</f>
        <v/>
      </c>
    </row>
    <row r="61" spans="1:48" hidden="1" x14ac:dyDescent="0.35">
      <c r="A61">
        <f>CLASS!A167</f>
        <v>137389</v>
      </c>
      <c r="B61" t="str">
        <f>CLASS!B167</f>
        <v>EE137389</v>
      </c>
      <c r="C61" t="str">
        <f>_xlfn.IFNA((VLOOKUP(A61,CLASS!A:AY,3,FALSE)),"")</f>
        <v>Mark</v>
      </c>
      <c r="D61" t="str">
        <f>_xlfn.IFNA((VLOOKUP(A61,CLASS!A:AY,4,FALSE)),"")</f>
        <v>Potts</v>
      </c>
      <c r="E61" t="str">
        <f>_xlfn.IFNA(VLOOKUP(A61,CLASS!A:I,5,FALSE),"")</f>
        <v>C</v>
      </c>
      <c r="F61" t="str">
        <f>_xlfn.IFNA(VLOOKUP(A61,CLASS!A:I,6,FALSE),"")</f>
        <v>C</v>
      </c>
      <c r="G61" t="str">
        <f>_xlfn.IFNA(VLOOKUP(A61,CLASS!A:I,7,FALSE),"")</f>
        <v>C</v>
      </c>
      <c r="H61" t="str">
        <f>_xlfn.IFNA(VLOOKUP(A61,CLASS!A:I,8,FALSE),"")</f>
        <v>C</v>
      </c>
      <c r="I61" t="str">
        <f>_xlfn.IFNA(VLOOKUP(A61,CLASS!A:I,9,FALSE),"")</f>
        <v>VET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_xlfn.IFNA(VLOOKUP(B61,CLASS!B:AH,17,FALSE),"")</f>
        <v>0</v>
      </c>
      <c r="M61">
        <f>_xlfn.IFNA(VLOOKUP(E61,HandicapLookup!A:B,2,FALSE),"")</f>
        <v>15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S61" t="str">
        <f>IF(R61&gt;1,J61,"")</f>
        <v/>
      </c>
      <c r="T61" t="str">
        <f>IF(R61&gt;=1,R61,"")</f>
        <v/>
      </c>
    </row>
    <row r="62" spans="1:48" hidden="1" x14ac:dyDescent="0.35">
      <c r="A62">
        <f>CLASS!A23</f>
        <v>73876</v>
      </c>
      <c r="B62" t="str">
        <f>CLASS!B23</f>
        <v>EE73876</v>
      </c>
      <c r="C62" t="str">
        <f>_xlfn.IFNA((VLOOKUP(A62,CLASS!A:AY,3,FALSE)),"")</f>
        <v>Andrew</v>
      </c>
      <c r="D62" t="str">
        <f>_xlfn.IFNA((VLOOKUP(A62,CLASS!A:AY,4,FALSE)),"")</f>
        <v>Clifton</v>
      </c>
      <c r="E62" t="str">
        <f>_xlfn.IFNA(VLOOKUP(A62,CLASS!A:I,5,FALSE),"")</f>
        <v>AA</v>
      </c>
      <c r="F62" t="str">
        <f>_xlfn.IFNA(VLOOKUP(A62,CLASS!A:I,6,FALSE),"")</f>
        <v>AA</v>
      </c>
      <c r="G62" t="str">
        <f>_xlfn.IFNA(VLOOKUP(A62,CLASS!A:I,7,FALSE),"")</f>
        <v>AA</v>
      </c>
      <c r="H62" t="str">
        <f>_xlfn.IFNA(VLOOKUP(A62,CLASS!A:I,8,FALSE),"")</f>
        <v>AA</v>
      </c>
      <c r="I62" t="str">
        <f>_xlfn.IFNA(VLOOKUP(A62,CLASS!A:I,9,FALSE),"")</f>
        <v>SNR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_xlfn.IFNA(VLOOKUP(B62,CLASS!B:AH,17,FALSE),"")</f>
        <v>0</v>
      </c>
      <c r="M62">
        <f>_xlfn.IFNA(VLOOKUP(E62,HandicapLookup!A:B,2,FALSE),"")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IF(R62&gt;1,J62,"")</f>
        <v/>
      </c>
      <c r="T62" t="str">
        <f>IF(R62&gt;=1,R62,"")</f>
        <v/>
      </c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35">
      <c r="A63">
        <f>CLASS!A101</f>
        <v>108297</v>
      </c>
      <c r="B63" t="str">
        <f>CLASS!B101</f>
        <v>EE108297</v>
      </c>
      <c r="C63" t="str">
        <f>_xlfn.IFNA((VLOOKUP(A63,CLASS!A:AY,3,FALSE)),"")</f>
        <v>Ian</v>
      </c>
      <c r="D63" t="str">
        <f>_xlfn.IFNA((VLOOKUP(A63,CLASS!A:AY,4,FALSE)),"")</f>
        <v>Gander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_xlfn.IFNA(VLOOKUP(B63,CLASS!B:AH,17,FALSE),"")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R63" s="31"/>
      <c r="S63" t="str">
        <f>IF(R63&gt;1,J63,"")</f>
        <v/>
      </c>
      <c r="T63" t="str">
        <f>IF(R63&gt;=1,R63,"")</f>
        <v/>
      </c>
    </row>
    <row r="64" spans="1:48" x14ac:dyDescent="0.35">
      <c r="A64">
        <f>CLASS!A9</f>
        <v>96439</v>
      </c>
      <c r="B64" t="str">
        <f>CLASS!B9</f>
        <v>EE96439</v>
      </c>
      <c r="C64" t="str">
        <f>_xlfn.IFNA((VLOOKUP(A64,CLASS!A:AY,3,FALSE)),"")</f>
        <v>Chris</v>
      </c>
      <c r="D64" t="str">
        <f>_xlfn.IFNA((VLOOKUP(A64,CLASS!A:AY,4,FALSE)),"")</f>
        <v>Childerhouse</v>
      </c>
      <c r="E64" t="str">
        <f>_xlfn.IFNA(VLOOKUP(A64,CLASS!A:I,5,FALSE),"")</f>
        <v>AAA</v>
      </c>
      <c r="F64" t="str">
        <f>_xlfn.IFNA(VLOOKUP(A64,CLASS!A:I,6,FALSE),"")</f>
        <v>AAA</v>
      </c>
      <c r="G64" t="str">
        <f>_xlfn.IFNA(VLOOKUP(A64,CLASS!A:I,7,FALSE),"")</f>
        <v>AAA</v>
      </c>
      <c r="H64" t="str">
        <f>_xlfn.IFNA(VLOOKUP(A64,CLASS!A:I,8,FALSE),"")</f>
        <v>AAA</v>
      </c>
      <c r="I64" t="str">
        <f>_xlfn.IFNA(VLOOKUP(A64,CLASS!A:I,9,FALSE),"")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_xlfn.IFNA(VLOOKUP(B64,CLASS!B:AH,17,FALSE),"")</f>
        <v>0</v>
      </c>
      <c r="M64">
        <f>_xlfn.IFNA(VLOOKUP(E64,HandicapLookup!A:B,2,FALSE),"")</f>
        <v>0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R64" s="31"/>
      <c r="S64" t="str">
        <f>IF(R64&gt;1,J64,"")</f>
        <v/>
      </c>
      <c r="T64" t="str">
        <f>IF(R64&gt;=1,R64,"")</f>
        <v/>
      </c>
    </row>
    <row r="65" spans="1:48" x14ac:dyDescent="0.35">
      <c r="A65">
        <f>CLASS!A206</f>
        <v>129718</v>
      </c>
      <c r="B65" t="str">
        <f>CLASS!B206</f>
        <v>EE129718</v>
      </c>
      <c r="C65" t="str">
        <f>_xlfn.IFNA((VLOOKUP(A65,CLASS!A:AY,3,FALSE)),"")</f>
        <v>Sophie</v>
      </c>
      <c r="D65" t="str">
        <f>_xlfn.IFNA((VLOOKUP(A65,CLASS!A:AY,4,FALSE)),"")</f>
        <v>Brookwell</v>
      </c>
      <c r="E65" t="str">
        <f>_xlfn.IFNA(VLOOKUP(A65,CLASS!A:I,5,FALSE),"")</f>
        <v>C</v>
      </c>
      <c r="F65" t="str">
        <f>_xlfn.IFNA(VLOOKUP(A65,CLASS!A:I,6,FALSE),"")</f>
        <v>C</v>
      </c>
      <c r="G65" t="str">
        <f>_xlfn.IFNA(VLOOKUP(A65,CLASS!A:I,7,FALSE),"")</f>
        <v>C</v>
      </c>
      <c r="H65" t="str">
        <f>_xlfn.IFNA(VLOOKUP(A65,CLASS!A:I,8,FALSE),"")</f>
        <v>C</v>
      </c>
      <c r="I65" t="str">
        <f>_xlfn.IFNA(VLOOKUP(A65,CLASS!A:I,9,FALSE),"")</f>
        <v>LDY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_xlfn.IFNA(VLOOKUP(B65,CLASS!B:AH,17,FALSE),"")</f>
        <v>0</v>
      </c>
      <c r="M65">
        <f>_xlfn.IFNA(VLOOKUP(E65,HandicapLookup!A:B,2,FALSE),"")</f>
        <v>15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R65" s="31"/>
      <c r="S65" t="str">
        <f>IF(R65&gt;1,J65,"")</f>
        <v/>
      </c>
      <c r="T65" t="str">
        <f>IF(R65&gt;=1,R65,"")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35">
      <c r="A66">
        <f>CLASS!A138</f>
        <v>140166</v>
      </c>
      <c r="B66" t="str">
        <f>CLASS!B138</f>
        <v>EE140166</v>
      </c>
      <c r="C66" t="str">
        <f>_xlfn.IFNA((VLOOKUP(A66,CLASS!A:AY,3,FALSE)),"")</f>
        <v>Anthony</v>
      </c>
      <c r="D66" t="str">
        <f>_xlfn.IFNA((VLOOKUP(A66,CLASS!A:AY,4,FALSE)),"")</f>
        <v>Harvey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SNR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_xlfn.IFNA(VLOOKUP(B66,CLASS!B:AH,17,FALSE),"")</f>
        <v>79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89</v>
      </c>
      <c r="S66" t="str">
        <f>IF(R66&gt;1,J66,"")</f>
        <v/>
      </c>
      <c r="T66" t="str">
        <f>IF(R66&gt;=1,R66,"")</f>
        <v/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x14ac:dyDescent="0.35">
      <c r="A67">
        <f>CLASS!A10</f>
        <v>187</v>
      </c>
      <c r="B67" t="str">
        <f>CLASS!B10</f>
        <v>EE187</v>
      </c>
      <c r="C67" t="str">
        <f>_xlfn.IFNA((VLOOKUP(A67,CLASS!A:AY,3,FALSE)),"")</f>
        <v>Richard</v>
      </c>
      <c r="D67" t="str">
        <f>_xlfn.IFNA((VLOOKUP(A67,CLASS!A:AY,4,FALSE)),"")</f>
        <v>Faulds</v>
      </c>
      <c r="E67" t="str">
        <f>_xlfn.IFNA(VLOOKUP(A67,CLASS!A:I,5,FALSE),"")</f>
        <v>AAA</v>
      </c>
      <c r="F67" t="str">
        <f>_xlfn.IFNA(VLOOKUP(A67,CLASS!A:I,6,FALSE),"")</f>
        <v>AAA</v>
      </c>
      <c r="G67" t="str">
        <f>_xlfn.IFNA(VLOOKUP(A67,CLASS!A:I,7,FALSE),"")</f>
        <v>AAA</v>
      </c>
      <c r="H67" t="str">
        <f>_xlfn.IFNA(VLOOKUP(A67,CLASS!A:I,8,FALSE),"")</f>
        <v>AAA</v>
      </c>
      <c r="I67" t="str">
        <f>_xlfn.IFNA(VLOOKUP(A67,CLASS!A:I,9,FALSE),"")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_xlfn.IFNA(VLOOKUP(B67,CLASS!B:AH,17,FALSE),"")</f>
        <v>89</v>
      </c>
      <c r="M67">
        <f>_xlfn.IFNA(VLOOKUP(E67,HandicapLookup!A:B,2,FALSE),"")</f>
        <v>0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89</v>
      </c>
      <c r="R67" s="31"/>
      <c r="S67" t="str">
        <f>IF(R67&gt;1,J67,"")</f>
        <v/>
      </c>
      <c r="T67" t="str">
        <f>IF(R67&gt;=1,R67,"")</f>
        <v/>
      </c>
    </row>
    <row r="68" spans="1:48" x14ac:dyDescent="0.35">
      <c r="A68">
        <f>CLASS!A140</f>
        <v>137318</v>
      </c>
      <c r="B68" t="str">
        <f>CLASS!B140</f>
        <v>EE137318</v>
      </c>
      <c r="C68" t="str">
        <f>_xlfn.IFNA((VLOOKUP(A68,CLASS!A:AY,3,FALSE)),"")</f>
        <v>James</v>
      </c>
      <c r="D68" t="str">
        <f>_xlfn.IFNA((VLOOKUP(A68,CLASS!A:AY,4,FALSE)),"")</f>
        <v>Stafford</v>
      </c>
      <c r="E68" t="str">
        <f>_xlfn.IFNA(VLOOKUP(A68,CLASS!A:I,5,FALSE),"")</f>
        <v>B</v>
      </c>
      <c r="F68" t="str">
        <f>_xlfn.IFNA(VLOOKUP(A68,CLASS!A:I,6,FALSE),"")</f>
        <v>B</v>
      </c>
      <c r="G68" t="str">
        <f>_xlfn.IFNA(VLOOKUP(A68,CLASS!A:I,7,FALSE),"")</f>
        <v>B</v>
      </c>
      <c r="H68" t="str">
        <f>_xlfn.IFNA(VLOOKUP(A68,CLASS!A:I,8,FALSE),"")</f>
        <v>B</v>
      </c>
      <c r="I68" t="str">
        <f>_xlfn.IFNA(VLOOKUP(A68,CLASS!A:I,9,FALSE),"")</f>
        <v>SNR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_xlfn.IFNA(VLOOKUP(B68,CLASS!B:AH,17,FALSE),"")</f>
        <v>77</v>
      </c>
      <c r="M68">
        <f>_xlfn.IFNA(VLOOKUP(E68,HandicapLookup!A:B,2,FALSE),"")</f>
        <v>10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87</v>
      </c>
      <c r="R68" s="31"/>
      <c r="S68" t="str">
        <f>IF(R68&gt;1,J68,"")</f>
        <v/>
      </c>
      <c r="T68" t="str">
        <f>IF(R68&gt;=1,R68,"")</f>
        <v/>
      </c>
    </row>
    <row r="69" spans="1:48" x14ac:dyDescent="0.35">
      <c r="A69">
        <f>CLASS!A30</f>
        <v>127262</v>
      </c>
      <c r="B69" t="str">
        <f>CLASS!B30</f>
        <v>EE127262</v>
      </c>
      <c r="C69" t="str">
        <f>_xlfn.IFNA((VLOOKUP(A69,CLASS!A:AY,3,FALSE)),"")</f>
        <v>Jaymie</v>
      </c>
      <c r="D69" t="str">
        <f>_xlfn.IFNA((VLOOKUP(A69,CLASS!A:AY,4,FALSE)),"")</f>
        <v>Sole</v>
      </c>
      <c r="E69" t="str">
        <f>_xlfn.IFNA(VLOOKUP(A69,CLASS!A:I,5,FALSE),"")</f>
        <v>AA</v>
      </c>
      <c r="F69" t="str">
        <f>_xlfn.IFNA(VLOOKUP(A69,CLASS!A:I,6,FALSE),"")</f>
        <v>AA</v>
      </c>
      <c r="G69" t="str">
        <f>_xlfn.IFNA(VLOOKUP(A69,CLASS!A:I,7,FALSE),"")</f>
        <v>AA</v>
      </c>
      <c r="H69" t="str">
        <f>_xlfn.IFNA(VLOOKUP(A69,CLASS!A:I,8,FALSE),"")</f>
        <v>AA</v>
      </c>
      <c r="I69" t="str">
        <f>_xlfn.IFNA(VLOOKUP(A69,CLASS!A:I,9,FALSE),"")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_xlfn.IFNA(VLOOKUP(B69,CLASS!B:AH,17,FALSE),"")</f>
        <v>86</v>
      </c>
      <c r="M69">
        <f>_xlfn.IFNA(VLOOKUP(E69,HandicapLookup!A:B,2,FALSE),"")</f>
        <v>0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86</v>
      </c>
      <c r="R69" s="31"/>
      <c r="S69" t="str">
        <f>IF(R69&gt;1,J69,"")</f>
        <v/>
      </c>
      <c r="T69" t="str">
        <f>IF(R69&gt;=1,R69,"")</f>
        <v/>
      </c>
    </row>
    <row r="70" spans="1:48" hidden="1" x14ac:dyDescent="0.35">
      <c r="A70">
        <f>CLASS!A41</f>
        <v>99919</v>
      </c>
      <c r="B70" t="str">
        <f>CLASS!B41</f>
        <v>EE99919</v>
      </c>
      <c r="C70" t="str">
        <f>_xlfn.IFNA((VLOOKUP(A70,CLASS!A:AY,3,FALSE)),"")</f>
        <v>Matthew</v>
      </c>
      <c r="D70" t="str">
        <f>_xlfn.IFNA((VLOOKUP(A70,CLASS!A:AY,4,FALSE)),"")</f>
        <v>Sheppard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SNR</v>
      </c>
      <c r="J70" t="str">
        <f>_xlfn.IFNA((VLOOKUP(A70,CLASS!A:AY,10,FALSE)),"")</f>
        <v>ST</v>
      </c>
      <c r="K70" t="str">
        <f>_xlfn.IFNA((VLOOKUP(J70,DivisionLookup!A:B,2,FALSE)),"")</f>
        <v>North</v>
      </c>
      <c r="L70">
        <f>_xlfn.IFNA(VLOOKUP(B70,CLASS!B:AH,17,FALSE),"")</f>
        <v>0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t="str">
        <f>IF(R70&gt;1,J70,"")</f>
        <v/>
      </c>
      <c r="T70" t="str">
        <f>IF(R70&gt;=1,R70,"")</f>
        <v/>
      </c>
    </row>
    <row r="71" spans="1:48" x14ac:dyDescent="0.35">
      <c r="A71">
        <f>CLASS!A38</f>
        <v>119703</v>
      </c>
      <c r="B71" t="str">
        <f>CLASS!B38</f>
        <v>EE119703</v>
      </c>
      <c r="C71" t="str">
        <f>_xlfn.IFNA((VLOOKUP(A71,CLASS!A:AY,3,FALSE)),"")</f>
        <v>Jason</v>
      </c>
      <c r="D71" t="str">
        <f>_xlfn.IFNA((VLOOKUP(A71,CLASS!A:AY,4,FALSE)),"")</f>
        <v>Mclean</v>
      </c>
      <c r="E71" t="str">
        <f>_xlfn.IFNA(VLOOKUP(A71,CLASS!A:I,5,FALSE),"")</f>
        <v>AA</v>
      </c>
      <c r="F71" t="str">
        <f>_xlfn.IFNA(VLOOKUP(A71,CLASS!A:I,6,FALSE),"")</f>
        <v>AA</v>
      </c>
      <c r="G71" t="str">
        <f>_xlfn.IFNA(VLOOKUP(A71,CLASS!A:I,7,FALSE),"")</f>
        <v>AA</v>
      </c>
      <c r="H71" t="str">
        <f>_xlfn.IFNA(VLOOKUP(A71,CLASS!A:I,8,FALSE),"")</f>
        <v>AA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_xlfn.IFNA(VLOOKUP(B71,CLASS!B:AH,17,FALSE),"")</f>
        <v>86</v>
      </c>
      <c r="M71">
        <f>_xlfn.IFNA(VLOOKUP(E71,HandicapLookup!A:B,2,FALSE),"")</f>
        <v>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86</v>
      </c>
      <c r="S71" t="str">
        <f>IF(R71&gt;1,J71,"")</f>
        <v/>
      </c>
      <c r="T71" t="str">
        <f>IF(R71&gt;=1,R71,"")</f>
        <v/>
      </c>
    </row>
    <row r="72" spans="1:48" hidden="1" x14ac:dyDescent="0.35">
      <c r="A72">
        <f>CLASS!A126</f>
        <v>132337</v>
      </c>
      <c r="B72" t="str">
        <f>CLASS!B126</f>
        <v>EE132337</v>
      </c>
      <c r="C72" t="str">
        <f>_xlfn.IFNA((VLOOKUP(A72,CLASS!A:AY,3,FALSE)),"")</f>
        <v>Ami</v>
      </c>
      <c r="D72" t="str">
        <f>_xlfn.IFNA((VLOOKUP(A72,CLASS!A:AY,4,FALSE)),"")</f>
        <v>Hedgecock</v>
      </c>
      <c r="E72" t="str">
        <f>_xlfn.IFNA(VLOOKUP(A72,CLASS!A:I,5,FALSE),"")</f>
        <v>B</v>
      </c>
      <c r="F72" t="str">
        <f>_xlfn.IFNA(VLOOKUP(A72,CLASS!A:I,6,FALSE),"")</f>
        <v>B</v>
      </c>
      <c r="G72" t="str">
        <f>_xlfn.IFNA(VLOOKUP(A72,CLASS!A:I,7,FALSE),"")</f>
        <v>B</v>
      </c>
      <c r="H72" t="str">
        <f>_xlfn.IFNA(VLOOKUP(A72,CLASS!A:I,8,FALSE),"")</f>
        <v>B</v>
      </c>
      <c r="I72" t="str">
        <f>_xlfn.IFNA(VLOOKUP(A72,CLASS!A:I,9,FALSE),"")</f>
        <v>LDC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_xlfn.IFNA(VLOOKUP(B72,CLASS!B:AH,17,FALSE),"")</f>
        <v>0</v>
      </c>
      <c r="M72">
        <f>_xlfn.IFNA(VLOOKUP(E72,HandicapLookup!A:B,2,FALSE),"")</f>
        <v>10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R72" s="31"/>
      <c r="S72" t="str">
        <f>IF(R72&gt;1,J72,"")</f>
        <v/>
      </c>
      <c r="T72" t="str">
        <f>IF(R72&gt;=1,R72,"")</f>
        <v/>
      </c>
    </row>
    <row r="73" spans="1:48" x14ac:dyDescent="0.35">
      <c r="A73">
        <f>CLASS!A55</f>
        <v>131219</v>
      </c>
      <c r="B73" t="str">
        <f>CLASS!B55</f>
        <v>EE131219</v>
      </c>
      <c r="C73" t="str">
        <f>_xlfn.IFNA((VLOOKUP(A73,CLASS!A:AY,3,FALSE)),"")</f>
        <v>Mark</v>
      </c>
      <c r="D73" t="str">
        <f>_xlfn.IFNA((VLOOKUP(A73,CLASS!A:AY,4,FALSE)),"")</f>
        <v>Hobbs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_xlfn.IFNA(VLOOKUP(B73,CLASS!B:AH,17,FALSE),"")</f>
        <v>81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86</v>
      </c>
      <c r="S73" t="str">
        <f>IF(R73&gt;1,J73,"")</f>
        <v/>
      </c>
      <c r="T73" t="str">
        <f>IF(R73&gt;=1,R73,"")</f>
        <v/>
      </c>
    </row>
    <row r="74" spans="1:48" hidden="1" x14ac:dyDescent="0.35">
      <c r="A74">
        <f>CLASS!A51</f>
        <v>2009</v>
      </c>
      <c r="B74" t="str">
        <f>CLASS!B51</f>
        <v>EE2009</v>
      </c>
      <c r="C74" t="str">
        <f>_xlfn.IFNA((VLOOKUP(A74,CLASS!A:AY,3,FALSE)),"")</f>
        <v>Dennis</v>
      </c>
      <c r="D74" t="str">
        <f>_xlfn.IFNA((VLOOKUP(A74,CLASS!A:AY,4,FALSE)),"")</f>
        <v>Pettitt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VET</v>
      </c>
      <c r="J74" t="str">
        <f>_xlfn.IFNA((VLOOKUP(A74,CLASS!A:AY,10,FALSE)),"")</f>
        <v>CAM</v>
      </c>
      <c r="K74" t="str">
        <f>_xlfn.IFNA((VLOOKUP(J74,DivisionLookup!A:B,2,FALSE)),"")</f>
        <v>North</v>
      </c>
      <c r="L74">
        <f>_xlfn.IFNA(VLOOKUP(B74,CLASS!B:AH,17,FALSE),"")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IF(R74&gt;1,J74,"")</f>
        <v/>
      </c>
      <c r="T74" t="str">
        <f>IF(R74&gt;=1,R74,"")</f>
        <v/>
      </c>
    </row>
    <row r="75" spans="1:48" x14ac:dyDescent="0.35">
      <c r="A75">
        <f>CLASS!A168</f>
        <v>124600</v>
      </c>
      <c r="B75" t="str">
        <f>CLASS!B168</f>
        <v>EE124600</v>
      </c>
      <c r="C75" t="str">
        <f>_xlfn.IFNA((VLOOKUP(A75,CLASS!A:AY,3,FALSE)),"")</f>
        <v>Richard</v>
      </c>
      <c r="D75" t="str">
        <f>_xlfn.IFNA((VLOOKUP(A75,CLASS!A:AY,4,FALSE)),"")</f>
        <v>Brown</v>
      </c>
      <c r="E75" t="str">
        <f>_xlfn.IFNA(VLOOKUP(A75,CLASS!A:I,5,FALSE),"")</f>
        <v>C</v>
      </c>
      <c r="F75" t="str">
        <f>_xlfn.IFNA(VLOOKUP(A75,CLASS!A:I,6,FALSE),"")</f>
        <v>C</v>
      </c>
      <c r="G75" t="str">
        <f>_xlfn.IFNA(VLOOKUP(A75,CLASS!A:I,7,FALSE),"")</f>
        <v>C</v>
      </c>
      <c r="H75" t="str">
        <f>_xlfn.IFNA(VLOOKUP(A75,CLASS!A:I,8,FALSE),"")</f>
        <v>C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_xlfn.IFNA(VLOOKUP(B75,CLASS!B:AH,17,FALSE),"")</f>
        <v>71</v>
      </c>
      <c r="M75">
        <f>_xlfn.IFNA(VLOOKUP(E75,HandicapLookup!A:B,2,FALSE),"")</f>
        <v>15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86</v>
      </c>
      <c r="R75" s="31"/>
      <c r="S75" t="str">
        <f>IF(R75&gt;1,J75,"")</f>
        <v/>
      </c>
      <c r="T75" t="str">
        <f>IF(R75&gt;=1,R75,"")</f>
        <v/>
      </c>
      <c r="V75" s="6"/>
      <c r="W75" s="6"/>
      <c r="X75" s="6"/>
      <c r="Y75" s="6"/>
      <c r="Z75" s="6"/>
      <c r="AA75" s="6"/>
      <c r="AB75" s="6"/>
      <c r="AC75" s="6"/>
      <c r="AD75" s="6"/>
      <c r="AE75" s="6"/>
      <c r="AH75" s="6"/>
      <c r="AI75" s="3"/>
      <c r="AJ75" s="3"/>
      <c r="AK75" s="8"/>
      <c r="AL75" s="3"/>
      <c r="AM75" s="3"/>
      <c r="AN75" s="3"/>
      <c r="AO75" s="3"/>
      <c r="AP75" s="3"/>
      <c r="AQ75" s="3"/>
      <c r="AR75" s="3"/>
      <c r="AS75" s="3"/>
      <c r="AT75" s="3"/>
      <c r="AU75" s="8"/>
      <c r="AV75" s="3"/>
    </row>
    <row r="76" spans="1:48" x14ac:dyDescent="0.35">
      <c r="A76">
        <f>CLASS!A29</f>
        <v>128948</v>
      </c>
      <c r="B76" t="str">
        <f>CLASS!B29</f>
        <v>EE128948</v>
      </c>
      <c r="C76" t="str">
        <f>_xlfn.IFNA((VLOOKUP(A76,CLASS!A:AY,3,FALSE)),"")</f>
        <v>Lee</v>
      </c>
      <c r="D76" t="str">
        <f>_xlfn.IFNA((VLOOKUP(A76,CLASS!A:AY,4,FALSE)),"")</f>
        <v>Knight</v>
      </c>
      <c r="E76" t="str">
        <f>_xlfn.IFNA(VLOOKUP(A76,CLASS!A:I,5,FALSE),"")</f>
        <v>AA</v>
      </c>
      <c r="F76" t="str">
        <f>_xlfn.IFNA(VLOOKUP(A76,CLASS!A:I,6,FALSE),"")</f>
        <v>AA</v>
      </c>
      <c r="G76" t="str">
        <f>_xlfn.IFNA(VLOOKUP(A76,CLASS!A:I,7,FALSE),"")</f>
        <v>AA</v>
      </c>
      <c r="H76" t="str">
        <f>_xlfn.IFNA(VLOOKUP(A76,CLASS!A:I,8,FALSE),"")</f>
        <v>AA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_xlfn.IFNA(VLOOKUP(B76,CLASS!B:AH,17,FALSE),"")</f>
        <v>85</v>
      </c>
      <c r="M76">
        <f>_xlfn.IFNA(VLOOKUP(E76,HandicapLookup!A:B,2,FALSE),"")</f>
        <v>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85</v>
      </c>
      <c r="S76" t="str">
        <f>IF(R76&gt;1,J76,"")</f>
        <v/>
      </c>
      <c r="T76" t="str">
        <f>IF(R76&gt;=1,R76,"")</f>
        <v/>
      </c>
    </row>
    <row r="77" spans="1:48" hidden="1" x14ac:dyDescent="0.35">
      <c r="A77">
        <f>CLASS!A52</f>
        <v>127777</v>
      </c>
      <c r="B77" t="str">
        <f>CLASS!B52</f>
        <v>EE127777</v>
      </c>
      <c r="C77" t="str">
        <f>_xlfn.IFNA((VLOOKUP(A77,CLASS!A:AY,3,FALSE)),"")</f>
        <v>John</v>
      </c>
      <c r="D77" t="str">
        <f>_xlfn.IFNA((VLOOKUP(A77,CLASS!A:AY,4,FALSE)),"")</f>
        <v>Cooper</v>
      </c>
      <c r="E77" t="str">
        <f>_xlfn.IFNA(VLOOKUP(A77,CLASS!A:I,5,FALSE),"")</f>
        <v>A</v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_xlfn.IFNA(VLOOKUP(B77,CLASS!B:AH,17,FALSE),"")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IF(R77&gt;1,J77,"")</f>
        <v/>
      </c>
      <c r="T77" t="str">
        <f>IF(R77&gt;=1,R77,"")</f>
        <v/>
      </c>
      <c r="V77" s="6"/>
      <c r="W77" s="6"/>
      <c r="X77" s="6"/>
      <c r="Z77" s="6"/>
      <c r="AA77" s="6"/>
      <c r="AB77" s="6"/>
      <c r="AC77" s="6"/>
      <c r="AD77" s="6"/>
      <c r="AE77" s="6"/>
      <c r="AH77" s="6"/>
      <c r="AI77" s="3"/>
      <c r="AJ77" s="3"/>
      <c r="AK77" s="8"/>
      <c r="AL77" s="3"/>
      <c r="AM77" s="3"/>
      <c r="AN77" s="3"/>
      <c r="AO77" s="3"/>
      <c r="AP77" s="3"/>
      <c r="AQ77" s="3"/>
      <c r="AR77" s="3"/>
      <c r="AS77" s="3"/>
      <c r="AT77" s="3"/>
      <c r="AU77" s="8"/>
      <c r="AV77" s="3"/>
    </row>
    <row r="78" spans="1:48" hidden="1" x14ac:dyDescent="0.35">
      <c r="A78">
        <f>CLASS!A13</f>
        <v>102643</v>
      </c>
      <c r="B78" t="str">
        <f>CLASS!B13</f>
        <v>EE102643</v>
      </c>
      <c r="C78" t="str">
        <f>_xlfn.IFNA((VLOOKUP(A78,CLASS!A:AY,3,FALSE)),"")</f>
        <v>Pietro</v>
      </c>
      <c r="D78" t="str">
        <f>_xlfn.IFNA((VLOOKUP(A78,CLASS!A:AY,4,FALSE)),"")</f>
        <v>Mastroeni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SNR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_xlfn.IFNA(VLOOKUP(B78,CLASS!B:AH,17,FALSE),"")</f>
        <v>0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S78" t="str">
        <f>IF(R78&gt;1,J78,"")</f>
        <v/>
      </c>
      <c r="T78" t="str">
        <f>IF(R78&gt;=1,R78,"")</f>
        <v/>
      </c>
    </row>
    <row r="79" spans="1:48" hidden="1" x14ac:dyDescent="0.35">
      <c r="A79">
        <f>CLASS!A86</f>
        <v>132643</v>
      </c>
      <c r="B79" t="str">
        <f>CLASS!B86</f>
        <v>EE132643</v>
      </c>
      <c r="C79" t="str">
        <f>_xlfn.IFNA((VLOOKUP(A79,CLASS!A:AY,3,FALSE)),"")</f>
        <v>Nick</v>
      </c>
      <c r="D79" t="str">
        <f>_xlfn.IFNA((VLOOKUP(A79,CLASS!A:AY,4,FALSE)),"")</f>
        <v>Adams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CAM</v>
      </c>
      <c r="K79" t="str">
        <f>_xlfn.IFNA((VLOOKUP(J79,DivisionLookup!A:B,2,FALSE)),"")</f>
        <v>North</v>
      </c>
      <c r="L79">
        <f>_xlfn.IFNA(VLOOKUP(B79,CLASS!B:AH,17,FALSE),"")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R79" s="31"/>
      <c r="S79" t="str">
        <f>IF(R79&gt;1,J79,"")</f>
        <v/>
      </c>
      <c r="T79" t="str">
        <f>IF(R79&gt;=1,R79,"")</f>
        <v/>
      </c>
    </row>
    <row r="80" spans="1:48" hidden="1" x14ac:dyDescent="0.35">
      <c r="A80">
        <f>CLASS!A158</f>
        <v>138153</v>
      </c>
      <c r="B80" t="str">
        <f>CLASS!B158</f>
        <v>EE138153</v>
      </c>
      <c r="C80" t="str">
        <f>_xlfn.IFNA((VLOOKUP(A80,CLASS!A:AY,3,FALSE)),"")</f>
        <v>Neil</v>
      </c>
      <c r="D80" t="str">
        <f>_xlfn.IFNA((VLOOKUP(A80,CLASS!A:AY,4,FALSE)),"")</f>
        <v>Hastilow</v>
      </c>
      <c r="E80" t="str">
        <f>_xlfn.IFNA(VLOOKUP(A80,CLASS!A:I,5,FALSE),"")</f>
        <v>B</v>
      </c>
      <c r="F80" t="str">
        <f>_xlfn.IFNA(VLOOKUP(A80,CLASS!A:I,6,FALSE),"")</f>
        <v>B</v>
      </c>
      <c r="G80" t="str">
        <f>_xlfn.IFNA(VLOOKUP(A80,CLASS!A:I,7,FALSE),"")</f>
        <v>B</v>
      </c>
      <c r="H80" t="str">
        <f>_xlfn.IFNA(VLOOKUP(A80,CLASS!A:I,8,FALSE),"")</f>
        <v>B</v>
      </c>
      <c r="I80" t="str">
        <f>_xlfn.IFNA(VLOOKUP(A80,CLASS!A:I,9,FALSE),"")</f>
        <v>SNR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_xlfn.IFNA(VLOOKUP(B80,CLASS!B:AH,17,FALSE),"")</f>
        <v>0</v>
      </c>
      <c r="M80">
        <f>_xlfn.IFNA(VLOOKUP(E80,HandicapLookup!A:B,2,FALSE),"")</f>
        <v>10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IF(R80&gt;1,J80,"")</f>
        <v/>
      </c>
      <c r="T80" t="str">
        <f>IF(R80&gt;=1,R80,"")</f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CLASS!A40</f>
        <v>88473</v>
      </c>
      <c r="B81" t="str">
        <f>CLASS!B40</f>
        <v>EE88473</v>
      </c>
      <c r="C81" t="str">
        <f>_xlfn.IFNA((VLOOKUP(A81,CLASS!A:AY,3,FALSE)),"")</f>
        <v>Robert</v>
      </c>
      <c r="D81" t="str">
        <f>_xlfn.IFNA((VLOOKUP(A81,CLASS!A:AY,4,FALSE)),"")</f>
        <v>Taylor</v>
      </c>
      <c r="E81" t="str">
        <f>_xlfn.IFNA(VLOOKUP(A81,CLASS!A:I,5,FALSE),"")</f>
        <v>AA</v>
      </c>
      <c r="F81" t="str">
        <f>_xlfn.IFNA(VLOOKUP(A81,CLASS!A:I,6,FALSE),"")</f>
        <v>AA</v>
      </c>
      <c r="G81" t="str">
        <f>_xlfn.IFNA(VLOOKUP(A81,CLASS!A:I,7,FALSE),"")</f>
        <v>AA</v>
      </c>
      <c r="H81" t="str">
        <f>_xlfn.IFNA(VLOOKUP(A81,CLASS!A:I,8,FALSE),"")</f>
        <v>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_xlfn.IFNA(VLOOKUP(B81,CLASS!B:AH,17,FALSE),"")</f>
        <v>84</v>
      </c>
      <c r="M81">
        <f>_xlfn.IFNA(VLOOKUP(E81,HandicapLookup!A:B,2,FALSE),"")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84</v>
      </c>
      <c r="S81" t="str">
        <f>IF(R81&gt;1,J81,"")</f>
        <v/>
      </c>
      <c r="T81" t="str">
        <f>IF(R81&gt;=1,R81,"")</f>
        <v/>
      </c>
    </row>
    <row r="82" spans="1:48" hidden="1" x14ac:dyDescent="0.35">
      <c r="A82">
        <f>CLASS!A21</f>
        <v>1952</v>
      </c>
      <c r="B82" t="str">
        <f>CLASS!B21</f>
        <v>EE1952</v>
      </c>
      <c r="C82" t="str">
        <f>_xlfn.IFNA((VLOOKUP(A82,CLASS!A:AY,3,FALSE)),"")</f>
        <v>Graham</v>
      </c>
      <c r="D82" t="str">
        <f>_xlfn.IFNA((VLOOKUP(A82,CLASS!A:AY,4,FALSE)),"")</f>
        <v>Stirzaker</v>
      </c>
      <c r="E82" t="str">
        <f>_xlfn.IFNA(VLOOKUP(A82,CLASS!A:I,5,FALSE),"")</f>
        <v>AAA</v>
      </c>
      <c r="F82" t="str">
        <f>_xlfn.IFNA(VLOOKUP(A82,CLASS!A:I,6,FALSE),"")</f>
        <v>AAA</v>
      </c>
      <c r="G82" t="str">
        <f>_xlfn.IFNA(VLOOKUP(A82,CLASS!A:I,7,FALSE),"")</f>
        <v>AAA</v>
      </c>
      <c r="H82" t="str">
        <f>_xlfn.IFNA(VLOOKUP(A82,CLASS!A:I,8,FALSE),"")</f>
        <v>AAA</v>
      </c>
      <c r="I82" t="str">
        <f>_xlfn.IFNA(VLOOKUP(A82,CLASS!A:I,9,FALSE),"")</f>
        <v>VET</v>
      </c>
      <c r="J82" t="str">
        <f>_xlfn.IFNA((VLOOKUP(A82,CLASS!A:AY,10,FALSE)),"")</f>
        <v>DOV</v>
      </c>
      <c r="K82" t="str">
        <f>_xlfn.IFNA((VLOOKUP(J82,DivisionLookup!A:B,2,FALSE)),"")</f>
        <v>North</v>
      </c>
      <c r="L82">
        <f>_xlfn.IFNA(VLOOKUP(B82,CLASS!B:AH,17,FALSE),"")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0</v>
      </c>
      <c r="S82" t="str">
        <f>IF(R82&gt;1,J82,"")</f>
        <v/>
      </c>
      <c r="T82" t="str">
        <f>IF(R82&gt;=1,R82,"")</f>
        <v/>
      </c>
    </row>
    <row r="83" spans="1:48" x14ac:dyDescent="0.35">
      <c r="A83">
        <f>CLASS!A171</f>
        <v>140643</v>
      </c>
      <c r="B83" t="str">
        <f>CLASS!B171</f>
        <v>EE140643</v>
      </c>
      <c r="C83" t="str">
        <f>_xlfn.IFNA((VLOOKUP(A83,CLASS!A:AY,3,FALSE)),"")</f>
        <v>Ray</v>
      </c>
      <c r="D83" t="str">
        <f>_xlfn.IFNA((VLOOKUP(A83,CLASS!A:AY,4,FALSE)),"")</f>
        <v>Sheppard</v>
      </c>
      <c r="E83" t="str">
        <f>_xlfn.IFNA(VLOOKUP(A83,CLASS!A:I,5,FALSE),"")</f>
        <v>C</v>
      </c>
      <c r="F83" t="str">
        <f>_xlfn.IFNA(VLOOKUP(A83,CLASS!A:I,6,FALSE),"")</f>
        <v>C</v>
      </c>
      <c r="G83" t="str">
        <f>_xlfn.IFNA(VLOOKUP(A83,CLASS!A:I,7,FALSE),"")</f>
        <v>C</v>
      </c>
      <c r="H83" t="str">
        <f>_xlfn.IFNA(VLOOKUP(A83,CLASS!A:I,8,FALSE),"")</f>
        <v>C</v>
      </c>
      <c r="I83" t="str">
        <f>_xlfn.IFNA(VLOOKUP(A83,CLASS!A:I,9,FALSE),"")</f>
        <v>SNR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_xlfn.IFNA(VLOOKUP(B83,CLASS!B:AH,17,FALSE),"")</f>
        <v>69</v>
      </c>
      <c r="M83">
        <f>_xlfn.IFNA(VLOOKUP(E83,HandicapLookup!A:B,2,FALSE),"")</f>
        <v>15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84</v>
      </c>
      <c r="R83">
        <v>862</v>
      </c>
      <c r="S83" t="str">
        <f>IF(R83&gt;1,J83,"")</f>
        <v>OLSS</v>
      </c>
      <c r="T83">
        <f>IF(R83&gt;=1,R83,"")</f>
        <v>862</v>
      </c>
    </row>
    <row r="84" spans="1:48" hidden="1" x14ac:dyDescent="0.35">
      <c r="A84">
        <f>CLASS!A118</f>
        <v>137654</v>
      </c>
      <c r="B84" t="str">
        <f>CLASS!B118</f>
        <v>EE137654</v>
      </c>
      <c r="C84" t="str">
        <f>_xlfn.IFNA((VLOOKUP(A84,CLASS!A:AY,3,FALSE)),"")</f>
        <v>Jake</v>
      </c>
      <c r="D84" t="str">
        <f>_xlfn.IFNA((VLOOKUP(A84,CLASS!A:AY,4,FALSE)),"")</f>
        <v>Meakins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SNR</v>
      </c>
      <c r="J84" t="str">
        <f>_xlfn.IFNA((VLOOKUP(A84,CLASS!A:AY,10,FALSE)),"")</f>
        <v>ORST</v>
      </c>
      <c r="K84" t="str">
        <f>_xlfn.IFNA((VLOOKUP(J84,DivisionLookup!A:B,2,FALSE)),"")</f>
        <v>North</v>
      </c>
      <c r="L84">
        <f>_xlfn.IFNA(VLOOKUP(B84,CLASS!B:AH,17,FALSE),"")</f>
        <v>0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S84" t="str">
        <f>IF(R84&gt;1,J84,"")</f>
        <v/>
      </c>
      <c r="T84" t="str">
        <f>IF(R84&gt;=1,R84,"")</f>
        <v/>
      </c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35">
      <c r="A85">
        <f>CLASS!A82</f>
        <v>130250</v>
      </c>
      <c r="B85" t="str">
        <f>CLASS!B82</f>
        <v>EE130250</v>
      </c>
      <c r="C85" t="str">
        <f>_xlfn.IFNA((VLOOKUP(A85,CLASS!A:AY,3,FALSE)),"")</f>
        <v>Daniel</v>
      </c>
      <c r="D85" t="str">
        <f>_xlfn.IFNA((VLOOKUP(A85,CLASS!A:AY,4,FALSE)),"")</f>
        <v>Vallis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_xlfn.IFNA(VLOOKUP(B85,CLASS!B:AH,17,FALSE),"")</f>
        <v>78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83</v>
      </c>
      <c r="R85" s="31"/>
      <c r="S85" t="str">
        <f>IF(R85&gt;1,J85,"")</f>
        <v/>
      </c>
      <c r="T85" t="str">
        <f>IF(R85&gt;=1,R85,"")</f>
        <v/>
      </c>
      <c r="V85" s="6"/>
      <c r="W85" s="6"/>
      <c r="X85" s="6"/>
      <c r="Y85" s="6"/>
      <c r="Z85" s="6"/>
      <c r="AA85" s="6"/>
      <c r="AB85" s="6"/>
      <c r="AC85" s="6"/>
      <c r="AD85" s="6"/>
      <c r="AE85" s="6"/>
      <c r="AH85" s="6"/>
      <c r="AI85" s="3"/>
      <c r="AJ85" s="3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8"/>
      <c r="AV85" s="3"/>
    </row>
    <row r="86" spans="1:48" x14ac:dyDescent="0.35">
      <c r="A86">
        <f>CLASS!A12</f>
        <v>98171</v>
      </c>
      <c r="B86" t="str">
        <f>CLASS!B12</f>
        <v>EE98171</v>
      </c>
      <c r="C86" t="str">
        <f>_xlfn.IFNA((VLOOKUP(A86,CLASS!A:AY,3,FALSE)),"")</f>
        <v>Neil</v>
      </c>
      <c r="D86" t="str">
        <f>_xlfn.IFNA((VLOOKUP(A86,CLASS!A:AY,4,FALSE)),"")</f>
        <v>Lockton</v>
      </c>
      <c r="E86" t="str">
        <f>_xlfn.IFNA(VLOOKUP(A86,CLASS!A:I,5,FALSE),"")</f>
        <v>AAA</v>
      </c>
      <c r="F86" t="str">
        <f>_xlfn.IFNA(VLOOKUP(A86,CLASS!A:I,6,FALSE),"")</f>
        <v>AAA</v>
      </c>
      <c r="G86" t="str">
        <f>_xlfn.IFNA(VLOOKUP(A86,CLASS!A:I,7,FALSE),"")</f>
        <v>AAA</v>
      </c>
      <c r="H86" t="str">
        <f>_xlfn.IFNA(VLOOKUP(A86,CLASS!A:I,8,FALSE),"")</f>
        <v>AAA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_xlfn.IFNA(VLOOKUP(B86,CLASS!B:AH,17,FALSE),"")</f>
        <v>83</v>
      </c>
      <c r="M86">
        <f>_xlfn.IFNA(VLOOKUP(E86,HandicapLookup!A:B,2,FALSE),"")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83</v>
      </c>
      <c r="R86" s="31"/>
      <c r="S86" t="str">
        <f>IF(R86&gt;1,J86,"")</f>
        <v/>
      </c>
      <c r="T86" t="str">
        <f>IF(R86&gt;=1,R86,"")</f>
        <v/>
      </c>
    </row>
    <row r="87" spans="1:48" x14ac:dyDescent="0.35">
      <c r="A87">
        <f>CLASS!A81</f>
        <v>109844</v>
      </c>
      <c r="B87" t="str">
        <f>CLASS!B81</f>
        <v>EE109844</v>
      </c>
      <c r="C87" t="str">
        <f>_xlfn.IFNA((VLOOKUP(A87,CLASS!A:AY,3,FALSE)),"")</f>
        <v>Christopher</v>
      </c>
      <c r="D87" t="str">
        <f>_xlfn.IFNA((VLOOKUP(A87,CLASS!A:AY,4,FALSE)),"")</f>
        <v>Goodman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_xlfn.IFNA(VLOOKUP(B87,CLASS!B:AH,17,FALSE),"")</f>
        <v>78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83</v>
      </c>
      <c r="R87" s="31"/>
      <c r="S87" t="str">
        <f>IF(R87&gt;1,J87,"")</f>
        <v/>
      </c>
      <c r="T87" t="str">
        <f>IF(R87&gt;=1,R87,"")</f>
        <v/>
      </c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35">
      <c r="A88">
        <f>CLASS!A11</f>
        <v>115804</v>
      </c>
      <c r="B88" t="str">
        <f>CLASS!B11</f>
        <v>EE115804</v>
      </c>
      <c r="C88" t="str">
        <f>_xlfn.IFNA((VLOOKUP(A88,CLASS!A:AY,3,FALSE)),"")</f>
        <v>Sean</v>
      </c>
      <c r="D88" t="str">
        <f>_xlfn.IFNA((VLOOKUP(A88,CLASS!A:AY,4,FALSE)),"")</f>
        <v>Gamblen</v>
      </c>
      <c r="E88" t="str">
        <f>_xlfn.IFNA(VLOOKUP(A88,CLASS!A:I,5,FALSE),"")</f>
        <v>AAA</v>
      </c>
      <c r="F88" t="str">
        <f>_xlfn.IFNA(VLOOKUP(A88,CLASS!A:I,6,FALSE),"")</f>
        <v>AAA</v>
      </c>
      <c r="G88" t="str">
        <f>_xlfn.IFNA(VLOOKUP(A88,CLASS!A:I,7,FALSE),"")</f>
        <v>AAA</v>
      </c>
      <c r="H88" t="str">
        <f>_xlfn.IFNA(VLOOKUP(A88,CLASS!A:I,8,FALSE),"")</f>
        <v>AAA</v>
      </c>
      <c r="I88" t="str">
        <f>_xlfn.IFNA(VLOOKUP(A88,CLASS!A:I,9,FALSE),"")</f>
        <v>SNR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_xlfn.IFNA(VLOOKUP(B88,CLASS!B:AH,17,FALSE),"")</f>
        <v>83</v>
      </c>
      <c r="M88">
        <f>_xlfn.IFNA(VLOOKUP(E88,HandicapLookup!A:B,2,FALSE),"")</f>
        <v>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83</v>
      </c>
      <c r="R88" s="31"/>
      <c r="S88" t="str">
        <f>IF(R88&gt;1,J88,"")</f>
        <v/>
      </c>
      <c r="T88" t="str">
        <f>IF(R88&gt;=1,R88,"")</f>
        <v/>
      </c>
    </row>
    <row r="89" spans="1:48" x14ac:dyDescent="0.35">
      <c r="A89">
        <f>CLASS!A80</f>
        <v>124977</v>
      </c>
      <c r="B89" t="str">
        <f>CLASS!B80</f>
        <v>EE124977</v>
      </c>
      <c r="C89" t="str">
        <f>_xlfn.IFNA((VLOOKUP(A89,CLASS!A:AY,3,FALSE)),"")</f>
        <v>Robert</v>
      </c>
      <c r="D89" t="str">
        <f>_xlfn.IFNA((VLOOKUP(A89,CLASS!A:AY,4,FALSE)),"")</f>
        <v>Dawson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_xlfn.IFNA(VLOOKUP(B89,CLASS!B:AH,17,FALSE),"")</f>
        <v>78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83</v>
      </c>
      <c r="R89" s="31"/>
      <c r="S89" t="str">
        <f>IF(R89&gt;1,J89,"")</f>
        <v/>
      </c>
      <c r="T89" t="str">
        <f>IF(R89&gt;=1,R89,"")</f>
        <v/>
      </c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3"/>
      <c r="AJ89" s="3"/>
      <c r="AK89" s="8"/>
      <c r="AL89" s="3"/>
      <c r="AM89" s="3"/>
      <c r="AN89" s="3"/>
      <c r="AO89" s="3"/>
      <c r="AP89" s="3"/>
      <c r="AQ89" s="3"/>
      <c r="AR89" s="3"/>
      <c r="AS89" s="3"/>
      <c r="AT89" s="3"/>
      <c r="AU89" s="8"/>
      <c r="AV89" s="3"/>
    </row>
    <row r="90" spans="1:48" x14ac:dyDescent="0.35">
      <c r="A90">
        <f>CLASS!A130</f>
        <v>133800</v>
      </c>
      <c r="B90" t="str">
        <f>CLASS!B130</f>
        <v>EE133800</v>
      </c>
      <c r="C90" t="str">
        <f>_xlfn.IFNA((VLOOKUP(A90,CLASS!A:AY,3,FALSE)),"")</f>
        <v>Guy</v>
      </c>
      <c r="D90" t="str">
        <f>_xlfn.IFNA((VLOOKUP(A90,CLASS!A:AY,4,FALSE)),"")</f>
        <v>Rudd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_xlfn.IFNA(VLOOKUP(B90,CLASS!B:AH,17,FALSE),"")</f>
        <v>71</v>
      </c>
      <c r="M90">
        <f>_xlfn.IFNA(VLOOKUP(E90,HandicapLookup!A:B,2,FALSE),"")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81</v>
      </c>
      <c r="R90" s="31"/>
      <c r="S90" t="str">
        <f>IF(R90&gt;1,J90,"")</f>
        <v/>
      </c>
      <c r="T90" t="str">
        <f>IF(R90&gt;=1,R90,"")</f>
        <v/>
      </c>
    </row>
    <row r="91" spans="1:48" x14ac:dyDescent="0.35">
      <c r="A91">
        <f>CLASS!A185</f>
        <v>139593</v>
      </c>
      <c r="B91" t="str">
        <f>CLASS!B185</f>
        <v>EE139593</v>
      </c>
      <c r="C91" t="str">
        <f>_xlfn.IFNA((VLOOKUP(A91,CLASS!A:AY,3,FALSE)),"")</f>
        <v>Charlie</v>
      </c>
      <c r="D91" t="str">
        <f>_xlfn.IFNA((VLOOKUP(A91,CLASS!A:AY,4,FALSE)),"")</f>
        <v>Faulds</v>
      </c>
      <c r="E91" t="str">
        <f>_xlfn.IFNA(VLOOKUP(A91,CLASS!A:I,5,FALSE),"")</f>
        <v>C</v>
      </c>
      <c r="F91" t="str">
        <f>_xlfn.IFNA(VLOOKUP(A91,CLASS!A:I,6,FALSE),"")</f>
        <v>C</v>
      </c>
      <c r="G91" t="str">
        <f>_xlfn.IFNA(VLOOKUP(A91,CLASS!A:I,7,FALSE),"")</f>
        <v>C</v>
      </c>
      <c r="H91" t="str">
        <f>_xlfn.IFNA(VLOOKUP(A91,CLASS!A:I,8,FALSE),"")</f>
        <v>C</v>
      </c>
      <c r="I91" t="str">
        <f>_xlfn.IFNA(VLOOKUP(A91,CLASS!A:I,9,FALSE),"")</f>
        <v>CLT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_xlfn.IFNA(VLOOKUP(B91,CLASS!B:AH,17,FALSE),"")</f>
        <v>66</v>
      </c>
      <c r="M91">
        <f>_xlfn.IFNA(VLOOKUP(E91,HandicapLookup!A:B,2,FALSE),"")</f>
        <v>15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81</v>
      </c>
      <c r="S91" t="str">
        <f>IF(R91&gt;1,J91,"")</f>
        <v/>
      </c>
      <c r="T91" t="str">
        <f>IF(R91&gt;=1,R91,"")</f>
        <v/>
      </c>
      <c r="V91" s="6"/>
      <c r="W91" s="6"/>
      <c r="X91" s="6"/>
      <c r="Y91" s="6"/>
      <c r="Z91" s="6"/>
      <c r="AA91" s="6"/>
      <c r="AB91" s="6"/>
      <c r="AC91" s="6"/>
      <c r="AD91" s="6"/>
      <c r="AE91" s="6"/>
      <c r="AH91" s="6"/>
      <c r="AI91" s="3"/>
      <c r="AJ91" s="3"/>
      <c r="AK91" s="8"/>
      <c r="AL91" s="3"/>
      <c r="AM91" s="3"/>
      <c r="AN91" s="3"/>
      <c r="AO91" s="3"/>
      <c r="AP91" s="3"/>
      <c r="AQ91" s="3"/>
      <c r="AR91" s="3"/>
      <c r="AS91" s="3"/>
      <c r="AT91" s="3"/>
      <c r="AU91" s="8"/>
      <c r="AV91" s="3"/>
    </row>
    <row r="92" spans="1:48" hidden="1" x14ac:dyDescent="0.35">
      <c r="A92">
        <f>CLASS!A72</f>
        <v>136620</v>
      </c>
      <c r="B92" t="str">
        <f>CLASS!B72</f>
        <v>EE136620</v>
      </c>
      <c r="C92" t="str">
        <f>_xlfn.IFNA((VLOOKUP(A92,CLASS!A:AY,3,FALSE)),"")</f>
        <v>Oliver</v>
      </c>
      <c r="D92" t="str">
        <f>_xlfn.IFNA((VLOOKUP(A92,CLASS!A:AY,4,FALSE)),"")</f>
        <v>Raymond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CAM</v>
      </c>
      <c r="K92" t="str">
        <f>_xlfn.IFNA((VLOOKUP(J92,DivisionLookup!A:B,2,FALSE)),"")</f>
        <v>North</v>
      </c>
      <c r="L92">
        <f>_xlfn.IFNA(VLOOKUP(B92,CLASS!B:AH,17,FALSE),"")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R92" s="31"/>
      <c r="S92" t="str">
        <f>IF(R92&gt;1,J92,"")</f>
        <v/>
      </c>
      <c r="T92" t="str">
        <f>IF(R92&gt;=1,R92,"")</f>
        <v/>
      </c>
    </row>
    <row r="93" spans="1:48" hidden="1" x14ac:dyDescent="0.35">
      <c r="A93">
        <f>CLASS!A175</f>
        <v>121439</v>
      </c>
      <c r="B93" t="str">
        <f>CLASS!B175</f>
        <v>EE121439</v>
      </c>
      <c r="C93" t="str">
        <f>_xlfn.IFNA((VLOOKUP(A93,CLASS!A:AY,3,FALSE)),"")</f>
        <v>Tracey</v>
      </c>
      <c r="D93" t="str">
        <f>_xlfn.IFNA((VLOOKUP(A93,CLASS!A:AY,4,FALSE)),"")</f>
        <v>Sizeland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LDY</v>
      </c>
      <c r="J93" t="str">
        <f>_xlfn.IFNA((VLOOKUP(A93,CLASS!A:AY,10,FALSE)),"")</f>
        <v>CAM</v>
      </c>
      <c r="K93" t="str">
        <f>_xlfn.IFNA((VLOOKUP(J93,DivisionLookup!A:B,2,FALSE)),"")</f>
        <v>North</v>
      </c>
      <c r="L93">
        <f>_xlfn.IFNA(VLOOKUP(B93,CLASS!B:AH,17,FALSE),"")</f>
        <v>0</v>
      </c>
      <c r="M93">
        <f>_xlfn.IFNA(VLOOKUP(E93,HandicapLookup!A:B,2,FALSE),"")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IF(R93&gt;1,J93,"")</f>
        <v/>
      </c>
      <c r="T93" t="str">
        <f>IF(R93&gt;=1,R93,"")</f>
        <v/>
      </c>
    </row>
    <row r="94" spans="1:48" hidden="1" x14ac:dyDescent="0.35">
      <c r="A94">
        <f>CLASS!A76</f>
        <v>133480</v>
      </c>
      <c r="B94" t="str">
        <f>CLASS!B76</f>
        <v>EE133480</v>
      </c>
      <c r="C94" t="str">
        <f>_xlfn.IFNA((VLOOKUP(A94,CLASS!A:AY,3,FALSE)),"")</f>
        <v>Harry</v>
      </c>
      <c r="D94" t="str">
        <f>_xlfn.IFNA((VLOOKUP(A94,CLASS!A:AY,4,FALSE)),"")</f>
        <v>Piercy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CLT</v>
      </c>
      <c r="J94" t="str">
        <f>_xlfn.IFNA((VLOOKUP(A94,CLASS!A:AY,10,FALSE)),"")</f>
        <v>ST</v>
      </c>
      <c r="K94" t="str">
        <f>_xlfn.IFNA((VLOOKUP(J94,DivisionLookup!A:B,2,FALSE)),"")</f>
        <v>North</v>
      </c>
      <c r="L94">
        <f>_xlfn.IFNA(VLOOKUP(B94,CLASS!B:AH,17,FALSE),"")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R94" s="31"/>
      <c r="S94" t="str">
        <f>IF(R94&gt;1,J94,"")</f>
        <v/>
      </c>
      <c r="T94" t="str">
        <f>IF(R94&gt;=1,R94,"")</f>
        <v/>
      </c>
    </row>
    <row r="95" spans="1:48" x14ac:dyDescent="0.35">
      <c r="A95">
        <f>CLASS!A58</f>
        <v>50101</v>
      </c>
      <c r="B95" t="str">
        <f>CLASS!B58</f>
        <v>EE50101</v>
      </c>
      <c r="C95" t="str">
        <f>_xlfn.IFNA((VLOOKUP(A95,CLASS!A:AY,3,FALSE)),"")</f>
        <v>Adrian</v>
      </c>
      <c r="D95" t="str">
        <f>_xlfn.IFNA((VLOOKUP(A95,CLASS!A:AY,4,FALSE)),"")</f>
        <v>Samways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_xlfn.IFNA(VLOOKUP(B95,CLASS!B:AH,17,FALSE),"")</f>
        <v>75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80</v>
      </c>
      <c r="S95" t="str">
        <f>IF(R95&gt;1,J95,"")</f>
        <v/>
      </c>
      <c r="T95" t="str">
        <f>IF(R95&gt;=1,R95,"")</f>
        <v/>
      </c>
    </row>
    <row r="96" spans="1:48" x14ac:dyDescent="0.35">
      <c r="A96">
        <f>CLASS!A42</f>
        <v>126704</v>
      </c>
      <c r="B96" t="str">
        <f>CLASS!B42</f>
        <v>EE126704</v>
      </c>
      <c r="C96" t="str">
        <f>_xlfn.IFNA((VLOOKUP(A96,CLASS!A:AY,3,FALSE)),"")</f>
        <v>Jussi</v>
      </c>
      <c r="D96" t="str">
        <f>_xlfn.IFNA((VLOOKUP(A96,CLASS!A:AY,4,FALSE)),"")</f>
        <v>Maki-Hokkonen</v>
      </c>
      <c r="E96" t="str">
        <f>_xlfn.IFNA(VLOOKUP(A96,CLASS!A:I,5,FALSE),"")</f>
        <v>AA</v>
      </c>
      <c r="F96" t="str">
        <f>_xlfn.IFNA(VLOOKUP(A96,CLASS!A:I,6,FALSE),"")</f>
        <v>AA</v>
      </c>
      <c r="G96" t="str">
        <f>_xlfn.IFNA(VLOOKUP(A96,CLASS!A:I,7,FALSE),"")</f>
        <v>AA</v>
      </c>
      <c r="H96" t="str">
        <f>_xlfn.IFNA(VLOOKUP(A96,CLASS!A:I,8,FALSE),"")</f>
        <v>AA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_xlfn.IFNA(VLOOKUP(B96,CLASS!B:AH,17,FALSE),"")</f>
        <v>80</v>
      </c>
      <c r="M96">
        <f>_xlfn.IFNA(VLOOKUP(E96,HandicapLookup!A:B,2,FALSE),"")</f>
        <v>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80</v>
      </c>
      <c r="S96" t="str">
        <f>IF(R96&gt;1,J96,"")</f>
        <v/>
      </c>
      <c r="T96" t="str">
        <f>IF(R96&gt;=1,R96,"")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35">
      <c r="A97">
        <f>CLASS!A151</f>
        <v>137287</v>
      </c>
      <c r="B97" t="str">
        <f>CLASS!B151</f>
        <v>EE137287</v>
      </c>
      <c r="C97" t="str">
        <f>_xlfn.IFNA((VLOOKUP(A97,CLASS!A:AY,3,FALSE)),"")</f>
        <v>Adam</v>
      </c>
      <c r="D97" t="str">
        <f>_xlfn.IFNA((VLOOKUP(A97,CLASS!A:AY,4,FALSE)),"")</f>
        <v>Poyser</v>
      </c>
      <c r="E97" t="str">
        <f>_xlfn.IFNA(VLOOKUP(A97,CLASS!A:I,5,FALSE),"")</f>
        <v>B</v>
      </c>
      <c r="F97" t="str">
        <f>_xlfn.IFNA(VLOOKUP(A97,CLASS!A:I,6,FALSE),"")</f>
        <v>B</v>
      </c>
      <c r="G97" t="str">
        <f>_xlfn.IFNA(VLOOKUP(A97,CLASS!A:I,7,FALSE),"")</f>
        <v>B</v>
      </c>
      <c r="H97" t="str">
        <f>_xlfn.IFNA(VLOOKUP(A97,CLASS!A:I,8,FALSE),"")</f>
        <v>B</v>
      </c>
      <c r="I97" t="str">
        <f>_xlfn.IFNA(VLOOKUP(A97,CLASS!A:I,9,FALSE),"")</f>
        <v>SNR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_xlfn.IFNA(VLOOKUP(B97,CLASS!B:AH,17,FALSE),"")</f>
        <v>68</v>
      </c>
      <c r="M97">
        <f>_xlfn.IFNA(VLOOKUP(E97,HandicapLookup!A:B,2,FALSE),"")</f>
        <v>10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78</v>
      </c>
      <c r="S97" t="str">
        <f>IF(R97&gt;1,J97,"")</f>
        <v/>
      </c>
      <c r="T97" t="str">
        <f>IF(R97&gt;=1,R97,"")</f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x14ac:dyDescent="0.35">
      <c r="A98">
        <f>CLASS!A60</f>
        <v>133056</v>
      </c>
      <c r="B98" t="str">
        <f>CLASS!B60</f>
        <v>EE133056</v>
      </c>
      <c r="C98" t="str">
        <f>_xlfn.IFNA((VLOOKUP(A98,CLASS!A:AY,3,FALSE)),"")</f>
        <v>David</v>
      </c>
      <c r="D98" t="str">
        <f>_xlfn.IFNA((VLOOKUP(A98,CLASS!A:AY,4,FALSE)),"")</f>
        <v>Lucas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_xlfn.IFNA(VLOOKUP(B98,CLASS!B:AH,17,FALSE),"")</f>
        <v>73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78</v>
      </c>
      <c r="S98" t="str">
        <f>IF(R98&gt;1,J98,"")</f>
        <v/>
      </c>
      <c r="T98" t="str">
        <f>IF(R98&gt;=1,R98,"")</f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35">
      <c r="A99" t="str">
        <f>CLASS!A90</f>
        <v>SS6007</v>
      </c>
      <c r="B99" t="str">
        <f>CLASS!B90</f>
        <v>SS6007</v>
      </c>
      <c r="C99" t="str">
        <f>_xlfn.IFNA((VLOOKUP(A99,CLASS!A:AY,3,FALSE)),"")</f>
        <v xml:space="preserve">Stewart </v>
      </c>
      <c r="D99" t="str">
        <f>_xlfn.IFNA((VLOOKUP(A99,CLASS!A:AY,4,FALSE)),"")</f>
        <v>Gordon</v>
      </c>
      <c r="E99" t="str">
        <f>_xlfn.IFNA(VLOOKUP(A99,CLASS!A:I,5,FALSE),"")</f>
        <v>A</v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>VET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_xlfn.IFNA(VLOOKUP(B99,CLASS!B:AH,17,FALSE),"")</f>
        <v>73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78</v>
      </c>
      <c r="R99" s="31"/>
      <c r="S99" t="str">
        <f>IF(R99&gt;1,J99,"")</f>
        <v/>
      </c>
      <c r="T99" t="str">
        <f>IF(R99&gt;=1,R99,"")</f>
        <v/>
      </c>
    </row>
    <row r="100" spans="1:48" x14ac:dyDescent="0.35">
      <c r="A100">
        <f>CLASS!A193</f>
        <v>138501</v>
      </c>
      <c r="B100" t="str">
        <f>CLASS!B193</f>
        <v>EE138501</v>
      </c>
      <c r="C100" t="str">
        <f>_xlfn.IFNA((VLOOKUP(A100,CLASS!A:AY,3,FALSE)),"")</f>
        <v>Joshua</v>
      </c>
      <c r="D100" t="str">
        <f>_xlfn.IFNA((VLOOKUP(A100,CLASS!A:AY,4,FALSE)),"")</f>
        <v>Poyser</v>
      </c>
      <c r="E100" t="str">
        <f>_xlfn.IFNA(VLOOKUP(A100,CLASS!A:I,5,FALSE),"")</f>
        <v>C</v>
      </c>
      <c r="F100" t="str">
        <f>_xlfn.IFNA(VLOOKUP(A100,CLASS!A:I,6,FALSE),"")</f>
        <v>C</v>
      </c>
      <c r="G100" t="str">
        <f>_xlfn.IFNA(VLOOKUP(A100,CLASS!A:I,7,FALSE),"")</f>
        <v>C</v>
      </c>
      <c r="H100" t="str">
        <f>_xlfn.IFNA(VLOOKUP(A100,CLASS!A:I,8,FALSE),"")</f>
        <v>C</v>
      </c>
      <c r="I100" t="str">
        <f>_xlfn.IFNA(VLOOKUP(A100,CLASS!A:I,9,FALSE),"")</f>
        <v>CLT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_xlfn.IFNA(VLOOKUP(B100,CLASS!B:AH,17,FALSE),"")</f>
        <v>62</v>
      </c>
      <c r="M100">
        <f>_xlfn.IFNA(VLOOKUP(E100,HandicapLookup!A:B,2,FALSE),"")</f>
        <v>15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77</v>
      </c>
      <c r="R100" s="31"/>
      <c r="S100" t="str">
        <f>IF(R100&gt;1,J100,"")</f>
        <v/>
      </c>
      <c r="T100" t="str">
        <f>IF(R100&gt;=1,R100,"")</f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35">
      <c r="A101">
        <f>CLASS!A154</f>
        <v>135148</v>
      </c>
      <c r="B101" t="str">
        <f>CLASS!B154</f>
        <v>EE135148</v>
      </c>
      <c r="C101" t="str">
        <f>_xlfn.IFNA((VLOOKUP(A101,CLASS!A:AY,3,FALSE)),"")</f>
        <v>Lauren</v>
      </c>
      <c r="D101" t="str">
        <f>_xlfn.IFNA((VLOOKUP(A101,CLASS!A:AY,4,FALSE)),"")</f>
        <v>Goodman</v>
      </c>
      <c r="E101" t="str">
        <f>_xlfn.IFNA(VLOOKUP(A101,CLASS!A:I,5,FALSE),"")</f>
        <v>B</v>
      </c>
      <c r="F101" t="str">
        <f>_xlfn.IFNA(VLOOKUP(A101,CLASS!A:I,6,FALSE),"")</f>
        <v>B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LDY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_xlfn.IFNA(VLOOKUP(B101,CLASS!B:AH,17,FALSE),"")</f>
        <v>66</v>
      </c>
      <c r="M101">
        <f>_xlfn.IFNA(VLOOKUP(E101,HandicapLookup!A:B,2,FALSE),"")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76</v>
      </c>
      <c r="R101" s="31"/>
      <c r="S101" t="str">
        <f>IF(R101&gt;1,J101,"")</f>
        <v/>
      </c>
      <c r="T101" t="str">
        <f>IF(R101&gt;=1,R101,"")</f>
        <v/>
      </c>
    </row>
    <row r="102" spans="1:48" x14ac:dyDescent="0.35">
      <c r="A102">
        <f>CLASS!A196</f>
        <v>100000</v>
      </c>
      <c r="B102" t="str">
        <f>CLASS!B196</f>
        <v>EE100000</v>
      </c>
      <c r="C102" t="str">
        <f>_xlfn.IFNA((VLOOKUP(A102,CLASS!A:AY,3,FALSE)),"")</f>
        <v>Kenneth</v>
      </c>
      <c r="D102" t="str">
        <f>_xlfn.IFNA((VLOOKUP(A102,CLASS!A:AY,4,FALSE)),"")</f>
        <v>Farr</v>
      </c>
      <c r="E102" t="str">
        <f>_xlfn.IFNA(VLOOKUP(A102,CLASS!A:I,5,FALSE),"")</f>
        <v>C</v>
      </c>
      <c r="F102" t="str">
        <f>_xlfn.IFNA(VLOOKUP(A102,CLASS!A:I,6,FALSE),"")</f>
        <v>C</v>
      </c>
      <c r="G102" t="str">
        <f>_xlfn.IFNA(VLOOKUP(A102,CLASS!A:I,7,FALSE),"")</f>
        <v>C</v>
      </c>
      <c r="H102" t="str">
        <f>_xlfn.IFNA(VLOOKUP(A102,CLASS!A:I,8,FALSE),"")</f>
        <v>C</v>
      </c>
      <c r="I102" t="str">
        <f>_xlfn.IFNA(VLOOKUP(A102,CLASS!A:I,9,FALSE),"")</f>
        <v>VET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_xlfn.IFNA(VLOOKUP(B102,CLASS!B:AH,17,FALSE),"")</f>
        <v>58</v>
      </c>
      <c r="M102">
        <f>_xlfn.IFNA(VLOOKUP(E102,HandicapLookup!A:B,2,FALSE),"")</f>
        <v>15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73</v>
      </c>
      <c r="S102" t="str">
        <f>IF(R102&gt;1,J102,"")</f>
        <v/>
      </c>
      <c r="T102" t="str">
        <f>IF(R102&gt;=1,R102,"")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CLASS!A129</f>
        <v>3042</v>
      </c>
      <c r="B103" t="str">
        <f>CLASS!B129</f>
        <v>EE3042</v>
      </c>
      <c r="C103" t="str">
        <f>_xlfn.IFNA((VLOOKUP(A103,CLASS!A:AY,3,FALSE)),"")</f>
        <v>Lewis</v>
      </c>
      <c r="D103" t="str">
        <f>_xlfn.IFNA((VLOOKUP(A103,CLASS!A:AY,4,FALSE)),"")</f>
        <v>Cull</v>
      </c>
      <c r="E103" t="str">
        <f>_xlfn.IFNA(VLOOKUP(A103,CLASS!A:I,5,FALSE),"")</f>
        <v>B</v>
      </c>
      <c r="F103" t="str">
        <f>_xlfn.IFNA(VLOOKUP(A103,CLASS!A:I,6,FALSE),"")</f>
        <v>B</v>
      </c>
      <c r="G103" t="str">
        <f>_xlfn.IFNA(VLOOKUP(A103,CLASS!A:I,7,FALSE),"")</f>
        <v>B</v>
      </c>
      <c r="H103" t="str">
        <f>_xlfn.IFNA(VLOOKUP(A103,CLASS!A:I,8,FALSE),"")</f>
        <v>B</v>
      </c>
      <c r="I103" t="str">
        <f>_xlfn.IFNA(VLOOKUP(A103,CLASS!A:I,9,FALSE),"")</f>
        <v>VET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_xlfn.IFNA(VLOOKUP(B103,CLASS!B:AH,17,FALSE),"")</f>
        <v>63</v>
      </c>
      <c r="M103">
        <f>_xlfn.IFNA(VLOOKUP(E103,HandicapLookup!A:B,2,FALSE),"")</f>
        <v>10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73</v>
      </c>
      <c r="R103" s="31"/>
      <c r="S103" t="str">
        <f>IF(R103&gt;1,J103,"")</f>
        <v/>
      </c>
      <c r="T103" t="str">
        <f>IF(R103&gt;=1,R103,"")</f>
        <v/>
      </c>
    </row>
    <row r="104" spans="1:48" hidden="1" x14ac:dyDescent="0.35">
      <c r="A104">
        <f>CLASS!A136</f>
        <v>133500</v>
      </c>
      <c r="B104" t="str">
        <f>CLASS!B136</f>
        <v>EE133500</v>
      </c>
      <c r="C104" t="str">
        <f>_xlfn.IFNA((VLOOKUP(A104,CLASS!A:AY,3,FALSE)),"")</f>
        <v>Mark</v>
      </c>
      <c r="D104" t="str">
        <f>_xlfn.IFNA((VLOOKUP(A104,CLASS!A:AY,4,FALSE)),"")</f>
        <v>Piercy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SNR</v>
      </c>
      <c r="J104" t="str">
        <f>_xlfn.IFNA((VLOOKUP(A104,CLASS!A:AY,10,FALSE)),"")</f>
        <v>ST</v>
      </c>
      <c r="K104" t="str">
        <f>_xlfn.IFNA((VLOOKUP(J104,DivisionLookup!A:B,2,FALSE)),"")</f>
        <v>North</v>
      </c>
      <c r="L104">
        <f>_xlfn.IFNA(VLOOKUP(B104,CLASS!B:AH,17,FALSE),"")</f>
        <v>0</v>
      </c>
      <c r="M104">
        <f>_xlfn.IFNA(VLOOKUP(E104,HandicapLookup!A:B,2,FALSE),"")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R104" s="31"/>
      <c r="S104" t="str">
        <f>IF(R104&gt;1,J104,"")</f>
        <v/>
      </c>
      <c r="T104" t="str">
        <f>IF(R104&gt;=1,R104,"")</f>
        <v/>
      </c>
    </row>
    <row r="105" spans="1:48" x14ac:dyDescent="0.35">
      <c r="A105">
        <f>CLASS!A199</f>
        <v>86765</v>
      </c>
      <c r="B105" t="str">
        <f>CLASS!B199</f>
        <v>EE86765</v>
      </c>
      <c r="C105" t="str">
        <f>_xlfn.IFNA((VLOOKUP(A105,CLASS!A:AY,3,FALSE)),"")</f>
        <v>LG</v>
      </c>
      <c r="D105" t="str">
        <f>_xlfn.IFNA((VLOOKUP(A105,CLASS!A:AY,4,FALSE)),"")</f>
        <v>Millard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VET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_xlfn.IFNA(VLOOKUP(B105,CLASS!B:AH,17,FALSE),"")</f>
        <v>57</v>
      </c>
      <c r="M105">
        <f>_xlfn.IFNA(VLOOKUP(E105,HandicapLookup!A:B,2,FALSE),"")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72</v>
      </c>
      <c r="S105" t="str">
        <f>IF(R105&gt;1,J105,"")</f>
        <v/>
      </c>
      <c r="T105" t="str">
        <f>IF(R105&gt;=1,R105,"")</f>
        <v/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x14ac:dyDescent="0.35">
      <c r="A106">
        <f>CLASS!A71</f>
        <v>129598</v>
      </c>
      <c r="B106" t="str">
        <f>CLASS!B71</f>
        <v>EE129598</v>
      </c>
      <c r="C106" t="str">
        <f>_xlfn.IFNA((VLOOKUP(A106,CLASS!A:AY,3,FALSE)),"")</f>
        <v>James</v>
      </c>
      <c r="D106" t="str">
        <f>_xlfn.IFNA((VLOOKUP(A106,CLASS!A:AY,4,FALSE)),"")</f>
        <v>Mcguire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_xlfn.IFNA(VLOOKUP(B106,CLASS!B:AH,17,FALSE),"")</f>
        <v>64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69</v>
      </c>
      <c r="R106" s="31"/>
      <c r="S106" t="str">
        <f>IF(R106&gt;1,J106,"")</f>
        <v/>
      </c>
      <c r="T106" t="str">
        <f>IF(R106&gt;=1,R106,"")</f>
        <v/>
      </c>
      <c r="V106" s="6"/>
      <c r="W106" s="6"/>
      <c r="X106" s="6"/>
      <c r="Y106" s="6"/>
    </row>
    <row r="107" spans="1:48" hidden="1" x14ac:dyDescent="0.35">
      <c r="A107">
        <f>CLASS!A35</f>
        <v>104418</v>
      </c>
      <c r="B107" t="str">
        <f>CLASS!B35</f>
        <v>EE104418</v>
      </c>
      <c r="C107" t="str">
        <f>_xlfn.IFNA((VLOOKUP(A107,CLASS!A:AY,3,FALSE)),"")</f>
        <v>Keith</v>
      </c>
      <c r="D107" t="str">
        <f>_xlfn.IFNA((VLOOKUP(A107,CLASS!A:AY,4,FALSE)),"")</f>
        <v>Hodgkinson</v>
      </c>
      <c r="E107" t="str">
        <f>_xlfn.IFNA(VLOOKUP(A107,CLASS!A:I,5,FALSE),"")</f>
        <v>AA</v>
      </c>
      <c r="F107" t="str">
        <f>_xlfn.IFNA(VLOOKUP(A107,CLASS!A:I,6,FALSE),"")</f>
        <v>AA</v>
      </c>
      <c r="G107" t="str">
        <f>_xlfn.IFNA(VLOOKUP(A107,CLASS!A:I,7,FALSE),"")</f>
        <v>AA</v>
      </c>
      <c r="H107" t="str">
        <f>_xlfn.IFNA(VLOOKUP(A107,CLASS!A:I,8,FALSE),"")</f>
        <v>AA</v>
      </c>
      <c r="I107" t="str">
        <f>_xlfn.IFNA(VLOOKUP(A107,CLASS!A:I,9,FALSE),"")</f>
        <v>VET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_xlfn.IFNA(VLOOKUP(B107,CLASS!B:AH,17,FALSE),"")</f>
        <v>0</v>
      </c>
      <c r="M107">
        <f>_xlfn.IFNA(VLOOKUP(E107,HandicapLookup!A:B,2,FALSE),"")</f>
        <v>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R107" s="31"/>
      <c r="S107" t="str">
        <f>IF(R107&gt;1,J107,"")</f>
        <v/>
      </c>
      <c r="T107" t="str">
        <f>IF(R107&gt;=1,R107,"")</f>
        <v/>
      </c>
    </row>
    <row r="108" spans="1:48" x14ac:dyDescent="0.35">
      <c r="A108">
        <f>CLASS!A205</f>
        <v>142752</v>
      </c>
      <c r="B108" t="str">
        <f>CLASS!B205</f>
        <v>EE142752</v>
      </c>
      <c r="C108" t="str">
        <f>_xlfn.IFNA((VLOOKUP(A108,CLASS!A:AY,3,FALSE)),"")</f>
        <v>Kathryn</v>
      </c>
      <c r="D108" t="str">
        <f>_xlfn.IFNA((VLOOKUP(A108,CLASS!A:AY,4,FALSE)),"")</f>
        <v>Coy</v>
      </c>
      <c r="E108" t="str">
        <f>_xlfn.IFNA(VLOOKUP(A108,CLASS!A:I,5,FALSE),"")</f>
        <v>C</v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>LDY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_xlfn.IFNA(VLOOKUP(B108,CLASS!B:AH,17,FALSE),"")</f>
        <v>45</v>
      </c>
      <c r="M108">
        <f>_xlfn.IFNA(VLOOKUP(E108,HandicapLookup!A:B,2,FALSE),"")</f>
        <v>15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60</v>
      </c>
      <c r="S108" t="str">
        <f>IF(R108&gt;1,J108,"")</f>
        <v/>
      </c>
      <c r="T108" t="str">
        <f>IF(R108&gt;=1,R108,"")</f>
        <v/>
      </c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H108" s="6"/>
      <c r="AI108" s="3"/>
      <c r="AJ108" s="3"/>
      <c r="AK108" s="8"/>
      <c r="AL108" s="3"/>
      <c r="AM108" s="3"/>
      <c r="AN108" s="3"/>
      <c r="AO108" s="3"/>
      <c r="AP108" s="3"/>
      <c r="AQ108" s="3"/>
      <c r="AR108" s="3"/>
      <c r="AS108" s="3"/>
      <c r="AT108" s="3"/>
      <c r="AU108" s="8"/>
      <c r="AV108" s="3"/>
    </row>
    <row r="109" spans="1:48" x14ac:dyDescent="0.35">
      <c r="A109">
        <f>CLASS!A103</f>
        <v>128249</v>
      </c>
      <c r="B109" t="str">
        <f>CLASS!B103</f>
        <v>EE128249</v>
      </c>
      <c r="C109" t="str">
        <f>_xlfn.IFNA((VLOOKUP(A109,CLASS!A:AY,3,FALSE)),"")</f>
        <v>Ceyla</v>
      </c>
      <c r="D109" t="str">
        <f>_xlfn.IFNA((VLOOKUP(A109,CLASS!A:AY,4,FALSE)),"")</f>
        <v>Ismet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LDY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_xlfn.IFNA(VLOOKUP(B109,CLASS!B:AH,17,FALSE),"")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R109" s="31"/>
      <c r="S109" t="str">
        <f>IF(R109&gt;1,J109,"")</f>
        <v/>
      </c>
      <c r="T109" t="str">
        <f>IF(R109&gt;=1,R109,"")</f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35">
      <c r="A110">
        <f>CLASS!A37</f>
        <v>129151</v>
      </c>
      <c r="B110" t="str">
        <f>CLASS!B37</f>
        <v>EE129151</v>
      </c>
      <c r="C110" t="str">
        <f>_xlfn.IFNA((VLOOKUP(A110,CLASS!A:AY,3,FALSE)),"")</f>
        <v>Paul</v>
      </c>
      <c r="D110" t="str">
        <f>_xlfn.IFNA((VLOOKUP(A110,CLASS!A:AY,4,FALSE)),"")</f>
        <v>Finney</v>
      </c>
      <c r="E110" t="str">
        <f>_xlfn.IFNA(VLOOKUP(A110,CLASS!A:I,5,FALSE),"")</f>
        <v>AA</v>
      </c>
      <c r="F110" t="str">
        <f>_xlfn.IFNA(VLOOKUP(A110,CLASS!A:I,6,FALSE),"")</f>
        <v>AA</v>
      </c>
      <c r="G110" t="str">
        <f>_xlfn.IFNA(VLOOKUP(A110,CLASS!A:I,7,FALSE),"")</f>
        <v>AA</v>
      </c>
      <c r="H110" t="str">
        <f>_xlfn.IFNA(VLOOKUP(A110,CLASS!A:I,8,FALSE),"")</f>
        <v>AA</v>
      </c>
      <c r="I110" t="str">
        <f>_xlfn.IFNA(VLOOKUP(A110,CLASS!A:I,9,FALSE),"")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_xlfn.IFNA(VLOOKUP(B110,CLASS!B:AH,17,FALSE),"")</f>
        <v>0</v>
      </c>
      <c r="M110">
        <f>_xlfn.IFNA(VLOOKUP(E110,HandicapLookup!A:B,2,FALSE),"")</f>
        <v>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S110" t="str">
        <f>IF(R110&gt;1,J110,"")</f>
        <v/>
      </c>
      <c r="T110" t="str">
        <f>IF(R110&gt;=1,R110,"")</f>
        <v/>
      </c>
    </row>
    <row r="111" spans="1:48" x14ac:dyDescent="0.35">
      <c r="A111">
        <f>CLASS!A79</f>
        <v>133490</v>
      </c>
      <c r="B111" t="str">
        <f>CLASS!B79</f>
        <v>EE133490</v>
      </c>
      <c r="C111" t="str">
        <f>_xlfn.IFNA((VLOOKUP(A111,CLASS!A:AY,3,FALSE)),"")</f>
        <v>Colin</v>
      </c>
      <c r="D111" t="str">
        <f>_xlfn.IFNA((VLOOKUP(A111,CLASS!A:AY,4,FALSE)),"")</f>
        <v>Ferguson</v>
      </c>
      <c r="E111" t="str">
        <f>_xlfn.IFNA(VLOOKUP(A111,CLASS!A:I,5,FALSE),"")</f>
        <v>A</v>
      </c>
      <c r="F111" t="str">
        <f>_xlfn.IFNA(VLOOKUP(A111,CLASS!A:I,6,FALSE),"")</f>
        <v>A</v>
      </c>
      <c r="G111" t="str">
        <f>_xlfn.IFNA(VLOOKUP(A111,CLASS!A:I,7,FALSE),"")</f>
        <v>A</v>
      </c>
      <c r="H111" t="str">
        <f>_xlfn.IFNA(VLOOKUP(A111,CLASS!A:I,8,FALSE),"")</f>
        <v>A</v>
      </c>
      <c r="I111" t="str">
        <f>_xlfn.IFNA(VLOOKUP(A111,CLASS!A:I,9,FALSE),"")</f>
        <v>SNR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_xlfn.IFNA(VLOOKUP(B111,CLASS!B:AH,17,FALSE),"")</f>
        <v>0</v>
      </c>
      <c r="M111">
        <f>_xlfn.IFNA(VLOOKUP(E111,HandicapLookup!A:B,2,FALSE),"")</f>
        <v>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R111" s="31"/>
      <c r="S111" t="str">
        <f>IF(R111&gt;1,J111,"")</f>
        <v/>
      </c>
      <c r="T111" t="str">
        <f>IF(R111&gt;=1,R111,"")</f>
        <v/>
      </c>
    </row>
    <row r="112" spans="1:48" x14ac:dyDescent="0.35">
      <c r="A112">
        <f>CLASS!A100</f>
        <v>1436</v>
      </c>
      <c r="B112" t="str">
        <f>CLASS!B100</f>
        <v>EE1436</v>
      </c>
      <c r="C112" t="str">
        <f>_xlfn.IFNA((VLOOKUP(A112,CLASS!A:AY,3,FALSE)),"")</f>
        <v>Tanya</v>
      </c>
      <c r="D112" t="str">
        <f>_xlfn.IFNA((VLOOKUP(A112,CLASS!A:AY,4,FALSE)),"")</f>
        <v>Faulds</v>
      </c>
      <c r="E112" t="str">
        <f>_xlfn.IFNA(VLOOKUP(A112,CLASS!A:I,5,FALSE),"")</f>
        <v>A</v>
      </c>
      <c r="F112" t="str">
        <f>_xlfn.IFNA(VLOOKUP(A112,CLASS!A:I,6,FALSE),"")</f>
        <v>A</v>
      </c>
      <c r="G112" t="str">
        <f>_xlfn.IFNA(VLOOKUP(A112,CLASS!A:I,7,FALSE),"")</f>
        <v>A</v>
      </c>
      <c r="H112" t="str">
        <f>_xlfn.IFNA(VLOOKUP(A112,CLASS!A:I,8,FALSE),"")</f>
        <v>A</v>
      </c>
      <c r="I112" t="str">
        <f>_xlfn.IFNA(VLOOKUP(A112,CLASS!A:I,9,FALSE),"")</f>
        <v>LDY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_xlfn.IFNA(VLOOKUP(B112,CLASS!B:AH,17,FALSE),"")</f>
        <v>0</v>
      </c>
      <c r="M112">
        <f>_xlfn.IFNA(VLOOKUP(E112,HandicapLookup!A:B,2,FALSE),"")</f>
        <v>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R112" s="31"/>
      <c r="S112" t="str">
        <f>IF(R112&gt;1,J112,"")</f>
        <v/>
      </c>
      <c r="T112" t="str">
        <f>IF(R112&gt;=1,R112,"")</f>
        <v/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x14ac:dyDescent="0.35">
      <c r="A113">
        <f>CLASS!A208</f>
        <v>127073</v>
      </c>
      <c r="B113" t="str">
        <f>CLASS!B208</f>
        <v>EE127073</v>
      </c>
      <c r="C113" t="str">
        <f>_xlfn.IFNA((VLOOKUP(A113,CLASS!A:AY,3,FALSE)),"")</f>
        <v>Timothy</v>
      </c>
      <c r="D113" t="str">
        <f>_xlfn.IFNA((VLOOKUP(A113,CLASS!A:AY,4,FALSE)),"")</f>
        <v>Dawson</v>
      </c>
      <c r="E113" t="str">
        <f>_xlfn.IFNA(VLOOKUP(A113,CLASS!A:I,5,FALSE),"")</f>
        <v>C</v>
      </c>
      <c r="F113" t="str">
        <f>_xlfn.IFNA(VLOOKUP(A113,CLASS!A:I,6,FALSE),"")</f>
        <v>C</v>
      </c>
      <c r="G113" t="str">
        <f>_xlfn.IFNA(VLOOKUP(A113,CLASS!A:I,7,FALSE),"")</f>
        <v>C</v>
      </c>
      <c r="H113" t="str">
        <f>_xlfn.IFNA(VLOOKUP(A113,CLASS!A:I,8,FALSE),"")</f>
        <v>C</v>
      </c>
      <c r="I113" t="str">
        <f>_xlfn.IFNA(VLOOKUP(A113,CLASS!A:I,9,FALSE),"")</f>
        <v>VET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_xlfn.IFNA(VLOOKUP(B113,CLASS!B:AH,17,FALSE),"")</f>
        <v>0</v>
      </c>
      <c r="M113">
        <f>_xlfn.IFNA(VLOOKUP(E113,HandicapLookup!A:B,2,FALSE),"")</f>
        <v>15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IF(R113&gt;1,J113,"")</f>
        <v/>
      </c>
      <c r="T113" t="str">
        <f>IF(R113&gt;=1,R113,"")</f>
        <v/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H113" s="6"/>
      <c r="AI113" s="3"/>
      <c r="AJ113" s="3"/>
      <c r="AK113" s="8"/>
      <c r="AL113" s="3"/>
      <c r="AM113" s="3"/>
      <c r="AN113" s="3"/>
      <c r="AO113" s="3"/>
      <c r="AP113" s="3"/>
      <c r="AQ113" s="3"/>
      <c r="AR113" s="3"/>
      <c r="AS113" s="3"/>
      <c r="AT113" s="3"/>
      <c r="AU113" s="8"/>
      <c r="AV113" s="3"/>
    </row>
    <row r="114" spans="1:48" x14ac:dyDescent="0.35">
      <c r="A114">
        <f>CLASS!A44</f>
        <v>128615</v>
      </c>
      <c r="B114" t="str">
        <f>CLASS!B44</f>
        <v>EE128615</v>
      </c>
      <c r="C114" t="str">
        <f>_xlfn.IFNA((VLOOKUP(A114,CLASS!A:AY,3,FALSE)),"")</f>
        <v>Kevin</v>
      </c>
      <c r="D114" t="str">
        <f>_xlfn.IFNA((VLOOKUP(A114,CLASS!A:AY,4,FALSE)),"")</f>
        <v>Cummins</v>
      </c>
      <c r="E114" t="str">
        <f>_xlfn.IFNA(VLOOKUP(A114,CLASS!A:I,5,FALSE),"")</f>
        <v>AA</v>
      </c>
      <c r="F114" t="str">
        <f>_xlfn.IFNA(VLOOKUP(A114,CLASS!A:I,6,FALSE),"")</f>
        <v>AA</v>
      </c>
      <c r="G114" t="str">
        <f>_xlfn.IFNA(VLOOKUP(A114,CLASS!A:I,7,FALSE),"")</f>
        <v>AA</v>
      </c>
      <c r="H114" t="str">
        <f>_xlfn.IFNA(VLOOKUP(A114,CLASS!A:I,8,FALSE),"")</f>
        <v>AA</v>
      </c>
      <c r="I114" t="str">
        <f>_xlfn.IFNA(VLOOKUP(A114,CLASS!A:I,9,FALSE),"")</f>
        <v>SNR</v>
      </c>
      <c r="J114" t="str">
        <f>_xlfn.IFNA((VLOOKUP(A114,CLASS!A:AY,10,FALSE)),"")</f>
        <v>OLSS</v>
      </c>
      <c r="K114" t="str">
        <f>_xlfn.IFNA((VLOOKUP(J114,DivisionLookup!A:B,2,FALSE)),"")</f>
        <v>South</v>
      </c>
      <c r="L114">
        <f>_xlfn.IFNA(VLOOKUP(B114,CLASS!B:AH,17,FALSE),"")</f>
        <v>0</v>
      </c>
      <c r="M114">
        <f>_xlfn.IFNA(VLOOKUP(E114,HandicapLookup!A:B,2,FALSE),"")</f>
        <v>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R114" s="31"/>
      <c r="S114" t="str">
        <f>IF(R114&gt;1,J114,"")</f>
        <v/>
      </c>
      <c r="T114" t="str">
        <f>IF(R114&gt;=1,R114,"")</f>
        <v/>
      </c>
    </row>
    <row r="115" spans="1:48" hidden="1" x14ac:dyDescent="0.35">
      <c r="A115">
        <f>CLASS!A83</f>
        <v>91465</v>
      </c>
      <c r="B115" t="str">
        <f>CLASS!B83</f>
        <v>EE91465</v>
      </c>
      <c r="C115" t="str">
        <f>_xlfn.IFNA((VLOOKUP(A115,CLASS!A:AY,3,FALSE)),"")</f>
        <v>Peter</v>
      </c>
      <c r="D115" t="str">
        <f>_xlfn.IFNA((VLOOKUP(A115,CLASS!A:AY,4,FALSE)),"")</f>
        <v>Critchley</v>
      </c>
      <c r="E115" t="str">
        <f>_xlfn.IFNA(VLOOKUP(A115,CLASS!A:I,5,FALSE),"")</f>
        <v>A</v>
      </c>
      <c r="F115" t="str">
        <f>_xlfn.IFNA(VLOOKUP(A115,CLASS!A:I,6,FALSE),"")</f>
        <v>A</v>
      </c>
      <c r="G115" t="str">
        <f>_xlfn.IFNA(VLOOKUP(A115,CLASS!A:I,7,FALSE),"")</f>
        <v>A</v>
      </c>
      <c r="H115" t="str">
        <f>_xlfn.IFNA(VLOOKUP(A115,CLASS!A:I,8,FALSE),"")</f>
        <v>A</v>
      </c>
      <c r="I115" t="str">
        <f>_xlfn.IFNA(VLOOKUP(A115,CLASS!A:I,9,FALSE),"")</f>
        <v>SNR</v>
      </c>
      <c r="J115" t="str">
        <f>_xlfn.IFNA((VLOOKUP(A115,CLASS!A:AY,10,FALSE)),"")</f>
        <v>DOV</v>
      </c>
      <c r="K115" t="str">
        <f>_xlfn.IFNA((VLOOKUP(J115,DivisionLookup!A:B,2,FALSE)),"")</f>
        <v>North</v>
      </c>
      <c r="L115">
        <f>_xlfn.IFNA(VLOOKUP(B115,CLASS!B:AH,17,FALSE),"")</f>
        <v>0</v>
      </c>
      <c r="M115">
        <f>_xlfn.IFNA(VLOOKUP(E115,HandicapLookup!A:B,2,FALSE),"")</f>
        <v>5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R115" s="31"/>
      <c r="S115" t="str">
        <f>IF(R115&gt;1,J115,"")</f>
        <v/>
      </c>
      <c r="T115" t="str">
        <f>IF(R115&gt;=1,R115,"")</f>
        <v/>
      </c>
    </row>
    <row r="116" spans="1:48" x14ac:dyDescent="0.35">
      <c r="A116">
        <f>CLASS!A99</f>
        <v>136712</v>
      </c>
      <c r="B116" t="str">
        <f>CLASS!B99</f>
        <v>EE136712</v>
      </c>
      <c r="C116" t="str">
        <f>_xlfn.IFNA((VLOOKUP(A116,CLASS!A:AY,3,FALSE)),"")</f>
        <v>Thomas</v>
      </c>
      <c r="D116" t="str">
        <f>_xlfn.IFNA((VLOOKUP(A116,CLASS!A:AY,4,FALSE)),"")</f>
        <v>Claydon</v>
      </c>
      <c r="E116" t="str">
        <f>_xlfn.IFNA(VLOOKUP(A116,CLASS!A:I,5,FALSE),"")</f>
        <v>A</v>
      </c>
      <c r="F116" t="str">
        <f>_xlfn.IFNA(VLOOKUP(A116,CLASS!A:I,6,FALSE),"")</f>
        <v>A</v>
      </c>
      <c r="G116" t="str">
        <f>_xlfn.IFNA(VLOOKUP(A116,CLASS!A:I,7,FALSE),"")</f>
        <v>A</v>
      </c>
      <c r="H116" t="str">
        <f>_xlfn.IFNA(VLOOKUP(A116,CLASS!A:I,8,FALSE),"")</f>
        <v>A</v>
      </c>
      <c r="I116" t="str">
        <f>_xlfn.IFNA(VLOOKUP(A116,CLASS!A:I,9,FALSE),"")</f>
        <v>SNR</v>
      </c>
      <c r="J116" t="str">
        <f>_xlfn.IFNA((VLOOKUP(A116,CLASS!A:AY,10,FALSE)),"")</f>
        <v>OLSS</v>
      </c>
      <c r="K116" t="str">
        <f>_xlfn.IFNA((VLOOKUP(J116,DivisionLookup!A:B,2,FALSE)),"")</f>
        <v>South</v>
      </c>
      <c r="L116">
        <f>_xlfn.IFNA(VLOOKUP(B116,CLASS!B:AH,17,FALSE),"")</f>
        <v>0</v>
      </c>
      <c r="M116">
        <f>_xlfn.IFNA(VLOOKUP(E116,HandicapLookup!A:B,2,FALSE),"")</f>
        <v>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S116" t="str">
        <f>IF(R116&gt;1,J116,"")</f>
        <v/>
      </c>
      <c r="T116" t="str">
        <f>IF(R116&gt;=1,R116,"")</f>
        <v/>
      </c>
    </row>
    <row r="117" spans="1:48" hidden="1" x14ac:dyDescent="0.35">
      <c r="A117">
        <f>CLASS!A69</f>
        <v>133250</v>
      </c>
      <c r="B117" t="str">
        <f>CLASS!B69</f>
        <v>EE133250</v>
      </c>
      <c r="C117" t="str">
        <f>_xlfn.IFNA((VLOOKUP(A117,CLASS!A:AY,3,FALSE)),"")</f>
        <v>James</v>
      </c>
      <c r="D117" t="str">
        <f>_xlfn.IFNA((VLOOKUP(A117,CLASS!A:AY,4,FALSE)),"")</f>
        <v>Yarrow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SNR</v>
      </c>
      <c r="J117" t="str">
        <f>_xlfn.IFNA((VLOOKUP(A117,CLASS!A:AY,10,FALSE)),"")</f>
        <v>CAM</v>
      </c>
      <c r="K117" t="str">
        <f>_xlfn.IFNA((VLOOKUP(J117,DivisionLookup!A:B,2,FALSE)),"")</f>
        <v>North</v>
      </c>
      <c r="L117">
        <f>_xlfn.IFNA(VLOOKUP(B117,CLASS!B:AH,17,FALSE),"")</f>
        <v>0</v>
      </c>
      <c r="M117">
        <f>_xlfn.IFNA(VLOOKUP(E117,HandicapLookup!A:B,2,FALSE),"")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R117" s="31"/>
      <c r="S117" t="str">
        <f>IF(R117&gt;1,J117,"")</f>
        <v/>
      </c>
      <c r="T117" t="str">
        <f>IF(R117&gt;=1,R117,"")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35">
      <c r="A118">
        <f>CLASS!A187</f>
        <v>141831</v>
      </c>
      <c r="B118" t="str">
        <f>CLASS!B187</f>
        <v>EE141831</v>
      </c>
      <c r="C118" t="str">
        <f>_xlfn.IFNA((VLOOKUP(A118,CLASS!A:AY,3,FALSE)),"")</f>
        <v>Neil</v>
      </c>
      <c r="D118" t="str">
        <f>_xlfn.IFNA((VLOOKUP(A118,CLASS!A:AY,4,FALSE)),"")</f>
        <v>Clark</v>
      </c>
      <c r="E118" t="str">
        <f>_xlfn.IFNA(VLOOKUP(A118,CLASS!A:I,5,FALSE),"")</f>
        <v>C</v>
      </c>
      <c r="F118" t="str">
        <f>_xlfn.IFNA(VLOOKUP(A118,CLASS!A:I,6,FALSE),"")</f>
        <v>C</v>
      </c>
      <c r="G118" t="str">
        <f>_xlfn.IFNA(VLOOKUP(A118,CLASS!A:I,7,FALSE),"")</f>
        <v>C</v>
      </c>
      <c r="H118" t="str">
        <f>_xlfn.IFNA(VLOOKUP(A118,CLASS!A:I,8,FALSE),"")</f>
        <v>C</v>
      </c>
      <c r="I118" t="str">
        <f>_xlfn.IFNA(VLOOKUP(A118,CLASS!A:I,9,FALSE),"")</f>
        <v>SNR</v>
      </c>
      <c r="J118" t="str">
        <f>_xlfn.IFNA((VLOOKUP(A118,CLASS!A:AY,10,FALSE)),"")</f>
        <v>OLSS</v>
      </c>
      <c r="K118" t="str">
        <f>_xlfn.IFNA((VLOOKUP(J118,DivisionLookup!A:B,2,FALSE)),"")</f>
        <v>South</v>
      </c>
      <c r="L118">
        <f>_xlfn.IFNA(VLOOKUP(B118,CLASS!B:AH,17,FALSE),"")</f>
        <v>0</v>
      </c>
      <c r="M118">
        <f>_xlfn.IFNA(VLOOKUP(E118,HandicapLookup!A:B,2,FALSE),"")</f>
        <v>15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IF(R118&gt;1,J118,"")</f>
        <v/>
      </c>
      <c r="T118" t="str">
        <f>IF(R118&gt;=1,R118,"")</f>
        <v/>
      </c>
    </row>
    <row r="119" spans="1:48" x14ac:dyDescent="0.35">
      <c r="A119">
        <f>CLASS!A98</f>
        <v>132080</v>
      </c>
      <c r="B119" t="str">
        <f>CLASS!B98</f>
        <v>EE132080</v>
      </c>
      <c r="C119" t="str">
        <f>_xlfn.IFNA((VLOOKUP(A119,CLASS!A:AY,3,FALSE)),"")</f>
        <v>Daniel</v>
      </c>
      <c r="D119" t="str">
        <f>_xlfn.IFNA((VLOOKUP(A119,CLASS!A:AY,4,FALSE)),"")</f>
        <v>Carpenter</v>
      </c>
      <c r="E119" t="str">
        <f>_xlfn.IFNA(VLOOKUP(A119,CLASS!A:I,5,FALSE),"")</f>
        <v>A</v>
      </c>
      <c r="F119" t="str">
        <f>_xlfn.IFNA(VLOOKUP(A119,CLASS!A:I,6,FALSE),"")</f>
        <v>A</v>
      </c>
      <c r="G119" t="str">
        <f>_xlfn.IFNA(VLOOKUP(A119,CLASS!A:I,7,FALSE),"")</f>
        <v>A</v>
      </c>
      <c r="H119" t="str">
        <f>_xlfn.IFNA(VLOOKUP(A119,CLASS!A:I,8,FALSE),"")</f>
        <v>A</v>
      </c>
      <c r="I119" t="str">
        <f>_xlfn.IFNA(VLOOKUP(A119,CLASS!A:I,9,FALSE),"")</f>
        <v>JNR</v>
      </c>
      <c r="J119" t="str">
        <f>_xlfn.IFNA((VLOOKUP(A119,CLASS!A:AY,10,FALSE)),"")</f>
        <v>OLSS</v>
      </c>
      <c r="K119" t="str">
        <f>_xlfn.IFNA((VLOOKUP(J119,DivisionLookup!A:B,2,FALSE)),"")</f>
        <v>South</v>
      </c>
      <c r="L119">
        <f>_xlfn.IFNA(VLOOKUP(B119,CLASS!B:AH,17,FALSE),"")</f>
        <v>0</v>
      </c>
      <c r="M119">
        <f>_xlfn.IFNA(VLOOKUP(E119,HandicapLookup!A:B,2,FALSE),"")</f>
        <v>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t="str">
        <f>IF(R119&gt;1,J119,"")</f>
        <v/>
      </c>
      <c r="T119" t="str">
        <f>IF(R119&gt;=1,R119,"")</f>
        <v/>
      </c>
    </row>
    <row r="120" spans="1:48" hidden="1" x14ac:dyDescent="0.35">
      <c r="A120">
        <f>CLASS!A162</f>
        <v>68057</v>
      </c>
      <c r="B120" t="str">
        <f>CLASS!B162</f>
        <v>EE68057</v>
      </c>
      <c r="C120" t="str">
        <f>_xlfn.IFNA((VLOOKUP(A120,CLASS!A:AY,3,FALSE)),"")</f>
        <v xml:space="preserve">John </v>
      </c>
      <c r="D120" t="str">
        <f>_xlfn.IFNA((VLOOKUP(A120,CLASS!A:AY,4,FALSE)),"")</f>
        <v>Jones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DOV</v>
      </c>
      <c r="K120" t="str">
        <f>_xlfn.IFNA((VLOOKUP(J120,DivisionLookup!A:B,2,FALSE)),"")</f>
        <v>North</v>
      </c>
      <c r="L120">
        <f>_xlfn.IFNA(VLOOKUP(B120,CLASS!B:AH,17,FALSE),"")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R120" s="31"/>
      <c r="S120" t="str">
        <f>IF(R120&gt;1,J120,"")</f>
        <v/>
      </c>
      <c r="T120" t="str">
        <f>IF(R120&gt;=1,R120,"")</f>
        <v/>
      </c>
    </row>
    <row r="121" spans="1:48" hidden="1" x14ac:dyDescent="0.35">
      <c r="A121">
        <f>CLASS!A117</f>
        <v>85329</v>
      </c>
      <c r="B121" t="str">
        <f>CLASS!B117</f>
        <v>EE85329</v>
      </c>
      <c r="C121" t="str">
        <f>_xlfn.IFNA((VLOOKUP(A121,CLASS!A:AY,3,FALSE)),"")</f>
        <v>Michael</v>
      </c>
      <c r="D121" t="str">
        <f>_xlfn.IFNA((VLOOKUP(A121,CLASS!A:AY,4,FALSE)),"")</f>
        <v>Beatwell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VET</v>
      </c>
      <c r="J121" t="str">
        <f>_xlfn.IFNA((VLOOKUP(A121,CLASS!A:AY,10,FALSE)),"")</f>
        <v>CAM</v>
      </c>
      <c r="K121" t="str">
        <f>_xlfn.IFNA((VLOOKUP(J121,DivisionLookup!A:B,2,FALSE)),"")</f>
        <v>North</v>
      </c>
      <c r="L121">
        <f>_xlfn.IFNA(VLOOKUP(B121,CLASS!B:AH,17,FALSE),"")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IF(R121&gt;1,J121,"")</f>
        <v/>
      </c>
      <c r="T121" t="str">
        <f>IF(R121&gt;=1,R121,"")</f>
        <v/>
      </c>
    </row>
    <row r="122" spans="1:48" hidden="1" x14ac:dyDescent="0.35">
      <c r="A122">
        <f>CLASS!A88</f>
        <v>111096</v>
      </c>
      <c r="B122" t="str">
        <f>CLASS!B88</f>
        <v>EE111096</v>
      </c>
      <c r="C122" t="str">
        <f>_xlfn.IFNA((VLOOKUP(A122,CLASS!A:AY,3,FALSE)),"")</f>
        <v>Craig</v>
      </c>
      <c r="D122" t="str">
        <f>_xlfn.IFNA((VLOOKUP(A122,CLASS!A:AY,4,FALSE)),"")</f>
        <v>Tolley</v>
      </c>
      <c r="E122" t="str">
        <f>_xlfn.IFNA(VLOOKUP(A122,CLASS!A:I,5,FALSE),"")</f>
        <v>A</v>
      </c>
      <c r="F122" t="str">
        <f>_xlfn.IFNA(VLOOKUP(A122,CLASS!A:I,6,FALSE),"")</f>
        <v>A</v>
      </c>
      <c r="G122" t="str">
        <f>_xlfn.IFNA(VLOOKUP(A122,CLASS!A:I,7,FALSE),"")</f>
        <v>A</v>
      </c>
      <c r="H122" t="str">
        <f>_xlfn.IFNA(VLOOKUP(A122,CLASS!A:I,8,FALSE),"")</f>
        <v>A</v>
      </c>
      <c r="I122" t="str">
        <f>_xlfn.IFNA(VLOOKUP(A122,CLASS!A:I,9,FALSE),"")</f>
        <v>SNR</v>
      </c>
      <c r="J122" t="str">
        <f>_xlfn.IFNA((VLOOKUP(A122,CLASS!A:AY,10,FALSE)),"")</f>
        <v>ORST</v>
      </c>
      <c r="K122" t="str">
        <f>_xlfn.IFNA((VLOOKUP(J122,DivisionLookup!A:B,2,FALSE)),"")</f>
        <v>North</v>
      </c>
      <c r="L122">
        <f>_xlfn.IFNA(VLOOKUP(B122,CLASS!B:AH,17,FALSE),"")</f>
        <v>0</v>
      </c>
      <c r="M122">
        <f>_xlfn.IFNA(VLOOKUP(E122,HandicapLookup!A:B,2,FALSE),"")</f>
        <v>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R122" s="31"/>
      <c r="S122" t="str">
        <f>IF(R122&gt;1,J122,"")</f>
        <v/>
      </c>
      <c r="T122" t="str">
        <f>IF(R122&gt;=1,R122,"")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x14ac:dyDescent="0.35">
      <c r="A123">
        <f>CLASS!A17</f>
        <v>128224</v>
      </c>
      <c r="B123" t="str">
        <f>CLASS!B17</f>
        <v>EE128224</v>
      </c>
      <c r="C123" t="str">
        <f>_xlfn.IFNA((VLOOKUP(A123,CLASS!A:AY,3,FALSE)),"")</f>
        <v>Joshua</v>
      </c>
      <c r="D123" t="str">
        <f>_xlfn.IFNA((VLOOKUP(A123,CLASS!A:AY,4,FALSE)),"")</f>
        <v>Brown</v>
      </c>
      <c r="E123" t="str">
        <f>_xlfn.IFNA(VLOOKUP(A123,CLASS!A:I,5,FALSE),"")</f>
        <v>AAA</v>
      </c>
      <c r="F123" t="str">
        <f>_xlfn.IFNA(VLOOKUP(A123,CLASS!A:I,6,FALSE),"")</f>
        <v>AAA</v>
      </c>
      <c r="G123" t="str">
        <f>_xlfn.IFNA(VLOOKUP(A123,CLASS!A:I,7,FALSE),"")</f>
        <v>AAA</v>
      </c>
      <c r="H123" t="str">
        <f>_xlfn.IFNA(VLOOKUP(A123,CLASS!A:I,8,FALSE),"")</f>
        <v>AAA</v>
      </c>
      <c r="I123" t="str">
        <f>_xlfn.IFNA(VLOOKUP(A123,CLASS!A:I,9,FALSE),"")</f>
        <v>SNR</v>
      </c>
      <c r="J123" t="str">
        <f>_xlfn.IFNA((VLOOKUP(A123,CLASS!A:AY,10,FALSE)),"")</f>
        <v>OLSS</v>
      </c>
      <c r="K123" t="str">
        <f>_xlfn.IFNA((VLOOKUP(J123,DivisionLookup!A:B,2,FALSE)),"")</f>
        <v>South</v>
      </c>
      <c r="L123">
        <f>_xlfn.IFNA(VLOOKUP(B123,CLASS!B:AH,17,FALSE),"")</f>
        <v>0</v>
      </c>
      <c r="M123">
        <f>_xlfn.IFNA(VLOOKUP(E123,HandicapLookup!A:B,2,FALSE),"")</f>
        <v>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R123" s="31"/>
      <c r="S123" t="str">
        <f>IF(R123&gt;1,J123,"")</f>
        <v/>
      </c>
      <c r="T123" t="str">
        <f>IF(R123&gt;=1,R123,"")</f>
        <v/>
      </c>
    </row>
    <row r="124" spans="1:48" hidden="1" x14ac:dyDescent="0.35">
      <c r="A124">
        <f>CLASS!A194</f>
        <v>141272</v>
      </c>
      <c r="B124" t="str">
        <f>CLASS!B194</f>
        <v>EE141272</v>
      </c>
      <c r="C124" t="str">
        <f>_xlfn.IFNA((VLOOKUP(A124,CLASS!A:AY,3,FALSE)),"")</f>
        <v>Greg</v>
      </c>
      <c r="D124" t="str">
        <f>_xlfn.IFNA((VLOOKUP(A124,CLASS!A:AY,4,FALSE)),"")</f>
        <v>Holmes</v>
      </c>
      <c r="E124" t="str">
        <f>_xlfn.IFNA(VLOOKUP(A124,CLASS!A:I,5,FALSE),"")</f>
        <v>C</v>
      </c>
      <c r="F124" t="str">
        <f>_xlfn.IFNA(VLOOKUP(A124,CLASS!A:I,6,FALSE),"")</f>
        <v>C</v>
      </c>
      <c r="G124" t="str">
        <f>_xlfn.IFNA(VLOOKUP(A124,CLASS!A:I,7,FALSE),"")</f>
        <v>C</v>
      </c>
      <c r="H124" t="str">
        <f>_xlfn.IFNA(VLOOKUP(A124,CLASS!A:I,8,FALSE),"")</f>
        <v>C</v>
      </c>
      <c r="I124" t="str">
        <f>_xlfn.IFNA(VLOOKUP(A124,CLASS!A:I,9,FALSE),"")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_xlfn.IFNA(VLOOKUP(B124,CLASS!B:AH,17,FALSE),"")</f>
        <v>0</v>
      </c>
      <c r="M124">
        <f>_xlfn.IFNA(VLOOKUP(E124,HandicapLookup!A:B,2,FALSE),"")</f>
        <v>15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IF(R124&gt;1,J124,"")</f>
        <v/>
      </c>
      <c r="T124" t="str">
        <f>IF(R124&gt;=1,R124,"")</f>
        <v/>
      </c>
    </row>
    <row r="125" spans="1:48" x14ac:dyDescent="0.35">
      <c r="A125">
        <f>CLASS!A16</f>
        <v>127052</v>
      </c>
      <c r="B125" t="str">
        <f>CLASS!B16</f>
        <v>EE127052</v>
      </c>
      <c r="C125" t="str">
        <f>_xlfn.IFNA((VLOOKUP(A125,CLASS!A:AY,3,FALSE)),"")</f>
        <v>James</v>
      </c>
      <c r="D125" t="str">
        <f>_xlfn.IFNA((VLOOKUP(A125,CLASS!A:AY,4,FALSE)),"")</f>
        <v>Bradley-Day</v>
      </c>
      <c r="E125" t="str">
        <f>_xlfn.IFNA(VLOOKUP(A125,CLASS!A:I,5,FALSE),"")</f>
        <v>AAA</v>
      </c>
      <c r="F125" t="str">
        <f>_xlfn.IFNA(VLOOKUP(A125,CLASS!A:I,6,FALSE),"")</f>
        <v>AAA</v>
      </c>
      <c r="G125" t="str">
        <f>_xlfn.IFNA(VLOOKUP(A125,CLASS!A:I,7,FALSE),"")</f>
        <v>AAA</v>
      </c>
      <c r="H125" t="str">
        <f>_xlfn.IFNA(VLOOKUP(A125,CLASS!A:I,8,FALSE),"")</f>
        <v>AAA</v>
      </c>
      <c r="I125" t="str">
        <f>_xlfn.IFNA(VLOOKUP(A125,CLASS!A:I,9,FALSE),"")</f>
        <v>JNR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_xlfn.IFNA(VLOOKUP(B125,CLASS!B:AH,17,FALSE),"")</f>
        <v>0</v>
      </c>
      <c r="M125">
        <f>_xlfn.IFNA(VLOOKUP(E125,HandicapLookup!A:B,2,FALSE),"")</f>
        <v>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IF(R125&gt;1,J125,"")</f>
        <v/>
      </c>
      <c r="T125" t="str">
        <f>IF(R125&gt;=1,R125,"")</f>
        <v/>
      </c>
    </row>
    <row r="126" spans="1:48" x14ac:dyDescent="0.35">
      <c r="A126">
        <f>CLASS!A137</f>
        <v>98867</v>
      </c>
      <c r="B126" t="str">
        <f>CLASS!B137</f>
        <v>EE98867</v>
      </c>
      <c r="C126" t="str">
        <f>_xlfn.IFNA((VLOOKUP(A126,CLASS!A:AY,3,FALSE)),"")</f>
        <v>Christopher</v>
      </c>
      <c r="D126" t="str">
        <f>_xlfn.IFNA((VLOOKUP(A126,CLASS!A:AY,4,FALSE)),"")</f>
        <v>Bloxham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f>_xlfn.IFNA(VLOOKUP(B126,CLASS!B:AH,17,FALSE),"")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IF(R126&gt;1,J126,"")</f>
        <v/>
      </c>
      <c r="T126" t="str">
        <f>IF(R126&gt;=1,R126,"")</f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x14ac:dyDescent="0.35">
      <c r="A127">
        <f>CLASS!A15</f>
        <v>107759</v>
      </c>
      <c r="B127" t="str">
        <f>CLASS!B15</f>
        <v>EE107759</v>
      </c>
      <c r="C127" t="str">
        <f>_xlfn.IFNA((VLOOKUP(A127,CLASS!A:AY,3,FALSE)),"")</f>
        <v>James</v>
      </c>
      <c r="D127" t="str">
        <f>_xlfn.IFNA((VLOOKUP(A127,CLASS!A:AY,4,FALSE)),"")</f>
        <v>Attwood</v>
      </c>
      <c r="E127" t="str">
        <f>_xlfn.IFNA(VLOOKUP(A127,CLASS!A:I,5,FALSE),"")</f>
        <v>AAA</v>
      </c>
      <c r="F127" t="str">
        <f>_xlfn.IFNA(VLOOKUP(A127,CLASS!A:I,6,FALSE),"")</f>
        <v>AAA</v>
      </c>
      <c r="G127" t="str">
        <f>_xlfn.IFNA(VLOOKUP(A127,CLASS!A:I,7,FALSE),"")</f>
        <v>AAA</v>
      </c>
      <c r="H127" t="str">
        <f>_xlfn.IFNA(VLOOKUP(A127,CLASS!A:I,8,FALSE),"")</f>
        <v>AAA</v>
      </c>
      <c r="I127" t="str">
        <f>_xlfn.IFNA(VLOOKUP(A127,CLASS!A:I,9,FALSE),"")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_xlfn.IFNA(VLOOKUP(B127,CLASS!B:AH,17,FALSE),"")</f>
        <v>0</v>
      </c>
      <c r="M127">
        <f>_xlfn.IFNA(VLOOKUP(E127,HandicapLookup!A:B,2,FALSE),"")</f>
        <v>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R127" s="31"/>
      <c r="S127" t="str">
        <f>IF(R127&gt;1,J127,"")</f>
        <v/>
      </c>
      <c r="T127" t="str">
        <f>IF(R127&gt;=1,R127,"")</f>
        <v/>
      </c>
    </row>
    <row r="128" spans="1:48" x14ac:dyDescent="0.35">
      <c r="A128">
        <f>CLASS!A36</f>
        <v>91579</v>
      </c>
      <c r="B128" t="str">
        <f>CLASS!B36</f>
        <v>EE91579</v>
      </c>
      <c r="C128" t="str">
        <f>_xlfn.IFNA((VLOOKUP(A128,CLASS!A:AY,3,FALSE)),"")</f>
        <v>Phil</v>
      </c>
      <c r="D128" t="str">
        <f>_xlfn.IFNA((VLOOKUP(A128,CLASS!A:AY,4,FALSE)),"")</f>
        <v>Easeman</v>
      </c>
      <c r="E128" t="str">
        <f>_xlfn.IFNA(VLOOKUP(A128,CLASS!A:I,5,FALSE),"")</f>
        <v>AA</v>
      </c>
      <c r="F128" t="str">
        <f>_xlfn.IFNA(VLOOKUP(A128,CLASS!A:I,6,FALSE),"")</f>
        <v>AA</v>
      </c>
      <c r="G128" t="str">
        <f>_xlfn.IFNA(VLOOKUP(A128,CLASS!A:I,7,FALSE),"")</f>
        <v>AA</v>
      </c>
      <c r="H128" t="str">
        <f>_xlfn.IFNA(VLOOKUP(A128,CLASS!A:I,8,FALSE),"")</f>
        <v>AA</v>
      </c>
      <c r="I128" t="str">
        <f>_xlfn.IFNA(VLOOKUP(A128,CLASS!A:I,9,FALSE),"")</f>
        <v>SNR</v>
      </c>
      <c r="J128" t="str">
        <f>_xlfn.IFNA((VLOOKUP(A128,CLASS!A:AY,10,FALSE)),"")</f>
        <v>EJC</v>
      </c>
      <c r="K128" t="str">
        <f>_xlfn.IFNA((VLOOKUP(J128,DivisionLookup!A:B,2,FALSE)),"")</f>
        <v>South</v>
      </c>
      <c r="L128">
        <f>_xlfn.IFNA(VLOOKUP(B128,CLASS!B:AH,17,FALSE),"")</f>
        <v>92</v>
      </c>
      <c r="M128">
        <f>_xlfn.IFNA(VLOOKUP(E128,HandicapLookup!A:B,2,FALSE),"")</f>
        <v>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92</v>
      </c>
      <c r="S128" t="str">
        <f>IF(R128&gt;1,J128,"")</f>
        <v/>
      </c>
      <c r="T128" t="str">
        <f>IF(R128&gt;=1,R128,"")</f>
        <v/>
      </c>
    </row>
    <row r="129" spans="1:48" hidden="1" x14ac:dyDescent="0.35">
      <c r="A129">
        <f>CLASS!A74</f>
        <v>134610</v>
      </c>
      <c r="B129" t="str">
        <f>CLASS!B74</f>
        <v>EE134610</v>
      </c>
      <c r="C129" t="str">
        <f>_xlfn.IFNA((VLOOKUP(A129,CLASS!A:AY,3,FALSE)),"")</f>
        <v>Allen</v>
      </c>
      <c r="D129" t="str">
        <f>_xlfn.IFNA((VLOOKUP(A129,CLASS!A:AY,4,FALSE)),"")</f>
        <v>Carriere</v>
      </c>
      <c r="E129" t="str">
        <f>_xlfn.IFNA(VLOOKUP(A129,CLASS!A:I,5,FALSE),"")</f>
        <v>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SNR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_xlfn.IFNA(VLOOKUP(B129,CLASS!B:AH,17,FALSE),"")</f>
        <v>0</v>
      </c>
      <c r="M129">
        <f>_xlfn.IFNA(VLOOKUP(E129,HandicapLookup!A:B,2,FALSE),"")</f>
        <v>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R129" s="31"/>
      <c r="S129" t="str">
        <f>IF(R129&gt;1,J129,"")</f>
        <v/>
      </c>
      <c r="T129" t="str">
        <f>IF(R129&gt;=1,R129,"")</f>
        <v/>
      </c>
    </row>
    <row r="130" spans="1:48" hidden="1" x14ac:dyDescent="0.35">
      <c r="A130">
        <f>CLASS!A22</f>
        <v>2744</v>
      </c>
      <c r="B130" t="str">
        <f>CLASS!B22</f>
        <v>EE2744</v>
      </c>
      <c r="C130" t="str">
        <f>_xlfn.IFNA((VLOOKUP(A130,CLASS!A:AY,3,FALSE)),"")</f>
        <v>John</v>
      </c>
      <c r="D130" t="str">
        <f>_xlfn.IFNA((VLOOKUP(A130,CLASS!A:AY,4,FALSE)),"")</f>
        <v>Wells</v>
      </c>
      <c r="E130" t="str">
        <f>_xlfn.IFNA(VLOOKUP(A130,CLASS!A:I,5,FALSE),"")</f>
        <v>AA</v>
      </c>
      <c r="F130" t="str">
        <f>_xlfn.IFNA(VLOOKUP(A130,CLASS!A:I,6,FALSE),"")</f>
        <v>AA</v>
      </c>
      <c r="G130" t="str">
        <f>_xlfn.IFNA(VLOOKUP(A130,CLASS!A:I,7,FALSE),"")</f>
        <v>AA</v>
      </c>
      <c r="H130" t="str">
        <f>_xlfn.IFNA(VLOOKUP(A130,CLASS!A:I,8,FALSE),"")</f>
        <v>AA</v>
      </c>
      <c r="I130" t="str">
        <f>_xlfn.IFNA(VLOOKUP(A130,CLASS!A:I,9,FALSE),"")</f>
        <v>VET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_xlfn.IFNA(VLOOKUP(B130,CLASS!B:AH,17,FALSE),"")</f>
        <v>0</v>
      </c>
      <c r="M130">
        <f>_xlfn.IFNA(VLOOKUP(E130,HandicapLookup!A:B,2,FALSE),"")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S130" t="str">
        <f>IF(R130&gt;1,J130,"")</f>
        <v/>
      </c>
      <c r="T130" t="str">
        <f>IF(R130&gt;=1,R130,"")</f>
        <v/>
      </c>
    </row>
    <row r="131" spans="1:48" hidden="1" x14ac:dyDescent="0.35">
      <c r="A131">
        <f>CLASS!A177</f>
        <v>35944</v>
      </c>
      <c r="B131" t="str">
        <f>CLASS!B177</f>
        <v>EE35944</v>
      </c>
      <c r="C131" t="str">
        <f>_xlfn.IFNA((VLOOKUP(A131,CLASS!A:AY,3,FALSE)),"")</f>
        <v>Tim</v>
      </c>
      <c r="D131" t="str">
        <f>_xlfn.IFNA((VLOOKUP(A131,CLASS!A:AY,4,FALSE)),"")</f>
        <v>Tyler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>C</v>
      </c>
      <c r="I131" t="str">
        <f>_xlfn.IFNA(VLOOKUP(A131,CLASS!A:I,9,FALSE),"")</f>
        <v>VET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_xlfn.IFNA(VLOOKUP(B131,CLASS!B:AH,17,FALSE),"")</f>
        <v>0</v>
      </c>
      <c r="M131">
        <f>_xlfn.IFNA(VLOOKUP(E131,HandicapLookup!A:B,2,FALSE),"")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IF(R131&gt;1,J131,"")</f>
        <v/>
      </c>
      <c r="T131" t="str">
        <f>IF(R131&gt;=1,R131,"")</f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x14ac:dyDescent="0.35">
      <c r="A132">
        <f>CLASS!A127</f>
        <v>130499</v>
      </c>
      <c r="B132" t="str">
        <f>CLASS!B127</f>
        <v>EE130499</v>
      </c>
      <c r="C132" t="str">
        <f>_xlfn.IFNA((VLOOKUP(A132,CLASS!A:AY,3,FALSE)),"")</f>
        <v>John</v>
      </c>
      <c r="D132" t="str">
        <f>_xlfn.IFNA((VLOOKUP(A132,CLASS!A:AY,4,FALSE)),"")</f>
        <v>Quartermaine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VET</v>
      </c>
      <c r="J132" t="str">
        <f>_xlfn.IFNA((VLOOKUP(A132,CLASS!A:AY,10,FALSE)),"")</f>
        <v>EJC</v>
      </c>
      <c r="K132" t="str">
        <f>_xlfn.IFNA((VLOOKUP(J132,DivisionLookup!A:B,2,FALSE)),"")</f>
        <v>South</v>
      </c>
      <c r="L132">
        <f>_xlfn.IFNA(VLOOKUP(B132,CLASS!B:AH,17,FALSE),"")</f>
        <v>76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86</v>
      </c>
      <c r="S132" t="str">
        <f>IF(R132&gt;1,J132,"")</f>
        <v/>
      </c>
      <c r="T132" t="str">
        <f>IF(R132&gt;=1,R132,"")</f>
        <v/>
      </c>
    </row>
    <row r="133" spans="1:48" hidden="1" x14ac:dyDescent="0.35">
      <c r="A133">
        <f>CLASS!A102</f>
        <v>132398</v>
      </c>
      <c r="B133" t="str">
        <f>CLASS!B102</f>
        <v>EE132398</v>
      </c>
      <c r="C133" t="str">
        <f>_xlfn.IFNA((VLOOKUP(A133,CLASS!A:AY,3,FALSE)),"")</f>
        <v>Ross</v>
      </c>
      <c r="D133" t="str">
        <f>_xlfn.IFNA((VLOOKUP(A133,CLASS!A:AY,4,FALSE)),"")</f>
        <v>Holmes</v>
      </c>
      <c r="E133" t="str">
        <f>_xlfn.IFNA(VLOOKUP(A133,CLASS!A:I,5,FALSE),"")</f>
        <v>A</v>
      </c>
      <c r="F133" t="str">
        <f>_xlfn.IFNA(VLOOKUP(A133,CLASS!A:I,6,FALSE),"")</f>
        <v>A</v>
      </c>
      <c r="G133" t="str">
        <f>_xlfn.IFNA(VLOOKUP(A133,CLASS!A:I,7,FALSE),"")</f>
        <v>A</v>
      </c>
      <c r="H133" t="str">
        <f>_xlfn.IFNA(VLOOKUP(A133,CLASS!A:I,8,FALSE),"")</f>
        <v>A</v>
      </c>
      <c r="I133" t="str">
        <f>_xlfn.IFNA(VLOOKUP(A133,CLASS!A:I,9,FALSE),"")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_xlfn.IFNA(VLOOKUP(B133,CLASS!B:AH,17,FALSE),"")</f>
        <v>0</v>
      </c>
      <c r="M133">
        <f>_xlfn.IFNA(VLOOKUP(E133,HandicapLookup!A:B,2,FALSE),"")</f>
        <v>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R133" s="31"/>
      <c r="S133" t="str">
        <f>IF(R133&gt;1,J133,"")</f>
        <v/>
      </c>
      <c r="T133" t="str">
        <f>IF(R133&gt;=1,R133,"")</f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35">
      <c r="A134">
        <f>CLASS!A114</f>
        <v>71206</v>
      </c>
      <c r="B134" t="str">
        <f>CLASS!B114</f>
        <v>EE71206</v>
      </c>
      <c r="C134" t="str">
        <f>_xlfn.IFNA((VLOOKUP(A134,CLASS!A:AY,3,FALSE)),"")</f>
        <v>Stephen</v>
      </c>
      <c r="D134" t="str">
        <f>_xlfn.IFNA((VLOOKUP(A134,CLASS!A:AY,4,FALSE)),"")</f>
        <v>Coningsby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VET</v>
      </c>
      <c r="J134" t="str">
        <f>_xlfn.IFNA((VLOOKUP(A134,CLASS!A:AY,10,FALSE)),"")</f>
        <v>CAM</v>
      </c>
      <c r="K134" t="str">
        <f>_xlfn.IFNA((VLOOKUP(J134,DivisionLookup!A:B,2,FALSE)),"")</f>
        <v>North</v>
      </c>
      <c r="L134">
        <f>_xlfn.IFNA(VLOOKUP(B134,CLASS!B:AH,17,FALSE),"")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IF(R134&gt;1,J134,"")</f>
        <v/>
      </c>
      <c r="T134" t="str">
        <f>IF(R134&gt;=1,R134,"")</f>
        <v/>
      </c>
    </row>
    <row r="135" spans="1:48" hidden="1" x14ac:dyDescent="0.35">
      <c r="A135">
        <f>CLASS!A18</f>
        <v>138218</v>
      </c>
      <c r="B135" t="str">
        <f>CLASS!B18</f>
        <v>EE138218</v>
      </c>
      <c r="C135" t="str">
        <f>_xlfn.IFNA((VLOOKUP(A135,CLASS!A:AY,3,FALSE)),"")</f>
        <v>Rob</v>
      </c>
      <c r="D135" t="str">
        <f>_xlfn.IFNA((VLOOKUP(A135,CLASS!A:AY,4,FALSE)),"")</f>
        <v>Claybrook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_xlfn.IFNA(VLOOKUP(B135,CLASS!B:AH,17,FALSE),"")</f>
        <v>0</v>
      </c>
      <c r="M135">
        <f>_xlfn.IFNA(VLOOKUP(E135,HandicapLookup!A:B,2,FALSE),"")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R135" s="31"/>
      <c r="S135" t="str">
        <f>IF(R135&gt;1,J135,"")</f>
        <v/>
      </c>
      <c r="T135" t="str">
        <f>IF(R135&gt;=1,R135,"")</f>
        <v/>
      </c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H135" s="6"/>
      <c r="AI135" s="3"/>
      <c r="AJ135" s="3"/>
      <c r="AK135" s="8"/>
      <c r="AL135" s="3"/>
      <c r="AM135" s="3"/>
      <c r="AN135" s="3"/>
      <c r="AO135" s="3"/>
      <c r="AP135" s="3"/>
      <c r="AQ135" s="3"/>
      <c r="AR135" s="3"/>
      <c r="AS135" s="3"/>
      <c r="AT135" s="3"/>
      <c r="AU135" s="8"/>
      <c r="AV135" s="3"/>
    </row>
    <row r="136" spans="1:48" x14ac:dyDescent="0.35">
      <c r="A136">
        <f>CLASS!A125</f>
        <v>114087</v>
      </c>
      <c r="B136" t="str">
        <f>CLASS!B125</f>
        <v>EE114087</v>
      </c>
      <c r="C136" t="str">
        <f>_xlfn.IFNA((VLOOKUP(A136,CLASS!A:AY,3,FALSE)),"")</f>
        <v>Jackie</v>
      </c>
      <c r="D136" t="str">
        <f>_xlfn.IFNA((VLOOKUP(A136,CLASS!A:AY,4,FALSE)),"")</f>
        <v>Vines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LDY</v>
      </c>
      <c r="J136" t="str">
        <f>_xlfn.IFNA((VLOOKUP(A136,CLASS!A:AY,10,FALSE)),"")</f>
        <v>EJC</v>
      </c>
      <c r="K136" t="str">
        <f>_xlfn.IFNA((VLOOKUP(J136,DivisionLookup!A:B,2,FALSE)),"")</f>
        <v>South</v>
      </c>
      <c r="L136">
        <f>_xlfn.IFNA(VLOOKUP(B136,CLASS!B:AH,17,FALSE),"")</f>
        <v>75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85</v>
      </c>
      <c r="S136" t="str">
        <f>IF(R136&gt;1,J136,"")</f>
        <v/>
      </c>
      <c r="T136" t="str">
        <f>IF(R136&gt;=1,R136,"")</f>
        <v/>
      </c>
    </row>
    <row r="137" spans="1:48" x14ac:dyDescent="0.35">
      <c r="A137">
        <f>CLASS!A141</f>
        <v>119717</v>
      </c>
      <c r="B137" t="str">
        <f>CLASS!B141</f>
        <v>EE119717</v>
      </c>
      <c r="C137" t="str">
        <f>_xlfn.IFNA((VLOOKUP(A137,CLASS!A:AY,3,FALSE)),"")</f>
        <v>Matthew</v>
      </c>
      <c r="D137" t="str">
        <f>_xlfn.IFNA((VLOOKUP(A137,CLASS!A:AY,4,FALSE)),"")</f>
        <v>Sudds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EJC</v>
      </c>
      <c r="K137" t="str">
        <f>_xlfn.IFNA((VLOOKUP(J137,DivisionLookup!A:B,2,FALSE)),"")</f>
        <v>South</v>
      </c>
      <c r="L137">
        <f>_xlfn.IFNA(VLOOKUP(B137,CLASS!B:AH,17,FALSE),"")</f>
        <v>74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84</v>
      </c>
      <c r="R137" s="31"/>
      <c r="S137" t="str">
        <f>IF(R137&gt;1,J137,"")</f>
        <v/>
      </c>
      <c r="T137" t="str">
        <f>IF(R137&gt;=1,R137,"")</f>
        <v/>
      </c>
    </row>
    <row r="138" spans="1:48" x14ac:dyDescent="0.35">
      <c r="A138">
        <f>CLASS!A145</f>
        <v>112272</v>
      </c>
      <c r="B138" t="str">
        <f>CLASS!B145</f>
        <v>EE112272</v>
      </c>
      <c r="C138" t="str">
        <f>_xlfn.IFNA((VLOOKUP(A138,CLASS!A:AY,3,FALSE)),"")</f>
        <v>Philip</v>
      </c>
      <c r="D138" t="str">
        <f>_xlfn.IFNA((VLOOKUP(A138,CLASS!A:AY,4,FALSE)),"")</f>
        <v>Seastram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EJC</v>
      </c>
      <c r="K138" t="str">
        <f>_xlfn.IFNA((VLOOKUP(J138,DivisionLookup!A:B,2,FALSE)),"")</f>
        <v>South</v>
      </c>
      <c r="L138">
        <f>_xlfn.IFNA(VLOOKUP(B138,CLASS!B:AH,17,FALSE),"")</f>
        <v>72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82</v>
      </c>
      <c r="S138" t="str">
        <f>IF(R138&gt;1,J138,"")</f>
        <v/>
      </c>
      <c r="T138" t="str">
        <f>IF(R138&gt;=1,R138,"")</f>
        <v/>
      </c>
    </row>
    <row r="139" spans="1:48" hidden="1" x14ac:dyDescent="0.35">
      <c r="A139">
        <f>CLASS!A85</f>
        <v>92903</v>
      </c>
      <c r="B139" t="str">
        <f>CLASS!B85</f>
        <v>EE92903</v>
      </c>
      <c r="C139" t="str">
        <f>_xlfn.IFNA((VLOOKUP(A139,CLASS!A:AY,3,FALSE)),"")</f>
        <v>Shaun</v>
      </c>
      <c r="D139" t="str">
        <f>_xlfn.IFNA((VLOOKUP(A139,CLASS!A:AY,4,FALSE)),"")</f>
        <v>Mcnamara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VET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_xlfn.IFNA(VLOOKUP(B139,CLASS!B:AH,17,FALSE),"")</f>
        <v>0</v>
      </c>
      <c r="M139">
        <f>_xlfn.IFNA(VLOOKUP(E139,HandicapLookup!A:B,2,FALSE),"")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S139" t="str">
        <f>IF(R139&gt;1,J139,"")</f>
        <v/>
      </c>
      <c r="T139" t="str">
        <f>IF(R139&gt;=1,R139,"")</f>
        <v/>
      </c>
    </row>
    <row r="140" spans="1:48" x14ac:dyDescent="0.35">
      <c r="A140">
        <f>CLASS!A144</f>
        <v>125718</v>
      </c>
      <c r="B140" t="str">
        <f>CLASS!B144</f>
        <v>EE125718</v>
      </c>
      <c r="C140" t="str">
        <f>_xlfn.IFNA((VLOOKUP(A140,CLASS!A:AY,3,FALSE)),"")</f>
        <v>Ricky</v>
      </c>
      <c r="D140" t="str">
        <f>_xlfn.IFNA((VLOOKUP(A140,CLASS!A:AY,4,FALSE)),"")</f>
        <v>Hartland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EJC</v>
      </c>
      <c r="K140" t="str">
        <f>_xlfn.IFNA((VLOOKUP(J140,DivisionLookup!A:B,2,FALSE)),"")</f>
        <v>South</v>
      </c>
      <c r="L140">
        <f>_xlfn.IFNA(VLOOKUP(B140,CLASS!B:AH,17,FALSE),"")</f>
        <v>72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82</v>
      </c>
      <c r="R140" s="31"/>
      <c r="S140" t="str">
        <f>IF(R140&gt;1,J140,"")</f>
        <v/>
      </c>
      <c r="T140" t="str">
        <f>IF(R140&gt;=1,R140,"")</f>
        <v/>
      </c>
    </row>
    <row r="141" spans="1:48" hidden="1" x14ac:dyDescent="0.35">
      <c r="A141">
        <f>CLASS!A61</f>
        <v>122340</v>
      </c>
      <c r="B141" t="str">
        <f>CLASS!B61</f>
        <v>EE122340</v>
      </c>
      <c r="C141" t="str">
        <f>_xlfn.IFNA((VLOOKUP(A141,CLASS!A:AY,3,FALSE)),"")</f>
        <v>Stephen</v>
      </c>
      <c r="D141" t="str">
        <f>_xlfn.IFNA((VLOOKUP(A141,CLASS!A:AY,4,FALSE)),"")</f>
        <v>Ogden</v>
      </c>
      <c r="E141" t="str">
        <f>_xlfn.IFNA(VLOOKUP(A141,CLASS!A:I,5,FALSE),"")</f>
        <v>A</v>
      </c>
      <c r="F141" t="str">
        <f>_xlfn.IFNA(VLOOKUP(A141,CLASS!A:I,6,FALSE),"")</f>
        <v>A</v>
      </c>
      <c r="G141" t="str">
        <f>_xlfn.IFNA(VLOOKUP(A141,CLASS!A:I,7,FALSE),"")</f>
        <v>A</v>
      </c>
      <c r="H141" t="str">
        <f>_xlfn.IFNA(VLOOKUP(A141,CLASS!A:I,8,FALSE),"")</f>
        <v>A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_xlfn.IFNA(VLOOKUP(B141,CLASS!B:AH,17,FALSE),"")</f>
        <v>0</v>
      </c>
      <c r="M141">
        <f>_xlfn.IFNA(VLOOKUP(E141,HandicapLookup!A:B,2,FALSE),"")</f>
        <v>5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IF(R141&gt;1,J141,"")</f>
        <v/>
      </c>
      <c r="T141" t="str">
        <f>IF(R141&gt;=1,R141,"")</f>
        <v/>
      </c>
    </row>
    <row r="142" spans="1:48" x14ac:dyDescent="0.35">
      <c r="A142">
        <f>CLASS!A184</f>
        <v>104452</v>
      </c>
      <c r="B142" t="str">
        <f>CLASS!B184</f>
        <v>EE104452</v>
      </c>
      <c r="C142" t="str">
        <f>_xlfn.IFNA((VLOOKUP(A142,CLASS!A:AY,3,FALSE)),"")</f>
        <v>Suzanne</v>
      </c>
      <c r="D142" t="str">
        <f>_xlfn.IFNA((VLOOKUP(A142,CLASS!A:AY,4,FALSE)),"")</f>
        <v>Curtis</v>
      </c>
      <c r="E142" t="str">
        <f>_xlfn.IFNA(VLOOKUP(A142,CLASS!A:I,5,FALSE),"")</f>
        <v>C</v>
      </c>
      <c r="F142" t="str">
        <f>_xlfn.IFNA(VLOOKUP(A142,CLASS!A:I,6,FALSE),"")</f>
        <v>C</v>
      </c>
      <c r="G142" t="str">
        <f>_xlfn.IFNA(VLOOKUP(A142,CLASS!A:I,7,FALSE),"")</f>
        <v>C</v>
      </c>
      <c r="H142" t="str">
        <f>_xlfn.IFNA(VLOOKUP(A142,CLASS!A:I,8,FALSE),"")</f>
        <v>C</v>
      </c>
      <c r="I142" t="str">
        <f>_xlfn.IFNA(VLOOKUP(A142,CLASS!A:I,9,FALSE),"")</f>
        <v>LDV</v>
      </c>
      <c r="J142" t="str">
        <f>_xlfn.IFNA((VLOOKUP(A142,CLASS!A:AY,10,FALSE)),"")</f>
        <v>EJC</v>
      </c>
      <c r="K142" t="str">
        <f>_xlfn.IFNA((VLOOKUP(J142,DivisionLookup!A:B,2,FALSE)),"")</f>
        <v>South</v>
      </c>
      <c r="L142">
        <f>_xlfn.IFNA(VLOOKUP(B142,CLASS!B:AH,17,FALSE),"")</f>
        <v>67</v>
      </c>
      <c r="M142">
        <f>_xlfn.IFNA(VLOOKUP(E142,HandicapLookup!A:B,2,FALSE),"")</f>
        <v>15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82</v>
      </c>
      <c r="S142" t="str">
        <f>IF(R142&gt;1,J142,"")</f>
        <v/>
      </c>
      <c r="T142" t="str">
        <f>IF(R142&gt;=1,R142,"")</f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35">
      <c r="A143">
        <f>CLASS!A146</f>
        <v>137999</v>
      </c>
      <c r="B143" t="str">
        <f>CLASS!B146</f>
        <v>EE137999</v>
      </c>
      <c r="C143" t="str">
        <f>_xlfn.IFNA((VLOOKUP(A143,CLASS!A:AY,3,FALSE)),"")</f>
        <v>Richard</v>
      </c>
      <c r="D143" t="str">
        <f>_xlfn.IFNA((VLOOKUP(A143,CLASS!A:AY,4,FALSE)),"")</f>
        <v>Hoskins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VET</v>
      </c>
      <c r="J143" t="str">
        <f>_xlfn.IFNA((VLOOKUP(A143,CLASS!A:AY,10,FALSE)),"")</f>
        <v>EJC</v>
      </c>
      <c r="K143" t="str">
        <f>_xlfn.IFNA((VLOOKUP(J143,DivisionLookup!A:B,2,FALSE)),"")</f>
        <v>South</v>
      </c>
      <c r="L143">
        <f>_xlfn.IFNA(VLOOKUP(B143,CLASS!B:AH,17,FALSE),"")</f>
        <v>71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81</v>
      </c>
      <c r="R143" s="31"/>
      <c r="S143" t="str">
        <f>IF(R143&gt;1,J143,"")</f>
        <v/>
      </c>
      <c r="T143" t="str">
        <f>IF(R143&gt;=1,R143,"")</f>
        <v/>
      </c>
    </row>
    <row r="144" spans="1:48" hidden="1" x14ac:dyDescent="0.35">
      <c r="A144">
        <f>CLASS!A133</f>
        <v>139783</v>
      </c>
      <c r="B144" t="str">
        <f>CLASS!B133</f>
        <v>EE139783</v>
      </c>
      <c r="C144" t="str">
        <f>_xlfn.IFNA((VLOOKUP(A144,CLASS!A:AY,3,FALSE)),"")</f>
        <v>Peter</v>
      </c>
      <c r="D144" t="str">
        <f>_xlfn.IFNA((VLOOKUP(A144,CLASS!A:AY,4,FALSE)),"")</f>
        <v>Skillen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_xlfn.IFNA(VLOOKUP(B144,CLASS!B:AH,17,FALSE),"")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R144" s="31"/>
      <c r="S144" t="str">
        <f>IF(R144&gt;1,J144,"")</f>
        <v/>
      </c>
      <c r="T144" t="str">
        <f>IF(R144&gt;=1,R144,"")</f>
        <v/>
      </c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H144" s="6"/>
      <c r="AI144" s="3"/>
      <c r="AJ144" s="3"/>
      <c r="AK144" s="8"/>
      <c r="AL144" s="3"/>
      <c r="AM144" s="3"/>
      <c r="AN144" s="3"/>
      <c r="AO144" s="3"/>
      <c r="AP144" s="3"/>
      <c r="AQ144" s="3"/>
      <c r="AR144" s="3"/>
      <c r="AS144" s="3"/>
      <c r="AT144" s="3"/>
      <c r="AU144" s="8"/>
      <c r="AV144" s="3"/>
    </row>
    <row r="145" spans="1:48" x14ac:dyDescent="0.35">
      <c r="A145">
        <f>CLASS!A87</f>
        <v>107995</v>
      </c>
      <c r="B145" t="str">
        <f>CLASS!B87</f>
        <v>EE107995</v>
      </c>
      <c r="C145" t="str">
        <f>_xlfn.IFNA((VLOOKUP(A145,CLASS!A:AY,3,FALSE)),"")</f>
        <v>Stuart</v>
      </c>
      <c r="D145" t="str">
        <f>_xlfn.IFNA((VLOOKUP(A145,CLASS!A:AY,4,FALSE)),"")</f>
        <v>Cole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VET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_xlfn.IFNA(VLOOKUP(B145,CLASS!B:AH,17,FALSE),"")</f>
        <v>75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80</v>
      </c>
      <c r="S145" t="str">
        <f>IF(R145&gt;1,J145,"")</f>
        <v/>
      </c>
      <c r="T145" t="str">
        <f>IF(R145&gt;=1,R145,"")</f>
        <v/>
      </c>
      <c r="V145" s="6"/>
      <c r="W145" s="6"/>
      <c r="X145" s="6"/>
    </row>
    <row r="146" spans="1:48" x14ac:dyDescent="0.35">
      <c r="A146">
        <f>CLASS!A150</f>
        <v>132107</v>
      </c>
      <c r="B146" t="str">
        <f>CLASS!B150</f>
        <v>EE132107</v>
      </c>
      <c r="C146" t="str">
        <f>_xlfn.IFNA((VLOOKUP(A146,CLASS!A:AY,3,FALSE)),"")</f>
        <v>Daniel</v>
      </c>
      <c r="D146" t="str">
        <f>_xlfn.IFNA((VLOOKUP(A146,CLASS!A:AY,4,FALSE)),"")</f>
        <v>Parsons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EJC</v>
      </c>
      <c r="K146" t="str">
        <f>_xlfn.IFNA((VLOOKUP(J146,DivisionLookup!A:B,2,FALSE)),"")</f>
        <v>South</v>
      </c>
      <c r="L146">
        <f>_xlfn.IFNA(VLOOKUP(B146,CLASS!B:AH,17,FALSE),"")</f>
        <v>69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79</v>
      </c>
      <c r="R146">
        <v>833</v>
      </c>
      <c r="S146" t="str">
        <f>IF(R146&gt;1,J146,"")</f>
        <v>EJC</v>
      </c>
      <c r="T146">
        <f>IF(R146&gt;=1,R146,"")</f>
        <v>833</v>
      </c>
    </row>
    <row r="147" spans="1:48" x14ac:dyDescent="0.35">
      <c r="A147">
        <f>CLASS!A73</f>
        <v>110699</v>
      </c>
      <c r="B147" t="str">
        <f>CLASS!B73</f>
        <v>EE110699</v>
      </c>
      <c r="C147" t="str">
        <f>_xlfn.IFNA((VLOOKUP(A147,CLASS!A:AY,3,FALSE)),"")</f>
        <v>Steve</v>
      </c>
      <c r="D147" t="str">
        <f>_xlfn.IFNA((VLOOKUP(A147,CLASS!A:AY,4,FALSE)),"")</f>
        <v>Pinchin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VET</v>
      </c>
      <c r="J147" t="str">
        <f>_xlfn.IFNA((VLOOKUP(A147,CLASS!A:AY,10,FALSE)),"")</f>
        <v>EJC</v>
      </c>
      <c r="K147" t="str">
        <f>_xlfn.IFNA((VLOOKUP(J147,DivisionLookup!A:B,2,FALSE)),"")</f>
        <v>South</v>
      </c>
      <c r="L147">
        <f>_xlfn.IFNA(VLOOKUP(B147,CLASS!B:AH,17,FALSE),"")</f>
        <v>73</v>
      </c>
      <c r="M147">
        <f>_xlfn.IFNA(VLOOKUP(E147,HandicapLookup!A:B,2,FALSE),"")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78</v>
      </c>
      <c r="R147" s="31"/>
      <c r="S147" t="str">
        <f>IF(R147&gt;1,J147,"")</f>
        <v/>
      </c>
      <c r="T147" t="str">
        <f>IF(R147&gt;=1,R147,"")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x14ac:dyDescent="0.35">
      <c r="A148">
        <f>CLASS!A189</f>
        <v>138618</v>
      </c>
      <c r="B148" t="str">
        <f>CLASS!B189</f>
        <v>EE138618</v>
      </c>
      <c r="C148" t="str">
        <f>_xlfn.IFNA((VLOOKUP(A148,CLASS!A:AY,3,FALSE)),"")</f>
        <v>Chelsea</v>
      </c>
      <c r="D148" t="str">
        <f>_xlfn.IFNA((VLOOKUP(A148,CLASS!A:AY,4,FALSE)),"")</f>
        <v>King</v>
      </c>
      <c r="E148" t="str">
        <f>_xlfn.IFNA(VLOOKUP(A148,CLASS!A:I,5,FALSE),"")</f>
        <v>C</v>
      </c>
      <c r="F148" t="str">
        <f>_xlfn.IFNA(VLOOKUP(A148,CLASS!A:I,6,FALSE),"")</f>
        <v>C</v>
      </c>
      <c r="G148" t="str">
        <f>_xlfn.IFNA(VLOOKUP(A148,CLASS!A:I,7,FALSE),"")</f>
        <v>C</v>
      </c>
      <c r="H148" t="str">
        <f>_xlfn.IFNA(VLOOKUP(A148,CLASS!A:I,8,FALSE),"")</f>
        <v>C</v>
      </c>
      <c r="I148" t="str">
        <f>_xlfn.IFNA(VLOOKUP(A148,CLASS!A:I,9,FALSE),"")</f>
        <v>LDY</v>
      </c>
      <c r="J148" t="str">
        <f>_xlfn.IFNA((VLOOKUP(A148,CLASS!A:AY,10,FALSE)),"")</f>
        <v>EJC</v>
      </c>
      <c r="K148" t="str">
        <f>_xlfn.IFNA((VLOOKUP(J148,DivisionLookup!A:B,2,FALSE)),"")</f>
        <v>South</v>
      </c>
      <c r="L148">
        <f>_xlfn.IFNA(VLOOKUP(B148,CLASS!B:AH,17,FALSE),"")</f>
        <v>63</v>
      </c>
      <c r="M148">
        <f>_xlfn.IFNA(VLOOKUP(E148,HandicapLookup!A:B,2,FALSE),"")</f>
        <v>15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78</v>
      </c>
      <c r="S148" t="str">
        <f>IF(R148&gt;1,J148,"")</f>
        <v/>
      </c>
      <c r="T148" t="str">
        <f>IF(R148&gt;=1,R148,"")</f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x14ac:dyDescent="0.35">
      <c r="A149">
        <f>CLASS!A192</f>
        <v>139341</v>
      </c>
      <c r="B149" t="str">
        <f>CLASS!B192</f>
        <v>EE139341</v>
      </c>
      <c r="C149" t="str">
        <f>_xlfn.IFNA((VLOOKUP(A149,CLASS!A:AY,3,FALSE)),"")</f>
        <v>Iain</v>
      </c>
      <c r="D149" t="str">
        <f>_xlfn.IFNA((VLOOKUP(A149,CLASS!A:AY,4,FALSE)),"")</f>
        <v>Parker</v>
      </c>
      <c r="E149" t="str">
        <f>_xlfn.IFNA(VLOOKUP(A149,CLASS!A:I,5,FALSE),"")</f>
        <v>C</v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>SNR</v>
      </c>
      <c r="J149" t="str">
        <f>_xlfn.IFNA((VLOOKUP(A149,CLASS!A:AY,10,FALSE)),"")</f>
        <v>EJC</v>
      </c>
      <c r="K149" t="str">
        <f>_xlfn.IFNA((VLOOKUP(J149,DivisionLookup!A:B,2,FALSE)),"")</f>
        <v>South</v>
      </c>
      <c r="L149">
        <f>_xlfn.IFNA(VLOOKUP(B149,CLASS!B:AH,17,FALSE),"")</f>
        <v>62</v>
      </c>
      <c r="M149">
        <f>_xlfn.IFNA(VLOOKUP(E149,HandicapLookup!A:B,2,FALSE),"")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77</v>
      </c>
      <c r="S149" t="str">
        <f>IF(R149&gt;1,J149,"")</f>
        <v/>
      </c>
      <c r="T149" t="str">
        <f>IF(R149&gt;=1,R149,"")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CLASS!A124</f>
        <v>138042</v>
      </c>
      <c r="B150" t="str">
        <f>CLASS!B124</f>
        <v>EE138042</v>
      </c>
      <c r="C150" t="str">
        <f>_xlfn.IFNA((VLOOKUP(A150,CLASS!A:AY,3,FALSE)),"")</f>
        <v>Peter</v>
      </c>
      <c r="D150" t="str">
        <f>_xlfn.IFNA((VLOOKUP(A150,CLASS!A:AY,4,FALSE)),"")</f>
        <v>Davies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ST</v>
      </c>
      <c r="K150" t="str">
        <f>_xlfn.IFNA((VLOOKUP(J150,DivisionLookup!A:B,2,FALSE)),"")</f>
        <v>North</v>
      </c>
      <c r="L150">
        <f>_xlfn.IFNA(VLOOKUP(B150,CLASS!B:AH,17,FALSE),"")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R150" s="31"/>
      <c r="S150" t="str">
        <f>IF(R150&gt;1,J150,"")</f>
        <v/>
      </c>
      <c r="T150" t="str">
        <f>IF(R150&gt;=1,R150,"")</f>
        <v/>
      </c>
    </row>
    <row r="151" spans="1:48" hidden="1" x14ac:dyDescent="0.35">
      <c r="A151">
        <f>CLASS!A2</f>
        <v>131625</v>
      </c>
      <c r="B151" t="str">
        <f>CLASS!B2</f>
        <v>EE131625</v>
      </c>
      <c r="C151" t="str">
        <f>_xlfn.IFNA((VLOOKUP(A151,CLASS!A:AY,3,FALSE)),"")</f>
        <v>Oliver</v>
      </c>
      <c r="D151" t="str">
        <f>_xlfn.IFNA((VLOOKUP(A151,CLASS!A:AY,4,FALSE)),"")</f>
        <v>Bradshaw</v>
      </c>
      <c r="E151" t="str">
        <f>_xlfn.IFNA(VLOOKUP(A151,CLASS!A:I,5,FALSE),"")</f>
        <v>AAA</v>
      </c>
      <c r="F151" t="str">
        <f>_xlfn.IFNA(VLOOKUP(A151,CLASS!A:I,6,FALSE),"")</f>
        <v>AAA</v>
      </c>
      <c r="G151" t="str">
        <f>_xlfn.IFNA(VLOOKUP(A151,CLASS!A:I,7,FALSE),"")</f>
        <v>AAA</v>
      </c>
      <c r="H151" t="str">
        <f>_xlfn.IFNA(VLOOKUP(A151,CLASS!A:I,8,FALSE),"")</f>
        <v>AAA</v>
      </c>
      <c r="I151" t="str">
        <f>_xlfn.IFNA(VLOOKUP(A151,CLASS!A:I,9,FALSE),"")</f>
        <v>SNR</v>
      </c>
      <c r="J151" t="str">
        <f>_xlfn.IFNA((VLOOKUP(A151,CLASS!A:AY,10,FALSE)),"")</f>
        <v>ST</v>
      </c>
      <c r="K151" t="str">
        <f>_xlfn.IFNA((VLOOKUP(J151,DivisionLookup!A:B,2,FALSE)),"")</f>
        <v>North</v>
      </c>
      <c r="L151">
        <f>_xlfn.IFNA(VLOOKUP(B151,CLASS!B:AH,17,FALSE),"")</f>
        <v>0</v>
      </c>
      <c r="M151">
        <f>_xlfn.IFNA(VLOOKUP(E151,HandicapLookup!A:B,2,FALSE),"")</f>
        <v>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IF(R151&gt;1,J151,"")</f>
        <v/>
      </c>
      <c r="T151" t="str">
        <f>IF(R151&gt;=1,R151,"")</f>
        <v/>
      </c>
    </row>
    <row r="152" spans="1:48" x14ac:dyDescent="0.35">
      <c r="A152">
        <f>CLASS!A123</f>
        <v>138303</v>
      </c>
      <c r="B152" t="str">
        <f>CLASS!B123</f>
        <v>EE138303</v>
      </c>
      <c r="C152" t="str">
        <f>_xlfn.IFNA((VLOOKUP(A152,CLASS!A:AY,3,FALSE)),"")</f>
        <v>Brian</v>
      </c>
      <c r="D152" t="str">
        <f>_xlfn.IFNA((VLOOKUP(A152,CLASS!A:AY,4,FALSE)),"")</f>
        <v>Hartland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EJC</v>
      </c>
      <c r="K152" t="str">
        <f>_xlfn.IFNA((VLOOKUP(J152,DivisionLookup!A:B,2,FALSE)),"")</f>
        <v>South</v>
      </c>
      <c r="L152">
        <f>_xlfn.IFNA(VLOOKUP(B152,CLASS!B:AH,17,FALSE),"")</f>
        <v>67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77</v>
      </c>
      <c r="R152" s="31"/>
      <c r="S152" t="str">
        <f>IF(R152&gt;1,J152,"")</f>
        <v/>
      </c>
      <c r="T152" t="str">
        <f>IF(R152&gt;=1,R152,"")</f>
        <v/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H152" s="6"/>
      <c r="AI152" s="3"/>
      <c r="AJ152" s="3"/>
      <c r="AK152" s="8"/>
      <c r="AL152" s="3"/>
      <c r="AM152" s="3"/>
      <c r="AN152" s="3"/>
      <c r="AO152" s="3"/>
      <c r="AP152" s="3"/>
      <c r="AQ152" s="3"/>
      <c r="AR152" s="3"/>
      <c r="AS152" s="3"/>
      <c r="AT152" s="3"/>
      <c r="AU152" s="8"/>
      <c r="AV152" s="3"/>
    </row>
    <row r="153" spans="1:48" x14ac:dyDescent="0.35">
      <c r="A153">
        <f>CLASS!A91</f>
        <v>110769</v>
      </c>
      <c r="B153" t="str">
        <f>CLASS!B91</f>
        <v>EE110769</v>
      </c>
      <c r="C153" t="str">
        <f>_xlfn.IFNA((VLOOKUP(A153,CLASS!A:AY,3,FALSE)),"")</f>
        <v>Edward</v>
      </c>
      <c r="D153" t="str">
        <f>_xlfn.IFNA((VLOOKUP(A153,CLASS!A:AY,4,FALSE)),"")</f>
        <v>Harding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SNR</v>
      </c>
      <c r="J153" t="str">
        <f>_xlfn.IFNA((VLOOKUP(A153,CLASS!A:AY,10,FALSE)),"")</f>
        <v>EJC</v>
      </c>
      <c r="K153" t="str">
        <f>_xlfn.IFNA((VLOOKUP(J153,DivisionLookup!A:B,2,FALSE)),"")</f>
        <v>South</v>
      </c>
      <c r="L153">
        <f>_xlfn.IFNA(VLOOKUP(B153,CLASS!B:AH,17,FALSE),"")</f>
        <v>72</v>
      </c>
      <c r="M153">
        <f>_xlfn.IFNA(VLOOKUP(E153,HandicapLookup!A:B,2,FALSE),"")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77</v>
      </c>
      <c r="S153" t="str">
        <f>IF(R153&gt;1,J153,"")</f>
        <v/>
      </c>
      <c r="T153" t="str">
        <f>IF(R153&gt;=1,R153,"")</f>
        <v/>
      </c>
    </row>
    <row r="154" spans="1:48" x14ac:dyDescent="0.35">
      <c r="A154">
        <f>CLASS!A155</f>
        <v>137937</v>
      </c>
      <c r="B154" t="str">
        <f>CLASS!B155</f>
        <v>EE137937</v>
      </c>
      <c r="C154" t="str">
        <f>_xlfn.IFNA((VLOOKUP(A154,CLASS!A:AY,3,FALSE)),"")</f>
        <v>Matthew</v>
      </c>
      <c r="D154" t="str">
        <f>_xlfn.IFNA((VLOOKUP(A154,CLASS!A:AY,4,FALSE)),"")</f>
        <v>Lazarczuk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EJC</v>
      </c>
      <c r="K154" t="str">
        <f>_xlfn.IFNA((VLOOKUP(J154,DivisionLookup!A:B,2,FALSE)),"")</f>
        <v>South</v>
      </c>
      <c r="L154">
        <f>_xlfn.IFNA(VLOOKUP(B154,CLASS!B:AH,17,FALSE),"")</f>
        <v>66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76</v>
      </c>
      <c r="R154" s="31"/>
      <c r="S154" t="str">
        <f>IF(R154&gt;1,J154,"")</f>
        <v/>
      </c>
      <c r="T154" t="str">
        <f>IF(R154&gt;=1,R154,"")</f>
        <v/>
      </c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H154" s="6"/>
      <c r="AI154" s="3"/>
      <c r="AJ154" s="3"/>
      <c r="AK154" s="8"/>
      <c r="AL154" s="3"/>
      <c r="AM154" s="3"/>
      <c r="AN154" s="3"/>
      <c r="AO154" s="3"/>
      <c r="AP154" s="3"/>
      <c r="AQ154" s="3"/>
      <c r="AR154" s="3"/>
      <c r="AS154" s="3"/>
      <c r="AT154" s="3"/>
      <c r="AU154" s="8"/>
      <c r="AV154" s="3"/>
    </row>
    <row r="155" spans="1:48" x14ac:dyDescent="0.35">
      <c r="A155">
        <f>CLASS!A195</f>
        <v>138744</v>
      </c>
      <c r="B155" t="str">
        <f>CLASS!B195</f>
        <v>EE138744</v>
      </c>
      <c r="C155" t="str">
        <f>_xlfn.IFNA((VLOOKUP(A155,CLASS!A:AY,3,FALSE)),"")</f>
        <v xml:space="preserve">Leo </v>
      </c>
      <c r="D155" t="str">
        <f>_xlfn.IFNA((VLOOKUP(A155,CLASS!A:AY,4,FALSE)),"")</f>
        <v>Falcone</v>
      </c>
      <c r="E155" t="str">
        <f>_xlfn.IFNA(VLOOKUP(A155,CLASS!A:I,5,FALSE),"")</f>
        <v>C</v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_xlfn.IFNA(VLOOKUP(B155,CLASS!B:AH,17,FALSE),"")</f>
        <v>58</v>
      </c>
      <c r="M155">
        <f>_xlfn.IFNA(VLOOKUP(E155,HandicapLookup!A:B,2,FALSE),"")</f>
        <v>15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73</v>
      </c>
      <c r="R155" s="31"/>
      <c r="S155" t="str">
        <f>IF(R155&gt;1,J155,"")</f>
        <v/>
      </c>
      <c r="T155" t="str">
        <f>IF(R155&gt;=1,R155,"")</f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35">
      <c r="A156">
        <f>CLASS!A211</f>
        <v>136394</v>
      </c>
      <c r="B156" t="str">
        <f>CLASS!B211</f>
        <v>EE136394</v>
      </c>
      <c r="C156" t="str">
        <f>_xlfn.IFNA((VLOOKUP(A156,CLASS!A:AY,3,FALSE)),"")</f>
        <v xml:space="preserve">Mark </v>
      </c>
      <c r="D156" t="str">
        <f>_xlfn.IFNA((VLOOKUP(A156,CLASS!A:AY,4,FALSE)),"")</f>
        <v>Phipps</v>
      </c>
      <c r="E156" t="str">
        <f>_xlfn.IFNA(VLOOKUP(A156,CLASS!A:I,5,FALSE),"")</f>
        <v>C</v>
      </c>
      <c r="F156" t="str">
        <f>_xlfn.IFNA(VLOOKUP(A156,CLASS!A:I,6,FALSE),"")</f>
        <v>C</v>
      </c>
      <c r="G156" t="str">
        <f>_xlfn.IFNA(VLOOKUP(A156,CLASS!A:I,7,FALSE),"")</f>
        <v>C</v>
      </c>
      <c r="H156" t="str">
        <f>_xlfn.IFNA(VLOOKUP(A156,CLASS!A:I,8,FALSE),"")</f>
        <v>C</v>
      </c>
      <c r="I156" t="str">
        <f>_xlfn.IFNA(VLOOKUP(A156,CLASS!A:I,9,FALSE),"")</f>
        <v>SNR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_xlfn.IFNA(VLOOKUP(B156,CLASS!B:AH,17,FALSE),"")</f>
        <v>0</v>
      </c>
      <c r="M156">
        <f>_xlfn.IFNA(VLOOKUP(E156,HandicapLookup!A:B,2,FALSE),"")</f>
        <v>15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R156" s="31"/>
      <c r="S156" t="str">
        <f>IF(R156&gt;1,J156,"")</f>
        <v/>
      </c>
      <c r="T156" t="str">
        <f>IF(R156&gt;=1,R156,"")</f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x14ac:dyDescent="0.35">
      <c r="A157">
        <f>CLASS!A45</f>
        <v>124370</v>
      </c>
      <c r="B157" t="str">
        <f>CLASS!B45</f>
        <v>EE124370</v>
      </c>
      <c r="C157" t="str">
        <f>_xlfn.IFNA((VLOOKUP(A157,CLASS!A:AY,3,FALSE)),"")</f>
        <v>Amy</v>
      </c>
      <c r="D157" t="str">
        <f>_xlfn.IFNA((VLOOKUP(A157,CLASS!A:AY,4,FALSE)),"")</f>
        <v>Easeman</v>
      </c>
      <c r="E157" t="str">
        <f>_xlfn.IFNA(VLOOKUP(A157,CLASS!A:I,5,FALSE),"")</f>
        <v>AA</v>
      </c>
      <c r="F157" t="str">
        <f>_xlfn.IFNA(VLOOKUP(A157,CLASS!A:I,6,FALSE),"")</f>
        <v>AA</v>
      </c>
      <c r="G157" t="str">
        <f>_xlfn.IFNA(VLOOKUP(A157,CLASS!A:I,7,FALSE),"")</f>
        <v>AA</v>
      </c>
      <c r="H157" t="str">
        <f>_xlfn.IFNA(VLOOKUP(A157,CLASS!A:I,8,FALSE),"")</f>
        <v>AA</v>
      </c>
      <c r="I157" t="str">
        <f>_xlfn.IFNA(VLOOKUP(A157,CLASS!A:I,9,FALSE),"")</f>
        <v>LDJ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_xlfn.IFNA(VLOOKUP(B157,CLASS!B:AH,17,FALSE),"")</f>
        <v>0</v>
      </c>
      <c r="M157">
        <f>_xlfn.IFNA(VLOOKUP(E157,HandicapLookup!A:B,2,FALSE),"")</f>
        <v>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IF(R157&gt;1,J157,"")</f>
        <v/>
      </c>
      <c r="T157" t="str">
        <f>IF(R157&gt;=1,R157,"")</f>
        <v/>
      </c>
    </row>
    <row r="158" spans="1:48" hidden="1" x14ac:dyDescent="0.35">
      <c r="A158">
        <f>CLASS!A207</f>
        <v>132934</v>
      </c>
      <c r="B158" t="str">
        <f>CLASS!B207</f>
        <v>EE132934</v>
      </c>
      <c r="C158" t="str">
        <f>_xlfn.IFNA((VLOOKUP(A158,CLASS!A:AY,3,FALSE)),"")</f>
        <v>Tyrone</v>
      </c>
      <c r="D158" t="str">
        <f>_xlfn.IFNA((VLOOKUP(A158,CLASS!A:AY,4,FALSE)),"")</f>
        <v>Clark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ST</v>
      </c>
      <c r="K158" t="str">
        <f>_xlfn.IFNA((VLOOKUP(J158,DivisionLookup!A:B,2,FALSE)),"")</f>
        <v>North</v>
      </c>
      <c r="L158">
        <f>_xlfn.IFNA(VLOOKUP(B158,CLASS!B:AH,17,FALSE),"")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R158" s="31"/>
      <c r="S158" t="str">
        <f>IF(R158&gt;1,J158,"")</f>
        <v/>
      </c>
      <c r="T158" t="str">
        <f>IF(R158&gt;=1,R158,"")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35">
      <c r="A159">
        <f>CLASS!A202</f>
        <v>129813</v>
      </c>
      <c r="B159" t="str">
        <f>CLASS!B202</f>
        <v>EE129813</v>
      </c>
      <c r="C159" t="str">
        <f>_xlfn.IFNA((VLOOKUP(A159,CLASS!A:AY,3,FALSE)),"")</f>
        <v>Lain</v>
      </c>
      <c r="D159" t="str">
        <f>_xlfn.IFNA((VLOOKUP(A159,CLASS!A:AY,4,FALSE)),"")</f>
        <v>Blamey</v>
      </c>
      <c r="E159" t="str">
        <f>_xlfn.IFNA(VLOOKUP(A159,CLASS!A:I,5,FALSE),"")</f>
        <v>C</v>
      </c>
      <c r="F159" t="str">
        <f>_xlfn.IFNA(VLOOKUP(A159,CLASS!A:I,6,FALSE),"")</f>
        <v>C</v>
      </c>
      <c r="G159" t="str">
        <f>_xlfn.IFNA(VLOOKUP(A159,CLASS!A:I,7,FALSE),"")</f>
        <v>C</v>
      </c>
      <c r="H159" t="str">
        <f>_xlfn.IFNA(VLOOKUP(A159,CLASS!A:I,8,FALSE),"")</f>
        <v>C</v>
      </c>
      <c r="I159" t="str">
        <f>_xlfn.IFNA(VLOOKUP(A159,CLASS!A:I,9,FALSE),"")</f>
        <v>CLT</v>
      </c>
      <c r="J159" t="str">
        <f>_xlfn.IFNA((VLOOKUP(A159,CLASS!A:AY,10,FALSE)),"")</f>
        <v>EJC</v>
      </c>
      <c r="K159" t="str">
        <f>_xlfn.IFNA((VLOOKUP(J159,DivisionLookup!A:B,2,FALSE)),"")</f>
        <v>South</v>
      </c>
      <c r="L159">
        <f>_xlfn.IFNA(VLOOKUP(B159,CLASS!B:AH,17,FALSE),"")</f>
        <v>0</v>
      </c>
      <c r="M159">
        <f>_xlfn.IFNA(VLOOKUP(E159,HandicapLookup!A:B,2,FALSE),"")</f>
        <v>15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IF(R159&gt;1,J159,"")</f>
        <v/>
      </c>
      <c r="T159" t="str">
        <f>IF(R159&gt;=1,R159,"")</f>
        <v/>
      </c>
    </row>
    <row r="160" spans="1:48" hidden="1" x14ac:dyDescent="0.35">
      <c r="A160">
        <f>CLASS!A152</f>
        <v>136388</v>
      </c>
      <c r="B160" t="str">
        <f>CLASS!B152</f>
        <v>EE136388</v>
      </c>
      <c r="C160" t="str">
        <f>_xlfn.IFNA((VLOOKUP(A160,CLASS!A:AY,3,FALSE)),"")</f>
        <v>Patrick</v>
      </c>
      <c r="D160" t="str">
        <f>_xlfn.IFNA((VLOOKUP(A160,CLASS!A:AY,4,FALSE)),"")</f>
        <v>Bird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ST</v>
      </c>
      <c r="K160" t="str">
        <f>_xlfn.IFNA((VLOOKUP(J160,DivisionLookup!A:B,2,FALSE)),"")</f>
        <v>North</v>
      </c>
      <c r="L160">
        <f>_xlfn.IFNA(VLOOKUP(B160,CLASS!B:AH,17,FALSE),"")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R160" s="31"/>
      <c r="S160" t="str">
        <f>IF(R160&gt;1,J160,"")</f>
        <v/>
      </c>
      <c r="T160" t="str">
        <f>IF(R160&gt;=1,R160,"")</f>
        <v/>
      </c>
    </row>
    <row r="161" spans="1:48" hidden="1" x14ac:dyDescent="0.35">
      <c r="A161">
        <f>CLASS!A20</f>
        <v>94815</v>
      </c>
      <c r="B161" t="str">
        <f>CLASS!B20</f>
        <v>EE94815</v>
      </c>
      <c r="C161" t="str">
        <f>_xlfn.IFNA((VLOOKUP(A161,CLASS!A:AY,3,FALSE)),"")</f>
        <v>Timothy</v>
      </c>
      <c r="D161" t="str">
        <f>_xlfn.IFNA((VLOOKUP(A161,CLASS!A:AY,4,FALSE)),"")</f>
        <v>Simmons</v>
      </c>
      <c r="E161" t="str">
        <f>_xlfn.IFNA(VLOOKUP(A161,CLASS!A:I,5,FALSE),"")</f>
        <v>AAA</v>
      </c>
      <c r="F161" t="str">
        <f>_xlfn.IFNA(VLOOKUP(A161,CLASS!A:I,6,FALSE),"")</f>
        <v>AAA</v>
      </c>
      <c r="G161" t="str">
        <f>_xlfn.IFNA(VLOOKUP(A161,CLASS!A:I,7,FALSE),"")</f>
        <v>AAA</v>
      </c>
      <c r="H161" t="str">
        <f>_xlfn.IFNA(VLOOKUP(A161,CLASS!A:I,8,FALSE),"")</f>
        <v>AAA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_xlfn.IFNA(VLOOKUP(B161,CLASS!B:AH,17,FALSE),"")</f>
        <v>0</v>
      </c>
      <c r="M161">
        <f>_xlfn.IFNA(VLOOKUP(E161,HandicapLookup!A:B,2,FALSE),"")</f>
        <v>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IF(R161&gt;1,J161,"")</f>
        <v/>
      </c>
      <c r="T161" t="str">
        <f>IF(R161&gt;=1,R161,"")</f>
        <v/>
      </c>
    </row>
    <row r="162" spans="1:48" x14ac:dyDescent="0.35">
      <c r="A162">
        <f>CLASS!A142</f>
        <v>105589</v>
      </c>
      <c r="B162" t="str">
        <f>CLASS!B142</f>
        <v>EE105589</v>
      </c>
      <c r="C162" t="str">
        <f>_xlfn.IFNA((VLOOKUP(A162,CLASS!A:AY,3,FALSE)),"")</f>
        <v>Mark</v>
      </c>
      <c r="D162" t="str">
        <f>_xlfn.IFNA((VLOOKUP(A162,CLASS!A:AY,4,FALSE)),"")</f>
        <v>Blamey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EJC</v>
      </c>
      <c r="K162" t="str">
        <f>_xlfn.IFNA((VLOOKUP(J162,DivisionLookup!A:B,2,FALSE)),"")</f>
        <v>South</v>
      </c>
      <c r="L162">
        <f>_xlfn.IFNA(VLOOKUP(B162,CLASS!B:AH,17,FALSE),"")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IF(R162&gt;1,J162,"")</f>
        <v/>
      </c>
      <c r="T162" t="str">
        <f>IF(R162&gt;=1,R162,"")</f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hidden="1" x14ac:dyDescent="0.35">
      <c r="A163">
        <f>CLASS!A19</f>
        <v>120545</v>
      </c>
      <c r="B163" t="str">
        <f>CLASS!B19</f>
        <v>EE120545</v>
      </c>
      <c r="C163" t="str">
        <f>_xlfn.IFNA((VLOOKUP(A163,CLASS!A:AY,3,FALSE)),"")</f>
        <v>David</v>
      </c>
      <c r="D163" t="str">
        <f>_xlfn.IFNA((VLOOKUP(A163,CLASS!A:AY,4,FALSE)),"")</f>
        <v>Ferriman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_xlfn.IFNA(VLOOKUP(B163,CLASS!B:AH,17,FALSE),"")</f>
        <v>0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IF(R163&gt;1,J163,"")</f>
        <v/>
      </c>
      <c r="T163" t="str">
        <f>IF(R163&gt;=1,R163,"")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35">
      <c r="A164">
        <f>CLASS!A174</f>
        <v>133497</v>
      </c>
      <c r="B164" t="str">
        <f>CLASS!B174</f>
        <v>EE133497</v>
      </c>
      <c r="C164" t="str">
        <f>_xlfn.IFNA((VLOOKUP(A164,CLASS!A:AY,3,FALSE)),"")</f>
        <v>Michael</v>
      </c>
      <c r="D164" t="str">
        <f>_xlfn.IFNA((VLOOKUP(A164,CLASS!A:AY,4,FALSE)),"")</f>
        <v>Brookes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SNR</v>
      </c>
      <c r="J164" t="str">
        <f>_xlfn.IFNA((VLOOKUP(A164,CLASS!A:AY,10,FALSE)),"")</f>
        <v>ST</v>
      </c>
      <c r="K164" t="str">
        <f>_xlfn.IFNA((VLOOKUP(J164,DivisionLookup!A:B,2,FALSE)),"")</f>
        <v>North</v>
      </c>
      <c r="L164">
        <f>_xlfn.IFNA(VLOOKUP(B164,CLASS!B:AH,17,FALSE),"")</f>
        <v>0</v>
      </c>
      <c r="M164">
        <f>_xlfn.IFNA(VLOOKUP(E164,HandicapLookup!A:B,2,FALSE),"")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R164" s="31">
        <v>0</v>
      </c>
      <c r="S164" t="str">
        <f>IF(R164&gt;1,J164,"")</f>
        <v/>
      </c>
      <c r="T164" t="str">
        <f>IF(R164&gt;=1,R164,"")</f>
        <v/>
      </c>
    </row>
    <row r="165" spans="1:48" x14ac:dyDescent="0.35">
      <c r="A165">
        <f>CLASS!A77</f>
        <v>136316</v>
      </c>
      <c r="B165" t="str">
        <f>CLASS!B77</f>
        <v>EE136316</v>
      </c>
      <c r="C165" t="str">
        <f>_xlfn.IFNA((VLOOKUP(A165,CLASS!A:AY,3,FALSE)),"")</f>
        <v>Darcy</v>
      </c>
      <c r="D165" t="str">
        <f>_xlfn.IFNA((VLOOKUP(A165,CLASS!A:AY,4,FALSE)),"")</f>
        <v>McBride</v>
      </c>
      <c r="E165" t="str">
        <f>_xlfn.IFNA(VLOOKUP(A165,CLASS!A:I,5,FALSE),"")</f>
        <v>A</v>
      </c>
      <c r="F165" t="str">
        <f>_xlfn.IFNA(VLOOKUP(A165,CLASS!A:I,6,FALSE),"")</f>
        <v>A</v>
      </c>
      <c r="G165" t="str">
        <f>_xlfn.IFNA(VLOOKUP(A165,CLASS!A:I,7,FALSE),"")</f>
        <v>A</v>
      </c>
      <c r="H165" t="str">
        <f>_xlfn.IFNA(VLOOKUP(A165,CLASS!A:I,8,FALSE),"")</f>
        <v>A</v>
      </c>
      <c r="I165" t="str">
        <f>_xlfn.IFNA(VLOOKUP(A165,CLASS!A:I,9,FALSE),"")</f>
        <v>CLT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_xlfn.IFNA(VLOOKUP(B165,CLASS!B:AH,17,FALSE),"")</f>
        <v>88</v>
      </c>
      <c r="M165">
        <f>_xlfn.IFNA(VLOOKUP(E165,HandicapLookup!A:B,2,FALSE),"")</f>
        <v>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93</v>
      </c>
      <c r="R165" s="31"/>
      <c r="S165" t="str">
        <f>IF(R165&gt;1,J165,"")</f>
        <v/>
      </c>
      <c r="T165" t="str">
        <f>IF(R165&gt;=1,R165,"")</f>
        <v/>
      </c>
      <c r="V165" s="6"/>
      <c r="W165" s="6"/>
      <c r="X165" s="6"/>
      <c r="Y165" s="6"/>
    </row>
    <row r="166" spans="1:48" x14ac:dyDescent="0.35">
      <c r="A166">
        <f>CLASS!A27</f>
        <v>35315</v>
      </c>
      <c r="B166" t="str">
        <f>CLASS!B27</f>
        <v>EE35315</v>
      </c>
      <c r="C166" t="str">
        <f>_xlfn.IFNA((VLOOKUP(A166,CLASS!A:AY,3,FALSE)),"")</f>
        <v>Ivan</v>
      </c>
      <c r="D166" t="str">
        <f>_xlfn.IFNA((VLOOKUP(A166,CLASS!A:AY,4,FALSE)),"")</f>
        <v>Spencer</v>
      </c>
      <c r="E166" t="str">
        <f>_xlfn.IFNA(VLOOKUP(A166,CLASS!A:I,5,FALSE),"")</f>
        <v>AA</v>
      </c>
      <c r="F166" t="str">
        <f>_xlfn.IFNA(VLOOKUP(A166,CLASS!A:I,6,FALSE),"")</f>
        <v>AA</v>
      </c>
      <c r="G166" t="str">
        <f>_xlfn.IFNA(VLOOKUP(A166,CLASS!A:I,7,FALSE),"")</f>
        <v>AA</v>
      </c>
      <c r="H166" t="str">
        <f>_xlfn.IFNA(VLOOKUP(A166,CLASS!A:I,8,FALSE),"")</f>
        <v>AA</v>
      </c>
      <c r="I166" t="str">
        <f>_xlfn.IFNA(VLOOKUP(A166,CLASS!A:I,9,FALSE),"")</f>
        <v>SNR</v>
      </c>
      <c r="J166" t="str">
        <f>_xlfn.IFNA((VLOOKUP(A166,CLASS!A:AY,10,FALSE)),"")</f>
        <v>AGL</v>
      </c>
      <c r="K166" t="str">
        <f>_xlfn.IFNA((VLOOKUP(J166,DivisionLookup!A:B,2,FALSE)),"")</f>
        <v>South</v>
      </c>
      <c r="L166">
        <f>_xlfn.IFNA(VLOOKUP(B166,CLASS!B:AH,17,FALSE),"")</f>
        <v>92</v>
      </c>
      <c r="M166">
        <f>_xlfn.IFNA(VLOOKUP(E166,HandicapLookup!A:B,2,FALSE),"")</f>
        <v>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92</v>
      </c>
      <c r="S166" t="str">
        <f>IF(R166&gt;1,J166,"")</f>
        <v/>
      </c>
      <c r="T166" t="str">
        <f>IF(R166&gt;=1,R166,"")</f>
        <v/>
      </c>
    </row>
    <row r="167" spans="1:48" hidden="1" x14ac:dyDescent="0.35">
      <c r="A167">
        <f>CLASS!A43</f>
        <v>123128</v>
      </c>
      <c r="B167" t="str">
        <f>CLASS!B43</f>
        <v>EE123128</v>
      </c>
      <c r="C167" t="str">
        <f>_xlfn.IFNA((VLOOKUP(A167,CLASS!A:AY,3,FALSE)),"")</f>
        <v>Brody</v>
      </c>
      <c r="D167" t="str">
        <f>_xlfn.IFNA((VLOOKUP(A167,CLASS!A:AY,4,FALSE)),"")</f>
        <v>Woollard</v>
      </c>
      <c r="E167" t="str">
        <f>_xlfn.IFNA(VLOOKUP(A167,CLASS!A:I,5,FALSE),"")</f>
        <v>AA</v>
      </c>
      <c r="F167" t="str">
        <f>_xlfn.IFNA(VLOOKUP(A167,CLASS!A:I,6,FALSE),"")</f>
        <v>AA</v>
      </c>
      <c r="G167" t="str">
        <f>_xlfn.IFNA(VLOOKUP(A167,CLASS!A:I,7,FALSE),"")</f>
        <v>AA</v>
      </c>
      <c r="H167" t="str">
        <f>_xlfn.IFNA(VLOOKUP(A167,CLASS!A:I,8,FALSE),"")</f>
        <v>AA</v>
      </c>
      <c r="I167" t="str">
        <f>_xlfn.IFNA(VLOOKUP(A167,CLASS!A:I,9,FALSE),"")</f>
        <v>JNR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_xlfn.IFNA(VLOOKUP(B167,CLASS!B:AH,17,FALSE),"")</f>
        <v>0</v>
      </c>
      <c r="M167">
        <f>_xlfn.IFNA(VLOOKUP(E167,HandicapLookup!A:B,2,FALSE),"")</f>
        <v>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R167" s="31"/>
      <c r="S167" t="str">
        <f>IF(R167&gt;1,J167,"")</f>
        <v/>
      </c>
      <c r="T167" t="str">
        <f>IF(R167&gt;=1,R167,"")</f>
        <v/>
      </c>
    </row>
    <row r="168" spans="1:48" x14ac:dyDescent="0.35">
      <c r="A168">
        <f>CLASS!A179</f>
        <v>140288</v>
      </c>
      <c r="B168" t="str">
        <f>CLASS!B179</f>
        <v>EE140288</v>
      </c>
      <c r="C168" t="str">
        <f>_xlfn.IFNA((VLOOKUP(A168,CLASS!A:AY,3,FALSE)),"")</f>
        <v>Chris</v>
      </c>
      <c r="D168" t="str">
        <f>_xlfn.IFNA((VLOOKUP(A168,CLASS!A:AY,4,FALSE)),"")</f>
        <v>Brown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AGL</v>
      </c>
      <c r="K168" t="str">
        <f>_xlfn.IFNA((VLOOKUP(J168,DivisionLookup!A:B,2,FALSE)),"")</f>
        <v>South</v>
      </c>
      <c r="L168">
        <f>_xlfn.IFNA(VLOOKUP(B168,CLASS!B:AH,17,FALSE),"")</f>
        <v>75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90</v>
      </c>
      <c r="S168" t="str">
        <f>IF(R168&gt;1,J168,"")</f>
        <v/>
      </c>
      <c r="T168" t="str">
        <f>IF(R168&gt;=1,R168,"")</f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35">
      <c r="A169">
        <f>CLASS!A4</f>
        <v>109720</v>
      </c>
      <c r="B169" t="str">
        <f>CLASS!B4</f>
        <v>EE109720</v>
      </c>
      <c r="C169" t="str">
        <f>_xlfn.IFNA((VLOOKUP(A169,CLASS!A:AY,3,FALSE)),"")</f>
        <v>Mark</v>
      </c>
      <c r="D169" t="str">
        <f>_xlfn.IFNA((VLOOKUP(A169,CLASS!A:AY,4,FALSE)),"")</f>
        <v>Bowes</v>
      </c>
      <c r="E169" t="str">
        <f>_xlfn.IFNA(VLOOKUP(A169,CLASS!A:I,5,FALSE),"")</f>
        <v>AAA</v>
      </c>
      <c r="F169" t="str">
        <f>_xlfn.IFNA(VLOOKUP(A169,CLASS!A:I,6,FALSE),"")</f>
        <v>AAA</v>
      </c>
      <c r="G169" t="str">
        <f>_xlfn.IFNA(VLOOKUP(A169,CLASS!A:I,7,FALSE),"")</f>
        <v>AAA</v>
      </c>
      <c r="H169" t="str">
        <f>_xlfn.IFNA(VLOOKUP(A169,CLASS!A:I,8,FALSE),"")</f>
        <v>AAA</v>
      </c>
      <c r="I169" t="str">
        <f>_xlfn.IFNA(VLOOKUP(A169,CLASS!A:I,9,FALSE),"")</f>
        <v>SNR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_xlfn.IFNA(VLOOKUP(B169,CLASS!B:AH,17,FALSE),"")</f>
        <v>0</v>
      </c>
      <c r="M169">
        <f>_xlfn.IFNA(VLOOKUP(E169,HandicapLookup!A:B,2,FALSE),"")</f>
        <v>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IF(R169&gt;1,J169,"")</f>
        <v/>
      </c>
      <c r="T169" t="str">
        <f>IF(R169&gt;=1,R169,"")</f>
        <v/>
      </c>
    </row>
    <row r="170" spans="1:48" hidden="1" x14ac:dyDescent="0.35">
      <c r="A170">
        <f>CLASS!A131</f>
        <v>71767</v>
      </c>
      <c r="B170" t="str">
        <f>CLASS!B131</f>
        <v>EE71767</v>
      </c>
      <c r="C170" t="str">
        <f>_xlfn.IFNA((VLOOKUP(A170,CLASS!A:AY,3,FALSE)),"")</f>
        <v>Chris</v>
      </c>
      <c r="D170" t="str">
        <f>_xlfn.IFNA((VLOOKUP(A170,CLASS!A:AY,4,FALSE)),"")</f>
        <v>Coningsby</v>
      </c>
      <c r="E170" t="str">
        <f>_xlfn.IFNA(VLOOKUP(A170,CLASS!A:I,5,FALSE),"")</f>
        <v>B</v>
      </c>
      <c r="F170" t="str">
        <f>_xlfn.IFNA(VLOOKUP(A170,CLASS!A:I,6,FALSE),"")</f>
        <v>B</v>
      </c>
      <c r="G170" t="str">
        <f>_xlfn.IFNA(VLOOKUP(A170,CLASS!A:I,7,FALSE),"")</f>
        <v>B</v>
      </c>
      <c r="H170" t="str">
        <f>_xlfn.IFNA(VLOOKUP(A170,CLASS!A:I,8,FALSE),"")</f>
        <v>B</v>
      </c>
      <c r="I170" t="str">
        <f>_xlfn.IFNA(VLOOKUP(A170,CLASS!A:I,9,FALSE),"")</f>
        <v>VET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_xlfn.IFNA(VLOOKUP(B170,CLASS!B:AH,17,FALSE),"")</f>
        <v>0</v>
      </c>
      <c r="M170">
        <f>_xlfn.IFNA(VLOOKUP(E170,HandicapLookup!A:B,2,FALSE),"")</f>
        <v>10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R170" s="31"/>
      <c r="S170" t="str">
        <f>IF(R170&gt;1,J170,"")</f>
        <v/>
      </c>
      <c r="T170" t="str">
        <f>IF(R170&gt;=1,R170,"")</f>
        <v/>
      </c>
    </row>
    <row r="171" spans="1:48" x14ac:dyDescent="0.35">
      <c r="A171">
        <f>CLASS!A181</f>
        <v>138867</v>
      </c>
      <c r="B171" t="str">
        <f>CLASS!B181</f>
        <v>EE138867</v>
      </c>
      <c r="C171" t="str">
        <f>_xlfn.IFNA((VLOOKUP(A171,CLASS!A:AY,3,FALSE)),"")</f>
        <v>Tina</v>
      </c>
      <c r="D171" t="str">
        <f>_xlfn.IFNA((VLOOKUP(A171,CLASS!A:AY,4,FALSE)),"")</f>
        <v>Henshaw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LDY</v>
      </c>
      <c r="J171" t="str">
        <f>_xlfn.IFNA((VLOOKUP(A171,CLASS!A:AY,10,FALSE)),"")</f>
        <v>AGL</v>
      </c>
      <c r="K171" t="str">
        <f>_xlfn.IFNA((VLOOKUP(J171,DivisionLookup!A:B,2,FALSE)),"")</f>
        <v>South</v>
      </c>
      <c r="L171">
        <f>_xlfn.IFNA(VLOOKUP(B171,CLASS!B:AH,17,FALSE),"")</f>
        <v>73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88</v>
      </c>
      <c r="R171" s="31"/>
      <c r="S171" t="str">
        <f>IF(R171&gt;1,J171,"")</f>
        <v/>
      </c>
      <c r="T171" t="str">
        <f>IF(R171&gt;=1,R171,"")</f>
        <v/>
      </c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H171" s="6"/>
      <c r="AI171" s="3"/>
      <c r="AJ171" s="3"/>
      <c r="AK171" s="8"/>
      <c r="AL171" s="3"/>
      <c r="AM171" s="3"/>
      <c r="AN171" s="3"/>
      <c r="AO171" s="3"/>
      <c r="AP171" s="3"/>
      <c r="AQ171" s="3"/>
      <c r="AR171" s="3"/>
      <c r="AS171" s="3"/>
      <c r="AT171" s="3"/>
      <c r="AU171" s="8"/>
      <c r="AV171" s="3"/>
    </row>
    <row r="172" spans="1:48" x14ac:dyDescent="0.35">
      <c r="A172">
        <f>CLASS!A120</f>
        <v>130780</v>
      </c>
      <c r="B172" t="str">
        <f>CLASS!B120</f>
        <v>EE130780</v>
      </c>
      <c r="C172" t="str">
        <f>_xlfn.IFNA((VLOOKUP(A172,CLASS!A:AY,3,FALSE)),"")</f>
        <v>Jennifer</v>
      </c>
      <c r="D172" t="str">
        <f>_xlfn.IFNA((VLOOKUP(A172,CLASS!A:AY,4,FALSE)),"")</f>
        <v>Baker</v>
      </c>
      <c r="E172" t="str">
        <f>_xlfn.IFNA(VLOOKUP(A172,CLASS!A:I,5,FALSE),"")</f>
        <v>B</v>
      </c>
      <c r="F172" t="str">
        <f>_xlfn.IFNA(VLOOKUP(A172,CLASS!A:I,6,FALSE),"")</f>
        <v>B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LDY</v>
      </c>
      <c r="J172" t="str">
        <f>_xlfn.IFNA((VLOOKUP(A172,CLASS!A:AY,10,FALSE)),"")</f>
        <v>AGL</v>
      </c>
      <c r="K172" t="str">
        <f>_xlfn.IFNA((VLOOKUP(J172,DivisionLookup!A:B,2,FALSE)),"")</f>
        <v>South</v>
      </c>
      <c r="L172">
        <f>_xlfn.IFNA(VLOOKUP(B172,CLASS!B:AH,17,FALSE),"")</f>
        <v>75</v>
      </c>
      <c r="M172">
        <f>_xlfn.IFNA(VLOOKUP(E172,HandicapLookup!A:B,2,FALSE),"")</f>
        <v>10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85</v>
      </c>
      <c r="S172" t="str">
        <f>IF(R172&gt;1,J172,"")</f>
        <v/>
      </c>
      <c r="T172" t="str">
        <f>IF(R172&gt;=1,R172,"")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35">
      <c r="A173">
        <f>CLASS!A34</f>
        <v>116977</v>
      </c>
      <c r="B173" t="str">
        <f>CLASS!B34</f>
        <v>EE116977</v>
      </c>
      <c r="C173" t="str">
        <f>_xlfn.IFNA((VLOOKUP(A173,CLASS!A:AY,3,FALSE)),"")</f>
        <v>Taylor</v>
      </c>
      <c r="D173" t="str">
        <f>_xlfn.IFNA((VLOOKUP(A173,CLASS!A:AY,4,FALSE)),"")</f>
        <v>Hedgecock</v>
      </c>
      <c r="E173" t="str">
        <f>_xlfn.IFNA(VLOOKUP(A173,CLASS!A:I,5,FALSE),"")</f>
        <v>AA</v>
      </c>
      <c r="F173" t="str">
        <f>_xlfn.IFNA(VLOOKUP(A173,CLASS!A:I,6,FALSE),"")</f>
        <v>AA</v>
      </c>
      <c r="G173" t="str">
        <f>_xlfn.IFNA(VLOOKUP(A173,CLASS!A:I,7,FALSE),"")</f>
        <v>AA</v>
      </c>
      <c r="H173" t="str">
        <f>_xlfn.IFNA(VLOOKUP(A173,CLASS!A:I,8,FALSE),"")</f>
        <v>AA</v>
      </c>
      <c r="I173" t="str">
        <f>_xlfn.IFNA(VLOOKUP(A173,CLASS!A:I,9,FALSE),"")</f>
        <v>SNR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_xlfn.IFNA(VLOOKUP(B173,CLASS!B:AH,17,FALSE),"")</f>
        <v>0</v>
      </c>
      <c r="M173">
        <f>_xlfn.IFNA(VLOOKUP(E173,HandicapLookup!A:B,2,FALSE),"")</f>
        <v>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R173" s="31"/>
      <c r="S173" t="str">
        <f>IF(R173&gt;1,J173,"")</f>
        <v/>
      </c>
      <c r="T173" t="str">
        <f>IF(R173&gt;=1,R173,"")</f>
        <v/>
      </c>
    </row>
    <row r="174" spans="1:48" hidden="1" x14ac:dyDescent="0.35">
      <c r="A174">
        <f>CLASS!A200</f>
        <v>1947</v>
      </c>
      <c r="B174" t="str">
        <f>CLASS!B200</f>
        <v>EE1947</v>
      </c>
      <c r="C174" t="str">
        <f>_xlfn.IFNA((VLOOKUP(A174,CLASS!A:AY,3,FALSE)),"")</f>
        <v>Robert</v>
      </c>
      <c r="D174" t="str">
        <f>_xlfn.IFNA((VLOOKUP(A174,CLASS!A:AY,4,FALSE)),"")</f>
        <v>Newsham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VET</v>
      </c>
      <c r="J174" t="str">
        <f>_xlfn.IFNA((VLOOKUP(A174,CLASS!A:AY,10,FALSE)),"")</f>
        <v>DOV</v>
      </c>
      <c r="K174" t="str">
        <f>_xlfn.IFNA((VLOOKUP(J174,DivisionLookup!A:B,2,FALSE)),"")</f>
        <v>North</v>
      </c>
      <c r="L174">
        <f>_xlfn.IFNA(VLOOKUP(B174,CLASS!B:AH,17,FALSE),"")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IF(R174&gt;1,J174,"")</f>
        <v/>
      </c>
      <c r="T174" t="str">
        <f>IF(R174&gt;=1,R174,"")</f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35">
      <c r="A175">
        <f>CLASS!A160</f>
        <v>138677</v>
      </c>
      <c r="B175" t="str">
        <f>CLASS!B160</f>
        <v>EE138677</v>
      </c>
      <c r="C175" t="str">
        <f>_xlfn.IFNA((VLOOKUP(A175,CLASS!A:AY,3,FALSE)),"")</f>
        <v>Richard</v>
      </c>
      <c r="D175" t="str">
        <f>_xlfn.IFNA((VLOOKUP(A175,CLASS!A:AY,4,FALSE)),"")</f>
        <v>Palmer</v>
      </c>
      <c r="E175" t="str">
        <f>_xlfn.IFNA(VLOOKUP(A175,CLASS!A:I,5,FALSE),"")</f>
        <v>B</v>
      </c>
      <c r="F175" t="str">
        <f>_xlfn.IFNA(VLOOKUP(A175,CLASS!A:I,6,FALSE),"")</f>
        <v>B</v>
      </c>
      <c r="G175" t="str">
        <f>_xlfn.IFNA(VLOOKUP(A175,CLASS!A:I,7,FALSE),"")</f>
        <v>B</v>
      </c>
      <c r="H175" t="str">
        <f>_xlfn.IFNA(VLOOKUP(A175,CLASS!A:I,8,FALSE),"")</f>
        <v>B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_xlfn.IFNA(VLOOKUP(B175,CLASS!B:AH,17,FALSE),"")</f>
        <v>0</v>
      </c>
      <c r="M175">
        <f>_xlfn.IFNA(VLOOKUP(E175,HandicapLookup!A:B,2,FALSE),"")</f>
        <v>10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</row>
    <row r="176" spans="1:48" hidden="1" x14ac:dyDescent="0.35">
      <c r="A176">
        <f>CLASS!A157</f>
        <v>119726</v>
      </c>
      <c r="B176" t="str">
        <f>CLASS!B157</f>
        <v>EE119726</v>
      </c>
      <c r="C176" t="str">
        <f>_xlfn.IFNA((VLOOKUP(A176,CLASS!A:AY,3,FALSE)),"")</f>
        <v>Stephen</v>
      </c>
      <c r="D176" t="str">
        <f>_xlfn.IFNA((VLOOKUP(A176,CLASS!A:AY,4,FALSE)),"")</f>
        <v>O'Reilly</v>
      </c>
      <c r="E176" t="str">
        <f>_xlfn.IFNA(VLOOKUP(A176,CLASS!A:I,5,FALSE),"")</f>
        <v>B</v>
      </c>
      <c r="F176" t="str">
        <f>_xlfn.IFNA(VLOOKUP(A176,CLASS!A:I,6,FALSE),"")</f>
        <v>B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SNR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_xlfn.IFNA(VLOOKUP(B176,CLASS!B:AH,17,FALSE),"")</f>
        <v>0</v>
      </c>
      <c r="M176">
        <f>_xlfn.IFNA(VLOOKUP(E176,HandicapLookup!A:B,2,FALSE),"")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t="str">
        <f>IF(R176&gt;1,J176,"")</f>
        <v/>
      </c>
      <c r="T176" t="str">
        <f>IF(R176&gt;=1,R176,"")</f>
        <v/>
      </c>
    </row>
    <row r="177" spans="1:48" hidden="1" x14ac:dyDescent="0.35">
      <c r="A177">
        <f>CLASS!A8</f>
        <v>103821</v>
      </c>
      <c r="B177" t="str">
        <f>CLASS!B8</f>
        <v>EE103821</v>
      </c>
      <c r="C177" t="str">
        <f>_xlfn.IFNA((VLOOKUP(A177,CLASS!A:AY,3,FALSE)),"")</f>
        <v>Glen</v>
      </c>
      <c r="D177" t="str">
        <f>_xlfn.IFNA((VLOOKUP(A177,CLASS!A:AY,4,FALSE)),"")</f>
        <v>Moore</v>
      </c>
      <c r="E177" t="str">
        <f>_xlfn.IFNA(VLOOKUP(A177,CLASS!A:I,5,FALSE),"")</f>
        <v>AAA</v>
      </c>
      <c r="F177" t="str">
        <f>_xlfn.IFNA(VLOOKUP(A177,CLASS!A:I,6,FALSE),"")</f>
        <v>AAA</v>
      </c>
      <c r="G177" t="str">
        <f>_xlfn.IFNA(VLOOKUP(A177,CLASS!A:I,7,FALSE),"")</f>
        <v>AAA</v>
      </c>
      <c r="H177" t="str">
        <f>_xlfn.IFNA(VLOOKUP(A177,CLASS!A:I,8,FALSE),"")</f>
        <v>AAA</v>
      </c>
      <c r="I177" t="str">
        <f>_xlfn.IFNA(VLOOKUP(A177,CLASS!A:I,9,FALSE),"")</f>
        <v>VET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_xlfn.IFNA(VLOOKUP(B177,CLASS!B:AH,17,FALSE),"")</f>
        <v>0</v>
      </c>
      <c r="M177">
        <f>_xlfn.IFNA(VLOOKUP(E177,HandicapLookup!A:B,2,FALSE),"")</f>
        <v>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IF(R177&gt;1,J177,"")</f>
        <v/>
      </c>
      <c r="T177" t="str">
        <f>IF(R177&gt;=1,R177,"")</f>
        <v/>
      </c>
    </row>
    <row r="178" spans="1:48" x14ac:dyDescent="0.35">
      <c r="A178">
        <f>CLASS!A143</f>
        <v>134813</v>
      </c>
      <c r="B178" t="str">
        <f>CLASS!B143</f>
        <v>EE134813</v>
      </c>
      <c r="C178" t="str">
        <f>_xlfn.IFNA((VLOOKUP(A178,CLASS!A:AY,3,FALSE)),"")</f>
        <v>Sammy</v>
      </c>
      <c r="D178" t="str">
        <f>_xlfn.IFNA((VLOOKUP(A178,CLASS!A:AY,4,FALSE)),"")</f>
        <v>Halsey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LDY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_xlfn.IFNA(VLOOKUP(B178,CLASS!B:AH,17,FALSE),"")</f>
        <v>73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83</v>
      </c>
      <c r="S178" t="str">
        <f>IF(R178&gt;1,J178,"")</f>
        <v/>
      </c>
      <c r="T178" t="str">
        <f>IF(R178&gt;=1,R178,"")</f>
        <v/>
      </c>
    </row>
    <row r="179" spans="1:48" hidden="1" x14ac:dyDescent="0.35">
      <c r="A179">
        <f>CLASS!A163</f>
        <v>116293</v>
      </c>
      <c r="B179" t="str">
        <f>CLASS!B163</f>
        <v>EE116293</v>
      </c>
      <c r="C179" t="str">
        <f>_xlfn.IFNA((VLOOKUP(A179,CLASS!A:AY,3,FALSE)),"")</f>
        <v>Keith</v>
      </c>
      <c r="D179" t="str">
        <f>_xlfn.IFNA((VLOOKUP(A179,CLASS!A:AY,4,FALSE)),"")</f>
        <v>Lawton</v>
      </c>
      <c r="E179" t="str">
        <f>_xlfn.IFNA(VLOOKUP(A179,CLASS!A:I,5,FALSE),"")</f>
        <v>B</v>
      </c>
      <c r="F179" t="str">
        <f>_xlfn.IFNA(VLOOKUP(A179,CLASS!A:I,6,FALSE),"")</f>
        <v>B</v>
      </c>
      <c r="G179" t="str">
        <f>_xlfn.IFNA(VLOOKUP(A179,CLASS!A:I,7,FALSE),"")</f>
        <v>B</v>
      </c>
      <c r="H179" t="str">
        <f>_xlfn.IFNA(VLOOKUP(A179,CLASS!A:I,8,FALSE),"")</f>
        <v>B</v>
      </c>
      <c r="I179" t="str">
        <f>_xlfn.IFNA(VLOOKUP(A179,CLASS!A:I,9,FALSE),"")</f>
        <v>VET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_xlfn.IFNA(VLOOKUP(B179,CLASS!B:AH,17,FALSE),"")</f>
        <v>0</v>
      </c>
      <c r="M179">
        <f>_xlfn.IFNA(VLOOKUP(E179,HandicapLookup!A:B,2,FALSE),"")</f>
        <v>10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R179" s="31"/>
      <c r="S179" t="str">
        <f>IF(R179&gt;1,J179,"")</f>
        <v/>
      </c>
      <c r="T179" t="str">
        <f>IF(R179&gt;=1,R179,"")</f>
        <v/>
      </c>
    </row>
    <row r="180" spans="1:48" hidden="1" x14ac:dyDescent="0.35">
      <c r="A180">
        <f>CLASS!A32</f>
        <v>120278</v>
      </c>
      <c r="B180" t="str">
        <f>CLASS!B32</f>
        <v>EE120278</v>
      </c>
      <c r="C180" t="str">
        <f>_xlfn.IFNA((VLOOKUP(A180,CLASS!A:AY,3,FALSE)),"")</f>
        <v>Robert</v>
      </c>
      <c r="D180" t="str">
        <f>_xlfn.IFNA((VLOOKUP(A180,CLASS!A:AY,4,FALSE)),"")</f>
        <v>Allen</v>
      </c>
      <c r="E180" t="str">
        <f>_xlfn.IFNA(VLOOKUP(A180,CLASS!A:I,5,FALSE),"")</f>
        <v>AA</v>
      </c>
      <c r="F180" t="str">
        <f>_xlfn.IFNA(VLOOKUP(A180,CLASS!A:I,6,FALSE),"")</f>
        <v>AA</v>
      </c>
      <c r="G180" t="str">
        <f>_xlfn.IFNA(VLOOKUP(A180,CLASS!A:I,7,FALSE),"")</f>
        <v>AA</v>
      </c>
      <c r="H180" t="str">
        <f>_xlfn.IFNA(VLOOKUP(A180,CLASS!A:I,8,FALSE),"")</f>
        <v>AA</v>
      </c>
      <c r="I180" t="str">
        <f>_xlfn.IFNA(VLOOKUP(A180,CLASS!A:I,9,FALSE),"")</f>
        <v>SNR</v>
      </c>
      <c r="J180" t="str">
        <f>_xlfn.IFNA((VLOOKUP(A180,CLASS!A:AY,10,FALSE)),"")</f>
        <v>ST</v>
      </c>
      <c r="K180" t="str">
        <f>_xlfn.IFNA((VLOOKUP(J180,DivisionLookup!A:B,2,FALSE)),"")</f>
        <v>North</v>
      </c>
      <c r="L180">
        <f>_xlfn.IFNA(VLOOKUP(B180,CLASS!B:AH,17,FALSE),"")</f>
        <v>0</v>
      </c>
      <c r="M180">
        <f>_xlfn.IFNA(VLOOKUP(E180,HandicapLookup!A:B,2,FALSE),"")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R180" s="31"/>
      <c r="S180" t="str">
        <f>IF(R180&gt;1,J180,"")</f>
        <v/>
      </c>
      <c r="T180" t="str">
        <f>IF(R180&gt;=1,R180,"")</f>
        <v/>
      </c>
    </row>
    <row r="181" spans="1:48" hidden="1" x14ac:dyDescent="0.35">
      <c r="A181">
        <f>CLASS!A210</f>
        <v>115062</v>
      </c>
      <c r="B181" t="str">
        <f>CLASS!B210</f>
        <v>EE115062</v>
      </c>
      <c r="C181" t="str">
        <f>_xlfn.IFNA((VLOOKUP(A181,CLASS!A:AY,3,FALSE)),"")</f>
        <v>Martin</v>
      </c>
      <c r="D181" t="str">
        <f>_xlfn.IFNA((VLOOKUP(A181,CLASS!A:AY,4,FALSE)),"")</f>
        <v>Heath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_xlfn.IFNA(VLOOKUP(B181,CLASS!B:AH,17,FALSE),"")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R181" s="31"/>
      <c r="S181" t="str">
        <f>IF(R181&gt;1,J181,"")</f>
        <v/>
      </c>
      <c r="T181" t="str">
        <f>IF(R181&gt;=1,R181,"")</f>
        <v/>
      </c>
    </row>
    <row r="182" spans="1:48" hidden="1" x14ac:dyDescent="0.35">
      <c r="A182">
        <f>CLASS!A153</f>
        <v>91174</v>
      </c>
      <c r="B182" t="str">
        <f>CLASS!B153</f>
        <v>EE91174</v>
      </c>
      <c r="C182" t="str">
        <f>_xlfn.IFNA((VLOOKUP(A182,CLASS!A:AY,3,FALSE)),"")</f>
        <v>Patrick</v>
      </c>
      <c r="D182" t="str">
        <f>_xlfn.IFNA((VLOOKUP(A182,CLASS!A:AY,4,FALSE)),"")</f>
        <v>Hawthorne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_xlfn.IFNA(VLOOKUP(B182,CLASS!B:AH,17,FALSE),"")</f>
        <v>0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R182" s="31"/>
      <c r="S182" t="str">
        <f>IF(R182&gt;1,J182,"")</f>
        <v/>
      </c>
      <c r="T182" t="str">
        <f>IF(R182&gt;=1,R182,"")</f>
        <v/>
      </c>
    </row>
    <row r="183" spans="1:48" hidden="1" x14ac:dyDescent="0.35">
      <c r="A183">
        <f>CLASS!A204</f>
        <v>139821</v>
      </c>
      <c r="B183" t="str">
        <f>CLASS!B204</f>
        <v>EE139821</v>
      </c>
      <c r="C183" t="str">
        <f>_xlfn.IFNA((VLOOKUP(A183,CLASS!A:AY,3,FALSE)),"")</f>
        <v>Andrew</v>
      </c>
      <c r="D183" t="str">
        <f>_xlfn.IFNA((VLOOKUP(A183,CLASS!A:AY,4,FALSE)),"")</f>
        <v>Hales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_xlfn.IFNA(VLOOKUP(B183,CLASS!B:AH,17,FALSE),"")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R183" s="31"/>
      <c r="S183" t="str">
        <f>IF(R183&gt;1,J183,"")</f>
        <v/>
      </c>
      <c r="T183" t="str">
        <f>IF(R183&gt;=1,R183,"")</f>
        <v/>
      </c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H183" s="6"/>
      <c r="AI183" s="3"/>
      <c r="AJ183" s="3"/>
      <c r="AK183" s="8"/>
      <c r="AL183" s="3"/>
      <c r="AM183" s="3"/>
      <c r="AN183" s="3"/>
      <c r="AO183" s="3"/>
      <c r="AP183" s="3"/>
      <c r="AQ183" s="3"/>
      <c r="AR183" s="3"/>
      <c r="AS183" s="3"/>
      <c r="AT183" s="3"/>
      <c r="AU183" s="8"/>
      <c r="AV183" s="3"/>
    </row>
    <row r="184" spans="1:48" hidden="1" x14ac:dyDescent="0.35">
      <c r="A184">
        <f>CLASS!A56</f>
        <v>88361</v>
      </c>
      <c r="B184" t="str">
        <f>CLASS!B56</f>
        <v>EE88361</v>
      </c>
      <c r="C184" t="str">
        <f>_xlfn.IFNA((VLOOKUP(A184,CLASS!A:AY,3,FALSE)),"")</f>
        <v>Tony</v>
      </c>
      <c r="D184" t="str">
        <f>_xlfn.IFNA((VLOOKUP(A184,CLASS!A:AY,4,FALSE)),"")</f>
        <v>Leonard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VET</v>
      </c>
      <c r="J184" t="str">
        <f>_xlfn.IFNA((VLOOKUP(A184,CLASS!A:AY,10,FALSE)),"")</f>
        <v>ST</v>
      </c>
      <c r="K184" t="str">
        <f>_xlfn.IFNA((VLOOKUP(J184,DivisionLookup!A:B,2,FALSE)),"")</f>
        <v>North</v>
      </c>
      <c r="L184">
        <f>_xlfn.IFNA(VLOOKUP(B184,CLASS!B:AH,17,FALSE),"")</f>
        <v>0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IF(R184&gt;1,J184,"")</f>
        <v/>
      </c>
      <c r="T184" t="str">
        <f>IF(R184&gt;=1,R184,"")</f>
        <v/>
      </c>
    </row>
    <row r="185" spans="1:48" hidden="1" x14ac:dyDescent="0.35">
      <c r="A185">
        <f>CLASS!A14</f>
        <v>96738</v>
      </c>
      <c r="B185" t="str">
        <f>CLASS!B14</f>
        <v>EE96738</v>
      </c>
      <c r="C185" t="str">
        <f>_xlfn.IFNA((VLOOKUP(A185,CLASS!A:AY,3,FALSE)),"")</f>
        <v>Christopher</v>
      </c>
      <c r="D185" t="str">
        <f>_xlfn.IFNA((VLOOKUP(A185,CLASS!A:AY,4,FALSE)),"")</f>
        <v>Daniels</v>
      </c>
      <c r="E185" t="str">
        <f>_xlfn.IFNA(VLOOKUP(A185,CLASS!A:I,5,FALSE),"")</f>
        <v>AAA</v>
      </c>
      <c r="F185" t="str">
        <f>_xlfn.IFNA(VLOOKUP(A185,CLASS!A:I,6,FALSE),"")</f>
        <v>AAA</v>
      </c>
      <c r="G185" t="str">
        <f>_xlfn.IFNA(VLOOKUP(A185,CLASS!A:I,7,FALSE),"")</f>
        <v>AAA</v>
      </c>
      <c r="H185" t="str">
        <f>_xlfn.IFNA(VLOOKUP(A185,CLASS!A:I,8,FALSE),"")</f>
        <v>AAA</v>
      </c>
      <c r="I185" t="str">
        <f>_xlfn.IFNA(VLOOKUP(A185,CLASS!A:I,9,FALSE),"")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_xlfn.IFNA(VLOOKUP(B185,CLASS!B:AH,17,FALSE),"")</f>
        <v>0</v>
      </c>
      <c r="M185">
        <f>_xlfn.IFNA(VLOOKUP(E185,HandicapLookup!A:B,2,FALSE),"")</f>
        <v>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IF(R185&gt;1,J185,"")</f>
        <v/>
      </c>
      <c r="T185" t="str">
        <f>IF(R185&gt;=1,R185,"")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35">
      <c r="A186">
        <f>CLASS!A147</f>
        <v>139919</v>
      </c>
      <c r="B186" t="str">
        <f>CLASS!B147</f>
        <v>EE139919</v>
      </c>
      <c r="C186" t="str">
        <f>_xlfn.IFNA((VLOOKUP(A186,CLASS!A:AY,3,FALSE)),"")</f>
        <v>Luke</v>
      </c>
      <c r="D186" t="str">
        <f>_xlfn.IFNA((VLOOKUP(A186,CLASS!A:AY,4,FALSE)),"")</f>
        <v>Parish</v>
      </c>
      <c r="E186" t="str">
        <f>_xlfn.IFNA(VLOOKUP(A186,CLASS!A:I,5,FALSE),"")</f>
        <v>B</v>
      </c>
      <c r="F186" t="str">
        <f>_xlfn.IFNA(VLOOKUP(A186,CLASS!A:I,6,FALSE),"")</f>
        <v>B</v>
      </c>
      <c r="G186" t="str">
        <f>_xlfn.IFNA(VLOOKUP(A186,CLASS!A:I,7,FALSE),"")</f>
        <v>B</v>
      </c>
      <c r="H186" t="str">
        <f>_xlfn.IFNA(VLOOKUP(A186,CLASS!A:I,8,FALSE),"")</f>
        <v>B</v>
      </c>
      <c r="I186" t="str">
        <f>_xlfn.IFNA(VLOOKUP(A186,CLASS!A:I,9,FALSE),"")</f>
        <v>SNR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_xlfn.IFNA(VLOOKUP(B186,CLASS!B:AH,17,FALSE),"")</f>
        <v>71</v>
      </c>
      <c r="M186">
        <f>_xlfn.IFNA(VLOOKUP(E186,HandicapLookup!A:B,2,FALSE),"")</f>
        <v>10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81</v>
      </c>
      <c r="S186" t="str">
        <f>IF(R186&gt;1,J186,"")</f>
        <v/>
      </c>
      <c r="T186" t="str">
        <f>IF(R186&gt;=1,R186,"")</f>
        <v/>
      </c>
    </row>
    <row r="187" spans="1:48" hidden="1" x14ac:dyDescent="0.35">
      <c r="A187">
        <f>CLASS!A203</f>
        <v>142086</v>
      </c>
      <c r="B187" t="str">
        <f>CLASS!B203</f>
        <v>EE142086</v>
      </c>
      <c r="C187" t="str">
        <f>_xlfn.IFNA((VLOOKUP(A187,CLASS!A:AY,3,FALSE)),"")</f>
        <v>Tom</v>
      </c>
      <c r="D187" t="str">
        <f>_xlfn.IFNA((VLOOKUP(A187,CLASS!A:AY,4,FALSE)),"")</f>
        <v>Archer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_xlfn.IFNA(VLOOKUP(B187,CLASS!B:AH,17,FALSE),"")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R187" s="31"/>
      <c r="S187" t="str">
        <f>IF(R187&gt;1,J187,"")</f>
        <v/>
      </c>
      <c r="T187" t="str">
        <f>IF(R187&gt;=1,R187,"")</f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x14ac:dyDescent="0.35">
      <c r="A188">
        <f>CLASS!A188</f>
        <v>131997</v>
      </c>
      <c r="B188" t="str">
        <f>CLASS!B188</f>
        <v>EE131997</v>
      </c>
      <c r="C188" t="str">
        <f>_xlfn.IFNA((VLOOKUP(A188,CLASS!A:AY,3,FALSE)),"")</f>
        <v>Mark</v>
      </c>
      <c r="D188" t="str">
        <f>_xlfn.IFNA((VLOOKUP(A188,CLASS!A:AY,4,FALSE)),"")</f>
        <v>Vyse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SNR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_xlfn.IFNA(VLOOKUP(B188,CLASS!B:AH,17,FALSE),"")</f>
        <v>64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79</v>
      </c>
      <c r="S188" t="str">
        <f>IF(R188&gt;1,J188,"")</f>
        <v/>
      </c>
      <c r="T188" t="str">
        <f>IF(R188&gt;=1,R188,"")</f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CLASS!A107</f>
        <v>141415</v>
      </c>
      <c r="B189" t="str">
        <f>CLASS!B107</f>
        <v>EE141415</v>
      </c>
      <c r="C189" t="str">
        <f>_xlfn.IFNA((VLOOKUP(A189,CLASS!A:AY,3,FALSE)),"")</f>
        <v>Jack</v>
      </c>
      <c r="D189" t="str">
        <f>_xlfn.IFNA((VLOOKUP(A189,CLASS!A:AY,4,FALSE)),"")</f>
        <v>Rowand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_xlfn.IFNA(VLOOKUP(B189,CLASS!B:AH,17,FALSE),"")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IF(R189&gt;1,J189,"")</f>
        <v/>
      </c>
      <c r="T189" t="str">
        <f>IF(R189&gt;=1,R189,"")</f>
        <v/>
      </c>
    </row>
    <row r="190" spans="1:48" hidden="1" x14ac:dyDescent="0.35">
      <c r="A190">
        <f>CLASS!A106</f>
        <v>11003</v>
      </c>
      <c r="B190" t="str">
        <f>CLASS!B106</f>
        <v>EE11003</v>
      </c>
      <c r="C190" t="str">
        <f>_xlfn.IFNA((VLOOKUP(A190,CLASS!A:AY,3,FALSE)),"")</f>
        <v>Bob</v>
      </c>
      <c r="D190" t="str">
        <f>_xlfn.IFNA((VLOOKUP(A190,CLASS!A:AY,4,FALSE)),"")</f>
        <v>Meadows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VET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>
        <f>_xlfn.IFNA(VLOOKUP(B190,CLASS!B:AH,17,FALSE),"")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R190" s="31"/>
      <c r="S190" t="str">
        <f>IF(R190&gt;1,J190,"")</f>
        <v/>
      </c>
      <c r="T190" t="str">
        <f>IF(R190&gt;=1,R190,"")</f>
        <v/>
      </c>
    </row>
    <row r="191" spans="1:48" hidden="1" x14ac:dyDescent="0.35">
      <c r="A191">
        <f>CLASS!A176</f>
        <v>139306</v>
      </c>
      <c r="B191" t="str">
        <f>CLASS!B176</f>
        <v>EE139306</v>
      </c>
      <c r="C191" t="str">
        <f>_xlfn.IFNA((VLOOKUP(A191,CLASS!A:AY,3,FALSE)),"")</f>
        <v>Geoffrey</v>
      </c>
      <c r="D191" t="str">
        <f>_xlfn.IFNA((VLOOKUP(A191,CLASS!A:AY,4,FALSE)),"")</f>
        <v>Simmonds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SNR</v>
      </c>
      <c r="J191" t="str">
        <f>_xlfn.IFNA((VLOOKUP(A191,CLASS!A:AY,10,FALSE)),"")</f>
        <v>ORST</v>
      </c>
      <c r="K191" t="str">
        <f>_xlfn.IFNA((VLOOKUP(J191,DivisionLookup!A:B,2,FALSE)),"")</f>
        <v>North</v>
      </c>
      <c r="L191">
        <f>_xlfn.IFNA(VLOOKUP(B191,CLASS!B:AH,17,FALSE),"")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R191" s="31"/>
      <c r="S191" t="str">
        <f>IF(R191&gt;1,J191,"")</f>
        <v/>
      </c>
      <c r="T191" t="str">
        <f>IF(R191&gt;=1,R191,"")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CLASS!A63</f>
        <v>114307</v>
      </c>
      <c r="B192" t="str">
        <f>CLASS!B63</f>
        <v>EE114307</v>
      </c>
      <c r="C192" t="str">
        <f>_xlfn.IFNA((VLOOKUP(A192,CLASS!A:AY,3,FALSE)),"")</f>
        <v>Karl</v>
      </c>
      <c r="D192" t="str">
        <f>_xlfn.IFNA((VLOOKUP(A192,CLASS!A:AY,4,FALSE)),"")</f>
        <v>Burnage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>A</v>
      </c>
      <c r="I192" t="str">
        <f>_xlfn.IFNA(VLOOKUP(A192,CLASS!A:I,9,FALSE),"")</f>
        <v>SNR</v>
      </c>
      <c r="J192" t="str">
        <f>_xlfn.IFNA((VLOOKUP(A192,CLASS!A:AY,10,FALSE)),"")</f>
        <v>ST</v>
      </c>
      <c r="K192" t="str">
        <f>_xlfn.IFNA((VLOOKUP(J192,DivisionLookup!A:B,2,FALSE)),"")</f>
        <v>North</v>
      </c>
      <c r="L192">
        <f>_xlfn.IFNA(VLOOKUP(B192,CLASS!B:AH,17,FALSE),"")</f>
        <v>0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R192" s="31"/>
      <c r="S192" t="str">
        <f>IF(R192&gt;1,J192,"")</f>
        <v/>
      </c>
      <c r="T192" t="str">
        <f>IF(R192&gt;=1,R192,"")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35">
      <c r="A193">
        <f>CLASS!A89</f>
        <v>131248</v>
      </c>
      <c r="B193" t="str">
        <f>CLASS!B89</f>
        <v>EE131248</v>
      </c>
      <c r="C193" t="str">
        <f>_xlfn.IFNA((VLOOKUP(A193,CLASS!A:AY,3,FALSE)),"")</f>
        <v>Paul</v>
      </c>
      <c r="D193" t="str">
        <f>_xlfn.IFNA((VLOOKUP(A193,CLASS!A:AY,4,FALSE)),"")</f>
        <v>Ricketts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_xlfn.IFNA(VLOOKUP(B193,CLASS!B:AH,17,FALSE),"")</f>
        <v>74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79</v>
      </c>
      <c r="S193" t="str">
        <f>IF(R193&gt;1,J193,"")</f>
        <v/>
      </c>
      <c r="T193" t="str">
        <f>IF(R193&gt;=1,R193,"")</f>
        <v/>
      </c>
    </row>
    <row r="194" spans="1:48" x14ac:dyDescent="0.35">
      <c r="A194">
        <f>CLASS!A190</f>
        <v>118011</v>
      </c>
      <c r="B194" t="str">
        <f>CLASS!B190</f>
        <v>EE118011</v>
      </c>
      <c r="C194" t="str">
        <f>_xlfn.IFNA((VLOOKUP(A194,CLASS!A:AY,3,FALSE)),"")</f>
        <v>Peter</v>
      </c>
      <c r="D194" t="str">
        <f>_xlfn.IFNA((VLOOKUP(A194,CLASS!A:AY,4,FALSE)),"")</f>
        <v>Tomlin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_xlfn.IFNA(VLOOKUP(B194,CLASS!B:AH,17,FALSE),"")</f>
        <v>63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78</v>
      </c>
      <c r="R194" s="31">
        <v>848</v>
      </c>
      <c r="S194" t="str">
        <f>IF(R194&gt;1,J194,"")</f>
        <v>AGL</v>
      </c>
      <c r="T194">
        <f>IF(R194&gt;=1,R194,"")</f>
        <v>848</v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35">
      <c r="A195">
        <f>CLASS!A67</f>
        <v>92229</v>
      </c>
      <c r="B195" t="str">
        <f>CLASS!B67</f>
        <v>EE92229</v>
      </c>
      <c r="C195" t="str">
        <f>_xlfn.IFNA((VLOOKUP(A195,CLASS!A:AY,3,FALSE)),"")</f>
        <v>Dean</v>
      </c>
      <c r="D195" t="str">
        <f>_xlfn.IFNA((VLOOKUP(A195,CLASS!A:AY,4,FALSE)),"")</f>
        <v>Cann</v>
      </c>
      <c r="E195" t="str">
        <f>_xlfn.IFNA(VLOOKUP(A195,CLASS!A:I,5,FALSE),"")</f>
        <v>A</v>
      </c>
      <c r="F195" t="str">
        <f>_xlfn.IFNA(VLOOKUP(A195,CLASS!A:I,6,FALSE),"")</f>
        <v>A</v>
      </c>
      <c r="G195" t="str">
        <f>_xlfn.IFNA(VLOOKUP(A195,CLASS!A:I,7,FALSE),"")</f>
        <v>A</v>
      </c>
      <c r="H195" t="str">
        <f>_xlfn.IFNA(VLOOKUP(A195,CLASS!A:I,8,FALSE),"")</f>
        <v>A</v>
      </c>
      <c r="I195" t="str">
        <f>_xlfn.IFNA(VLOOKUP(A195,CLASS!A:I,9,FALSE),"")</f>
        <v>SNR</v>
      </c>
      <c r="J195" t="str">
        <f>_xlfn.IFNA((VLOOKUP(A195,CLASS!A:AY,10,FALSE)),"")</f>
        <v>CAM</v>
      </c>
      <c r="K195" t="str">
        <f>_xlfn.IFNA((VLOOKUP(J195,DivisionLookup!A:B,2,FALSE)),"")</f>
        <v>North</v>
      </c>
      <c r="L195">
        <f>_xlfn.IFNA(VLOOKUP(B195,CLASS!B:AH,17,FALSE),"")</f>
        <v>0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IF(R195&gt;1,J195,"")</f>
        <v/>
      </c>
      <c r="T195" t="str">
        <f>IF(R195&gt;=1,R195,"")</f>
        <v/>
      </c>
    </row>
    <row r="196" spans="1:48" x14ac:dyDescent="0.35">
      <c r="A196">
        <f>CLASS!A134</f>
        <v>130704</v>
      </c>
      <c r="B196" t="str">
        <f>CLASS!B134</f>
        <v>EE130704</v>
      </c>
      <c r="C196" t="str">
        <f>_xlfn.IFNA((VLOOKUP(A196,CLASS!A:AY,3,FALSE)),"")</f>
        <v>Stephen</v>
      </c>
      <c r="D196" t="str">
        <f>_xlfn.IFNA((VLOOKUP(A196,CLASS!A:AY,4,FALSE)),"")</f>
        <v>Simpson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VET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_xlfn.IFNA(VLOOKUP(B196,CLASS!B:AH,17,FALSE),"")</f>
        <v>67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77</v>
      </c>
      <c r="R196" s="31"/>
      <c r="S196" t="str">
        <f>IF(R196&gt;1,J196,"")</f>
        <v/>
      </c>
      <c r="T196" t="str">
        <f>IF(R196&gt;=1,R196,"")</f>
        <v/>
      </c>
    </row>
    <row r="197" spans="1:48" hidden="1" x14ac:dyDescent="0.35">
      <c r="A197">
        <f>CLASS!A132</f>
        <v>141323</v>
      </c>
      <c r="B197" t="str">
        <f>CLASS!B132</f>
        <v>EE141323</v>
      </c>
      <c r="C197" t="str">
        <f>_xlfn.IFNA((VLOOKUP(A197,CLASS!A:AY,3,FALSE)),"")</f>
        <v>Simon</v>
      </c>
      <c r="D197" t="str">
        <f>_xlfn.IFNA((VLOOKUP(A197,CLASS!A:AY,4,FALSE)),"")</f>
        <v>Scott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_xlfn.IFNA(VLOOKUP(B197,CLASS!B:AH,17,FALSE),"")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IF(R197&gt;1,J197,"")</f>
        <v/>
      </c>
      <c r="T197" t="str">
        <f>IF(R197&gt;=1,R197,"")</f>
        <v/>
      </c>
    </row>
    <row r="198" spans="1:48" x14ac:dyDescent="0.35">
      <c r="A198">
        <f>CLASS!A191</f>
        <v>129280</v>
      </c>
      <c r="B198" t="str">
        <f>CLASS!B191</f>
        <v>EE129280</v>
      </c>
      <c r="C198" t="str">
        <f>_xlfn.IFNA((VLOOKUP(A198,CLASS!A:AY,3,FALSE)),"")</f>
        <v>Richard</v>
      </c>
      <c r="D198" t="str">
        <f>_xlfn.IFNA((VLOOKUP(A198,CLASS!A:AY,4,FALSE)),"")</f>
        <v>Dumpleton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SNR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_xlfn.IFNA(VLOOKUP(B198,CLASS!B:AH,17,FALSE),"")</f>
        <v>62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77</v>
      </c>
      <c r="S198" t="str">
        <f>IF(R198&gt;1,J198,"")</f>
        <v/>
      </c>
      <c r="T198" t="str">
        <f>IF(R198&gt;=1,R198,"")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35">
      <c r="A199">
        <f>CLASS!A156</f>
        <v>123217</v>
      </c>
      <c r="B199" t="str">
        <f>CLASS!B156</f>
        <v>EE123217</v>
      </c>
      <c r="C199" t="str">
        <f>_xlfn.IFNA((VLOOKUP(A199,CLASS!A:AY,3,FALSE)),"")</f>
        <v>Richard</v>
      </c>
      <c r="D199" t="str">
        <f>_xlfn.IFNA((VLOOKUP(A199,CLASS!A:AY,4,FALSE)),"")</f>
        <v>Worthington</v>
      </c>
      <c r="E199" t="str">
        <f>_xlfn.IFNA(VLOOKUP(A199,CLASS!A:I,5,FALSE),"")</f>
        <v>B</v>
      </c>
      <c r="F199" t="str">
        <f>_xlfn.IFNA(VLOOKUP(A199,CLASS!A:I,6,FALSE),"")</f>
        <v>B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_xlfn.IFNA(VLOOKUP(B199,CLASS!B:AH,17,FALSE),"")</f>
        <v>66</v>
      </c>
      <c r="M199">
        <f>_xlfn.IFNA(VLOOKUP(E199,HandicapLookup!A:B,2,FALSE),"")</f>
        <v>10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76</v>
      </c>
      <c r="R199" s="31"/>
      <c r="S199" t="str">
        <f>IF(R199&gt;1,J199,"")</f>
        <v/>
      </c>
      <c r="T199" t="str">
        <f>IF(R199&gt;=1,R199,"")</f>
        <v/>
      </c>
    </row>
    <row r="200" spans="1:48" x14ac:dyDescent="0.35">
      <c r="A200">
        <f>CLASS!A197</f>
        <v>136649</v>
      </c>
      <c r="B200" t="str">
        <f>CLASS!B197</f>
        <v>EE136649</v>
      </c>
      <c r="C200" t="str">
        <f>_xlfn.IFNA((VLOOKUP(A200,CLASS!A:AY,3,FALSE)),"")</f>
        <v>Neil</v>
      </c>
      <c r="D200" t="str">
        <f>_xlfn.IFNA((VLOOKUP(A200,CLASS!A:AY,4,FALSE)),"")</f>
        <v>Hogg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VET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_xlfn.IFNA(VLOOKUP(B200,CLASS!B:AH,17,FALSE),"")</f>
        <v>57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72</v>
      </c>
      <c r="S200" t="str">
        <f>IF(R200&gt;1,J200,"")</f>
        <v/>
      </c>
      <c r="T200" t="str">
        <f>IF(R200&gt;=1,R200,"")</f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x14ac:dyDescent="0.35">
      <c r="A201">
        <f>CLASS!A201</f>
        <v>142621</v>
      </c>
      <c r="B201" t="str">
        <f>CLASS!B201</f>
        <v>EE142621</v>
      </c>
      <c r="C201" t="str">
        <f>_xlfn.IFNA((VLOOKUP(A201,CLASS!A:AY,3,FALSE)),"")</f>
        <v>Peter</v>
      </c>
      <c r="D201" t="str">
        <f>_xlfn.IFNA((VLOOKUP(A201,CLASS!A:AY,4,FALSE)),"")</f>
        <v>Mackie</v>
      </c>
      <c r="E201" t="str">
        <f>_xlfn.IFNA(VLOOKUP(A201,CLASS!A:I,5,FALSE),"")</f>
        <v>C</v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>SNR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_xlfn.IFNA(VLOOKUP(B201,CLASS!B:AH,17,FALSE),"")</f>
        <v>55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70</v>
      </c>
      <c r="R201" s="31"/>
      <c r="S201" t="str">
        <f>IF(R201&gt;1,J201,"")</f>
        <v/>
      </c>
      <c r="T201" t="str">
        <f>IF(R201&gt;=1,R201,"")</f>
        <v/>
      </c>
    </row>
    <row r="202" spans="1:48" x14ac:dyDescent="0.35">
      <c r="A202">
        <f>CLASS!A161</f>
        <v>138866</v>
      </c>
      <c r="B202" t="str">
        <f>CLASS!B161</f>
        <v>EE138866</v>
      </c>
      <c r="C202" t="str">
        <f>_xlfn.IFNA((VLOOKUP(A202,CLASS!A:AY,3,FALSE)),"")</f>
        <v>Martin</v>
      </c>
      <c r="D202" t="str">
        <f>_xlfn.IFNA((VLOOKUP(A202,CLASS!A:AY,4,FALSE)),"")</f>
        <v>Warren</v>
      </c>
      <c r="E202" t="str">
        <f>_xlfn.IFNA(VLOOKUP(A202,CLASS!A:I,5,FALSE),"")</f>
        <v>B</v>
      </c>
      <c r="F202" t="str">
        <f>_xlfn.IFNA(VLOOKUP(A202,CLASS!A:I,6,FALSE),"")</f>
        <v>B</v>
      </c>
      <c r="G202" t="str">
        <f>_xlfn.IFNA(VLOOKUP(A202,CLASS!A:I,7,FALSE),"")</f>
        <v>B</v>
      </c>
      <c r="H202" t="str">
        <f>_xlfn.IFNA(VLOOKUP(A202,CLASS!A:I,8,FALSE),"")</f>
        <v>B</v>
      </c>
      <c r="I202" t="str">
        <f>_xlfn.IFNA(VLOOKUP(A202,CLASS!A:I,9,FALSE),"")</f>
        <v>VET</v>
      </c>
      <c r="J202" t="str">
        <f>_xlfn.IFNA((VLOOKUP(A202,CLASS!A:AY,10,FALSE)),"")</f>
        <v>AGL</v>
      </c>
      <c r="K202" t="str">
        <f>_xlfn.IFNA((VLOOKUP(J202,DivisionLookup!A:B,2,FALSE)),"")</f>
        <v>South</v>
      </c>
      <c r="L202">
        <f>_xlfn.IFNA(VLOOKUP(B202,CLASS!B:AH,17,FALSE),"")</f>
        <v>57</v>
      </c>
      <c r="M202">
        <f>_xlfn.IFNA(VLOOKUP(E202,HandicapLookup!A:B,2,FALSE),"")</f>
        <v>10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67</v>
      </c>
      <c r="R202" s="31"/>
      <c r="S202" t="str">
        <f>IF(R202&gt;1,J202,"")</f>
        <v/>
      </c>
      <c r="T202" t="str">
        <f>IF(R202&gt;=1,R202,"")</f>
        <v/>
      </c>
    </row>
    <row r="203" spans="1:48" hidden="1" x14ac:dyDescent="0.35">
      <c r="A203">
        <f>CLASS!A183</f>
        <v>135138</v>
      </c>
      <c r="B203" t="str">
        <f>CLASS!B183</f>
        <v>EE135138</v>
      </c>
      <c r="C203" t="str">
        <f>_xlfn.IFNA((VLOOKUP(A203,CLASS!A:AY,3,FALSE)),"")</f>
        <v>Luke</v>
      </c>
      <c r="D203" t="str">
        <f>_xlfn.IFNA((VLOOKUP(A203,CLASS!A:AY,4,FALSE)),"")</f>
        <v>Maud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ST</v>
      </c>
      <c r="K203" t="str">
        <f>_xlfn.IFNA((VLOOKUP(J203,DivisionLookup!A:B,2,FALSE)),"")</f>
        <v>North</v>
      </c>
      <c r="L203">
        <f>_xlfn.IFNA(VLOOKUP(B203,CLASS!B:AH,17,FALSE),"")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IF(R203&gt;1,J203,"")</f>
        <v/>
      </c>
      <c r="T203" t="str">
        <f>IF(R203&gt;=1,R203,"")</f>
        <v/>
      </c>
      <c r="V203" s="6"/>
      <c r="W203" s="6"/>
      <c r="X203" s="6"/>
    </row>
    <row r="204" spans="1:48" hidden="1" x14ac:dyDescent="0.35">
      <c r="A204">
        <f>CLASS!A149</f>
        <v>130061</v>
      </c>
      <c r="B204" t="str">
        <f>CLASS!B149</f>
        <v>EE130061</v>
      </c>
      <c r="C204" t="str">
        <f>_xlfn.IFNA((VLOOKUP(A204,CLASS!A:AY,3,FALSE)),"")</f>
        <v>Andi</v>
      </c>
      <c r="D204" t="str">
        <f>_xlfn.IFNA((VLOOKUP(A204,CLASS!A:AY,4,FALSE)),"")</f>
        <v>Deeks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SNR</v>
      </c>
      <c r="J204" t="str">
        <f>_xlfn.IFNA((VLOOKUP(A204,CLASS!A:AY,10,FALSE)),"")</f>
        <v>CAM</v>
      </c>
      <c r="K204" t="str">
        <f>_xlfn.IFNA((VLOOKUP(J204,DivisionLookup!A:B,2,FALSE)),"")</f>
        <v>North</v>
      </c>
      <c r="L204">
        <f>_xlfn.IFNA(VLOOKUP(B204,CLASS!B:AH,17,FALSE),"")</f>
        <v>0</v>
      </c>
      <c r="M204">
        <f>_xlfn.IFNA(VLOOKUP(E204,HandicapLookup!A:B,2,FALSE),"")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IF(R204&gt;1,J204,"")</f>
        <v/>
      </c>
      <c r="T204" t="str">
        <f>IF(R204&gt;=1,R204,"")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CLASS!A178</f>
        <v>141283</v>
      </c>
      <c r="B205" t="str">
        <f>CLASS!B178</f>
        <v>EE141283</v>
      </c>
      <c r="C205" t="str">
        <f>_xlfn.IFNA((VLOOKUP(A205,CLASS!A:AY,3,FALSE)),"")</f>
        <v>Jamie</v>
      </c>
      <c r="D205" t="str">
        <f>_xlfn.IFNA((VLOOKUP(A205,CLASS!A:AY,4,FALSE)),"")</f>
        <v>Pope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_xlfn.IFNA(VLOOKUP(B205,CLASS!B:AH,17,FALSE),"")</f>
        <v>45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60</v>
      </c>
      <c r="S205" t="str">
        <f>IF(R205&gt;1,J205,"")</f>
        <v/>
      </c>
      <c r="T205" t="str">
        <f>IF(R205&gt;=1,R205,"")</f>
        <v/>
      </c>
    </row>
    <row r="206" spans="1:48" x14ac:dyDescent="0.35">
      <c r="A206">
        <f>CLASS!A109</f>
        <v>139934</v>
      </c>
      <c r="B206" t="str">
        <f>CLASS!B109</f>
        <v>EE139934</v>
      </c>
      <c r="C206" t="str">
        <f>_xlfn.IFNA((VLOOKUP(A206,CLASS!A:AY,3,FALSE)),"")</f>
        <v>Bradley</v>
      </c>
      <c r="D206" t="str">
        <f>_xlfn.IFNA((VLOOKUP(A206,CLASS!A:AY,4,FALSE)),"")</f>
        <v>Wyatt</v>
      </c>
      <c r="E206" t="str">
        <f>_xlfn.IFNA(VLOOKUP(A206,CLASS!A:I,5,FALSE),"")</f>
        <v>A</v>
      </c>
      <c r="F206" t="str">
        <f>_xlfn.IFNA(VLOOKUP(A206,CLASS!A:I,6,FALSE),"")</f>
        <v>A</v>
      </c>
      <c r="G206" t="str">
        <f>_xlfn.IFNA(VLOOKUP(A206,CLASS!A:I,7,FALSE),"")</f>
        <v>A</v>
      </c>
      <c r="H206" t="str">
        <f>_xlfn.IFNA(VLOOKUP(A206,CLASS!A:I,8,FALSE),"")</f>
        <v>A</v>
      </c>
      <c r="I206" t="str">
        <f>_xlfn.IFNA(VLOOKUP(A206,CLASS!A:I,9,FALSE),"")</f>
        <v>SNR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_xlfn.IFNA(VLOOKUP(B206,CLASS!B:AH,17,FALSE),"")</f>
        <v>0</v>
      </c>
      <c r="M206">
        <f>_xlfn.IFNA(VLOOKUP(E206,HandicapLookup!A:B,2,FALSE),"")</f>
        <v>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IF(R206&gt;1,J206,"")</f>
        <v/>
      </c>
      <c r="T206" t="str">
        <f>IF(R206&gt;=1,R206,"")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CLASS!A93</f>
        <v>64203</v>
      </c>
      <c r="B207" t="str">
        <f>CLASS!B93</f>
        <v>EE64203</v>
      </c>
      <c r="C207" t="str">
        <f>_xlfn.IFNA((VLOOKUP(A207,CLASS!A:AY,3,FALSE)),"")</f>
        <v>Andrew</v>
      </c>
      <c r="D207" t="str">
        <f>_xlfn.IFNA((VLOOKUP(A207,CLASS!A:AY,4,FALSE)),"")</f>
        <v>Read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VET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_xlfn.IFNA(VLOOKUP(B207,CLASS!B:AH,17,FALSE),"")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IF(R207&gt;1,J207,"")</f>
        <v/>
      </c>
      <c r="T207" t="str">
        <f>IF(R207&gt;=1,R207,"")</f>
        <v/>
      </c>
    </row>
    <row r="208" spans="1:48" x14ac:dyDescent="0.35">
      <c r="A208">
        <f>CLASS!A108</f>
        <v>131644</v>
      </c>
      <c r="B208" t="str">
        <f>CLASS!B108</f>
        <v>EE131644</v>
      </c>
      <c r="C208" t="str">
        <f>_xlfn.IFNA((VLOOKUP(A208,CLASS!A:AY,3,FALSE)),"")</f>
        <v>Alfie</v>
      </c>
      <c r="D208" t="str">
        <f>_xlfn.IFNA((VLOOKUP(A208,CLASS!A:AY,4,FALSE)),"")</f>
        <v>Tibbles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JNR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_xlfn.IFNA(VLOOKUP(B208,CLASS!B:AH,17,FALSE),"")</f>
        <v>0</v>
      </c>
      <c r="M208">
        <f>_xlfn.IFNA(VLOOKUP(E208,HandicapLookup!A:B,2,FALSE),"")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R208" s="31"/>
      <c r="S208" t="str">
        <f>IF(R208&gt;1,J208,"")</f>
        <v/>
      </c>
      <c r="T208" t="str">
        <f>IF(R208&gt;=1,R208,"")</f>
        <v/>
      </c>
    </row>
    <row r="209" spans="1:48" x14ac:dyDescent="0.35">
      <c r="A209">
        <f>CLASS!A165</f>
        <v>135106</v>
      </c>
      <c r="B209" t="str">
        <f>CLASS!B165</f>
        <v>EE135106</v>
      </c>
      <c r="C209" t="str">
        <f>_xlfn.IFNA((VLOOKUP(A209,CLASS!A:AY,3,FALSE)),"")</f>
        <v>Rhys</v>
      </c>
      <c r="D209" t="str">
        <f>_xlfn.IFNA((VLOOKUP(A209,CLASS!A:AY,4,FALSE)),"")</f>
        <v>Plum</v>
      </c>
      <c r="E209" t="str">
        <f>_xlfn.IFNA(VLOOKUP(A209,CLASS!A:I,5,FALSE),"")</f>
        <v>B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JNR</v>
      </c>
      <c r="J209" t="str">
        <f>_xlfn.IFNA((VLOOKUP(A209,CLASS!A:AY,10,FALSE)),"")</f>
        <v>AGL</v>
      </c>
      <c r="K209" t="str">
        <f>_xlfn.IFNA((VLOOKUP(J209,DivisionLookup!A:B,2,FALSE)),"")</f>
        <v>South</v>
      </c>
      <c r="L209">
        <f>_xlfn.IFNA(VLOOKUP(B209,CLASS!B:AH,17,FALSE),"")</f>
        <v>0</v>
      </c>
      <c r="M209">
        <f>_xlfn.IFNA(VLOOKUP(E209,HandicapLookup!A:B,2,FALSE),"")</f>
        <v>10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IF(R209&gt;1,J209,"")</f>
        <v/>
      </c>
      <c r="T209" t="str">
        <f>IF(R209&gt;=1,R209,"")</f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35">
      <c r="A210">
        <f>CLASS!A164</f>
        <v>141048</v>
      </c>
      <c r="B210" t="str">
        <f>CLASS!B164</f>
        <v>EE141048</v>
      </c>
      <c r="C210" t="str">
        <f>_xlfn.IFNA((VLOOKUP(A210,CLASS!A:AY,3,FALSE)),"")</f>
        <v>Guy</v>
      </c>
      <c r="D210" t="str">
        <f>_xlfn.IFNA((VLOOKUP(A210,CLASS!A:AY,4,FALSE)),"")</f>
        <v>Micklewright</v>
      </c>
      <c r="E210" t="str">
        <f>_xlfn.IFNA(VLOOKUP(A210,CLASS!A:I,5,FALSE),"")</f>
        <v>B</v>
      </c>
      <c r="F210" t="str">
        <f>_xlfn.IFNA(VLOOKUP(A210,CLASS!A:I,6,FALSE),"")</f>
        <v>B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SNR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_xlfn.IFNA(VLOOKUP(B210,CLASS!B:AH,17,FALSE),"")</f>
        <v>0</v>
      </c>
      <c r="M210">
        <f>_xlfn.IFNA(VLOOKUP(E210,HandicapLookup!A:B,2,FALSE),"")</f>
        <v>10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IF(R210&gt;1,J210,"")</f>
        <v/>
      </c>
      <c r="T210" t="str">
        <f>IF(R210&gt;=1,R210,"")</f>
        <v/>
      </c>
    </row>
    <row r="211" spans="1:48" x14ac:dyDescent="0.35">
      <c r="A211">
        <f>CLASS!A105</f>
        <v>133640</v>
      </c>
      <c r="B211" t="str">
        <f>CLASS!B105</f>
        <v>EE133640</v>
      </c>
      <c r="C211" t="str">
        <f>_xlfn.IFNA((VLOOKUP(A211,CLASS!A:AY,3,FALSE)),"")</f>
        <v>Nigel</v>
      </c>
      <c r="D211" t="str">
        <f>_xlfn.IFNA((VLOOKUP(A211,CLASS!A:AY,4,FALSE)),"")</f>
        <v>Jeffery</v>
      </c>
      <c r="E211" t="str">
        <f>_xlfn.IFNA(VLOOKUP(A211,CLASS!A:I,5,FALSE),"")</f>
        <v>A</v>
      </c>
      <c r="F211" t="str">
        <f>_xlfn.IFNA(VLOOKUP(A211,CLASS!A:I,6,FALSE),"")</f>
        <v>A</v>
      </c>
      <c r="G211" t="str">
        <f>_xlfn.IFNA(VLOOKUP(A211,CLASS!A:I,7,FALSE),"")</f>
        <v>A</v>
      </c>
      <c r="H211" t="str">
        <f>_xlfn.IFNA(VLOOKUP(A211,CLASS!A:I,8,FALSE),"")</f>
        <v>A</v>
      </c>
      <c r="I211" t="str">
        <f>_xlfn.IFNA(VLOOKUP(A211,CLASS!A:I,9,FALSE),"")</f>
        <v>SNR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_xlfn.IFNA(VLOOKUP(B211,CLASS!B:AH,17,FALSE),"")</f>
        <v>0</v>
      </c>
      <c r="M211">
        <f>_xlfn.IFNA(VLOOKUP(E211,HandicapLookup!A:B,2,FALSE),"")</f>
        <v>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R211" s="31"/>
      <c r="S211" t="str">
        <f>IF(R211&gt;1,J211,"")</f>
        <v/>
      </c>
      <c r="T211" t="str">
        <f>IF(R211&gt;=1,R211,"")</f>
        <v/>
      </c>
      <c r="V211" s="6"/>
      <c r="W211" s="6"/>
      <c r="X211" s="6"/>
    </row>
    <row r="212" spans="1:48" hidden="1" x14ac:dyDescent="0.35">
      <c r="A212">
        <f>CLASS!A66</f>
        <v>116236</v>
      </c>
      <c r="B212" t="str">
        <f>CLASS!B66</f>
        <v>EE116236</v>
      </c>
      <c r="C212" t="str">
        <f>_xlfn.IFNA((VLOOKUP(A212,CLASS!A:AY,3,FALSE)),"")</f>
        <v>Adrian</v>
      </c>
      <c r="D212" t="str">
        <f>_xlfn.IFNA((VLOOKUP(A212,CLASS!A:AY,4,FALSE)),"")</f>
        <v>Salt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_xlfn.IFNA(VLOOKUP(B212,CLASS!B:AH,17,FALSE),"")</f>
        <v>0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IF(R212&gt;1,J212,"")</f>
        <v/>
      </c>
      <c r="T212" t="str">
        <f>IF(R212&gt;=1,R212,"")</f>
        <v/>
      </c>
    </row>
    <row r="213" spans="1:48" x14ac:dyDescent="0.35">
      <c r="A213">
        <f>CLASS!A104</f>
        <v>88843</v>
      </c>
      <c r="B213" t="str">
        <f>CLASS!B104</f>
        <v>EE88843</v>
      </c>
      <c r="C213" t="str">
        <f>_xlfn.IFNA((VLOOKUP(A213,CLASS!A:AY,3,FALSE)),"")</f>
        <v>Ray</v>
      </c>
      <c r="D213" t="str">
        <f>_xlfn.IFNA((VLOOKUP(A213,CLASS!A:AY,4,FALSE)),"")</f>
        <v>Janes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VET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_xlfn.IFNA(VLOOKUP(B213,CLASS!B:AH,17,FALSE),"")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R213" s="31"/>
      <c r="S213" t="str">
        <f>IF(R213&gt;1,J213,"")</f>
        <v/>
      </c>
      <c r="T213" t="str">
        <f>IF(R213&gt;=1,R213,"")</f>
        <v/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_xlfn.IFNA(VLOOKUP(B214,CLASS!B:AH,17,FALSE),"")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ref="Q214:Q257" si="0">_xlfn.IFNA(IF(IF(L214,L214+M214,0)&lt;=100,IF(L214,L214+M214,0),100),)</f>
        <v>0</v>
      </c>
      <c r="S214" t="str">
        <f t="shared" ref="S214:S266" si="1">IF(R214&gt;1,J214,"")</f>
        <v/>
      </c>
      <c r="T214" t="str">
        <f t="shared" ref="T214:T257" si="2">IF(R214&gt;=1,R214,"")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_xlfn.IFNA(VLOOKUP(B215,CLASS!B:AH,17,FALSE),"")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0"/>
        <v>0</v>
      </c>
      <c r="S215" t="str">
        <f t="shared" si="1"/>
        <v/>
      </c>
      <c r="T215" t="str">
        <f t="shared" si="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_xlfn.IFNA(VLOOKUP(B216,CLASS!B:AH,17,FALSE),"")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0"/>
        <v>0</v>
      </c>
      <c r="S216" t="str">
        <f t="shared" si="1"/>
        <v/>
      </c>
      <c r="T216" t="str">
        <f t="shared" si="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_xlfn.IFNA(VLOOKUP(B217,CLASS!B:AH,17,FALSE),"")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0"/>
        <v>0</v>
      </c>
      <c r="S217" t="str">
        <f t="shared" si="1"/>
        <v/>
      </c>
      <c r="T217" t="str">
        <f t="shared" si="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_xlfn.IFNA(VLOOKUP(B218,CLASS!B:AH,17,FALSE),"")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0"/>
        <v>0</v>
      </c>
      <c r="R218" s="31"/>
      <c r="S218" t="str">
        <f t="shared" si="1"/>
        <v/>
      </c>
      <c r="T218" t="str">
        <f t="shared" si="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_xlfn.IFNA(VLOOKUP(B219,CLASS!B:AH,17,FALSE),"")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0"/>
        <v>0</v>
      </c>
      <c r="S219" t="str">
        <f t="shared" si="1"/>
        <v/>
      </c>
      <c r="T219" t="str">
        <f t="shared" si="2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_xlfn.IFNA(VLOOKUP(B220,CLASS!B:AH,17,FALSE),"")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0"/>
        <v>0</v>
      </c>
      <c r="R220" s="31"/>
      <c r="S220" t="str">
        <f t="shared" si="1"/>
        <v/>
      </c>
      <c r="T220" t="str">
        <f t="shared" si="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_xlfn.IFNA(VLOOKUP(B221,CLASS!B:AH,17,FALSE),"")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0"/>
        <v>0</v>
      </c>
      <c r="S221" t="str">
        <f t="shared" si="1"/>
        <v/>
      </c>
      <c r="T221" t="str">
        <f t="shared" si="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_xlfn.IFNA(VLOOKUP(B222,CLASS!B:AH,17,FALSE),"")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0"/>
        <v>0</v>
      </c>
      <c r="S222" t="str">
        <f t="shared" si="1"/>
        <v/>
      </c>
      <c r="T222" t="str">
        <f t="shared" si="2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_xlfn.IFNA(VLOOKUP(B223,CLASS!B:AH,17,FALSE),"")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0"/>
        <v>0</v>
      </c>
      <c r="S223" t="str">
        <f t="shared" si="1"/>
        <v/>
      </c>
      <c r="T223" t="str">
        <f t="shared" si="2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_xlfn.IFNA(VLOOKUP(B224,CLASS!B:AH,17,FALSE),"")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0"/>
        <v>0</v>
      </c>
      <c r="S224" t="str">
        <f t="shared" si="1"/>
        <v/>
      </c>
      <c r="T224" t="str">
        <f t="shared" si="2"/>
        <v/>
      </c>
    </row>
    <row r="225" spans="1:20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_xlfn.IFNA(VLOOKUP(B225,CLASS!B:AH,17,FALSE),"")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0"/>
        <v>0</v>
      </c>
      <c r="S225" t="str">
        <f t="shared" si="1"/>
        <v/>
      </c>
      <c r="T225" t="str">
        <f t="shared" si="2"/>
        <v/>
      </c>
    </row>
    <row r="226" spans="1:20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_xlfn.IFNA(VLOOKUP(B226,CLASS!B:AH,17,FALSE),"")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0"/>
        <v>0</v>
      </c>
      <c r="S226" t="str">
        <f t="shared" si="1"/>
        <v/>
      </c>
      <c r="T226" t="str">
        <f t="shared" si="2"/>
        <v/>
      </c>
    </row>
    <row r="227" spans="1:20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_xlfn.IFNA(VLOOKUP(B227,CLASS!B:AH,17,FALSE),"")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0"/>
        <v>0</v>
      </c>
      <c r="S227" t="str">
        <f t="shared" si="1"/>
        <v/>
      </c>
      <c r="T227" t="str">
        <f t="shared" si="2"/>
        <v/>
      </c>
    </row>
    <row r="228" spans="1:20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_xlfn.IFNA(VLOOKUP(B228,CLASS!B:AH,17,FALSE),"")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0"/>
        <v>0</v>
      </c>
      <c r="S228" t="str">
        <f t="shared" si="1"/>
        <v/>
      </c>
      <c r="T228" t="str">
        <f t="shared" si="2"/>
        <v/>
      </c>
    </row>
    <row r="229" spans="1:20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_xlfn.IFNA(VLOOKUP(B229,CLASS!B:AH,17,FALSE),"")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0"/>
        <v>0</v>
      </c>
      <c r="S229" t="str">
        <f t="shared" si="1"/>
        <v/>
      </c>
      <c r="T229" t="str">
        <f t="shared" si="2"/>
        <v/>
      </c>
    </row>
    <row r="230" spans="1:20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_xlfn.IFNA(VLOOKUP(B230,CLASS!B:AH,17,FALSE),"")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0"/>
        <v>0</v>
      </c>
      <c r="S230" t="str">
        <f t="shared" si="1"/>
        <v/>
      </c>
      <c r="T230" t="str">
        <f t="shared" si="2"/>
        <v/>
      </c>
    </row>
    <row r="231" spans="1:20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_xlfn.IFNA(VLOOKUP(B231,CLASS!B:AH,17,FALSE),"")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0"/>
        <v>0</v>
      </c>
      <c r="S231" t="str">
        <f t="shared" si="1"/>
        <v/>
      </c>
      <c r="T231" t="str">
        <f t="shared" si="2"/>
        <v/>
      </c>
    </row>
    <row r="232" spans="1:20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_xlfn.IFNA(VLOOKUP(B232,CLASS!B:AH,17,FALSE),"")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0"/>
        <v>0</v>
      </c>
      <c r="S232" t="str">
        <f t="shared" si="1"/>
        <v/>
      </c>
      <c r="T232" t="str">
        <f t="shared" si="2"/>
        <v/>
      </c>
    </row>
    <row r="233" spans="1:20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_xlfn.IFNA(VLOOKUP(B233,CLASS!B:AH,17,FALSE),"")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0"/>
        <v>0</v>
      </c>
      <c r="S233" t="str">
        <f t="shared" si="1"/>
        <v/>
      </c>
      <c r="T233" t="str">
        <f t="shared" si="2"/>
        <v/>
      </c>
    </row>
    <row r="234" spans="1:20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_xlfn.IFNA(VLOOKUP(B234,CLASS!B:AH,17,FALSE),"")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0"/>
        <v>0</v>
      </c>
      <c r="S234" t="str">
        <f t="shared" si="1"/>
        <v/>
      </c>
      <c r="T234" t="str">
        <f t="shared" si="2"/>
        <v/>
      </c>
    </row>
    <row r="235" spans="1:20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_xlfn.IFNA(VLOOKUP(B235,CLASS!B:AH,17,FALSE),"")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0"/>
        <v>0</v>
      </c>
      <c r="S235" t="str">
        <f t="shared" si="1"/>
        <v/>
      </c>
      <c r="T235" t="str">
        <f t="shared" si="2"/>
        <v/>
      </c>
    </row>
    <row r="236" spans="1:20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_xlfn.IFNA(VLOOKUP(B236,CLASS!B:AH,17,FALSE),"")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0"/>
        <v>0</v>
      </c>
      <c r="S236" t="str">
        <f t="shared" si="1"/>
        <v/>
      </c>
      <c r="T236" t="str">
        <f t="shared" si="2"/>
        <v/>
      </c>
    </row>
    <row r="237" spans="1:20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_xlfn.IFNA(VLOOKUP(B237,CLASS!B:AH,17,FALSE),"")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0"/>
        <v>0</v>
      </c>
      <c r="S237" t="str">
        <f t="shared" si="1"/>
        <v/>
      </c>
      <c r="T237" t="str">
        <f t="shared" si="2"/>
        <v/>
      </c>
    </row>
    <row r="238" spans="1:20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_xlfn.IFNA(VLOOKUP(B238,CLASS!B:AH,17,FALSE),"")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0"/>
        <v>0</v>
      </c>
      <c r="S238" t="str">
        <f t="shared" si="1"/>
        <v/>
      </c>
      <c r="T238" t="str">
        <f t="shared" si="2"/>
        <v/>
      </c>
    </row>
    <row r="239" spans="1:20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_xlfn.IFNA(VLOOKUP(B239,CLASS!B:AH,17,FALSE),"")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0"/>
        <v>0</v>
      </c>
      <c r="S239" t="str">
        <f t="shared" si="1"/>
        <v/>
      </c>
      <c r="T239" t="str">
        <f t="shared" si="2"/>
        <v/>
      </c>
    </row>
    <row r="240" spans="1:20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_xlfn.IFNA(VLOOKUP(B240,CLASS!B:AH,17,FALSE),"")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0"/>
        <v>0</v>
      </c>
      <c r="S240" t="str">
        <f t="shared" si="1"/>
        <v/>
      </c>
      <c r="T240" t="str">
        <f t="shared" si="2"/>
        <v/>
      </c>
    </row>
    <row r="241" spans="1:20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_xlfn.IFNA(VLOOKUP(B241,CLASS!B:AH,17,FALSE),"")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0"/>
        <v>0</v>
      </c>
      <c r="S241" t="str">
        <f t="shared" si="1"/>
        <v/>
      </c>
      <c r="T241" t="str">
        <f t="shared" si="2"/>
        <v/>
      </c>
    </row>
    <row r="242" spans="1:20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_xlfn.IFNA(VLOOKUP(B242,CLASS!B:AH,17,FALSE),"")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0"/>
        <v>0</v>
      </c>
      <c r="S242" t="str">
        <f t="shared" si="1"/>
        <v/>
      </c>
      <c r="T242" t="str">
        <f t="shared" si="2"/>
        <v/>
      </c>
    </row>
    <row r="243" spans="1:20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_xlfn.IFNA(VLOOKUP(B243,CLASS!B:AH,17,FALSE),"")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0"/>
        <v>0</v>
      </c>
      <c r="S243" t="str">
        <f t="shared" si="1"/>
        <v/>
      </c>
      <c r="T243" t="str">
        <f t="shared" si="2"/>
        <v/>
      </c>
    </row>
    <row r="244" spans="1:20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_xlfn.IFNA(VLOOKUP(B244,CLASS!B:AH,17,FALSE),"")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0"/>
        <v>0</v>
      </c>
      <c r="S244" t="str">
        <f t="shared" si="1"/>
        <v/>
      </c>
      <c r="T244" t="str">
        <f t="shared" si="2"/>
        <v/>
      </c>
    </row>
    <row r="245" spans="1:20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_xlfn.IFNA(VLOOKUP(B245,CLASS!B:AH,17,FALSE),"")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0"/>
        <v>0</v>
      </c>
      <c r="S245" t="str">
        <f t="shared" si="1"/>
        <v/>
      </c>
      <c r="T245" t="str">
        <f t="shared" si="2"/>
        <v/>
      </c>
    </row>
    <row r="246" spans="1:20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_xlfn.IFNA(VLOOKUP(B246,CLASS!B:AH,17,FALSE),"")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0"/>
        <v>0</v>
      </c>
      <c r="S246" t="str">
        <f t="shared" si="1"/>
        <v/>
      </c>
      <c r="T246" t="str">
        <f t="shared" si="2"/>
        <v/>
      </c>
    </row>
    <row r="247" spans="1:20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_xlfn.IFNA(VLOOKUP(B247,CLASS!B:AH,17,FALSE),"")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0"/>
        <v>0</v>
      </c>
      <c r="S247" t="str">
        <f t="shared" si="1"/>
        <v/>
      </c>
      <c r="T247" t="str">
        <f t="shared" si="2"/>
        <v/>
      </c>
    </row>
    <row r="248" spans="1:20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_xlfn.IFNA(VLOOKUP(B248,CLASS!B:AH,17,FALSE),"")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0"/>
        <v>0</v>
      </c>
      <c r="S248" t="str">
        <f t="shared" si="1"/>
        <v/>
      </c>
      <c r="T248" t="str">
        <f t="shared" si="2"/>
        <v/>
      </c>
    </row>
    <row r="249" spans="1:20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_xlfn.IFNA(VLOOKUP(B249,CLASS!B:AH,17,FALSE),"")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0"/>
        <v>0</v>
      </c>
      <c r="S249" t="str">
        <f t="shared" si="1"/>
        <v/>
      </c>
      <c r="T249" t="str">
        <f t="shared" si="2"/>
        <v/>
      </c>
    </row>
    <row r="250" spans="1:20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_xlfn.IFNA(VLOOKUP(B250,CLASS!B:AH,17,FALSE),"")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0"/>
        <v>0</v>
      </c>
      <c r="S250" t="str">
        <f t="shared" si="1"/>
        <v/>
      </c>
      <c r="T250" t="str">
        <f t="shared" si="2"/>
        <v/>
      </c>
    </row>
    <row r="251" spans="1:20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_xlfn.IFNA(VLOOKUP(B251,CLASS!B:AH,17,FALSE),"")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0"/>
        <v>0</v>
      </c>
      <c r="S251" t="str">
        <f t="shared" si="1"/>
        <v/>
      </c>
      <c r="T251" t="str">
        <f t="shared" si="2"/>
        <v/>
      </c>
    </row>
    <row r="252" spans="1:20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_xlfn.IFNA(VLOOKUP(B252,CLASS!B:AH,17,FALSE),"")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0"/>
        <v>0</v>
      </c>
      <c r="S252" t="str">
        <f t="shared" si="1"/>
        <v/>
      </c>
      <c r="T252" t="str">
        <f t="shared" si="2"/>
        <v/>
      </c>
    </row>
    <row r="253" spans="1:20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_xlfn.IFNA(VLOOKUP(B253,CLASS!B:AH,17,FALSE),"")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0"/>
        <v>0</v>
      </c>
      <c r="S253" t="str">
        <f t="shared" si="1"/>
        <v/>
      </c>
      <c r="T253" t="str">
        <f t="shared" si="2"/>
        <v/>
      </c>
    </row>
    <row r="254" spans="1:20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_xlfn.IFNA(VLOOKUP(B254,CLASS!B:AH,17,FALSE),"")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0"/>
        <v>0</v>
      </c>
      <c r="S254" t="str">
        <f t="shared" si="1"/>
        <v/>
      </c>
      <c r="T254" t="str">
        <f t="shared" si="2"/>
        <v/>
      </c>
    </row>
    <row r="255" spans="1:20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_xlfn.IFNA(VLOOKUP(B255,CLASS!B:AH,17,FALSE),"")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0"/>
        <v>0</v>
      </c>
      <c r="S255" t="str">
        <f t="shared" si="1"/>
        <v/>
      </c>
      <c r="T255" t="str">
        <f t="shared" si="2"/>
        <v/>
      </c>
    </row>
    <row r="256" spans="1:20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_xlfn.IFNA(VLOOKUP(B256,CLASS!B:AH,17,FALSE),"")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0"/>
        <v>0</v>
      </c>
      <c r="S256" t="str">
        <f t="shared" si="1"/>
        <v/>
      </c>
      <c r="T256" t="str">
        <f t="shared" si="2"/>
        <v/>
      </c>
    </row>
    <row r="257" spans="1:20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_xlfn.IFNA(VLOOKUP(B257,CLASS!B:AH,17,FALSE),"")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0"/>
        <v>0</v>
      </c>
      <c r="S257" t="str">
        <f t="shared" si="1"/>
        <v/>
      </c>
      <c r="T257" t="str">
        <f t="shared" si="2"/>
        <v/>
      </c>
    </row>
    <row r="258" spans="1:20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_xlfn.IFNA(VLOOKUP(B258,CLASS!B:AH,17,FALSE),"")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3">_xlfn.IFNA(IF(IF(L258,L258+M258,0)&lt;=100,IF(L258,L258+M258,0),100),)</f>
        <v>0</v>
      </c>
      <c r="R258" s="31"/>
      <c r="S258" t="str">
        <f t="shared" si="1"/>
        <v/>
      </c>
      <c r="T258" t="str">
        <f t="shared" ref="T258:T321" si="4">IF(R258&gt;=1,R258,"")</f>
        <v/>
      </c>
    </row>
    <row r="259" spans="1:20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_xlfn.IFNA(VLOOKUP(B259,CLASS!B:AH,17,FALSE),"")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3"/>
        <v>0</v>
      </c>
      <c r="S259" t="str">
        <f t="shared" si="1"/>
        <v/>
      </c>
      <c r="T259" t="str">
        <f t="shared" si="4"/>
        <v/>
      </c>
    </row>
    <row r="260" spans="1:20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_xlfn.IFNA(VLOOKUP(B260,CLASS!B:AH,17,FALSE),"")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3"/>
        <v>0</v>
      </c>
      <c r="S260" t="str">
        <f t="shared" si="1"/>
        <v/>
      </c>
      <c r="T260" t="str">
        <f t="shared" si="4"/>
        <v/>
      </c>
    </row>
    <row r="261" spans="1:20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_xlfn.IFNA(VLOOKUP(B261,CLASS!B:AH,17,FALSE),"")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3"/>
        <v>0</v>
      </c>
      <c r="S261" t="str">
        <f t="shared" si="1"/>
        <v/>
      </c>
      <c r="T261" t="str">
        <f t="shared" si="4"/>
        <v/>
      </c>
    </row>
    <row r="262" spans="1:20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_xlfn.IFNA(VLOOKUP(B262,CLASS!B:AH,17,FALSE),"")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3"/>
        <v>0</v>
      </c>
      <c r="S262" t="str">
        <f t="shared" si="1"/>
        <v/>
      </c>
      <c r="T262" t="str">
        <f t="shared" si="4"/>
        <v/>
      </c>
    </row>
    <row r="263" spans="1:20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_xlfn.IFNA(VLOOKUP(B263,CLASS!B:AH,17,FALSE),"")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3"/>
        <v>0</v>
      </c>
      <c r="S263" t="str">
        <f t="shared" si="1"/>
        <v/>
      </c>
      <c r="T263" t="str">
        <f t="shared" si="4"/>
        <v/>
      </c>
    </row>
    <row r="264" spans="1:20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_xlfn.IFNA(VLOOKUP(B264,CLASS!B:AH,17,FALSE),"")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3"/>
        <v>0</v>
      </c>
      <c r="S264" t="str">
        <f t="shared" si="1"/>
        <v/>
      </c>
      <c r="T264" t="str">
        <f t="shared" si="4"/>
        <v/>
      </c>
    </row>
    <row r="265" spans="1:20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_xlfn.IFNA(VLOOKUP(B265,CLASS!B:AH,17,FALSE),"")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3"/>
        <v>0</v>
      </c>
      <c r="S265" t="str">
        <f t="shared" si="1"/>
        <v/>
      </c>
      <c r="T265" t="str">
        <f t="shared" si="4"/>
        <v/>
      </c>
    </row>
    <row r="266" spans="1:20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_xlfn.IFNA(VLOOKUP(B266,CLASS!B:AH,17,FALSE),"")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3"/>
        <v>0</v>
      </c>
      <c r="S266" t="str">
        <f t="shared" si="1"/>
        <v/>
      </c>
      <c r="T266" t="str">
        <f t="shared" si="4"/>
        <v/>
      </c>
    </row>
    <row r="267" spans="1:20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_xlfn.IFNA(VLOOKUP(B267,CLASS!B:AH,17,FALSE),"")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3"/>
        <v>0</v>
      </c>
      <c r="S267" t="str">
        <f t="shared" ref="S267:S280" si="5">IF(R267&gt;1,J267,"")</f>
        <v/>
      </c>
      <c r="T267" t="str">
        <f t="shared" si="4"/>
        <v/>
      </c>
    </row>
    <row r="268" spans="1:20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_xlfn.IFNA(VLOOKUP(B268,CLASS!B:AH,17,FALSE),"")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3"/>
        <v>0</v>
      </c>
      <c r="S268" t="str">
        <f t="shared" si="5"/>
        <v/>
      </c>
      <c r="T268" t="str">
        <f t="shared" si="4"/>
        <v/>
      </c>
    </row>
    <row r="269" spans="1:20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_xlfn.IFNA(VLOOKUP(B269,CLASS!B:AH,17,FALSE),"")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3"/>
        <v>0</v>
      </c>
      <c r="S269" t="str">
        <f t="shared" si="5"/>
        <v/>
      </c>
      <c r="T269" t="str">
        <f t="shared" si="4"/>
        <v/>
      </c>
    </row>
    <row r="270" spans="1:20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_xlfn.IFNA(VLOOKUP(B270,CLASS!B:AH,17,FALSE),"")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3"/>
        <v>0</v>
      </c>
      <c r="S270" t="str">
        <f t="shared" si="5"/>
        <v/>
      </c>
      <c r="T270" t="str">
        <f t="shared" si="4"/>
        <v/>
      </c>
    </row>
    <row r="271" spans="1:20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_xlfn.IFNA(VLOOKUP(B271,CLASS!B:AH,17,FALSE),"")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3"/>
        <v>0</v>
      </c>
      <c r="S271" t="str">
        <f t="shared" si="5"/>
        <v/>
      </c>
      <c r="T271" t="str">
        <f t="shared" si="4"/>
        <v/>
      </c>
    </row>
    <row r="272" spans="1:20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_xlfn.IFNA(VLOOKUP(B272,CLASS!B:AH,17,FALSE),"")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3"/>
        <v>0</v>
      </c>
      <c r="S272" t="str">
        <f t="shared" si="5"/>
        <v/>
      </c>
      <c r="T272" t="str">
        <f t="shared" si="4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_xlfn.IFNA(VLOOKUP(B273,CLASS!B:AH,17,FALSE),"")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3"/>
        <v>0</v>
      </c>
      <c r="S273" t="str">
        <f t="shared" si="5"/>
        <v/>
      </c>
      <c r="T273" t="str">
        <f t="shared" si="4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_xlfn.IFNA(VLOOKUP(B274,CLASS!B:AH,17,FALSE),"")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3"/>
        <v>0</v>
      </c>
      <c r="S274" t="str">
        <f t="shared" si="5"/>
        <v/>
      </c>
      <c r="T274" t="str">
        <f t="shared" si="4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_xlfn.IFNA(VLOOKUP(B275,CLASS!B:AH,17,FALSE),"")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3"/>
        <v>0</v>
      </c>
      <c r="S275" t="str">
        <f t="shared" si="5"/>
        <v/>
      </c>
      <c r="T275" t="str">
        <f t="shared" si="4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_xlfn.IFNA(VLOOKUP(B276,CLASS!B:AH,17,FALSE),"")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3"/>
        <v>0</v>
      </c>
      <c r="S276" t="str">
        <f t="shared" si="5"/>
        <v/>
      </c>
      <c r="T276" t="str">
        <f t="shared" si="4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_xlfn.IFNA(VLOOKUP(B277,CLASS!B:AH,17,FALSE),"")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3"/>
        <v>0</v>
      </c>
      <c r="S277" t="str">
        <f t="shared" si="5"/>
        <v/>
      </c>
      <c r="T277" t="str">
        <f t="shared" si="4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_xlfn.IFNA(VLOOKUP(B278,CLASS!B:AH,17,FALSE),"")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3"/>
        <v>0</v>
      </c>
      <c r="S278" t="str">
        <f t="shared" si="5"/>
        <v/>
      </c>
      <c r="T278" t="str">
        <f t="shared" si="4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_xlfn.IFNA(VLOOKUP(B279,CLASS!B:AH,17,FALSE),"")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3"/>
        <v>0</v>
      </c>
      <c r="S279" t="str">
        <f t="shared" si="5"/>
        <v/>
      </c>
      <c r="T279" t="str">
        <f t="shared" si="4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_xlfn.IFNA(VLOOKUP(B280,CLASS!B:AH,17,FALSE),"")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3"/>
        <v>0</v>
      </c>
      <c r="S280" t="str">
        <f t="shared" si="5"/>
        <v/>
      </c>
      <c r="T280" t="str">
        <f t="shared" si="4"/>
        <v/>
      </c>
    </row>
    <row r="281" spans="1:20" hidden="1" x14ac:dyDescent="0.35">
      <c r="T281" t="str">
        <f t="shared" si="4"/>
        <v/>
      </c>
    </row>
    <row r="282" spans="1:20" hidden="1" x14ac:dyDescent="0.35">
      <c r="T282" t="str">
        <f t="shared" si="4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4"/>
        <v/>
      </c>
    </row>
    <row r="284" spans="1:20" hidden="1" x14ac:dyDescent="0.35">
      <c r="T284" t="str">
        <f t="shared" si="4"/>
        <v/>
      </c>
    </row>
    <row r="285" spans="1:20" hidden="1" x14ac:dyDescent="0.35">
      <c r="T285" t="str">
        <f t="shared" si="4"/>
        <v/>
      </c>
    </row>
    <row r="286" spans="1:20" hidden="1" x14ac:dyDescent="0.35">
      <c r="T286" t="str">
        <f t="shared" si="4"/>
        <v/>
      </c>
    </row>
    <row r="287" spans="1:20" hidden="1" x14ac:dyDescent="0.35">
      <c r="T287" t="str">
        <f t="shared" si="4"/>
        <v/>
      </c>
    </row>
    <row r="288" spans="1:20" hidden="1" x14ac:dyDescent="0.35">
      <c r="T288" t="str">
        <f t="shared" si="4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4"/>
        <v/>
      </c>
    </row>
    <row r="290" spans="5:20" hidden="1" x14ac:dyDescent="0.35">
      <c r="T290" t="str">
        <f t="shared" si="4"/>
        <v/>
      </c>
    </row>
    <row r="291" spans="5:20" hidden="1" x14ac:dyDescent="0.35">
      <c r="T291" t="str">
        <f t="shared" si="4"/>
        <v/>
      </c>
    </row>
    <row r="292" spans="5:20" hidden="1" x14ac:dyDescent="0.35">
      <c r="T292" t="str">
        <f t="shared" si="4"/>
        <v/>
      </c>
    </row>
    <row r="293" spans="5:20" hidden="1" x14ac:dyDescent="0.35">
      <c r="T293" t="str">
        <f t="shared" si="4"/>
        <v/>
      </c>
    </row>
    <row r="294" spans="5:20" hidden="1" x14ac:dyDescent="0.35">
      <c r="T294" t="str">
        <f t="shared" si="4"/>
        <v/>
      </c>
    </row>
    <row r="295" spans="5:20" hidden="1" x14ac:dyDescent="0.35">
      <c r="T295" t="str">
        <f t="shared" si="4"/>
        <v/>
      </c>
    </row>
    <row r="296" spans="5:20" hidden="1" x14ac:dyDescent="0.35">
      <c r="T296" t="str">
        <f t="shared" si="4"/>
        <v/>
      </c>
    </row>
    <row r="297" spans="5:20" hidden="1" x14ac:dyDescent="0.35">
      <c r="T297" t="str">
        <f t="shared" si="4"/>
        <v/>
      </c>
    </row>
    <row r="298" spans="5:20" hidden="1" x14ac:dyDescent="0.35">
      <c r="T298" t="str">
        <f t="shared" si="4"/>
        <v/>
      </c>
    </row>
    <row r="299" spans="5:20" hidden="1" x14ac:dyDescent="0.35">
      <c r="T299" t="str">
        <f t="shared" si="4"/>
        <v/>
      </c>
    </row>
    <row r="300" spans="5:20" hidden="1" x14ac:dyDescent="0.35">
      <c r="T300" t="str">
        <f t="shared" si="4"/>
        <v/>
      </c>
    </row>
    <row r="301" spans="5:20" hidden="1" x14ac:dyDescent="0.35">
      <c r="T301" t="str">
        <f t="shared" si="4"/>
        <v/>
      </c>
    </row>
    <row r="302" spans="5:20" hidden="1" x14ac:dyDescent="0.35">
      <c r="T302" t="str">
        <f t="shared" si="4"/>
        <v/>
      </c>
    </row>
    <row r="303" spans="5:20" hidden="1" x14ac:dyDescent="0.35">
      <c r="T303" t="str">
        <f t="shared" si="4"/>
        <v/>
      </c>
    </row>
    <row r="304" spans="5:20" hidden="1" x14ac:dyDescent="0.35">
      <c r="T304" t="str">
        <f t="shared" si="4"/>
        <v/>
      </c>
    </row>
    <row r="305" spans="20:20" hidden="1" x14ac:dyDescent="0.35">
      <c r="T305" t="str">
        <f t="shared" si="4"/>
        <v/>
      </c>
    </row>
    <row r="306" spans="20:20" hidden="1" x14ac:dyDescent="0.35">
      <c r="T306" t="str">
        <f t="shared" si="4"/>
        <v/>
      </c>
    </row>
    <row r="307" spans="20:20" hidden="1" x14ac:dyDescent="0.35">
      <c r="T307" t="str">
        <f t="shared" si="4"/>
        <v/>
      </c>
    </row>
    <row r="308" spans="20:20" hidden="1" x14ac:dyDescent="0.35">
      <c r="T308" t="str">
        <f t="shared" si="4"/>
        <v/>
      </c>
    </row>
    <row r="309" spans="20:20" hidden="1" x14ac:dyDescent="0.35">
      <c r="T309" t="str">
        <f t="shared" si="4"/>
        <v/>
      </c>
    </row>
    <row r="310" spans="20:20" hidden="1" x14ac:dyDescent="0.35">
      <c r="T310" t="str">
        <f t="shared" si="4"/>
        <v/>
      </c>
    </row>
    <row r="311" spans="20:20" hidden="1" x14ac:dyDescent="0.35">
      <c r="T311" t="str">
        <f t="shared" si="4"/>
        <v/>
      </c>
    </row>
    <row r="312" spans="20:20" hidden="1" x14ac:dyDescent="0.35">
      <c r="T312" t="str">
        <f t="shared" si="4"/>
        <v/>
      </c>
    </row>
    <row r="313" spans="20:20" hidden="1" x14ac:dyDescent="0.35">
      <c r="T313" t="str">
        <f t="shared" si="4"/>
        <v/>
      </c>
    </row>
    <row r="314" spans="20:20" hidden="1" x14ac:dyDescent="0.35">
      <c r="T314" t="str">
        <f t="shared" si="4"/>
        <v/>
      </c>
    </row>
    <row r="315" spans="20:20" hidden="1" x14ac:dyDescent="0.35">
      <c r="T315" t="str">
        <f t="shared" si="4"/>
        <v/>
      </c>
    </row>
    <row r="316" spans="20:20" hidden="1" x14ac:dyDescent="0.35">
      <c r="T316" t="str">
        <f t="shared" si="4"/>
        <v/>
      </c>
    </row>
    <row r="317" spans="20:20" hidden="1" x14ac:dyDescent="0.35">
      <c r="T317" t="str">
        <f t="shared" si="4"/>
        <v/>
      </c>
    </row>
    <row r="318" spans="20:20" hidden="1" x14ac:dyDescent="0.35">
      <c r="T318" t="str">
        <f t="shared" si="4"/>
        <v/>
      </c>
    </row>
    <row r="319" spans="20:20" hidden="1" x14ac:dyDescent="0.35">
      <c r="T319" t="str">
        <f t="shared" si="4"/>
        <v/>
      </c>
    </row>
    <row r="320" spans="20:20" hidden="1" x14ac:dyDescent="0.35">
      <c r="T320" t="str">
        <f t="shared" si="4"/>
        <v/>
      </c>
    </row>
    <row r="321" spans="20:20" hidden="1" x14ac:dyDescent="0.35">
      <c r="T321" t="str">
        <f t="shared" si="4"/>
        <v/>
      </c>
    </row>
    <row r="322" spans="20:20" hidden="1" x14ac:dyDescent="0.35">
      <c r="T322" t="str">
        <f t="shared" ref="T322:T385" si="6">IF(R322&gt;=1,R322,"")</f>
        <v/>
      </c>
    </row>
    <row r="323" spans="20:20" hidden="1" x14ac:dyDescent="0.35">
      <c r="T323" t="str">
        <f t="shared" si="6"/>
        <v/>
      </c>
    </row>
    <row r="324" spans="20:20" hidden="1" x14ac:dyDescent="0.35">
      <c r="T324" t="str">
        <f t="shared" si="6"/>
        <v/>
      </c>
    </row>
    <row r="325" spans="20:20" hidden="1" x14ac:dyDescent="0.35">
      <c r="T325" t="str">
        <f t="shared" si="6"/>
        <v/>
      </c>
    </row>
    <row r="326" spans="20:20" hidden="1" x14ac:dyDescent="0.35">
      <c r="T326" t="str">
        <f t="shared" si="6"/>
        <v/>
      </c>
    </row>
    <row r="327" spans="20:20" hidden="1" x14ac:dyDescent="0.35">
      <c r="T327" t="str">
        <f t="shared" si="6"/>
        <v/>
      </c>
    </row>
    <row r="328" spans="20:20" hidden="1" x14ac:dyDescent="0.35">
      <c r="T328" t="str">
        <f t="shared" si="6"/>
        <v/>
      </c>
    </row>
    <row r="329" spans="20:20" hidden="1" x14ac:dyDescent="0.35">
      <c r="T329" t="str">
        <f t="shared" si="6"/>
        <v/>
      </c>
    </row>
    <row r="330" spans="20:20" hidden="1" x14ac:dyDescent="0.35">
      <c r="T330" t="str">
        <f t="shared" si="6"/>
        <v/>
      </c>
    </row>
    <row r="331" spans="20:20" hidden="1" x14ac:dyDescent="0.35">
      <c r="T331" t="str">
        <f t="shared" si="6"/>
        <v/>
      </c>
    </row>
    <row r="332" spans="20:20" hidden="1" x14ac:dyDescent="0.35">
      <c r="T332" t="str">
        <f t="shared" si="6"/>
        <v/>
      </c>
    </row>
    <row r="333" spans="20:20" hidden="1" x14ac:dyDescent="0.35">
      <c r="T333" t="str">
        <f t="shared" si="6"/>
        <v/>
      </c>
    </row>
    <row r="334" spans="20:20" hidden="1" x14ac:dyDescent="0.35">
      <c r="T334" t="str">
        <f t="shared" si="6"/>
        <v/>
      </c>
    </row>
    <row r="335" spans="20:20" hidden="1" x14ac:dyDescent="0.35">
      <c r="T335" t="str">
        <f t="shared" si="6"/>
        <v/>
      </c>
    </row>
    <row r="336" spans="20:20" hidden="1" x14ac:dyDescent="0.35">
      <c r="T336" t="str">
        <f t="shared" si="6"/>
        <v/>
      </c>
    </row>
    <row r="337" spans="20:20" hidden="1" x14ac:dyDescent="0.35">
      <c r="T337" t="str">
        <f t="shared" si="6"/>
        <v/>
      </c>
    </row>
    <row r="338" spans="20:20" hidden="1" x14ac:dyDescent="0.35">
      <c r="T338" t="str">
        <f t="shared" si="6"/>
        <v/>
      </c>
    </row>
    <row r="339" spans="20:20" hidden="1" x14ac:dyDescent="0.35">
      <c r="T339" t="str">
        <f t="shared" si="6"/>
        <v/>
      </c>
    </row>
    <row r="340" spans="20:20" hidden="1" x14ac:dyDescent="0.35">
      <c r="T340" t="str">
        <f t="shared" si="6"/>
        <v/>
      </c>
    </row>
    <row r="341" spans="20:20" hidden="1" x14ac:dyDescent="0.35">
      <c r="T341" t="str">
        <f t="shared" si="6"/>
        <v/>
      </c>
    </row>
    <row r="342" spans="20:20" hidden="1" x14ac:dyDescent="0.35">
      <c r="T342" t="str">
        <f t="shared" si="6"/>
        <v/>
      </c>
    </row>
    <row r="343" spans="20:20" hidden="1" x14ac:dyDescent="0.35">
      <c r="T343" t="str">
        <f t="shared" si="6"/>
        <v/>
      </c>
    </row>
    <row r="344" spans="20:20" hidden="1" x14ac:dyDescent="0.35">
      <c r="T344" t="str">
        <f t="shared" si="6"/>
        <v/>
      </c>
    </row>
    <row r="345" spans="20:20" hidden="1" x14ac:dyDescent="0.35">
      <c r="T345" t="str">
        <f t="shared" si="6"/>
        <v/>
      </c>
    </row>
    <row r="346" spans="20:20" hidden="1" x14ac:dyDescent="0.35">
      <c r="T346" t="str">
        <f t="shared" si="6"/>
        <v/>
      </c>
    </row>
    <row r="347" spans="20:20" hidden="1" x14ac:dyDescent="0.35">
      <c r="T347" t="str">
        <f t="shared" si="6"/>
        <v/>
      </c>
    </row>
    <row r="348" spans="20:20" hidden="1" x14ac:dyDescent="0.35">
      <c r="T348" t="str">
        <f t="shared" si="6"/>
        <v/>
      </c>
    </row>
    <row r="349" spans="20:20" hidden="1" x14ac:dyDescent="0.35">
      <c r="T349" t="str">
        <f t="shared" si="6"/>
        <v/>
      </c>
    </row>
    <row r="350" spans="20:20" hidden="1" x14ac:dyDescent="0.35">
      <c r="T350" t="str">
        <f t="shared" si="6"/>
        <v/>
      </c>
    </row>
    <row r="351" spans="20:20" hidden="1" x14ac:dyDescent="0.35">
      <c r="T351" t="str">
        <f t="shared" si="6"/>
        <v/>
      </c>
    </row>
    <row r="352" spans="20:20" hidden="1" x14ac:dyDescent="0.35">
      <c r="T352" t="str">
        <f t="shared" si="6"/>
        <v/>
      </c>
    </row>
    <row r="353" spans="20:20" hidden="1" x14ac:dyDescent="0.35">
      <c r="T353" t="str">
        <f t="shared" si="6"/>
        <v/>
      </c>
    </row>
    <row r="354" spans="20:20" hidden="1" x14ac:dyDescent="0.35">
      <c r="T354" t="str">
        <f t="shared" si="6"/>
        <v/>
      </c>
    </row>
    <row r="355" spans="20:20" hidden="1" x14ac:dyDescent="0.35">
      <c r="T355" t="str">
        <f t="shared" si="6"/>
        <v/>
      </c>
    </row>
    <row r="356" spans="20:20" hidden="1" x14ac:dyDescent="0.35">
      <c r="T356" t="str">
        <f t="shared" si="6"/>
        <v/>
      </c>
    </row>
    <row r="357" spans="20:20" hidden="1" x14ac:dyDescent="0.35">
      <c r="T357" t="str">
        <f t="shared" si="6"/>
        <v/>
      </c>
    </row>
    <row r="358" spans="20:20" hidden="1" x14ac:dyDescent="0.35">
      <c r="T358" t="str">
        <f t="shared" si="6"/>
        <v/>
      </c>
    </row>
    <row r="359" spans="20:20" hidden="1" x14ac:dyDescent="0.35">
      <c r="T359" t="str">
        <f t="shared" si="6"/>
        <v/>
      </c>
    </row>
    <row r="360" spans="20:20" hidden="1" x14ac:dyDescent="0.35">
      <c r="T360" t="str">
        <f t="shared" si="6"/>
        <v/>
      </c>
    </row>
    <row r="361" spans="20:20" hidden="1" x14ac:dyDescent="0.35">
      <c r="T361" t="str">
        <f t="shared" si="6"/>
        <v/>
      </c>
    </row>
    <row r="362" spans="20:20" hidden="1" x14ac:dyDescent="0.35">
      <c r="T362" t="str">
        <f t="shared" si="6"/>
        <v/>
      </c>
    </row>
    <row r="363" spans="20:20" hidden="1" x14ac:dyDescent="0.35">
      <c r="T363" t="str">
        <f t="shared" si="6"/>
        <v/>
      </c>
    </row>
    <row r="364" spans="20:20" hidden="1" x14ac:dyDescent="0.35">
      <c r="T364" t="str">
        <f t="shared" si="6"/>
        <v/>
      </c>
    </row>
    <row r="365" spans="20:20" hidden="1" x14ac:dyDescent="0.35">
      <c r="T365" t="str">
        <f t="shared" si="6"/>
        <v/>
      </c>
    </row>
    <row r="366" spans="20:20" hidden="1" x14ac:dyDescent="0.35">
      <c r="T366" t="str">
        <f t="shared" si="6"/>
        <v/>
      </c>
    </row>
    <row r="367" spans="20:20" hidden="1" x14ac:dyDescent="0.35">
      <c r="T367" t="str">
        <f t="shared" si="6"/>
        <v/>
      </c>
    </row>
    <row r="368" spans="20:20" hidden="1" x14ac:dyDescent="0.35">
      <c r="T368" t="str">
        <f t="shared" si="6"/>
        <v/>
      </c>
    </row>
    <row r="369" spans="20:20" hidden="1" x14ac:dyDescent="0.35">
      <c r="T369" t="str">
        <f t="shared" si="6"/>
        <v/>
      </c>
    </row>
    <row r="370" spans="20:20" hidden="1" x14ac:dyDescent="0.35">
      <c r="T370" t="str">
        <f t="shared" si="6"/>
        <v/>
      </c>
    </row>
    <row r="371" spans="20:20" hidden="1" x14ac:dyDescent="0.35">
      <c r="T371" t="str">
        <f t="shared" si="6"/>
        <v/>
      </c>
    </row>
    <row r="372" spans="20:20" hidden="1" x14ac:dyDescent="0.35">
      <c r="T372" t="str">
        <f t="shared" si="6"/>
        <v/>
      </c>
    </row>
    <row r="373" spans="20:20" hidden="1" x14ac:dyDescent="0.35">
      <c r="T373" t="str">
        <f t="shared" si="6"/>
        <v/>
      </c>
    </row>
    <row r="374" spans="20:20" hidden="1" x14ac:dyDescent="0.35">
      <c r="T374" t="str">
        <f t="shared" si="6"/>
        <v/>
      </c>
    </row>
    <row r="375" spans="20:20" hidden="1" x14ac:dyDescent="0.35">
      <c r="T375" t="str">
        <f t="shared" si="6"/>
        <v/>
      </c>
    </row>
    <row r="376" spans="20:20" hidden="1" x14ac:dyDescent="0.35">
      <c r="T376" t="str">
        <f t="shared" si="6"/>
        <v/>
      </c>
    </row>
    <row r="377" spans="20:20" hidden="1" x14ac:dyDescent="0.35">
      <c r="T377" t="str">
        <f t="shared" si="6"/>
        <v/>
      </c>
    </row>
    <row r="378" spans="20:20" hidden="1" x14ac:dyDescent="0.35">
      <c r="T378" t="str">
        <f t="shared" si="6"/>
        <v/>
      </c>
    </row>
    <row r="379" spans="20:20" hidden="1" x14ac:dyDescent="0.35">
      <c r="T379" t="str">
        <f t="shared" si="6"/>
        <v/>
      </c>
    </row>
    <row r="380" spans="20:20" hidden="1" x14ac:dyDescent="0.35">
      <c r="T380" t="str">
        <f t="shared" si="6"/>
        <v/>
      </c>
    </row>
    <row r="381" spans="20:20" hidden="1" x14ac:dyDescent="0.35">
      <c r="T381" t="str">
        <f t="shared" si="6"/>
        <v/>
      </c>
    </row>
    <row r="382" spans="20:20" hidden="1" x14ac:dyDescent="0.35">
      <c r="T382" t="str">
        <f t="shared" si="6"/>
        <v/>
      </c>
    </row>
    <row r="383" spans="20:20" hidden="1" x14ac:dyDescent="0.35">
      <c r="T383" t="str">
        <f t="shared" si="6"/>
        <v/>
      </c>
    </row>
    <row r="384" spans="20:20" hidden="1" x14ac:dyDescent="0.35">
      <c r="T384" t="str">
        <f t="shared" si="6"/>
        <v/>
      </c>
    </row>
    <row r="385" spans="20:20" hidden="1" x14ac:dyDescent="0.35">
      <c r="T385" t="str">
        <f t="shared" si="6"/>
        <v/>
      </c>
    </row>
    <row r="386" spans="20:20" hidden="1" x14ac:dyDescent="0.35">
      <c r="T386" t="str">
        <f t="shared" ref="T386:T397" si="7">IF(R386&gt;=1,R386,"")</f>
        <v/>
      </c>
    </row>
    <row r="387" spans="20:20" hidden="1" x14ac:dyDescent="0.35">
      <c r="T387" t="str">
        <f t="shared" si="7"/>
        <v/>
      </c>
    </row>
    <row r="388" spans="20:20" hidden="1" x14ac:dyDescent="0.35">
      <c r="T388" t="str">
        <f t="shared" si="7"/>
        <v/>
      </c>
    </row>
    <row r="389" spans="20:20" hidden="1" x14ac:dyDescent="0.35">
      <c r="T389" t="str">
        <f t="shared" si="7"/>
        <v/>
      </c>
    </row>
    <row r="390" spans="20:20" hidden="1" x14ac:dyDescent="0.35">
      <c r="T390" t="str">
        <f t="shared" si="7"/>
        <v/>
      </c>
    </row>
    <row r="391" spans="20:20" hidden="1" x14ac:dyDescent="0.35">
      <c r="T391" t="str">
        <f t="shared" si="7"/>
        <v/>
      </c>
    </row>
    <row r="392" spans="20:20" hidden="1" x14ac:dyDescent="0.35">
      <c r="T392" t="str">
        <f t="shared" si="7"/>
        <v/>
      </c>
    </row>
    <row r="393" spans="20:20" hidden="1" x14ac:dyDescent="0.35">
      <c r="T393" t="str">
        <f t="shared" si="7"/>
        <v/>
      </c>
    </row>
    <row r="394" spans="20:20" hidden="1" x14ac:dyDescent="0.35">
      <c r="T394" t="str">
        <f t="shared" si="7"/>
        <v/>
      </c>
    </row>
    <row r="395" spans="20:20" hidden="1" x14ac:dyDescent="0.35">
      <c r="T395" t="str">
        <f t="shared" si="7"/>
        <v/>
      </c>
    </row>
    <row r="396" spans="20:20" hidden="1" x14ac:dyDescent="0.35">
      <c r="T396" t="str">
        <f t="shared" si="7"/>
        <v/>
      </c>
    </row>
    <row r="397" spans="20:20" hidden="1" x14ac:dyDescent="0.35">
      <c r="T397" t="str">
        <f t="shared" si="7"/>
        <v/>
      </c>
    </row>
    <row r="398" spans="20:20" hidden="1" x14ac:dyDescent="0.35"/>
    <row r="399" spans="20:20" hidden="1" x14ac:dyDescent="0.35"/>
  </sheetData>
  <autoFilter ref="A1:BB399" xr:uid="{C01A350A-5C83-4673-849D-DE8D1A27D8CC}">
    <filterColumn colId="10">
      <filters>
        <filter val="South"/>
      </filters>
    </filterColumn>
  </autoFilter>
  <sortState xmlns:xlrd2="http://schemas.microsoft.com/office/spreadsheetml/2017/richdata2" ref="A2:BB213">
    <sortCondition ref="K2:K399" customList="South,North"/>
    <sortCondition descending="1" ref="J2:J399"/>
    <sortCondition descending="1" ref="Q2:Q399"/>
    <sortCondition descending="1" ref="D2:D399"/>
  </sortState>
  <pageMargins left="0.7" right="0.7" top="0.75" bottom="0.75" header="0.3" footer="0.3"/>
  <pageSetup paperSize="9" scale="4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3389BBAD77449B0EDA4982E5268B2" ma:contentTypeVersion="11" ma:contentTypeDescription="Create a new document." ma:contentTypeScope="" ma:versionID="cbb8e55c198aa8e48d04d926bbd48497">
  <xsd:schema xmlns:xsd="http://www.w3.org/2001/XMLSchema" xmlns:xs="http://www.w3.org/2001/XMLSchema" xmlns:p="http://schemas.microsoft.com/office/2006/metadata/properties" xmlns:ns2="f62904b0-3711-4a59-b501-f08f667bfc0c" xmlns:ns3="3f319cad-daa0-4017-8c37-83d50217efea" targetNamespace="http://schemas.microsoft.com/office/2006/metadata/properties" ma:root="true" ma:fieldsID="f599632b3889a4b8c7810984cffa8fdb" ns2:_="" ns3:_="">
    <xsd:import namespace="f62904b0-3711-4a59-b501-f08f667bfc0c"/>
    <xsd:import namespace="3f319cad-daa0-4017-8c37-83d50217ef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2904b0-3711-4a59-b501-f08f667bf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19cad-daa0-4017-8c37-83d50217efe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f319cad-daa0-4017-8c37-83d50217efea">
      <UserInfo>
        <DisplayName>Richard Worthington</DisplayName>
        <AccountId>19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0B0B5DA2-8BB9-49B0-A4AE-286642FA58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C5CABD-3B01-4DE4-918A-FBE35C8302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2904b0-3711-4a59-b501-f08f667bfc0c"/>
    <ds:schemaRef ds:uri="3f319cad-daa0-4017-8c37-83d50217ef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0DAF65-CA52-4D0B-BF04-F05352035A9D}">
  <ds:schemaRefs>
    <ds:schemaRef ds:uri="http://schemas.microsoft.com/office/2006/metadata/properties"/>
    <ds:schemaRef ds:uri="http://schemas.microsoft.com/office/infopath/2007/PartnerControls"/>
    <ds:schemaRef ds:uri="3f319cad-daa0-4017-8c37-83d50217ef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CLASS</vt:lpstr>
      <vt:lpstr>IssueLookup</vt:lpstr>
      <vt:lpstr>DivisionLookup</vt:lpstr>
      <vt:lpstr>HandicapLookup</vt:lpstr>
      <vt:lpstr>TEAM</vt:lpstr>
      <vt:lpstr>CAT</vt:lpstr>
      <vt:lpstr>SCORE</vt:lpstr>
      <vt:lpstr>TEAM SCORES ORST</vt:lpstr>
      <vt:lpstr>TEAM SCORES EJC</vt:lpstr>
      <vt:lpstr>TEAM SCORES CAM</vt:lpstr>
      <vt:lpstr>TEAM SCORES SDGC</vt:lpstr>
      <vt:lpstr>TEAM SCORES DOV</vt:lpstr>
      <vt:lpstr>TEAM SCORES OLSS</vt:lpstr>
      <vt:lpstr>TEAM SCORES ST</vt:lpstr>
      <vt:lpstr>TEAM SCORES AGL</vt:lpstr>
      <vt:lpstr>FINAL SCORES</vt:lpstr>
      <vt:lpstr>OA TEAM</vt:lpstr>
      <vt:lpstr>Working</vt:lpstr>
      <vt:lpstr>Import</vt:lpstr>
      <vt:lpstr>Compare</vt:lpstr>
    </vt:vector>
  </TitlesOfParts>
  <Manager/>
  <Company>Clay Pigeon Shooting Association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Fiona Bloxham</dc:creator>
  <cp:keywords/>
  <dc:description/>
  <cp:lastModifiedBy>Richard Worthington</cp:lastModifiedBy>
  <cp:revision/>
  <dcterms:created xsi:type="dcterms:W3CDTF">2015-04-27T11:44:56Z</dcterms:created>
  <dcterms:modified xsi:type="dcterms:W3CDTF">2020-08-04T12:59:40Z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0x010100F343389BBAD77449B0EDA4982E5268B2</vt:lpwstr>
  </property>
</Properties>
</file>